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solisservices-my.sharepoint.com/personal/t_a_debruin_uu_nl/Documents/Research/5. Simulation assisted review/final_paper/Excel_files/"/>
    </mc:Choice>
  </mc:AlternateContent>
  <xr:revisionPtr revIDLastSave="844" documentId="14_{00918FE7-B79C-47B8-9580-AFA0E5000EA9}" xr6:coauthVersionLast="47" xr6:coauthVersionMax="47" xr10:uidLastSave="{E642FF6F-8298-4D58-879E-E8470664B549}"/>
  <bookViews>
    <workbookView xWindow="-120" yWindow="-120" windowWidth="38640" windowHeight="21120" xr2:uid="{D50DDC7D-2616-41AD-8AC2-970BD066EC6F}"/>
  </bookViews>
  <sheets>
    <sheet name="Input parameters and start" sheetId="2" r:id="rId1"/>
    <sheet name="Input spectra" sheetId="1" r:id="rId2"/>
    <sheet name="Initial absorption" sheetId="4" r:id="rId3"/>
    <sheet name="Sychugov" sheetId="3" r:id="rId4"/>
    <sheet name="Absorption prob after ems" sheetId="8" r:id="rId5"/>
    <sheet name="Emission events" sheetId="5" r:id="rId6"/>
    <sheet name="AVT" sheetId="11" r:id="rId7"/>
    <sheet name="CRI" sheetId="12" r:id="rId8"/>
    <sheet name="Efficiencies" sheetId="7" r:id="rId9"/>
  </sheets>
  <definedNames>
    <definedName name="_a_Duv" comment="a for calculation of Duv">CRI!$Z$42</definedName>
    <definedName name="_aoi" comment="Angle of incidence">'Input parameters and start'!$C$16</definedName>
    <definedName name="_avg_d">'Input parameters and start'!$C$28</definedName>
    <definedName name="_c_light" comment="Speed of light">'Input parameters and start'!$C$40</definedName>
    <definedName name="_c1" comment="Concentration luminophore 1">'Input parameters and start'!$C$10</definedName>
    <definedName name="_c2" comment="Concentration luminophore 2">'Input parameters and start'!$C$11</definedName>
    <definedName name="_c3" comment="Concentration luminophore 3">'Input parameters and start'!$C$12</definedName>
    <definedName name="_CCT" comment="Correlated color temperature">CRI!$Z$23</definedName>
    <definedName name="_constant" comment="Constant used for calculating the CCT">CRI!$Z$21</definedName>
    <definedName name="_crit" comment="Critical angle">'Input parameters and start'!$C$17</definedName>
    <definedName name="_d" comment="Diagonal">'Input parameters and start'!$C$6</definedName>
    <definedName name="_diode_n" comment="Diode ideality factor">'Input parameters and start'!$C$36</definedName>
    <definedName name="_Duv_elab">CRI!$Z$56</definedName>
    <definedName name="_ec_loss" comment="Escape cone loss">'Input parameters and start'!$C$22</definedName>
    <definedName name="_h" comment="Height of LSC">'Input parameters and start'!$C$4</definedName>
    <definedName name="_h_planck" comment="Planck constant">'Input parameters and start'!$C$39</definedName>
    <definedName name="_J0" comment="Reverse diode current density ">'Input parameters and start'!$C$33</definedName>
    <definedName name="_k_b" comment="Boltzmann constant">'Input parameters and start'!$C$42</definedName>
    <definedName name="_k_correction" comment="Correction factor k from Sychugov">'Input parameters and start'!$C$30</definedName>
    <definedName name="_k_in_ec_correction" comment="Correction factor for length in EC emission">'Input parameters and start'!$C$29</definedName>
    <definedName name="_k0" comment="Constant used in calculation of Duv ">CRI!$Z$53</definedName>
    <definedName name="_k1" comment="Constant used in calculation of Duv ">CRI!$Z$52</definedName>
    <definedName name="_k2" comment="Constant used in calculation of Duv ">CRI!$Z$51</definedName>
    <definedName name="_k3" comment="Constant used in calculation of Duv ">CRI!$Z$50</definedName>
    <definedName name="_k4" comment="Constant used in calculation of Duv ">CRI!$Z$49</definedName>
    <definedName name="_k5" comment="Constant used in calculation of Duv ">CRI!$Z$48</definedName>
    <definedName name="_k6" comment="Constant used in calculation of Duv ">CRI!$Z$47</definedName>
    <definedName name="_L_threshold" comment="Lightness threshold (CIELa*b*)">CRI!$Z$27</definedName>
    <definedName name="_LBB" comment="LBB for Duv calculation">CRI!$Z$43</definedName>
    <definedName name="_Lfp" comment="Lfp for Duv calculation">CRI!$Z$41</definedName>
    <definedName name="_n_air" comment="Refractive index of air">'Input parameters and start'!$C$16</definedName>
    <definedName name="_n_cct" comment="Variable used in calculation of CCT">CRI!$Z$22</definedName>
    <definedName name="_n_wg" comment="Refractive index of waveguide">'Input parameters and start'!$C$15</definedName>
    <definedName name="_n1_cct" comment="Constant used in CCT calculation">CRI!$Z$20</definedName>
    <definedName name="_n2_cct" comment="Constant used for calculation of CCT">CRI!$Z$19</definedName>
    <definedName name="_n3_cct" comment="Constant used in calculation of CCT">CRI!$Z$18</definedName>
    <definedName name="_planck_limit">CRI!$Z$57</definedName>
    <definedName name="_q_charge" comment="Elemental charge">'Input parameters and start'!$C$41</definedName>
    <definedName name="_QY1" comment="Quantum yield luminophore 1">'Input parameters and start'!$C$23</definedName>
    <definedName name="_QY2" comment="Quantum yield luminophore 2">'Input parameters and start'!$C$24</definedName>
    <definedName name="_QY3" comment="Quantum yield luminophore 3">'Input parameters and start'!$C$25</definedName>
    <definedName name="_r_S" comment="Series resistance PV cell">'Input parameters and start'!$C$35</definedName>
    <definedName name="_r_sh" comment="Shunt resistance PV cell">'Input parameters and start'!$C$34</definedName>
    <definedName name="_refr" comment="Refraction angle">'Input parameters and start'!$C$17</definedName>
    <definedName name="_Rp" comment="Reflection R polarized">'Input parameters and start'!#REF!</definedName>
    <definedName name="_Rs" comment="Reflection s polarized">'Input parameters and start'!#REF!</definedName>
    <definedName name="_sc_area" comment="Solar cell area">'Input parameters and start'!$C$7</definedName>
    <definedName name="_t" comment="Thickness of LSC">'Input parameters and start'!$C$5</definedName>
    <definedName name="_temp" comment="Operating temperature PV cell">'Input parameters and start'!$C$43</definedName>
    <definedName name="_transm" comment="Transmission for angle of incidence = 0">'Input parameters and start'!$C$18</definedName>
    <definedName name="_u" comment="u colorimetric variable ">CRI!$Z$11</definedName>
    <definedName name="_v" comment="v colorimetric variable">CRI!$Z$12</definedName>
    <definedName name="_V_th" comment="Thermal voltage (kb T / q)">'Input parameters and start'!$C$44</definedName>
    <definedName name="_vv" comment="Colorimetric variable v', ' is not recognized by excel. ">CRI!$Z$13</definedName>
    <definedName name="_w" comment="Width of LSC">'Input parameters and start'!$C$3</definedName>
    <definedName name="_X" comment="X colorimetric variable">CRI!$Z$3</definedName>
    <definedName name="_xx" comment="Colorimetric variable x, names are capital sensitive.">CRI!$Z$8</definedName>
    <definedName name="_xx_cct" comment="x variable for calculation of CCT">CRI!$Z$16</definedName>
    <definedName name="_Y" comment="Y colorimetric variable">CRI!$Z$4</definedName>
    <definedName name="_yy" comment="Colorimetric variable y, names are capital sensitive.">CRI!$Z$9</definedName>
    <definedName name="_yy_cct" comment="y variable for calculation of CCT">CRI!$Z$17</definedName>
    <definedName name="_Z" comment="Z colorimetric variable">CRI!$Z$5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8" i="4" l="1"/>
  <c r="C17" i="2"/>
  <c r="C21" i="2" s="1"/>
  <c r="C22" i="2" s="1"/>
  <c r="C18" i="2"/>
  <c r="F2" i="1"/>
  <c r="D2" i="1"/>
  <c r="B2" i="1"/>
  <c r="B3" i="1"/>
  <c r="C3" i="1"/>
  <c r="D3" i="1"/>
  <c r="E3" i="1"/>
  <c r="F3" i="1"/>
  <c r="G3" i="1"/>
  <c r="B4" i="1"/>
  <c r="C4" i="1"/>
  <c r="D4" i="1"/>
  <c r="E4" i="1"/>
  <c r="F4" i="1"/>
  <c r="G4" i="1"/>
  <c r="B5" i="1"/>
  <c r="C5" i="1"/>
  <c r="D5" i="1"/>
  <c r="E5" i="1"/>
  <c r="F5" i="1"/>
  <c r="G5" i="1"/>
  <c r="B6" i="1"/>
  <c r="C6" i="1"/>
  <c r="D6" i="1"/>
  <c r="E6" i="1"/>
  <c r="F6" i="1"/>
  <c r="G6" i="1"/>
  <c r="B7" i="1"/>
  <c r="C7" i="1"/>
  <c r="D7" i="1"/>
  <c r="E7" i="1"/>
  <c r="F7" i="1"/>
  <c r="G7" i="1"/>
  <c r="B8" i="1"/>
  <c r="C8" i="1"/>
  <c r="D8" i="1"/>
  <c r="E8" i="1"/>
  <c r="F8" i="1"/>
  <c r="G8" i="1"/>
  <c r="B9" i="1"/>
  <c r="C9" i="1"/>
  <c r="D9" i="1"/>
  <c r="E9" i="1"/>
  <c r="F9" i="1"/>
  <c r="G9" i="1"/>
  <c r="B10" i="1"/>
  <c r="C10" i="1"/>
  <c r="D10" i="1"/>
  <c r="E10" i="1"/>
  <c r="F10" i="1"/>
  <c r="G10" i="1"/>
  <c r="B11" i="1"/>
  <c r="C11" i="1"/>
  <c r="D11" i="1"/>
  <c r="E11" i="1"/>
  <c r="F11" i="1"/>
  <c r="G11" i="1"/>
  <c r="B12" i="1"/>
  <c r="C12" i="1"/>
  <c r="D12" i="1"/>
  <c r="E12" i="1"/>
  <c r="F12" i="1"/>
  <c r="G12" i="1"/>
  <c r="B13" i="1"/>
  <c r="C13" i="1"/>
  <c r="D13" i="1"/>
  <c r="E13" i="1"/>
  <c r="F13" i="1"/>
  <c r="G13" i="1"/>
  <c r="B14" i="1"/>
  <c r="C14" i="1"/>
  <c r="D14" i="1"/>
  <c r="E14" i="1"/>
  <c r="F14" i="1"/>
  <c r="G14" i="1"/>
  <c r="B15" i="1"/>
  <c r="C15" i="1"/>
  <c r="D15" i="1"/>
  <c r="E15" i="1"/>
  <c r="F15" i="1"/>
  <c r="G15" i="1"/>
  <c r="B16" i="1"/>
  <c r="C16" i="1"/>
  <c r="D16" i="1"/>
  <c r="E16" i="1"/>
  <c r="F16" i="1"/>
  <c r="G16" i="1"/>
  <c r="B17" i="1"/>
  <c r="C17" i="1"/>
  <c r="D17" i="1"/>
  <c r="E17" i="1"/>
  <c r="F17" i="1"/>
  <c r="G17" i="1"/>
  <c r="B18" i="1"/>
  <c r="C18" i="1"/>
  <c r="D18" i="1"/>
  <c r="E18" i="1"/>
  <c r="F18" i="1"/>
  <c r="G18" i="1"/>
  <c r="B19" i="1"/>
  <c r="C19" i="1"/>
  <c r="D19" i="1"/>
  <c r="E19" i="1"/>
  <c r="F19" i="1"/>
  <c r="G19" i="1"/>
  <c r="B20" i="1"/>
  <c r="C20" i="1"/>
  <c r="D20" i="1"/>
  <c r="E20" i="1"/>
  <c r="F20" i="1"/>
  <c r="G20" i="1"/>
  <c r="B21" i="1"/>
  <c r="C21" i="1"/>
  <c r="D21" i="1"/>
  <c r="E21" i="1"/>
  <c r="F21" i="1"/>
  <c r="G21" i="1"/>
  <c r="B22" i="1"/>
  <c r="C22" i="1"/>
  <c r="D22" i="1"/>
  <c r="E22" i="1"/>
  <c r="F22" i="1"/>
  <c r="G22" i="1"/>
  <c r="B23" i="1"/>
  <c r="C23" i="1"/>
  <c r="D23" i="1"/>
  <c r="E23" i="1"/>
  <c r="F23" i="1"/>
  <c r="G23" i="1"/>
  <c r="B24" i="1"/>
  <c r="C24" i="1"/>
  <c r="D24" i="1"/>
  <c r="E24" i="1"/>
  <c r="F24" i="1"/>
  <c r="G24" i="1"/>
  <c r="B25" i="1"/>
  <c r="C25" i="1"/>
  <c r="D25" i="1"/>
  <c r="E25" i="1"/>
  <c r="F25" i="1"/>
  <c r="G25" i="1"/>
  <c r="B26" i="1"/>
  <c r="C26" i="1"/>
  <c r="D26" i="1"/>
  <c r="E26" i="1"/>
  <c r="F26" i="1"/>
  <c r="G26" i="1"/>
  <c r="B27" i="1"/>
  <c r="C27" i="1"/>
  <c r="D27" i="1"/>
  <c r="E27" i="1"/>
  <c r="F27" i="1"/>
  <c r="G27" i="1"/>
  <c r="B28" i="1"/>
  <c r="C28" i="1"/>
  <c r="D28" i="1"/>
  <c r="E28" i="1"/>
  <c r="F28" i="1"/>
  <c r="G28" i="1"/>
  <c r="B29" i="1"/>
  <c r="C29" i="1"/>
  <c r="D29" i="1"/>
  <c r="E29" i="1"/>
  <c r="F29" i="1"/>
  <c r="G29" i="1"/>
  <c r="B30" i="1"/>
  <c r="C30" i="1"/>
  <c r="D30" i="1"/>
  <c r="E30" i="1"/>
  <c r="F30" i="1"/>
  <c r="G30" i="1"/>
  <c r="B31" i="1"/>
  <c r="C31" i="1"/>
  <c r="D31" i="1"/>
  <c r="E31" i="1"/>
  <c r="F31" i="1"/>
  <c r="G31" i="1"/>
  <c r="B32" i="1"/>
  <c r="C32" i="1"/>
  <c r="D32" i="1"/>
  <c r="E32" i="1"/>
  <c r="F32" i="1"/>
  <c r="G32" i="1"/>
  <c r="B33" i="1"/>
  <c r="C33" i="1"/>
  <c r="D33" i="1"/>
  <c r="E33" i="1"/>
  <c r="F33" i="1"/>
  <c r="G33" i="1"/>
  <c r="B34" i="1"/>
  <c r="C34" i="1"/>
  <c r="D34" i="1"/>
  <c r="E34" i="1"/>
  <c r="F34" i="1"/>
  <c r="G34" i="1"/>
  <c r="B35" i="1"/>
  <c r="C35" i="1"/>
  <c r="D35" i="1"/>
  <c r="E35" i="1"/>
  <c r="F35" i="1"/>
  <c r="G35" i="1"/>
  <c r="B36" i="1"/>
  <c r="C36" i="1"/>
  <c r="D36" i="1"/>
  <c r="E36" i="1"/>
  <c r="F36" i="1"/>
  <c r="G36" i="1"/>
  <c r="B37" i="1"/>
  <c r="C37" i="1"/>
  <c r="D37" i="1"/>
  <c r="E37" i="1"/>
  <c r="F37" i="1"/>
  <c r="G37" i="1"/>
  <c r="B38" i="1"/>
  <c r="C38" i="1"/>
  <c r="D38" i="1"/>
  <c r="E38" i="1"/>
  <c r="F38" i="1"/>
  <c r="G38" i="1"/>
  <c r="B39" i="1"/>
  <c r="C39" i="1"/>
  <c r="D39" i="1"/>
  <c r="E39" i="1"/>
  <c r="F39" i="1"/>
  <c r="G39" i="1"/>
  <c r="B40" i="1"/>
  <c r="C40" i="1"/>
  <c r="D40" i="1"/>
  <c r="E40" i="1"/>
  <c r="F40" i="1"/>
  <c r="G40" i="1"/>
  <c r="B41" i="1"/>
  <c r="C41" i="1"/>
  <c r="D41" i="1"/>
  <c r="E41" i="1"/>
  <c r="F41" i="1"/>
  <c r="G41" i="1"/>
  <c r="B42" i="1"/>
  <c r="C42" i="1"/>
  <c r="D42" i="1"/>
  <c r="E42" i="1"/>
  <c r="F42" i="1"/>
  <c r="G42" i="1"/>
  <c r="B43" i="1"/>
  <c r="C43" i="1"/>
  <c r="D43" i="1"/>
  <c r="E43" i="1"/>
  <c r="F43" i="1"/>
  <c r="G43" i="1"/>
  <c r="B44" i="1"/>
  <c r="C44" i="1"/>
  <c r="D44" i="1"/>
  <c r="E44" i="1"/>
  <c r="F44" i="1"/>
  <c r="G44" i="1"/>
  <c r="B45" i="1"/>
  <c r="C45" i="1"/>
  <c r="D45" i="1"/>
  <c r="E45" i="1"/>
  <c r="F45" i="1"/>
  <c r="G45" i="1"/>
  <c r="B46" i="1"/>
  <c r="C46" i="1"/>
  <c r="D46" i="1"/>
  <c r="E46" i="1"/>
  <c r="F46" i="1"/>
  <c r="G46" i="1"/>
  <c r="B47" i="1"/>
  <c r="C47" i="1"/>
  <c r="D47" i="1"/>
  <c r="E47" i="1"/>
  <c r="F47" i="1"/>
  <c r="G47" i="1"/>
  <c r="B48" i="1"/>
  <c r="C48" i="1"/>
  <c r="D48" i="1"/>
  <c r="E48" i="1"/>
  <c r="F48" i="1"/>
  <c r="G48" i="1"/>
  <c r="B49" i="1"/>
  <c r="C49" i="1"/>
  <c r="D49" i="1"/>
  <c r="E49" i="1"/>
  <c r="F49" i="1"/>
  <c r="G49" i="1"/>
  <c r="B50" i="1"/>
  <c r="C50" i="1"/>
  <c r="D50" i="1"/>
  <c r="E50" i="1"/>
  <c r="F50" i="1"/>
  <c r="G50" i="1"/>
  <c r="B51" i="1"/>
  <c r="C51" i="1"/>
  <c r="D51" i="1"/>
  <c r="E51" i="1"/>
  <c r="F51" i="1"/>
  <c r="G51" i="1"/>
  <c r="B52" i="1"/>
  <c r="C52" i="1"/>
  <c r="D52" i="1"/>
  <c r="E52" i="1"/>
  <c r="F52" i="1"/>
  <c r="G52" i="1"/>
  <c r="B53" i="1"/>
  <c r="C53" i="1"/>
  <c r="D53" i="1"/>
  <c r="E53" i="1"/>
  <c r="F53" i="1"/>
  <c r="G53" i="1"/>
  <c r="B54" i="1"/>
  <c r="C54" i="1"/>
  <c r="D54" i="1"/>
  <c r="E54" i="1"/>
  <c r="F54" i="1"/>
  <c r="G54" i="1"/>
  <c r="B55" i="1"/>
  <c r="C55" i="1"/>
  <c r="D55" i="1"/>
  <c r="E55" i="1"/>
  <c r="F55" i="1"/>
  <c r="G55" i="1"/>
  <c r="B56" i="1"/>
  <c r="C56" i="1"/>
  <c r="D56" i="1"/>
  <c r="E56" i="1"/>
  <c r="F56" i="1"/>
  <c r="G56" i="1"/>
  <c r="B57" i="1"/>
  <c r="C57" i="1"/>
  <c r="D57" i="1"/>
  <c r="E57" i="1"/>
  <c r="F57" i="1"/>
  <c r="G57" i="1"/>
  <c r="B58" i="1"/>
  <c r="C58" i="1"/>
  <c r="D58" i="1"/>
  <c r="E58" i="1"/>
  <c r="F58" i="1"/>
  <c r="G58" i="1"/>
  <c r="B59" i="1"/>
  <c r="C59" i="1"/>
  <c r="D59" i="1"/>
  <c r="E59" i="1"/>
  <c r="F59" i="1"/>
  <c r="G59" i="1"/>
  <c r="B60" i="1"/>
  <c r="C60" i="1"/>
  <c r="D60" i="1"/>
  <c r="E60" i="1"/>
  <c r="F60" i="1"/>
  <c r="G60" i="1"/>
  <c r="B61" i="1"/>
  <c r="C61" i="1"/>
  <c r="D61" i="1"/>
  <c r="E61" i="1"/>
  <c r="F61" i="1"/>
  <c r="G61" i="1"/>
  <c r="B62" i="1"/>
  <c r="C62" i="1"/>
  <c r="D62" i="1"/>
  <c r="E62" i="1"/>
  <c r="F62" i="1"/>
  <c r="G62" i="1"/>
  <c r="B63" i="1"/>
  <c r="C63" i="1"/>
  <c r="D63" i="1"/>
  <c r="E63" i="1"/>
  <c r="F63" i="1"/>
  <c r="G63" i="1"/>
  <c r="B64" i="1"/>
  <c r="C64" i="1"/>
  <c r="D64" i="1"/>
  <c r="E64" i="1"/>
  <c r="F64" i="1"/>
  <c r="G64" i="1"/>
  <c r="B65" i="1"/>
  <c r="C65" i="1"/>
  <c r="D65" i="1"/>
  <c r="E65" i="1"/>
  <c r="F65" i="1"/>
  <c r="G65" i="1"/>
  <c r="B66" i="1"/>
  <c r="C66" i="1"/>
  <c r="D66" i="1"/>
  <c r="E66" i="1"/>
  <c r="F66" i="1"/>
  <c r="G66" i="1"/>
  <c r="B67" i="1"/>
  <c r="C67" i="1"/>
  <c r="D67" i="1"/>
  <c r="E67" i="1"/>
  <c r="F67" i="1"/>
  <c r="G67" i="1"/>
  <c r="B68" i="1"/>
  <c r="C68" i="1"/>
  <c r="D68" i="1"/>
  <c r="E68" i="1"/>
  <c r="F68" i="1"/>
  <c r="G68" i="1"/>
  <c r="B69" i="1"/>
  <c r="C69" i="1"/>
  <c r="D69" i="1"/>
  <c r="E69" i="1"/>
  <c r="F69" i="1"/>
  <c r="G69" i="1"/>
  <c r="B70" i="1"/>
  <c r="C70" i="1"/>
  <c r="D70" i="1"/>
  <c r="E70" i="1"/>
  <c r="F70" i="1"/>
  <c r="G70" i="1"/>
  <c r="B71" i="1"/>
  <c r="C71" i="1"/>
  <c r="D71" i="1"/>
  <c r="E71" i="1"/>
  <c r="F71" i="1"/>
  <c r="G71" i="1"/>
  <c r="B72" i="1"/>
  <c r="C72" i="1"/>
  <c r="D72" i="1"/>
  <c r="E72" i="1"/>
  <c r="F72" i="1"/>
  <c r="G72" i="1"/>
  <c r="B73" i="1"/>
  <c r="C73" i="1"/>
  <c r="D73" i="1"/>
  <c r="E73" i="1"/>
  <c r="F73" i="1"/>
  <c r="G73" i="1"/>
  <c r="B74" i="1"/>
  <c r="C74" i="1"/>
  <c r="D74" i="1"/>
  <c r="E74" i="1"/>
  <c r="F74" i="1"/>
  <c r="G74" i="1"/>
  <c r="B75" i="1"/>
  <c r="C75" i="1"/>
  <c r="D75" i="1"/>
  <c r="E75" i="1"/>
  <c r="F75" i="1"/>
  <c r="G75" i="1"/>
  <c r="B76" i="1"/>
  <c r="C76" i="1"/>
  <c r="D76" i="1"/>
  <c r="E76" i="1"/>
  <c r="F76" i="1"/>
  <c r="G76" i="1"/>
  <c r="B77" i="1"/>
  <c r="C77" i="1"/>
  <c r="D77" i="1"/>
  <c r="E77" i="1"/>
  <c r="F77" i="1"/>
  <c r="G77" i="1"/>
  <c r="B78" i="1"/>
  <c r="C78" i="1"/>
  <c r="D78" i="1"/>
  <c r="E78" i="1"/>
  <c r="F78" i="1"/>
  <c r="G78" i="1"/>
  <c r="B79" i="1"/>
  <c r="C79" i="1"/>
  <c r="D79" i="1"/>
  <c r="E79" i="1"/>
  <c r="F79" i="1"/>
  <c r="G79" i="1"/>
  <c r="B80" i="1"/>
  <c r="C80" i="1"/>
  <c r="D80" i="1"/>
  <c r="E80" i="1"/>
  <c r="F80" i="1"/>
  <c r="G80" i="1"/>
  <c r="B81" i="1"/>
  <c r="C81" i="1"/>
  <c r="D81" i="1"/>
  <c r="E81" i="1"/>
  <c r="F81" i="1"/>
  <c r="G81" i="1"/>
  <c r="B82" i="1"/>
  <c r="C82" i="1"/>
  <c r="D82" i="1"/>
  <c r="E82" i="1"/>
  <c r="F82" i="1"/>
  <c r="G82" i="1"/>
  <c r="B83" i="1"/>
  <c r="C83" i="1"/>
  <c r="D83" i="1"/>
  <c r="E83" i="1"/>
  <c r="F83" i="1"/>
  <c r="G83" i="1"/>
  <c r="B84" i="1"/>
  <c r="C84" i="1"/>
  <c r="D84" i="1"/>
  <c r="E84" i="1"/>
  <c r="F84" i="1"/>
  <c r="G84" i="1"/>
  <c r="B85" i="1"/>
  <c r="C85" i="1"/>
  <c r="D85" i="1"/>
  <c r="E85" i="1"/>
  <c r="F85" i="1"/>
  <c r="G85" i="1"/>
  <c r="B86" i="1"/>
  <c r="C86" i="1"/>
  <c r="D86" i="1"/>
  <c r="E86" i="1"/>
  <c r="F86" i="1"/>
  <c r="G86" i="1"/>
  <c r="B87" i="1"/>
  <c r="C87" i="1"/>
  <c r="D87" i="1"/>
  <c r="E87" i="1"/>
  <c r="F87" i="1"/>
  <c r="G87" i="1"/>
  <c r="B88" i="1"/>
  <c r="C88" i="1"/>
  <c r="D88" i="1"/>
  <c r="E88" i="1"/>
  <c r="F88" i="1"/>
  <c r="G88" i="1"/>
  <c r="B89" i="1"/>
  <c r="C89" i="1"/>
  <c r="D89" i="1"/>
  <c r="E89" i="1"/>
  <c r="F89" i="1"/>
  <c r="G89" i="1"/>
  <c r="B90" i="1"/>
  <c r="C90" i="1"/>
  <c r="D90" i="1"/>
  <c r="E90" i="1"/>
  <c r="F90" i="1"/>
  <c r="G90" i="1"/>
  <c r="B91" i="1"/>
  <c r="C91" i="1"/>
  <c r="D91" i="1"/>
  <c r="E91" i="1"/>
  <c r="F91" i="1"/>
  <c r="G91" i="1"/>
  <c r="B92" i="1"/>
  <c r="C92" i="1"/>
  <c r="D92" i="1"/>
  <c r="E92" i="1"/>
  <c r="F92" i="1"/>
  <c r="G92" i="1"/>
  <c r="B93" i="1"/>
  <c r="C93" i="1"/>
  <c r="D93" i="1"/>
  <c r="E93" i="1"/>
  <c r="F93" i="1"/>
  <c r="G93" i="1"/>
  <c r="B94" i="1"/>
  <c r="C94" i="1"/>
  <c r="D94" i="1"/>
  <c r="E94" i="1"/>
  <c r="F94" i="1"/>
  <c r="G94" i="1"/>
  <c r="B95" i="1"/>
  <c r="C95" i="1"/>
  <c r="D95" i="1"/>
  <c r="E95" i="1"/>
  <c r="F95" i="1"/>
  <c r="G95" i="1"/>
  <c r="B96" i="1"/>
  <c r="C96" i="1"/>
  <c r="D96" i="1"/>
  <c r="E96" i="1"/>
  <c r="F96" i="1"/>
  <c r="G96" i="1"/>
  <c r="B97" i="1"/>
  <c r="C97" i="1"/>
  <c r="D97" i="1"/>
  <c r="E97" i="1"/>
  <c r="F97" i="1"/>
  <c r="G97" i="1"/>
  <c r="B98" i="1"/>
  <c r="C98" i="1"/>
  <c r="D98" i="1"/>
  <c r="E98" i="1"/>
  <c r="F98" i="1"/>
  <c r="G98" i="1"/>
  <c r="B99" i="1"/>
  <c r="C99" i="1"/>
  <c r="D99" i="1"/>
  <c r="E99" i="1"/>
  <c r="F99" i="1"/>
  <c r="G99" i="1"/>
  <c r="B100" i="1"/>
  <c r="C100" i="1"/>
  <c r="D100" i="1"/>
  <c r="E100" i="1"/>
  <c r="F100" i="1"/>
  <c r="G100" i="1"/>
  <c r="B101" i="1"/>
  <c r="C101" i="1"/>
  <c r="D101" i="1"/>
  <c r="E101" i="1"/>
  <c r="F101" i="1"/>
  <c r="G101" i="1"/>
  <c r="B102" i="1"/>
  <c r="C102" i="1"/>
  <c r="D102" i="1"/>
  <c r="E102" i="1"/>
  <c r="F102" i="1"/>
  <c r="G102" i="1"/>
  <c r="B103" i="1"/>
  <c r="C103" i="1"/>
  <c r="D103" i="1"/>
  <c r="E103" i="1"/>
  <c r="F103" i="1"/>
  <c r="G103" i="1"/>
  <c r="B104" i="1"/>
  <c r="C104" i="1"/>
  <c r="D104" i="1"/>
  <c r="E104" i="1"/>
  <c r="F104" i="1"/>
  <c r="G104" i="1"/>
  <c r="B105" i="1"/>
  <c r="C105" i="1"/>
  <c r="D105" i="1"/>
  <c r="E105" i="1"/>
  <c r="F105" i="1"/>
  <c r="G105" i="1"/>
  <c r="B106" i="1"/>
  <c r="C106" i="1"/>
  <c r="D106" i="1"/>
  <c r="E106" i="1"/>
  <c r="F106" i="1"/>
  <c r="G106" i="1"/>
  <c r="B107" i="1"/>
  <c r="C107" i="1"/>
  <c r="D107" i="1"/>
  <c r="E107" i="1"/>
  <c r="F107" i="1"/>
  <c r="G107" i="1"/>
  <c r="B108" i="1"/>
  <c r="C108" i="1"/>
  <c r="D108" i="1"/>
  <c r="E108" i="1"/>
  <c r="F108" i="1"/>
  <c r="G108" i="1"/>
  <c r="B109" i="1"/>
  <c r="C109" i="1"/>
  <c r="D109" i="1"/>
  <c r="E109" i="1"/>
  <c r="F109" i="1"/>
  <c r="G109" i="1"/>
  <c r="B110" i="1"/>
  <c r="C110" i="1"/>
  <c r="D110" i="1"/>
  <c r="E110" i="1"/>
  <c r="F110" i="1"/>
  <c r="G110" i="1"/>
  <c r="B111" i="1"/>
  <c r="C111" i="1"/>
  <c r="D111" i="1"/>
  <c r="E111" i="1"/>
  <c r="F111" i="1"/>
  <c r="G111" i="1"/>
  <c r="B112" i="1"/>
  <c r="C112" i="1"/>
  <c r="D112" i="1"/>
  <c r="E112" i="1"/>
  <c r="F112" i="1"/>
  <c r="G112" i="1"/>
  <c r="B113" i="1"/>
  <c r="C113" i="1"/>
  <c r="D113" i="1"/>
  <c r="E113" i="1"/>
  <c r="F113" i="1"/>
  <c r="G113" i="1"/>
  <c r="B114" i="1"/>
  <c r="C114" i="1"/>
  <c r="D114" i="1"/>
  <c r="E114" i="1"/>
  <c r="F114" i="1"/>
  <c r="G114" i="1"/>
  <c r="B115" i="1"/>
  <c r="C115" i="1"/>
  <c r="D115" i="1"/>
  <c r="E115" i="1"/>
  <c r="F115" i="1"/>
  <c r="G115" i="1"/>
  <c r="B116" i="1"/>
  <c r="C116" i="1"/>
  <c r="D116" i="1"/>
  <c r="E116" i="1"/>
  <c r="F116" i="1"/>
  <c r="G116" i="1"/>
  <c r="B117" i="1"/>
  <c r="C117" i="1"/>
  <c r="D117" i="1"/>
  <c r="E117" i="1"/>
  <c r="F117" i="1"/>
  <c r="G117" i="1"/>
  <c r="B118" i="1"/>
  <c r="C118" i="1"/>
  <c r="D118" i="1"/>
  <c r="E118" i="1"/>
  <c r="F118" i="1"/>
  <c r="G118" i="1"/>
  <c r="B119" i="1"/>
  <c r="C119" i="1"/>
  <c r="D119" i="1"/>
  <c r="E119" i="1"/>
  <c r="F119" i="1"/>
  <c r="G119" i="1"/>
  <c r="B120" i="1"/>
  <c r="C120" i="1"/>
  <c r="D120" i="1"/>
  <c r="E120" i="1"/>
  <c r="F120" i="1"/>
  <c r="G120" i="1"/>
  <c r="B121" i="1"/>
  <c r="C121" i="1"/>
  <c r="D121" i="1"/>
  <c r="E121" i="1"/>
  <c r="F121" i="1"/>
  <c r="G121" i="1"/>
  <c r="B122" i="1"/>
  <c r="C122" i="1"/>
  <c r="D122" i="1"/>
  <c r="E122" i="1"/>
  <c r="F122" i="1"/>
  <c r="G122" i="1"/>
  <c r="B123" i="1"/>
  <c r="C123" i="1"/>
  <c r="D123" i="1"/>
  <c r="E123" i="1"/>
  <c r="F123" i="1"/>
  <c r="G123" i="1"/>
  <c r="B124" i="1"/>
  <c r="C124" i="1"/>
  <c r="D124" i="1"/>
  <c r="E124" i="1"/>
  <c r="F124" i="1"/>
  <c r="G124" i="1"/>
  <c r="B125" i="1"/>
  <c r="C125" i="1"/>
  <c r="D125" i="1"/>
  <c r="E125" i="1"/>
  <c r="F125" i="1"/>
  <c r="G125" i="1"/>
  <c r="B126" i="1"/>
  <c r="C126" i="1"/>
  <c r="D126" i="1"/>
  <c r="E126" i="1"/>
  <c r="F126" i="1"/>
  <c r="G126" i="1"/>
  <c r="B127" i="1"/>
  <c r="C127" i="1"/>
  <c r="D127" i="1"/>
  <c r="E127" i="1"/>
  <c r="F127" i="1"/>
  <c r="G127" i="1"/>
  <c r="B128" i="1"/>
  <c r="C128" i="1"/>
  <c r="D128" i="1"/>
  <c r="E128" i="1"/>
  <c r="F128" i="1"/>
  <c r="G128" i="1"/>
  <c r="B129" i="1"/>
  <c r="C129" i="1"/>
  <c r="D129" i="1"/>
  <c r="E129" i="1"/>
  <c r="F129" i="1"/>
  <c r="G129" i="1"/>
  <c r="B130" i="1"/>
  <c r="C130" i="1"/>
  <c r="D130" i="1"/>
  <c r="E130" i="1"/>
  <c r="F130" i="1"/>
  <c r="G130" i="1"/>
  <c r="B131" i="1"/>
  <c r="C131" i="1"/>
  <c r="D131" i="1"/>
  <c r="E131" i="1"/>
  <c r="F131" i="1"/>
  <c r="G131" i="1"/>
  <c r="B132" i="1"/>
  <c r="C132" i="1"/>
  <c r="D132" i="1"/>
  <c r="E132" i="1"/>
  <c r="F132" i="1"/>
  <c r="G132" i="1"/>
  <c r="B133" i="1"/>
  <c r="C133" i="1"/>
  <c r="D133" i="1"/>
  <c r="E133" i="1"/>
  <c r="F133" i="1"/>
  <c r="G133" i="1"/>
  <c r="B134" i="1"/>
  <c r="C134" i="1"/>
  <c r="D134" i="1"/>
  <c r="E134" i="1"/>
  <c r="F134" i="1"/>
  <c r="G134" i="1"/>
  <c r="B135" i="1"/>
  <c r="C135" i="1"/>
  <c r="D135" i="1"/>
  <c r="E135" i="1"/>
  <c r="F135" i="1"/>
  <c r="G135" i="1"/>
  <c r="B136" i="1"/>
  <c r="C136" i="1"/>
  <c r="D136" i="1"/>
  <c r="E136" i="1"/>
  <c r="F136" i="1"/>
  <c r="G136" i="1"/>
  <c r="B137" i="1"/>
  <c r="C137" i="1"/>
  <c r="D137" i="1"/>
  <c r="E137" i="1"/>
  <c r="F137" i="1"/>
  <c r="G137" i="1"/>
  <c r="B138" i="1"/>
  <c r="C138" i="1"/>
  <c r="D138" i="1"/>
  <c r="E138" i="1"/>
  <c r="F138" i="1"/>
  <c r="G138" i="1"/>
  <c r="B139" i="1"/>
  <c r="C139" i="1"/>
  <c r="D139" i="1"/>
  <c r="E139" i="1"/>
  <c r="F139" i="1"/>
  <c r="G139" i="1"/>
  <c r="B140" i="1"/>
  <c r="C140" i="1"/>
  <c r="D140" i="1"/>
  <c r="E140" i="1"/>
  <c r="F140" i="1"/>
  <c r="G140" i="1"/>
  <c r="B141" i="1"/>
  <c r="C141" i="1"/>
  <c r="D141" i="1"/>
  <c r="E141" i="1"/>
  <c r="F141" i="1"/>
  <c r="G141" i="1"/>
  <c r="B142" i="1"/>
  <c r="C142" i="1"/>
  <c r="D142" i="1"/>
  <c r="E142" i="1"/>
  <c r="F142" i="1"/>
  <c r="G142" i="1"/>
  <c r="B143" i="1"/>
  <c r="C143" i="1"/>
  <c r="D143" i="1"/>
  <c r="E143" i="1"/>
  <c r="F143" i="1"/>
  <c r="G143" i="1"/>
  <c r="B144" i="1"/>
  <c r="C144" i="1"/>
  <c r="D144" i="1"/>
  <c r="E144" i="1"/>
  <c r="F144" i="1"/>
  <c r="G144" i="1"/>
  <c r="B145" i="1"/>
  <c r="C145" i="1"/>
  <c r="D145" i="1"/>
  <c r="E145" i="1"/>
  <c r="F145" i="1"/>
  <c r="G145" i="1"/>
  <c r="B146" i="1"/>
  <c r="C146" i="1"/>
  <c r="D146" i="1"/>
  <c r="E146" i="1"/>
  <c r="F146" i="1"/>
  <c r="G146" i="1"/>
  <c r="B147" i="1"/>
  <c r="C147" i="1"/>
  <c r="D147" i="1"/>
  <c r="E147" i="1"/>
  <c r="F147" i="1"/>
  <c r="G147" i="1"/>
  <c r="B148" i="1"/>
  <c r="C148" i="1"/>
  <c r="D148" i="1"/>
  <c r="E148" i="1"/>
  <c r="F148" i="1"/>
  <c r="G148" i="1"/>
  <c r="B149" i="1"/>
  <c r="C149" i="1"/>
  <c r="D149" i="1"/>
  <c r="E149" i="1"/>
  <c r="F149" i="1"/>
  <c r="G149" i="1"/>
  <c r="B150" i="1"/>
  <c r="C150" i="1"/>
  <c r="D150" i="1"/>
  <c r="E150" i="1"/>
  <c r="F150" i="1"/>
  <c r="G150" i="1"/>
  <c r="B151" i="1"/>
  <c r="C151" i="1"/>
  <c r="D151" i="1"/>
  <c r="E151" i="1"/>
  <c r="F151" i="1"/>
  <c r="G151" i="1"/>
  <c r="B152" i="1"/>
  <c r="C152" i="1"/>
  <c r="D152" i="1"/>
  <c r="E152" i="1"/>
  <c r="F152" i="1"/>
  <c r="G152" i="1"/>
  <c r="B153" i="1"/>
  <c r="C153" i="1"/>
  <c r="D153" i="1"/>
  <c r="E153" i="1"/>
  <c r="F153" i="1"/>
  <c r="G153" i="1"/>
  <c r="B154" i="1"/>
  <c r="C154" i="1"/>
  <c r="D154" i="1"/>
  <c r="E154" i="1"/>
  <c r="F154" i="1"/>
  <c r="G154" i="1"/>
  <c r="B155" i="1"/>
  <c r="C155" i="1"/>
  <c r="D155" i="1"/>
  <c r="E155" i="1"/>
  <c r="F155" i="1"/>
  <c r="G155" i="1"/>
  <c r="B156" i="1"/>
  <c r="C156" i="1"/>
  <c r="D156" i="1"/>
  <c r="E156" i="1"/>
  <c r="F156" i="1"/>
  <c r="G156" i="1"/>
  <c r="B157" i="1"/>
  <c r="C157" i="1"/>
  <c r="D157" i="1"/>
  <c r="E157" i="1"/>
  <c r="F157" i="1"/>
  <c r="G157" i="1"/>
  <c r="B158" i="1"/>
  <c r="C158" i="1"/>
  <c r="D158" i="1"/>
  <c r="E158" i="1"/>
  <c r="F158" i="1"/>
  <c r="G158" i="1"/>
  <c r="B159" i="1"/>
  <c r="C159" i="1"/>
  <c r="D159" i="1"/>
  <c r="E159" i="1"/>
  <c r="F159" i="1"/>
  <c r="G159" i="1"/>
  <c r="B160" i="1"/>
  <c r="C160" i="1"/>
  <c r="D160" i="1"/>
  <c r="E160" i="1"/>
  <c r="F160" i="1"/>
  <c r="G160" i="1"/>
  <c r="B161" i="1"/>
  <c r="C161" i="1"/>
  <c r="D161" i="1"/>
  <c r="E161" i="1"/>
  <c r="F161" i="1"/>
  <c r="G161" i="1"/>
  <c r="B162" i="1"/>
  <c r="C162" i="1"/>
  <c r="D162" i="1"/>
  <c r="E162" i="1"/>
  <c r="F162" i="1"/>
  <c r="G162" i="1"/>
  <c r="B163" i="1"/>
  <c r="C163" i="1"/>
  <c r="D163" i="1"/>
  <c r="E163" i="1"/>
  <c r="F163" i="1"/>
  <c r="G163" i="1"/>
  <c r="B164" i="1"/>
  <c r="C164" i="1"/>
  <c r="D164" i="1"/>
  <c r="E164" i="1"/>
  <c r="F164" i="1"/>
  <c r="G164" i="1"/>
  <c r="B165" i="1"/>
  <c r="C165" i="1"/>
  <c r="D165" i="1"/>
  <c r="E165" i="1"/>
  <c r="F165" i="1"/>
  <c r="G165" i="1"/>
  <c r="B166" i="1"/>
  <c r="C166" i="1"/>
  <c r="D166" i="1"/>
  <c r="E166" i="1"/>
  <c r="F166" i="1"/>
  <c r="G166" i="1"/>
  <c r="B167" i="1"/>
  <c r="C167" i="1"/>
  <c r="D167" i="1"/>
  <c r="E167" i="1"/>
  <c r="F167" i="1"/>
  <c r="G167" i="1"/>
  <c r="B168" i="1"/>
  <c r="C168" i="1"/>
  <c r="D168" i="1"/>
  <c r="E168" i="1"/>
  <c r="F168" i="1"/>
  <c r="G168" i="1"/>
  <c r="B169" i="1"/>
  <c r="C169" i="1"/>
  <c r="D169" i="1"/>
  <c r="E169" i="1"/>
  <c r="F169" i="1"/>
  <c r="G169" i="1"/>
  <c r="B170" i="1"/>
  <c r="C170" i="1"/>
  <c r="D170" i="1"/>
  <c r="E170" i="1"/>
  <c r="F170" i="1"/>
  <c r="G170" i="1"/>
  <c r="B171" i="1"/>
  <c r="C171" i="1"/>
  <c r="D171" i="1"/>
  <c r="E171" i="1"/>
  <c r="F171" i="1"/>
  <c r="G171" i="1"/>
  <c r="B172" i="1"/>
  <c r="C172" i="1"/>
  <c r="D172" i="1"/>
  <c r="E172" i="1"/>
  <c r="F172" i="1"/>
  <c r="G172" i="1"/>
  <c r="B173" i="1"/>
  <c r="C173" i="1"/>
  <c r="D173" i="1"/>
  <c r="E173" i="1"/>
  <c r="F173" i="1"/>
  <c r="G173" i="1"/>
  <c r="B174" i="1"/>
  <c r="C174" i="1"/>
  <c r="D174" i="1"/>
  <c r="E174" i="1"/>
  <c r="F174" i="1"/>
  <c r="G174" i="1"/>
  <c r="B175" i="1"/>
  <c r="C175" i="1"/>
  <c r="D175" i="1"/>
  <c r="E175" i="1"/>
  <c r="F175" i="1"/>
  <c r="G175" i="1"/>
  <c r="B176" i="1"/>
  <c r="C176" i="1"/>
  <c r="D176" i="1"/>
  <c r="E176" i="1"/>
  <c r="F176" i="1"/>
  <c r="G176" i="1"/>
  <c r="B177" i="1"/>
  <c r="C177" i="1"/>
  <c r="D177" i="1"/>
  <c r="E177" i="1"/>
  <c r="F177" i="1"/>
  <c r="G177" i="1"/>
  <c r="B178" i="1"/>
  <c r="C178" i="1"/>
  <c r="D178" i="1"/>
  <c r="E178" i="1"/>
  <c r="F178" i="1"/>
  <c r="G178" i="1"/>
  <c r="B179" i="1"/>
  <c r="C179" i="1"/>
  <c r="D179" i="1"/>
  <c r="E179" i="1"/>
  <c r="F179" i="1"/>
  <c r="G179" i="1"/>
  <c r="B180" i="1"/>
  <c r="C180" i="1"/>
  <c r="D180" i="1"/>
  <c r="E180" i="1"/>
  <c r="F180" i="1"/>
  <c r="G180" i="1"/>
  <c r="B181" i="1"/>
  <c r="C181" i="1"/>
  <c r="D181" i="1"/>
  <c r="E181" i="1"/>
  <c r="F181" i="1"/>
  <c r="G181" i="1"/>
  <c r="B182" i="1"/>
  <c r="C182" i="1"/>
  <c r="D182" i="1"/>
  <c r="E182" i="1"/>
  <c r="F182" i="1"/>
  <c r="G182" i="1"/>
  <c r="B183" i="1"/>
  <c r="C183" i="1"/>
  <c r="D183" i="1"/>
  <c r="E183" i="1"/>
  <c r="F183" i="1"/>
  <c r="G183" i="1"/>
  <c r="B184" i="1"/>
  <c r="C184" i="1"/>
  <c r="D184" i="1"/>
  <c r="E184" i="1"/>
  <c r="F184" i="1"/>
  <c r="G184" i="1"/>
  <c r="B185" i="1"/>
  <c r="C185" i="1"/>
  <c r="D185" i="1"/>
  <c r="E185" i="1"/>
  <c r="F185" i="1"/>
  <c r="G185" i="1"/>
  <c r="B186" i="1"/>
  <c r="C186" i="1"/>
  <c r="D186" i="1"/>
  <c r="E186" i="1"/>
  <c r="F186" i="1"/>
  <c r="G186" i="1"/>
  <c r="B187" i="1"/>
  <c r="C187" i="1"/>
  <c r="D187" i="1"/>
  <c r="E187" i="1"/>
  <c r="F187" i="1"/>
  <c r="G187" i="1"/>
  <c r="B188" i="1"/>
  <c r="C188" i="1"/>
  <c r="D188" i="1"/>
  <c r="E188" i="1"/>
  <c r="F188" i="1"/>
  <c r="G188" i="1"/>
  <c r="B189" i="1"/>
  <c r="C189" i="1"/>
  <c r="D189" i="1"/>
  <c r="E189" i="1"/>
  <c r="F189" i="1"/>
  <c r="G189" i="1"/>
  <c r="B190" i="1"/>
  <c r="C190" i="1"/>
  <c r="D190" i="1"/>
  <c r="E190" i="1"/>
  <c r="F190" i="1"/>
  <c r="G190" i="1"/>
  <c r="B191" i="1"/>
  <c r="C191" i="1"/>
  <c r="D191" i="1"/>
  <c r="E191" i="1"/>
  <c r="F191" i="1"/>
  <c r="G191" i="1"/>
  <c r="B192" i="1"/>
  <c r="C192" i="1"/>
  <c r="D192" i="1"/>
  <c r="E192" i="1"/>
  <c r="F192" i="1"/>
  <c r="G192" i="1"/>
  <c r="B193" i="1"/>
  <c r="C193" i="1"/>
  <c r="D193" i="1"/>
  <c r="E193" i="1"/>
  <c r="F193" i="1"/>
  <c r="G193" i="1"/>
  <c r="B194" i="1"/>
  <c r="C194" i="1"/>
  <c r="D194" i="1"/>
  <c r="E194" i="1"/>
  <c r="F194" i="1"/>
  <c r="G194" i="1"/>
  <c r="B195" i="1"/>
  <c r="C195" i="1"/>
  <c r="D195" i="1"/>
  <c r="E195" i="1"/>
  <c r="F195" i="1"/>
  <c r="G195" i="1"/>
  <c r="B196" i="1"/>
  <c r="C196" i="1"/>
  <c r="D196" i="1"/>
  <c r="E196" i="1"/>
  <c r="F196" i="1"/>
  <c r="G196" i="1"/>
  <c r="B197" i="1"/>
  <c r="C197" i="1"/>
  <c r="D197" i="1"/>
  <c r="E197" i="1"/>
  <c r="F197" i="1"/>
  <c r="G197" i="1"/>
  <c r="B198" i="1"/>
  <c r="C198" i="1"/>
  <c r="D198" i="1"/>
  <c r="E198" i="1"/>
  <c r="F198" i="1"/>
  <c r="G198" i="1"/>
  <c r="B199" i="1"/>
  <c r="C199" i="1"/>
  <c r="D199" i="1"/>
  <c r="E199" i="1"/>
  <c r="F199" i="1"/>
  <c r="G199" i="1"/>
  <c r="B200" i="1"/>
  <c r="C200" i="1"/>
  <c r="D200" i="1"/>
  <c r="E200" i="1"/>
  <c r="F200" i="1"/>
  <c r="G200" i="1"/>
  <c r="B201" i="1"/>
  <c r="C201" i="1"/>
  <c r="D201" i="1"/>
  <c r="E201" i="1"/>
  <c r="F201" i="1"/>
  <c r="G201" i="1"/>
  <c r="B202" i="1"/>
  <c r="C202" i="1"/>
  <c r="D202" i="1"/>
  <c r="E202" i="1"/>
  <c r="F202" i="1"/>
  <c r="G202" i="1"/>
  <c r="B203" i="1"/>
  <c r="C203" i="1"/>
  <c r="D203" i="1"/>
  <c r="E203" i="1"/>
  <c r="F203" i="1"/>
  <c r="G203" i="1"/>
  <c r="B204" i="1"/>
  <c r="C204" i="1"/>
  <c r="D204" i="1"/>
  <c r="E204" i="1"/>
  <c r="F204" i="1"/>
  <c r="G204" i="1"/>
  <c r="B205" i="1"/>
  <c r="C205" i="1"/>
  <c r="D205" i="1"/>
  <c r="E205" i="1"/>
  <c r="F205" i="1"/>
  <c r="G205" i="1"/>
  <c r="B206" i="1"/>
  <c r="C206" i="1"/>
  <c r="D206" i="1"/>
  <c r="E206" i="1"/>
  <c r="F206" i="1"/>
  <c r="G206" i="1"/>
  <c r="B207" i="1"/>
  <c r="C207" i="1"/>
  <c r="D207" i="1"/>
  <c r="E207" i="1"/>
  <c r="F207" i="1"/>
  <c r="G207" i="1"/>
  <c r="B208" i="1"/>
  <c r="C208" i="1"/>
  <c r="D208" i="1"/>
  <c r="E208" i="1"/>
  <c r="F208" i="1"/>
  <c r="G208" i="1"/>
  <c r="B209" i="1"/>
  <c r="C209" i="1"/>
  <c r="D209" i="1"/>
  <c r="E209" i="1"/>
  <c r="F209" i="1"/>
  <c r="G209" i="1"/>
  <c r="B210" i="1"/>
  <c r="C210" i="1"/>
  <c r="D210" i="1"/>
  <c r="E210" i="1"/>
  <c r="F210" i="1"/>
  <c r="G210" i="1"/>
  <c r="B211" i="1"/>
  <c r="C211" i="1"/>
  <c r="D211" i="1"/>
  <c r="E211" i="1"/>
  <c r="F211" i="1"/>
  <c r="G211" i="1"/>
  <c r="B212" i="1"/>
  <c r="C212" i="1"/>
  <c r="D212" i="1"/>
  <c r="E212" i="1"/>
  <c r="F212" i="1"/>
  <c r="G212" i="1"/>
  <c r="B213" i="1"/>
  <c r="C213" i="1"/>
  <c r="D213" i="1"/>
  <c r="E213" i="1"/>
  <c r="F213" i="1"/>
  <c r="G213" i="1"/>
  <c r="B214" i="1"/>
  <c r="C214" i="1"/>
  <c r="D214" i="1"/>
  <c r="E214" i="1"/>
  <c r="F214" i="1"/>
  <c r="G214" i="1"/>
  <c r="B215" i="1"/>
  <c r="C215" i="1"/>
  <c r="D215" i="1"/>
  <c r="E215" i="1"/>
  <c r="F215" i="1"/>
  <c r="G215" i="1"/>
  <c r="B216" i="1"/>
  <c r="C216" i="1"/>
  <c r="D216" i="1"/>
  <c r="E216" i="1"/>
  <c r="F216" i="1"/>
  <c r="G216" i="1"/>
  <c r="B217" i="1"/>
  <c r="C217" i="1"/>
  <c r="D217" i="1"/>
  <c r="E217" i="1"/>
  <c r="F217" i="1"/>
  <c r="G217" i="1"/>
  <c r="B218" i="1"/>
  <c r="C218" i="1"/>
  <c r="D218" i="1"/>
  <c r="E218" i="1"/>
  <c r="F218" i="1"/>
  <c r="G218" i="1"/>
  <c r="B219" i="1"/>
  <c r="C219" i="1"/>
  <c r="D219" i="1"/>
  <c r="E219" i="1"/>
  <c r="F219" i="1"/>
  <c r="G219" i="1"/>
  <c r="B220" i="1"/>
  <c r="C220" i="1"/>
  <c r="D220" i="1"/>
  <c r="E220" i="1"/>
  <c r="F220" i="1"/>
  <c r="G220" i="1"/>
  <c r="B221" i="1"/>
  <c r="C221" i="1"/>
  <c r="D221" i="1"/>
  <c r="E221" i="1"/>
  <c r="F221" i="1"/>
  <c r="G221" i="1"/>
  <c r="B222" i="1"/>
  <c r="C222" i="1"/>
  <c r="D222" i="1"/>
  <c r="E222" i="1"/>
  <c r="F222" i="1"/>
  <c r="G222" i="1"/>
  <c r="B223" i="1"/>
  <c r="C223" i="1"/>
  <c r="D223" i="1"/>
  <c r="E223" i="1"/>
  <c r="F223" i="1"/>
  <c r="G223" i="1"/>
  <c r="B224" i="1"/>
  <c r="C224" i="1"/>
  <c r="D224" i="1"/>
  <c r="E224" i="1"/>
  <c r="F224" i="1"/>
  <c r="G224" i="1"/>
  <c r="B225" i="1"/>
  <c r="C225" i="1"/>
  <c r="D225" i="1"/>
  <c r="E225" i="1"/>
  <c r="F225" i="1"/>
  <c r="G225" i="1"/>
  <c r="B226" i="1"/>
  <c r="C226" i="1"/>
  <c r="D226" i="1"/>
  <c r="E226" i="1"/>
  <c r="F226" i="1"/>
  <c r="G226" i="1"/>
  <c r="B227" i="1"/>
  <c r="C227" i="1"/>
  <c r="D227" i="1"/>
  <c r="E227" i="1"/>
  <c r="F227" i="1"/>
  <c r="G227" i="1"/>
  <c r="B228" i="1"/>
  <c r="C228" i="1"/>
  <c r="D228" i="1"/>
  <c r="E228" i="1"/>
  <c r="F228" i="1"/>
  <c r="G228" i="1"/>
  <c r="B229" i="1"/>
  <c r="C229" i="1"/>
  <c r="D229" i="1"/>
  <c r="E229" i="1"/>
  <c r="F229" i="1"/>
  <c r="G229" i="1"/>
  <c r="B230" i="1"/>
  <c r="C230" i="1"/>
  <c r="D230" i="1"/>
  <c r="E230" i="1"/>
  <c r="F230" i="1"/>
  <c r="G230" i="1"/>
  <c r="B231" i="1"/>
  <c r="C231" i="1"/>
  <c r="D231" i="1"/>
  <c r="E231" i="1"/>
  <c r="F231" i="1"/>
  <c r="G231" i="1"/>
  <c r="B232" i="1"/>
  <c r="C232" i="1"/>
  <c r="D232" i="1"/>
  <c r="E232" i="1"/>
  <c r="F232" i="1"/>
  <c r="G232" i="1"/>
  <c r="B233" i="1"/>
  <c r="C233" i="1"/>
  <c r="D233" i="1"/>
  <c r="E233" i="1"/>
  <c r="F233" i="1"/>
  <c r="G233" i="1"/>
  <c r="B234" i="1"/>
  <c r="C234" i="1"/>
  <c r="D234" i="1"/>
  <c r="E234" i="1"/>
  <c r="F234" i="1"/>
  <c r="G234" i="1"/>
  <c r="B235" i="1"/>
  <c r="C235" i="1"/>
  <c r="D235" i="1"/>
  <c r="E235" i="1"/>
  <c r="F235" i="1"/>
  <c r="G235" i="1"/>
  <c r="B236" i="1"/>
  <c r="C236" i="1"/>
  <c r="D236" i="1"/>
  <c r="E236" i="1"/>
  <c r="F236" i="1"/>
  <c r="G236" i="1"/>
  <c r="B237" i="1"/>
  <c r="C237" i="1"/>
  <c r="D237" i="1"/>
  <c r="E237" i="1"/>
  <c r="F237" i="1"/>
  <c r="G237" i="1"/>
  <c r="B238" i="1"/>
  <c r="C238" i="1"/>
  <c r="D238" i="1"/>
  <c r="E238" i="1"/>
  <c r="F238" i="1"/>
  <c r="G238" i="1"/>
  <c r="B239" i="1"/>
  <c r="C239" i="1"/>
  <c r="D239" i="1"/>
  <c r="E239" i="1"/>
  <c r="F239" i="1"/>
  <c r="G239" i="1"/>
  <c r="B240" i="1"/>
  <c r="C240" i="1"/>
  <c r="D240" i="1"/>
  <c r="E240" i="1"/>
  <c r="F240" i="1"/>
  <c r="G240" i="1"/>
  <c r="B241" i="1"/>
  <c r="C241" i="1"/>
  <c r="D241" i="1"/>
  <c r="E241" i="1"/>
  <c r="F241" i="1"/>
  <c r="G241" i="1"/>
  <c r="B242" i="1"/>
  <c r="C242" i="1"/>
  <c r="D242" i="1"/>
  <c r="E242" i="1"/>
  <c r="F242" i="1"/>
  <c r="G242" i="1"/>
  <c r="B243" i="1"/>
  <c r="C243" i="1"/>
  <c r="D243" i="1"/>
  <c r="E243" i="1"/>
  <c r="F243" i="1"/>
  <c r="G243" i="1"/>
  <c r="B244" i="1"/>
  <c r="C244" i="1"/>
  <c r="D244" i="1"/>
  <c r="E244" i="1"/>
  <c r="F244" i="1"/>
  <c r="G244" i="1"/>
  <c r="B245" i="1"/>
  <c r="C245" i="1"/>
  <c r="D245" i="1"/>
  <c r="E245" i="1"/>
  <c r="F245" i="1"/>
  <c r="G245" i="1"/>
  <c r="B246" i="1"/>
  <c r="C246" i="1"/>
  <c r="D246" i="1"/>
  <c r="E246" i="1"/>
  <c r="F246" i="1"/>
  <c r="G246" i="1"/>
  <c r="G2" i="1"/>
  <c r="E2" i="1"/>
  <c r="C2" i="1"/>
  <c r="B2" i="4"/>
  <c r="B184" i="8"/>
  <c r="C184" i="8"/>
  <c r="B186" i="8"/>
  <c r="C186" i="8"/>
  <c r="B190" i="8"/>
  <c r="C190" i="8"/>
  <c r="B192" i="8"/>
  <c r="C192" i="8"/>
  <c r="B194" i="8"/>
  <c r="C194" i="8"/>
  <c r="B202" i="8"/>
  <c r="B204" i="8"/>
  <c r="C204" i="8"/>
  <c r="C206" i="8"/>
  <c r="B208" i="8"/>
  <c r="C212" i="8"/>
  <c r="B214" i="8"/>
  <c r="C214" i="8"/>
  <c r="B216" i="8"/>
  <c r="C216" i="8"/>
  <c r="B218" i="8"/>
  <c r="C218" i="8"/>
  <c r="B220" i="8"/>
  <c r="B222" i="8"/>
  <c r="C222" i="8"/>
  <c r="B224" i="8"/>
  <c r="C224" i="8"/>
  <c r="B226" i="8"/>
  <c r="B228" i="8"/>
  <c r="C230" i="8"/>
  <c r="B234" i="8"/>
  <c r="C234" i="8"/>
  <c r="B236" i="8"/>
  <c r="C236" i="8"/>
  <c r="B240" i="8"/>
  <c r="C242" i="8"/>
  <c r="B244" i="8"/>
  <c r="C244" i="8"/>
  <c r="B246" i="8"/>
  <c r="A105" i="12"/>
  <c r="A106" i="12"/>
  <c r="A107" i="12"/>
  <c r="A108" i="12"/>
  <c r="P112" i="11"/>
  <c r="A109" i="11"/>
  <c r="B109" i="11"/>
  <c r="P109" i="11" s="1"/>
  <c r="A110" i="11"/>
  <c r="B110" i="11"/>
  <c r="P110" i="11" s="1"/>
  <c r="A111" i="11"/>
  <c r="B111" i="11"/>
  <c r="P111" i="11" s="1"/>
  <c r="A112" i="11"/>
  <c r="B112" i="11"/>
  <c r="B185" i="8"/>
  <c r="C185" i="8"/>
  <c r="D187" i="8"/>
  <c r="B188" i="8"/>
  <c r="B189" i="8"/>
  <c r="D190" i="8"/>
  <c r="D191" i="8"/>
  <c r="B193" i="8"/>
  <c r="C193" i="8"/>
  <c r="D195" i="8"/>
  <c r="B196" i="8"/>
  <c r="B197" i="8"/>
  <c r="C198" i="8"/>
  <c r="D198" i="8"/>
  <c r="D199" i="8"/>
  <c r="B201" i="8"/>
  <c r="C201" i="8"/>
  <c r="C202" i="8"/>
  <c r="D203" i="8"/>
  <c r="B205" i="8"/>
  <c r="D206" i="8"/>
  <c r="D207" i="8"/>
  <c r="B209" i="8"/>
  <c r="C209" i="8"/>
  <c r="C210" i="8"/>
  <c r="D211" i="8"/>
  <c r="B212" i="8"/>
  <c r="B213" i="8"/>
  <c r="D214" i="8"/>
  <c r="D215" i="8"/>
  <c r="B217" i="8"/>
  <c r="C217" i="8"/>
  <c r="D219" i="8"/>
  <c r="B221" i="8"/>
  <c r="D222" i="8"/>
  <c r="D223" i="8"/>
  <c r="B225" i="8"/>
  <c r="C225" i="8"/>
  <c r="C226" i="8"/>
  <c r="D227" i="8"/>
  <c r="B229" i="8"/>
  <c r="D230" i="8"/>
  <c r="D231" i="8"/>
  <c r="B233" i="8"/>
  <c r="C233" i="8"/>
  <c r="D235" i="8"/>
  <c r="B237" i="8"/>
  <c r="C238" i="8"/>
  <c r="D238" i="8"/>
  <c r="D239" i="8"/>
  <c r="B241" i="8"/>
  <c r="C241" i="8"/>
  <c r="D243" i="8"/>
  <c r="B245" i="8"/>
  <c r="C246" i="8"/>
  <c r="D246" i="8"/>
  <c r="D247" i="8"/>
  <c r="D184" i="8"/>
  <c r="D185" i="8"/>
  <c r="D186" i="8"/>
  <c r="B187" i="8"/>
  <c r="C187" i="8"/>
  <c r="C188" i="8"/>
  <c r="D188" i="8"/>
  <c r="C189" i="8"/>
  <c r="D189" i="8"/>
  <c r="B191" i="8"/>
  <c r="C191" i="8"/>
  <c r="D192" i="8"/>
  <c r="D193" i="8"/>
  <c r="D194" i="8"/>
  <c r="B195" i="8"/>
  <c r="C195" i="8"/>
  <c r="C196" i="8"/>
  <c r="D196" i="8"/>
  <c r="C197" i="8"/>
  <c r="D197" i="8"/>
  <c r="B198" i="8"/>
  <c r="B199" i="8"/>
  <c r="C199" i="8"/>
  <c r="B200" i="8"/>
  <c r="C200" i="8"/>
  <c r="D200" i="8"/>
  <c r="D201" i="8"/>
  <c r="D202" i="8"/>
  <c r="B203" i="8"/>
  <c r="C203" i="8"/>
  <c r="D204" i="8"/>
  <c r="C205" i="8"/>
  <c r="D205" i="8"/>
  <c r="B206" i="8"/>
  <c r="B207" i="8"/>
  <c r="C207" i="8"/>
  <c r="C208" i="8"/>
  <c r="D208" i="8"/>
  <c r="D209" i="8"/>
  <c r="B210" i="8"/>
  <c r="D210" i="8"/>
  <c r="B211" i="8"/>
  <c r="C211" i="8"/>
  <c r="D212" i="8"/>
  <c r="C213" i="8"/>
  <c r="D213" i="8"/>
  <c r="B215" i="8"/>
  <c r="C215" i="8"/>
  <c r="D216" i="8"/>
  <c r="D217" i="8"/>
  <c r="D218" i="8"/>
  <c r="B219" i="8"/>
  <c r="C219" i="8"/>
  <c r="C220" i="8"/>
  <c r="D220" i="8"/>
  <c r="C221" i="8"/>
  <c r="D221" i="8"/>
  <c r="B223" i="8"/>
  <c r="C223" i="8"/>
  <c r="D224" i="8"/>
  <c r="D225" i="8"/>
  <c r="D226" i="8"/>
  <c r="B227" i="8"/>
  <c r="C227" i="8"/>
  <c r="C228" i="8"/>
  <c r="D228" i="8"/>
  <c r="C229" i="8"/>
  <c r="D229" i="8"/>
  <c r="B230" i="8"/>
  <c r="B231" i="8"/>
  <c r="C231" i="8"/>
  <c r="B232" i="8"/>
  <c r="C232" i="8"/>
  <c r="D232" i="8"/>
  <c r="D233" i="8"/>
  <c r="D234" i="8"/>
  <c r="B235" i="8"/>
  <c r="C235" i="8"/>
  <c r="D236" i="8"/>
  <c r="C237" i="8"/>
  <c r="D237" i="8"/>
  <c r="B238" i="8"/>
  <c r="B239" i="8"/>
  <c r="C239" i="8"/>
  <c r="C240" i="8"/>
  <c r="D240" i="8"/>
  <c r="D241" i="8"/>
  <c r="B242" i="8"/>
  <c r="D242" i="8"/>
  <c r="B243" i="8"/>
  <c r="C243" i="8"/>
  <c r="D244" i="8"/>
  <c r="C245" i="8"/>
  <c r="D245" i="8"/>
  <c r="B247" i="8"/>
  <c r="C247" i="8"/>
  <c r="E183" i="5" l="1"/>
  <c r="G183" i="5"/>
  <c r="I183" i="5"/>
  <c r="K183" i="5"/>
  <c r="M183" i="5"/>
  <c r="O183" i="5"/>
  <c r="E184" i="5"/>
  <c r="G184" i="5"/>
  <c r="I184" i="5"/>
  <c r="K184" i="5"/>
  <c r="M184" i="5"/>
  <c r="O184" i="5"/>
  <c r="E185" i="5"/>
  <c r="G185" i="5"/>
  <c r="I185" i="5"/>
  <c r="K185" i="5"/>
  <c r="M185" i="5"/>
  <c r="O185" i="5"/>
  <c r="E186" i="5"/>
  <c r="G186" i="5"/>
  <c r="I186" i="5"/>
  <c r="K186" i="5"/>
  <c r="M186" i="5"/>
  <c r="O186" i="5"/>
  <c r="E187" i="5"/>
  <c r="G187" i="5"/>
  <c r="I187" i="5"/>
  <c r="K187" i="5"/>
  <c r="M187" i="5"/>
  <c r="O187" i="5"/>
  <c r="E188" i="5"/>
  <c r="G188" i="5"/>
  <c r="I188" i="5"/>
  <c r="K188" i="5"/>
  <c r="M188" i="5"/>
  <c r="O188" i="5"/>
  <c r="E189" i="5"/>
  <c r="G189" i="5"/>
  <c r="I189" i="5"/>
  <c r="K189" i="5"/>
  <c r="M189" i="5"/>
  <c r="O189" i="5"/>
  <c r="E190" i="5"/>
  <c r="G190" i="5"/>
  <c r="I190" i="5"/>
  <c r="K190" i="5"/>
  <c r="M190" i="5"/>
  <c r="O190" i="5"/>
  <c r="E191" i="5"/>
  <c r="G191" i="5"/>
  <c r="I191" i="5"/>
  <c r="K191" i="5"/>
  <c r="M191" i="5"/>
  <c r="O191" i="5"/>
  <c r="E192" i="5"/>
  <c r="G192" i="5"/>
  <c r="I192" i="5"/>
  <c r="K192" i="5"/>
  <c r="M192" i="5"/>
  <c r="O192" i="5"/>
  <c r="E193" i="5"/>
  <c r="G193" i="5"/>
  <c r="I193" i="5"/>
  <c r="K193" i="5"/>
  <c r="M193" i="5"/>
  <c r="O193" i="5"/>
  <c r="E194" i="5"/>
  <c r="G194" i="5"/>
  <c r="I194" i="5"/>
  <c r="K194" i="5"/>
  <c r="M194" i="5"/>
  <c r="O194" i="5"/>
  <c r="E195" i="5"/>
  <c r="G195" i="5"/>
  <c r="I195" i="5"/>
  <c r="K195" i="5"/>
  <c r="M195" i="5"/>
  <c r="O195" i="5"/>
  <c r="E196" i="5"/>
  <c r="G196" i="5"/>
  <c r="I196" i="5"/>
  <c r="K196" i="5"/>
  <c r="M196" i="5"/>
  <c r="O196" i="5"/>
  <c r="E197" i="5"/>
  <c r="G197" i="5"/>
  <c r="I197" i="5"/>
  <c r="K197" i="5"/>
  <c r="M197" i="5"/>
  <c r="O197" i="5"/>
  <c r="E198" i="5"/>
  <c r="G198" i="5"/>
  <c r="I198" i="5"/>
  <c r="K198" i="5"/>
  <c r="M198" i="5"/>
  <c r="O198" i="5"/>
  <c r="E199" i="5"/>
  <c r="G199" i="5"/>
  <c r="I199" i="5"/>
  <c r="K199" i="5"/>
  <c r="M199" i="5"/>
  <c r="O199" i="5"/>
  <c r="E200" i="5"/>
  <c r="G200" i="5"/>
  <c r="I200" i="5"/>
  <c r="K200" i="5"/>
  <c r="M200" i="5"/>
  <c r="O200" i="5"/>
  <c r="E201" i="5"/>
  <c r="G201" i="5"/>
  <c r="I201" i="5"/>
  <c r="K201" i="5"/>
  <c r="M201" i="5"/>
  <c r="O201" i="5"/>
  <c r="E202" i="5"/>
  <c r="G202" i="5"/>
  <c r="I202" i="5"/>
  <c r="K202" i="5"/>
  <c r="M202" i="5"/>
  <c r="O202" i="5"/>
  <c r="E203" i="5"/>
  <c r="G203" i="5"/>
  <c r="I203" i="5"/>
  <c r="K203" i="5"/>
  <c r="M203" i="5"/>
  <c r="O203" i="5"/>
  <c r="E204" i="5"/>
  <c r="G204" i="5"/>
  <c r="I204" i="5"/>
  <c r="K204" i="5"/>
  <c r="M204" i="5"/>
  <c r="O204" i="5"/>
  <c r="E205" i="5"/>
  <c r="G205" i="5"/>
  <c r="I205" i="5"/>
  <c r="K205" i="5"/>
  <c r="M205" i="5"/>
  <c r="O205" i="5"/>
  <c r="E206" i="5"/>
  <c r="G206" i="5"/>
  <c r="I206" i="5"/>
  <c r="K206" i="5"/>
  <c r="M206" i="5"/>
  <c r="O206" i="5"/>
  <c r="E207" i="5"/>
  <c r="G207" i="5"/>
  <c r="I207" i="5"/>
  <c r="K207" i="5"/>
  <c r="M207" i="5"/>
  <c r="O207" i="5"/>
  <c r="E208" i="5"/>
  <c r="G208" i="5"/>
  <c r="I208" i="5"/>
  <c r="K208" i="5"/>
  <c r="M208" i="5"/>
  <c r="O208" i="5"/>
  <c r="E209" i="5"/>
  <c r="G209" i="5"/>
  <c r="I209" i="5"/>
  <c r="K209" i="5"/>
  <c r="M209" i="5"/>
  <c r="O209" i="5"/>
  <c r="E210" i="5"/>
  <c r="G210" i="5"/>
  <c r="I210" i="5"/>
  <c r="K210" i="5"/>
  <c r="M210" i="5"/>
  <c r="O210" i="5"/>
  <c r="E211" i="5"/>
  <c r="G211" i="5"/>
  <c r="I211" i="5"/>
  <c r="K211" i="5"/>
  <c r="M211" i="5"/>
  <c r="O211" i="5"/>
  <c r="E212" i="5"/>
  <c r="G212" i="5"/>
  <c r="I212" i="5"/>
  <c r="K212" i="5"/>
  <c r="M212" i="5"/>
  <c r="O212" i="5"/>
  <c r="E213" i="5"/>
  <c r="G213" i="5"/>
  <c r="I213" i="5"/>
  <c r="K213" i="5"/>
  <c r="M213" i="5"/>
  <c r="O213" i="5"/>
  <c r="E214" i="5"/>
  <c r="G214" i="5"/>
  <c r="I214" i="5"/>
  <c r="K214" i="5"/>
  <c r="M214" i="5"/>
  <c r="O214" i="5"/>
  <c r="E215" i="5"/>
  <c r="G215" i="5"/>
  <c r="I215" i="5"/>
  <c r="K215" i="5"/>
  <c r="M215" i="5"/>
  <c r="O215" i="5"/>
  <c r="E216" i="5"/>
  <c r="G216" i="5"/>
  <c r="I216" i="5"/>
  <c r="K216" i="5"/>
  <c r="M216" i="5"/>
  <c r="O216" i="5"/>
  <c r="E217" i="5"/>
  <c r="G217" i="5"/>
  <c r="I217" i="5"/>
  <c r="K217" i="5"/>
  <c r="M217" i="5"/>
  <c r="O217" i="5"/>
  <c r="E218" i="5"/>
  <c r="G218" i="5"/>
  <c r="I218" i="5"/>
  <c r="K218" i="5"/>
  <c r="M218" i="5"/>
  <c r="O218" i="5"/>
  <c r="E219" i="5"/>
  <c r="G219" i="5"/>
  <c r="I219" i="5"/>
  <c r="K219" i="5"/>
  <c r="M219" i="5"/>
  <c r="O219" i="5"/>
  <c r="E220" i="5"/>
  <c r="G220" i="5"/>
  <c r="I220" i="5"/>
  <c r="K220" i="5"/>
  <c r="M220" i="5"/>
  <c r="O220" i="5"/>
  <c r="E221" i="5"/>
  <c r="G221" i="5"/>
  <c r="I221" i="5"/>
  <c r="K221" i="5"/>
  <c r="M221" i="5"/>
  <c r="O221" i="5"/>
  <c r="E222" i="5"/>
  <c r="G222" i="5"/>
  <c r="I222" i="5"/>
  <c r="K222" i="5"/>
  <c r="M222" i="5"/>
  <c r="O222" i="5"/>
  <c r="E223" i="5"/>
  <c r="G223" i="5"/>
  <c r="I223" i="5"/>
  <c r="K223" i="5"/>
  <c r="M223" i="5"/>
  <c r="O223" i="5"/>
  <c r="E224" i="5"/>
  <c r="G224" i="5"/>
  <c r="I224" i="5"/>
  <c r="K224" i="5"/>
  <c r="M224" i="5"/>
  <c r="O224" i="5"/>
  <c r="E225" i="5"/>
  <c r="G225" i="5"/>
  <c r="I225" i="5"/>
  <c r="K225" i="5"/>
  <c r="M225" i="5"/>
  <c r="O225" i="5"/>
  <c r="E226" i="5"/>
  <c r="G226" i="5"/>
  <c r="I226" i="5"/>
  <c r="K226" i="5"/>
  <c r="M226" i="5"/>
  <c r="O226" i="5"/>
  <c r="E227" i="5"/>
  <c r="G227" i="5"/>
  <c r="I227" i="5"/>
  <c r="K227" i="5"/>
  <c r="M227" i="5"/>
  <c r="O227" i="5"/>
  <c r="E228" i="5"/>
  <c r="G228" i="5"/>
  <c r="I228" i="5"/>
  <c r="K228" i="5"/>
  <c r="M228" i="5"/>
  <c r="O228" i="5"/>
  <c r="E229" i="5"/>
  <c r="G229" i="5"/>
  <c r="I229" i="5"/>
  <c r="K229" i="5"/>
  <c r="M229" i="5"/>
  <c r="O229" i="5"/>
  <c r="E230" i="5"/>
  <c r="G230" i="5"/>
  <c r="I230" i="5"/>
  <c r="K230" i="5"/>
  <c r="M230" i="5"/>
  <c r="O230" i="5"/>
  <c r="E231" i="5"/>
  <c r="G231" i="5"/>
  <c r="I231" i="5"/>
  <c r="K231" i="5"/>
  <c r="M231" i="5"/>
  <c r="O231" i="5"/>
  <c r="E232" i="5"/>
  <c r="G232" i="5"/>
  <c r="I232" i="5"/>
  <c r="K232" i="5"/>
  <c r="M232" i="5"/>
  <c r="O232" i="5"/>
  <c r="E233" i="5"/>
  <c r="G233" i="5"/>
  <c r="I233" i="5"/>
  <c r="K233" i="5"/>
  <c r="M233" i="5"/>
  <c r="O233" i="5"/>
  <c r="E234" i="5"/>
  <c r="G234" i="5"/>
  <c r="I234" i="5"/>
  <c r="K234" i="5"/>
  <c r="M234" i="5"/>
  <c r="O234" i="5"/>
  <c r="E235" i="5"/>
  <c r="G235" i="5"/>
  <c r="I235" i="5"/>
  <c r="K235" i="5"/>
  <c r="M235" i="5"/>
  <c r="O235" i="5"/>
  <c r="E236" i="5"/>
  <c r="G236" i="5"/>
  <c r="I236" i="5"/>
  <c r="K236" i="5"/>
  <c r="M236" i="5"/>
  <c r="O236" i="5"/>
  <c r="E237" i="5"/>
  <c r="G237" i="5"/>
  <c r="I237" i="5"/>
  <c r="K237" i="5"/>
  <c r="M237" i="5"/>
  <c r="O237" i="5"/>
  <c r="E238" i="5"/>
  <c r="G238" i="5"/>
  <c r="I238" i="5"/>
  <c r="K238" i="5"/>
  <c r="M238" i="5"/>
  <c r="O238" i="5"/>
  <c r="E239" i="5"/>
  <c r="G239" i="5"/>
  <c r="I239" i="5"/>
  <c r="K239" i="5"/>
  <c r="M239" i="5"/>
  <c r="O239" i="5"/>
  <c r="E240" i="5"/>
  <c r="G240" i="5"/>
  <c r="I240" i="5"/>
  <c r="K240" i="5"/>
  <c r="M240" i="5"/>
  <c r="O240" i="5"/>
  <c r="E241" i="5"/>
  <c r="G241" i="5"/>
  <c r="I241" i="5"/>
  <c r="K241" i="5"/>
  <c r="M241" i="5"/>
  <c r="O241" i="5"/>
  <c r="E242" i="5"/>
  <c r="G242" i="5"/>
  <c r="I242" i="5"/>
  <c r="K242" i="5"/>
  <c r="M242" i="5"/>
  <c r="O242" i="5"/>
  <c r="E243" i="5"/>
  <c r="G243" i="5"/>
  <c r="I243" i="5"/>
  <c r="K243" i="5"/>
  <c r="M243" i="5"/>
  <c r="O243" i="5"/>
  <c r="E244" i="5"/>
  <c r="G244" i="5"/>
  <c r="I244" i="5"/>
  <c r="K244" i="5"/>
  <c r="M244" i="5"/>
  <c r="O244" i="5"/>
  <c r="E245" i="5"/>
  <c r="G245" i="5"/>
  <c r="I245" i="5"/>
  <c r="K245" i="5"/>
  <c r="M245" i="5"/>
  <c r="O245" i="5"/>
  <c r="E246" i="5"/>
  <c r="G246" i="5"/>
  <c r="I246" i="5"/>
  <c r="K246" i="5"/>
  <c r="M246" i="5"/>
  <c r="O246" i="5"/>
  <c r="FD184" i="8"/>
  <c r="FE184" i="8" s="1"/>
  <c r="FD185" i="8"/>
  <c r="FE185" i="8" s="1"/>
  <c r="FD186" i="8"/>
  <c r="FE186" i="8" s="1"/>
  <c r="FD187" i="8"/>
  <c r="FE187" i="8" s="1"/>
  <c r="FD188" i="8"/>
  <c r="FE188" i="8" s="1"/>
  <c r="FD189" i="8"/>
  <c r="FE189" i="8" s="1"/>
  <c r="FD190" i="8"/>
  <c r="FE190" i="8" s="1"/>
  <c r="FD191" i="8"/>
  <c r="FE191" i="8" s="1"/>
  <c r="FD192" i="8"/>
  <c r="FE192" i="8" s="1"/>
  <c r="FD193" i="8"/>
  <c r="FE193" i="8" s="1"/>
  <c r="FD194" i="8"/>
  <c r="FE194" i="8" s="1"/>
  <c r="FD195" i="8"/>
  <c r="FE195" i="8" s="1"/>
  <c r="FD196" i="8"/>
  <c r="FE196" i="8" s="1"/>
  <c r="FD197" i="8"/>
  <c r="FE197" i="8" s="1"/>
  <c r="FD198" i="8"/>
  <c r="FE198" i="8" s="1"/>
  <c r="FD199" i="8"/>
  <c r="FE199" i="8" s="1"/>
  <c r="FD200" i="8"/>
  <c r="FE200" i="8" s="1"/>
  <c r="FD201" i="8"/>
  <c r="FE201" i="8" s="1"/>
  <c r="FD202" i="8"/>
  <c r="FE202" i="8" s="1"/>
  <c r="FD203" i="8"/>
  <c r="FE203" i="8" s="1"/>
  <c r="FD204" i="8"/>
  <c r="FE204" i="8" s="1"/>
  <c r="FD205" i="8"/>
  <c r="FE205" i="8" s="1"/>
  <c r="FD206" i="8"/>
  <c r="FE206" i="8" s="1"/>
  <c r="FD207" i="8"/>
  <c r="FE207" i="8" s="1"/>
  <c r="FD208" i="8"/>
  <c r="FE208" i="8" s="1"/>
  <c r="FD209" i="8"/>
  <c r="FE209" i="8" s="1"/>
  <c r="FD210" i="8"/>
  <c r="FE210" i="8" s="1"/>
  <c r="FD211" i="8"/>
  <c r="FE211" i="8" s="1"/>
  <c r="FD212" i="8"/>
  <c r="FE212" i="8" s="1"/>
  <c r="FD213" i="8"/>
  <c r="FE213" i="8" s="1"/>
  <c r="FD214" i="8"/>
  <c r="FE214" i="8" s="1"/>
  <c r="FD215" i="8"/>
  <c r="FE215" i="8" s="1"/>
  <c r="FD216" i="8"/>
  <c r="FE216" i="8" s="1"/>
  <c r="FD217" i="8"/>
  <c r="FE217" i="8" s="1"/>
  <c r="FD218" i="8"/>
  <c r="FE218" i="8" s="1"/>
  <c r="FD219" i="8"/>
  <c r="FE219" i="8" s="1"/>
  <c r="FD220" i="8"/>
  <c r="FE220" i="8" s="1"/>
  <c r="FD221" i="8"/>
  <c r="FE221" i="8" s="1"/>
  <c r="FD222" i="8"/>
  <c r="FE222" i="8" s="1"/>
  <c r="FD223" i="8"/>
  <c r="FE223" i="8" s="1"/>
  <c r="FD224" i="8"/>
  <c r="FE224" i="8" s="1"/>
  <c r="FD225" i="8"/>
  <c r="FE225" i="8" s="1"/>
  <c r="FD226" i="8"/>
  <c r="FE226" i="8" s="1"/>
  <c r="FD227" i="8"/>
  <c r="FE227" i="8" s="1"/>
  <c r="FD228" i="8"/>
  <c r="FE228" i="8" s="1"/>
  <c r="FD229" i="8"/>
  <c r="FE229" i="8" s="1"/>
  <c r="FD230" i="8"/>
  <c r="FE230" i="8" s="1"/>
  <c r="FD231" i="8"/>
  <c r="FE231" i="8" s="1"/>
  <c r="FD232" i="8"/>
  <c r="FE232" i="8" s="1"/>
  <c r="FD233" i="8"/>
  <c r="FE233" i="8" s="1"/>
  <c r="FD234" i="8"/>
  <c r="FE234" i="8" s="1"/>
  <c r="FD235" i="8"/>
  <c r="FE235" i="8" s="1"/>
  <c r="FD236" i="8"/>
  <c r="FE236" i="8" s="1"/>
  <c r="FD237" i="8"/>
  <c r="FE237" i="8" s="1"/>
  <c r="FD238" i="8"/>
  <c r="FE238" i="8" s="1"/>
  <c r="FD239" i="8"/>
  <c r="FE239" i="8" s="1"/>
  <c r="FD240" i="8"/>
  <c r="FE240" i="8" s="1"/>
  <c r="FD241" i="8"/>
  <c r="FE241" i="8" s="1"/>
  <c r="FD242" i="8"/>
  <c r="FE242" i="8" s="1"/>
  <c r="FD243" i="8"/>
  <c r="FE243" i="8" s="1"/>
  <c r="FD244" i="8"/>
  <c r="FE244" i="8" s="1"/>
  <c r="FD245" i="8"/>
  <c r="FE245" i="8" s="1"/>
  <c r="FD246" i="8"/>
  <c r="FE246" i="8" s="1"/>
  <c r="FD247" i="8"/>
  <c r="FE247" i="8" s="1"/>
  <c r="B183" i="4"/>
  <c r="C183" i="4"/>
  <c r="D183" i="4"/>
  <c r="E183" i="4"/>
  <c r="G183" i="4" s="1"/>
  <c r="O183" i="4"/>
  <c r="B184" i="4"/>
  <c r="C184" i="4"/>
  <c r="D184" i="4"/>
  <c r="E184" i="4"/>
  <c r="G184" i="4" s="1"/>
  <c r="B185" i="4"/>
  <c r="C185" i="4"/>
  <c r="D185" i="4"/>
  <c r="E185" i="4"/>
  <c r="G185" i="4"/>
  <c r="B186" i="4"/>
  <c r="C186" i="4"/>
  <c r="D186" i="4"/>
  <c r="E186" i="4"/>
  <c r="G186" i="4"/>
  <c r="B187" i="4"/>
  <c r="C187" i="4"/>
  <c r="D187" i="4"/>
  <c r="E187" i="4"/>
  <c r="G187" i="4" s="1"/>
  <c r="B188" i="4"/>
  <c r="M188" i="4" s="1"/>
  <c r="J188" i="5" s="1"/>
  <c r="C188" i="4"/>
  <c r="D188" i="4"/>
  <c r="E188" i="4"/>
  <c r="G188" i="4" s="1"/>
  <c r="B189" i="4"/>
  <c r="C189" i="4"/>
  <c r="D189" i="4"/>
  <c r="E189" i="4"/>
  <c r="G189" i="4" s="1"/>
  <c r="B190" i="4"/>
  <c r="C190" i="4"/>
  <c r="D190" i="4"/>
  <c r="E190" i="4"/>
  <c r="G190" i="4"/>
  <c r="B191" i="4"/>
  <c r="C191" i="4"/>
  <c r="D191" i="4"/>
  <c r="E191" i="4"/>
  <c r="G191" i="4" s="1"/>
  <c r="B192" i="4"/>
  <c r="C192" i="4"/>
  <c r="D192" i="4"/>
  <c r="E192" i="4"/>
  <c r="G192" i="4" s="1"/>
  <c r="B193" i="4"/>
  <c r="C193" i="4"/>
  <c r="D193" i="4"/>
  <c r="E193" i="4"/>
  <c r="G193" i="4" s="1"/>
  <c r="B194" i="4"/>
  <c r="C194" i="4"/>
  <c r="D194" i="4"/>
  <c r="E194" i="4"/>
  <c r="G194" i="4" s="1"/>
  <c r="B195" i="4"/>
  <c r="C195" i="4"/>
  <c r="D195" i="4"/>
  <c r="E195" i="4"/>
  <c r="G195" i="4" s="1"/>
  <c r="B196" i="4"/>
  <c r="C196" i="4"/>
  <c r="D196" i="4"/>
  <c r="E196" i="4"/>
  <c r="G196" i="4" s="1"/>
  <c r="B197" i="4"/>
  <c r="C197" i="4"/>
  <c r="M197" i="4" s="1"/>
  <c r="J197" i="5" s="1"/>
  <c r="D197" i="4"/>
  <c r="E197" i="4"/>
  <c r="G197" i="4" s="1"/>
  <c r="B198" i="4"/>
  <c r="C198" i="4"/>
  <c r="D198" i="4"/>
  <c r="E198" i="4"/>
  <c r="G198" i="4"/>
  <c r="B199" i="4"/>
  <c r="C199" i="4"/>
  <c r="D199" i="4"/>
  <c r="E199" i="4"/>
  <c r="G199" i="4" s="1"/>
  <c r="B200" i="4"/>
  <c r="C200" i="4"/>
  <c r="D200" i="4"/>
  <c r="E200" i="4"/>
  <c r="G200" i="4" s="1"/>
  <c r="B201" i="4"/>
  <c r="C201" i="4"/>
  <c r="D201" i="4"/>
  <c r="E201" i="4"/>
  <c r="G201" i="4"/>
  <c r="B202" i="4"/>
  <c r="C202" i="4"/>
  <c r="D202" i="4"/>
  <c r="E202" i="4"/>
  <c r="G202" i="4" s="1"/>
  <c r="B203" i="4"/>
  <c r="C203" i="4"/>
  <c r="D203" i="4"/>
  <c r="E203" i="4"/>
  <c r="G203" i="4" s="1"/>
  <c r="B204" i="4"/>
  <c r="C204" i="4"/>
  <c r="D204" i="4"/>
  <c r="E204" i="4"/>
  <c r="G204" i="4" s="1"/>
  <c r="B205" i="4"/>
  <c r="C205" i="4"/>
  <c r="D205" i="4"/>
  <c r="E205" i="4"/>
  <c r="G205" i="4" s="1"/>
  <c r="B206" i="4"/>
  <c r="C206" i="4"/>
  <c r="D206" i="4"/>
  <c r="E206" i="4"/>
  <c r="G206" i="4" s="1"/>
  <c r="B207" i="4"/>
  <c r="C207" i="4"/>
  <c r="D207" i="4"/>
  <c r="E207" i="4"/>
  <c r="G207" i="4" s="1"/>
  <c r="B208" i="4"/>
  <c r="C208" i="4"/>
  <c r="D208" i="4"/>
  <c r="E208" i="4"/>
  <c r="G208" i="4" s="1"/>
  <c r="B209" i="4"/>
  <c r="C209" i="4"/>
  <c r="D209" i="4"/>
  <c r="E209" i="4"/>
  <c r="G209" i="4"/>
  <c r="B210" i="4"/>
  <c r="C210" i="4"/>
  <c r="D210" i="4"/>
  <c r="N210" i="4" s="1"/>
  <c r="N210" i="5" s="1"/>
  <c r="E210" i="4"/>
  <c r="G210" i="4"/>
  <c r="B211" i="4"/>
  <c r="C211" i="4"/>
  <c r="D211" i="4"/>
  <c r="E211" i="4"/>
  <c r="G211" i="4" s="1"/>
  <c r="B212" i="4"/>
  <c r="C212" i="4"/>
  <c r="D212" i="4"/>
  <c r="E212" i="4"/>
  <c r="G212" i="4" s="1"/>
  <c r="B213" i="4"/>
  <c r="C213" i="4"/>
  <c r="D213" i="4"/>
  <c r="E213" i="4"/>
  <c r="G213" i="4" s="1"/>
  <c r="B214" i="4"/>
  <c r="C214" i="4"/>
  <c r="D214" i="4"/>
  <c r="E214" i="4"/>
  <c r="G214" i="4"/>
  <c r="B215" i="4"/>
  <c r="C215" i="4"/>
  <c r="D215" i="4"/>
  <c r="E215" i="4"/>
  <c r="G215" i="4" s="1"/>
  <c r="B216" i="4"/>
  <c r="C216" i="4"/>
  <c r="D216" i="4"/>
  <c r="E216" i="4"/>
  <c r="G216" i="4"/>
  <c r="B217" i="4"/>
  <c r="C217" i="4"/>
  <c r="D217" i="4"/>
  <c r="E217" i="4"/>
  <c r="G217" i="4"/>
  <c r="B218" i="4"/>
  <c r="C218" i="4"/>
  <c r="D218" i="4"/>
  <c r="E218" i="4"/>
  <c r="G218" i="4" s="1"/>
  <c r="B219" i="4"/>
  <c r="C219" i="4"/>
  <c r="D219" i="4"/>
  <c r="E219" i="4"/>
  <c r="G219" i="4" s="1"/>
  <c r="B220" i="4"/>
  <c r="C220" i="4"/>
  <c r="D220" i="4"/>
  <c r="E220" i="4"/>
  <c r="G220" i="4" s="1"/>
  <c r="B221" i="4"/>
  <c r="C221" i="4"/>
  <c r="D221" i="4"/>
  <c r="E221" i="4"/>
  <c r="G221" i="4" s="1"/>
  <c r="B222" i="4"/>
  <c r="C222" i="4"/>
  <c r="D222" i="4"/>
  <c r="E222" i="4"/>
  <c r="G222" i="4"/>
  <c r="B223" i="4"/>
  <c r="C223" i="4"/>
  <c r="O223" i="4" s="1"/>
  <c r="D223" i="4"/>
  <c r="E223" i="4"/>
  <c r="G223" i="4" s="1"/>
  <c r="B224" i="4"/>
  <c r="C224" i="4"/>
  <c r="D224" i="4"/>
  <c r="E224" i="4"/>
  <c r="G224" i="4" s="1"/>
  <c r="B225" i="4"/>
  <c r="C225" i="4"/>
  <c r="D225" i="4"/>
  <c r="E225" i="4"/>
  <c r="G225" i="4" s="1"/>
  <c r="B226" i="4"/>
  <c r="C226" i="4"/>
  <c r="D226" i="4"/>
  <c r="E226" i="4"/>
  <c r="G226" i="4" s="1"/>
  <c r="N226" i="4"/>
  <c r="N226" i="5" s="1"/>
  <c r="B227" i="4"/>
  <c r="C227" i="4"/>
  <c r="D227" i="4"/>
  <c r="E227" i="4"/>
  <c r="G227" i="4" s="1"/>
  <c r="B228" i="4"/>
  <c r="C228" i="4"/>
  <c r="D228" i="4"/>
  <c r="E228" i="4"/>
  <c r="G228" i="4" s="1"/>
  <c r="B229" i="4"/>
  <c r="C229" i="4"/>
  <c r="D229" i="4"/>
  <c r="E229" i="4"/>
  <c r="G229" i="4" s="1"/>
  <c r="B230" i="4"/>
  <c r="C230" i="4"/>
  <c r="D230" i="4"/>
  <c r="E230" i="4"/>
  <c r="G230" i="4" s="1"/>
  <c r="B231" i="4"/>
  <c r="C231" i="4"/>
  <c r="D231" i="4"/>
  <c r="E231" i="4"/>
  <c r="G231" i="4" s="1"/>
  <c r="B232" i="4"/>
  <c r="C232" i="4"/>
  <c r="D232" i="4"/>
  <c r="E232" i="4"/>
  <c r="G232" i="4" s="1"/>
  <c r="B233" i="4"/>
  <c r="C233" i="4"/>
  <c r="D233" i="4"/>
  <c r="E233" i="4"/>
  <c r="G233" i="4" s="1"/>
  <c r="B234" i="4"/>
  <c r="C234" i="4"/>
  <c r="D234" i="4"/>
  <c r="E234" i="4"/>
  <c r="G234" i="4" s="1"/>
  <c r="B235" i="4"/>
  <c r="C235" i="4"/>
  <c r="D235" i="4"/>
  <c r="E235" i="4"/>
  <c r="G235" i="4" s="1"/>
  <c r="B236" i="4"/>
  <c r="C236" i="4"/>
  <c r="D236" i="4"/>
  <c r="E236" i="4"/>
  <c r="G236" i="4" s="1"/>
  <c r="B237" i="4"/>
  <c r="C237" i="4"/>
  <c r="D237" i="4"/>
  <c r="E237" i="4"/>
  <c r="G237" i="4" s="1"/>
  <c r="B238" i="4"/>
  <c r="C238" i="4"/>
  <c r="D238" i="4"/>
  <c r="E238" i="4"/>
  <c r="G238" i="4" s="1"/>
  <c r="B239" i="4"/>
  <c r="C239" i="4"/>
  <c r="D239" i="4"/>
  <c r="E239" i="4"/>
  <c r="G239" i="4" s="1"/>
  <c r="B240" i="4"/>
  <c r="C240" i="4"/>
  <c r="D240" i="4"/>
  <c r="E240" i="4"/>
  <c r="G240" i="4" s="1"/>
  <c r="B241" i="4"/>
  <c r="C241" i="4"/>
  <c r="D241" i="4"/>
  <c r="E241" i="4"/>
  <c r="G241" i="4"/>
  <c r="B242" i="4"/>
  <c r="C242" i="4"/>
  <c r="D242" i="4"/>
  <c r="E242" i="4"/>
  <c r="G242" i="4"/>
  <c r="B243" i="4"/>
  <c r="C243" i="4"/>
  <c r="D243" i="4"/>
  <c r="E243" i="4"/>
  <c r="G243" i="4" s="1"/>
  <c r="B244" i="4"/>
  <c r="C244" i="4"/>
  <c r="D244" i="4"/>
  <c r="E244" i="4"/>
  <c r="G244" i="4" s="1"/>
  <c r="B245" i="4"/>
  <c r="C245" i="4"/>
  <c r="D245" i="4"/>
  <c r="E245" i="4"/>
  <c r="G245" i="4" s="1"/>
  <c r="B246" i="4"/>
  <c r="C246" i="4"/>
  <c r="D246" i="4"/>
  <c r="E246" i="4"/>
  <c r="G246" i="4" s="1"/>
  <c r="C33" i="2"/>
  <c r="H191" i="4" l="1"/>
  <c r="J191" i="4" s="1"/>
  <c r="L240" i="4"/>
  <c r="F240" i="5" s="1"/>
  <c r="L200" i="4"/>
  <c r="F200" i="5" s="1"/>
  <c r="M236" i="4"/>
  <c r="J236" i="5" s="1"/>
  <c r="N196" i="4"/>
  <c r="N196" i="5" s="1"/>
  <c r="N222" i="4"/>
  <c r="N222" i="5" s="1"/>
  <c r="N243" i="4"/>
  <c r="N243" i="5" s="1"/>
  <c r="M186" i="4"/>
  <c r="J186" i="5" s="1"/>
  <c r="N209" i="4"/>
  <c r="N209" i="5" s="1"/>
  <c r="M229" i="4"/>
  <c r="J229" i="5" s="1"/>
  <c r="O239" i="4"/>
  <c r="O198" i="4"/>
  <c r="O192" i="4"/>
  <c r="M183" i="4"/>
  <c r="J183" i="5" s="1"/>
  <c r="H237" i="4"/>
  <c r="J237" i="4" s="1"/>
  <c r="L242" i="4"/>
  <c r="F242" i="5" s="1"/>
  <c r="O240" i="4"/>
  <c r="N236" i="4"/>
  <c r="N236" i="5" s="1"/>
  <c r="N204" i="4"/>
  <c r="N204" i="5" s="1"/>
  <c r="N191" i="4"/>
  <c r="N191" i="5" s="1"/>
  <c r="O184" i="4"/>
  <c r="N218" i="4"/>
  <c r="N218" i="5" s="1"/>
  <c r="H189" i="4"/>
  <c r="J189" i="4" s="1"/>
  <c r="N185" i="4"/>
  <c r="N185" i="5" s="1"/>
  <c r="N233" i="4"/>
  <c r="N233" i="5" s="1"/>
  <c r="N227" i="4"/>
  <c r="N227" i="5" s="1"/>
  <c r="O222" i="4"/>
  <c r="L234" i="4"/>
  <c r="F234" i="5" s="1"/>
  <c r="L191" i="4"/>
  <c r="F191" i="5" s="1"/>
  <c r="N188" i="4"/>
  <c r="N188" i="5" s="1"/>
  <c r="N225" i="4"/>
  <c r="N225" i="5" s="1"/>
  <c r="M244" i="4"/>
  <c r="J244" i="5" s="1"/>
  <c r="L207" i="4"/>
  <c r="F207" i="5" s="1"/>
  <c r="M199" i="4"/>
  <c r="J199" i="5" s="1"/>
  <c r="H183" i="4"/>
  <c r="J183" i="4" s="1"/>
  <c r="O208" i="4"/>
  <c r="L239" i="4"/>
  <c r="F239" i="5" s="1"/>
  <c r="L183" i="4"/>
  <c r="F183" i="5" s="1"/>
  <c r="M245" i="4"/>
  <c r="J245" i="5" s="1"/>
  <c r="H230" i="4"/>
  <c r="J230" i="4" s="1"/>
  <c r="N211" i="4"/>
  <c r="N211" i="5" s="1"/>
  <c r="N183" i="4"/>
  <c r="N183" i="5" s="1"/>
  <c r="O228" i="4"/>
  <c r="H223" i="4"/>
  <c r="J223" i="4" s="1"/>
  <c r="N207" i="4"/>
  <c r="N207" i="5" s="1"/>
  <c r="N186" i="4"/>
  <c r="N186" i="5" s="1"/>
  <c r="O231" i="4"/>
  <c r="H229" i="4"/>
  <c r="J229" i="4" s="1"/>
  <c r="M246" i="4"/>
  <c r="J246" i="5" s="1"/>
  <c r="H239" i="4"/>
  <c r="J239" i="4" s="1"/>
  <c r="O230" i="4"/>
  <c r="H221" i="4"/>
  <c r="J221" i="4" s="1"/>
  <c r="H216" i="4"/>
  <c r="J216" i="4" s="1"/>
  <c r="N244" i="4"/>
  <c r="N244" i="5" s="1"/>
  <c r="O241" i="4"/>
  <c r="M226" i="4"/>
  <c r="J226" i="5" s="1"/>
  <c r="M221" i="4"/>
  <c r="J221" i="5" s="1"/>
  <c r="H214" i="4"/>
  <c r="J214" i="4" s="1"/>
  <c r="H205" i="4"/>
  <c r="J205" i="4" s="1"/>
  <c r="N201" i="4"/>
  <c r="N201" i="5" s="1"/>
  <c r="M194" i="4"/>
  <c r="J194" i="5" s="1"/>
  <c r="M189" i="4"/>
  <c r="J189" i="5" s="1"/>
  <c r="H184" i="4"/>
  <c r="J184" i="4" s="1"/>
  <c r="N215" i="4"/>
  <c r="N215" i="5" s="1"/>
  <c r="N242" i="4"/>
  <c r="N242" i="5" s="1"/>
  <c r="O244" i="4"/>
  <c r="M239" i="4"/>
  <c r="J239" i="5" s="1"/>
  <c r="M237" i="4"/>
  <c r="J237" i="5" s="1"/>
  <c r="O224" i="4"/>
  <c r="O217" i="4"/>
  <c r="H199" i="4"/>
  <c r="J199" i="4" s="1"/>
  <c r="H197" i="4"/>
  <c r="J197" i="4" s="1"/>
  <c r="M213" i="4"/>
  <c r="J213" i="5" s="1"/>
  <c r="M202" i="4"/>
  <c r="J202" i="5" s="1"/>
  <c r="L245" i="4"/>
  <c r="F245" i="5" s="1"/>
  <c r="M231" i="4"/>
  <c r="J231" i="5" s="1"/>
  <c r="M228" i="4"/>
  <c r="J228" i="5" s="1"/>
  <c r="L225" i="4"/>
  <c r="F225" i="5" s="1"/>
  <c r="O220" i="4"/>
  <c r="L218" i="4"/>
  <c r="F218" i="5" s="1"/>
  <c r="H206" i="4"/>
  <c r="J206" i="4" s="1"/>
  <c r="N202" i="4"/>
  <c r="N202" i="5" s="1"/>
  <c r="O193" i="4"/>
  <c r="O185" i="4"/>
  <c r="H243" i="4"/>
  <c r="J243" i="4" s="1"/>
  <c r="N241" i="4"/>
  <c r="N241" i="5" s="1"/>
  <c r="N239" i="4"/>
  <c r="N239" i="5" s="1"/>
  <c r="H238" i="4"/>
  <c r="J238" i="4" s="1"/>
  <c r="N234" i="4"/>
  <c r="N234" i="5" s="1"/>
  <c r="H232" i="4"/>
  <c r="J232" i="4" s="1"/>
  <c r="O232" i="4"/>
  <c r="O225" i="4"/>
  <c r="L223" i="4"/>
  <c r="F223" i="5" s="1"/>
  <c r="H219" i="4"/>
  <c r="J219" i="4" s="1"/>
  <c r="N217" i="4"/>
  <c r="N217" i="5" s="1"/>
  <c r="L216" i="4"/>
  <c r="F216" i="5" s="1"/>
  <c r="M215" i="4"/>
  <c r="J215" i="5" s="1"/>
  <c r="M204" i="4"/>
  <c r="J204" i="5" s="1"/>
  <c r="N194" i="4"/>
  <c r="N194" i="5" s="1"/>
  <c r="H190" i="4"/>
  <c r="J190" i="4" s="1"/>
  <c r="O190" i="4"/>
  <c r="H200" i="4"/>
  <c r="J200" i="4" s="1"/>
  <c r="O196" i="4"/>
  <c r="L233" i="4"/>
  <c r="F233" i="5" s="1"/>
  <c r="L231" i="4"/>
  <c r="F231" i="5" s="1"/>
  <c r="O214" i="4"/>
  <c r="M210" i="4"/>
  <c r="J210" i="5" s="1"/>
  <c r="M207" i="4"/>
  <c r="J207" i="5" s="1"/>
  <c r="M205" i="4"/>
  <c r="J205" i="5" s="1"/>
  <c r="L201" i="4"/>
  <c r="F201" i="5" s="1"/>
  <c r="O199" i="4"/>
  <c r="L194" i="4"/>
  <c r="F194" i="5" s="1"/>
  <c r="M191" i="4"/>
  <c r="J191" i="5" s="1"/>
  <c r="H246" i="4"/>
  <c r="J246" i="4" s="1"/>
  <c r="L221" i="4"/>
  <c r="F221" i="5" s="1"/>
  <c r="H245" i="4"/>
  <c r="J245" i="4" s="1"/>
  <c r="H240" i="4"/>
  <c r="J240" i="4" s="1"/>
  <c r="O238" i="4"/>
  <c r="O236" i="4"/>
  <c r="O233" i="4"/>
  <c r="H227" i="4"/>
  <c r="J227" i="4" s="1"/>
  <c r="N223" i="4"/>
  <c r="N223" i="5" s="1"/>
  <c r="H222" i="4"/>
  <c r="J222" i="4" s="1"/>
  <c r="N220" i="4"/>
  <c r="N220" i="5" s="1"/>
  <c r="O215" i="4"/>
  <c r="L210" i="4"/>
  <c r="F210" i="5" s="1"/>
  <c r="H207" i="4"/>
  <c r="J207" i="4" s="1"/>
  <c r="O201" i="4"/>
  <c r="L199" i="4"/>
  <c r="F199" i="5" s="1"/>
  <c r="L192" i="4"/>
  <c r="F192" i="5" s="1"/>
  <c r="O191" i="4"/>
  <c r="L185" i="4"/>
  <c r="F185" i="5" s="1"/>
  <c r="O246" i="4"/>
  <c r="L241" i="4"/>
  <c r="F241" i="5" s="1"/>
  <c r="M234" i="4"/>
  <c r="J234" i="5" s="1"/>
  <c r="N231" i="4"/>
  <c r="N231" i="5" s="1"/>
  <c r="L224" i="4"/>
  <c r="F224" i="5" s="1"/>
  <c r="M223" i="4"/>
  <c r="J223" i="5" s="1"/>
  <c r="M220" i="4"/>
  <c r="J220" i="5" s="1"/>
  <c r="L217" i="4"/>
  <c r="F217" i="5" s="1"/>
  <c r="L215" i="4"/>
  <c r="F215" i="5" s="1"/>
  <c r="L213" i="4"/>
  <c r="F213" i="5" s="1"/>
  <c r="H213" i="4"/>
  <c r="J213" i="4" s="1"/>
  <c r="H211" i="4"/>
  <c r="J211" i="4" s="1"/>
  <c r="L208" i="4"/>
  <c r="F208" i="5" s="1"/>
  <c r="O206" i="4"/>
  <c r="O204" i="4"/>
  <c r="O200" i="4"/>
  <c r="N198" i="4"/>
  <c r="N198" i="5" s="1"/>
  <c r="L197" i="4"/>
  <c r="F197" i="5" s="1"/>
  <c r="H195" i="4"/>
  <c r="J195" i="4" s="1"/>
  <c r="N228" i="4"/>
  <c r="N228" i="5" s="1"/>
  <c r="H215" i="4"/>
  <c r="J215" i="4" s="1"/>
  <c r="M214" i="4"/>
  <c r="J214" i="5" s="1"/>
  <c r="M196" i="4"/>
  <c r="J196" i="5" s="1"/>
  <c r="N187" i="4"/>
  <c r="N187" i="5" s="1"/>
  <c r="M242" i="4"/>
  <c r="J242" i="5" s="1"/>
  <c r="M238" i="4"/>
  <c r="J238" i="5" s="1"/>
  <c r="L237" i="4"/>
  <c r="F237" i="5" s="1"/>
  <c r="H235" i="4"/>
  <c r="J235" i="4" s="1"/>
  <c r="L232" i="4"/>
  <c r="F232" i="5" s="1"/>
  <c r="H231" i="4"/>
  <c r="J231" i="4" s="1"/>
  <c r="H224" i="4"/>
  <c r="J224" i="4" s="1"/>
  <c r="M218" i="4"/>
  <c r="J218" i="5" s="1"/>
  <c r="N212" i="4"/>
  <c r="N212" i="5" s="1"/>
  <c r="H208" i="4"/>
  <c r="J208" i="4" s="1"/>
  <c r="L202" i="4"/>
  <c r="F202" i="5" s="1"/>
  <c r="M190" i="4"/>
  <c r="J190" i="5" s="1"/>
  <c r="L189" i="4"/>
  <c r="F189" i="5" s="1"/>
  <c r="H187" i="4"/>
  <c r="J187" i="4" s="1"/>
  <c r="L186" i="4"/>
  <c r="F186" i="5" s="1"/>
  <c r="H186" i="4"/>
  <c r="J186" i="4" s="1"/>
  <c r="M230" i="4"/>
  <c r="J230" i="5" s="1"/>
  <c r="L229" i="4"/>
  <c r="F229" i="5" s="1"/>
  <c r="L226" i="4"/>
  <c r="F226" i="5" s="1"/>
  <c r="O212" i="4"/>
  <c r="O209" i="4"/>
  <c r="M206" i="4"/>
  <c r="J206" i="5" s="1"/>
  <c r="L205" i="4"/>
  <c r="F205" i="5" s="1"/>
  <c r="H203" i="4"/>
  <c r="J203" i="4" s="1"/>
  <c r="N199" i="4"/>
  <c r="N199" i="5" s="1"/>
  <c r="H198" i="4"/>
  <c r="J198" i="4" s="1"/>
  <c r="H192" i="4"/>
  <c r="J192" i="4" s="1"/>
  <c r="O188" i="4"/>
  <c r="M184" i="4"/>
  <c r="J184" i="5" s="1"/>
  <c r="N193" i="4"/>
  <c r="N193" i="5" s="1"/>
  <c r="N246" i="4"/>
  <c r="N246" i="5" s="1"/>
  <c r="L244" i="4"/>
  <c r="F244" i="5" s="1"/>
  <c r="O243" i="4"/>
  <c r="H242" i="4"/>
  <c r="J242" i="4" s="1"/>
  <c r="M241" i="4"/>
  <c r="J241" i="5" s="1"/>
  <c r="N238" i="4"/>
  <c r="N238" i="5" s="1"/>
  <c r="L236" i="4"/>
  <c r="F236" i="5" s="1"/>
  <c r="O235" i="4"/>
  <c r="H234" i="4"/>
  <c r="J234" i="4" s="1"/>
  <c r="M233" i="4"/>
  <c r="J233" i="5" s="1"/>
  <c r="N230" i="4"/>
  <c r="N230" i="5" s="1"/>
  <c r="L228" i="4"/>
  <c r="F228" i="5" s="1"/>
  <c r="O227" i="4"/>
  <c r="H226" i="4"/>
  <c r="J226" i="4" s="1"/>
  <c r="M225" i="4"/>
  <c r="J225" i="5" s="1"/>
  <c r="L220" i="4"/>
  <c r="F220" i="5" s="1"/>
  <c r="O219" i="4"/>
  <c r="H218" i="4"/>
  <c r="J218" i="4" s="1"/>
  <c r="M217" i="4"/>
  <c r="J217" i="5" s="1"/>
  <c r="N214" i="4"/>
  <c r="N214" i="5" s="1"/>
  <c r="L212" i="4"/>
  <c r="F212" i="5" s="1"/>
  <c r="O211" i="4"/>
  <c r="H210" i="4"/>
  <c r="J210" i="4" s="1"/>
  <c r="M209" i="4"/>
  <c r="J209" i="5" s="1"/>
  <c r="N206" i="4"/>
  <c r="N206" i="5" s="1"/>
  <c r="L204" i="4"/>
  <c r="F204" i="5" s="1"/>
  <c r="O203" i="4"/>
  <c r="H202" i="4"/>
  <c r="J202" i="4" s="1"/>
  <c r="M201" i="4"/>
  <c r="J201" i="5" s="1"/>
  <c r="L196" i="4"/>
  <c r="F196" i="5" s="1"/>
  <c r="O195" i="4"/>
  <c r="H194" i="4"/>
  <c r="J194" i="4" s="1"/>
  <c r="M193" i="4"/>
  <c r="J193" i="5" s="1"/>
  <c r="N190" i="4"/>
  <c r="N190" i="5" s="1"/>
  <c r="L188" i="4"/>
  <c r="F188" i="5" s="1"/>
  <c r="O187" i="4"/>
  <c r="M185" i="4"/>
  <c r="J185" i="5" s="1"/>
  <c r="N235" i="4"/>
  <c r="N235" i="5" s="1"/>
  <c r="L246" i="4"/>
  <c r="F246" i="5" s="1"/>
  <c r="O245" i="4"/>
  <c r="H244" i="4"/>
  <c r="J244" i="4" s="1"/>
  <c r="M243" i="4"/>
  <c r="J243" i="5" s="1"/>
  <c r="N240" i="4"/>
  <c r="N240" i="5" s="1"/>
  <c r="L238" i="4"/>
  <c r="F238" i="5" s="1"/>
  <c r="O237" i="4"/>
  <c r="H236" i="4"/>
  <c r="J236" i="4" s="1"/>
  <c r="M235" i="4"/>
  <c r="J235" i="5" s="1"/>
  <c r="N232" i="4"/>
  <c r="N232" i="5" s="1"/>
  <c r="L230" i="4"/>
  <c r="F230" i="5" s="1"/>
  <c r="O229" i="4"/>
  <c r="H228" i="4"/>
  <c r="J228" i="4" s="1"/>
  <c r="M227" i="4"/>
  <c r="J227" i="5" s="1"/>
  <c r="N224" i="4"/>
  <c r="N224" i="5" s="1"/>
  <c r="L222" i="4"/>
  <c r="F222" i="5" s="1"/>
  <c r="O221" i="4"/>
  <c r="H220" i="4"/>
  <c r="J220" i="4" s="1"/>
  <c r="M219" i="4"/>
  <c r="J219" i="5" s="1"/>
  <c r="N216" i="4"/>
  <c r="N216" i="5" s="1"/>
  <c r="L214" i="4"/>
  <c r="F214" i="5" s="1"/>
  <c r="O213" i="4"/>
  <c r="H212" i="4"/>
  <c r="J212" i="4" s="1"/>
  <c r="M211" i="4"/>
  <c r="J211" i="5" s="1"/>
  <c r="N208" i="4"/>
  <c r="N208" i="5" s="1"/>
  <c r="L206" i="4"/>
  <c r="F206" i="5" s="1"/>
  <c r="O205" i="4"/>
  <c r="H204" i="4"/>
  <c r="J204" i="4" s="1"/>
  <c r="M203" i="4"/>
  <c r="J203" i="5" s="1"/>
  <c r="N200" i="4"/>
  <c r="N200" i="5" s="1"/>
  <c r="L198" i="4"/>
  <c r="F198" i="5" s="1"/>
  <c r="O197" i="4"/>
  <c r="H196" i="4"/>
  <c r="J196" i="4" s="1"/>
  <c r="M195" i="4"/>
  <c r="J195" i="5" s="1"/>
  <c r="N192" i="4"/>
  <c r="N192" i="5" s="1"/>
  <c r="L190" i="4"/>
  <c r="F190" i="5" s="1"/>
  <c r="O189" i="4"/>
  <c r="H188" i="4"/>
  <c r="J188" i="4" s="1"/>
  <c r="M187" i="4"/>
  <c r="J187" i="5" s="1"/>
  <c r="N184" i="4"/>
  <c r="L209" i="4"/>
  <c r="F209" i="5" s="1"/>
  <c r="N203" i="4"/>
  <c r="N203" i="5" s="1"/>
  <c r="N245" i="4"/>
  <c r="N245" i="5" s="1"/>
  <c r="L243" i="4"/>
  <c r="F243" i="5" s="1"/>
  <c r="O242" i="4"/>
  <c r="H241" i="4"/>
  <c r="J241" i="4" s="1"/>
  <c r="M240" i="4"/>
  <c r="J240" i="5" s="1"/>
  <c r="N237" i="4"/>
  <c r="N237" i="5" s="1"/>
  <c r="L235" i="4"/>
  <c r="F235" i="5" s="1"/>
  <c r="O234" i="4"/>
  <c r="H233" i="4"/>
  <c r="J233" i="4" s="1"/>
  <c r="M232" i="4"/>
  <c r="J232" i="5" s="1"/>
  <c r="N229" i="4"/>
  <c r="N229" i="5" s="1"/>
  <c r="L227" i="4"/>
  <c r="F227" i="5" s="1"/>
  <c r="O226" i="4"/>
  <c r="H225" i="4"/>
  <c r="J225" i="4" s="1"/>
  <c r="M224" i="4"/>
  <c r="J224" i="5" s="1"/>
  <c r="N221" i="4"/>
  <c r="N221" i="5" s="1"/>
  <c r="L219" i="4"/>
  <c r="F219" i="5" s="1"/>
  <c r="O218" i="4"/>
  <c r="H217" i="4"/>
  <c r="J217" i="4" s="1"/>
  <c r="M216" i="4"/>
  <c r="J216" i="5" s="1"/>
  <c r="N213" i="4"/>
  <c r="N213" i="5" s="1"/>
  <c r="L211" i="4"/>
  <c r="F211" i="5" s="1"/>
  <c r="O210" i="4"/>
  <c r="H209" i="4"/>
  <c r="J209" i="4" s="1"/>
  <c r="M208" i="4"/>
  <c r="J208" i="5" s="1"/>
  <c r="N205" i="4"/>
  <c r="N205" i="5" s="1"/>
  <c r="L203" i="4"/>
  <c r="F203" i="5" s="1"/>
  <c r="O202" i="4"/>
  <c r="H201" i="4"/>
  <c r="J201" i="4" s="1"/>
  <c r="M200" i="4"/>
  <c r="J200" i="5" s="1"/>
  <c r="N197" i="4"/>
  <c r="N197" i="5" s="1"/>
  <c r="L195" i="4"/>
  <c r="F195" i="5" s="1"/>
  <c r="O194" i="4"/>
  <c r="H193" i="4"/>
  <c r="J193" i="4" s="1"/>
  <c r="M192" i="4"/>
  <c r="J192" i="5" s="1"/>
  <c r="N189" i="4"/>
  <c r="N189" i="5" s="1"/>
  <c r="L187" i="4"/>
  <c r="F187" i="5" s="1"/>
  <c r="O186" i="4"/>
  <c r="H185" i="4"/>
  <c r="J185" i="4" s="1"/>
  <c r="M222" i="4"/>
  <c r="J222" i="5" s="1"/>
  <c r="O216" i="4"/>
  <c r="M198" i="4"/>
  <c r="J198" i="5" s="1"/>
  <c r="N195" i="4"/>
  <c r="N195" i="5" s="1"/>
  <c r="L193" i="4"/>
  <c r="F193" i="5" s="1"/>
  <c r="O207" i="4"/>
  <c r="L184" i="4"/>
  <c r="M212" i="4"/>
  <c r="J212" i="5" s="1"/>
  <c r="N219" i="4"/>
  <c r="N219" i="5" s="1"/>
  <c r="HM4" i="7"/>
  <c r="HM5" i="7"/>
  <c r="HM6" i="7"/>
  <c r="HM7" i="7"/>
  <c r="HM8" i="7"/>
  <c r="HM9" i="7"/>
  <c r="HM10" i="7"/>
  <c r="HM11" i="7"/>
  <c r="HM12" i="7"/>
  <c r="HM13" i="7"/>
  <c r="HM14" i="7"/>
  <c r="HM15" i="7"/>
  <c r="HM16" i="7"/>
  <c r="HM17" i="7"/>
  <c r="HM18" i="7"/>
  <c r="HM19" i="7"/>
  <c r="HM20" i="7"/>
  <c r="HM21" i="7"/>
  <c r="HM22" i="7"/>
  <c r="HM23" i="7"/>
  <c r="HM24" i="7"/>
  <c r="HM25" i="7"/>
  <c r="HM26" i="7"/>
  <c r="HM27" i="7"/>
  <c r="HM28" i="7"/>
  <c r="HM29" i="7"/>
  <c r="HM30" i="7"/>
  <c r="HM31" i="7"/>
  <c r="HM32" i="7"/>
  <c r="HM33" i="7"/>
  <c r="HM34" i="7"/>
  <c r="HM35" i="7"/>
  <c r="HM36" i="7"/>
  <c r="HM37" i="7"/>
  <c r="HM38" i="7"/>
  <c r="HM39" i="7"/>
  <c r="HM40" i="7"/>
  <c r="HM41" i="7"/>
  <c r="HM42" i="7"/>
  <c r="HM43" i="7"/>
  <c r="HM44" i="7"/>
  <c r="HM45" i="7"/>
  <c r="HM46" i="7"/>
  <c r="HM47" i="7"/>
  <c r="HM48" i="7"/>
  <c r="HM49" i="7"/>
  <c r="HM50" i="7"/>
  <c r="HM51" i="7"/>
  <c r="HM52" i="7"/>
  <c r="HM53" i="7"/>
  <c r="HM54" i="7"/>
  <c r="HM55" i="7"/>
  <c r="HM56" i="7"/>
  <c r="HM57" i="7"/>
  <c r="HM58" i="7"/>
  <c r="HM59" i="7"/>
  <c r="HM60" i="7"/>
  <c r="HM61" i="7"/>
  <c r="HM62" i="7"/>
  <c r="HM63" i="7"/>
  <c r="HM64" i="7"/>
  <c r="HM65" i="7"/>
  <c r="HM66" i="7"/>
  <c r="HM67" i="7"/>
  <c r="HM68" i="7"/>
  <c r="HM69" i="7"/>
  <c r="HM70" i="7"/>
  <c r="HM71" i="7"/>
  <c r="HM72" i="7"/>
  <c r="HM73" i="7"/>
  <c r="HM74" i="7"/>
  <c r="HM75" i="7"/>
  <c r="HM76" i="7"/>
  <c r="HM77" i="7"/>
  <c r="HM78" i="7"/>
  <c r="HM79" i="7"/>
  <c r="HM80" i="7"/>
  <c r="HM81" i="7"/>
  <c r="HM82" i="7"/>
  <c r="HM83" i="7"/>
  <c r="HM84" i="7"/>
  <c r="HM85" i="7"/>
  <c r="HM86" i="7"/>
  <c r="HM87" i="7"/>
  <c r="HM88" i="7"/>
  <c r="HM89" i="7"/>
  <c r="HM90" i="7"/>
  <c r="HM91" i="7"/>
  <c r="HM92" i="7"/>
  <c r="HM93" i="7"/>
  <c r="HM94" i="7"/>
  <c r="HM95" i="7"/>
  <c r="HM96" i="7"/>
  <c r="HM97" i="7"/>
  <c r="HM98" i="7"/>
  <c r="HM99" i="7"/>
  <c r="HM100" i="7"/>
  <c r="HM101" i="7"/>
  <c r="HM102" i="7"/>
  <c r="N184" i="5" l="1"/>
  <c r="F184" i="5"/>
  <c r="C28" i="2"/>
  <c r="DL4" i="7" l="1"/>
  <c r="DL5" i="7"/>
  <c r="DL6" i="7"/>
  <c r="DL7" i="7"/>
  <c r="DL8" i="7"/>
  <c r="DL9" i="7"/>
  <c r="DL10" i="7"/>
  <c r="DL11" i="7"/>
  <c r="DL12" i="7"/>
  <c r="DL13" i="7"/>
  <c r="DL14" i="7"/>
  <c r="DL15" i="7"/>
  <c r="DL16" i="7"/>
  <c r="DL17" i="7"/>
  <c r="DL18" i="7"/>
  <c r="DL19" i="7"/>
  <c r="DL20" i="7"/>
  <c r="DL21" i="7"/>
  <c r="DL22" i="7"/>
  <c r="DL23" i="7"/>
  <c r="DL24" i="7"/>
  <c r="DL25" i="7"/>
  <c r="DL26" i="7"/>
  <c r="DL27" i="7"/>
  <c r="DL28" i="7"/>
  <c r="DL29" i="7"/>
  <c r="DL30" i="7"/>
  <c r="DL31" i="7"/>
  <c r="DL32" i="7"/>
  <c r="DL33" i="7"/>
  <c r="DL34" i="7"/>
  <c r="DL35" i="7"/>
  <c r="DL36" i="7"/>
  <c r="DL37" i="7"/>
  <c r="DL38" i="7"/>
  <c r="DL39" i="7"/>
  <c r="DL40" i="7"/>
  <c r="DL41" i="7"/>
  <c r="DL42" i="7"/>
  <c r="DL43" i="7"/>
  <c r="DL44" i="7"/>
  <c r="DL45" i="7"/>
  <c r="DL46" i="7"/>
  <c r="DL47" i="7"/>
  <c r="DL48" i="7"/>
  <c r="DL49" i="7"/>
  <c r="DL50" i="7"/>
  <c r="DL51" i="7"/>
  <c r="DL52" i="7"/>
  <c r="DL53" i="7"/>
  <c r="DL54" i="7"/>
  <c r="DL55" i="7"/>
  <c r="DL56" i="7"/>
  <c r="DL57" i="7"/>
  <c r="DL58" i="7"/>
  <c r="DL59" i="7"/>
  <c r="DL60" i="7"/>
  <c r="DL61" i="7"/>
  <c r="DL62" i="7"/>
  <c r="DL63" i="7"/>
  <c r="DL64" i="7"/>
  <c r="DL65" i="7"/>
  <c r="DL66" i="7"/>
  <c r="DL67" i="7"/>
  <c r="DL68" i="7"/>
  <c r="DL69" i="7"/>
  <c r="DL70" i="7"/>
  <c r="DL71" i="7"/>
  <c r="DL72" i="7"/>
  <c r="DL73" i="7"/>
  <c r="DL74" i="7"/>
  <c r="DL75" i="7"/>
  <c r="DL76" i="7"/>
  <c r="DL77" i="7"/>
  <c r="DL78" i="7"/>
  <c r="DL79" i="7"/>
  <c r="DL80" i="7"/>
  <c r="DL81" i="7"/>
  <c r="DL82" i="7"/>
  <c r="DL83" i="7"/>
  <c r="DL84" i="7"/>
  <c r="DL85" i="7"/>
  <c r="DL86" i="7"/>
  <c r="DL87" i="7"/>
  <c r="DL88" i="7"/>
  <c r="DL89" i="7"/>
  <c r="DL90" i="7"/>
  <c r="DL91" i="7"/>
  <c r="DL92" i="7"/>
  <c r="DL93" i="7"/>
  <c r="DL94" i="7"/>
  <c r="DL95" i="7"/>
  <c r="DL96" i="7"/>
  <c r="DL97" i="7"/>
  <c r="DL98" i="7"/>
  <c r="DL99" i="7"/>
  <c r="DL100" i="7"/>
  <c r="DL101" i="7"/>
  <c r="DL102" i="7"/>
  <c r="DL3" i="7"/>
  <c r="HM3" i="7"/>
  <c r="C35" i="2"/>
  <c r="C34" i="2"/>
  <c r="C7" i="2" l="1"/>
  <c r="D2" i="4" l="1"/>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2" i="4"/>
  <c r="C2" i="4"/>
  <c r="L2" i="4" s="1"/>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C42" i="2"/>
  <c r="A108" i="11"/>
  <c r="B108" i="11"/>
  <c r="P108" i="11" s="1"/>
  <c r="B3" i="11"/>
  <c r="P3" i="11" s="1"/>
  <c r="B4" i="11"/>
  <c r="P4" i="11" s="1"/>
  <c r="B5" i="11"/>
  <c r="P5" i="11" s="1"/>
  <c r="B6" i="11"/>
  <c r="P6" i="11" s="1"/>
  <c r="B7" i="11"/>
  <c r="P7" i="11" s="1"/>
  <c r="B8" i="11"/>
  <c r="P8" i="11" s="1"/>
  <c r="B9" i="11"/>
  <c r="P9" i="11" s="1"/>
  <c r="B10" i="11"/>
  <c r="P10" i="11" s="1"/>
  <c r="B11" i="11"/>
  <c r="P11" i="11" s="1"/>
  <c r="B12" i="11"/>
  <c r="P12" i="11" s="1"/>
  <c r="B13" i="11"/>
  <c r="P13" i="11" s="1"/>
  <c r="B14" i="11"/>
  <c r="P14" i="11" s="1"/>
  <c r="B15" i="11"/>
  <c r="P15" i="11" s="1"/>
  <c r="B16" i="11"/>
  <c r="P16" i="11" s="1"/>
  <c r="B17" i="11"/>
  <c r="P17" i="11" s="1"/>
  <c r="B18" i="11"/>
  <c r="P18" i="11" s="1"/>
  <c r="B19" i="11"/>
  <c r="P19" i="11" s="1"/>
  <c r="B20" i="11"/>
  <c r="P20" i="11" s="1"/>
  <c r="B21" i="11"/>
  <c r="P21" i="11" s="1"/>
  <c r="B22" i="11"/>
  <c r="P22" i="11" s="1"/>
  <c r="B23" i="11"/>
  <c r="P23" i="11" s="1"/>
  <c r="B24" i="11"/>
  <c r="P24" i="11" s="1"/>
  <c r="B25" i="11"/>
  <c r="P25" i="11" s="1"/>
  <c r="B26" i="11"/>
  <c r="P26" i="11" s="1"/>
  <c r="B27" i="11"/>
  <c r="P27" i="11" s="1"/>
  <c r="B28" i="11"/>
  <c r="P28" i="11" s="1"/>
  <c r="B29" i="11"/>
  <c r="P29" i="11" s="1"/>
  <c r="B30" i="11"/>
  <c r="P30" i="11" s="1"/>
  <c r="B31" i="11"/>
  <c r="P31" i="11" s="1"/>
  <c r="B32" i="11"/>
  <c r="P32" i="11" s="1"/>
  <c r="B33" i="11"/>
  <c r="P33" i="11" s="1"/>
  <c r="B34" i="11"/>
  <c r="P34" i="11" s="1"/>
  <c r="B35" i="11"/>
  <c r="P35" i="11" s="1"/>
  <c r="B36" i="11"/>
  <c r="P36" i="11" s="1"/>
  <c r="B37" i="11"/>
  <c r="P37" i="11" s="1"/>
  <c r="B38" i="11"/>
  <c r="P38" i="11" s="1"/>
  <c r="B39" i="11"/>
  <c r="P39" i="11" s="1"/>
  <c r="B40" i="11"/>
  <c r="P40" i="11" s="1"/>
  <c r="B41" i="11"/>
  <c r="P41" i="11" s="1"/>
  <c r="B42" i="11"/>
  <c r="P42" i="11" s="1"/>
  <c r="B43" i="11"/>
  <c r="P43" i="11" s="1"/>
  <c r="B44" i="11"/>
  <c r="P44" i="11" s="1"/>
  <c r="B45" i="11"/>
  <c r="P45" i="11" s="1"/>
  <c r="B46" i="11"/>
  <c r="P46" i="11" s="1"/>
  <c r="B47" i="11"/>
  <c r="P47" i="11" s="1"/>
  <c r="B48" i="11"/>
  <c r="P48" i="11" s="1"/>
  <c r="B49" i="11"/>
  <c r="P49" i="11" s="1"/>
  <c r="B50" i="11"/>
  <c r="P50" i="11" s="1"/>
  <c r="B51" i="11"/>
  <c r="P51" i="11" s="1"/>
  <c r="B52" i="11"/>
  <c r="P52" i="11" s="1"/>
  <c r="B53" i="11"/>
  <c r="P53" i="11" s="1"/>
  <c r="B54" i="11"/>
  <c r="P54" i="11" s="1"/>
  <c r="B55" i="11"/>
  <c r="P55" i="11" s="1"/>
  <c r="B56" i="11"/>
  <c r="P56" i="11" s="1"/>
  <c r="B57" i="11"/>
  <c r="P57" i="11" s="1"/>
  <c r="B58" i="11"/>
  <c r="P58" i="11" s="1"/>
  <c r="B59" i="11"/>
  <c r="P59" i="11" s="1"/>
  <c r="B60" i="11"/>
  <c r="P60" i="11" s="1"/>
  <c r="B61" i="11"/>
  <c r="P61" i="11" s="1"/>
  <c r="B62" i="11"/>
  <c r="P62" i="11" s="1"/>
  <c r="B63" i="11"/>
  <c r="P63" i="11" s="1"/>
  <c r="B64" i="11"/>
  <c r="P64" i="11" s="1"/>
  <c r="B65" i="11"/>
  <c r="P65" i="11" s="1"/>
  <c r="B66" i="11"/>
  <c r="P66" i="11" s="1"/>
  <c r="B67" i="11"/>
  <c r="P67" i="11" s="1"/>
  <c r="B68" i="11"/>
  <c r="P68" i="11" s="1"/>
  <c r="B69" i="11"/>
  <c r="P69" i="11" s="1"/>
  <c r="B70" i="11"/>
  <c r="P70" i="11" s="1"/>
  <c r="B71" i="11"/>
  <c r="P71" i="11" s="1"/>
  <c r="B72" i="11"/>
  <c r="P72" i="11" s="1"/>
  <c r="B73" i="11"/>
  <c r="P73" i="11" s="1"/>
  <c r="B74" i="11"/>
  <c r="P74" i="11" s="1"/>
  <c r="B75" i="11"/>
  <c r="P75" i="11" s="1"/>
  <c r="B76" i="11"/>
  <c r="P76" i="11" s="1"/>
  <c r="B77" i="11"/>
  <c r="P77" i="11" s="1"/>
  <c r="B78" i="11"/>
  <c r="P78" i="11" s="1"/>
  <c r="B79" i="11"/>
  <c r="P79" i="11" s="1"/>
  <c r="B80" i="11"/>
  <c r="P80" i="11" s="1"/>
  <c r="B81" i="11"/>
  <c r="P81" i="11" s="1"/>
  <c r="B82" i="11"/>
  <c r="P82" i="11" s="1"/>
  <c r="B83" i="11"/>
  <c r="P83" i="11" s="1"/>
  <c r="B84" i="11"/>
  <c r="P84" i="11" s="1"/>
  <c r="B85" i="11"/>
  <c r="P85" i="11" s="1"/>
  <c r="B86" i="11"/>
  <c r="P86" i="11" s="1"/>
  <c r="B87" i="11"/>
  <c r="P87" i="11" s="1"/>
  <c r="B88" i="11"/>
  <c r="P88" i="11" s="1"/>
  <c r="B89" i="11"/>
  <c r="P89" i="11" s="1"/>
  <c r="B90" i="11"/>
  <c r="P90" i="11" s="1"/>
  <c r="B91" i="11"/>
  <c r="P91" i="11" s="1"/>
  <c r="B92" i="11"/>
  <c r="P92" i="11" s="1"/>
  <c r="B93" i="11"/>
  <c r="P93" i="11" s="1"/>
  <c r="B94" i="11"/>
  <c r="P94" i="11" s="1"/>
  <c r="B95" i="11"/>
  <c r="P95" i="11" s="1"/>
  <c r="B96" i="11"/>
  <c r="P96" i="11" s="1"/>
  <c r="B97" i="11"/>
  <c r="P97" i="11" s="1"/>
  <c r="B98" i="11"/>
  <c r="P98" i="11" s="1"/>
  <c r="B99" i="11"/>
  <c r="P99" i="11" s="1"/>
  <c r="B100" i="11"/>
  <c r="P100" i="11" s="1"/>
  <c r="B101" i="11"/>
  <c r="P101" i="11" s="1"/>
  <c r="B102" i="11"/>
  <c r="P102" i="11" s="1"/>
  <c r="B103" i="11"/>
  <c r="P103" i="11" s="1"/>
  <c r="B104" i="11"/>
  <c r="P104" i="11" s="1"/>
  <c r="B105" i="11"/>
  <c r="P105" i="11" s="1"/>
  <c r="B106" i="11"/>
  <c r="P106" i="11" s="1"/>
  <c r="B107" i="11"/>
  <c r="P107" i="11" s="1"/>
  <c r="B2" i="11"/>
  <c r="P2" i="11" s="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2" i="11"/>
  <c r="H2" i="4" l="1"/>
  <c r="T3" i="11"/>
  <c r="C44" i="2" a="1"/>
  <c r="C44" i="2" s="1"/>
  <c r="B14" i="7"/>
  <c r="M3" i="5"/>
  <c r="O3" i="5"/>
  <c r="M4" i="5"/>
  <c r="O4" i="5"/>
  <c r="M5" i="5"/>
  <c r="O5" i="5"/>
  <c r="M6" i="5"/>
  <c r="O6" i="5"/>
  <c r="M7" i="5"/>
  <c r="O7" i="5"/>
  <c r="M8" i="5"/>
  <c r="O8" i="5"/>
  <c r="M9" i="5"/>
  <c r="O9" i="5"/>
  <c r="M10" i="5"/>
  <c r="O10" i="5"/>
  <c r="M11" i="5"/>
  <c r="O11" i="5"/>
  <c r="M12" i="5"/>
  <c r="O12" i="5"/>
  <c r="M13" i="5"/>
  <c r="O13" i="5"/>
  <c r="M14" i="5"/>
  <c r="O14" i="5"/>
  <c r="M15" i="5"/>
  <c r="O15" i="5"/>
  <c r="M16" i="5"/>
  <c r="O16" i="5"/>
  <c r="M17" i="5"/>
  <c r="O17" i="5"/>
  <c r="M18" i="5"/>
  <c r="O18" i="5"/>
  <c r="M19" i="5"/>
  <c r="O19" i="5"/>
  <c r="M20" i="5"/>
  <c r="O20" i="5"/>
  <c r="M21" i="5"/>
  <c r="O21" i="5"/>
  <c r="M22" i="5"/>
  <c r="O22" i="5"/>
  <c r="M23" i="5"/>
  <c r="O23" i="5"/>
  <c r="M24" i="5"/>
  <c r="O24" i="5"/>
  <c r="M25" i="5"/>
  <c r="O25" i="5"/>
  <c r="M26" i="5"/>
  <c r="O26" i="5"/>
  <c r="M27" i="5"/>
  <c r="O27" i="5"/>
  <c r="M28" i="5"/>
  <c r="O28" i="5"/>
  <c r="M29" i="5"/>
  <c r="O29" i="5"/>
  <c r="M30" i="5"/>
  <c r="O30" i="5"/>
  <c r="M31" i="5"/>
  <c r="O31" i="5"/>
  <c r="M32" i="5"/>
  <c r="O32" i="5"/>
  <c r="M33" i="5"/>
  <c r="O33" i="5"/>
  <c r="M34" i="5"/>
  <c r="O34" i="5"/>
  <c r="M35" i="5"/>
  <c r="O35" i="5"/>
  <c r="M36" i="5"/>
  <c r="O36" i="5"/>
  <c r="M37" i="5"/>
  <c r="O37" i="5"/>
  <c r="M38" i="5"/>
  <c r="O38" i="5"/>
  <c r="M39" i="5"/>
  <c r="O39" i="5"/>
  <c r="M40" i="5"/>
  <c r="O40" i="5"/>
  <c r="M41" i="5"/>
  <c r="O41" i="5"/>
  <c r="M42" i="5"/>
  <c r="O42" i="5"/>
  <c r="M43" i="5"/>
  <c r="O43" i="5"/>
  <c r="M44" i="5"/>
  <c r="O44" i="5"/>
  <c r="M45" i="5"/>
  <c r="O45" i="5"/>
  <c r="M46" i="5"/>
  <c r="O46" i="5"/>
  <c r="M47" i="5"/>
  <c r="O47" i="5"/>
  <c r="M48" i="5"/>
  <c r="O48" i="5"/>
  <c r="M49" i="5"/>
  <c r="O49" i="5"/>
  <c r="M50" i="5"/>
  <c r="O50" i="5"/>
  <c r="M51" i="5"/>
  <c r="O51" i="5"/>
  <c r="M52" i="5"/>
  <c r="O52" i="5"/>
  <c r="M53" i="5"/>
  <c r="O53" i="5"/>
  <c r="M54" i="5"/>
  <c r="O54" i="5"/>
  <c r="M55" i="5"/>
  <c r="O55" i="5"/>
  <c r="M56" i="5"/>
  <c r="O56" i="5"/>
  <c r="M57" i="5"/>
  <c r="O57" i="5"/>
  <c r="M58" i="5"/>
  <c r="O58" i="5"/>
  <c r="M59" i="5"/>
  <c r="O59" i="5"/>
  <c r="M60" i="5"/>
  <c r="O60" i="5"/>
  <c r="M61" i="5"/>
  <c r="O61" i="5"/>
  <c r="M62" i="5"/>
  <c r="O62" i="5"/>
  <c r="M63" i="5"/>
  <c r="O63" i="5"/>
  <c r="M64" i="5"/>
  <c r="O64" i="5"/>
  <c r="M65" i="5"/>
  <c r="O65" i="5"/>
  <c r="M66" i="5"/>
  <c r="O66" i="5"/>
  <c r="M67" i="5"/>
  <c r="O67" i="5"/>
  <c r="M68" i="5"/>
  <c r="O68" i="5"/>
  <c r="M69" i="5"/>
  <c r="O69" i="5"/>
  <c r="M70" i="5"/>
  <c r="O70" i="5"/>
  <c r="M71" i="5"/>
  <c r="O71" i="5"/>
  <c r="M72" i="5"/>
  <c r="O72" i="5"/>
  <c r="M73" i="5"/>
  <c r="O73" i="5"/>
  <c r="M74" i="5"/>
  <c r="O74" i="5"/>
  <c r="M75" i="5"/>
  <c r="O75" i="5"/>
  <c r="M76" i="5"/>
  <c r="O76" i="5"/>
  <c r="M77" i="5"/>
  <c r="O77" i="5"/>
  <c r="M78" i="5"/>
  <c r="O78" i="5"/>
  <c r="M79" i="5"/>
  <c r="O79" i="5"/>
  <c r="M80" i="5"/>
  <c r="O80" i="5"/>
  <c r="M81" i="5"/>
  <c r="O81" i="5"/>
  <c r="M82" i="5"/>
  <c r="O82" i="5"/>
  <c r="M83" i="5"/>
  <c r="O83" i="5"/>
  <c r="M84" i="5"/>
  <c r="O84" i="5"/>
  <c r="M85" i="5"/>
  <c r="O85" i="5"/>
  <c r="M86" i="5"/>
  <c r="O86" i="5"/>
  <c r="M87" i="5"/>
  <c r="O87" i="5"/>
  <c r="M88" i="5"/>
  <c r="O88" i="5"/>
  <c r="M89" i="5"/>
  <c r="O89" i="5"/>
  <c r="M90" i="5"/>
  <c r="O90" i="5"/>
  <c r="M91" i="5"/>
  <c r="O91" i="5"/>
  <c r="M92" i="5"/>
  <c r="O92" i="5"/>
  <c r="M93" i="5"/>
  <c r="O93" i="5"/>
  <c r="M94" i="5"/>
  <c r="O94" i="5"/>
  <c r="M95" i="5"/>
  <c r="O95" i="5"/>
  <c r="M96" i="5"/>
  <c r="O96" i="5"/>
  <c r="M97" i="5"/>
  <c r="O97" i="5"/>
  <c r="M98" i="5"/>
  <c r="O98" i="5"/>
  <c r="M99" i="5"/>
  <c r="O99" i="5"/>
  <c r="M100" i="5"/>
  <c r="O100" i="5"/>
  <c r="M101" i="5"/>
  <c r="O101" i="5"/>
  <c r="M102" i="5"/>
  <c r="O102" i="5"/>
  <c r="M103" i="5"/>
  <c r="O103" i="5"/>
  <c r="M104" i="5"/>
  <c r="O104" i="5"/>
  <c r="M105" i="5"/>
  <c r="O105" i="5"/>
  <c r="M106" i="5"/>
  <c r="O106" i="5"/>
  <c r="M107" i="5"/>
  <c r="O107" i="5"/>
  <c r="M108" i="5"/>
  <c r="O108" i="5"/>
  <c r="M109" i="5"/>
  <c r="O109" i="5"/>
  <c r="M110" i="5"/>
  <c r="O110" i="5"/>
  <c r="M111" i="5"/>
  <c r="O111" i="5"/>
  <c r="M112" i="5"/>
  <c r="O112" i="5"/>
  <c r="M113" i="5"/>
  <c r="O113" i="5"/>
  <c r="M114" i="5"/>
  <c r="O114" i="5"/>
  <c r="M115" i="5"/>
  <c r="O115" i="5"/>
  <c r="M116" i="5"/>
  <c r="O116" i="5"/>
  <c r="M117" i="5"/>
  <c r="O117" i="5"/>
  <c r="M118" i="5"/>
  <c r="O118" i="5"/>
  <c r="M119" i="5"/>
  <c r="O119" i="5"/>
  <c r="M120" i="5"/>
  <c r="O120" i="5"/>
  <c r="M121" i="5"/>
  <c r="O121" i="5"/>
  <c r="M122" i="5"/>
  <c r="O122" i="5"/>
  <c r="M123" i="5"/>
  <c r="O123" i="5"/>
  <c r="M124" i="5"/>
  <c r="O124" i="5"/>
  <c r="M125" i="5"/>
  <c r="O125" i="5"/>
  <c r="M126" i="5"/>
  <c r="O126" i="5"/>
  <c r="M127" i="5"/>
  <c r="O127" i="5"/>
  <c r="M128" i="5"/>
  <c r="O128" i="5"/>
  <c r="M129" i="5"/>
  <c r="O129" i="5"/>
  <c r="M130" i="5"/>
  <c r="O130" i="5"/>
  <c r="M131" i="5"/>
  <c r="O131" i="5"/>
  <c r="M132" i="5"/>
  <c r="O132" i="5"/>
  <c r="M133" i="5"/>
  <c r="O133" i="5"/>
  <c r="M134" i="5"/>
  <c r="O134" i="5"/>
  <c r="M135" i="5"/>
  <c r="O135" i="5"/>
  <c r="M136" i="5"/>
  <c r="O136" i="5"/>
  <c r="M137" i="5"/>
  <c r="O137" i="5"/>
  <c r="M138" i="5"/>
  <c r="O138" i="5"/>
  <c r="M139" i="5"/>
  <c r="O139" i="5"/>
  <c r="M140" i="5"/>
  <c r="O140" i="5"/>
  <c r="M141" i="5"/>
  <c r="O141" i="5"/>
  <c r="M142" i="5"/>
  <c r="O142" i="5"/>
  <c r="M143" i="5"/>
  <c r="O143" i="5"/>
  <c r="M144" i="5"/>
  <c r="O144" i="5"/>
  <c r="M145" i="5"/>
  <c r="O145" i="5"/>
  <c r="M146" i="5"/>
  <c r="O146" i="5"/>
  <c r="M147" i="5"/>
  <c r="O147" i="5"/>
  <c r="M148" i="5"/>
  <c r="O148" i="5"/>
  <c r="M149" i="5"/>
  <c r="O149" i="5"/>
  <c r="M150" i="5"/>
  <c r="O150" i="5"/>
  <c r="M151" i="5"/>
  <c r="O151" i="5"/>
  <c r="M152" i="5"/>
  <c r="O152" i="5"/>
  <c r="M153" i="5"/>
  <c r="O153" i="5"/>
  <c r="M154" i="5"/>
  <c r="O154" i="5"/>
  <c r="M155" i="5"/>
  <c r="O155" i="5"/>
  <c r="M156" i="5"/>
  <c r="O156" i="5"/>
  <c r="M157" i="5"/>
  <c r="O157" i="5"/>
  <c r="M158" i="5"/>
  <c r="O158" i="5"/>
  <c r="M159" i="5"/>
  <c r="O159" i="5"/>
  <c r="M160" i="5"/>
  <c r="O160" i="5"/>
  <c r="M161" i="5"/>
  <c r="O161" i="5"/>
  <c r="M162" i="5"/>
  <c r="O162" i="5"/>
  <c r="M163" i="5"/>
  <c r="O163" i="5"/>
  <c r="M164" i="5"/>
  <c r="O164" i="5"/>
  <c r="M165" i="5"/>
  <c r="O165" i="5"/>
  <c r="M166" i="5"/>
  <c r="O166" i="5"/>
  <c r="M167" i="5"/>
  <c r="O167" i="5"/>
  <c r="M168" i="5"/>
  <c r="O168" i="5"/>
  <c r="M169" i="5"/>
  <c r="O169" i="5"/>
  <c r="M170" i="5"/>
  <c r="O170" i="5"/>
  <c r="M171" i="5"/>
  <c r="O171" i="5"/>
  <c r="M172" i="5"/>
  <c r="O172" i="5"/>
  <c r="M173" i="5"/>
  <c r="O173" i="5"/>
  <c r="M174" i="5"/>
  <c r="O174" i="5"/>
  <c r="M175" i="5"/>
  <c r="O175" i="5"/>
  <c r="M176" i="5"/>
  <c r="O176" i="5"/>
  <c r="M177" i="5"/>
  <c r="O177" i="5"/>
  <c r="M178" i="5"/>
  <c r="O178" i="5"/>
  <c r="M179" i="5"/>
  <c r="O179" i="5"/>
  <c r="M180" i="5"/>
  <c r="O180" i="5"/>
  <c r="M181" i="5"/>
  <c r="O181" i="5"/>
  <c r="M182" i="5"/>
  <c r="O182" i="5"/>
  <c r="O2" i="5"/>
  <c r="M2" i="5"/>
  <c r="I2" i="5"/>
  <c r="E2" i="5"/>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3" i="8"/>
  <c r="C3" i="8"/>
  <c r="O2" i="4"/>
  <c r="L5" i="3"/>
  <c r="P235" i="5" l="1"/>
  <c r="P236" i="5"/>
  <c r="P207" i="5"/>
  <c r="P200" i="5"/>
  <c r="P189" i="5"/>
  <c r="P198" i="5"/>
  <c r="P220" i="5"/>
  <c r="P243" i="5"/>
  <c r="P225" i="5"/>
  <c r="P244" i="5"/>
  <c r="P245" i="5"/>
  <c r="P186" i="5"/>
  <c r="P218" i="5"/>
  <c r="P214" i="5"/>
  <c r="P242" i="5"/>
  <c r="P216" i="5"/>
  <c r="P223" i="5"/>
  <c r="P234" i="5"/>
  <c r="P246" i="5"/>
  <c r="P224" i="5"/>
  <c r="P187" i="5"/>
  <c r="P230" i="5"/>
  <c r="P193" i="5"/>
  <c r="P227" i="5"/>
  <c r="P215" i="5"/>
  <c r="P231" i="5"/>
  <c r="P194" i="5"/>
  <c r="P199" i="5"/>
  <c r="P233" i="5"/>
  <c r="P217" i="5"/>
  <c r="P195" i="5"/>
  <c r="P212" i="5"/>
  <c r="P204" i="5"/>
  <c r="P239" i="5"/>
  <c r="P190" i="5"/>
  <c r="P240" i="5"/>
  <c r="P213" i="5"/>
  <c r="P196" i="5"/>
  <c r="P209" i="5"/>
  <c r="P203" i="5"/>
  <c r="P238" i="5"/>
  <c r="P210" i="5"/>
  <c r="P211" i="5"/>
  <c r="P201" i="5"/>
  <c r="P229" i="5"/>
  <c r="P241" i="5"/>
  <c r="P184" i="5"/>
  <c r="P226" i="5"/>
  <c r="P228" i="5"/>
  <c r="P191" i="5"/>
  <c r="P202" i="5"/>
  <c r="P219" i="5"/>
  <c r="P183" i="5"/>
  <c r="P188" i="5"/>
  <c r="P221" i="5"/>
  <c r="P185" i="5"/>
  <c r="P222" i="5"/>
  <c r="P208" i="5"/>
  <c r="P192" i="5"/>
  <c r="P197" i="5"/>
  <c r="P232" i="5"/>
  <c r="P205" i="5"/>
  <c r="P206" i="5"/>
  <c r="P237" i="5"/>
  <c r="D2" i="11"/>
  <c r="G131" i="4"/>
  <c r="G175" i="4"/>
  <c r="G15" i="4"/>
  <c r="G29" i="4"/>
  <c r="G37" i="4"/>
  <c r="G47" i="4"/>
  <c r="G55" i="4"/>
  <c r="G61" i="4"/>
  <c r="G69" i="4"/>
  <c r="G75" i="4"/>
  <c r="G85" i="4"/>
  <c r="G91" i="4"/>
  <c r="G97" i="4"/>
  <c r="G103" i="4"/>
  <c r="G109" i="4"/>
  <c r="C109" i="11" s="1"/>
  <c r="G113" i="4"/>
  <c r="G119" i="4"/>
  <c r="G121" i="4"/>
  <c r="G125" i="4"/>
  <c r="G129" i="4"/>
  <c r="G101" i="4"/>
  <c r="G5" i="4"/>
  <c r="G11" i="4"/>
  <c r="G23" i="4"/>
  <c r="G31" i="4"/>
  <c r="G43" i="4"/>
  <c r="G51" i="4"/>
  <c r="G57" i="4"/>
  <c r="G65" i="4"/>
  <c r="G73" i="4"/>
  <c r="G79" i="4"/>
  <c r="G87" i="4"/>
  <c r="G93" i="4"/>
  <c r="G99" i="4"/>
  <c r="G105" i="4"/>
  <c r="G111" i="4"/>
  <c r="C111" i="11" s="1"/>
  <c r="G117" i="4"/>
  <c r="G123" i="4"/>
  <c r="G127" i="4"/>
  <c r="G3" i="4"/>
  <c r="G21" i="4"/>
  <c r="G41" i="4"/>
  <c r="G83" i="4"/>
  <c r="G2" i="4"/>
  <c r="G6" i="4"/>
  <c r="G10" i="4"/>
  <c r="G14" i="4"/>
  <c r="G18" i="4"/>
  <c r="G20" i="4"/>
  <c r="G22" i="4"/>
  <c r="G24" i="4"/>
  <c r="G26" i="4"/>
  <c r="G28" i="4"/>
  <c r="G30" i="4"/>
  <c r="G32" i="4"/>
  <c r="G34" i="4"/>
  <c r="G36" i="4"/>
  <c r="G38" i="4"/>
  <c r="G40" i="4"/>
  <c r="G42" i="4"/>
  <c r="G44" i="4"/>
  <c r="G46" i="4"/>
  <c r="G48" i="4"/>
  <c r="G50" i="4"/>
  <c r="G52" i="4"/>
  <c r="G54" i="4"/>
  <c r="G56" i="4"/>
  <c r="G58" i="4"/>
  <c r="G13" i="4"/>
  <c r="G27" i="4"/>
  <c r="G35" i="4"/>
  <c r="G49" i="4"/>
  <c r="G63" i="4"/>
  <c r="G115" i="4"/>
  <c r="G4" i="4"/>
  <c r="G7" i="4"/>
  <c r="G19" i="4"/>
  <c r="G39" i="4"/>
  <c r="G81" i="4"/>
  <c r="G8" i="4"/>
  <c r="G16" i="4"/>
  <c r="G9" i="4"/>
  <c r="G17" i="4"/>
  <c r="G25" i="4"/>
  <c r="G33" i="4"/>
  <c r="G45" i="4"/>
  <c r="G53" i="4"/>
  <c r="G59" i="4"/>
  <c r="G67" i="4"/>
  <c r="G71" i="4"/>
  <c r="G77" i="4"/>
  <c r="G89" i="4"/>
  <c r="G95" i="4"/>
  <c r="G107" i="4"/>
  <c r="G12" i="4"/>
  <c r="G133" i="4"/>
  <c r="G135" i="4"/>
  <c r="G137" i="4"/>
  <c r="G139" i="4"/>
  <c r="G141" i="4"/>
  <c r="G143" i="4"/>
  <c r="G145" i="4"/>
  <c r="G147" i="4"/>
  <c r="G149" i="4"/>
  <c r="G151" i="4"/>
  <c r="G153" i="4"/>
  <c r="G155" i="4"/>
  <c r="G157" i="4"/>
  <c r="G159" i="4"/>
  <c r="G161" i="4"/>
  <c r="G163" i="4"/>
  <c r="G165" i="4"/>
  <c r="G167" i="4"/>
  <c r="G169" i="4"/>
  <c r="G171" i="4"/>
  <c r="G173" i="4"/>
  <c r="G177" i="4"/>
  <c r="G179" i="4"/>
  <c r="G181" i="4"/>
  <c r="G60" i="4"/>
  <c r="G62" i="4"/>
  <c r="G64" i="4"/>
  <c r="G66" i="4"/>
  <c r="G68" i="4"/>
  <c r="G70" i="4"/>
  <c r="G72" i="4"/>
  <c r="G74" i="4"/>
  <c r="G76" i="4"/>
  <c r="G78" i="4"/>
  <c r="G80" i="4"/>
  <c r="G82" i="4"/>
  <c r="G84" i="4"/>
  <c r="G86" i="4"/>
  <c r="G88" i="4"/>
  <c r="G90" i="4"/>
  <c r="G92" i="4"/>
  <c r="G94" i="4"/>
  <c r="G96" i="4"/>
  <c r="G98" i="4"/>
  <c r="G100" i="4"/>
  <c r="G102" i="4"/>
  <c r="G104" i="4"/>
  <c r="G106" i="4"/>
  <c r="G108" i="4"/>
  <c r="C108" i="11" s="1"/>
  <c r="G110" i="4"/>
  <c r="C110" i="11" s="1"/>
  <c r="G112" i="4"/>
  <c r="C112" i="11" s="1"/>
  <c r="G114" i="4"/>
  <c r="G116" i="4"/>
  <c r="G118" i="4"/>
  <c r="G120" i="4"/>
  <c r="G122" i="4"/>
  <c r="G124" i="4"/>
  <c r="G126" i="4"/>
  <c r="G128" i="4"/>
  <c r="G130" i="4"/>
  <c r="G132" i="4"/>
  <c r="G134" i="4"/>
  <c r="G136" i="4"/>
  <c r="G138" i="4"/>
  <c r="G140" i="4"/>
  <c r="G142" i="4"/>
  <c r="G144" i="4"/>
  <c r="G146" i="4"/>
  <c r="G148" i="4"/>
  <c r="G150" i="4"/>
  <c r="G152" i="4"/>
  <c r="G154" i="4"/>
  <c r="G156" i="4"/>
  <c r="G158" i="4"/>
  <c r="G160" i="4"/>
  <c r="G162" i="4"/>
  <c r="G164" i="4"/>
  <c r="G166" i="4"/>
  <c r="G168" i="4"/>
  <c r="G170" i="4"/>
  <c r="G172" i="4"/>
  <c r="G174" i="4"/>
  <c r="G176" i="4"/>
  <c r="G178" i="4"/>
  <c r="G180" i="4"/>
  <c r="G182" i="4"/>
  <c r="M2" i="4"/>
  <c r="J2" i="5" s="1"/>
  <c r="N2" i="4"/>
  <c r="N2" i="5" s="1"/>
  <c r="P56" i="5"/>
  <c r="P9" i="5"/>
  <c r="P28" i="5"/>
  <c r="P46" i="5"/>
  <c r="P5" i="5"/>
  <c r="P14" i="5"/>
  <c r="P22" i="5"/>
  <c r="P79" i="5"/>
  <c r="P32" i="5"/>
  <c r="P38" i="5"/>
  <c r="P43" i="5"/>
  <c r="P35" i="5"/>
  <c r="P161" i="5"/>
  <c r="P10" i="5"/>
  <c r="P12" i="5"/>
  <c r="P20" i="5"/>
  <c r="P54" i="5"/>
  <c r="P13" i="5"/>
  <c r="P16" i="5"/>
  <c r="P60" i="5"/>
  <c r="P4" i="5"/>
  <c r="P11" i="5"/>
  <c r="P19" i="5"/>
  <c r="P25" i="5"/>
  <c r="P40" i="5"/>
  <c r="P49" i="5"/>
  <c r="P58" i="5"/>
  <c r="P76" i="5"/>
  <c r="P7" i="5"/>
  <c r="P23" i="5"/>
  <c r="P26" i="5"/>
  <c r="P37" i="5"/>
  <c r="P41" i="5"/>
  <c r="P50" i="5"/>
  <c r="P74" i="5"/>
  <c r="P71" i="5"/>
  <c r="P3" i="5"/>
  <c r="P18" i="5"/>
  <c r="P29" i="5"/>
  <c r="P42" i="5"/>
  <c r="P70" i="5"/>
  <c r="P129" i="5"/>
  <c r="P137" i="5"/>
  <c r="P17" i="5"/>
  <c r="P31" i="5"/>
  <c r="P21" i="5"/>
  <c r="P180" i="5"/>
  <c r="P172" i="5"/>
  <c r="P164" i="5"/>
  <c r="P156" i="5"/>
  <c r="P148" i="5"/>
  <c r="P178" i="5"/>
  <c r="P170" i="5"/>
  <c r="P162" i="5"/>
  <c r="P169" i="5"/>
  <c r="P144" i="5"/>
  <c r="P136" i="5"/>
  <c r="P128" i="5"/>
  <c r="P120" i="5"/>
  <c r="P106" i="5"/>
  <c r="P168" i="5"/>
  <c r="P117" i="5"/>
  <c r="P110" i="5"/>
  <c r="P108" i="5"/>
  <c r="P101" i="5"/>
  <c r="P93" i="5"/>
  <c r="P153" i="5"/>
  <c r="P113" i="5"/>
  <c r="P104" i="5"/>
  <c r="P96" i="5"/>
  <c r="P88" i="5"/>
  <c r="P80" i="5"/>
  <c r="P72" i="5"/>
  <c r="P177" i="5"/>
  <c r="P176" i="5"/>
  <c r="P152" i="5"/>
  <c r="P140" i="5"/>
  <c r="P132" i="5"/>
  <c r="P124" i="5"/>
  <c r="P116" i="5"/>
  <c r="P160" i="5"/>
  <c r="P112" i="5"/>
  <c r="P89" i="5"/>
  <c r="P82" i="5"/>
  <c r="P78" i="5"/>
  <c r="P149" i="5"/>
  <c r="P109" i="5"/>
  <c r="P69" i="5"/>
  <c r="P77" i="5"/>
  <c r="P73" i="5"/>
  <c r="P85" i="5"/>
  <c r="P81" i="5"/>
  <c r="P65" i="5"/>
  <c r="P121" i="5"/>
  <c r="P105" i="5"/>
  <c r="P97" i="5"/>
  <c r="P90" i="5"/>
  <c r="P64" i="5"/>
  <c r="P6" i="5"/>
  <c r="P24" i="5"/>
  <c r="P27" i="5"/>
  <c r="P30" i="5"/>
  <c r="P51" i="5"/>
  <c r="P55" i="5"/>
  <c r="P61" i="5"/>
  <c r="P66" i="5"/>
  <c r="P67" i="5"/>
  <c r="P68" i="5"/>
  <c r="P95" i="5"/>
  <c r="P103" i="5"/>
  <c r="P34" i="5"/>
  <c r="P2" i="5"/>
  <c r="P47" i="5"/>
  <c r="P62" i="5"/>
  <c r="P63" i="5"/>
  <c r="P36" i="5"/>
  <c r="P98" i="5"/>
  <c r="P8" i="5"/>
  <c r="P33" i="5"/>
  <c r="P39" i="5"/>
  <c r="P48" i="5"/>
  <c r="P52" i="5"/>
  <c r="P86" i="5"/>
  <c r="P87" i="5"/>
  <c r="P45" i="5"/>
  <c r="P75" i="5"/>
  <c r="P15" i="5"/>
  <c r="P44" i="5"/>
  <c r="P53" i="5"/>
  <c r="P57" i="5"/>
  <c r="P99" i="5"/>
  <c r="P100" i="5"/>
  <c r="P145" i="5"/>
  <c r="P83" i="5"/>
  <c r="P84" i="5"/>
  <c r="P91" i="5"/>
  <c r="P92" i="5"/>
  <c r="P102" i="5"/>
  <c r="P163" i="5"/>
  <c r="P125" i="5"/>
  <c r="P133" i="5"/>
  <c r="P150" i="5"/>
  <c r="P151" i="5"/>
  <c r="P157" i="5"/>
  <c r="P59" i="5"/>
  <c r="P114" i="5"/>
  <c r="P141" i="5"/>
  <c r="P94" i="5"/>
  <c r="P115" i="5"/>
  <c r="P122" i="5"/>
  <c r="P123" i="5"/>
  <c r="P130" i="5"/>
  <c r="P131" i="5"/>
  <c r="P138" i="5"/>
  <c r="P139" i="5"/>
  <c r="P146" i="5"/>
  <c r="P147" i="5"/>
  <c r="P158" i="5"/>
  <c r="P159" i="5"/>
  <c r="P179" i="5"/>
  <c r="P107" i="5"/>
  <c r="P174" i="5"/>
  <c r="P175" i="5"/>
  <c r="P154" i="5"/>
  <c r="P155" i="5"/>
  <c r="P173" i="5"/>
  <c r="P182" i="5"/>
  <c r="P118" i="5"/>
  <c r="P119" i="5"/>
  <c r="P126" i="5"/>
  <c r="P127" i="5"/>
  <c r="P134" i="5"/>
  <c r="P135" i="5"/>
  <c r="P142" i="5"/>
  <c r="P143" i="5"/>
  <c r="P171" i="5"/>
  <c r="P111" i="5"/>
  <c r="P166" i="5"/>
  <c r="P167" i="5"/>
  <c r="P165" i="5"/>
  <c r="P181" i="5"/>
  <c r="C2" i="11" l="1"/>
  <c r="E2" i="11" s="1"/>
  <c r="J2" i="4"/>
  <c r="F2" i="5"/>
  <c r="K182" i="5"/>
  <c r="G182" i="5"/>
  <c r="K181" i="5"/>
  <c r="G181" i="5"/>
  <c r="K180" i="5"/>
  <c r="G180" i="5"/>
  <c r="K179" i="5"/>
  <c r="G179" i="5"/>
  <c r="K178" i="5"/>
  <c r="G178" i="5"/>
  <c r="K177" i="5"/>
  <c r="G177" i="5"/>
  <c r="K176" i="5"/>
  <c r="G176" i="5"/>
  <c r="K175" i="5"/>
  <c r="G175" i="5"/>
  <c r="K174" i="5"/>
  <c r="G174" i="5"/>
  <c r="K173" i="5"/>
  <c r="G173" i="5"/>
  <c r="K172" i="5"/>
  <c r="G172" i="5"/>
  <c r="K171" i="5"/>
  <c r="G171" i="5"/>
  <c r="K170" i="5"/>
  <c r="G170" i="5"/>
  <c r="K169" i="5"/>
  <c r="G169" i="5"/>
  <c r="K168" i="5"/>
  <c r="G168" i="5"/>
  <c r="K167" i="5"/>
  <c r="G167" i="5"/>
  <c r="K166" i="5"/>
  <c r="G166" i="5"/>
  <c r="K165" i="5"/>
  <c r="G165" i="5"/>
  <c r="K164" i="5"/>
  <c r="G164" i="5"/>
  <c r="K163" i="5"/>
  <c r="G163" i="5"/>
  <c r="K162" i="5"/>
  <c r="G162" i="5"/>
  <c r="K161" i="5"/>
  <c r="G161" i="5"/>
  <c r="K160" i="5"/>
  <c r="G160" i="5"/>
  <c r="K159" i="5"/>
  <c r="G159" i="5"/>
  <c r="K158" i="5"/>
  <c r="G158" i="5"/>
  <c r="K157" i="5"/>
  <c r="G157" i="5"/>
  <c r="K156" i="5"/>
  <c r="G156" i="5"/>
  <c r="K155" i="5"/>
  <c r="G155" i="5"/>
  <c r="K154" i="5"/>
  <c r="G154" i="5"/>
  <c r="K153" i="5"/>
  <c r="G153" i="5"/>
  <c r="K152" i="5"/>
  <c r="G152" i="5"/>
  <c r="K151" i="5"/>
  <c r="G151" i="5"/>
  <c r="K150" i="5"/>
  <c r="G150" i="5"/>
  <c r="K149" i="5"/>
  <c r="G149" i="5"/>
  <c r="K148" i="5"/>
  <c r="G148" i="5"/>
  <c r="K147" i="5"/>
  <c r="G147" i="5"/>
  <c r="K146" i="5"/>
  <c r="G146" i="5"/>
  <c r="K145" i="5"/>
  <c r="G145" i="5"/>
  <c r="K144" i="5"/>
  <c r="G144" i="5"/>
  <c r="K143" i="5"/>
  <c r="G143" i="5"/>
  <c r="K142" i="5"/>
  <c r="G142" i="5"/>
  <c r="K141" i="5"/>
  <c r="G141" i="5"/>
  <c r="K140" i="5"/>
  <c r="G140" i="5"/>
  <c r="K139" i="5"/>
  <c r="G139" i="5"/>
  <c r="K138" i="5"/>
  <c r="G138" i="5"/>
  <c r="K137" i="5"/>
  <c r="G137" i="5"/>
  <c r="K136" i="5"/>
  <c r="G136" i="5"/>
  <c r="K135" i="5"/>
  <c r="G135" i="5"/>
  <c r="K134" i="5"/>
  <c r="G134" i="5"/>
  <c r="K133" i="5"/>
  <c r="G133" i="5"/>
  <c r="K132" i="5"/>
  <c r="G132" i="5"/>
  <c r="K131" i="5"/>
  <c r="G131" i="5"/>
  <c r="K130" i="5"/>
  <c r="G130" i="5"/>
  <c r="K129" i="5"/>
  <c r="G129" i="5"/>
  <c r="K128" i="5"/>
  <c r="G128" i="5"/>
  <c r="K127" i="5"/>
  <c r="G127" i="5"/>
  <c r="K126" i="5"/>
  <c r="G126" i="5"/>
  <c r="K125" i="5"/>
  <c r="G125" i="5"/>
  <c r="K124" i="5"/>
  <c r="G124" i="5"/>
  <c r="K123" i="5"/>
  <c r="G123" i="5"/>
  <c r="K122" i="5"/>
  <c r="G122" i="5"/>
  <c r="K121" i="5"/>
  <c r="G121" i="5"/>
  <c r="K120" i="5"/>
  <c r="G120" i="5"/>
  <c r="K119" i="5"/>
  <c r="G119" i="5"/>
  <c r="K118" i="5"/>
  <c r="G118" i="5"/>
  <c r="K117" i="5"/>
  <c r="G117" i="5"/>
  <c r="K116" i="5"/>
  <c r="G116" i="5"/>
  <c r="K115" i="5"/>
  <c r="G115" i="5"/>
  <c r="K114" i="5"/>
  <c r="G114" i="5"/>
  <c r="K113" i="5"/>
  <c r="G113" i="5"/>
  <c r="K112" i="5"/>
  <c r="G112" i="5"/>
  <c r="K111" i="5"/>
  <c r="G111" i="5"/>
  <c r="K110" i="5"/>
  <c r="G110" i="5"/>
  <c r="K109" i="5"/>
  <c r="G109" i="5"/>
  <c r="K108" i="5"/>
  <c r="G108" i="5"/>
  <c r="K107" i="5"/>
  <c r="G107" i="5"/>
  <c r="K106" i="5"/>
  <c r="G106" i="5"/>
  <c r="K105" i="5"/>
  <c r="G105" i="5"/>
  <c r="K104" i="5"/>
  <c r="G104" i="5"/>
  <c r="K103" i="5"/>
  <c r="G103" i="5"/>
  <c r="K102" i="5"/>
  <c r="G102" i="5"/>
  <c r="K101" i="5"/>
  <c r="G101" i="5"/>
  <c r="K100" i="5"/>
  <c r="G100" i="5"/>
  <c r="K99" i="5"/>
  <c r="G99" i="5"/>
  <c r="K98" i="5"/>
  <c r="G98" i="5"/>
  <c r="K97" i="5"/>
  <c r="G97" i="5"/>
  <c r="K96" i="5"/>
  <c r="G96" i="5"/>
  <c r="K95" i="5"/>
  <c r="G95" i="5"/>
  <c r="K94" i="5"/>
  <c r="G94" i="5"/>
  <c r="K93" i="5"/>
  <c r="G93" i="5"/>
  <c r="K92" i="5"/>
  <c r="G92" i="5"/>
  <c r="K91" i="5"/>
  <c r="G91" i="5"/>
  <c r="K90" i="5"/>
  <c r="G90" i="5"/>
  <c r="K89" i="5"/>
  <c r="G89" i="5"/>
  <c r="K88" i="5"/>
  <c r="G88" i="5"/>
  <c r="K87" i="5"/>
  <c r="G87" i="5"/>
  <c r="K86" i="5"/>
  <c r="G86" i="5"/>
  <c r="K85" i="5"/>
  <c r="G85" i="5"/>
  <c r="K84" i="5"/>
  <c r="G84" i="5"/>
  <c r="K83" i="5"/>
  <c r="G83" i="5"/>
  <c r="K82" i="5"/>
  <c r="G82" i="5"/>
  <c r="K81" i="5"/>
  <c r="G81" i="5"/>
  <c r="K80" i="5"/>
  <c r="G80" i="5"/>
  <c r="K79" i="5"/>
  <c r="G79" i="5"/>
  <c r="K78" i="5"/>
  <c r="G78" i="5"/>
  <c r="K77" i="5"/>
  <c r="G77" i="5"/>
  <c r="K76" i="5"/>
  <c r="G76" i="5"/>
  <c r="K75" i="5"/>
  <c r="G75" i="5"/>
  <c r="K74" i="5"/>
  <c r="G74" i="5"/>
  <c r="K73" i="5"/>
  <c r="G73" i="5"/>
  <c r="K72" i="5"/>
  <c r="G72" i="5"/>
  <c r="K71" i="5"/>
  <c r="G71" i="5"/>
  <c r="K70" i="5"/>
  <c r="G70" i="5"/>
  <c r="K69" i="5"/>
  <c r="G69" i="5"/>
  <c r="K68" i="5"/>
  <c r="G68" i="5"/>
  <c r="K67" i="5"/>
  <c r="G67" i="5"/>
  <c r="K66" i="5"/>
  <c r="G66" i="5"/>
  <c r="K65" i="5"/>
  <c r="G65" i="5"/>
  <c r="K64" i="5"/>
  <c r="G64" i="5"/>
  <c r="K63" i="5"/>
  <c r="G63" i="5"/>
  <c r="K62" i="5"/>
  <c r="G62" i="5"/>
  <c r="K61" i="5"/>
  <c r="G61" i="5"/>
  <c r="K60" i="5"/>
  <c r="G60" i="5"/>
  <c r="K59" i="5"/>
  <c r="G59" i="5"/>
  <c r="K58" i="5"/>
  <c r="G58" i="5"/>
  <c r="K57" i="5"/>
  <c r="G57" i="5"/>
  <c r="K56" i="5"/>
  <c r="G56" i="5"/>
  <c r="K55" i="5"/>
  <c r="G55" i="5"/>
  <c r="K54" i="5"/>
  <c r="G54" i="5"/>
  <c r="K53" i="5"/>
  <c r="G53" i="5"/>
  <c r="K52" i="5"/>
  <c r="G52" i="5"/>
  <c r="K51" i="5"/>
  <c r="G51" i="5"/>
  <c r="K50" i="5"/>
  <c r="G50" i="5"/>
  <c r="K49" i="5"/>
  <c r="G49" i="5"/>
  <c r="K48" i="5"/>
  <c r="G48" i="5"/>
  <c r="K47" i="5"/>
  <c r="G47" i="5"/>
  <c r="K46" i="5"/>
  <c r="G46" i="5"/>
  <c r="K45" i="5"/>
  <c r="G45" i="5"/>
  <c r="K44" i="5"/>
  <c r="G44" i="5"/>
  <c r="K43" i="5"/>
  <c r="G43" i="5"/>
  <c r="K42" i="5"/>
  <c r="G42" i="5"/>
  <c r="K41" i="5"/>
  <c r="G41" i="5"/>
  <c r="K40" i="5"/>
  <c r="G40" i="5"/>
  <c r="K39" i="5"/>
  <c r="G39" i="5"/>
  <c r="K38" i="5"/>
  <c r="G38" i="5"/>
  <c r="K37" i="5"/>
  <c r="G37" i="5"/>
  <c r="K36" i="5"/>
  <c r="G36" i="5"/>
  <c r="K35" i="5"/>
  <c r="G35" i="5"/>
  <c r="K34" i="5"/>
  <c r="G34" i="5"/>
  <c r="K33" i="5"/>
  <c r="G33" i="5"/>
  <c r="K32" i="5"/>
  <c r="G32" i="5"/>
  <c r="K31" i="5"/>
  <c r="G31" i="5"/>
  <c r="K30" i="5"/>
  <c r="G30" i="5"/>
  <c r="K29" i="5"/>
  <c r="G29" i="5"/>
  <c r="K28" i="5"/>
  <c r="G28" i="5"/>
  <c r="K27" i="5"/>
  <c r="G27" i="5"/>
  <c r="K26" i="5"/>
  <c r="G26" i="5"/>
  <c r="K25" i="5"/>
  <c r="G25" i="5"/>
  <c r="K24" i="5"/>
  <c r="G24" i="5"/>
  <c r="K23" i="5"/>
  <c r="G23" i="5"/>
  <c r="K22" i="5"/>
  <c r="G22" i="5"/>
  <c r="K21" i="5"/>
  <c r="G21" i="5"/>
  <c r="K20" i="5"/>
  <c r="G20" i="5"/>
  <c r="K19" i="5"/>
  <c r="G19" i="5"/>
  <c r="K18" i="5"/>
  <c r="G18" i="5"/>
  <c r="K17" i="5"/>
  <c r="G17" i="5"/>
  <c r="K16" i="5"/>
  <c r="G16" i="5"/>
  <c r="K15" i="5"/>
  <c r="G15" i="5"/>
  <c r="K14" i="5"/>
  <c r="G14" i="5"/>
  <c r="K13" i="5"/>
  <c r="G13" i="5"/>
  <c r="K12" i="5"/>
  <c r="G12" i="5"/>
  <c r="K11" i="5"/>
  <c r="G11" i="5"/>
  <c r="K10" i="5"/>
  <c r="G10" i="5"/>
  <c r="K9" i="5"/>
  <c r="G9" i="5"/>
  <c r="K8" i="5"/>
  <c r="G8" i="5"/>
  <c r="K7" i="5"/>
  <c r="G7" i="5"/>
  <c r="K6" i="5"/>
  <c r="G6" i="5"/>
  <c r="K5" i="5"/>
  <c r="G5" i="5"/>
  <c r="K4" i="5"/>
  <c r="G4" i="5"/>
  <c r="K3" i="5"/>
  <c r="G3" i="5"/>
  <c r="K2" i="5"/>
  <c r="G2" i="5"/>
  <c r="H221" i="5" l="1"/>
  <c r="H243" i="5"/>
  <c r="H183" i="5"/>
  <c r="H235" i="5"/>
  <c r="H236" i="5"/>
  <c r="H237" i="5"/>
  <c r="H207" i="5"/>
  <c r="H232" i="5"/>
  <c r="H245" i="5"/>
  <c r="H186" i="5"/>
  <c r="H218" i="5"/>
  <c r="H225" i="5"/>
  <c r="H204" i="5"/>
  <c r="H184" i="5"/>
  <c r="H226" i="5"/>
  <c r="H190" i="5"/>
  <c r="H233" i="5"/>
  <c r="H195" i="5"/>
  <c r="H200" i="5"/>
  <c r="H234" i="5"/>
  <c r="H196" i="5"/>
  <c r="H202" i="5"/>
  <c r="H219" i="5"/>
  <c r="H197" i="5"/>
  <c r="H227" i="5"/>
  <c r="H241" i="5"/>
  <c r="H242" i="5"/>
  <c r="H215" i="5"/>
  <c r="H198" i="5"/>
  <c r="H216" i="5"/>
  <c r="H211" i="5"/>
  <c r="H213" i="5"/>
  <c r="H191" i="5"/>
  <c r="H240" i="5"/>
  <c r="H212" i="5"/>
  <c r="H214" i="5"/>
  <c r="H203" i="5"/>
  <c r="H231" i="5"/>
  <c r="H244" i="5"/>
  <c r="H228" i="5"/>
  <c r="H185" i="5"/>
  <c r="H229" i="5"/>
  <c r="H192" i="5"/>
  <c r="H230" i="5"/>
  <c r="H193" i="5"/>
  <c r="H205" i="5"/>
  <c r="H222" i="5"/>
  <c r="H189" i="5"/>
  <c r="H201" i="5"/>
  <c r="H223" i="5"/>
  <c r="H187" i="5"/>
  <c r="H238" i="5"/>
  <c r="H210" i="5"/>
  <c r="H194" i="5"/>
  <c r="H206" i="5"/>
  <c r="H208" i="5"/>
  <c r="H209" i="5"/>
  <c r="H239" i="5"/>
  <c r="H246" i="5"/>
  <c r="H224" i="5"/>
  <c r="H188" i="5"/>
  <c r="H220" i="5"/>
  <c r="H199" i="5"/>
  <c r="H217" i="5"/>
  <c r="L212" i="5"/>
  <c r="L185" i="5"/>
  <c r="L205" i="5"/>
  <c r="L216" i="5"/>
  <c r="L204" i="5"/>
  <c r="L215" i="5"/>
  <c r="L227" i="5"/>
  <c r="L197" i="5"/>
  <c r="L203" i="5"/>
  <c r="L220" i="5"/>
  <c r="L198" i="5"/>
  <c r="L223" i="5"/>
  <c r="L224" i="5"/>
  <c r="L242" i="5"/>
  <c r="L243" i="5"/>
  <c r="L244" i="5"/>
  <c r="L217" i="5"/>
  <c r="L200" i="5"/>
  <c r="L213" i="5"/>
  <c r="L241" i="5"/>
  <c r="L214" i="5"/>
  <c r="L233" i="5"/>
  <c r="L245" i="5"/>
  <c r="L186" i="5"/>
  <c r="L229" i="5"/>
  <c r="L192" i="5"/>
  <c r="L230" i="5"/>
  <c r="L193" i="5"/>
  <c r="L231" i="5"/>
  <c r="L194" i="5"/>
  <c r="L207" i="5"/>
  <c r="L202" i="5"/>
  <c r="L238" i="5"/>
  <c r="L188" i="5"/>
  <c r="L239" i="5"/>
  <c r="L211" i="5"/>
  <c r="L195" i="5"/>
  <c r="L208" i="5"/>
  <c r="L237" i="5"/>
  <c r="L209" i="5"/>
  <c r="L210" i="5"/>
  <c r="L199" i="5"/>
  <c r="L228" i="5"/>
  <c r="L240" i="5"/>
  <c r="L246" i="5"/>
  <c r="L235" i="5"/>
  <c r="L236" i="5"/>
  <c r="L225" i="5"/>
  <c r="L189" i="5"/>
  <c r="L232" i="5"/>
  <c r="L190" i="5"/>
  <c r="L222" i="5"/>
  <c r="L201" i="5"/>
  <c r="L218" i="5"/>
  <c r="L187" i="5"/>
  <c r="L219" i="5"/>
  <c r="L183" i="5"/>
  <c r="L221" i="5"/>
  <c r="L184" i="5"/>
  <c r="L226" i="5"/>
  <c r="L206" i="5"/>
  <c r="L191" i="5"/>
  <c r="L234" i="5"/>
  <c r="L196" i="5"/>
  <c r="L2" i="5"/>
  <c r="H5" i="5"/>
  <c r="H9" i="5"/>
  <c r="H3" i="5"/>
  <c r="B15" i="4"/>
  <c r="E15" i="5"/>
  <c r="B43" i="4"/>
  <c r="E43" i="5"/>
  <c r="B63" i="4"/>
  <c r="E63" i="5"/>
  <c r="B101" i="4"/>
  <c r="E101" i="5"/>
  <c r="H19" i="5"/>
  <c r="H29" i="5"/>
  <c r="H41" i="5"/>
  <c r="H69" i="5"/>
  <c r="L5" i="5"/>
  <c r="B9" i="4"/>
  <c r="E9" i="5"/>
  <c r="B37" i="4"/>
  <c r="E37" i="5"/>
  <c r="B71" i="4"/>
  <c r="E71" i="5"/>
  <c r="B143" i="4"/>
  <c r="E143" i="5"/>
  <c r="L4" i="5"/>
  <c r="L6" i="5"/>
  <c r="L8" i="5"/>
  <c r="L10" i="5"/>
  <c r="L12" i="5"/>
  <c r="B141" i="4"/>
  <c r="E141" i="5"/>
  <c r="B147" i="4"/>
  <c r="E147" i="5"/>
  <c r="B153" i="4"/>
  <c r="E153" i="5"/>
  <c r="B157" i="4"/>
  <c r="E157" i="5"/>
  <c r="B161" i="4"/>
  <c r="E161" i="5"/>
  <c r="B167" i="4"/>
  <c r="E167" i="5"/>
  <c r="B171" i="4"/>
  <c r="E171" i="5"/>
  <c r="B175" i="4"/>
  <c r="E175" i="5"/>
  <c r="B179" i="4"/>
  <c r="E179" i="5"/>
  <c r="H13" i="5"/>
  <c r="H25" i="5"/>
  <c r="H35" i="5"/>
  <c r="H49" i="5"/>
  <c r="H53" i="5"/>
  <c r="H63" i="5"/>
  <c r="H75" i="5"/>
  <c r="H89" i="5"/>
  <c r="H123" i="5"/>
  <c r="B19" i="4"/>
  <c r="E19" i="5"/>
  <c r="B47" i="4"/>
  <c r="E47" i="5"/>
  <c r="B65" i="4"/>
  <c r="E65" i="5"/>
  <c r="B99" i="4"/>
  <c r="E99" i="5"/>
  <c r="H17" i="5"/>
  <c r="H27" i="5"/>
  <c r="H39" i="5"/>
  <c r="H57" i="5"/>
  <c r="H71" i="5"/>
  <c r="H87" i="5"/>
  <c r="H103" i="5"/>
  <c r="H117" i="5"/>
  <c r="H125" i="5"/>
  <c r="B3" i="4"/>
  <c r="E3" i="5"/>
  <c r="B17" i="4"/>
  <c r="E17" i="5"/>
  <c r="B33" i="4"/>
  <c r="E33" i="5"/>
  <c r="B49" i="4"/>
  <c r="E49" i="5"/>
  <c r="B55" i="4"/>
  <c r="E55" i="5"/>
  <c r="B61" i="4"/>
  <c r="E61" i="5"/>
  <c r="B75" i="4"/>
  <c r="E75" i="5"/>
  <c r="B79" i="4"/>
  <c r="E79" i="5"/>
  <c r="B85" i="4"/>
  <c r="E85" i="5"/>
  <c r="B89" i="4"/>
  <c r="E89" i="5"/>
  <c r="B91" i="4"/>
  <c r="E91" i="5"/>
  <c r="B95" i="4"/>
  <c r="E95" i="5"/>
  <c r="B105" i="4"/>
  <c r="E105" i="5"/>
  <c r="B115" i="4"/>
  <c r="E115" i="5"/>
  <c r="B125" i="4"/>
  <c r="E125" i="5"/>
  <c r="B129" i="4"/>
  <c r="E129" i="5"/>
  <c r="B133" i="4"/>
  <c r="E133" i="5"/>
  <c r="B135" i="4"/>
  <c r="E135" i="5"/>
  <c r="B137" i="4"/>
  <c r="E137" i="5"/>
  <c r="B145" i="4"/>
  <c r="E145" i="5"/>
  <c r="B151" i="4"/>
  <c r="E151" i="5"/>
  <c r="B159" i="4"/>
  <c r="E159" i="5"/>
  <c r="B163" i="4"/>
  <c r="E163" i="5"/>
  <c r="B165" i="4"/>
  <c r="E165" i="5"/>
  <c r="B169" i="4"/>
  <c r="E169" i="5"/>
  <c r="B173" i="4"/>
  <c r="E173" i="5"/>
  <c r="B177" i="4"/>
  <c r="E177" i="5"/>
  <c r="H7" i="5"/>
  <c r="H11" i="5"/>
  <c r="H23" i="5"/>
  <c r="H37" i="5"/>
  <c r="H47" i="5"/>
  <c r="H51" i="5"/>
  <c r="H61" i="5"/>
  <c r="H73" i="5"/>
  <c r="H81" i="5"/>
  <c r="H93" i="5"/>
  <c r="H111" i="5"/>
  <c r="L3" i="5"/>
  <c r="B7" i="4"/>
  <c r="E7" i="5"/>
  <c r="B11" i="4"/>
  <c r="E11" i="5"/>
  <c r="B21" i="4"/>
  <c r="E21" i="5"/>
  <c r="B25" i="4"/>
  <c r="E25" i="5"/>
  <c r="B35" i="4"/>
  <c r="E35" i="5"/>
  <c r="B39" i="4"/>
  <c r="E39" i="5"/>
  <c r="B45" i="4"/>
  <c r="E45" i="5"/>
  <c r="B53" i="4"/>
  <c r="E53" i="5"/>
  <c r="B59" i="4"/>
  <c r="E59" i="5"/>
  <c r="B69" i="4"/>
  <c r="E69" i="5"/>
  <c r="B73" i="4"/>
  <c r="E73" i="5"/>
  <c r="B81" i="4"/>
  <c r="E81" i="5"/>
  <c r="B103" i="4"/>
  <c r="E103" i="5"/>
  <c r="H21" i="5"/>
  <c r="H33" i="5"/>
  <c r="H45" i="5"/>
  <c r="H59" i="5"/>
  <c r="H65" i="5"/>
  <c r="H77" i="5"/>
  <c r="H83" i="5"/>
  <c r="H91" i="5"/>
  <c r="H97" i="5"/>
  <c r="H101" i="5"/>
  <c r="H105" i="5"/>
  <c r="H109" i="5"/>
  <c r="H113" i="5"/>
  <c r="H119" i="5"/>
  <c r="L83" i="5"/>
  <c r="B5" i="4"/>
  <c r="E5" i="5"/>
  <c r="B13" i="4"/>
  <c r="E13" i="5"/>
  <c r="B23" i="4"/>
  <c r="E23" i="5"/>
  <c r="B27" i="4"/>
  <c r="E27" i="5"/>
  <c r="B29" i="4"/>
  <c r="E29" i="5"/>
  <c r="B31" i="4"/>
  <c r="E31" i="5"/>
  <c r="B41" i="4"/>
  <c r="E41" i="5"/>
  <c r="B51" i="4"/>
  <c r="E51" i="5"/>
  <c r="B57" i="4"/>
  <c r="E57" i="5"/>
  <c r="B67" i="4"/>
  <c r="E67" i="5"/>
  <c r="B77" i="4"/>
  <c r="E77" i="5"/>
  <c r="B83" i="4"/>
  <c r="E83" i="5"/>
  <c r="B87" i="4"/>
  <c r="E87" i="5"/>
  <c r="B93" i="4"/>
  <c r="E93" i="5"/>
  <c r="B97" i="4"/>
  <c r="E97" i="5"/>
  <c r="B107" i="4"/>
  <c r="E107" i="5"/>
  <c r="B109" i="4"/>
  <c r="E109" i="5"/>
  <c r="B111" i="4"/>
  <c r="E111" i="5"/>
  <c r="B113" i="4"/>
  <c r="E113" i="5"/>
  <c r="B117" i="4"/>
  <c r="E117" i="5"/>
  <c r="B119" i="4"/>
  <c r="E119" i="5"/>
  <c r="B121" i="4"/>
  <c r="E121" i="5"/>
  <c r="B123" i="4"/>
  <c r="E123" i="5"/>
  <c r="B127" i="4"/>
  <c r="E127" i="5"/>
  <c r="B131" i="4"/>
  <c r="E131" i="5"/>
  <c r="B139" i="4"/>
  <c r="E139" i="5"/>
  <c r="B149" i="4"/>
  <c r="E149" i="5"/>
  <c r="B155" i="4"/>
  <c r="E155" i="5"/>
  <c r="B181" i="4"/>
  <c r="E181" i="5"/>
  <c r="H15" i="5"/>
  <c r="H31" i="5"/>
  <c r="H43" i="5"/>
  <c r="H55" i="5"/>
  <c r="H67" i="5"/>
  <c r="H79" i="5"/>
  <c r="H85" i="5"/>
  <c r="H95" i="5"/>
  <c r="H99" i="5"/>
  <c r="H107" i="5"/>
  <c r="H115" i="5"/>
  <c r="H121" i="5"/>
  <c r="L7" i="5"/>
  <c r="L9" i="5"/>
  <c r="L15" i="5"/>
  <c r="L19" i="5"/>
  <c r="L27" i="5"/>
  <c r="H4" i="5"/>
  <c r="H16" i="5"/>
  <c r="H20" i="5"/>
  <c r="H24" i="5"/>
  <c r="H28" i="5"/>
  <c r="H32" i="5"/>
  <c r="H34" i="5"/>
  <c r="H38" i="5"/>
  <c r="H40" i="5"/>
  <c r="H44" i="5"/>
  <c r="H48" i="5"/>
  <c r="H50" i="5"/>
  <c r="H54" i="5"/>
  <c r="H58" i="5"/>
  <c r="H62" i="5"/>
  <c r="H66" i="5"/>
  <c r="H70" i="5"/>
  <c r="H74" i="5"/>
  <c r="H78" i="5"/>
  <c r="H82" i="5"/>
  <c r="H86" i="5"/>
  <c r="H90" i="5"/>
  <c r="H94" i="5"/>
  <c r="H98" i="5"/>
  <c r="H114" i="5"/>
  <c r="H2" i="5"/>
  <c r="C4" i="4"/>
  <c r="I4" i="5"/>
  <c r="C5" i="8"/>
  <c r="C6" i="4"/>
  <c r="I6" i="5"/>
  <c r="C7" i="8"/>
  <c r="C8" i="4"/>
  <c r="I8" i="5"/>
  <c r="C9" i="8"/>
  <c r="C10" i="4"/>
  <c r="I10" i="5"/>
  <c r="C11" i="8"/>
  <c r="C12" i="4"/>
  <c r="I12" i="5"/>
  <c r="C13" i="8"/>
  <c r="C14" i="4"/>
  <c r="I14" i="5"/>
  <c r="C15" i="8"/>
  <c r="C16" i="4"/>
  <c r="I16" i="5"/>
  <c r="C17" i="8"/>
  <c r="C18" i="4"/>
  <c r="I18" i="5"/>
  <c r="C19" i="8"/>
  <c r="C20" i="4"/>
  <c r="I20" i="5"/>
  <c r="C21" i="8"/>
  <c r="C22" i="4"/>
  <c r="I22" i="5"/>
  <c r="C23" i="8"/>
  <c r="C24" i="4"/>
  <c r="I24" i="5"/>
  <c r="C25" i="8"/>
  <c r="C26" i="4"/>
  <c r="I26" i="5"/>
  <c r="C27" i="8"/>
  <c r="C28" i="4"/>
  <c r="I28" i="5"/>
  <c r="C29" i="8"/>
  <c r="C30" i="4"/>
  <c r="I30" i="5"/>
  <c r="C31" i="8"/>
  <c r="C32" i="4"/>
  <c r="I32" i="5"/>
  <c r="C33" i="8"/>
  <c r="C34" i="4"/>
  <c r="I34" i="5"/>
  <c r="C35" i="8"/>
  <c r="C36" i="4"/>
  <c r="I36" i="5"/>
  <c r="C37" i="8"/>
  <c r="C38" i="4"/>
  <c r="I38" i="5"/>
  <c r="C39" i="8"/>
  <c r="C40" i="4"/>
  <c r="I40" i="5"/>
  <c r="C41" i="8"/>
  <c r="C42" i="4"/>
  <c r="I42" i="5"/>
  <c r="C43" i="8"/>
  <c r="C44" i="4"/>
  <c r="I44" i="5"/>
  <c r="C45" i="8"/>
  <c r="C46" i="4"/>
  <c r="I46" i="5"/>
  <c r="C47" i="8"/>
  <c r="C48" i="4"/>
  <c r="I48" i="5"/>
  <c r="C49" i="8"/>
  <c r="C50" i="4"/>
  <c r="I50" i="5"/>
  <c r="C51" i="8"/>
  <c r="C52" i="4"/>
  <c r="I52" i="5"/>
  <c r="C53" i="8"/>
  <c r="C54" i="4"/>
  <c r="I54" i="5"/>
  <c r="C55" i="8"/>
  <c r="C56" i="4"/>
  <c r="I56" i="5"/>
  <c r="C57" i="8"/>
  <c r="C58" i="4"/>
  <c r="I58" i="5"/>
  <c r="C59" i="8"/>
  <c r="C60" i="4"/>
  <c r="I60" i="5"/>
  <c r="C61" i="8"/>
  <c r="C62" i="4"/>
  <c r="I62" i="5"/>
  <c r="C63" i="8"/>
  <c r="C64" i="4"/>
  <c r="I64" i="5"/>
  <c r="C65" i="8"/>
  <c r="C66" i="4"/>
  <c r="I66" i="5"/>
  <c r="C67" i="8"/>
  <c r="C68" i="4"/>
  <c r="I68" i="5"/>
  <c r="C69" i="8"/>
  <c r="C70" i="4"/>
  <c r="I70" i="5"/>
  <c r="C71" i="8"/>
  <c r="C72" i="4"/>
  <c r="I72" i="5"/>
  <c r="C73" i="8"/>
  <c r="C74" i="4"/>
  <c r="I74" i="5"/>
  <c r="C75" i="8"/>
  <c r="C76" i="4"/>
  <c r="I76" i="5"/>
  <c r="C77" i="8"/>
  <c r="C78" i="4"/>
  <c r="I78" i="5"/>
  <c r="C79" i="8"/>
  <c r="C80" i="4"/>
  <c r="I80" i="5"/>
  <c r="C81" i="8"/>
  <c r="C82" i="4"/>
  <c r="I82" i="5"/>
  <c r="C83" i="8"/>
  <c r="C84" i="4"/>
  <c r="I84" i="5"/>
  <c r="C85" i="8"/>
  <c r="C86" i="4"/>
  <c r="I86" i="5"/>
  <c r="C87" i="8"/>
  <c r="C88" i="4"/>
  <c r="I88" i="5"/>
  <c r="C89" i="8"/>
  <c r="C90" i="4"/>
  <c r="I90" i="5"/>
  <c r="C91" i="8"/>
  <c r="C92" i="4"/>
  <c r="I92" i="5"/>
  <c r="C93" i="8"/>
  <c r="C94" i="4"/>
  <c r="I94" i="5"/>
  <c r="C95" i="8"/>
  <c r="C96" i="4"/>
  <c r="I96" i="5"/>
  <c r="C97" i="8"/>
  <c r="C98" i="4"/>
  <c r="I98" i="5"/>
  <c r="C99" i="8"/>
  <c r="C100" i="4"/>
  <c r="I100" i="5"/>
  <c r="C101" i="8"/>
  <c r="C102" i="4"/>
  <c r="I102" i="5"/>
  <c r="C103" i="8"/>
  <c r="C104" i="4"/>
  <c r="I104" i="5"/>
  <c r="C105" i="8"/>
  <c r="C106" i="4"/>
  <c r="I106" i="5"/>
  <c r="C107" i="8"/>
  <c r="C108" i="4"/>
  <c r="I108" i="5"/>
  <c r="C109" i="8"/>
  <c r="C110" i="4"/>
  <c r="I110" i="5"/>
  <c r="C111" i="8"/>
  <c r="C112" i="4"/>
  <c r="I112" i="5"/>
  <c r="C113" i="8"/>
  <c r="C114" i="4"/>
  <c r="I114" i="5"/>
  <c r="C115" i="8"/>
  <c r="C116" i="4"/>
  <c r="I116" i="5"/>
  <c r="C117" i="8"/>
  <c r="C118" i="4"/>
  <c r="I118" i="5"/>
  <c r="C119" i="8"/>
  <c r="C120" i="4"/>
  <c r="I120" i="5"/>
  <c r="C121" i="8"/>
  <c r="C122" i="4"/>
  <c r="I122" i="5"/>
  <c r="C123" i="8"/>
  <c r="C124" i="4"/>
  <c r="I124" i="5"/>
  <c r="C125" i="8"/>
  <c r="C126" i="4"/>
  <c r="I126" i="5"/>
  <c r="C127" i="8"/>
  <c r="C128" i="4"/>
  <c r="I128" i="5"/>
  <c r="C129" i="8"/>
  <c r="C130" i="4"/>
  <c r="I130" i="5"/>
  <c r="C131" i="8"/>
  <c r="C132" i="4"/>
  <c r="I132" i="5"/>
  <c r="C133" i="8"/>
  <c r="C134" i="4"/>
  <c r="I134" i="5"/>
  <c r="C135" i="8"/>
  <c r="C136" i="4"/>
  <c r="I136" i="5"/>
  <c r="C137" i="8"/>
  <c r="C138" i="4"/>
  <c r="I138" i="5"/>
  <c r="C139" i="8"/>
  <c r="C140" i="4"/>
  <c r="I140" i="5"/>
  <c r="C141" i="8"/>
  <c r="C142" i="4"/>
  <c r="I142" i="5"/>
  <c r="C143" i="8"/>
  <c r="C144" i="4"/>
  <c r="I144" i="5"/>
  <c r="C145" i="8"/>
  <c r="C146" i="4"/>
  <c r="I146" i="5"/>
  <c r="C147" i="8"/>
  <c r="C148" i="4"/>
  <c r="I148" i="5"/>
  <c r="C149" i="8"/>
  <c r="C150" i="4"/>
  <c r="I150" i="5"/>
  <c r="C151" i="8"/>
  <c r="C152" i="4"/>
  <c r="I152" i="5"/>
  <c r="C153" i="8"/>
  <c r="C154" i="4"/>
  <c r="I154" i="5"/>
  <c r="C155" i="8"/>
  <c r="C156" i="4"/>
  <c r="I156" i="5"/>
  <c r="C157" i="8"/>
  <c r="C158" i="4"/>
  <c r="I158" i="5"/>
  <c r="C159" i="8"/>
  <c r="C160" i="4"/>
  <c r="I160" i="5"/>
  <c r="C161" i="8"/>
  <c r="C162" i="4"/>
  <c r="I162" i="5"/>
  <c r="C163" i="8"/>
  <c r="C164" i="4"/>
  <c r="I164" i="5"/>
  <c r="C165" i="8"/>
  <c r="C166" i="4"/>
  <c r="I166" i="5"/>
  <c r="C167" i="8"/>
  <c r="C168" i="4"/>
  <c r="I168" i="5"/>
  <c r="C169" i="8"/>
  <c r="C170" i="4"/>
  <c r="I170" i="5"/>
  <c r="C171" i="8"/>
  <c r="C172" i="4"/>
  <c r="I172" i="5"/>
  <c r="C173" i="8"/>
  <c r="C174" i="4"/>
  <c r="I174" i="5"/>
  <c r="C175" i="8"/>
  <c r="C176" i="4"/>
  <c r="I176" i="5"/>
  <c r="C177" i="8"/>
  <c r="C178" i="4"/>
  <c r="I178" i="5"/>
  <c r="C179" i="8"/>
  <c r="C180" i="4"/>
  <c r="I180" i="5"/>
  <c r="C181" i="8"/>
  <c r="C182" i="4"/>
  <c r="I182" i="5"/>
  <c r="C183" i="8"/>
  <c r="L14" i="5"/>
  <c r="L16" i="5"/>
  <c r="L18" i="5"/>
  <c r="L20" i="5"/>
  <c r="L22" i="5"/>
  <c r="L24" i="5"/>
  <c r="L26" i="5"/>
  <c r="L28" i="5"/>
  <c r="L30" i="5"/>
  <c r="L32" i="5"/>
  <c r="L34" i="5"/>
  <c r="L36" i="5"/>
  <c r="L38" i="5"/>
  <c r="L40" i="5"/>
  <c r="L42" i="5"/>
  <c r="L44" i="5"/>
  <c r="L46" i="5"/>
  <c r="L48" i="5"/>
  <c r="L50" i="5"/>
  <c r="L52" i="5"/>
  <c r="L54" i="5"/>
  <c r="L56" i="5"/>
  <c r="L58" i="5"/>
  <c r="L60" i="5"/>
  <c r="L62" i="5"/>
  <c r="L64" i="5"/>
  <c r="L66" i="5"/>
  <c r="L68" i="5"/>
  <c r="L70" i="5"/>
  <c r="L72" i="5"/>
  <c r="L74" i="5"/>
  <c r="L76" i="5"/>
  <c r="L78" i="5"/>
  <c r="L80" i="5"/>
  <c r="L82" i="5"/>
  <c r="L84" i="5"/>
  <c r="L86" i="5"/>
  <c r="L88" i="5"/>
  <c r="L90" i="5"/>
  <c r="L92" i="5"/>
  <c r="L94" i="5"/>
  <c r="L96" i="5"/>
  <c r="L98" i="5"/>
  <c r="L100" i="5"/>
  <c r="L102" i="5"/>
  <c r="L104" i="5"/>
  <c r="L106" i="5"/>
  <c r="L108" i="5"/>
  <c r="L110" i="5"/>
  <c r="L112" i="5"/>
  <c r="L114" i="5"/>
  <c r="L116" i="5"/>
  <c r="L118" i="5"/>
  <c r="L120" i="5"/>
  <c r="L122" i="5"/>
  <c r="L124" i="5"/>
  <c r="L126" i="5"/>
  <c r="L128" i="5"/>
  <c r="L130" i="5"/>
  <c r="L132" i="5"/>
  <c r="L134" i="5"/>
  <c r="L136" i="5"/>
  <c r="L138" i="5"/>
  <c r="L140" i="5"/>
  <c r="L142" i="5"/>
  <c r="L144" i="5"/>
  <c r="L146" i="5"/>
  <c r="L148" i="5"/>
  <c r="L150" i="5"/>
  <c r="L152" i="5"/>
  <c r="L154" i="5"/>
  <c r="L156" i="5"/>
  <c r="L158" i="5"/>
  <c r="L160" i="5"/>
  <c r="L162" i="5"/>
  <c r="L164" i="5"/>
  <c r="L166" i="5"/>
  <c r="L168" i="5"/>
  <c r="L170" i="5"/>
  <c r="L172" i="5"/>
  <c r="L174" i="5"/>
  <c r="L176" i="5"/>
  <c r="L178" i="5"/>
  <c r="L180" i="5"/>
  <c r="L182" i="5"/>
  <c r="H127" i="5"/>
  <c r="H129" i="5"/>
  <c r="H131" i="5"/>
  <c r="H133" i="5"/>
  <c r="H135" i="5"/>
  <c r="H137" i="5"/>
  <c r="H139" i="5"/>
  <c r="H141" i="5"/>
  <c r="H143" i="5"/>
  <c r="H145" i="5"/>
  <c r="H147" i="5"/>
  <c r="H149" i="5"/>
  <c r="H151" i="5"/>
  <c r="H153" i="5"/>
  <c r="H155" i="5"/>
  <c r="H157" i="5"/>
  <c r="H159" i="5"/>
  <c r="H161" i="5"/>
  <c r="H163" i="5"/>
  <c r="H165" i="5"/>
  <c r="H167" i="5"/>
  <c r="H169" i="5"/>
  <c r="H171" i="5"/>
  <c r="H173" i="5"/>
  <c r="H175" i="5"/>
  <c r="H177" i="5"/>
  <c r="H179" i="5"/>
  <c r="H181" i="5"/>
  <c r="C3" i="4"/>
  <c r="M3" i="4" s="1"/>
  <c r="J3" i="5" s="1"/>
  <c r="I3" i="5"/>
  <c r="C4" i="8"/>
  <c r="C5" i="4"/>
  <c r="M5" i="4" s="1"/>
  <c r="J5" i="5" s="1"/>
  <c r="I5" i="5"/>
  <c r="C6" i="8"/>
  <c r="C7" i="4"/>
  <c r="M7" i="4" s="1"/>
  <c r="J7" i="5" s="1"/>
  <c r="I7" i="5"/>
  <c r="C8" i="8"/>
  <c r="C9" i="4"/>
  <c r="I9" i="5"/>
  <c r="C10" i="8"/>
  <c r="C11" i="4"/>
  <c r="I11" i="5"/>
  <c r="C12" i="8"/>
  <c r="C13" i="4"/>
  <c r="I13" i="5"/>
  <c r="C14" i="8"/>
  <c r="C15" i="4"/>
  <c r="M15" i="4" s="1"/>
  <c r="J15" i="5" s="1"/>
  <c r="I15" i="5"/>
  <c r="C16" i="8"/>
  <c r="C17" i="4"/>
  <c r="M17" i="4" s="1"/>
  <c r="J17" i="5" s="1"/>
  <c r="C18" i="8"/>
  <c r="I17" i="5"/>
  <c r="C19" i="4"/>
  <c r="M19" i="4" s="1"/>
  <c r="J19" i="5" s="1"/>
  <c r="I19" i="5"/>
  <c r="C20" i="8"/>
  <c r="C21" i="4"/>
  <c r="M21" i="4" s="1"/>
  <c r="J21" i="5" s="1"/>
  <c r="I21" i="5"/>
  <c r="C22" i="8"/>
  <c r="C23" i="4"/>
  <c r="I23" i="5"/>
  <c r="C24" i="8"/>
  <c r="C25" i="4"/>
  <c r="M25" i="4" s="1"/>
  <c r="J25" i="5" s="1"/>
  <c r="I25" i="5"/>
  <c r="C26" i="8"/>
  <c r="C27" i="4"/>
  <c r="M27" i="4" s="1"/>
  <c r="J27" i="5" s="1"/>
  <c r="I27" i="5"/>
  <c r="C28" i="8"/>
  <c r="C29" i="4"/>
  <c r="M29" i="4" s="1"/>
  <c r="J29" i="5" s="1"/>
  <c r="I29" i="5"/>
  <c r="C30" i="8"/>
  <c r="C31" i="4"/>
  <c r="I31" i="5"/>
  <c r="C32" i="8"/>
  <c r="C33" i="4"/>
  <c r="M33" i="4" s="1"/>
  <c r="J33" i="5" s="1"/>
  <c r="I33" i="5"/>
  <c r="C34" i="8"/>
  <c r="C35" i="4"/>
  <c r="M35" i="4" s="1"/>
  <c r="J35" i="5" s="1"/>
  <c r="I35" i="5"/>
  <c r="C36" i="8"/>
  <c r="C37" i="4"/>
  <c r="M37" i="4" s="1"/>
  <c r="J37" i="5" s="1"/>
  <c r="I37" i="5"/>
  <c r="C38" i="8"/>
  <c r="C39" i="4"/>
  <c r="M39" i="4" s="1"/>
  <c r="J39" i="5" s="1"/>
  <c r="I39" i="5"/>
  <c r="C40" i="8"/>
  <c r="C41" i="4"/>
  <c r="I41" i="5"/>
  <c r="C42" i="8"/>
  <c r="C43" i="4"/>
  <c r="I43" i="5"/>
  <c r="C44" i="8"/>
  <c r="C45" i="4"/>
  <c r="M45" i="4" s="1"/>
  <c r="J45" i="5" s="1"/>
  <c r="C46" i="8"/>
  <c r="I45" i="5"/>
  <c r="C47" i="4"/>
  <c r="M47" i="4" s="1"/>
  <c r="J47" i="5" s="1"/>
  <c r="I47" i="5"/>
  <c r="C48" i="8"/>
  <c r="C49" i="4"/>
  <c r="M49" i="4" s="1"/>
  <c r="J49" i="5" s="1"/>
  <c r="C50" i="8"/>
  <c r="I49" i="5"/>
  <c r="C51" i="4"/>
  <c r="M51" i="4" s="1"/>
  <c r="J51" i="5" s="1"/>
  <c r="I51" i="5"/>
  <c r="C52" i="8"/>
  <c r="C53" i="4"/>
  <c r="M53" i="4" s="1"/>
  <c r="J53" i="5" s="1"/>
  <c r="I53" i="5"/>
  <c r="C54" i="8"/>
  <c r="C55" i="4"/>
  <c r="M55" i="4" s="1"/>
  <c r="J55" i="5" s="1"/>
  <c r="I55" i="5"/>
  <c r="C56" i="8"/>
  <c r="C57" i="4"/>
  <c r="M57" i="4" s="1"/>
  <c r="J57" i="5" s="1"/>
  <c r="I57" i="5"/>
  <c r="C58" i="8"/>
  <c r="C59" i="4"/>
  <c r="M59" i="4" s="1"/>
  <c r="J59" i="5" s="1"/>
  <c r="I59" i="5"/>
  <c r="C60" i="8"/>
  <c r="C61" i="4"/>
  <c r="M61" i="4" s="1"/>
  <c r="J61" i="5" s="1"/>
  <c r="C62" i="8"/>
  <c r="I61" i="5"/>
  <c r="C63" i="4"/>
  <c r="M63" i="4" s="1"/>
  <c r="J63" i="5" s="1"/>
  <c r="I63" i="5"/>
  <c r="C64" i="8"/>
  <c r="C65" i="4"/>
  <c r="M65" i="4" s="1"/>
  <c r="J65" i="5" s="1"/>
  <c r="I65" i="5"/>
  <c r="C66" i="8"/>
  <c r="C67" i="4"/>
  <c r="I67" i="5"/>
  <c r="C68" i="8"/>
  <c r="C69" i="4"/>
  <c r="I69" i="5"/>
  <c r="C70" i="8"/>
  <c r="C71" i="4"/>
  <c r="M71" i="4" s="1"/>
  <c r="J71" i="5" s="1"/>
  <c r="I71" i="5"/>
  <c r="C72" i="8"/>
  <c r="C73" i="4"/>
  <c r="M73" i="4" s="1"/>
  <c r="J73" i="5" s="1"/>
  <c r="I73" i="5"/>
  <c r="C74" i="8"/>
  <c r="C75" i="4"/>
  <c r="I75" i="5"/>
  <c r="C76" i="8"/>
  <c r="C77" i="4"/>
  <c r="I77" i="5"/>
  <c r="C78" i="8"/>
  <c r="C79" i="4"/>
  <c r="M79" i="4" s="1"/>
  <c r="J79" i="5" s="1"/>
  <c r="I79" i="5"/>
  <c r="C80" i="8"/>
  <c r="C81" i="4"/>
  <c r="M81" i="4" s="1"/>
  <c r="J81" i="5" s="1"/>
  <c r="C82" i="8"/>
  <c r="I81" i="5"/>
  <c r="C83" i="4"/>
  <c r="M83" i="4" s="1"/>
  <c r="J83" i="5" s="1"/>
  <c r="I83" i="5"/>
  <c r="C84" i="8"/>
  <c r="C85" i="4"/>
  <c r="M85" i="4" s="1"/>
  <c r="J85" i="5" s="1"/>
  <c r="I85" i="5"/>
  <c r="C86" i="8"/>
  <c r="C87" i="4"/>
  <c r="M87" i="4" s="1"/>
  <c r="J87" i="5" s="1"/>
  <c r="I87" i="5"/>
  <c r="C88" i="8"/>
  <c r="C89" i="4"/>
  <c r="M89" i="4" s="1"/>
  <c r="J89" i="5" s="1"/>
  <c r="I89" i="5"/>
  <c r="C90" i="8"/>
  <c r="C91" i="4"/>
  <c r="I91" i="5"/>
  <c r="C92" i="8"/>
  <c r="C93" i="4"/>
  <c r="I93" i="5"/>
  <c r="C94" i="8"/>
  <c r="C95" i="4"/>
  <c r="M95" i="4" s="1"/>
  <c r="J95" i="5" s="1"/>
  <c r="I95" i="5"/>
  <c r="C96" i="8"/>
  <c r="C97" i="4"/>
  <c r="I97" i="5"/>
  <c r="C98" i="8"/>
  <c r="C99" i="4"/>
  <c r="I99" i="5"/>
  <c r="C100" i="8"/>
  <c r="C101" i="4"/>
  <c r="M101" i="4" s="1"/>
  <c r="J101" i="5" s="1"/>
  <c r="I101" i="5"/>
  <c r="C102" i="8"/>
  <c r="C103" i="4"/>
  <c r="M103" i="4" s="1"/>
  <c r="J103" i="5" s="1"/>
  <c r="I103" i="5"/>
  <c r="C104" i="8"/>
  <c r="C105" i="4"/>
  <c r="M105" i="4" s="1"/>
  <c r="J105" i="5" s="1"/>
  <c r="I105" i="5"/>
  <c r="C106" i="8"/>
  <c r="C107" i="4"/>
  <c r="M107" i="4" s="1"/>
  <c r="J107" i="5" s="1"/>
  <c r="I107" i="5"/>
  <c r="C108" i="8"/>
  <c r="C109" i="4"/>
  <c r="M109" i="4" s="1"/>
  <c r="J109" i="5" s="1"/>
  <c r="C110" i="8"/>
  <c r="I109" i="5"/>
  <c r="C111" i="4"/>
  <c r="I111" i="5"/>
  <c r="C112" i="8"/>
  <c r="C113" i="4"/>
  <c r="C114" i="8"/>
  <c r="I113" i="5"/>
  <c r="C115" i="4"/>
  <c r="M115" i="4" s="1"/>
  <c r="J115" i="5" s="1"/>
  <c r="I115" i="5"/>
  <c r="C116" i="8"/>
  <c r="C117" i="4"/>
  <c r="M117" i="4" s="1"/>
  <c r="J117" i="5" s="1"/>
  <c r="I117" i="5"/>
  <c r="C118" i="8"/>
  <c r="C119" i="4"/>
  <c r="M119" i="4" s="1"/>
  <c r="J119" i="5" s="1"/>
  <c r="I119" i="5"/>
  <c r="C120" i="8"/>
  <c r="C121" i="4"/>
  <c r="I121" i="5"/>
  <c r="C122" i="8"/>
  <c r="C123" i="4"/>
  <c r="I123" i="5"/>
  <c r="C124" i="8"/>
  <c r="C125" i="4"/>
  <c r="C126" i="8"/>
  <c r="I125" i="5"/>
  <c r="C127" i="4"/>
  <c r="M127" i="4" s="1"/>
  <c r="J127" i="5" s="1"/>
  <c r="I127" i="5"/>
  <c r="C128" i="8"/>
  <c r="C129" i="4"/>
  <c r="M129" i="4" s="1"/>
  <c r="J129" i="5" s="1"/>
  <c r="I129" i="5"/>
  <c r="C130" i="8"/>
  <c r="C131" i="4"/>
  <c r="M131" i="4" s="1"/>
  <c r="J131" i="5" s="1"/>
  <c r="I131" i="5"/>
  <c r="C132" i="8"/>
  <c r="C133" i="4"/>
  <c r="M133" i="4" s="1"/>
  <c r="J133" i="5" s="1"/>
  <c r="I133" i="5"/>
  <c r="C134" i="8"/>
  <c r="C135" i="4"/>
  <c r="M135" i="4" s="1"/>
  <c r="J135" i="5" s="1"/>
  <c r="I135" i="5"/>
  <c r="C136" i="8"/>
  <c r="C137" i="4"/>
  <c r="I137" i="5"/>
  <c r="C138" i="8"/>
  <c r="C139" i="4"/>
  <c r="I139" i="5"/>
  <c r="C140" i="8"/>
  <c r="C141" i="4"/>
  <c r="I141" i="5"/>
  <c r="C142" i="8"/>
  <c r="C143" i="4"/>
  <c r="I143" i="5"/>
  <c r="C144" i="8"/>
  <c r="C145" i="4"/>
  <c r="M145" i="4" s="1"/>
  <c r="J145" i="5" s="1"/>
  <c r="C146" i="8"/>
  <c r="I145" i="5"/>
  <c r="C147" i="4"/>
  <c r="M147" i="4" s="1"/>
  <c r="J147" i="5" s="1"/>
  <c r="I147" i="5"/>
  <c r="C148" i="8"/>
  <c r="C149" i="4"/>
  <c r="I149" i="5"/>
  <c r="C150" i="8"/>
  <c r="C151" i="4"/>
  <c r="M151" i="4" s="1"/>
  <c r="J151" i="5" s="1"/>
  <c r="I151" i="5"/>
  <c r="C152" i="8"/>
  <c r="C153" i="4"/>
  <c r="M153" i="4" s="1"/>
  <c r="J153" i="5" s="1"/>
  <c r="I153" i="5"/>
  <c r="C154" i="8"/>
  <c r="C155" i="4"/>
  <c r="M155" i="4" s="1"/>
  <c r="J155" i="5" s="1"/>
  <c r="I155" i="5"/>
  <c r="C156" i="8"/>
  <c r="C157" i="4"/>
  <c r="M157" i="4" s="1"/>
  <c r="J157" i="5" s="1"/>
  <c r="I157" i="5"/>
  <c r="C158" i="8"/>
  <c r="C159" i="4"/>
  <c r="M159" i="4" s="1"/>
  <c r="J159" i="5" s="1"/>
  <c r="I159" i="5"/>
  <c r="C160" i="8"/>
  <c r="C161" i="4"/>
  <c r="M161" i="4" s="1"/>
  <c r="J161" i="5" s="1"/>
  <c r="I161" i="5"/>
  <c r="C162" i="8"/>
  <c r="C163" i="4"/>
  <c r="I163" i="5"/>
  <c r="C164" i="8"/>
  <c r="C165" i="4"/>
  <c r="M165" i="4" s="1"/>
  <c r="J165" i="5" s="1"/>
  <c r="I165" i="5"/>
  <c r="C166" i="8"/>
  <c r="C167" i="4"/>
  <c r="M167" i="4" s="1"/>
  <c r="J167" i="5" s="1"/>
  <c r="I167" i="5"/>
  <c r="C168" i="8"/>
  <c r="C169" i="4"/>
  <c r="M169" i="4" s="1"/>
  <c r="J169" i="5" s="1"/>
  <c r="I169" i="5"/>
  <c r="C170" i="8"/>
  <c r="C171" i="4"/>
  <c r="M171" i="4" s="1"/>
  <c r="J171" i="5" s="1"/>
  <c r="I171" i="5"/>
  <c r="C172" i="8"/>
  <c r="C173" i="4"/>
  <c r="M173" i="4" s="1"/>
  <c r="J173" i="5" s="1"/>
  <c r="C174" i="8"/>
  <c r="I173" i="5"/>
  <c r="C175" i="4"/>
  <c r="M175" i="4" s="1"/>
  <c r="J175" i="5" s="1"/>
  <c r="I175" i="5"/>
  <c r="C176" i="8"/>
  <c r="C177" i="4"/>
  <c r="M177" i="4" s="1"/>
  <c r="J177" i="5" s="1"/>
  <c r="C178" i="8"/>
  <c r="I177" i="5"/>
  <c r="C179" i="4"/>
  <c r="I179" i="5"/>
  <c r="C180" i="8"/>
  <c r="C181" i="4"/>
  <c r="M181" i="4" s="1"/>
  <c r="J181" i="5" s="1"/>
  <c r="I181" i="5"/>
  <c r="C182" i="8"/>
  <c r="L11" i="5"/>
  <c r="L17" i="5"/>
  <c r="L23" i="5"/>
  <c r="L29" i="5"/>
  <c r="L33" i="5"/>
  <c r="L35" i="5"/>
  <c r="L37" i="5"/>
  <c r="L39" i="5"/>
  <c r="L41" i="5"/>
  <c r="L43" i="5"/>
  <c r="L45" i="5"/>
  <c r="L47" i="5"/>
  <c r="L49" i="5"/>
  <c r="L51" i="5"/>
  <c r="L53" i="5"/>
  <c r="L55" i="5"/>
  <c r="L57" i="5"/>
  <c r="L59" i="5"/>
  <c r="L61" i="5"/>
  <c r="L63" i="5"/>
  <c r="L65" i="5"/>
  <c r="L67" i="5"/>
  <c r="L69" i="5"/>
  <c r="L71" i="5"/>
  <c r="L73" i="5"/>
  <c r="L75" i="5"/>
  <c r="L77" i="5"/>
  <c r="L79" i="5"/>
  <c r="L81" i="5"/>
  <c r="L87" i="5"/>
  <c r="L89" i="5"/>
  <c r="L91" i="5"/>
  <c r="L95" i="5"/>
  <c r="L97" i="5"/>
  <c r="L99" i="5"/>
  <c r="L101" i="5"/>
  <c r="L103" i="5"/>
  <c r="L105" i="5"/>
  <c r="L107" i="5"/>
  <c r="L109" i="5"/>
  <c r="L111" i="5"/>
  <c r="L113" i="5"/>
  <c r="L115" i="5"/>
  <c r="L117" i="5"/>
  <c r="L119" i="5"/>
  <c r="L121" i="5"/>
  <c r="L123" i="5"/>
  <c r="L125" i="5"/>
  <c r="L127" i="5"/>
  <c r="L129" i="5"/>
  <c r="L131" i="5"/>
  <c r="L133" i="5"/>
  <c r="L135" i="5"/>
  <c r="L137" i="5"/>
  <c r="L139" i="5"/>
  <c r="L141" i="5"/>
  <c r="L143" i="5"/>
  <c r="L145" i="5"/>
  <c r="L147" i="5"/>
  <c r="L149" i="5"/>
  <c r="L151" i="5"/>
  <c r="L153" i="5"/>
  <c r="L155" i="5"/>
  <c r="L157" i="5"/>
  <c r="L159" i="5"/>
  <c r="L161" i="5"/>
  <c r="L163" i="5"/>
  <c r="L165" i="5"/>
  <c r="L167" i="5"/>
  <c r="L169" i="5"/>
  <c r="L171" i="5"/>
  <c r="L173" i="5"/>
  <c r="L175" i="5"/>
  <c r="L177" i="5"/>
  <c r="L179" i="5"/>
  <c r="L181" i="5"/>
  <c r="L85" i="5"/>
  <c r="L93" i="5"/>
  <c r="B4" i="4"/>
  <c r="E4" i="5"/>
  <c r="B6" i="4"/>
  <c r="E6" i="5"/>
  <c r="B8" i="4"/>
  <c r="E8" i="5"/>
  <c r="B10" i="4"/>
  <c r="E10" i="5"/>
  <c r="B12" i="4"/>
  <c r="E12" i="5"/>
  <c r="B14" i="4"/>
  <c r="E14" i="5"/>
  <c r="B16" i="4"/>
  <c r="E16" i="5"/>
  <c r="B18" i="4"/>
  <c r="E18" i="5"/>
  <c r="B20" i="4"/>
  <c r="E20" i="5"/>
  <c r="B22" i="4"/>
  <c r="E22" i="5"/>
  <c r="B24" i="4"/>
  <c r="E24" i="5"/>
  <c r="B26" i="4"/>
  <c r="E26" i="5"/>
  <c r="B28" i="4"/>
  <c r="E28" i="5"/>
  <c r="B30" i="4"/>
  <c r="E30" i="5"/>
  <c r="B32" i="4"/>
  <c r="E32" i="5"/>
  <c r="B34" i="4"/>
  <c r="E34" i="5"/>
  <c r="B36" i="4"/>
  <c r="E36" i="5"/>
  <c r="B38" i="4"/>
  <c r="E38" i="5"/>
  <c r="B40" i="4"/>
  <c r="E40" i="5"/>
  <c r="B42" i="4"/>
  <c r="E42" i="5"/>
  <c r="B44" i="4"/>
  <c r="E44" i="5"/>
  <c r="B46" i="4"/>
  <c r="E46" i="5"/>
  <c r="B48" i="4"/>
  <c r="E48" i="5"/>
  <c r="B50" i="4"/>
  <c r="E50" i="5"/>
  <c r="B52" i="4"/>
  <c r="E52" i="5"/>
  <c r="B54" i="4"/>
  <c r="E54" i="5"/>
  <c r="B56" i="4"/>
  <c r="E56" i="5"/>
  <c r="B58" i="4"/>
  <c r="E58" i="5"/>
  <c r="B60" i="4"/>
  <c r="E60" i="5"/>
  <c r="B62" i="4"/>
  <c r="E62" i="5"/>
  <c r="B64" i="4"/>
  <c r="E64" i="5"/>
  <c r="B66" i="4"/>
  <c r="E66" i="5"/>
  <c r="B68" i="4"/>
  <c r="E68" i="5"/>
  <c r="B70" i="4"/>
  <c r="E70" i="5"/>
  <c r="B72" i="4"/>
  <c r="E72" i="5"/>
  <c r="B74" i="4"/>
  <c r="E74" i="5"/>
  <c r="B76" i="4"/>
  <c r="E76" i="5"/>
  <c r="B78" i="4"/>
  <c r="E78" i="5"/>
  <c r="B80" i="4"/>
  <c r="E80" i="5"/>
  <c r="B82" i="4"/>
  <c r="E82" i="5"/>
  <c r="B84" i="4"/>
  <c r="E84" i="5"/>
  <c r="B86" i="4"/>
  <c r="E86" i="5"/>
  <c r="B88" i="4"/>
  <c r="E88" i="5"/>
  <c r="B90" i="4"/>
  <c r="E90" i="5"/>
  <c r="B92" i="4"/>
  <c r="E92" i="5"/>
  <c r="B94" i="4"/>
  <c r="E94" i="5"/>
  <c r="B96" i="4"/>
  <c r="E96" i="5"/>
  <c r="B98" i="4"/>
  <c r="E98" i="5"/>
  <c r="B100" i="4"/>
  <c r="E100" i="5"/>
  <c r="B102" i="4"/>
  <c r="E102" i="5"/>
  <c r="B104" i="4"/>
  <c r="E104" i="5"/>
  <c r="B106" i="4"/>
  <c r="E106" i="5"/>
  <c r="B108" i="4"/>
  <c r="E108" i="5"/>
  <c r="B110" i="4"/>
  <c r="E110" i="5"/>
  <c r="B112" i="4"/>
  <c r="E112" i="5"/>
  <c r="B114" i="4"/>
  <c r="E114" i="5"/>
  <c r="B116" i="4"/>
  <c r="E116" i="5"/>
  <c r="B118" i="4"/>
  <c r="E118" i="5"/>
  <c r="B120" i="4"/>
  <c r="E120" i="5"/>
  <c r="B122" i="4"/>
  <c r="E122" i="5"/>
  <c r="B124" i="4"/>
  <c r="E124" i="5"/>
  <c r="B126" i="4"/>
  <c r="E126" i="5"/>
  <c r="B128" i="4"/>
  <c r="E128" i="5"/>
  <c r="B130" i="4"/>
  <c r="E130" i="5"/>
  <c r="B132" i="4"/>
  <c r="E132" i="5"/>
  <c r="B134" i="4"/>
  <c r="E134" i="5"/>
  <c r="B136" i="4"/>
  <c r="E136" i="5"/>
  <c r="B138" i="4"/>
  <c r="E138" i="5"/>
  <c r="B140" i="4"/>
  <c r="E140" i="5"/>
  <c r="B142" i="4"/>
  <c r="E142" i="5"/>
  <c r="B144" i="4"/>
  <c r="E144" i="5"/>
  <c r="B146" i="4"/>
  <c r="E146" i="5"/>
  <c r="B148" i="4"/>
  <c r="E148" i="5"/>
  <c r="B150" i="4"/>
  <c r="E150" i="5"/>
  <c r="B152" i="4"/>
  <c r="E152" i="5"/>
  <c r="B154" i="4"/>
  <c r="E154" i="5"/>
  <c r="B156" i="4"/>
  <c r="E156" i="5"/>
  <c r="B158" i="4"/>
  <c r="E158" i="5"/>
  <c r="B160" i="4"/>
  <c r="E160" i="5"/>
  <c r="B162" i="4"/>
  <c r="E162" i="5"/>
  <c r="B164" i="4"/>
  <c r="E164" i="5"/>
  <c r="B166" i="4"/>
  <c r="E166" i="5"/>
  <c r="B168" i="4"/>
  <c r="E168" i="5"/>
  <c r="B170" i="4"/>
  <c r="E170" i="5"/>
  <c r="B172" i="4"/>
  <c r="E172" i="5"/>
  <c r="B174" i="4"/>
  <c r="E174" i="5"/>
  <c r="B176" i="4"/>
  <c r="E176" i="5"/>
  <c r="B178" i="4"/>
  <c r="E178" i="5"/>
  <c r="B180" i="4"/>
  <c r="E180" i="5"/>
  <c r="B182" i="4"/>
  <c r="E182" i="5"/>
  <c r="L13" i="5"/>
  <c r="L21" i="5"/>
  <c r="L25" i="5"/>
  <c r="L31" i="5"/>
  <c r="H6" i="5"/>
  <c r="H8" i="5"/>
  <c r="H10" i="5"/>
  <c r="H12" i="5"/>
  <c r="H14" i="5"/>
  <c r="H18" i="5"/>
  <c r="H22" i="5"/>
  <c r="H26" i="5"/>
  <c r="H30" i="5"/>
  <c r="H36" i="5"/>
  <c r="H42" i="5"/>
  <c r="H46" i="5"/>
  <c r="H52" i="5"/>
  <c r="H56" i="5"/>
  <c r="H60" i="5"/>
  <c r="H64" i="5"/>
  <c r="H68" i="5"/>
  <c r="H72" i="5"/>
  <c r="H76" i="5"/>
  <c r="H80" i="5"/>
  <c r="H84" i="5"/>
  <c r="H88" i="5"/>
  <c r="H92" i="5"/>
  <c r="H96" i="5"/>
  <c r="H100" i="5"/>
  <c r="H102" i="5"/>
  <c r="H104" i="5"/>
  <c r="H106" i="5"/>
  <c r="H108" i="5"/>
  <c r="H110" i="5"/>
  <c r="H112" i="5"/>
  <c r="H116" i="5"/>
  <c r="H118" i="5"/>
  <c r="H120" i="5"/>
  <c r="H122" i="5"/>
  <c r="H124" i="5"/>
  <c r="H126" i="5"/>
  <c r="H128" i="5"/>
  <c r="H130" i="5"/>
  <c r="H132" i="5"/>
  <c r="H134" i="5"/>
  <c r="H136" i="5"/>
  <c r="H138" i="5"/>
  <c r="H140" i="5"/>
  <c r="H142" i="5"/>
  <c r="H144" i="5"/>
  <c r="H146" i="5"/>
  <c r="H148" i="5"/>
  <c r="H150" i="5"/>
  <c r="H152" i="5"/>
  <c r="H154" i="5"/>
  <c r="H156" i="5"/>
  <c r="H158" i="5"/>
  <c r="H160" i="5"/>
  <c r="H162" i="5"/>
  <c r="H164" i="5"/>
  <c r="H166" i="5"/>
  <c r="H168" i="5"/>
  <c r="H170" i="5"/>
  <c r="H172" i="5"/>
  <c r="H174" i="5"/>
  <c r="H176" i="5"/>
  <c r="H178" i="5"/>
  <c r="H180" i="5"/>
  <c r="H182" i="5"/>
  <c r="L6" i="3"/>
  <c r="M91" i="4" l="1"/>
  <c r="J91" i="5" s="1"/>
  <c r="M75" i="4"/>
  <c r="J75" i="5" s="1"/>
  <c r="M43" i="4"/>
  <c r="J43" i="5" s="1"/>
  <c r="M11" i="4"/>
  <c r="J11" i="5" s="1"/>
  <c r="M69" i="4"/>
  <c r="J69" i="5" s="1"/>
  <c r="M137" i="4"/>
  <c r="J137" i="5" s="1"/>
  <c r="M179" i="4"/>
  <c r="J179" i="5" s="1"/>
  <c r="M163" i="4"/>
  <c r="J163" i="5" s="1"/>
  <c r="M141" i="4"/>
  <c r="J141" i="5" s="1"/>
  <c r="M125" i="4"/>
  <c r="J125" i="5" s="1"/>
  <c r="M139" i="4"/>
  <c r="J139" i="5" s="1"/>
  <c r="M143" i="4"/>
  <c r="J143" i="5" s="1"/>
  <c r="M111" i="4"/>
  <c r="J111" i="5" s="1"/>
  <c r="M31" i="4"/>
  <c r="J31" i="5" s="1"/>
  <c r="M121" i="4"/>
  <c r="J121" i="5" s="1"/>
  <c r="M99" i="4"/>
  <c r="J99" i="5" s="1"/>
  <c r="M67" i="4"/>
  <c r="J67" i="5" s="1"/>
  <c r="M174" i="4"/>
  <c r="J174" i="5" s="1"/>
  <c r="M158" i="4"/>
  <c r="J158" i="5" s="1"/>
  <c r="M142" i="4"/>
  <c r="J142" i="5" s="1"/>
  <c r="M126" i="4"/>
  <c r="J126" i="5" s="1"/>
  <c r="M110" i="4"/>
  <c r="J110" i="5" s="1"/>
  <c r="M94" i="4"/>
  <c r="J94" i="5" s="1"/>
  <c r="M78" i="4"/>
  <c r="J78" i="5" s="1"/>
  <c r="M62" i="4"/>
  <c r="J62" i="5" s="1"/>
  <c r="M46" i="4"/>
  <c r="J46" i="5" s="1"/>
  <c r="M30" i="4"/>
  <c r="J30" i="5" s="1"/>
  <c r="M14" i="4"/>
  <c r="J14" i="5" s="1"/>
  <c r="M93" i="4"/>
  <c r="J93" i="5" s="1"/>
  <c r="M13" i="4"/>
  <c r="J13" i="5" s="1"/>
  <c r="N136" i="4"/>
  <c r="N136" i="5" s="1"/>
  <c r="L136" i="4"/>
  <c r="F136" i="5" s="1"/>
  <c r="O136" i="4"/>
  <c r="H136" i="4"/>
  <c r="O9" i="4"/>
  <c r="N9" i="4"/>
  <c r="N9" i="5" s="1"/>
  <c r="H9" i="4"/>
  <c r="L9" i="4"/>
  <c r="F9" i="5" s="1"/>
  <c r="O174" i="4"/>
  <c r="L174" i="4"/>
  <c r="F174" i="5" s="1"/>
  <c r="N174" i="4"/>
  <c r="N174" i="5" s="1"/>
  <c r="H174" i="4"/>
  <c r="O102" i="4"/>
  <c r="L102" i="4"/>
  <c r="F102" i="5" s="1"/>
  <c r="N102" i="4"/>
  <c r="N102" i="5" s="1"/>
  <c r="H102" i="4"/>
  <c r="N178" i="4"/>
  <c r="N178" i="5" s="1"/>
  <c r="O178" i="4"/>
  <c r="L178" i="4"/>
  <c r="F178" i="5" s="1"/>
  <c r="H178" i="4"/>
  <c r="L170" i="4"/>
  <c r="F170" i="5" s="1"/>
  <c r="O170" i="4"/>
  <c r="N170" i="4"/>
  <c r="N170" i="5" s="1"/>
  <c r="H170" i="4"/>
  <c r="N162" i="4"/>
  <c r="N162" i="5" s="1"/>
  <c r="O162" i="4"/>
  <c r="L162" i="4"/>
  <c r="F162" i="5" s="1"/>
  <c r="H162" i="4"/>
  <c r="O154" i="4"/>
  <c r="L154" i="4"/>
  <c r="F154" i="5" s="1"/>
  <c r="N154" i="4"/>
  <c r="N154" i="5" s="1"/>
  <c r="H154" i="4"/>
  <c r="N146" i="4"/>
  <c r="N146" i="5" s="1"/>
  <c r="O146" i="4"/>
  <c r="L146" i="4"/>
  <c r="F146" i="5" s="1"/>
  <c r="H146" i="4"/>
  <c r="N138" i="4"/>
  <c r="N138" i="5" s="1"/>
  <c r="O138" i="4"/>
  <c r="L138" i="4"/>
  <c r="F138" i="5" s="1"/>
  <c r="H138" i="4"/>
  <c r="O130" i="4"/>
  <c r="N130" i="4"/>
  <c r="N130" i="5" s="1"/>
  <c r="L130" i="4"/>
  <c r="F130" i="5" s="1"/>
  <c r="H130" i="4"/>
  <c r="L122" i="4"/>
  <c r="F122" i="5" s="1"/>
  <c r="O122" i="4"/>
  <c r="N122" i="4"/>
  <c r="N122" i="5" s="1"/>
  <c r="H122" i="4"/>
  <c r="O114" i="4"/>
  <c r="L114" i="4"/>
  <c r="F114" i="5" s="1"/>
  <c r="N114" i="4"/>
  <c r="N114" i="5" s="1"/>
  <c r="H114" i="4"/>
  <c r="L106" i="4"/>
  <c r="F106" i="5" s="1"/>
  <c r="N106" i="4"/>
  <c r="N106" i="5" s="1"/>
  <c r="O106" i="4"/>
  <c r="H106" i="4"/>
  <c r="N98" i="4"/>
  <c r="N98" i="5" s="1"/>
  <c r="L98" i="4"/>
  <c r="F98" i="5" s="1"/>
  <c r="O98" i="4"/>
  <c r="H98" i="4"/>
  <c r="L90" i="4"/>
  <c r="F90" i="5" s="1"/>
  <c r="N90" i="4"/>
  <c r="N90" i="5" s="1"/>
  <c r="O90" i="4"/>
  <c r="H90" i="4"/>
  <c r="N82" i="4"/>
  <c r="N82" i="5" s="1"/>
  <c r="O82" i="4"/>
  <c r="L82" i="4"/>
  <c r="F82" i="5" s="1"/>
  <c r="H82" i="4"/>
  <c r="L74" i="4"/>
  <c r="F74" i="5" s="1"/>
  <c r="O74" i="4"/>
  <c r="N74" i="4"/>
  <c r="N74" i="5" s="1"/>
  <c r="H74" i="4"/>
  <c r="O66" i="4"/>
  <c r="N66" i="4"/>
  <c r="N66" i="5" s="1"/>
  <c r="L66" i="4"/>
  <c r="F66" i="5" s="1"/>
  <c r="H66" i="4"/>
  <c r="O58" i="4"/>
  <c r="N58" i="4"/>
  <c r="N58" i="5" s="1"/>
  <c r="L58" i="4"/>
  <c r="F58" i="5" s="1"/>
  <c r="H58" i="4"/>
  <c r="L50" i="4"/>
  <c r="F50" i="5" s="1"/>
  <c r="O50" i="4"/>
  <c r="N50" i="4"/>
  <c r="N50" i="5" s="1"/>
  <c r="H50" i="4"/>
  <c r="N42" i="4"/>
  <c r="N42" i="5" s="1"/>
  <c r="L42" i="4"/>
  <c r="F42" i="5" s="1"/>
  <c r="O42" i="4"/>
  <c r="H42" i="4"/>
  <c r="L34" i="4"/>
  <c r="F34" i="5" s="1"/>
  <c r="O34" i="4"/>
  <c r="N34" i="4"/>
  <c r="N34" i="5" s="1"/>
  <c r="H34" i="4"/>
  <c r="L26" i="4"/>
  <c r="F26" i="5" s="1"/>
  <c r="O26" i="4"/>
  <c r="N26" i="4"/>
  <c r="N26" i="5" s="1"/>
  <c r="H26" i="4"/>
  <c r="L18" i="4"/>
  <c r="F18" i="5" s="1"/>
  <c r="O18" i="4"/>
  <c r="H18" i="4"/>
  <c r="N18" i="4"/>
  <c r="N18" i="5" s="1"/>
  <c r="L10" i="4"/>
  <c r="F10" i="5" s="1"/>
  <c r="O10" i="4"/>
  <c r="N10" i="4"/>
  <c r="N10" i="5" s="1"/>
  <c r="H10" i="4"/>
  <c r="M170" i="4"/>
  <c r="J170" i="5" s="1"/>
  <c r="M154" i="4"/>
  <c r="J154" i="5" s="1"/>
  <c r="M138" i="4"/>
  <c r="J138" i="5" s="1"/>
  <c r="M122" i="4"/>
  <c r="J122" i="5" s="1"/>
  <c r="M106" i="4"/>
  <c r="J106" i="5" s="1"/>
  <c r="M90" i="4"/>
  <c r="J90" i="5" s="1"/>
  <c r="M74" i="4"/>
  <c r="J74" i="5" s="1"/>
  <c r="M58" i="4"/>
  <c r="J58" i="5" s="1"/>
  <c r="M42" i="4"/>
  <c r="J42" i="5" s="1"/>
  <c r="M26" i="4"/>
  <c r="J26" i="5" s="1"/>
  <c r="M10" i="4"/>
  <c r="J10" i="5" s="1"/>
  <c r="O155" i="4"/>
  <c r="L155" i="4"/>
  <c r="F155" i="5" s="1"/>
  <c r="N155" i="4"/>
  <c r="N155" i="5" s="1"/>
  <c r="H155" i="4"/>
  <c r="N127" i="4"/>
  <c r="N127" i="5" s="1"/>
  <c r="H127" i="4"/>
  <c r="L127" i="4"/>
  <c r="F127" i="5" s="1"/>
  <c r="O127" i="4"/>
  <c r="L117" i="4"/>
  <c r="F117" i="5" s="1"/>
  <c r="O117" i="4"/>
  <c r="N117" i="4"/>
  <c r="N117" i="5" s="1"/>
  <c r="H117" i="4"/>
  <c r="L107" i="4"/>
  <c r="F107" i="5" s="1"/>
  <c r="O107" i="4"/>
  <c r="N107" i="4"/>
  <c r="N107" i="5" s="1"/>
  <c r="H107" i="4"/>
  <c r="O83" i="4"/>
  <c r="L83" i="4"/>
  <c r="F83" i="5" s="1"/>
  <c r="N83" i="4"/>
  <c r="N83" i="5" s="1"/>
  <c r="H83" i="4"/>
  <c r="L51" i="4"/>
  <c r="F51" i="5" s="1"/>
  <c r="N51" i="4"/>
  <c r="N51" i="5" s="1"/>
  <c r="O51" i="4"/>
  <c r="H51" i="4"/>
  <c r="L27" i="4"/>
  <c r="F27" i="5" s="1"/>
  <c r="N27" i="4"/>
  <c r="N27" i="5" s="1"/>
  <c r="O27" i="4"/>
  <c r="H27" i="4"/>
  <c r="L47" i="4"/>
  <c r="F47" i="5" s="1"/>
  <c r="N47" i="4"/>
  <c r="N47" i="5" s="1"/>
  <c r="H47" i="4"/>
  <c r="O47" i="4"/>
  <c r="O37" i="4"/>
  <c r="L37" i="4"/>
  <c r="F37" i="5" s="1"/>
  <c r="H37" i="4"/>
  <c r="N37" i="4"/>
  <c r="N37" i="5" s="1"/>
  <c r="L176" i="4"/>
  <c r="F176" i="5" s="1"/>
  <c r="O176" i="4"/>
  <c r="N176" i="4"/>
  <c r="N176" i="5" s="1"/>
  <c r="H176" i="4"/>
  <c r="L72" i="4"/>
  <c r="F72" i="5" s="1"/>
  <c r="O72" i="4"/>
  <c r="N72" i="4"/>
  <c r="N72" i="5" s="1"/>
  <c r="H72" i="4"/>
  <c r="O19" i="4"/>
  <c r="L19" i="4"/>
  <c r="F19" i="5" s="1"/>
  <c r="N19" i="4"/>
  <c r="N19" i="5" s="1"/>
  <c r="H19" i="4"/>
  <c r="L6" i="4"/>
  <c r="F6" i="5" s="1"/>
  <c r="O6" i="4"/>
  <c r="N6" i="4"/>
  <c r="N6" i="5" s="1"/>
  <c r="H6" i="4"/>
  <c r="M41" i="4"/>
  <c r="J41" i="5" s="1"/>
  <c r="M9" i="4"/>
  <c r="J9" i="5" s="1"/>
  <c r="M180" i="4"/>
  <c r="J180" i="5" s="1"/>
  <c r="M164" i="4"/>
  <c r="J164" i="5" s="1"/>
  <c r="M148" i="4"/>
  <c r="J148" i="5" s="1"/>
  <c r="M132" i="4"/>
  <c r="J132" i="5" s="1"/>
  <c r="M116" i="4"/>
  <c r="J116" i="5" s="1"/>
  <c r="M100" i="4"/>
  <c r="J100" i="5" s="1"/>
  <c r="M84" i="4"/>
  <c r="J84" i="5" s="1"/>
  <c r="M68" i="4"/>
  <c r="J68" i="5" s="1"/>
  <c r="M52" i="4"/>
  <c r="J52" i="5" s="1"/>
  <c r="M36" i="4"/>
  <c r="J36" i="5" s="1"/>
  <c r="M20" i="4"/>
  <c r="J20" i="5" s="1"/>
  <c r="M4" i="4"/>
  <c r="J4" i="5" s="1"/>
  <c r="O81" i="4"/>
  <c r="N81" i="4"/>
  <c r="N81" i="5" s="1"/>
  <c r="H81" i="4"/>
  <c r="L81" i="4"/>
  <c r="F81" i="5" s="1"/>
  <c r="L53" i="4"/>
  <c r="F53" i="5" s="1"/>
  <c r="O53" i="4"/>
  <c r="N53" i="4"/>
  <c r="N53" i="5" s="1"/>
  <c r="H53" i="4"/>
  <c r="H25" i="4"/>
  <c r="L25" i="4"/>
  <c r="F25" i="5" s="1"/>
  <c r="N25" i="4"/>
  <c r="N25" i="5" s="1"/>
  <c r="O25" i="4"/>
  <c r="O169" i="4"/>
  <c r="H169" i="4"/>
  <c r="N169" i="4"/>
  <c r="N169" i="5" s="1"/>
  <c r="L169" i="4"/>
  <c r="F169" i="5" s="1"/>
  <c r="O151" i="4"/>
  <c r="L151" i="4"/>
  <c r="F151" i="5" s="1"/>
  <c r="H151" i="4"/>
  <c r="N151" i="4"/>
  <c r="N151" i="5" s="1"/>
  <c r="O133" i="4"/>
  <c r="H133" i="4"/>
  <c r="N133" i="4"/>
  <c r="N133" i="5" s="1"/>
  <c r="L133" i="4"/>
  <c r="F133" i="5" s="1"/>
  <c r="L105" i="4"/>
  <c r="F105" i="5" s="1"/>
  <c r="O105" i="4"/>
  <c r="N105" i="4"/>
  <c r="N105" i="5" s="1"/>
  <c r="H105" i="4"/>
  <c r="L85" i="4"/>
  <c r="F85" i="5" s="1"/>
  <c r="O85" i="4"/>
  <c r="N85" i="4"/>
  <c r="N85" i="5" s="1"/>
  <c r="H85" i="4"/>
  <c r="O55" i="4"/>
  <c r="L55" i="4"/>
  <c r="F55" i="5" s="1"/>
  <c r="N55" i="4"/>
  <c r="N55" i="5" s="1"/>
  <c r="H55" i="4"/>
  <c r="O3" i="4"/>
  <c r="L3" i="4"/>
  <c r="F3" i="5" s="1"/>
  <c r="N3" i="4"/>
  <c r="H3" i="4"/>
  <c r="L171" i="4"/>
  <c r="F171" i="5" s="1"/>
  <c r="O171" i="4"/>
  <c r="N171" i="4"/>
  <c r="N171" i="5" s="1"/>
  <c r="H171" i="4"/>
  <c r="L153" i="4"/>
  <c r="F153" i="5" s="1"/>
  <c r="O153" i="4"/>
  <c r="N153" i="4"/>
  <c r="N153" i="5" s="1"/>
  <c r="H153" i="4"/>
  <c r="L101" i="4"/>
  <c r="F101" i="5" s="1"/>
  <c r="O101" i="4"/>
  <c r="H101" i="4"/>
  <c r="N101" i="4"/>
  <c r="N101" i="5" s="1"/>
  <c r="N168" i="4"/>
  <c r="N168" i="5" s="1"/>
  <c r="L168" i="4"/>
  <c r="F168" i="5" s="1"/>
  <c r="O168" i="4"/>
  <c r="H168" i="4"/>
  <c r="L152" i="4"/>
  <c r="F152" i="5" s="1"/>
  <c r="N152" i="4"/>
  <c r="N152" i="5" s="1"/>
  <c r="O152" i="4"/>
  <c r="H152" i="4"/>
  <c r="L104" i="4"/>
  <c r="F104" i="5" s="1"/>
  <c r="N104" i="4"/>
  <c r="N104" i="5" s="1"/>
  <c r="O104" i="4"/>
  <c r="H104" i="4"/>
  <c r="O88" i="4"/>
  <c r="N88" i="4"/>
  <c r="N88" i="5" s="1"/>
  <c r="L88" i="4"/>
  <c r="F88" i="5" s="1"/>
  <c r="H88" i="4"/>
  <c r="N64" i="4"/>
  <c r="N64" i="5" s="1"/>
  <c r="L64" i="4"/>
  <c r="F64" i="5" s="1"/>
  <c r="O64" i="4"/>
  <c r="H64" i="4"/>
  <c r="N48" i="4"/>
  <c r="N48" i="5" s="1"/>
  <c r="L48" i="4"/>
  <c r="F48" i="5" s="1"/>
  <c r="O48" i="4"/>
  <c r="H48" i="4"/>
  <c r="N32" i="4"/>
  <c r="N32" i="5" s="1"/>
  <c r="H32" i="4"/>
  <c r="L32" i="4"/>
  <c r="F32" i="5" s="1"/>
  <c r="O32" i="4"/>
  <c r="O16" i="4"/>
  <c r="L16" i="4"/>
  <c r="F16" i="5" s="1"/>
  <c r="N16" i="4"/>
  <c r="N16" i="5" s="1"/>
  <c r="H16" i="4"/>
  <c r="L8" i="4"/>
  <c r="F8" i="5" s="1"/>
  <c r="O8" i="4"/>
  <c r="N8" i="5"/>
  <c r="H8" i="4"/>
  <c r="O149" i="4"/>
  <c r="H149" i="4"/>
  <c r="L149" i="4"/>
  <c r="F149" i="5" s="1"/>
  <c r="N149" i="4"/>
  <c r="N149" i="5" s="1"/>
  <c r="O113" i="4"/>
  <c r="L113" i="4"/>
  <c r="F113" i="5" s="1"/>
  <c r="N113" i="4"/>
  <c r="N113" i="5" s="1"/>
  <c r="H113" i="4"/>
  <c r="L77" i="4"/>
  <c r="F77" i="5" s="1"/>
  <c r="O77" i="4"/>
  <c r="N77" i="4"/>
  <c r="N77" i="5" s="1"/>
  <c r="H77" i="4"/>
  <c r="L23" i="4"/>
  <c r="F23" i="5" s="1"/>
  <c r="O23" i="4"/>
  <c r="H23" i="4"/>
  <c r="N23" i="4"/>
  <c r="N23" i="5" s="1"/>
  <c r="M168" i="4"/>
  <c r="J168" i="5" s="1"/>
  <c r="M152" i="4"/>
  <c r="J152" i="5" s="1"/>
  <c r="M136" i="4"/>
  <c r="J136" i="5" s="1"/>
  <c r="M120" i="4"/>
  <c r="J120" i="5" s="1"/>
  <c r="M104" i="4"/>
  <c r="J104" i="5" s="1"/>
  <c r="M88" i="4"/>
  <c r="J88" i="5" s="1"/>
  <c r="M72" i="4"/>
  <c r="J72" i="5" s="1"/>
  <c r="M56" i="4"/>
  <c r="J56" i="5" s="1"/>
  <c r="M40" i="4"/>
  <c r="J40" i="5" s="1"/>
  <c r="M24" i="4"/>
  <c r="J24" i="5" s="1"/>
  <c r="M8" i="4"/>
  <c r="J8" i="5" s="1"/>
  <c r="L73" i="4"/>
  <c r="F73" i="5" s="1"/>
  <c r="N73" i="4"/>
  <c r="N73" i="5" s="1"/>
  <c r="O73" i="4"/>
  <c r="H73" i="4"/>
  <c r="O45" i="4"/>
  <c r="L45" i="4"/>
  <c r="F45" i="5" s="1"/>
  <c r="N45" i="4"/>
  <c r="N45" i="5" s="1"/>
  <c r="H45" i="4"/>
  <c r="L21" i="4"/>
  <c r="F21" i="5" s="1"/>
  <c r="O21" i="4"/>
  <c r="H21" i="4"/>
  <c r="N21" i="4"/>
  <c r="N21" i="5" s="1"/>
  <c r="O165" i="4"/>
  <c r="L165" i="4"/>
  <c r="F165" i="5" s="1"/>
  <c r="H165" i="4"/>
  <c r="N165" i="4"/>
  <c r="N165" i="5" s="1"/>
  <c r="N145" i="4"/>
  <c r="N145" i="5" s="1"/>
  <c r="O145" i="4"/>
  <c r="H145" i="4"/>
  <c r="L145" i="4"/>
  <c r="F145" i="5" s="1"/>
  <c r="L129" i="4"/>
  <c r="F129" i="5" s="1"/>
  <c r="O129" i="4"/>
  <c r="N129" i="4"/>
  <c r="N129" i="5" s="1"/>
  <c r="H129" i="4"/>
  <c r="N95" i="4"/>
  <c r="N95" i="5" s="1"/>
  <c r="L95" i="4"/>
  <c r="F95" i="5" s="1"/>
  <c r="O95" i="4"/>
  <c r="H95" i="4"/>
  <c r="N79" i="4"/>
  <c r="N79" i="5" s="1"/>
  <c r="O79" i="4"/>
  <c r="L79" i="4"/>
  <c r="F79" i="5" s="1"/>
  <c r="H79" i="4"/>
  <c r="N49" i="4"/>
  <c r="N49" i="5" s="1"/>
  <c r="L49" i="4"/>
  <c r="F49" i="5" s="1"/>
  <c r="H49" i="4"/>
  <c r="O49" i="4"/>
  <c r="O167" i="4"/>
  <c r="L167" i="4"/>
  <c r="F167" i="5" s="1"/>
  <c r="H167" i="4"/>
  <c r="N167" i="4"/>
  <c r="N167" i="5" s="1"/>
  <c r="O147" i="4"/>
  <c r="N147" i="4"/>
  <c r="N147" i="5" s="1"/>
  <c r="L147" i="4"/>
  <c r="F147" i="5" s="1"/>
  <c r="H147" i="4"/>
  <c r="L63" i="4"/>
  <c r="F63" i="5" s="1"/>
  <c r="N63" i="4"/>
  <c r="N63" i="5" s="1"/>
  <c r="O63" i="4"/>
  <c r="H63" i="4"/>
  <c r="O160" i="4"/>
  <c r="L160" i="4"/>
  <c r="F160" i="5" s="1"/>
  <c r="N160" i="4"/>
  <c r="N160" i="5" s="1"/>
  <c r="H160" i="4"/>
  <c r="O144" i="4"/>
  <c r="L144" i="4"/>
  <c r="F144" i="5" s="1"/>
  <c r="N144" i="4"/>
  <c r="N144" i="5" s="1"/>
  <c r="H144" i="4"/>
  <c r="L96" i="4"/>
  <c r="F96" i="5" s="1"/>
  <c r="O96" i="4"/>
  <c r="N96" i="4"/>
  <c r="N96" i="5" s="1"/>
  <c r="H96" i="4"/>
  <c r="O80" i="4"/>
  <c r="L80" i="4"/>
  <c r="F80" i="5" s="1"/>
  <c r="N80" i="4"/>
  <c r="N80" i="5" s="1"/>
  <c r="H80" i="4"/>
  <c r="O56" i="4"/>
  <c r="L56" i="4"/>
  <c r="F56" i="5" s="1"/>
  <c r="N56" i="4"/>
  <c r="N56" i="5" s="1"/>
  <c r="H56" i="4"/>
  <c r="L40" i="4"/>
  <c r="F40" i="5" s="1"/>
  <c r="O40" i="4"/>
  <c r="N40" i="4"/>
  <c r="N40" i="5" s="1"/>
  <c r="H40" i="4"/>
  <c r="L24" i="4"/>
  <c r="F24" i="5" s="1"/>
  <c r="O24" i="4"/>
  <c r="H24" i="4"/>
  <c r="N24" i="4"/>
  <c r="N24" i="5" s="1"/>
  <c r="O123" i="4"/>
  <c r="L123" i="4"/>
  <c r="F123" i="5" s="1"/>
  <c r="N123" i="4"/>
  <c r="N123" i="5" s="1"/>
  <c r="H123" i="4"/>
  <c r="L97" i="4"/>
  <c r="F97" i="5" s="1"/>
  <c r="O97" i="4"/>
  <c r="N97" i="4"/>
  <c r="N97" i="5" s="1"/>
  <c r="H97" i="4"/>
  <c r="H41" i="4"/>
  <c r="O41" i="4"/>
  <c r="N41" i="4"/>
  <c r="N41" i="5" s="1"/>
  <c r="L41" i="4"/>
  <c r="F41" i="5" s="1"/>
  <c r="O142" i="4"/>
  <c r="L142" i="4"/>
  <c r="F142" i="5" s="1"/>
  <c r="N142" i="4"/>
  <c r="N142" i="5" s="1"/>
  <c r="H142" i="4"/>
  <c r="N94" i="4"/>
  <c r="N94" i="5" s="1"/>
  <c r="O94" i="4"/>
  <c r="L94" i="4"/>
  <c r="F94" i="5" s="1"/>
  <c r="H94" i="4"/>
  <c r="O62" i="4"/>
  <c r="L62" i="4"/>
  <c r="F62" i="5" s="1"/>
  <c r="N62" i="4"/>
  <c r="N62" i="5" s="1"/>
  <c r="H62" i="4"/>
  <c r="N54" i="4"/>
  <c r="N54" i="5" s="1"/>
  <c r="L54" i="4"/>
  <c r="F54" i="5" s="1"/>
  <c r="O54" i="4"/>
  <c r="H54" i="4"/>
  <c r="L38" i="4"/>
  <c r="F38" i="5" s="1"/>
  <c r="N38" i="4"/>
  <c r="N38" i="5" s="1"/>
  <c r="O38" i="4"/>
  <c r="H38" i="4"/>
  <c r="N14" i="4"/>
  <c r="N14" i="5" s="1"/>
  <c r="L14" i="4"/>
  <c r="F14" i="5" s="1"/>
  <c r="O14" i="4"/>
  <c r="H14" i="4"/>
  <c r="M23" i="4"/>
  <c r="J23" i="5" s="1"/>
  <c r="M178" i="4"/>
  <c r="J178" i="5" s="1"/>
  <c r="M162" i="4"/>
  <c r="J162" i="5" s="1"/>
  <c r="M146" i="4"/>
  <c r="J146" i="5" s="1"/>
  <c r="M130" i="4"/>
  <c r="J130" i="5" s="1"/>
  <c r="M114" i="4"/>
  <c r="J114" i="5" s="1"/>
  <c r="M98" i="4"/>
  <c r="J98" i="5" s="1"/>
  <c r="M82" i="4"/>
  <c r="J82" i="5" s="1"/>
  <c r="M66" i="4"/>
  <c r="J66" i="5" s="1"/>
  <c r="M50" i="4"/>
  <c r="J50" i="5" s="1"/>
  <c r="M34" i="4"/>
  <c r="J34" i="5" s="1"/>
  <c r="M18" i="4"/>
  <c r="J18" i="5" s="1"/>
  <c r="O139" i="4"/>
  <c r="N139" i="4"/>
  <c r="N139" i="5" s="1"/>
  <c r="L139" i="4"/>
  <c r="F139" i="5" s="1"/>
  <c r="H139" i="4"/>
  <c r="O121" i="4"/>
  <c r="L121" i="4"/>
  <c r="F121" i="5" s="1"/>
  <c r="N121" i="4"/>
  <c r="N121" i="5" s="1"/>
  <c r="H121" i="4"/>
  <c r="N111" i="4"/>
  <c r="N111" i="5" s="1"/>
  <c r="O111" i="4"/>
  <c r="H111" i="4"/>
  <c r="D111" i="11" s="1"/>
  <c r="E111" i="11" s="1"/>
  <c r="L111" i="4"/>
  <c r="F111" i="5" s="1"/>
  <c r="O93" i="4"/>
  <c r="N93" i="4"/>
  <c r="N93" i="5" s="1"/>
  <c r="L93" i="4"/>
  <c r="F93" i="5" s="1"/>
  <c r="H93" i="4"/>
  <c r="O67" i="4"/>
  <c r="N67" i="4"/>
  <c r="N67" i="5" s="1"/>
  <c r="L67" i="4"/>
  <c r="F67" i="5" s="1"/>
  <c r="H67" i="4"/>
  <c r="O31" i="4"/>
  <c r="N31" i="4"/>
  <c r="N31" i="5" s="1"/>
  <c r="H31" i="4"/>
  <c r="L31" i="4"/>
  <c r="F31" i="5" s="1"/>
  <c r="L13" i="4"/>
  <c r="F13" i="5" s="1"/>
  <c r="O13" i="4"/>
  <c r="N13" i="4"/>
  <c r="N13" i="5" s="1"/>
  <c r="H13" i="4"/>
  <c r="O99" i="4"/>
  <c r="N99" i="4"/>
  <c r="N99" i="5" s="1"/>
  <c r="L99" i="4"/>
  <c r="F99" i="5" s="1"/>
  <c r="H99" i="4"/>
  <c r="N143" i="4"/>
  <c r="N143" i="5" s="1"/>
  <c r="H143" i="4"/>
  <c r="L143" i="4"/>
  <c r="F143" i="5" s="1"/>
  <c r="O143" i="4"/>
  <c r="L120" i="4"/>
  <c r="F120" i="5" s="1"/>
  <c r="N120" i="4"/>
  <c r="N120" i="5" s="1"/>
  <c r="O120" i="4"/>
  <c r="H120" i="4"/>
  <c r="M77" i="4"/>
  <c r="J77" i="5" s="1"/>
  <c r="L182" i="4"/>
  <c r="F182" i="5" s="1"/>
  <c r="N182" i="4"/>
  <c r="N182" i="5" s="1"/>
  <c r="O182" i="4"/>
  <c r="H182" i="4"/>
  <c r="L150" i="4"/>
  <c r="F150" i="5" s="1"/>
  <c r="O150" i="4"/>
  <c r="N150" i="4"/>
  <c r="N150" i="5" s="1"/>
  <c r="H150" i="4"/>
  <c r="O118" i="4"/>
  <c r="L118" i="4"/>
  <c r="F118" i="5" s="1"/>
  <c r="N118" i="4"/>
  <c r="N118" i="5" s="1"/>
  <c r="H118" i="4"/>
  <c r="L78" i="4"/>
  <c r="F78" i="5" s="1"/>
  <c r="O78" i="4"/>
  <c r="N78" i="4"/>
  <c r="N78" i="5" s="1"/>
  <c r="H78" i="4"/>
  <c r="N46" i="4"/>
  <c r="N46" i="5" s="1"/>
  <c r="L46" i="4"/>
  <c r="F46" i="5" s="1"/>
  <c r="O46" i="4"/>
  <c r="H46" i="4"/>
  <c r="M113" i="4"/>
  <c r="J113" i="5" s="1"/>
  <c r="M97" i="4"/>
  <c r="J97" i="5" s="1"/>
  <c r="M172" i="4"/>
  <c r="J172" i="5" s="1"/>
  <c r="M156" i="4"/>
  <c r="J156" i="5" s="1"/>
  <c r="M140" i="4"/>
  <c r="J140" i="5" s="1"/>
  <c r="M124" i="4"/>
  <c r="J124" i="5" s="1"/>
  <c r="M108" i="4"/>
  <c r="J108" i="5" s="1"/>
  <c r="M92" i="4"/>
  <c r="J92" i="5" s="1"/>
  <c r="M76" i="4"/>
  <c r="J76" i="5" s="1"/>
  <c r="M60" i="4"/>
  <c r="J60" i="5" s="1"/>
  <c r="M44" i="4"/>
  <c r="J44" i="5" s="1"/>
  <c r="M28" i="4"/>
  <c r="J28" i="5" s="1"/>
  <c r="M12" i="4"/>
  <c r="J12" i="5" s="1"/>
  <c r="L69" i="4"/>
  <c r="F69" i="5" s="1"/>
  <c r="O69" i="4"/>
  <c r="H69" i="4"/>
  <c r="N69" i="4"/>
  <c r="N69" i="5" s="1"/>
  <c r="L39" i="4"/>
  <c r="F39" i="5" s="1"/>
  <c r="O39" i="4"/>
  <c r="H39" i="4"/>
  <c r="N39" i="4"/>
  <c r="N39" i="5" s="1"/>
  <c r="O11" i="4"/>
  <c r="L11" i="4"/>
  <c r="F11" i="5" s="1"/>
  <c r="N11" i="4"/>
  <c r="N11" i="5" s="1"/>
  <c r="H11" i="4"/>
  <c r="O177" i="4"/>
  <c r="L177" i="4"/>
  <c r="F177" i="5" s="1"/>
  <c r="N177" i="4"/>
  <c r="N177" i="5" s="1"/>
  <c r="H177" i="4"/>
  <c r="O163" i="4"/>
  <c r="L163" i="4"/>
  <c r="F163" i="5" s="1"/>
  <c r="N163" i="4"/>
  <c r="N163" i="5" s="1"/>
  <c r="H163" i="4"/>
  <c r="O137" i="4"/>
  <c r="N137" i="4"/>
  <c r="N137" i="5" s="1"/>
  <c r="L137" i="4"/>
  <c r="F137" i="5" s="1"/>
  <c r="H137" i="4"/>
  <c r="N125" i="4"/>
  <c r="N125" i="5" s="1"/>
  <c r="L125" i="4"/>
  <c r="F125" i="5" s="1"/>
  <c r="O125" i="4"/>
  <c r="H125" i="4"/>
  <c r="L91" i="4"/>
  <c r="F91" i="5" s="1"/>
  <c r="O91" i="4"/>
  <c r="N91" i="4"/>
  <c r="N91" i="5" s="1"/>
  <c r="H91" i="4"/>
  <c r="L75" i="4"/>
  <c r="F75" i="5" s="1"/>
  <c r="O75" i="4"/>
  <c r="N75" i="4"/>
  <c r="N75" i="5" s="1"/>
  <c r="H75" i="4"/>
  <c r="L33" i="4"/>
  <c r="F33" i="5" s="1"/>
  <c r="O33" i="4"/>
  <c r="N33" i="4"/>
  <c r="N33" i="5" s="1"/>
  <c r="H33" i="4"/>
  <c r="L179" i="4"/>
  <c r="F179" i="5" s="1"/>
  <c r="O179" i="4"/>
  <c r="N179" i="4"/>
  <c r="N179" i="5" s="1"/>
  <c r="H179" i="4"/>
  <c r="N161" i="4"/>
  <c r="N161" i="5" s="1"/>
  <c r="L161" i="4"/>
  <c r="F161" i="5" s="1"/>
  <c r="O161" i="4"/>
  <c r="H161" i="4"/>
  <c r="N141" i="4"/>
  <c r="N141" i="5" s="1"/>
  <c r="L141" i="4"/>
  <c r="F141" i="5" s="1"/>
  <c r="O141" i="4"/>
  <c r="H141" i="4"/>
  <c r="L43" i="4"/>
  <c r="F43" i="5" s="1"/>
  <c r="O43" i="4"/>
  <c r="N43" i="4"/>
  <c r="N43" i="5" s="1"/>
  <c r="H43" i="4"/>
  <c r="L128" i="4"/>
  <c r="F128" i="5" s="1"/>
  <c r="N128" i="4"/>
  <c r="N128" i="5" s="1"/>
  <c r="O128" i="4"/>
  <c r="H128" i="4"/>
  <c r="N166" i="4"/>
  <c r="N166" i="5" s="1"/>
  <c r="O166" i="4"/>
  <c r="L166" i="4"/>
  <c r="F166" i="5" s="1"/>
  <c r="H166" i="4"/>
  <c r="O134" i="4"/>
  <c r="N134" i="4"/>
  <c r="N134" i="5" s="1"/>
  <c r="L134" i="4"/>
  <c r="F134" i="5" s="1"/>
  <c r="H134" i="4"/>
  <c r="N110" i="4"/>
  <c r="N110" i="5" s="1"/>
  <c r="O110" i="4"/>
  <c r="L110" i="4"/>
  <c r="F110" i="5" s="1"/>
  <c r="H110" i="4"/>
  <c r="D110" i="11" s="1"/>
  <c r="E110" i="11" s="1"/>
  <c r="L70" i="4"/>
  <c r="F70" i="5" s="1"/>
  <c r="O70" i="4"/>
  <c r="N70" i="4"/>
  <c r="N70" i="5" s="1"/>
  <c r="H70" i="4"/>
  <c r="N22" i="4"/>
  <c r="N22" i="5" s="1"/>
  <c r="H22" i="4"/>
  <c r="L22" i="4"/>
  <c r="F22" i="5" s="1"/>
  <c r="O22" i="4"/>
  <c r="N180" i="4"/>
  <c r="N180" i="5" s="1"/>
  <c r="O180" i="4"/>
  <c r="L180" i="4"/>
  <c r="F180" i="5" s="1"/>
  <c r="H180" i="4"/>
  <c r="L172" i="4"/>
  <c r="F172" i="5" s="1"/>
  <c r="N172" i="4"/>
  <c r="N172" i="5" s="1"/>
  <c r="O172" i="4"/>
  <c r="H172" i="4"/>
  <c r="L164" i="4"/>
  <c r="F164" i="5" s="1"/>
  <c r="N164" i="4"/>
  <c r="N164" i="5" s="1"/>
  <c r="O164" i="4"/>
  <c r="H164" i="4"/>
  <c r="L156" i="4"/>
  <c r="F156" i="5" s="1"/>
  <c r="O156" i="4"/>
  <c r="N156" i="4"/>
  <c r="N156" i="5" s="1"/>
  <c r="H156" i="4"/>
  <c r="O148" i="4"/>
  <c r="L148" i="4"/>
  <c r="F148" i="5" s="1"/>
  <c r="N148" i="4"/>
  <c r="N148" i="5" s="1"/>
  <c r="H148" i="4"/>
  <c r="N140" i="4"/>
  <c r="N140" i="5" s="1"/>
  <c r="L140" i="4"/>
  <c r="F140" i="5" s="1"/>
  <c r="O140" i="4"/>
  <c r="H140" i="4"/>
  <c r="O132" i="4"/>
  <c r="L132" i="4"/>
  <c r="F132" i="5" s="1"/>
  <c r="N132" i="4"/>
  <c r="N132" i="5" s="1"/>
  <c r="H132" i="4"/>
  <c r="N124" i="4"/>
  <c r="N124" i="5" s="1"/>
  <c r="O124" i="4"/>
  <c r="L124" i="4"/>
  <c r="F124" i="5" s="1"/>
  <c r="H124" i="4"/>
  <c r="N116" i="4"/>
  <c r="N116" i="5" s="1"/>
  <c r="O116" i="4"/>
  <c r="L116" i="4"/>
  <c r="F116" i="5" s="1"/>
  <c r="H116" i="4"/>
  <c r="N108" i="4"/>
  <c r="N108" i="5" s="1"/>
  <c r="O108" i="4"/>
  <c r="L108" i="4"/>
  <c r="F108" i="5" s="1"/>
  <c r="H108" i="4"/>
  <c r="D108" i="11" s="1"/>
  <c r="E108" i="11" s="1"/>
  <c r="L100" i="4"/>
  <c r="F100" i="5" s="1"/>
  <c r="O100" i="4"/>
  <c r="N100" i="4"/>
  <c r="N100" i="5" s="1"/>
  <c r="H100" i="4"/>
  <c r="L92" i="4"/>
  <c r="F92" i="5" s="1"/>
  <c r="O92" i="4"/>
  <c r="N92" i="4"/>
  <c r="N92" i="5" s="1"/>
  <c r="H92" i="4"/>
  <c r="N84" i="4"/>
  <c r="N84" i="5" s="1"/>
  <c r="O84" i="4"/>
  <c r="L84" i="4"/>
  <c r="F84" i="5" s="1"/>
  <c r="H84" i="4"/>
  <c r="O76" i="4"/>
  <c r="N76" i="4"/>
  <c r="N76" i="5" s="1"/>
  <c r="L76" i="4"/>
  <c r="F76" i="5" s="1"/>
  <c r="H76" i="4"/>
  <c r="N68" i="4"/>
  <c r="N68" i="5" s="1"/>
  <c r="L68" i="4"/>
  <c r="F68" i="5" s="1"/>
  <c r="O68" i="4"/>
  <c r="H68" i="4"/>
  <c r="O60" i="4"/>
  <c r="L60" i="4"/>
  <c r="F60" i="5" s="1"/>
  <c r="N60" i="4"/>
  <c r="N60" i="5" s="1"/>
  <c r="H60" i="4"/>
  <c r="N52" i="4"/>
  <c r="N52" i="5" s="1"/>
  <c r="L52" i="4"/>
  <c r="F52" i="5" s="1"/>
  <c r="O52" i="4"/>
  <c r="H52" i="4"/>
  <c r="O44" i="4"/>
  <c r="L44" i="4"/>
  <c r="F44" i="5" s="1"/>
  <c r="N44" i="4"/>
  <c r="N44" i="5" s="1"/>
  <c r="H44" i="4"/>
  <c r="N36" i="4"/>
  <c r="N36" i="5" s="1"/>
  <c r="H36" i="4"/>
  <c r="O36" i="4"/>
  <c r="L36" i="4"/>
  <c r="F36" i="5" s="1"/>
  <c r="O28" i="4"/>
  <c r="N28" i="4"/>
  <c r="N28" i="5" s="1"/>
  <c r="L28" i="4"/>
  <c r="F28" i="5" s="1"/>
  <c r="H28" i="4"/>
  <c r="N20" i="4"/>
  <c r="N20" i="5" s="1"/>
  <c r="O20" i="4"/>
  <c r="L20" i="4"/>
  <c r="F20" i="5" s="1"/>
  <c r="H20" i="4"/>
  <c r="N12" i="4"/>
  <c r="N12" i="5" s="1"/>
  <c r="H12" i="4"/>
  <c r="O12" i="4"/>
  <c r="L12" i="4"/>
  <c r="F12" i="5" s="1"/>
  <c r="N4" i="4"/>
  <c r="N4" i="5" s="1"/>
  <c r="O4" i="4"/>
  <c r="L4" i="4"/>
  <c r="F4" i="5" s="1"/>
  <c r="H4" i="4"/>
  <c r="M123" i="4"/>
  <c r="J123" i="5" s="1"/>
  <c r="M182" i="4"/>
  <c r="J182" i="5" s="1"/>
  <c r="M166" i="4"/>
  <c r="J166" i="5" s="1"/>
  <c r="M150" i="4"/>
  <c r="J150" i="5" s="1"/>
  <c r="M134" i="4"/>
  <c r="J134" i="5" s="1"/>
  <c r="M118" i="4"/>
  <c r="J118" i="5" s="1"/>
  <c r="M102" i="4"/>
  <c r="J102" i="5" s="1"/>
  <c r="M86" i="4"/>
  <c r="J86" i="5" s="1"/>
  <c r="M70" i="4"/>
  <c r="J70" i="5" s="1"/>
  <c r="M54" i="4"/>
  <c r="J54" i="5" s="1"/>
  <c r="M38" i="4"/>
  <c r="J38" i="5" s="1"/>
  <c r="M22" i="4"/>
  <c r="J22" i="5" s="1"/>
  <c r="M6" i="4"/>
  <c r="J6" i="5" s="1"/>
  <c r="O181" i="4"/>
  <c r="L181" i="4"/>
  <c r="F181" i="5" s="1"/>
  <c r="N181" i="4"/>
  <c r="N181" i="5" s="1"/>
  <c r="H181" i="4"/>
  <c r="O131" i="4"/>
  <c r="N131" i="4"/>
  <c r="N131" i="5" s="1"/>
  <c r="L131" i="4"/>
  <c r="F131" i="5" s="1"/>
  <c r="H131" i="4"/>
  <c r="L119" i="4"/>
  <c r="F119" i="5" s="1"/>
  <c r="O119" i="4"/>
  <c r="N119" i="4"/>
  <c r="N119" i="5" s="1"/>
  <c r="H119" i="4"/>
  <c r="N109" i="4"/>
  <c r="N109" i="5" s="1"/>
  <c r="L109" i="4"/>
  <c r="F109" i="5" s="1"/>
  <c r="H109" i="4"/>
  <c r="D109" i="11" s="1"/>
  <c r="E109" i="11" s="1"/>
  <c r="O109" i="4"/>
  <c r="L87" i="4"/>
  <c r="F87" i="5" s="1"/>
  <c r="H87" i="4"/>
  <c r="O87" i="4"/>
  <c r="N87" i="4"/>
  <c r="N87" i="5" s="1"/>
  <c r="O57" i="4"/>
  <c r="L57" i="4"/>
  <c r="F57" i="5" s="1"/>
  <c r="N57" i="4"/>
  <c r="N57" i="5" s="1"/>
  <c r="H57" i="4"/>
  <c r="L29" i="4"/>
  <c r="F29" i="5" s="1"/>
  <c r="N29" i="4"/>
  <c r="N29" i="5" s="1"/>
  <c r="O29" i="4"/>
  <c r="H29" i="4"/>
  <c r="L5" i="4"/>
  <c r="F5" i="5" s="1"/>
  <c r="O5" i="4"/>
  <c r="H5" i="4"/>
  <c r="N5" i="4"/>
  <c r="N5" i="5" s="1"/>
  <c r="O65" i="4"/>
  <c r="L65" i="4"/>
  <c r="F65" i="5" s="1"/>
  <c r="N65" i="4"/>
  <c r="N65" i="5" s="1"/>
  <c r="H65" i="4"/>
  <c r="L71" i="4"/>
  <c r="F71" i="5" s="1"/>
  <c r="O71" i="4"/>
  <c r="N71" i="4"/>
  <c r="N71" i="5" s="1"/>
  <c r="H71" i="4"/>
  <c r="U16" i="5"/>
  <c r="N112" i="4"/>
  <c r="N112" i="5" s="1"/>
  <c r="O112" i="4"/>
  <c r="L112" i="4"/>
  <c r="F112" i="5" s="1"/>
  <c r="H112" i="4"/>
  <c r="D112" i="11" s="1"/>
  <c r="E112" i="11" s="1"/>
  <c r="L158" i="4"/>
  <c r="F158" i="5" s="1"/>
  <c r="N158" i="4"/>
  <c r="N158" i="5" s="1"/>
  <c r="O158" i="4"/>
  <c r="H158" i="4"/>
  <c r="O126" i="4"/>
  <c r="N126" i="4"/>
  <c r="N126" i="5" s="1"/>
  <c r="L126" i="4"/>
  <c r="F126" i="5" s="1"/>
  <c r="H126" i="4"/>
  <c r="L86" i="4"/>
  <c r="F86" i="5" s="1"/>
  <c r="O86" i="4"/>
  <c r="N86" i="4"/>
  <c r="N86" i="5" s="1"/>
  <c r="H86" i="4"/>
  <c r="O30" i="4"/>
  <c r="L30" i="4"/>
  <c r="F30" i="5" s="1"/>
  <c r="N30" i="4"/>
  <c r="N30" i="5" s="1"/>
  <c r="H30" i="4"/>
  <c r="M149" i="4"/>
  <c r="J149" i="5" s="1"/>
  <c r="M176" i="4"/>
  <c r="J176" i="5" s="1"/>
  <c r="M160" i="4"/>
  <c r="J160" i="5" s="1"/>
  <c r="M144" i="4"/>
  <c r="J144" i="5" s="1"/>
  <c r="M128" i="4"/>
  <c r="J128" i="5" s="1"/>
  <c r="M112" i="4"/>
  <c r="J112" i="5" s="1"/>
  <c r="M96" i="4"/>
  <c r="J96" i="5" s="1"/>
  <c r="M80" i="4"/>
  <c r="J80" i="5" s="1"/>
  <c r="M64" i="4"/>
  <c r="J64" i="5" s="1"/>
  <c r="M48" i="4"/>
  <c r="J48" i="5" s="1"/>
  <c r="M32" i="4"/>
  <c r="J32" i="5" s="1"/>
  <c r="M16" i="4"/>
  <c r="J16" i="5" s="1"/>
  <c r="O103" i="4"/>
  <c r="H103" i="4"/>
  <c r="L103" i="4"/>
  <c r="F103" i="5" s="1"/>
  <c r="N103" i="4"/>
  <c r="N103" i="5" s="1"/>
  <c r="O59" i="4"/>
  <c r="N59" i="4"/>
  <c r="N59" i="5" s="1"/>
  <c r="L59" i="4"/>
  <c r="F59" i="5" s="1"/>
  <c r="H59" i="4"/>
  <c r="O35" i="4"/>
  <c r="L35" i="4"/>
  <c r="F35" i="5" s="1"/>
  <c r="N35" i="4"/>
  <c r="N35" i="5" s="1"/>
  <c r="H35" i="4"/>
  <c r="O7" i="4"/>
  <c r="L7" i="4"/>
  <c r="F7" i="5" s="1"/>
  <c r="H7" i="4"/>
  <c r="N7" i="4"/>
  <c r="N7" i="5" s="1"/>
  <c r="L173" i="4"/>
  <c r="F173" i="5" s="1"/>
  <c r="N173" i="4"/>
  <c r="N173" i="5" s="1"/>
  <c r="O173" i="4"/>
  <c r="H173" i="4"/>
  <c r="N159" i="4"/>
  <c r="N159" i="5" s="1"/>
  <c r="L159" i="4"/>
  <c r="F159" i="5" s="1"/>
  <c r="O159" i="4"/>
  <c r="H159" i="4"/>
  <c r="O135" i="4"/>
  <c r="L135" i="4"/>
  <c r="F135" i="5" s="1"/>
  <c r="N135" i="4"/>
  <c r="N135" i="5" s="1"/>
  <c r="H135" i="4"/>
  <c r="L115" i="4"/>
  <c r="F115" i="5" s="1"/>
  <c r="N115" i="4"/>
  <c r="N115" i="5" s="1"/>
  <c r="O115" i="4"/>
  <c r="H115" i="4"/>
  <c r="O89" i="4"/>
  <c r="L89" i="4"/>
  <c r="F89" i="5" s="1"/>
  <c r="N89" i="4"/>
  <c r="N89" i="5" s="1"/>
  <c r="H89" i="4"/>
  <c r="L61" i="4"/>
  <c r="F61" i="5" s="1"/>
  <c r="N61" i="4"/>
  <c r="N61" i="5" s="1"/>
  <c r="O61" i="4"/>
  <c r="H61" i="4"/>
  <c r="O17" i="4"/>
  <c r="N17" i="4"/>
  <c r="N17" i="5" s="1"/>
  <c r="L17" i="4"/>
  <c r="F17" i="5" s="1"/>
  <c r="H17" i="4"/>
  <c r="O175" i="4"/>
  <c r="L175" i="4"/>
  <c r="F175" i="5" s="1"/>
  <c r="H175" i="4"/>
  <c r="N175" i="4"/>
  <c r="N175" i="5" s="1"/>
  <c r="N157" i="4"/>
  <c r="N157" i="5" s="1"/>
  <c r="L157" i="4"/>
  <c r="F157" i="5" s="1"/>
  <c r="O157" i="4"/>
  <c r="H157" i="4"/>
  <c r="L15" i="4"/>
  <c r="F15" i="5" s="1"/>
  <c r="N15" i="4"/>
  <c r="N15" i="5" s="1"/>
  <c r="O15" i="4"/>
  <c r="H15" i="4"/>
  <c r="L7" i="3"/>
  <c r="C30" i="2" s="1"/>
  <c r="B2" i="3" s="1"/>
  <c r="N3" i="5" l="1"/>
  <c r="A3" i="12"/>
  <c r="A4" i="12"/>
  <c r="A5" i="12"/>
  <c r="A6"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A32" i="12"/>
  <c r="A33" i="12"/>
  <c r="A34"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0" i="12"/>
  <c r="A61" i="12"/>
  <c r="A62" i="12"/>
  <c r="A63" i="12"/>
  <c r="A64" i="12"/>
  <c r="A65" i="12"/>
  <c r="A66" i="12"/>
  <c r="A67" i="12"/>
  <c r="A68" i="12"/>
  <c r="A69" i="12"/>
  <c r="A70" i="12"/>
  <c r="A71" i="12"/>
  <c r="A72" i="12"/>
  <c r="A73" i="12"/>
  <c r="A74" i="12"/>
  <c r="A75" i="12"/>
  <c r="A76" i="12"/>
  <c r="A77" i="12"/>
  <c r="A78" i="12"/>
  <c r="A79" i="12"/>
  <c r="A80" i="12"/>
  <c r="A81" i="12"/>
  <c r="A82" i="12"/>
  <c r="A83" i="12"/>
  <c r="A84" i="12"/>
  <c r="A85" i="12"/>
  <c r="A86" i="12"/>
  <c r="A87" i="12"/>
  <c r="A88" i="12"/>
  <c r="A89" i="12"/>
  <c r="A90" i="12"/>
  <c r="A91" i="12"/>
  <c r="A92" i="12"/>
  <c r="A93" i="12"/>
  <c r="A94" i="12"/>
  <c r="A95" i="12"/>
  <c r="A96" i="12"/>
  <c r="A97" i="12"/>
  <c r="A98" i="12"/>
  <c r="A99" i="12"/>
  <c r="A100" i="12"/>
  <c r="A101" i="12"/>
  <c r="A102" i="12"/>
  <c r="A103" i="12"/>
  <c r="A104" i="12"/>
  <c r="AG83" i="12"/>
  <c r="AG82" i="12"/>
  <c r="AG81" i="12"/>
  <c r="AG80" i="12"/>
  <c r="AG79" i="12"/>
  <c r="AG78" i="12"/>
  <c r="AG77" i="12"/>
  <c r="AG76" i="12"/>
  <c r="AG75" i="12"/>
  <c r="AG74" i="12"/>
  <c r="AG73" i="12"/>
  <c r="AG72" i="12"/>
  <c r="AG71" i="12"/>
  <c r="AG70" i="12"/>
  <c r="AG69" i="12"/>
  <c r="AG68" i="12"/>
  <c r="AG67" i="12"/>
  <c r="AG66" i="12"/>
  <c r="AG65" i="12"/>
  <c r="AG64" i="12"/>
  <c r="AG63" i="12"/>
  <c r="AG62" i="12"/>
  <c r="AG61" i="12"/>
  <c r="AG60" i="12"/>
  <c r="AG59" i="12"/>
  <c r="AG58" i="12"/>
  <c r="AG57" i="12"/>
  <c r="AG56" i="12"/>
  <c r="AG55" i="12"/>
  <c r="AG54" i="12"/>
  <c r="AG53" i="12"/>
  <c r="AG52" i="12"/>
  <c r="AG51" i="12"/>
  <c r="AG50" i="12"/>
  <c r="AG49" i="12"/>
  <c r="AG48" i="12"/>
  <c r="AG47" i="12"/>
  <c r="AG46" i="12"/>
  <c r="AG45" i="12"/>
  <c r="AG44" i="12"/>
  <c r="AG43" i="12"/>
  <c r="Z27" i="12"/>
  <c r="B183" i="8" l="1"/>
  <c r="FD183" i="8" s="1"/>
  <c r="FE183" i="8" s="1"/>
  <c r="E3" i="2"/>
  <c r="C2" i="12" l="1"/>
  <c r="D3" i="12" l="1"/>
  <c r="D105" i="12"/>
  <c r="D107" i="12"/>
  <c r="D106" i="12"/>
  <c r="D108" i="12"/>
  <c r="D83" i="12"/>
  <c r="D52" i="12"/>
  <c r="D63" i="12"/>
  <c r="D30" i="12"/>
  <c r="D84" i="12"/>
  <c r="D19" i="12"/>
  <c r="D11" i="12"/>
  <c r="D53" i="12"/>
  <c r="D98" i="12"/>
  <c r="D16" i="12"/>
  <c r="D41" i="12"/>
  <c r="D38" i="12"/>
  <c r="D102" i="12"/>
  <c r="D94" i="12"/>
  <c r="D28" i="12"/>
  <c r="D45" i="12"/>
  <c r="D56" i="12"/>
  <c r="D47" i="12"/>
  <c r="D4" i="12"/>
  <c r="D89" i="12"/>
  <c r="D15" i="12"/>
  <c r="D86" i="12"/>
  <c r="D67" i="12"/>
  <c r="D36" i="12"/>
  <c r="D101" i="12"/>
  <c r="D82" i="12"/>
  <c r="D14" i="12"/>
  <c r="D8" i="12"/>
  <c r="D25" i="12"/>
  <c r="D60" i="12"/>
  <c r="D92" i="12"/>
  <c r="D23" i="12"/>
  <c r="D103" i="12"/>
  <c r="D35" i="12"/>
  <c r="D81" i="12"/>
  <c r="D78" i="12"/>
  <c r="D59" i="12"/>
  <c r="D26" i="12"/>
  <c r="D93" i="12"/>
  <c r="D74" i="12"/>
  <c r="D22" i="12"/>
  <c r="D12" i="12"/>
  <c r="D40" i="12"/>
  <c r="D64" i="12"/>
  <c r="D96" i="12"/>
  <c r="D97" i="12"/>
  <c r="D88" i="12"/>
  <c r="D95" i="12"/>
  <c r="D33" i="12"/>
  <c r="D73" i="12"/>
  <c r="D70" i="12"/>
  <c r="D51" i="12"/>
  <c r="D24" i="12"/>
  <c r="D85" i="12"/>
  <c r="D66" i="12"/>
  <c r="D6" i="12"/>
  <c r="D10" i="12"/>
  <c r="D20" i="12"/>
  <c r="D68" i="12"/>
  <c r="D100" i="12"/>
  <c r="D55" i="12"/>
  <c r="D18" i="12"/>
  <c r="D87" i="12"/>
  <c r="D31" i="12"/>
  <c r="D65" i="12"/>
  <c r="D62" i="12"/>
  <c r="D43" i="12"/>
  <c r="D77" i="12"/>
  <c r="D58" i="12"/>
  <c r="D2" i="12"/>
  <c r="D13" i="12"/>
  <c r="D39" i="12"/>
  <c r="D72" i="12"/>
  <c r="D104" i="12"/>
  <c r="D21" i="12"/>
  <c r="D79" i="12"/>
  <c r="D29" i="12"/>
  <c r="D57" i="12"/>
  <c r="D54" i="12"/>
  <c r="D99" i="12"/>
  <c r="D34" i="12"/>
  <c r="D69" i="12"/>
  <c r="D50" i="12"/>
  <c r="D7" i="12"/>
  <c r="D44" i="12"/>
  <c r="D76" i="12"/>
  <c r="D5" i="12"/>
  <c r="D37" i="12"/>
  <c r="D75" i="12"/>
  <c r="D90" i="12"/>
  <c r="D17" i="12"/>
  <c r="D71" i="12"/>
  <c r="D27" i="12"/>
  <c r="D49" i="12"/>
  <c r="D46" i="12"/>
  <c r="D91" i="12"/>
  <c r="D32" i="12"/>
  <c r="D61" i="12"/>
  <c r="D42" i="12"/>
  <c r="D9" i="12"/>
  <c r="D48" i="12"/>
  <c r="D80" i="12"/>
  <c r="AF4" i="12" l="1"/>
  <c r="AG3" i="12"/>
  <c r="AH2" i="12"/>
  <c r="AG2" i="12"/>
  <c r="AL3" i="12"/>
  <c r="AL2" i="12"/>
  <c r="AJ2" i="12"/>
  <c r="AE4" i="12"/>
  <c r="AF3" i="12"/>
  <c r="AF2" i="12"/>
  <c r="AK4" i="12"/>
  <c r="AE2" i="12"/>
  <c r="AI3" i="12"/>
  <c r="AI2" i="12"/>
  <c r="AL4" i="12"/>
  <c r="Y32" i="12" s="1"/>
  <c r="Y35" i="12" s="1"/>
  <c r="AD4" i="12"/>
  <c r="AE3" i="12"/>
  <c r="AD3" i="12"/>
  <c r="AD2" i="12"/>
  <c r="AG4" i="12"/>
  <c r="AJ4" i="12"/>
  <c r="AK3" i="12"/>
  <c r="AI4" i="12"/>
  <c r="AJ3" i="12"/>
  <c r="AK2" i="12"/>
  <c r="AH4" i="12"/>
  <c r="AH3" i="12"/>
  <c r="AJ8" i="12" l="1"/>
  <c r="AJ11" i="12"/>
  <c r="AJ6" i="12"/>
  <c r="AJ5" i="12"/>
  <c r="AJ7" i="12"/>
  <c r="AK11" i="12"/>
  <c r="AK6" i="12"/>
  <c r="AK8" i="12"/>
  <c r="AI7" i="12"/>
  <c r="AI5" i="12"/>
  <c r="AL5" i="12"/>
  <c r="Y30" i="12"/>
  <c r="Y33" i="12" s="1"/>
  <c r="AL7" i="12"/>
  <c r="AI11" i="12"/>
  <c r="AI8" i="12"/>
  <c r="AI6" i="12"/>
  <c r="AL11" i="12"/>
  <c r="AL6" i="12"/>
  <c r="AL8" i="12"/>
  <c r="Y31" i="12"/>
  <c r="Y34" i="12" s="1"/>
  <c r="AK7" i="12"/>
  <c r="AK5" i="12"/>
  <c r="AE5" i="12"/>
  <c r="AE7" i="12"/>
  <c r="AG5" i="12"/>
  <c r="AG7" i="12"/>
  <c r="AD5" i="12"/>
  <c r="AD7" i="12"/>
  <c r="AH7" i="12"/>
  <c r="AH5" i="12"/>
  <c r="AH8" i="12"/>
  <c r="AH11" i="12"/>
  <c r="AH6" i="12"/>
  <c r="AD6" i="12"/>
  <c r="AD11" i="12"/>
  <c r="AD8" i="12"/>
  <c r="AF5" i="12"/>
  <c r="AF7" i="12"/>
  <c r="AG8" i="12"/>
  <c r="AG11" i="12"/>
  <c r="AG6" i="12"/>
  <c r="AE11" i="12"/>
  <c r="AE6" i="12"/>
  <c r="AE8" i="12"/>
  <c r="AF8" i="12"/>
  <c r="AF11" i="12"/>
  <c r="AF6" i="12"/>
  <c r="C15" i="11"/>
  <c r="C14" i="11"/>
  <c r="C13" i="11"/>
  <c r="C12" i="11"/>
  <c r="AD10" i="12" l="1"/>
  <c r="AJ9" i="12"/>
  <c r="AI10" i="12"/>
  <c r="AF10" i="12"/>
  <c r="AL9" i="12"/>
  <c r="AE9" i="12"/>
  <c r="AK10" i="12"/>
  <c r="AH9" i="12"/>
  <c r="AH10" i="12"/>
  <c r="AF9" i="12"/>
  <c r="AK9" i="12"/>
  <c r="AE10" i="12"/>
  <c r="AD9" i="12"/>
  <c r="Y38" i="12"/>
  <c r="Y36" i="12"/>
  <c r="Y37" i="12"/>
  <c r="AL10" i="12"/>
  <c r="AG10" i="12"/>
  <c r="AG9" i="12"/>
  <c r="AI9" i="12"/>
  <c r="AJ10" i="12"/>
  <c r="C73" i="11"/>
  <c r="C39" i="11"/>
  <c r="C16" i="11"/>
  <c r="C70" i="11" l="1"/>
  <c r="C24" i="11"/>
  <c r="C96" i="11"/>
  <c r="C33" i="11"/>
  <c r="C21" i="11"/>
  <c r="C76" i="11"/>
  <c r="C94" i="11"/>
  <c r="C20" i="11"/>
  <c r="C32" i="11"/>
  <c r="C72" i="11"/>
  <c r="C30" i="11"/>
  <c r="C10" i="11"/>
  <c r="C107" i="11"/>
  <c r="C84" i="11"/>
  <c r="C43" i="11"/>
  <c r="C47" i="11"/>
  <c r="C26" i="11"/>
  <c r="C45" i="11"/>
  <c r="C91" i="11"/>
  <c r="C44" i="11"/>
  <c r="C98" i="11"/>
  <c r="C38" i="11"/>
  <c r="C54" i="11"/>
  <c r="C75" i="11"/>
  <c r="C82" i="11"/>
  <c r="C85" i="11"/>
  <c r="C52" i="11"/>
  <c r="C51" i="11"/>
  <c r="C103" i="11"/>
  <c r="C64" i="11"/>
  <c r="C81" i="11"/>
  <c r="C31" i="11"/>
  <c r="C60" i="11"/>
  <c r="C65" i="11"/>
  <c r="C80" i="11"/>
  <c r="C50" i="11"/>
  <c r="C48" i="11"/>
  <c r="C17" i="11"/>
  <c r="C28" i="11"/>
  <c r="C78" i="11"/>
  <c r="C77" i="11"/>
  <c r="C92" i="11"/>
  <c r="C102" i="11"/>
  <c r="C4" i="11"/>
  <c r="C58" i="11"/>
  <c r="C57" i="11"/>
  <c r="C7" i="11"/>
  <c r="C53" i="11"/>
  <c r="C83" i="11"/>
  <c r="C90" i="11"/>
  <c r="C101" i="11"/>
  <c r="C11" i="11"/>
  <c r="C93" i="11"/>
  <c r="C59" i="11"/>
  <c r="C41" i="11"/>
  <c r="C95" i="11"/>
  <c r="C18" i="11"/>
  <c r="C63" i="11"/>
  <c r="C27" i="11"/>
  <c r="C69" i="11"/>
  <c r="C46" i="11"/>
  <c r="C19" i="11"/>
  <c r="C34" i="11"/>
  <c r="C37" i="11"/>
  <c r="C88" i="11"/>
  <c r="C87" i="11"/>
  <c r="C62" i="11"/>
  <c r="C66" i="11"/>
  <c r="C55" i="11"/>
  <c r="C56" i="11"/>
  <c r="C79" i="11"/>
  <c r="C89" i="11"/>
  <c r="C40" i="11"/>
  <c r="C23" i="11"/>
  <c r="C49" i="11"/>
  <c r="C67" i="11"/>
  <c r="C25" i="11"/>
  <c r="C5" i="11"/>
  <c r="C97" i="11"/>
  <c r="C105" i="11"/>
  <c r="C8" i="11"/>
  <c r="C104" i="11"/>
  <c r="C100" i="11"/>
  <c r="C71" i="11"/>
  <c r="C68" i="11"/>
  <c r="C86" i="11"/>
  <c r="C36" i="11"/>
  <c r="C6" i="11"/>
  <c r="C42" i="11"/>
  <c r="C3" i="11"/>
  <c r="C35" i="11"/>
  <c r="C29" i="11"/>
  <c r="C61" i="11"/>
  <c r="C74" i="11"/>
  <c r="C99" i="11"/>
  <c r="C106" i="11"/>
  <c r="C22" i="11"/>
  <c r="C9" i="11"/>
  <c r="C152" i="3" l="1"/>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1" i="3"/>
  <c r="C62" i="3"/>
  <c r="C63" i="3"/>
  <c r="C64" i="3"/>
  <c r="C65" i="3"/>
  <c r="C66" i="3"/>
  <c r="C67" i="3"/>
  <c r="C68" i="3"/>
  <c r="C69" i="3"/>
  <c r="C70" i="3"/>
  <c r="C71" i="3"/>
  <c r="C72" i="3"/>
  <c r="C73" i="3"/>
  <c r="C74" i="3"/>
  <c r="C75" i="3"/>
  <c r="C76" i="3"/>
  <c r="C77" i="3"/>
  <c r="C78" i="3"/>
  <c r="C79" i="3"/>
  <c r="C80" i="3"/>
  <c r="C81" i="3"/>
  <c r="C82" i="3"/>
  <c r="C60"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C6" i="2" a="1"/>
  <c r="C6" i="2" s="1"/>
  <c r="L10" i="3"/>
  <c r="L12" i="3" l="1"/>
  <c r="L11" i="3"/>
  <c r="D7" i="3"/>
  <c r="E7" i="3" s="1"/>
  <c r="D9" i="3"/>
  <c r="E9" i="3" s="1"/>
  <c r="D17" i="3"/>
  <c r="E17" i="3" s="1"/>
  <c r="D25" i="3"/>
  <c r="E25" i="3" s="1"/>
  <c r="D33" i="3"/>
  <c r="E33" i="3" s="1"/>
  <c r="D41" i="3"/>
  <c r="E41" i="3" s="1"/>
  <c r="D49" i="3"/>
  <c r="E49" i="3" s="1"/>
  <c r="D57" i="3"/>
  <c r="E57" i="3" s="1"/>
  <c r="D65" i="3"/>
  <c r="E65" i="3" s="1"/>
  <c r="D73" i="3"/>
  <c r="E73" i="3" s="1"/>
  <c r="D81" i="3"/>
  <c r="E81" i="3" s="1"/>
  <c r="D90" i="3"/>
  <c r="E90" i="3" s="1"/>
  <c r="D98" i="3"/>
  <c r="E98" i="3" s="1"/>
  <c r="D106" i="3"/>
  <c r="E106" i="3" s="1"/>
  <c r="D114" i="3"/>
  <c r="E114" i="3" s="1"/>
  <c r="D122" i="3"/>
  <c r="E122" i="3" s="1"/>
  <c r="D130" i="3"/>
  <c r="E130" i="3" s="1"/>
  <c r="D138" i="3"/>
  <c r="E138" i="3" s="1"/>
  <c r="D2" i="3"/>
  <c r="E2" i="3" s="1"/>
  <c r="D10" i="3"/>
  <c r="E10" i="3" s="1"/>
  <c r="D18" i="3"/>
  <c r="E18" i="3" s="1"/>
  <c r="D26" i="3"/>
  <c r="E26" i="3" s="1"/>
  <c r="D34" i="3"/>
  <c r="E34" i="3" s="1"/>
  <c r="D42" i="3"/>
  <c r="E42" i="3" s="1"/>
  <c r="D50" i="3"/>
  <c r="E50" i="3" s="1"/>
  <c r="D58" i="3"/>
  <c r="E58" i="3" s="1"/>
  <c r="D66" i="3"/>
  <c r="E66" i="3" s="1"/>
  <c r="D74" i="3"/>
  <c r="E74" i="3" s="1"/>
  <c r="D3" i="3"/>
  <c r="E3" i="3" s="1"/>
  <c r="D4" i="3"/>
  <c r="E4" i="3" s="1"/>
  <c r="D5" i="3"/>
  <c r="E5" i="3" s="1"/>
  <c r="D6" i="3"/>
  <c r="E6" i="3" s="1"/>
  <c r="D12" i="3"/>
  <c r="E12" i="3" s="1"/>
  <c r="D22" i="3"/>
  <c r="E22" i="3" s="1"/>
  <c r="D32" i="3"/>
  <c r="E32" i="3" s="1"/>
  <c r="D44" i="3"/>
  <c r="E44" i="3" s="1"/>
  <c r="D13" i="3"/>
  <c r="E13" i="3" s="1"/>
  <c r="D23" i="3"/>
  <c r="E23" i="3" s="1"/>
  <c r="D35" i="3"/>
  <c r="E35" i="3" s="1"/>
  <c r="D45" i="3"/>
  <c r="E45" i="3" s="1"/>
  <c r="D55" i="3"/>
  <c r="E55" i="3" s="1"/>
  <c r="D67" i="3"/>
  <c r="E67" i="3" s="1"/>
  <c r="D77" i="3"/>
  <c r="E77" i="3" s="1"/>
  <c r="D87" i="3"/>
  <c r="E87" i="3" s="1"/>
  <c r="D96" i="3"/>
  <c r="E96" i="3" s="1"/>
  <c r="D105" i="3"/>
  <c r="E105" i="3" s="1"/>
  <c r="D115" i="3"/>
  <c r="E115" i="3" s="1"/>
  <c r="D124" i="3"/>
  <c r="E124" i="3" s="1"/>
  <c r="D133" i="3"/>
  <c r="E133" i="3" s="1"/>
  <c r="D142" i="3"/>
  <c r="E142" i="3" s="1"/>
  <c r="D150" i="3"/>
  <c r="E150" i="3" s="1"/>
  <c r="D37" i="3"/>
  <c r="E37" i="3" s="1"/>
  <c r="D59" i="3"/>
  <c r="E59" i="3" s="1"/>
  <c r="D89" i="3"/>
  <c r="E89" i="3" s="1"/>
  <c r="D126" i="3"/>
  <c r="E126" i="3" s="1"/>
  <c r="D152" i="3"/>
  <c r="E152" i="3" s="1"/>
  <c r="D127" i="3"/>
  <c r="E127" i="3" s="1"/>
  <c r="D29" i="3"/>
  <c r="E29" i="3" s="1"/>
  <c r="D82" i="3"/>
  <c r="E82" i="3" s="1"/>
  <c r="D128" i="3"/>
  <c r="E128" i="3" s="1"/>
  <c r="D30" i="3"/>
  <c r="E30" i="3" s="1"/>
  <c r="D72" i="3"/>
  <c r="E72" i="3" s="1"/>
  <c r="D111" i="3"/>
  <c r="E111" i="3" s="1"/>
  <c r="D54" i="3"/>
  <c r="E54" i="3" s="1"/>
  <c r="D104" i="3"/>
  <c r="E104" i="3" s="1"/>
  <c r="D141" i="3"/>
  <c r="E141" i="3" s="1"/>
  <c r="D14" i="3"/>
  <c r="E14" i="3" s="1"/>
  <c r="D24" i="3"/>
  <c r="E24" i="3" s="1"/>
  <c r="D36" i="3"/>
  <c r="E36" i="3" s="1"/>
  <c r="D46" i="3"/>
  <c r="E46" i="3" s="1"/>
  <c r="D56" i="3"/>
  <c r="E56" i="3" s="1"/>
  <c r="D68" i="3"/>
  <c r="E68" i="3" s="1"/>
  <c r="D78" i="3"/>
  <c r="E78" i="3" s="1"/>
  <c r="D88" i="3"/>
  <c r="E88" i="3" s="1"/>
  <c r="D97" i="3"/>
  <c r="E97" i="3" s="1"/>
  <c r="D107" i="3"/>
  <c r="E107" i="3" s="1"/>
  <c r="D116" i="3"/>
  <c r="E116" i="3" s="1"/>
  <c r="D125" i="3"/>
  <c r="E125" i="3" s="1"/>
  <c r="D134" i="3"/>
  <c r="E134" i="3" s="1"/>
  <c r="D143" i="3"/>
  <c r="E143" i="3" s="1"/>
  <c r="D151" i="3"/>
  <c r="E151" i="3" s="1"/>
  <c r="D27" i="3"/>
  <c r="E27" i="3" s="1"/>
  <c r="D69" i="3"/>
  <c r="E69" i="3" s="1"/>
  <c r="D99" i="3"/>
  <c r="E99" i="3" s="1"/>
  <c r="D117" i="3"/>
  <c r="E117" i="3" s="1"/>
  <c r="D144" i="3"/>
  <c r="E144" i="3" s="1"/>
  <c r="D109" i="3"/>
  <c r="E109" i="3" s="1"/>
  <c r="D145" i="3"/>
  <c r="E145" i="3" s="1"/>
  <c r="D51" i="3"/>
  <c r="E51" i="3" s="1"/>
  <c r="D92" i="3"/>
  <c r="E92" i="3" s="1"/>
  <c r="D119" i="3"/>
  <c r="E119" i="3" s="1"/>
  <c r="D20" i="3"/>
  <c r="E20" i="3" s="1"/>
  <c r="D62" i="3"/>
  <c r="E62" i="3" s="1"/>
  <c r="D102" i="3"/>
  <c r="E102" i="3" s="1"/>
  <c r="D139" i="3"/>
  <c r="E139" i="3" s="1"/>
  <c r="D64" i="3"/>
  <c r="E64" i="3" s="1"/>
  <c r="D113" i="3"/>
  <c r="E113" i="3" s="1"/>
  <c r="D15" i="3"/>
  <c r="E15" i="3" s="1"/>
  <c r="D47" i="3"/>
  <c r="E47" i="3" s="1"/>
  <c r="D79" i="3"/>
  <c r="E79" i="3" s="1"/>
  <c r="D108" i="3"/>
  <c r="E108" i="3" s="1"/>
  <c r="D135" i="3"/>
  <c r="E135" i="3" s="1"/>
  <c r="D118" i="3"/>
  <c r="E118" i="3" s="1"/>
  <c r="D19" i="3"/>
  <c r="E19" i="3" s="1"/>
  <c r="D61" i="3"/>
  <c r="E61" i="3" s="1"/>
  <c r="D101" i="3"/>
  <c r="E101" i="3" s="1"/>
  <c r="D137" i="3"/>
  <c r="E137" i="3" s="1"/>
  <c r="D40" i="3"/>
  <c r="E40" i="3" s="1"/>
  <c r="D84" i="3"/>
  <c r="E84" i="3" s="1"/>
  <c r="D120" i="3"/>
  <c r="E120" i="3" s="1"/>
  <c r="D147" i="3"/>
  <c r="E147" i="3" s="1"/>
  <c r="D76" i="3"/>
  <c r="E76" i="3" s="1"/>
  <c r="D123" i="3"/>
  <c r="E123" i="3" s="1"/>
  <c r="D16" i="3"/>
  <c r="E16" i="3" s="1"/>
  <c r="D28" i="3"/>
  <c r="E28" i="3" s="1"/>
  <c r="D38" i="3"/>
  <c r="E38" i="3" s="1"/>
  <c r="D48" i="3"/>
  <c r="E48" i="3" s="1"/>
  <c r="D60" i="3"/>
  <c r="E60" i="3" s="1"/>
  <c r="D70" i="3"/>
  <c r="E70" i="3" s="1"/>
  <c r="D80" i="3"/>
  <c r="E80" i="3" s="1"/>
  <c r="D91" i="3"/>
  <c r="E91" i="3" s="1"/>
  <c r="D100" i="3"/>
  <c r="E100" i="3" s="1"/>
  <c r="D136" i="3"/>
  <c r="E136" i="3" s="1"/>
  <c r="D39" i="3"/>
  <c r="E39" i="3" s="1"/>
  <c r="D71" i="3"/>
  <c r="E71" i="3" s="1"/>
  <c r="D110" i="3"/>
  <c r="E110" i="3" s="1"/>
  <c r="D146" i="3"/>
  <c r="E146" i="3" s="1"/>
  <c r="D52" i="3"/>
  <c r="E52" i="3" s="1"/>
  <c r="D93" i="3"/>
  <c r="E93" i="3" s="1"/>
  <c r="D129" i="3"/>
  <c r="E129" i="3" s="1"/>
  <c r="D148" i="3"/>
  <c r="E148" i="3" s="1"/>
  <c r="D86" i="3"/>
  <c r="E86" i="3" s="1"/>
  <c r="D132" i="3"/>
  <c r="E132" i="3" s="1"/>
  <c r="D8" i="3"/>
  <c r="E8" i="3" s="1"/>
  <c r="D11" i="3"/>
  <c r="E11" i="3" s="1"/>
  <c r="D21" i="3"/>
  <c r="E21" i="3" s="1"/>
  <c r="D31" i="3"/>
  <c r="E31" i="3" s="1"/>
  <c r="D43" i="3"/>
  <c r="E43" i="3" s="1"/>
  <c r="D53" i="3"/>
  <c r="E53" i="3" s="1"/>
  <c r="D63" i="3"/>
  <c r="E63" i="3" s="1"/>
  <c r="D75" i="3"/>
  <c r="E75" i="3" s="1"/>
  <c r="D85" i="3"/>
  <c r="E85" i="3" s="1"/>
  <c r="D94" i="3"/>
  <c r="E94" i="3" s="1"/>
  <c r="D103" i="3"/>
  <c r="E103" i="3" s="1"/>
  <c r="D112" i="3"/>
  <c r="E112" i="3" s="1"/>
  <c r="D121" i="3"/>
  <c r="E121" i="3" s="1"/>
  <c r="D131" i="3"/>
  <c r="E131" i="3" s="1"/>
  <c r="D140" i="3"/>
  <c r="E140" i="3" s="1"/>
  <c r="D95" i="3"/>
  <c r="E95" i="3" s="1"/>
  <c r="D149" i="3"/>
  <c r="E149" i="3" s="1"/>
  <c r="D83" i="3"/>
  <c r="E83" i="3" s="1"/>
  <c r="F2" i="3" l="1"/>
  <c r="H2" i="3" s="1"/>
  <c r="L13" i="3"/>
  <c r="C29" i="2" s="1"/>
  <c r="F95" i="3"/>
  <c r="H95" i="3" s="1"/>
  <c r="F75" i="3"/>
  <c r="H75" i="3" s="1"/>
  <c r="F132" i="3"/>
  <c r="H132" i="3" s="1"/>
  <c r="F93" i="3"/>
  <c r="H93" i="3" s="1"/>
  <c r="F123" i="3"/>
  <c r="H123" i="3" s="1"/>
  <c r="F113" i="3"/>
  <c r="H113" i="3" s="1"/>
  <c r="F151" i="3"/>
  <c r="H151" i="3" s="1"/>
  <c r="F133" i="3"/>
  <c r="H133" i="3" s="1"/>
  <c r="F55" i="3"/>
  <c r="H55" i="3" s="1"/>
  <c r="F12" i="3"/>
  <c r="H12" i="3" s="1"/>
  <c r="F76" i="3"/>
  <c r="H76" i="3" s="1"/>
  <c r="F19" i="3"/>
  <c r="H19" i="3" s="1"/>
  <c r="F124" i="3"/>
  <c r="H124" i="3" s="1"/>
  <c r="F45" i="3"/>
  <c r="H45" i="3" s="1"/>
  <c r="F112" i="3"/>
  <c r="H112" i="3" s="1"/>
  <c r="F91" i="3"/>
  <c r="H91" i="3" s="1"/>
  <c r="F61" i="3"/>
  <c r="H61" i="3" s="1"/>
  <c r="F51" i="3"/>
  <c r="H51" i="3" s="1"/>
  <c r="F94" i="3"/>
  <c r="H94" i="3" s="1"/>
  <c r="F11" i="3"/>
  <c r="H11" i="3" s="1"/>
  <c r="F109" i="3"/>
  <c r="H109" i="3" s="1"/>
  <c r="F35" i="3"/>
  <c r="H35" i="3" s="1"/>
  <c r="F5" i="3"/>
  <c r="H5" i="3" s="1"/>
  <c r="F149" i="3"/>
  <c r="H149" i="3" s="1"/>
  <c r="F85" i="3"/>
  <c r="H85" i="3" s="1"/>
  <c r="F60" i="3"/>
  <c r="H60" i="3" s="1"/>
  <c r="F125" i="3"/>
  <c r="H125" i="3" s="1"/>
  <c r="F71" i="3"/>
  <c r="H71" i="3" s="1"/>
  <c r="F48" i="3"/>
  <c r="H48" i="3" s="1"/>
  <c r="F84" i="3"/>
  <c r="H84" i="3" s="1"/>
  <c r="F108" i="3"/>
  <c r="H108" i="3" s="1"/>
  <c r="F62" i="3"/>
  <c r="H62" i="3" s="1"/>
  <c r="F117" i="3"/>
  <c r="H117" i="3" s="1"/>
  <c r="F116" i="3"/>
  <c r="H116" i="3" s="1"/>
  <c r="F36" i="3"/>
  <c r="H36" i="3" s="1"/>
  <c r="F30" i="3"/>
  <c r="H30" i="3" s="1"/>
  <c r="F59" i="3"/>
  <c r="H59" i="3" s="1"/>
  <c r="F96" i="3"/>
  <c r="H96" i="3" s="1"/>
  <c r="F13" i="3"/>
  <c r="H13" i="3" s="1"/>
  <c r="F3" i="3"/>
  <c r="H3" i="3" s="1"/>
  <c r="F33" i="3"/>
  <c r="H33" i="3" s="1"/>
  <c r="F140" i="3"/>
  <c r="H140" i="3" s="1"/>
  <c r="F20" i="3"/>
  <c r="H20" i="3" s="1"/>
  <c r="F99" i="3"/>
  <c r="H99" i="3" s="1"/>
  <c r="F44" i="3"/>
  <c r="H44" i="3" s="1"/>
  <c r="F131" i="3"/>
  <c r="H131" i="3" s="1"/>
  <c r="F53" i="3"/>
  <c r="H53" i="3" s="1"/>
  <c r="F136" i="3"/>
  <c r="H136" i="3" s="1"/>
  <c r="F28" i="3"/>
  <c r="H28" i="3" s="1"/>
  <c r="F47" i="3"/>
  <c r="H47" i="3" s="1"/>
  <c r="F119" i="3"/>
  <c r="H119" i="3" s="1"/>
  <c r="F69" i="3"/>
  <c r="H69" i="3" s="1"/>
  <c r="F97" i="3"/>
  <c r="H97" i="3" s="1"/>
  <c r="F82" i="3"/>
  <c r="H82" i="3" s="1"/>
  <c r="F77" i="3"/>
  <c r="H77" i="3" s="1"/>
  <c r="F83" i="3"/>
  <c r="H83" i="3" s="1"/>
  <c r="F43" i="3"/>
  <c r="H43" i="3" s="1"/>
  <c r="F101" i="3"/>
  <c r="H101" i="3" s="1"/>
  <c r="F92" i="3"/>
  <c r="H92" i="3" s="1"/>
  <c r="F141" i="3"/>
  <c r="H141" i="3" s="1"/>
  <c r="F29" i="3"/>
  <c r="H29" i="3" s="1"/>
  <c r="F67" i="3"/>
  <c r="H67" i="3" s="1"/>
  <c r="F54" i="3"/>
  <c r="H54" i="3" s="1"/>
  <c r="F40" i="3"/>
  <c r="H40" i="3" s="1"/>
  <c r="F57" i="3"/>
  <c r="H57" i="3" s="1"/>
  <c r="F34" i="3"/>
  <c r="H34" i="3" s="1"/>
  <c r="F126" i="3"/>
  <c r="H126" i="3" s="1"/>
  <c r="F23" i="3"/>
  <c r="H23" i="3" s="1"/>
  <c r="F87" i="3"/>
  <c r="H87" i="3" s="1"/>
  <c r="F65" i="3"/>
  <c r="H65" i="3" s="1"/>
  <c r="F129" i="3"/>
  <c r="H129" i="3" s="1"/>
  <c r="F42" i="3"/>
  <c r="H42" i="3" s="1"/>
  <c r="F106" i="3"/>
  <c r="H106" i="3" s="1"/>
  <c r="F70" i="3"/>
  <c r="H70" i="3" s="1"/>
  <c r="F9" i="3"/>
  <c r="H9" i="3" s="1"/>
  <c r="F107" i="3"/>
  <c r="H107" i="3" s="1"/>
  <c r="F52" i="3"/>
  <c r="H52" i="3" s="1"/>
  <c r="F37" i="3"/>
  <c r="H37" i="3" s="1"/>
  <c r="F79" i="3"/>
  <c r="H79" i="3" s="1"/>
  <c r="F139" i="3"/>
  <c r="H139" i="3" s="1"/>
  <c r="F121" i="3"/>
  <c r="H121" i="3" s="1"/>
  <c r="F98" i="3"/>
  <c r="H98" i="3" s="1"/>
  <c r="F6" i="3"/>
  <c r="H6" i="3" s="1"/>
  <c r="F148" i="3"/>
  <c r="H148" i="3" s="1"/>
  <c r="F120" i="3"/>
  <c r="H120" i="3" s="1"/>
  <c r="F114" i="3"/>
  <c r="H114" i="3" s="1"/>
  <c r="F14" i="3"/>
  <c r="H14" i="3" s="1"/>
  <c r="F78" i="3"/>
  <c r="H78" i="3" s="1"/>
  <c r="F142" i="3"/>
  <c r="H142" i="3" s="1"/>
  <c r="F39" i="3"/>
  <c r="H39" i="3" s="1"/>
  <c r="F103" i="3"/>
  <c r="H103" i="3" s="1"/>
  <c r="F64" i="3"/>
  <c r="H64" i="3" s="1"/>
  <c r="F128" i="3"/>
  <c r="H128" i="3" s="1"/>
  <c r="F17" i="3"/>
  <c r="H17" i="3" s="1"/>
  <c r="F81" i="3"/>
  <c r="H81" i="3" s="1"/>
  <c r="F145" i="3"/>
  <c r="H145" i="3" s="1"/>
  <c r="F58" i="3"/>
  <c r="H58" i="3" s="1"/>
  <c r="F122" i="3"/>
  <c r="H122" i="3" s="1"/>
  <c r="F15" i="3"/>
  <c r="H15" i="3" s="1"/>
  <c r="F31" i="3"/>
  <c r="H31" i="3" s="1"/>
  <c r="F73" i="3"/>
  <c r="H73" i="3" s="1"/>
  <c r="F22" i="3"/>
  <c r="H22" i="3" s="1"/>
  <c r="F4" i="3"/>
  <c r="H4" i="3" s="1"/>
  <c r="F68" i="3"/>
  <c r="H68" i="3" s="1"/>
  <c r="F118" i="3"/>
  <c r="H118" i="3" s="1"/>
  <c r="F104" i="3"/>
  <c r="H104" i="3" s="1"/>
  <c r="F150" i="3"/>
  <c r="H150" i="3" s="1"/>
  <c r="F72" i="3"/>
  <c r="H72" i="3" s="1"/>
  <c r="F16" i="3"/>
  <c r="H16" i="3" s="1"/>
  <c r="F80" i="3"/>
  <c r="H80" i="3" s="1"/>
  <c r="F144" i="3"/>
  <c r="H144" i="3" s="1"/>
  <c r="F10" i="3"/>
  <c r="H10" i="3" s="1"/>
  <c r="F74" i="3"/>
  <c r="H74" i="3" s="1"/>
  <c r="F138" i="3"/>
  <c r="H138" i="3" s="1"/>
  <c r="F134" i="3"/>
  <c r="H134" i="3" s="1"/>
  <c r="F50" i="3"/>
  <c r="H50" i="3" s="1"/>
  <c r="F111" i="3"/>
  <c r="H111" i="3" s="1"/>
  <c r="F25" i="3"/>
  <c r="H25" i="3" s="1"/>
  <c r="F66" i="3"/>
  <c r="H66" i="3" s="1"/>
  <c r="F102" i="3"/>
  <c r="H102" i="3" s="1"/>
  <c r="F63" i="3"/>
  <c r="H63" i="3" s="1"/>
  <c r="F24" i="3"/>
  <c r="H24" i="3" s="1"/>
  <c r="F152" i="3"/>
  <c r="H152" i="3" s="1"/>
  <c r="F105" i="3"/>
  <c r="H105" i="3" s="1"/>
  <c r="F146" i="3"/>
  <c r="H146" i="3" s="1"/>
  <c r="F143" i="3"/>
  <c r="H143" i="3" s="1"/>
  <c r="F56" i="3"/>
  <c r="H56" i="3" s="1"/>
  <c r="F137" i="3"/>
  <c r="H137" i="3" s="1"/>
  <c r="F86" i="3"/>
  <c r="H86" i="3" s="1"/>
  <c r="F8" i="3"/>
  <c r="H8" i="3" s="1"/>
  <c r="F89" i="3"/>
  <c r="H89" i="3" s="1"/>
  <c r="F130" i="3"/>
  <c r="H130" i="3" s="1"/>
  <c r="F38" i="3"/>
  <c r="H38" i="3" s="1"/>
  <c r="F147" i="3"/>
  <c r="H147" i="3" s="1"/>
  <c r="F127" i="3"/>
  <c r="H127" i="3" s="1"/>
  <c r="F88" i="3"/>
  <c r="H88" i="3" s="1"/>
  <c r="F41" i="3"/>
  <c r="H41" i="3" s="1"/>
  <c r="F18" i="3"/>
  <c r="H18" i="3" s="1"/>
  <c r="F46" i="3"/>
  <c r="H46" i="3" s="1"/>
  <c r="F110" i="3"/>
  <c r="H110" i="3" s="1"/>
  <c r="F7" i="3"/>
  <c r="H7" i="3" s="1"/>
  <c r="F135" i="3"/>
  <c r="H135" i="3" s="1"/>
  <c r="F32" i="3"/>
  <c r="H32" i="3" s="1"/>
  <c r="F115" i="3"/>
  <c r="H115" i="3" s="1"/>
  <c r="F49" i="3"/>
  <c r="H49" i="3" s="1"/>
  <c r="F26" i="3"/>
  <c r="H26" i="3" s="1"/>
  <c r="F90" i="3"/>
  <c r="H90" i="3" s="1"/>
  <c r="F27" i="3"/>
  <c r="H27" i="3" s="1"/>
  <c r="F100" i="3"/>
  <c r="H100" i="3" s="1"/>
  <c r="F21" i="3"/>
  <c r="H21" i="3" s="1"/>
  <c r="T230" i="5" l="1"/>
  <c r="S183" i="5"/>
  <c r="S209" i="5"/>
  <c r="S221" i="5"/>
  <c r="T199" i="5"/>
  <c r="T186" i="5"/>
  <c r="S191" i="5"/>
  <c r="T196" i="5"/>
  <c r="T241" i="5"/>
  <c r="T203" i="5"/>
  <c r="S242" i="5"/>
  <c r="S227" i="5"/>
  <c r="T223" i="5"/>
  <c r="S210" i="5"/>
  <c r="T204" i="5"/>
  <c r="T192" i="5"/>
  <c r="S226" i="5"/>
  <c r="S206" i="5"/>
  <c r="T220" i="5"/>
  <c r="T234" i="5"/>
  <c r="T183" i="5"/>
  <c r="T190" i="5"/>
  <c r="T193" i="5"/>
  <c r="S239" i="5"/>
  <c r="T208" i="5"/>
  <c r="T244" i="5"/>
  <c r="S229" i="5"/>
  <c r="S222" i="5"/>
  <c r="T210" i="5"/>
  <c r="S204" i="5"/>
  <c r="S188" i="5"/>
  <c r="S245" i="5"/>
  <c r="T246" i="5"/>
  <c r="S241" i="5"/>
  <c r="S185" i="5"/>
  <c r="T215" i="5"/>
  <c r="T237" i="5"/>
  <c r="S198" i="5"/>
  <c r="T229" i="5"/>
  <c r="S212" i="5"/>
  <c r="S232" i="5"/>
  <c r="T242" i="5"/>
  <c r="S216" i="5"/>
  <c r="T185" i="5"/>
  <c r="T188" i="5"/>
  <c r="S217" i="5"/>
  <c r="S240" i="5"/>
  <c r="T239" i="5"/>
  <c r="T227" i="5"/>
  <c r="T222" i="5"/>
  <c r="S205" i="5"/>
  <c r="S199" i="5"/>
  <c r="T189" i="5"/>
  <c r="S186" i="5"/>
  <c r="S190" i="5"/>
  <c r="S234" i="5"/>
  <c r="S203" i="5"/>
  <c r="T198" i="5"/>
  <c r="S213" i="5"/>
  <c r="T233" i="5"/>
  <c r="S215" i="5"/>
  <c r="T245" i="5"/>
  <c r="T191" i="5"/>
  <c r="S244" i="5"/>
  <c r="S207" i="5"/>
  <c r="T240" i="5"/>
  <c r="T238" i="5"/>
  <c r="T225" i="5"/>
  <c r="T221" i="5"/>
  <c r="T205" i="5"/>
  <c r="S194" i="5"/>
  <c r="S184" i="5"/>
  <c r="S196" i="5"/>
  <c r="S200" i="5"/>
  <c r="T195" i="5"/>
  <c r="S211" i="5"/>
  <c r="S230" i="5"/>
  <c r="S208" i="5"/>
  <c r="S223" i="5"/>
  <c r="S225" i="5"/>
  <c r="T202" i="5"/>
  <c r="S238" i="5"/>
  <c r="T236" i="5"/>
  <c r="S214" i="5"/>
  <c r="T212" i="5"/>
  <c r="T216" i="5"/>
  <c r="T194" i="5"/>
  <c r="T184" i="5"/>
  <c r="T217" i="5"/>
  <c r="S236" i="5"/>
  <c r="T197" i="5"/>
  <c r="S187" i="5"/>
  <c r="S202" i="5"/>
  <c r="S193" i="5"/>
  <c r="S189" i="5"/>
  <c r="T187" i="5"/>
  <c r="S231" i="5"/>
  <c r="T224" i="5"/>
  <c r="T200" i="5"/>
  <c r="S237" i="5"/>
  <c r="S235" i="5"/>
  <c r="T214" i="5"/>
  <c r="S220" i="5"/>
  <c r="T209" i="5"/>
  <c r="S197" i="5"/>
  <c r="S243" i="5"/>
  <c r="S224" i="5"/>
  <c r="S219" i="5"/>
  <c r="T207" i="5"/>
  <c r="T232" i="5"/>
  <c r="T235" i="5"/>
  <c r="S218" i="5"/>
  <c r="S233" i="5"/>
  <c r="S228" i="5"/>
  <c r="T206" i="5"/>
  <c r="T226" i="5"/>
  <c r="T218" i="5"/>
  <c r="T213" i="5"/>
  <c r="S195" i="5"/>
  <c r="T243" i="5"/>
  <c r="T231" i="5"/>
  <c r="T228" i="5"/>
  <c r="T219" i="5"/>
  <c r="T211" i="5"/>
  <c r="T201" i="5"/>
  <c r="S192" i="5"/>
  <c r="S246" i="5"/>
  <c r="S201" i="5"/>
  <c r="T182" i="5"/>
  <c r="S182" i="5"/>
  <c r="I2" i="3"/>
  <c r="E2" i="8" a="1"/>
  <c r="E2" i="8" l="1"/>
  <c r="BP2" i="8"/>
  <c r="CV2" i="8"/>
  <c r="DC2" i="8"/>
  <c r="EX2" i="8"/>
  <c r="CL2" i="8"/>
  <c r="Z2" i="8"/>
  <c r="EO2" i="8"/>
  <c r="CC2" i="8"/>
  <c r="Q2" i="8"/>
  <c r="EV2" i="8"/>
  <c r="CJ2" i="8"/>
  <c r="X2" i="8"/>
  <c r="DO2" i="8"/>
  <c r="BC2" i="8"/>
  <c r="BX2" i="8"/>
  <c r="DF2" i="8"/>
  <c r="AT2" i="8"/>
  <c r="AJ2" i="8"/>
  <c r="CW2" i="8"/>
  <c r="AK2" i="8"/>
  <c r="L2" i="8"/>
  <c r="BO2" i="8"/>
  <c r="EP2" i="8"/>
  <c r="CD2" i="8"/>
  <c r="R2" i="8"/>
  <c r="EG2" i="8"/>
  <c r="BU2" i="8"/>
  <c r="I2" i="8"/>
  <c r="EN2" i="8"/>
  <c r="CB2" i="8"/>
  <c r="P2" i="8"/>
  <c r="DG2" i="8"/>
  <c r="AU2" i="8"/>
  <c r="AR2" i="8"/>
  <c r="CX2" i="8"/>
  <c r="AL2" i="8"/>
  <c r="CM2" i="8"/>
  <c r="CO2" i="8"/>
  <c r="AC2" i="8"/>
  <c r="EY2" i="8"/>
  <c r="AY2" i="8"/>
  <c r="EH2" i="8"/>
  <c r="BV2" i="8"/>
  <c r="J2" i="8"/>
  <c r="DY2" i="8"/>
  <c r="BM2" i="8"/>
  <c r="EJ2" i="8"/>
  <c r="EF2" i="8"/>
  <c r="BT2" i="8"/>
  <c r="H2" i="8"/>
  <c r="CY2" i="8"/>
  <c r="AM2" i="8"/>
  <c r="BG2" i="8"/>
  <c r="CP2" i="8"/>
  <c r="AD2" i="8"/>
  <c r="ES2" i="8"/>
  <c r="CG2" i="8"/>
  <c r="U2" i="8"/>
  <c r="EQ2" i="8"/>
  <c r="AQ2" i="8"/>
  <c r="DZ2" i="8"/>
  <c r="BN2" i="8"/>
  <c r="DT2" i="8"/>
  <c r="DQ2" i="8"/>
  <c r="BE2" i="8"/>
  <c r="DD2" i="8"/>
  <c r="DX2" i="8"/>
  <c r="BL2" i="8"/>
  <c r="CE2" i="8"/>
  <c r="CQ2" i="8"/>
  <c r="AE2" i="8"/>
  <c r="ET2" i="8"/>
  <c r="CH2" i="8"/>
  <c r="V2" i="8"/>
  <c r="EK2" i="8"/>
  <c r="BY2" i="8"/>
  <c r="M2" i="8"/>
  <c r="EI2" i="8"/>
  <c r="AI2" i="8"/>
  <c r="DR2" i="8"/>
  <c r="BF2" i="8"/>
  <c r="CN2" i="8"/>
  <c r="DI2" i="8"/>
  <c r="AW2" i="8"/>
  <c r="BH2" i="8"/>
  <c r="DP2" i="8"/>
  <c r="BD2" i="8"/>
  <c r="EU2" i="8"/>
  <c r="CI2" i="8"/>
  <c r="W2" i="8"/>
  <c r="EL2" i="8"/>
  <c r="BZ2" i="8"/>
  <c r="N2" i="8"/>
  <c r="EC2" i="8"/>
  <c r="BQ2" i="8"/>
  <c r="EA2" i="8"/>
  <c r="AA2" i="8"/>
  <c r="DJ2" i="8"/>
  <c r="AX2" i="8"/>
  <c r="AB2" i="8"/>
  <c r="DA2" i="8"/>
  <c r="AO2" i="8"/>
  <c r="AZ2" i="8"/>
  <c r="DH2" i="8"/>
  <c r="AV2" i="8"/>
  <c r="EM2" i="8"/>
  <c r="CA2" i="8"/>
  <c r="O2" i="8"/>
  <c r="ED2" i="8"/>
  <c r="BR2" i="8"/>
  <c r="F2" i="8"/>
  <c r="DU2" i="8"/>
  <c r="BI2" i="8"/>
  <c r="DS2" i="8"/>
  <c r="S2" i="8"/>
  <c r="DB2" i="8"/>
  <c r="AP2" i="8"/>
  <c r="CU2" i="8"/>
  <c r="CS2" i="8"/>
  <c r="AG2" i="8"/>
  <c r="T2" i="8"/>
  <c r="CZ2" i="8"/>
  <c r="AN2" i="8"/>
  <c r="EE2" i="8"/>
  <c r="BS2" i="8"/>
  <c r="G2" i="8"/>
  <c r="DV2" i="8"/>
  <c r="BJ2" i="8"/>
  <c r="EB2" i="8"/>
  <c r="DM2" i="8"/>
  <c r="BA2" i="8"/>
  <c r="ER2" i="8"/>
  <c r="DK2" i="8"/>
  <c r="K2" i="8"/>
  <c r="CT2" i="8"/>
  <c r="AH2" i="8"/>
  <c r="EW2" i="8"/>
  <c r="CK2" i="8"/>
  <c r="Y2" i="8"/>
  <c r="BW2" i="8"/>
  <c r="CR2" i="8"/>
  <c r="AF2" i="8"/>
  <c r="DW2" i="8"/>
  <c r="BK2" i="8"/>
  <c r="DL2" i="8"/>
  <c r="DN2" i="8"/>
  <c r="BB2" i="8"/>
  <c r="CF2" i="8"/>
  <c r="DE2" i="8"/>
  <c r="AS2" i="8"/>
  <c r="DL187" i="8" l="1"/>
  <c r="DL186" i="8"/>
  <c r="DL185" i="8"/>
  <c r="DL184" i="8"/>
  <c r="DL195" i="8"/>
  <c r="DL203" i="8"/>
  <c r="DL211" i="8"/>
  <c r="DL219" i="8"/>
  <c r="DL194" i="8"/>
  <c r="DL202" i="8"/>
  <c r="DL210" i="8"/>
  <c r="DL218" i="8"/>
  <c r="DL193" i="8"/>
  <c r="DL201" i="8"/>
  <c r="DL209" i="8"/>
  <c r="DL217" i="8"/>
  <c r="DL192" i="8"/>
  <c r="DL200" i="8"/>
  <c r="DL208" i="8"/>
  <c r="DL216" i="8"/>
  <c r="DL191" i="8"/>
  <c r="DL199" i="8"/>
  <c r="DL207" i="8"/>
  <c r="DL215" i="8"/>
  <c r="DL183" i="8"/>
  <c r="DL189" i="8"/>
  <c r="DL197" i="8"/>
  <c r="DL205" i="8"/>
  <c r="DL213" i="8"/>
  <c r="DL221" i="8"/>
  <c r="DL188" i="8"/>
  <c r="DL196" i="8"/>
  <c r="DL204" i="8"/>
  <c r="DL212" i="8"/>
  <c r="DL220" i="8"/>
  <c r="DL198" i="8"/>
  <c r="DL227" i="8"/>
  <c r="DL235" i="8"/>
  <c r="DL243" i="8"/>
  <c r="DL247" i="8"/>
  <c r="DL190" i="8"/>
  <c r="DL226" i="8"/>
  <c r="DL234" i="8"/>
  <c r="DL242" i="8"/>
  <c r="DL225" i="8"/>
  <c r="DL233" i="8"/>
  <c r="DL241" i="8"/>
  <c r="DL222" i="8"/>
  <c r="DL238" i="8"/>
  <c r="DL224" i="8"/>
  <c r="DL232" i="8"/>
  <c r="DL240" i="8"/>
  <c r="DL223" i="8"/>
  <c r="DL231" i="8"/>
  <c r="DL239" i="8"/>
  <c r="DL230" i="8"/>
  <c r="DL214" i="8"/>
  <c r="DL229" i="8"/>
  <c r="DL237" i="8"/>
  <c r="DL245" i="8"/>
  <c r="DL206" i="8"/>
  <c r="DL228" i="8"/>
  <c r="DL236" i="8"/>
  <c r="DL244" i="8"/>
  <c r="DL246" i="8"/>
  <c r="EB187" i="8"/>
  <c r="EB186" i="8"/>
  <c r="EB185" i="8"/>
  <c r="EB184" i="8"/>
  <c r="EB183" i="8"/>
  <c r="EB195" i="8"/>
  <c r="EB203" i="8"/>
  <c r="EB211" i="8"/>
  <c r="EB219" i="8"/>
  <c r="EB194" i="8"/>
  <c r="EB202" i="8"/>
  <c r="EB210" i="8"/>
  <c r="EB218" i="8"/>
  <c r="EB193" i="8"/>
  <c r="EB201" i="8"/>
  <c r="EB209" i="8"/>
  <c r="EB217" i="8"/>
  <c r="EB192" i="8"/>
  <c r="EB200" i="8"/>
  <c r="EB208" i="8"/>
  <c r="EB216" i="8"/>
  <c r="EB191" i="8"/>
  <c r="EB199" i="8"/>
  <c r="EB207" i="8"/>
  <c r="EB215" i="8"/>
  <c r="EB189" i="8"/>
  <c r="EB197" i="8"/>
  <c r="EB205" i="8"/>
  <c r="EB213" i="8"/>
  <c r="EB188" i="8"/>
  <c r="EB196" i="8"/>
  <c r="EB204" i="8"/>
  <c r="EB212" i="8"/>
  <c r="EB220" i="8"/>
  <c r="EB214" i="8"/>
  <c r="EB227" i="8"/>
  <c r="EB235" i="8"/>
  <c r="EB243" i="8"/>
  <c r="EB238" i="8"/>
  <c r="EB206" i="8"/>
  <c r="EB226" i="8"/>
  <c r="EB234" i="8"/>
  <c r="EB242" i="8"/>
  <c r="EB247" i="8"/>
  <c r="EB198" i="8"/>
  <c r="EB225" i="8"/>
  <c r="EB233" i="8"/>
  <c r="EB241" i="8"/>
  <c r="EB190" i="8"/>
  <c r="EB224" i="8"/>
  <c r="EB232" i="8"/>
  <c r="EB240" i="8"/>
  <c r="EB221" i="8"/>
  <c r="EB223" i="8"/>
  <c r="EB231" i="8"/>
  <c r="EB239" i="8"/>
  <c r="EB229" i="8"/>
  <c r="EB237" i="8"/>
  <c r="EB245" i="8"/>
  <c r="EB222" i="8"/>
  <c r="EB228" i="8"/>
  <c r="EB236" i="8"/>
  <c r="EB244" i="8"/>
  <c r="EB230" i="8"/>
  <c r="EB246" i="8"/>
  <c r="AV184" i="8"/>
  <c r="AV183" i="8"/>
  <c r="AV188" i="8"/>
  <c r="AV186" i="8"/>
  <c r="AV185" i="8"/>
  <c r="AV191" i="8"/>
  <c r="AV199" i="8"/>
  <c r="AV207" i="8"/>
  <c r="AV215" i="8"/>
  <c r="AV187" i="8"/>
  <c r="AV190" i="8"/>
  <c r="AV198" i="8"/>
  <c r="AV206" i="8"/>
  <c r="AV214" i="8"/>
  <c r="AV189" i="8"/>
  <c r="AV197" i="8"/>
  <c r="AV205" i="8"/>
  <c r="AV213" i="8"/>
  <c r="AV221" i="8"/>
  <c r="AV196" i="8"/>
  <c r="AV204" i="8"/>
  <c r="AV212" i="8"/>
  <c r="AV220" i="8"/>
  <c r="AV195" i="8"/>
  <c r="AV203" i="8"/>
  <c r="AV211" i="8"/>
  <c r="AV193" i="8"/>
  <c r="AV201" i="8"/>
  <c r="AV209" i="8"/>
  <c r="AV217" i="8"/>
  <c r="AV192" i="8"/>
  <c r="AV200" i="8"/>
  <c r="AV208" i="8"/>
  <c r="AV216" i="8"/>
  <c r="AV223" i="8"/>
  <c r="AV231" i="8"/>
  <c r="AV239" i="8"/>
  <c r="AV247" i="8"/>
  <c r="AV219" i="8"/>
  <c r="AV222" i="8"/>
  <c r="AV230" i="8"/>
  <c r="AV238" i="8"/>
  <c r="AV246" i="8"/>
  <c r="AV234" i="8"/>
  <c r="AV210" i="8"/>
  <c r="AV229" i="8"/>
  <c r="AV237" i="8"/>
  <c r="AV245" i="8"/>
  <c r="AV202" i="8"/>
  <c r="AV228" i="8"/>
  <c r="AV236" i="8"/>
  <c r="AV244" i="8"/>
  <c r="AV226" i="8"/>
  <c r="AV194" i="8"/>
  <c r="AV218" i="8"/>
  <c r="AV227" i="8"/>
  <c r="AV235" i="8"/>
  <c r="AV243" i="8"/>
  <c r="AV225" i="8"/>
  <c r="AV233" i="8"/>
  <c r="AV241" i="8"/>
  <c r="AV224" i="8"/>
  <c r="AV232" i="8"/>
  <c r="AV240" i="8"/>
  <c r="AV242" i="8"/>
  <c r="CI183" i="8"/>
  <c r="CI187" i="8"/>
  <c r="CI185" i="8"/>
  <c r="CI184" i="8"/>
  <c r="CI190" i="8"/>
  <c r="CI198" i="8"/>
  <c r="CI206" i="8"/>
  <c r="CI214" i="8"/>
  <c r="CI189" i="8"/>
  <c r="CI197" i="8"/>
  <c r="CI205" i="8"/>
  <c r="CI213" i="8"/>
  <c r="CI221" i="8"/>
  <c r="CI188" i="8"/>
  <c r="CI196" i="8"/>
  <c r="CI204" i="8"/>
  <c r="CI212" i="8"/>
  <c r="CI220" i="8"/>
  <c r="CI186" i="8"/>
  <c r="CI195" i="8"/>
  <c r="CI203" i="8"/>
  <c r="CI211" i="8"/>
  <c r="CI219" i="8"/>
  <c r="CI194" i="8"/>
  <c r="CI202" i="8"/>
  <c r="CI210" i="8"/>
  <c r="CI192" i="8"/>
  <c r="CI200" i="8"/>
  <c r="CI208" i="8"/>
  <c r="CI216" i="8"/>
  <c r="CI191" i="8"/>
  <c r="CI199" i="8"/>
  <c r="CI207" i="8"/>
  <c r="CI215" i="8"/>
  <c r="CI222" i="8"/>
  <c r="CI230" i="8"/>
  <c r="CI238" i="8"/>
  <c r="CI246" i="8"/>
  <c r="CI218" i="8"/>
  <c r="CI229" i="8"/>
  <c r="CI237" i="8"/>
  <c r="CI245" i="8"/>
  <c r="CI228" i="8"/>
  <c r="CI236" i="8"/>
  <c r="CI244" i="8"/>
  <c r="CI217" i="8"/>
  <c r="CI227" i="8"/>
  <c r="CI235" i="8"/>
  <c r="CI243" i="8"/>
  <c r="CI201" i="8"/>
  <c r="CI209" i="8"/>
  <c r="CI226" i="8"/>
  <c r="CI234" i="8"/>
  <c r="CI242" i="8"/>
  <c r="CI225" i="8"/>
  <c r="CI193" i="8"/>
  <c r="CI224" i="8"/>
  <c r="CI232" i="8"/>
  <c r="CI240" i="8"/>
  <c r="CI233" i="8"/>
  <c r="CI223" i="8"/>
  <c r="CI231" i="8"/>
  <c r="CI239" i="8"/>
  <c r="CI247" i="8"/>
  <c r="CI241" i="8"/>
  <c r="BE185" i="8"/>
  <c r="BE184" i="8"/>
  <c r="BE183" i="8"/>
  <c r="BE187" i="8"/>
  <c r="BE186" i="8"/>
  <c r="BE192" i="8"/>
  <c r="BE200" i="8"/>
  <c r="BE208" i="8"/>
  <c r="BE216" i="8"/>
  <c r="BE191" i="8"/>
  <c r="BE199" i="8"/>
  <c r="BE207" i="8"/>
  <c r="BE215" i="8"/>
  <c r="BE190" i="8"/>
  <c r="BE198" i="8"/>
  <c r="BE206" i="8"/>
  <c r="BE214" i="8"/>
  <c r="BE189" i="8"/>
  <c r="BE197" i="8"/>
  <c r="BE205" i="8"/>
  <c r="BE213" i="8"/>
  <c r="BE221" i="8"/>
  <c r="BE188" i="8"/>
  <c r="BE196" i="8"/>
  <c r="BE204" i="8"/>
  <c r="BE212" i="8"/>
  <c r="BE194" i="8"/>
  <c r="BE202" i="8"/>
  <c r="BE210" i="8"/>
  <c r="BE218" i="8"/>
  <c r="BE193" i="8"/>
  <c r="BE201" i="8"/>
  <c r="BE209" i="8"/>
  <c r="BE217" i="8"/>
  <c r="BE195" i="8"/>
  <c r="BE224" i="8"/>
  <c r="BE232" i="8"/>
  <c r="BE240" i="8"/>
  <c r="BE227" i="8"/>
  <c r="BE220" i="8"/>
  <c r="BE223" i="8"/>
  <c r="BE231" i="8"/>
  <c r="BE239" i="8"/>
  <c r="BE247" i="8"/>
  <c r="BE235" i="8"/>
  <c r="BE222" i="8"/>
  <c r="BE230" i="8"/>
  <c r="BE238" i="8"/>
  <c r="BE246" i="8"/>
  <c r="BE229" i="8"/>
  <c r="BE237" i="8"/>
  <c r="BE245" i="8"/>
  <c r="BE219" i="8"/>
  <c r="BE228" i="8"/>
  <c r="BE236" i="8"/>
  <c r="BE244" i="8"/>
  <c r="BE211" i="8"/>
  <c r="BE226" i="8"/>
  <c r="BE234" i="8"/>
  <c r="BE242" i="8"/>
  <c r="BE203" i="8"/>
  <c r="BE225" i="8"/>
  <c r="BE233" i="8"/>
  <c r="BE241" i="8"/>
  <c r="BE243" i="8"/>
  <c r="BT184" i="8"/>
  <c r="BT183" i="8"/>
  <c r="BT186" i="8"/>
  <c r="BT185" i="8"/>
  <c r="BT191" i="8"/>
  <c r="BT199" i="8"/>
  <c r="BT207" i="8"/>
  <c r="BT215" i="8"/>
  <c r="BT190" i="8"/>
  <c r="BT198" i="8"/>
  <c r="BT206" i="8"/>
  <c r="BT214" i="8"/>
  <c r="BT189" i="8"/>
  <c r="BT197" i="8"/>
  <c r="BT205" i="8"/>
  <c r="BT213" i="8"/>
  <c r="BT221" i="8"/>
  <c r="BT196" i="8"/>
  <c r="BT204" i="8"/>
  <c r="BT212" i="8"/>
  <c r="BT220" i="8"/>
  <c r="BT187" i="8"/>
  <c r="BT188" i="8"/>
  <c r="BT195" i="8"/>
  <c r="BT203" i="8"/>
  <c r="BT211" i="8"/>
  <c r="BT193" i="8"/>
  <c r="BT201" i="8"/>
  <c r="BT209" i="8"/>
  <c r="BT217" i="8"/>
  <c r="BT192" i="8"/>
  <c r="BT200" i="8"/>
  <c r="BT208" i="8"/>
  <c r="BT216" i="8"/>
  <c r="BT223" i="8"/>
  <c r="BT231" i="8"/>
  <c r="BT239" i="8"/>
  <c r="BT247" i="8"/>
  <c r="BT222" i="8"/>
  <c r="BT230" i="8"/>
  <c r="BT238" i="8"/>
  <c r="BT246" i="8"/>
  <c r="BT210" i="8"/>
  <c r="BT218" i="8"/>
  <c r="BT229" i="8"/>
  <c r="BT237" i="8"/>
  <c r="BT245" i="8"/>
  <c r="BT226" i="8"/>
  <c r="BT234" i="8"/>
  <c r="BT228" i="8"/>
  <c r="BT236" i="8"/>
  <c r="BT244" i="8"/>
  <c r="BT227" i="8"/>
  <c r="BT235" i="8"/>
  <c r="BT243" i="8"/>
  <c r="BT202" i="8"/>
  <c r="BT225" i="8"/>
  <c r="BT233" i="8"/>
  <c r="BT241" i="8"/>
  <c r="BT194" i="8"/>
  <c r="BT219" i="8"/>
  <c r="BT224" i="8"/>
  <c r="BT232" i="8"/>
  <c r="BT240" i="8"/>
  <c r="BT242" i="8"/>
  <c r="AU183" i="8"/>
  <c r="AU188" i="8"/>
  <c r="AU187" i="8"/>
  <c r="AU185" i="8"/>
  <c r="AU184" i="8"/>
  <c r="AU190" i="8"/>
  <c r="AU198" i="8"/>
  <c r="AU206" i="8"/>
  <c r="AU214" i="8"/>
  <c r="AU189" i="8"/>
  <c r="AU197" i="8"/>
  <c r="AU205" i="8"/>
  <c r="AU213" i="8"/>
  <c r="AU221" i="8"/>
  <c r="AU196" i="8"/>
  <c r="AU204" i="8"/>
  <c r="AU212" i="8"/>
  <c r="AU220" i="8"/>
  <c r="AU195" i="8"/>
  <c r="AU203" i="8"/>
  <c r="AU211" i="8"/>
  <c r="AU219" i="8"/>
  <c r="AU194" i="8"/>
  <c r="AU202" i="8"/>
  <c r="AU210" i="8"/>
  <c r="AU186" i="8"/>
  <c r="AU192" i="8"/>
  <c r="AU200" i="8"/>
  <c r="AU208" i="8"/>
  <c r="AU216" i="8"/>
  <c r="AU191" i="8"/>
  <c r="AU199" i="8"/>
  <c r="AU207" i="8"/>
  <c r="AU215" i="8"/>
  <c r="AU201" i="8"/>
  <c r="AU222" i="8"/>
  <c r="AU230" i="8"/>
  <c r="AU238" i="8"/>
  <c r="AU246" i="8"/>
  <c r="AU193" i="8"/>
  <c r="AU229" i="8"/>
  <c r="AU237" i="8"/>
  <c r="AU245" i="8"/>
  <c r="AU225" i="8"/>
  <c r="AU228" i="8"/>
  <c r="AU236" i="8"/>
  <c r="AU244" i="8"/>
  <c r="AU218" i="8"/>
  <c r="AU227" i="8"/>
  <c r="AU235" i="8"/>
  <c r="AU243" i="8"/>
  <c r="AU226" i="8"/>
  <c r="AU234" i="8"/>
  <c r="AU242" i="8"/>
  <c r="AU217" i="8"/>
  <c r="AU224" i="8"/>
  <c r="AU232" i="8"/>
  <c r="AU240" i="8"/>
  <c r="AU209" i="8"/>
  <c r="AU223" i="8"/>
  <c r="AU231" i="8"/>
  <c r="AU239" i="8"/>
  <c r="AU247" i="8"/>
  <c r="AU233" i="8"/>
  <c r="AU241" i="8"/>
  <c r="AT188" i="8"/>
  <c r="AT187" i="8"/>
  <c r="AT186" i="8"/>
  <c r="AT184" i="8"/>
  <c r="AT183" i="8"/>
  <c r="AT189" i="8"/>
  <c r="AT197" i="8"/>
  <c r="AT205" i="8"/>
  <c r="AT213" i="8"/>
  <c r="AT221" i="8"/>
  <c r="AT196" i="8"/>
  <c r="AT204" i="8"/>
  <c r="AT212" i="8"/>
  <c r="AT220" i="8"/>
  <c r="AT195" i="8"/>
  <c r="AT203" i="8"/>
  <c r="AT211" i="8"/>
  <c r="AT219" i="8"/>
  <c r="AT185" i="8"/>
  <c r="AT194" i="8"/>
  <c r="AT202" i="8"/>
  <c r="AT210" i="8"/>
  <c r="AT218" i="8"/>
  <c r="AT193" i="8"/>
  <c r="AT201" i="8"/>
  <c r="AT209" i="8"/>
  <c r="AT217" i="8"/>
  <c r="AT191" i="8"/>
  <c r="AT199" i="8"/>
  <c r="AT207" i="8"/>
  <c r="AT215" i="8"/>
  <c r="AT190" i="8"/>
  <c r="AT198" i="8"/>
  <c r="AT206" i="8"/>
  <c r="AT214" i="8"/>
  <c r="AT229" i="8"/>
  <c r="AT237" i="8"/>
  <c r="AT245" i="8"/>
  <c r="AT228" i="8"/>
  <c r="AT236" i="8"/>
  <c r="AT244" i="8"/>
  <c r="AT200" i="8"/>
  <c r="AT224" i="8"/>
  <c r="AT232" i="8"/>
  <c r="AT227" i="8"/>
  <c r="AT235" i="8"/>
  <c r="AT243" i="8"/>
  <c r="AT216" i="8"/>
  <c r="AT226" i="8"/>
  <c r="AT234" i="8"/>
  <c r="AT242" i="8"/>
  <c r="AT240" i="8"/>
  <c r="AT208" i="8"/>
  <c r="AT225" i="8"/>
  <c r="AT233" i="8"/>
  <c r="AT241" i="8"/>
  <c r="AT192" i="8"/>
  <c r="AT223" i="8"/>
  <c r="AT231" i="8"/>
  <c r="AT239" i="8"/>
  <c r="AT247" i="8"/>
  <c r="AT222" i="8"/>
  <c r="AT230" i="8"/>
  <c r="AT238" i="8"/>
  <c r="AT246" i="8"/>
  <c r="Q185" i="8"/>
  <c r="Q184" i="8"/>
  <c r="Q183" i="8"/>
  <c r="Q187" i="8"/>
  <c r="Q186" i="8"/>
  <c r="Q192" i="8"/>
  <c r="Q200" i="8"/>
  <c r="Q208" i="8"/>
  <c r="Q216" i="8"/>
  <c r="Q191" i="8"/>
  <c r="Q199" i="8"/>
  <c r="Q207" i="8"/>
  <c r="Q215" i="8"/>
  <c r="Q188" i="8"/>
  <c r="Q190" i="8"/>
  <c r="Q198" i="8"/>
  <c r="Q206" i="8"/>
  <c r="Q214" i="8"/>
  <c r="Q189" i="8"/>
  <c r="Q197" i="8"/>
  <c r="Q205" i="8"/>
  <c r="Q213" i="8"/>
  <c r="Q221" i="8"/>
  <c r="Q196" i="8"/>
  <c r="Q204" i="8"/>
  <c r="Q212" i="8"/>
  <c r="Q194" i="8"/>
  <c r="Q202" i="8"/>
  <c r="Q210" i="8"/>
  <c r="Q218" i="8"/>
  <c r="Q193" i="8"/>
  <c r="Q201" i="8"/>
  <c r="Q209" i="8"/>
  <c r="Q217" i="8"/>
  <c r="Q224" i="8"/>
  <c r="Q232" i="8"/>
  <c r="Q240" i="8"/>
  <c r="Q211" i="8"/>
  <c r="Q223" i="8"/>
  <c r="Q231" i="8"/>
  <c r="Q239" i="8"/>
  <c r="Q247" i="8"/>
  <c r="Q203" i="8"/>
  <c r="Q219" i="8"/>
  <c r="Q222" i="8"/>
  <c r="Q230" i="8"/>
  <c r="Q238" i="8"/>
  <c r="Q246" i="8"/>
  <c r="Q195" i="8"/>
  <c r="Q229" i="8"/>
  <c r="Q237" i="8"/>
  <c r="Q245" i="8"/>
  <c r="Q235" i="8"/>
  <c r="Q228" i="8"/>
  <c r="Q236" i="8"/>
  <c r="Q244" i="8"/>
  <c r="Q226" i="8"/>
  <c r="Q234" i="8"/>
  <c r="Q242" i="8"/>
  <c r="Q227" i="8"/>
  <c r="Q220" i="8"/>
  <c r="Q225" i="8"/>
  <c r="Q233" i="8"/>
  <c r="Q241" i="8"/>
  <c r="Q243" i="8"/>
  <c r="AH186" i="8"/>
  <c r="AH185" i="8"/>
  <c r="AH184" i="8"/>
  <c r="AH183" i="8"/>
  <c r="AH188" i="8"/>
  <c r="AH187" i="8"/>
  <c r="AH193" i="8"/>
  <c r="AH201" i="8"/>
  <c r="AH209" i="8"/>
  <c r="AH217" i="8"/>
  <c r="AH192" i="8"/>
  <c r="AH200" i="8"/>
  <c r="AH208" i="8"/>
  <c r="AH216" i="8"/>
  <c r="AH191" i="8"/>
  <c r="AH199" i="8"/>
  <c r="AH207" i="8"/>
  <c r="AH215" i="8"/>
  <c r="AH190" i="8"/>
  <c r="AH198" i="8"/>
  <c r="AH206" i="8"/>
  <c r="AH214" i="8"/>
  <c r="AH222" i="8"/>
  <c r="AH189" i="8"/>
  <c r="AH197" i="8"/>
  <c r="AH205" i="8"/>
  <c r="AH213" i="8"/>
  <c r="AH195" i="8"/>
  <c r="AH203" i="8"/>
  <c r="AH211" i="8"/>
  <c r="AH219" i="8"/>
  <c r="AH194" i="8"/>
  <c r="AH202" i="8"/>
  <c r="AH210" i="8"/>
  <c r="AH218" i="8"/>
  <c r="AH196" i="8"/>
  <c r="AH225" i="8"/>
  <c r="AH233" i="8"/>
  <c r="AH241" i="8"/>
  <c r="AH221" i="8"/>
  <c r="AH224" i="8"/>
  <c r="AH232" i="8"/>
  <c r="AH240" i="8"/>
  <c r="AH223" i="8"/>
  <c r="AH231" i="8"/>
  <c r="AH239" i="8"/>
  <c r="AH247" i="8"/>
  <c r="AH230" i="8"/>
  <c r="AH238" i="8"/>
  <c r="AH246" i="8"/>
  <c r="AH220" i="8"/>
  <c r="AH229" i="8"/>
  <c r="AH237" i="8"/>
  <c r="AH245" i="8"/>
  <c r="AH212" i="8"/>
  <c r="AH227" i="8"/>
  <c r="AH235" i="8"/>
  <c r="AH243" i="8"/>
  <c r="AH204" i="8"/>
  <c r="AH226" i="8"/>
  <c r="AH234" i="8"/>
  <c r="AH242" i="8"/>
  <c r="AH228" i="8"/>
  <c r="AH236" i="8"/>
  <c r="AH244" i="8"/>
  <c r="AG185" i="8"/>
  <c r="AG184" i="8"/>
  <c r="AG183" i="8"/>
  <c r="AG187" i="8"/>
  <c r="AG186" i="8"/>
  <c r="AG192" i="8"/>
  <c r="AG200" i="8"/>
  <c r="AG208" i="8"/>
  <c r="AG216" i="8"/>
  <c r="AG191" i="8"/>
  <c r="AG199" i="8"/>
  <c r="AG207" i="8"/>
  <c r="AG215" i="8"/>
  <c r="AG190" i="8"/>
  <c r="AG198" i="8"/>
  <c r="AG206" i="8"/>
  <c r="AG214" i="8"/>
  <c r="AG189" i="8"/>
  <c r="AG197" i="8"/>
  <c r="AG205" i="8"/>
  <c r="AG213" i="8"/>
  <c r="AG221" i="8"/>
  <c r="AG196" i="8"/>
  <c r="AG204" i="8"/>
  <c r="AG212" i="8"/>
  <c r="AG188" i="8"/>
  <c r="AG194" i="8"/>
  <c r="AG202" i="8"/>
  <c r="AG210" i="8"/>
  <c r="AG218" i="8"/>
  <c r="AG193" i="8"/>
  <c r="AG201" i="8"/>
  <c r="AG209" i="8"/>
  <c r="AG217" i="8"/>
  <c r="AG224" i="8"/>
  <c r="AG232" i="8"/>
  <c r="AG240" i="8"/>
  <c r="AG223" i="8"/>
  <c r="AG231" i="8"/>
  <c r="AG239" i="8"/>
  <c r="AG247" i="8"/>
  <c r="AG227" i="8"/>
  <c r="AG230" i="8"/>
  <c r="AG238" i="8"/>
  <c r="AG246" i="8"/>
  <c r="AG211" i="8"/>
  <c r="AG220" i="8"/>
  <c r="AG229" i="8"/>
  <c r="AG237" i="8"/>
  <c r="AG245" i="8"/>
  <c r="AG195" i="8"/>
  <c r="AG203" i="8"/>
  <c r="AG222" i="8"/>
  <c r="AG228" i="8"/>
  <c r="AG236" i="8"/>
  <c r="AG244" i="8"/>
  <c r="AG219" i="8"/>
  <c r="AG226" i="8"/>
  <c r="AG234" i="8"/>
  <c r="AG242" i="8"/>
  <c r="AG235" i="8"/>
  <c r="AG225" i="8"/>
  <c r="AG233" i="8"/>
  <c r="AG241" i="8"/>
  <c r="AG243" i="8"/>
  <c r="DH184" i="8"/>
  <c r="DH183" i="8"/>
  <c r="DH186" i="8"/>
  <c r="DH185" i="8"/>
  <c r="DH191" i="8"/>
  <c r="DH199" i="8"/>
  <c r="DH207" i="8"/>
  <c r="DH215" i="8"/>
  <c r="DH187" i="8"/>
  <c r="DH190" i="8"/>
  <c r="DH198" i="8"/>
  <c r="DH206" i="8"/>
  <c r="DH214" i="8"/>
  <c r="DH189" i="8"/>
  <c r="DH197" i="8"/>
  <c r="DH205" i="8"/>
  <c r="DH213" i="8"/>
  <c r="DH221" i="8"/>
  <c r="DH188" i="8"/>
  <c r="DH196" i="8"/>
  <c r="DH204" i="8"/>
  <c r="DH212" i="8"/>
  <c r="DH220" i="8"/>
  <c r="DH195" i="8"/>
  <c r="DH203" i="8"/>
  <c r="DH211" i="8"/>
  <c r="DH193" i="8"/>
  <c r="DH201" i="8"/>
  <c r="DH209" i="8"/>
  <c r="DH217" i="8"/>
  <c r="DH192" i="8"/>
  <c r="DH200" i="8"/>
  <c r="DH208" i="8"/>
  <c r="DH216" i="8"/>
  <c r="DH223" i="8"/>
  <c r="DH231" i="8"/>
  <c r="DH239" i="8"/>
  <c r="DH247" i="8"/>
  <c r="DH219" i="8"/>
  <c r="DH222" i="8"/>
  <c r="DH230" i="8"/>
  <c r="DH238" i="8"/>
  <c r="DH246" i="8"/>
  <c r="DH210" i="8"/>
  <c r="DH229" i="8"/>
  <c r="DH237" i="8"/>
  <c r="DH245" i="8"/>
  <c r="DH202" i="8"/>
  <c r="DH228" i="8"/>
  <c r="DH236" i="8"/>
  <c r="DH244" i="8"/>
  <c r="DH226" i="8"/>
  <c r="DH234" i="8"/>
  <c r="DH194" i="8"/>
  <c r="DH218" i="8"/>
  <c r="DH227" i="8"/>
  <c r="DH235" i="8"/>
  <c r="DH243" i="8"/>
  <c r="DH225" i="8"/>
  <c r="DH233" i="8"/>
  <c r="DH241" i="8"/>
  <c r="DH224" i="8"/>
  <c r="DH232" i="8"/>
  <c r="DH240" i="8"/>
  <c r="DH242" i="8"/>
  <c r="EU183" i="8"/>
  <c r="EU187" i="8"/>
  <c r="EU185" i="8"/>
  <c r="EU184" i="8"/>
  <c r="EU190" i="8"/>
  <c r="EU198" i="8"/>
  <c r="EU206" i="8"/>
  <c r="EU214" i="8"/>
  <c r="EU189" i="8"/>
  <c r="EU197" i="8"/>
  <c r="EU205" i="8"/>
  <c r="EU213" i="8"/>
  <c r="EU221" i="8"/>
  <c r="EU188" i="8"/>
  <c r="EU196" i="8"/>
  <c r="EU204" i="8"/>
  <c r="EU212" i="8"/>
  <c r="EU220" i="8"/>
  <c r="EU186" i="8"/>
  <c r="EU195" i="8"/>
  <c r="EU203" i="8"/>
  <c r="EU211" i="8"/>
  <c r="EU219" i="8"/>
  <c r="EU194" i="8"/>
  <c r="EU202" i="8"/>
  <c r="EU210" i="8"/>
  <c r="EU192" i="8"/>
  <c r="EU200" i="8"/>
  <c r="EU208" i="8"/>
  <c r="EU216" i="8"/>
  <c r="EU191" i="8"/>
  <c r="EU199" i="8"/>
  <c r="EU207" i="8"/>
  <c r="EU215" i="8"/>
  <c r="EU222" i="8"/>
  <c r="EU230" i="8"/>
  <c r="EU238" i="8"/>
  <c r="EU246" i="8"/>
  <c r="EU229" i="8"/>
  <c r="EU237" i="8"/>
  <c r="EU245" i="8"/>
  <c r="EU225" i="8"/>
  <c r="EU228" i="8"/>
  <c r="EU236" i="8"/>
  <c r="EU244" i="8"/>
  <c r="EU217" i="8"/>
  <c r="EU227" i="8"/>
  <c r="EU235" i="8"/>
  <c r="EU243" i="8"/>
  <c r="EU233" i="8"/>
  <c r="EU209" i="8"/>
  <c r="EU226" i="8"/>
  <c r="EU234" i="8"/>
  <c r="EU242" i="8"/>
  <c r="EU193" i="8"/>
  <c r="EU224" i="8"/>
  <c r="EU232" i="8"/>
  <c r="EU240" i="8"/>
  <c r="EU201" i="8"/>
  <c r="EU218" i="8"/>
  <c r="EU223" i="8"/>
  <c r="EU231" i="8"/>
  <c r="EU239" i="8"/>
  <c r="EU247" i="8"/>
  <c r="EU241" i="8"/>
  <c r="ET187" i="8"/>
  <c r="ET186" i="8"/>
  <c r="ET184" i="8"/>
  <c r="ET183" i="8"/>
  <c r="ET185" i="8"/>
  <c r="ET189" i="8"/>
  <c r="ET197" i="8"/>
  <c r="ET205" i="8"/>
  <c r="ET213" i="8"/>
  <c r="ET221" i="8"/>
  <c r="ET188" i="8"/>
  <c r="ET196" i="8"/>
  <c r="ET204" i="8"/>
  <c r="ET212" i="8"/>
  <c r="ET220" i="8"/>
  <c r="ET195" i="8"/>
  <c r="ET203" i="8"/>
  <c r="ET211" i="8"/>
  <c r="ET219" i="8"/>
  <c r="ET194" i="8"/>
  <c r="ET202" i="8"/>
  <c r="ET210" i="8"/>
  <c r="ET218" i="8"/>
  <c r="ET193" i="8"/>
  <c r="ET201" i="8"/>
  <c r="ET209" i="8"/>
  <c r="ET217" i="8"/>
  <c r="ET191" i="8"/>
  <c r="ET199" i="8"/>
  <c r="ET207" i="8"/>
  <c r="ET215" i="8"/>
  <c r="ET190" i="8"/>
  <c r="ET198" i="8"/>
  <c r="ET206" i="8"/>
  <c r="ET214" i="8"/>
  <c r="ET216" i="8"/>
  <c r="ET229" i="8"/>
  <c r="ET237" i="8"/>
  <c r="ET245" i="8"/>
  <c r="ET208" i="8"/>
  <c r="ET228" i="8"/>
  <c r="ET236" i="8"/>
  <c r="ET244" i="8"/>
  <c r="ET200" i="8"/>
  <c r="ET227" i="8"/>
  <c r="ET235" i="8"/>
  <c r="ET243" i="8"/>
  <c r="ET192" i="8"/>
  <c r="ET226" i="8"/>
  <c r="ET234" i="8"/>
  <c r="ET242" i="8"/>
  <c r="ET225" i="8"/>
  <c r="ET233" i="8"/>
  <c r="ET241" i="8"/>
  <c r="ET223" i="8"/>
  <c r="ET231" i="8"/>
  <c r="ET239" i="8"/>
  <c r="ET247" i="8"/>
  <c r="ET224" i="8"/>
  <c r="ET222" i="8"/>
  <c r="ET230" i="8"/>
  <c r="ET238" i="8"/>
  <c r="ET246" i="8"/>
  <c r="ET232" i="8"/>
  <c r="ET240" i="8"/>
  <c r="ES187" i="8"/>
  <c r="ES186" i="8"/>
  <c r="ES185" i="8"/>
  <c r="ES183" i="8"/>
  <c r="ES188" i="8"/>
  <c r="ES196" i="8"/>
  <c r="ES204" i="8"/>
  <c r="ES212" i="8"/>
  <c r="ES220" i="8"/>
  <c r="ES195" i="8"/>
  <c r="ES203" i="8"/>
  <c r="ES211" i="8"/>
  <c r="ES219" i="8"/>
  <c r="ES194" i="8"/>
  <c r="ES202" i="8"/>
  <c r="ES210" i="8"/>
  <c r="ES218" i="8"/>
  <c r="ES193" i="8"/>
  <c r="ES201" i="8"/>
  <c r="ES209" i="8"/>
  <c r="ES217" i="8"/>
  <c r="ES192" i="8"/>
  <c r="ES200" i="8"/>
  <c r="ES208" i="8"/>
  <c r="ES216" i="8"/>
  <c r="ES190" i="8"/>
  <c r="ES198" i="8"/>
  <c r="ES206" i="8"/>
  <c r="ES214" i="8"/>
  <c r="ES189" i="8"/>
  <c r="ES197" i="8"/>
  <c r="ES205" i="8"/>
  <c r="ES213" i="8"/>
  <c r="ES221" i="8"/>
  <c r="ES191" i="8"/>
  <c r="ES228" i="8"/>
  <c r="ES236" i="8"/>
  <c r="ES244" i="8"/>
  <c r="ES227" i="8"/>
  <c r="ES235" i="8"/>
  <c r="ES243" i="8"/>
  <c r="ES215" i="8"/>
  <c r="ES231" i="8"/>
  <c r="ES226" i="8"/>
  <c r="ES234" i="8"/>
  <c r="ES242" i="8"/>
  <c r="ES225" i="8"/>
  <c r="ES233" i="8"/>
  <c r="ES241" i="8"/>
  <c r="ES184" i="8"/>
  <c r="ES224" i="8"/>
  <c r="ES232" i="8"/>
  <c r="ES240" i="8"/>
  <c r="ES207" i="8"/>
  <c r="ES222" i="8"/>
  <c r="ES230" i="8"/>
  <c r="ES238" i="8"/>
  <c r="ES246" i="8"/>
  <c r="ES239" i="8"/>
  <c r="ES199" i="8"/>
  <c r="ES229" i="8"/>
  <c r="ES237" i="8"/>
  <c r="ES245" i="8"/>
  <c r="ES223" i="8"/>
  <c r="ES247" i="8"/>
  <c r="EY187" i="8"/>
  <c r="EY186" i="8"/>
  <c r="EY185" i="8"/>
  <c r="EY184" i="8"/>
  <c r="EY183" i="8"/>
  <c r="EY194" i="8"/>
  <c r="EY202" i="8"/>
  <c r="EY210" i="8"/>
  <c r="EY218" i="8"/>
  <c r="EY193" i="8"/>
  <c r="EY201" i="8"/>
  <c r="EY209" i="8"/>
  <c r="EY217" i="8"/>
  <c r="EY192" i="8"/>
  <c r="EY200" i="8"/>
  <c r="EY208" i="8"/>
  <c r="EY216" i="8"/>
  <c r="EY191" i="8"/>
  <c r="EY199" i="8"/>
  <c r="EY207" i="8"/>
  <c r="EY215" i="8"/>
  <c r="EY190" i="8"/>
  <c r="EY198" i="8"/>
  <c r="EY206" i="8"/>
  <c r="EY214" i="8"/>
  <c r="EY188" i="8"/>
  <c r="EY196" i="8"/>
  <c r="EY204" i="8"/>
  <c r="EY212" i="8"/>
  <c r="EY220" i="8"/>
  <c r="EY195" i="8"/>
  <c r="EY203" i="8"/>
  <c r="EY211" i="8"/>
  <c r="EY219" i="8"/>
  <c r="EY213" i="8"/>
  <c r="EY226" i="8"/>
  <c r="EY234" i="8"/>
  <c r="EY242" i="8"/>
  <c r="EY205" i="8"/>
  <c r="EY225" i="8"/>
  <c r="EY233" i="8"/>
  <c r="EY241" i="8"/>
  <c r="EY246" i="8"/>
  <c r="EY197" i="8"/>
  <c r="EY224" i="8"/>
  <c r="EY232" i="8"/>
  <c r="EY240" i="8"/>
  <c r="EY189" i="8"/>
  <c r="EY223" i="8"/>
  <c r="EY231" i="8"/>
  <c r="EY239" i="8"/>
  <c r="EY247" i="8"/>
  <c r="EY221" i="8"/>
  <c r="EY222" i="8"/>
  <c r="EY230" i="8"/>
  <c r="EY238" i="8"/>
  <c r="EY228" i="8"/>
  <c r="EY236" i="8"/>
  <c r="EY244" i="8"/>
  <c r="EY227" i="8"/>
  <c r="EY235" i="8"/>
  <c r="EY243" i="8"/>
  <c r="EY229" i="8"/>
  <c r="EY237" i="8"/>
  <c r="EY245" i="8"/>
  <c r="CD186" i="8"/>
  <c r="CD185" i="8"/>
  <c r="CD184" i="8"/>
  <c r="CD183" i="8"/>
  <c r="CD187" i="8"/>
  <c r="CD193" i="8"/>
  <c r="CD201" i="8"/>
  <c r="CD209" i="8"/>
  <c r="CD217" i="8"/>
  <c r="CD192" i="8"/>
  <c r="CD200" i="8"/>
  <c r="CD208" i="8"/>
  <c r="CD216" i="8"/>
  <c r="CD191" i="8"/>
  <c r="CD199" i="8"/>
  <c r="CD207" i="8"/>
  <c r="CD215" i="8"/>
  <c r="CD190" i="8"/>
  <c r="CD198" i="8"/>
  <c r="CD206" i="8"/>
  <c r="CD214" i="8"/>
  <c r="CD189" i="8"/>
  <c r="CD197" i="8"/>
  <c r="CD205" i="8"/>
  <c r="CD213" i="8"/>
  <c r="CD195" i="8"/>
  <c r="CD203" i="8"/>
  <c r="CD211" i="8"/>
  <c r="CD219" i="8"/>
  <c r="CD194" i="8"/>
  <c r="CD202" i="8"/>
  <c r="CD210" i="8"/>
  <c r="CD218" i="8"/>
  <c r="CD220" i="8"/>
  <c r="CD225" i="8"/>
  <c r="CD233" i="8"/>
  <c r="CD241" i="8"/>
  <c r="CD204" i="8"/>
  <c r="CD236" i="8"/>
  <c r="CD224" i="8"/>
  <c r="CD232" i="8"/>
  <c r="CD240" i="8"/>
  <c r="CD223" i="8"/>
  <c r="CD231" i="8"/>
  <c r="CD239" i="8"/>
  <c r="CD247" i="8"/>
  <c r="CD222" i="8"/>
  <c r="CD230" i="8"/>
  <c r="CD238" i="8"/>
  <c r="CD246" i="8"/>
  <c r="CD212" i="8"/>
  <c r="CD229" i="8"/>
  <c r="CD237" i="8"/>
  <c r="CD245" i="8"/>
  <c r="CD196" i="8"/>
  <c r="CD227" i="8"/>
  <c r="CD235" i="8"/>
  <c r="CD243" i="8"/>
  <c r="CD188" i="8"/>
  <c r="CD226" i="8"/>
  <c r="CD234" i="8"/>
  <c r="CD242" i="8"/>
  <c r="CD221" i="8"/>
  <c r="CD228" i="8"/>
  <c r="CD244" i="8"/>
  <c r="CC185" i="8"/>
  <c r="CC184" i="8"/>
  <c r="CC183" i="8"/>
  <c r="CC187" i="8"/>
  <c r="CC186" i="8"/>
  <c r="CC192" i="8"/>
  <c r="CC200" i="8"/>
  <c r="CC208" i="8"/>
  <c r="CC216" i="8"/>
  <c r="CC191" i="8"/>
  <c r="CC199" i="8"/>
  <c r="CC207" i="8"/>
  <c r="CC215" i="8"/>
  <c r="CC190" i="8"/>
  <c r="CC198" i="8"/>
  <c r="CC206" i="8"/>
  <c r="CC214" i="8"/>
  <c r="CC189" i="8"/>
  <c r="CC197" i="8"/>
  <c r="CC205" i="8"/>
  <c r="CC213" i="8"/>
  <c r="CC221" i="8"/>
  <c r="CC188" i="8"/>
  <c r="CC196" i="8"/>
  <c r="CC204" i="8"/>
  <c r="CC212" i="8"/>
  <c r="CC194" i="8"/>
  <c r="CC202" i="8"/>
  <c r="CC210" i="8"/>
  <c r="CC218" i="8"/>
  <c r="CC193" i="8"/>
  <c r="CC201" i="8"/>
  <c r="CC209" i="8"/>
  <c r="CC217" i="8"/>
  <c r="CC224" i="8"/>
  <c r="CC232" i="8"/>
  <c r="CC240" i="8"/>
  <c r="CC211" i="8"/>
  <c r="CC223" i="8"/>
  <c r="CC231" i="8"/>
  <c r="CC239" i="8"/>
  <c r="CC247" i="8"/>
  <c r="CC203" i="8"/>
  <c r="CC219" i="8"/>
  <c r="CC222" i="8"/>
  <c r="CC230" i="8"/>
  <c r="CC238" i="8"/>
  <c r="CC246" i="8"/>
  <c r="CC235" i="8"/>
  <c r="CC195" i="8"/>
  <c r="CC229" i="8"/>
  <c r="CC237" i="8"/>
  <c r="CC245" i="8"/>
  <c r="CC228" i="8"/>
  <c r="CC236" i="8"/>
  <c r="CC244" i="8"/>
  <c r="CC226" i="8"/>
  <c r="CC234" i="8"/>
  <c r="CC242" i="8"/>
  <c r="CC227" i="8"/>
  <c r="CC220" i="8"/>
  <c r="CC225" i="8"/>
  <c r="CC233" i="8"/>
  <c r="CC241" i="8"/>
  <c r="CC243" i="8"/>
  <c r="DW183" i="8"/>
  <c r="DW187" i="8"/>
  <c r="DW185" i="8"/>
  <c r="DW184" i="8"/>
  <c r="DW186" i="8"/>
  <c r="DW190" i="8"/>
  <c r="DW198" i="8"/>
  <c r="DW206" i="8"/>
  <c r="DW214" i="8"/>
  <c r="DW189" i="8"/>
  <c r="DW197" i="8"/>
  <c r="DW205" i="8"/>
  <c r="DW213" i="8"/>
  <c r="DW221" i="8"/>
  <c r="DW188" i="8"/>
  <c r="DW196" i="8"/>
  <c r="DW204" i="8"/>
  <c r="DW212" i="8"/>
  <c r="DW220" i="8"/>
  <c r="DW195" i="8"/>
  <c r="DW203" i="8"/>
  <c r="DW211" i="8"/>
  <c r="DW219" i="8"/>
  <c r="DW194" i="8"/>
  <c r="DW202" i="8"/>
  <c r="DW210" i="8"/>
  <c r="DW192" i="8"/>
  <c r="DW200" i="8"/>
  <c r="DW208" i="8"/>
  <c r="DW216" i="8"/>
  <c r="DW191" i="8"/>
  <c r="DW199" i="8"/>
  <c r="DW207" i="8"/>
  <c r="DW215" i="8"/>
  <c r="DW217" i="8"/>
  <c r="DW222" i="8"/>
  <c r="DW230" i="8"/>
  <c r="DW238" i="8"/>
  <c r="DW246" i="8"/>
  <c r="DW225" i="8"/>
  <c r="DW209" i="8"/>
  <c r="DW229" i="8"/>
  <c r="DW237" i="8"/>
  <c r="DW245" i="8"/>
  <c r="DW201" i="8"/>
  <c r="DW228" i="8"/>
  <c r="DW236" i="8"/>
  <c r="DW244" i="8"/>
  <c r="DW233" i="8"/>
  <c r="DW193" i="8"/>
  <c r="DW227" i="8"/>
  <c r="DW235" i="8"/>
  <c r="DW243" i="8"/>
  <c r="DW226" i="8"/>
  <c r="DW234" i="8"/>
  <c r="DW242" i="8"/>
  <c r="DW224" i="8"/>
  <c r="DW232" i="8"/>
  <c r="DW240" i="8"/>
  <c r="DW218" i="8"/>
  <c r="DW223" i="8"/>
  <c r="DW231" i="8"/>
  <c r="DW239" i="8"/>
  <c r="DW247" i="8"/>
  <c r="DW241" i="8"/>
  <c r="CT186" i="8"/>
  <c r="CT185" i="8"/>
  <c r="CT184" i="8"/>
  <c r="CT183" i="8"/>
  <c r="CT187" i="8"/>
  <c r="CT193" i="8"/>
  <c r="CT201" i="8"/>
  <c r="CT209" i="8"/>
  <c r="CT217" i="8"/>
  <c r="CT192" i="8"/>
  <c r="CT200" i="8"/>
  <c r="CT208" i="8"/>
  <c r="CT216" i="8"/>
  <c r="CT191" i="8"/>
  <c r="CT199" i="8"/>
  <c r="CT207" i="8"/>
  <c r="CT215" i="8"/>
  <c r="CT190" i="8"/>
  <c r="CT198" i="8"/>
  <c r="CT206" i="8"/>
  <c r="CT214" i="8"/>
  <c r="CT189" i="8"/>
  <c r="CT197" i="8"/>
  <c r="CT205" i="8"/>
  <c r="CT213" i="8"/>
  <c r="CT195" i="8"/>
  <c r="CT203" i="8"/>
  <c r="CT211" i="8"/>
  <c r="CT219" i="8"/>
  <c r="CT194" i="8"/>
  <c r="CT202" i="8"/>
  <c r="CT210" i="8"/>
  <c r="CT218" i="8"/>
  <c r="CT196" i="8"/>
  <c r="CT225" i="8"/>
  <c r="CT233" i="8"/>
  <c r="CT241" i="8"/>
  <c r="CT188" i="8"/>
  <c r="CT221" i="8"/>
  <c r="CT224" i="8"/>
  <c r="CT232" i="8"/>
  <c r="CT240" i="8"/>
  <c r="CT223" i="8"/>
  <c r="CT231" i="8"/>
  <c r="CT239" i="8"/>
  <c r="CT247" i="8"/>
  <c r="CT228" i="8"/>
  <c r="CT236" i="8"/>
  <c r="CT222" i="8"/>
  <c r="CT230" i="8"/>
  <c r="CT238" i="8"/>
  <c r="CT246" i="8"/>
  <c r="CT220" i="8"/>
  <c r="CT229" i="8"/>
  <c r="CT237" i="8"/>
  <c r="CT245" i="8"/>
  <c r="CT212" i="8"/>
  <c r="CT227" i="8"/>
  <c r="CT235" i="8"/>
  <c r="CT243" i="8"/>
  <c r="CT204" i="8"/>
  <c r="CT226" i="8"/>
  <c r="CT234" i="8"/>
  <c r="CT242" i="8"/>
  <c r="CT244" i="8"/>
  <c r="CS185" i="8"/>
  <c r="CS184" i="8"/>
  <c r="CS183" i="8"/>
  <c r="CS187" i="8"/>
  <c r="CS186" i="8"/>
  <c r="CS192" i="8"/>
  <c r="CS200" i="8"/>
  <c r="CS208" i="8"/>
  <c r="CS216" i="8"/>
  <c r="CS191" i="8"/>
  <c r="CS199" i="8"/>
  <c r="CS207" i="8"/>
  <c r="CS215" i="8"/>
  <c r="CS190" i="8"/>
  <c r="CS198" i="8"/>
  <c r="CS206" i="8"/>
  <c r="CS214" i="8"/>
  <c r="CS189" i="8"/>
  <c r="CS197" i="8"/>
  <c r="CS205" i="8"/>
  <c r="CS213" i="8"/>
  <c r="CS221" i="8"/>
  <c r="CS188" i="8"/>
  <c r="CS196" i="8"/>
  <c r="CS204" i="8"/>
  <c r="CS212" i="8"/>
  <c r="CS194" i="8"/>
  <c r="CS202" i="8"/>
  <c r="CS210" i="8"/>
  <c r="CS218" i="8"/>
  <c r="CS193" i="8"/>
  <c r="CS201" i="8"/>
  <c r="CS209" i="8"/>
  <c r="CS217" i="8"/>
  <c r="CS224" i="8"/>
  <c r="CS232" i="8"/>
  <c r="CS240" i="8"/>
  <c r="CS195" i="8"/>
  <c r="CS223" i="8"/>
  <c r="CS231" i="8"/>
  <c r="CS239" i="8"/>
  <c r="CS247" i="8"/>
  <c r="CS222" i="8"/>
  <c r="CS230" i="8"/>
  <c r="CS238" i="8"/>
  <c r="CS246" i="8"/>
  <c r="CS211" i="8"/>
  <c r="CS220" i="8"/>
  <c r="CS229" i="8"/>
  <c r="CS237" i="8"/>
  <c r="CS245" i="8"/>
  <c r="CS203" i="8"/>
  <c r="CS228" i="8"/>
  <c r="CS236" i="8"/>
  <c r="CS244" i="8"/>
  <c r="CS219" i="8"/>
  <c r="CS226" i="8"/>
  <c r="CS234" i="8"/>
  <c r="CS242" i="8"/>
  <c r="CS235" i="8"/>
  <c r="CS225" i="8"/>
  <c r="CS233" i="8"/>
  <c r="CS241" i="8"/>
  <c r="CS227" i="8"/>
  <c r="CS243" i="8"/>
  <c r="AZ188" i="8"/>
  <c r="AZ187" i="8"/>
  <c r="AZ186" i="8"/>
  <c r="AZ185" i="8"/>
  <c r="AZ184" i="8"/>
  <c r="AZ195" i="8"/>
  <c r="AZ203" i="8"/>
  <c r="AZ211" i="8"/>
  <c r="AZ219" i="8"/>
  <c r="AZ194" i="8"/>
  <c r="AZ202" i="8"/>
  <c r="AZ210" i="8"/>
  <c r="AZ218" i="8"/>
  <c r="AZ193" i="8"/>
  <c r="AZ201" i="8"/>
  <c r="AZ209" i="8"/>
  <c r="AZ217" i="8"/>
  <c r="AZ192" i="8"/>
  <c r="AZ200" i="8"/>
  <c r="AZ208" i="8"/>
  <c r="AZ216" i="8"/>
  <c r="AZ191" i="8"/>
  <c r="AZ199" i="8"/>
  <c r="AZ207" i="8"/>
  <c r="AZ215" i="8"/>
  <c r="AZ183" i="8"/>
  <c r="AZ189" i="8"/>
  <c r="AZ197" i="8"/>
  <c r="AZ205" i="8"/>
  <c r="AZ213" i="8"/>
  <c r="AZ221" i="8"/>
  <c r="AZ196" i="8"/>
  <c r="AZ204" i="8"/>
  <c r="AZ212" i="8"/>
  <c r="AZ220" i="8"/>
  <c r="AZ198" i="8"/>
  <c r="AZ227" i="8"/>
  <c r="AZ235" i="8"/>
  <c r="AZ243" i="8"/>
  <c r="AZ190" i="8"/>
  <c r="AZ226" i="8"/>
  <c r="AZ234" i="8"/>
  <c r="AZ242" i="8"/>
  <c r="AZ222" i="8"/>
  <c r="AZ225" i="8"/>
  <c r="AZ233" i="8"/>
  <c r="AZ241" i="8"/>
  <c r="AZ224" i="8"/>
  <c r="AZ232" i="8"/>
  <c r="AZ240" i="8"/>
  <c r="AZ223" i="8"/>
  <c r="AZ231" i="8"/>
  <c r="AZ239" i="8"/>
  <c r="AZ214" i="8"/>
  <c r="AZ229" i="8"/>
  <c r="AZ237" i="8"/>
  <c r="AZ245" i="8"/>
  <c r="AZ206" i="8"/>
  <c r="AZ228" i="8"/>
  <c r="AZ236" i="8"/>
  <c r="AZ244" i="8"/>
  <c r="AZ247" i="8"/>
  <c r="AZ230" i="8"/>
  <c r="AZ238" i="8"/>
  <c r="AZ246" i="8"/>
  <c r="BD184" i="8"/>
  <c r="BD183" i="8"/>
  <c r="BD188" i="8"/>
  <c r="BD186" i="8"/>
  <c r="BD185" i="8"/>
  <c r="BD191" i="8"/>
  <c r="BD199" i="8"/>
  <c r="BD207" i="8"/>
  <c r="BD215" i="8"/>
  <c r="BD190" i="8"/>
  <c r="BD198" i="8"/>
  <c r="BD206" i="8"/>
  <c r="BD214" i="8"/>
  <c r="BD187" i="8"/>
  <c r="BD189" i="8"/>
  <c r="BD197" i="8"/>
  <c r="BD205" i="8"/>
  <c r="BD213" i="8"/>
  <c r="BD221" i="8"/>
  <c r="BD196" i="8"/>
  <c r="BD204" i="8"/>
  <c r="BD212" i="8"/>
  <c r="BD220" i="8"/>
  <c r="BD195" i="8"/>
  <c r="BD203" i="8"/>
  <c r="BD211" i="8"/>
  <c r="BD193" i="8"/>
  <c r="BD201" i="8"/>
  <c r="BD209" i="8"/>
  <c r="BD217" i="8"/>
  <c r="BD192" i="8"/>
  <c r="BD200" i="8"/>
  <c r="BD208" i="8"/>
  <c r="BD216" i="8"/>
  <c r="BD223" i="8"/>
  <c r="BD231" i="8"/>
  <c r="BD239" i="8"/>
  <c r="BD247" i="8"/>
  <c r="BD234" i="8"/>
  <c r="BD222" i="8"/>
  <c r="BD230" i="8"/>
  <c r="BD238" i="8"/>
  <c r="BD246" i="8"/>
  <c r="BD226" i="8"/>
  <c r="BD229" i="8"/>
  <c r="BD237" i="8"/>
  <c r="BD245" i="8"/>
  <c r="BD210" i="8"/>
  <c r="BD219" i="8"/>
  <c r="BD228" i="8"/>
  <c r="BD236" i="8"/>
  <c r="BD244" i="8"/>
  <c r="BD194" i="8"/>
  <c r="BD202" i="8"/>
  <c r="BD227" i="8"/>
  <c r="BD235" i="8"/>
  <c r="BD243" i="8"/>
  <c r="BD218" i="8"/>
  <c r="BD225" i="8"/>
  <c r="BD233" i="8"/>
  <c r="BD241" i="8"/>
  <c r="BD224" i="8"/>
  <c r="BD232" i="8"/>
  <c r="BD240" i="8"/>
  <c r="BD242" i="8"/>
  <c r="AE183" i="8"/>
  <c r="AE188" i="8"/>
  <c r="AE187" i="8"/>
  <c r="AE185" i="8"/>
  <c r="AE184" i="8"/>
  <c r="AE190" i="8"/>
  <c r="AE198" i="8"/>
  <c r="AE206" i="8"/>
  <c r="AE214" i="8"/>
  <c r="AE222" i="8"/>
  <c r="AE189" i="8"/>
  <c r="AE197" i="8"/>
  <c r="AE205" i="8"/>
  <c r="AE213" i="8"/>
  <c r="AE221" i="8"/>
  <c r="AE196" i="8"/>
  <c r="AE204" i="8"/>
  <c r="AE212" i="8"/>
  <c r="AE220" i="8"/>
  <c r="AE195" i="8"/>
  <c r="AE203" i="8"/>
  <c r="AE211" i="8"/>
  <c r="AE219" i="8"/>
  <c r="AE186" i="8"/>
  <c r="AE194" i="8"/>
  <c r="AE202" i="8"/>
  <c r="AE210" i="8"/>
  <c r="AE192" i="8"/>
  <c r="AE200" i="8"/>
  <c r="AE208" i="8"/>
  <c r="AE216" i="8"/>
  <c r="AE191" i="8"/>
  <c r="AE199" i="8"/>
  <c r="AE207" i="8"/>
  <c r="AE215" i="8"/>
  <c r="AE230" i="8"/>
  <c r="AE238" i="8"/>
  <c r="AE246" i="8"/>
  <c r="AE229" i="8"/>
  <c r="AE237" i="8"/>
  <c r="AE245" i="8"/>
  <c r="AE228" i="8"/>
  <c r="AE236" i="8"/>
  <c r="AE244" i="8"/>
  <c r="AE227" i="8"/>
  <c r="AE235" i="8"/>
  <c r="AE243" i="8"/>
  <c r="AE217" i="8"/>
  <c r="AE226" i="8"/>
  <c r="AE234" i="8"/>
  <c r="AE242" i="8"/>
  <c r="AE225" i="8"/>
  <c r="AE201" i="8"/>
  <c r="AE224" i="8"/>
  <c r="AE232" i="8"/>
  <c r="AE240" i="8"/>
  <c r="AE233" i="8"/>
  <c r="AE193" i="8"/>
  <c r="AE218" i="8"/>
  <c r="AE223" i="8"/>
  <c r="AE231" i="8"/>
  <c r="AE239" i="8"/>
  <c r="AE247" i="8"/>
  <c r="AE209" i="8"/>
  <c r="AE241" i="8"/>
  <c r="AD188" i="8"/>
  <c r="AD187" i="8"/>
  <c r="AD186" i="8"/>
  <c r="AD184" i="8"/>
  <c r="AD183" i="8"/>
  <c r="AD189" i="8"/>
  <c r="AD197" i="8"/>
  <c r="AD205" i="8"/>
  <c r="AD213" i="8"/>
  <c r="AD221" i="8"/>
  <c r="AD185" i="8"/>
  <c r="AD196" i="8"/>
  <c r="AD204" i="8"/>
  <c r="AD212" i="8"/>
  <c r="AD220" i="8"/>
  <c r="AD195" i="8"/>
  <c r="AD203" i="8"/>
  <c r="AD211" i="8"/>
  <c r="AD219" i="8"/>
  <c r="AD194" i="8"/>
  <c r="AD202" i="8"/>
  <c r="AD210" i="8"/>
  <c r="AD218" i="8"/>
  <c r="AD193" i="8"/>
  <c r="AD201" i="8"/>
  <c r="AD209" i="8"/>
  <c r="AD217" i="8"/>
  <c r="AD191" i="8"/>
  <c r="AD199" i="8"/>
  <c r="AD207" i="8"/>
  <c r="AD215" i="8"/>
  <c r="AD190" i="8"/>
  <c r="AD198" i="8"/>
  <c r="AD206" i="8"/>
  <c r="AD214" i="8"/>
  <c r="AD229" i="8"/>
  <c r="AD237" i="8"/>
  <c r="AD245" i="8"/>
  <c r="AD224" i="8"/>
  <c r="AD240" i="8"/>
  <c r="AD216" i="8"/>
  <c r="AD228" i="8"/>
  <c r="AD236" i="8"/>
  <c r="AD244" i="8"/>
  <c r="AD208" i="8"/>
  <c r="AD222" i="8"/>
  <c r="AD227" i="8"/>
  <c r="AD235" i="8"/>
  <c r="AD243" i="8"/>
  <c r="AD232" i="8"/>
  <c r="AD200" i="8"/>
  <c r="AD226" i="8"/>
  <c r="AD234" i="8"/>
  <c r="AD242" i="8"/>
  <c r="AD192" i="8"/>
  <c r="AD225" i="8"/>
  <c r="AD233" i="8"/>
  <c r="AD241" i="8"/>
  <c r="AD223" i="8"/>
  <c r="AD231" i="8"/>
  <c r="AD239" i="8"/>
  <c r="AD247" i="8"/>
  <c r="AD230" i="8"/>
  <c r="AD238" i="8"/>
  <c r="AD246" i="8"/>
  <c r="P184" i="8"/>
  <c r="P183" i="8"/>
  <c r="P188" i="8"/>
  <c r="P186" i="8"/>
  <c r="P185" i="8"/>
  <c r="P191" i="8"/>
  <c r="P199" i="8"/>
  <c r="P207" i="8"/>
  <c r="P215" i="8"/>
  <c r="P190" i="8"/>
  <c r="P198" i="8"/>
  <c r="P206" i="8"/>
  <c r="P214" i="8"/>
  <c r="P222" i="8"/>
  <c r="P189" i="8"/>
  <c r="P197" i="8"/>
  <c r="P205" i="8"/>
  <c r="P213" i="8"/>
  <c r="P221" i="8"/>
  <c r="P196" i="8"/>
  <c r="P204" i="8"/>
  <c r="P212" i="8"/>
  <c r="P220" i="8"/>
  <c r="P195" i="8"/>
  <c r="P203" i="8"/>
  <c r="P211" i="8"/>
  <c r="P193" i="8"/>
  <c r="P201" i="8"/>
  <c r="P209" i="8"/>
  <c r="P217" i="8"/>
  <c r="P192" i="8"/>
  <c r="P200" i="8"/>
  <c r="P208" i="8"/>
  <c r="P216" i="8"/>
  <c r="P194" i="8"/>
  <c r="P223" i="8"/>
  <c r="P231" i="8"/>
  <c r="P239" i="8"/>
  <c r="P247" i="8"/>
  <c r="P187" i="8"/>
  <c r="P219" i="8"/>
  <c r="P230" i="8"/>
  <c r="P238" i="8"/>
  <c r="P246" i="8"/>
  <c r="P218" i="8"/>
  <c r="P229" i="8"/>
  <c r="P237" i="8"/>
  <c r="P245" i="8"/>
  <c r="P228" i="8"/>
  <c r="P236" i="8"/>
  <c r="P244" i="8"/>
  <c r="P227" i="8"/>
  <c r="P235" i="8"/>
  <c r="P243" i="8"/>
  <c r="P234" i="8"/>
  <c r="P210" i="8"/>
  <c r="P225" i="8"/>
  <c r="P233" i="8"/>
  <c r="P241" i="8"/>
  <c r="P226" i="8"/>
  <c r="P202" i="8"/>
  <c r="P224" i="8"/>
  <c r="P232" i="8"/>
  <c r="P240" i="8"/>
  <c r="P242" i="8"/>
  <c r="BX187" i="8"/>
  <c r="BX186" i="8"/>
  <c r="BX185" i="8"/>
  <c r="BX184" i="8"/>
  <c r="BX195" i="8"/>
  <c r="BX203" i="8"/>
  <c r="BX211" i="8"/>
  <c r="BX219" i="8"/>
  <c r="BX183" i="8"/>
  <c r="BX194" i="8"/>
  <c r="BX202" i="8"/>
  <c r="BX210" i="8"/>
  <c r="BX218" i="8"/>
  <c r="BX193" i="8"/>
  <c r="BX201" i="8"/>
  <c r="BX209" i="8"/>
  <c r="BX217" i="8"/>
  <c r="BX192" i="8"/>
  <c r="BX200" i="8"/>
  <c r="BX208" i="8"/>
  <c r="BX216" i="8"/>
  <c r="BX191" i="8"/>
  <c r="BX199" i="8"/>
  <c r="BX207" i="8"/>
  <c r="BX215" i="8"/>
  <c r="BX189" i="8"/>
  <c r="BX197" i="8"/>
  <c r="BX205" i="8"/>
  <c r="BX213" i="8"/>
  <c r="BX221" i="8"/>
  <c r="BX188" i="8"/>
  <c r="BX196" i="8"/>
  <c r="BX204" i="8"/>
  <c r="BX212" i="8"/>
  <c r="BX220" i="8"/>
  <c r="BX227" i="8"/>
  <c r="BX235" i="8"/>
  <c r="BX243" i="8"/>
  <c r="BX247" i="8"/>
  <c r="BX214" i="8"/>
  <c r="BX226" i="8"/>
  <c r="BX234" i="8"/>
  <c r="BX242" i="8"/>
  <c r="BX206" i="8"/>
  <c r="BX225" i="8"/>
  <c r="BX233" i="8"/>
  <c r="BX241" i="8"/>
  <c r="BX198" i="8"/>
  <c r="BX224" i="8"/>
  <c r="BX232" i="8"/>
  <c r="BX240" i="8"/>
  <c r="BX190" i="8"/>
  <c r="BX223" i="8"/>
  <c r="BX231" i="8"/>
  <c r="BX239" i="8"/>
  <c r="BX229" i="8"/>
  <c r="BX237" i="8"/>
  <c r="BX245" i="8"/>
  <c r="BX222" i="8"/>
  <c r="BX230" i="8"/>
  <c r="BX238" i="8"/>
  <c r="BX228" i="8"/>
  <c r="BX236" i="8"/>
  <c r="BX244" i="8"/>
  <c r="BX246" i="8"/>
  <c r="EO185" i="8"/>
  <c r="EO184" i="8"/>
  <c r="EO183" i="8"/>
  <c r="EO187" i="8"/>
  <c r="EO186" i="8"/>
  <c r="EO192" i="8"/>
  <c r="EO200" i="8"/>
  <c r="EO208" i="8"/>
  <c r="EO216" i="8"/>
  <c r="EO191" i="8"/>
  <c r="EO199" i="8"/>
  <c r="EO207" i="8"/>
  <c r="EO215" i="8"/>
  <c r="EO190" i="8"/>
  <c r="EO198" i="8"/>
  <c r="EO206" i="8"/>
  <c r="EO214" i="8"/>
  <c r="EO189" i="8"/>
  <c r="EO197" i="8"/>
  <c r="EO205" i="8"/>
  <c r="EO213" i="8"/>
  <c r="EO221" i="8"/>
  <c r="EO188" i="8"/>
  <c r="EO196" i="8"/>
  <c r="EO204" i="8"/>
  <c r="EO212" i="8"/>
  <c r="EO194" i="8"/>
  <c r="EO202" i="8"/>
  <c r="EO210" i="8"/>
  <c r="EO218" i="8"/>
  <c r="EO193" i="8"/>
  <c r="EO201" i="8"/>
  <c r="EO209" i="8"/>
  <c r="EO217" i="8"/>
  <c r="EO224" i="8"/>
  <c r="EO232" i="8"/>
  <c r="EO240" i="8"/>
  <c r="EO211" i="8"/>
  <c r="EO223" i="8"/>
  <c r="EO231" i="8"/>
  <c r="EO239" i="8"/>
  <c r="EO247" i="8"/>
  <c r="EO203" i="8"/>
  <c r="EO219" i="8"/>
  <c r="EO222" i="8"/>
  <c r="EO230" i="8"/>
  <c r="EO238" i="8"/>
  <c r="EO246" i="8"/>
  <c r="EO235" i="8"/>
  <c r="EO195" i="8"/>
  <c r="EO229" i="8"/>
  <c r="EO237" i="8"/>
  <c r="EO245" i="8"/>
  <c r="EO228" i="8"/>
  <c r="EO236" i="8"/>
  <c r="EO244" i="8"/>
  <c r="EO226" i="8"/>
  <c r="EO234" i="8"/>
  <c r="EO242" i="8"/>
  <c r="EO220" i="8"/>
  <c r="EO225" i="8"/>
  <c r="EO233" i="8"/>
  <c r="EO241" i="8"/>
  <c r="EO227" i="8"/>
  <c r="EO243" i="8"/>
  <c r="AS188" i="8"/>
  <c r="AS187" i="8"/>
  <c r="AS186" i="8"/>
  <c r="AS185" i="8"/>
  <c r="AS183" i="8"/>
  <c r="AS184" i="8"/>
  <c r="AS196" i="8"/>
  <c r="AS204" i="8"/>
  <c r="AS212" i="8"/>
  <c r="AS220" i="8"/>
  <c r="AS195" i="8"/>
  <c r="AS203" i="8"/>
  <c r="AS211" i="8"/>
  <c r="AS219" i="8"/>
  <c r="AS194" i="8"/>
  <c r="AS202" i="8"/>
  <c r="AS210" i="8"/>
  <c r="AS218" i="8"/>
  <c r="AS193" i="8"/>
  <c r="AS201" i="8"/>
  <c r="AS209" i="8"/>
  <c r="AS217" i="8"/>
  <c r="AS192" i="8"/>
  <c r="AS200" i="8"/>
  <c r="AS208" i="8"/>
  <c r="AS216" i="8"/>
  <c r="AS190" i="8"/>
  <c r="AS198" i="8"/>
  <c r="AS206" i="8"/>
  <c r="AS214" i="8"/>
  <c r="AS189" i="8"/>
  <c r="AS197" i="8"/>
  <c r="AS205" i="8"/>
  <c r="AS213" i="8"/>
  <c r="AS221" i="8"/>
  <c r="AS215" i="8"/>
  <c r="AS228" i="8"/>
  <c r="AS236" i="8"/>
  <c r="AS244" i="8"/>
  <c r="AS207" i="8"/>
  <c r="AS227" i="8"/>
  <c r="AS235" i="8"/>
  <c r="AS243" i="8"/>
  <c r="AS199" i="8"/>
  <c r="AS226" i="8"/>
  <c r="AS234" i="8"/>
  <c r="AS242" i="8"/>
  <c r="AS231" i="8"/>
  <c r="AS191" i="8"/>
  <c r="AS225" i="8"/>
  <c r="AS233" i="8"/>
  <c r="AS241" i="8"/>
  <c r="AS224" i="8"/>
  <c r="AS232" i="8"/>
  <c r="AS240" i="8"/>
  <c r="AS222" i="8"/>
  <c r="AS230" i="8"/>
  <c r="AS238" i="8"/>
  <c r="AS246" i="8"/>
  <c r="AS239" i="8"/>
  <c r="AS229" i="8"/>
  <c r="AS237" i="8"/>
  <c r="AS245" i="8"/>
  <c r="AS223" i="8"/>
  <c r="AS247" i="8"/>
  <c r="AF184" i="8"/>
  <c r="AF183" i="8"/>
  <c r="AF188" i="8"/>
  <c r="AF186" i="8"/>
  <c r="AF185" i="8"/>
  <c r="AF191" i="8"/>
  <c r="AF199" i="8"/>
  <c r="AF207" i="8"/>
  <c r="AF215" i="8"/>
  <c r="AF190" i="8"/>
  <c r="AF198" i="8"/>
  <c r="AF206" i="8"/>
  <c r="AF214" i="8"/>
  <c r="AF189" i="8"/>
  <c r="AF197" i="8"/>
  <c r="AF205" i="8"/>
  <c r="AF213" i="8"/>
  <c r="AF221" i="8"/>
  <c r="AF196" i="8"/>
  <c r="AF204" i="8"/>
  <c r="AF212" i="8"/>
  <c r="AF220" i="8"/>
  <c r="AF195" i="8"/>
  <c r="AF203" i="8"/>
  <c r="AF211" i="8"/>
  <c r="AF193" i="8"/>
  <c r="AF201" i="8"/>
  <c r="AF209" i="8"/>
  <c r="AF217" i="8"/>
  <c r="AF187" i="8"/>
  <c r="AF192" i="8"/>
  <c r="AF200" i="8"/>
  <c r="AF208" i="8"/>
  <c r="AF216" i="8"/>
  <c r="AF210" i="8"/>
  <c r="AF218" i="8"/>
  <c r="AF223" i="8"/>
  <c r="AF231" i="8"/>
  <c r="AF239" i="8"/>
  <c r="AF247" i="8"/>
  <c r="AF226" i="8"/>
  <c r="AF202" i="8"/>
  <c r="AF230" i="8"/>
  <c r="AF238" i="8"/>
  <c r="AF246" i="8"/>
  <c r="AF194" i="8"/>
  <c r="AF229" i="8"/>
  <c r="AF237" i="8"/>
  <c r="AF245" i="8"/>
  <c r="AF234" i="8"/>
  <c r="AF222" i="8"/>
  <c r="AF228" i="8"/>
  <c r="AF236" i="8"/>
  <c r="AF244" i="8"/>
  <c r="AF227" i="8"/>
  <c r="AF235" i="8"/>
  <c r="AF243" i="8"/>
  <c r="AF225" i="8"/>
  <c r="AF233" i="8"/>
  <c r="AF241" i="8"/>
  <c r="AF224" i="8"/>
  <c r="AF232" i="8"/>
  <c r="AF240" i="8"/>
  <c r="AF219" i="8"/>
  <c r="AF242" i="8"/>
  <c r="K187" i="8"/>
  <c r="K186" i="8"/>
  <c r="K185" i="8"/>
  <c r="K184" i="8"/>
  <c r="K183" i="8"/>
  <c r="K194" i="8"/>
  <c r="K202" i="8"/>
  <c r="K210" i="8"/>
  <c r="K218" i="8"/>
  <c r="K188" i="8"/>
  <c r="K193" i="8"/>
  <c r="K201" i="8"/>
  <c r="K209" i="8"/>
  <c r="K217" i="8"/>
  <c r="K192" i="8"/>
  <c r="K200" i="8"/>
  <c r="K208" i="8"/>
  <c r="K216" i="8"/>
  <c r="K191" i="8"/>
  <c r="K199" i="8"/>
  <c r="K207" i="8"/>
  <c r="K215" i="8"/>
  <c r="K190" i="8"/>
  <c r="K198" i="8"/>
  <c r="K206" i="8"/>
  <c r="K214" i="8"/>
  <c r="K196" i="8"/>
  <c r="K204" i="8"/>
  <c r="K212" i="8"/>
  <c r="K220" i="8"/>
  <c r="K195" i="8"/>
  <c r="K203" i="8"/>
  <c r="K211" i="8"/>
  <c r="K219" i="8"/>
  <c r="K197" i="8"/>
  <c r="K226" i="8"/>
  <c r="K234" i="8"/>
  <c r="K242" i="8"/>
  <c r="K189" i="8"/>
  <c r="K225" i="8"/>
  <c r="K233" i="8"/>
  <c r="K241" i="8"/>
  <c r="K246" i="8"/>
  <c r="K224" i="8"/>
  <c r="K232" i="8"/>
  <c r="K240" i="8"/>
  <c r="K223" i="8"/>
  <c r="K231" i="8"/>
  <c r="K239" i="8"/>
  <c r="K247" i="8"/>
  <c r="K229" i="8"/>
  <c r="K237" i="8"/>
  <c r="K221" i="8"/>
  <c r="K230" i="8"/>
  <c r="K238" i="8"/>
  <c r="K213" i="8"/>
  <c r="K228" i="8"/>
  <c r="K236" i="8"/>
  <c r="K244" i="8"/>
  <c r="K205" i="8"/>
  <c r="K222" i="8"/>
  <c r="K227" i="8"/>
  <c r="K235" i="8"/>
  <c r="K243" i="8"/>
  <c r="K245" i="8"/>
  <c r="G183" i="8"/>
  <c r="G188" i="8"/>
  <c r="G187" i="8"/>
  <c r="G185" i="8"/>
  <c r="G184" i="8"/>
  <c r="G190" i="8"/>
  <c r="G198" i="8"/>
  <c r="G206" i="8"/>
  <c r="G214" i="8"/>
  <c r="G222" i="8"/>
  <c r="G186" i="8"/>
  <c r="G189" i="8"/>
  <c r="G197" i="8"/>
  <c r="G205" i="8"/>
  <c r="G213" i="8"/>
  <c r="G221" i="8"/>
  <c r="G196" i="8"/>
  <c r="G204" i="8"/>
  <c r="G212" i="8"/>
  <c r="G220" i="8"/>
  <c r="G195" i="8"/>
  <c r="G203" i="8"/>
  <c r="G211" i="8"/>
  <c r="G219" i="8"/>
  <c r="G194" i="8"/>
  <c r="G202" i="8"/>
  <c r="G210" i="8"/>
  <c r="G218" i="8"/>
  <c r="G192" i="8"/>
  <c r="G200" i="8"/>
  <c r="G208" i="8"/>
  <c r="G216" i="8"/>
  <c r="G191" i="8"/>
  <c r="G199" i="8"/>
  <c r="G207" i="8"/>
  <c r="G215" i="8"/>
  <c r="G230" i="8"/>
  <c r="G238" i="8"/>
  <c r="G246" i="8"/>
  <c r="G217" i="8"/>
  <c r="G229" i="8"/>
  <c r="G237" i="8"/>
  <c r="G245" i="8"/>
  <c r="G209" i="8"/>
  <c r="G228" i="8"/>
  <c r="G236" i="8"/>
  <c r="G244" i="8"/>
  <c r="G201" i="8"/>
  <c r="G227" i="8"/>
  <c r="G235" i="8"/>
  <c r="G243" i="8"/>
  <c r="G233" i="8"/>
  <c r="G193" i="8"/>
  <c r="G226" i="8"/>
  <c r="G234" i="8"/>
  <c r="G242" i="8"/>
  <c r="G224" i="8"/>
  <c r="G232" i="8"/>
  <c r="G240" i="8"/>
  <c r="G223" i="8"/>
  <c r="G231" i="8"/>
  <c r="G239" i="8"/>
  <c r="G247" i="8"/>
  <c r="G225" i="8"/>
  <c r="G241" i="8"/>
  <c r="CU187" i="8"/>
  <c r="CU186" i="8"/>
  <c r="CU185" i="8"/>
  <c r="CU184" i="8"/>
  <c r="CU183" i="8"/>
  <c r="CU194" i="8"/>
  <c r="CU202" i="8"/>
  <c r="CU210" i="8"/>
  <c r="CU218" i="8"/>
  <c r="CU193" i="8"/>
  <c r="CU201" i="8"/>
  <c r="CU209" i="8"/>
  <c r="CU217" i="8"/>
  <c r="CU192" i="8"/>
  <c r="CU200" i="8"/>
  <c r="CU208" i="8"/>
  <c r="CU216" i="8"/>
  <c r="CU191" i="8"/>
  <c r="CU199" i="8"/>
  <c r="CU207" i="8"/>
  <c r="CU215" i="8"/>
  <c r="CU190" i="8"/>
  <c r="CU198" i="8"/>
  <c r="CU206" i="8"/>
  <c r="CU214" i="8"/>
  <c r="CU188" i="8"/>
  <c r="CU196" i="8"/>
  <c r="CU204" i="8"/>
  <c r="CU212" i="8"/>
  <c r="CU220" i="8"/>
  <c r="CU195" i="8"/>
  <c r="CU203" i="8"/>
  <c r="CU211" i="8"/>
  <c r="CU219" i="8"/>
  <c r="CU226" i="8"/>
  <c r="CU234" i="8"/>
  <c r="CU242" i="8"/>
  <c r="CU213" i="8"/>
  <c r="CU225" i="8"/>
  <c r="CU233" i="8"/>
  <c r="CU241" i="8"/>
  <c r="CU205" i="8"/>
  <c r="CU221" i="8"/>
  <c r="CU224" i="8"/>
  <c r="CU232" i="8"/>
  <c r="CU240" i="8"/>
  <c r="CU237" i="8"/>
  <c r="CU197" i="8"/>
  <c r="CU223" i="8"/>
  <c r="CU231" i="8"/>
  <c r="CU239" i="8"/>
  <c r="CU247" i="8"/>
  <c r="CU246" i="8"/>
  <c r="CU189" i="8"/>
  <c r="CU222" i="8"/>
  <c r="CU230" i="8"/>
  <c r="CU238" i="8"/>
  <c r="CU228" i="8"/>
  <c r="CU236" i="8"/>
  <c r="CU244" i="8"/>
  <c r="CU229" i="8"/>
  <c r="CU227" i="8"/>
  <c r="CU235" i="8"/>
  <c r="CU243" i="8"/>
  <c r="CU245" i="8"/>
  <c r="BR187" i="8"/>
  <c r="BR186" i="8"/>
  <c r="BR184" i="8"/>
  <c r="BR183" i="8"/>
  <c r="BR189" i="8"/>
  <c r="BR197" i="8"/>
  <c r="BR205" i="8"/>
  <c r="BR213" i="8"/>
  <c r="BR221" i="8"/>
  <c r="BR196" i="8"/>
  <c r="BR204" i="8"/>
  <c r="BR212" i="8"/>
  <c r="BR220" i="8"/>
  <c r="BR188" i="8"/>
  <c r="BR195" i="8"/>
  <c r="BR203" i="8"/>
  <c r="BR211" i="8"/>
  <c r="BR219" i="8"/>
  <c r="BR194" i="8"/>
  <c r="BR202" i="8"/>
  <c r="BR210" i="8"/>
  <c r="BR218" i="8"/>
  <c r="BR193" i="8"/>
  <c r="BR201" i="8"/>
  <c r="BR209" i="8"/>
  <c r="BR217" i="8"/>
  <c r="BR185" i="8"/>
  <c r="BR191" i="8"/>
  <c r="BR199" i="8"/>
  <c r="BR207" i="8"/>
  <c r="BR215" i="8"/>
  <c r="BR190" i="8"/>
  <c r="BR198" i="8"/>
  <c r="BR206" i="8"/>
  <c r="BR214" i="8"/>
  <c r="BR200" i="8"/>
  <c r="BR229" i="8"/>
  <c r="BR237" i="8"/>
  <c r="BR245" i="8"/>
  <c r="BR224" i="8"/>
  <c r="BR232" i="8"/>
  <c r="BR192" i="8"/>
  <c r="BR228" i="8"/>
  <c r="BR236" i="8"/>
  <c r="BR244" i="8"/>
  <c r="BR227" i="8"/>
  <c r="BR235" i="8"/>
  <c r="BR243" i="8"/>
  <c r="BR226" i="8"/>
  <c r="BR234" i="8"/>
  <c r="BR242" i="8"/>
  <c r="BR225" i="8"/>
  <c r="BR233" i="8"/>
  <c r="BR241" i="8"/>
  <c r="BR216" i="8"/>
  <c r="BR223" i="8"/>
  <c r="BR231" i="8"/>
  <c r="BR239" i="8"/>
  <c r="BR247" i="8"/>
  <c r="BR208" i="8"/>
  <c r="BR222" i="8"/>
  <c r="BR230" i="8"/>
  <c r="BR238" i="8"/>
  <c r="BR246" i="8"/>
  <c r="BR240" i="8"/>
  <c r="AO185" i="8"/>
  <c r="AO184" i="8"/>
  <c r="AO183" i="8"/>
  <c r="AO187" i="8"/>
  <c r="AO186" i="8"/>
  <c r="AO188" i="8"/>
  <c r="AO192" i="8"/>
  <c r="AO200" i="8"/>
  <c r="AO208" i="8"/>
  <c r="AO216" i="8"/>
  <c r="AO191" i="8"/>
  <c r="AO199" i="8"/>
  <c r="AO207" i="8"/>
  <c r="AO215" i="8"/>
  <c r="AO190" i="8"/>
  <c r="AO198" i="8"/>
  <c r="AO206" i="8"/>
  <c r="AO214" i="8"/>
  <c r="AO189" i="8"/>
  <c r="AO197" i="8"/>
  <c r="AO205" i="8"/>
  <c r="AO213" i="8"/>
  <c r="AO221" i="8"/>
  <c r="AO196" i="8"/>
  <c r="AO204" i="8"/>
  <c r="AO212" i="8"/>
  <c r="AO194" i="8"/>
  <c r="AO202" i="8"/>
  <c r="AO210" i="8"/>
  <c r="AO218" i="8"/>
  <c r="AO193" i="8"/>
  <c r="AO201" i="8"/>
  <c r="AO209" i="8"/>
  <c r="AO217" i="8"/>
  <c r="AO219" i="8"/>
  <c r="AO224" i="8"/>
  <c r="AO232" i="8"/>
  <c r="AO240" i="8"/>
  <c r="AO220" i="8"/>
  <c r="AO223" i="8"/>
  <c r="AO231" i="8"/>
  <c r="AO239" i="8"/>
  <c r="AO247" i="8"/>
  <c r="AO222" i="8"/>
  <c r="AO230" i="8"/>
  <c r="AO238" i="8"/>
  <c r="AO246" i="8"/>
  <c r="AO227" i="8"/>
  <c r="AO229" i="8"/>
  <c r="AO237" i="8"/>
  <c r="AO245" i="8"/>
  <c r="AO211" i="8"/>
  <c r="AO228" i="8"/>
  <c r="AO236" i="8"/>
  <c r="AO244" i="8"/>
  <c r="AO195" i="8"/>
  <c r="AO226" i="8"/>
  <c r="AO234" i="8"/>
  <c r="AO242" i="8"/>
  <c r="AO225" i="8"/>
  <c r="AO233" i="8"/>
  <c r="AO241" i="8"/>
  <c r="AO203" i="8"/>
  <c r="AO235" i="8"/>
  <c r="AO243" i="8"/>
  <c r="EC187" i="8"/>
  <c r="EC186" i="8"/>
  <c r="EC185" i="8"/>
  <c r="EC183" i="8"/>
  <c r="EC188" i="8"/>
  <c r="EC196" i="8"/>
  <c r="EC204" i="8"/>
  <c r="EC212" i="8"/>
  <c r="EC220" i="8"/>
  <c r="EC195" i="8"/>
  <c r="EC203" i="8"/>
  <c r="EC211" i="8"/>
  <c r="EC219" i="8"/>
  <c r="EC194" i="8"/>
  <c r="EC202" i="8"/>
  <c r="EC210" i="8"/>
  <c r="EC218" i="8"/>
  <c r="EC184" i="8"/>
  <c r="EC193" i="8"/>
  <c r="EC201" i="8"/>
  <c r="EC209" i="8"/>
  <c r="EC217" i="8"/>
  <c r="EC192" i="8"/>
  <c r="EC200" i="8"/>
  <c r="EC208" i="8"/>
  <c r="EC216" i="8"/>
  <c r="EC190" i="8"/>
  <c r="EC198" i="8"/>
  <c r="EC206" i="8"/>
  <c r="EC214" i="8"/>
  <c r="EC189" i="8"/>
  <c r="EC197" i="8"/>
  <c r="EC205" i="8"/>
  <c r="EC213" i="8"/>
  <c r="EC221" i="8"/>
  <c r="EC228" i="8"/>
  <c r="EC236" i="8"/>
  <c r="EC244" i="8"/>
  <c r="EC199" i="8"/>
  <c r="EC223" i="8"/>
  <c r="EC227" i="8"/>
  <c r="EC235" i="8"/>
  <c r="EC243" i="8"/>
  <c r="EC226" i="8"/>
  <c r="EC234" i="8"/>
  <c r="EC242" i="8"/>
  <c r="EC239" i="8"/>
  <c r="EC215" i="8"/>
  <c r="EC225" i="8"/>
  <c r="EC233" i="8"/>
  <c r="EC241" i="8"/>
  <c r="EC207" i="8"/>
  <c r="EC224" i="8"/>
  <c r="EC232" i="8"/>
  <c r="EC240" i="8"/>
  <c r="EC191" i="8"/>
  <c r="EC222" i="8"/>
  <c r="EC230" i="8"/>
  <c r="EC238" i="8"/>
  <c r="EC246" i="8"/>
  <c r="EC229" i="8"/>
  <c r="EC237" i="8"/>
  <c r="EC245" i="8"/>
  <c r="EC231" i="8"/>
  <c r="EC247" i="8"/>
  <c r="DP184" i="8"/>
  <c r="DP183" i="8"/>
  <c r="DP186" i="8"/>
  <c r="DP185" i="8"/>
  <c r="DP191" i="8"/>
  <c r="DP199" i="8"/>
  <c r="DP207" i="8"/>
  <c r="DP215" i="8"/>
  <c r="DP190" i="8"/>
  <c r="DP198" i="8"/>
  <c r="DP206" i="8"/>
  <c r="DP214" i="8"/>
  <c r="DP187" i="8"/>
  <c r="DP189" i="8"/>
  <c r="DP197" i="8"/>
  <c r="DP205" i="8"/>
  <c r="DP213" i="8"/>
  <c r="DP221" i="8"/>
  <c r="DP188" i="8"/>
  <c r="DP196" i="8"/>
  <c r="DP204" i="8"/>
  <c r="DP212" i="8"/>
  <c r="DP220" i="8"/>
  <c r="DP195" i="8"/>
  <c r="DP203" i="8"/>
  <c r="DP211" i="8"/>
  <c r="DP193" i="8"/>
  <c r="DP201" i="8"/>
  <c r="DP209" i="8"/>
  <c r="DP217" i="8"/>
  <c r="DP192" i="8"/>
  <c r="DP200" i="8"/>
  <c r="DP208" i="8"/>
  <c r="DP216" i="8"/>
  <c r="DP223" i="8"/>
  <c r="DP231" i="8"/>
  <c r="DP239" i="8"/>
  <c r="DP247" i="8"/>
  <c r="DP222" i="8"/>
  <c r="DP230" i="8"/>
  <c r="DP238" i="8"/>
  <c r="DP246" i="8"/>
  <c r="DP194" i="8"/>
  <c r="DP229" i="8"/>
  <c r="DP237" i="8"/>
  <c r="DP245" i="8"/>
  <c r="DP234" i="8"/>
  <c r="DP210" i="8"/>
  <c r="DP219" i="8"/>
  <c r="DP228" i="8"/>
  <c r="DP236" i="8"/>
  <c r="DP244" i="8"/>
  <c r="DP202" i="8"/>
  <c r="DP227" i="8"/>
  <c r="DP235" i="8"/>
  <c r="DP243" i="8"/>
  <c r="DP218" i="8"/>
  <c r="DP225" i="8"/>
  <c r="DP233" i="8"/>
  <c r="DP241" i="8"/>
  <c r="DP224" i="8"/>
  <c r="DP232" i="8"/>
  <c r="DP240" i="8"/>
  <c r="DP226" i="8"/>
  <c r="DP242" i="8"/>
  <c r="EI187" i="8"/>
  <c r="EI186" i="8"/>
  <c r="EI185" i="8"/>
  <c r="EI184" i="8"/>
  <c r="EI183" i="8"/>
  <c r="EI194" i="8"/>
  <c r="EI202" i="8"/>
  <c r="EI210" i="8"/>
  <c r="EI218" i="8"/>
  <c r="EI193" i="8"/>
  <c r="EI201" i="8"/>
  <c r="EI209" i="8"/>
  <c r="EI217" i="8"/>
  <c r="EI192" i="8"/>
  <c r="EI200" i="8"/>
  <c r="EI208" i="8"/>
  <c r="EI216" i="8"/>
  <c r="EI191" i="8"/>
  <c r="EI199" i="8"/>
  <c r="EI207" i="8"/>
  <c r="EI215" i="8"/>
  <c r="EI190" i="8"/>
  <c r="EI198" i="8"/>
  <c r="EI206" i="8"/>
  <c r="EI214" i="8"/>
  <c r="EI188" i="8"/>
  <c r="EI196" i="8"/>
  <c r="EI204" i="8"/>
  <c r="EI212" i="8"/>
  <c r="EI220" i="8"/>
  <c r="EI195" i="8"/>
  <c r="EI203" i="8"/>
  <c r="EI211" i="8"/>
  <c r="EI219" i="8"/>
  <c r="EI197" i="8"/>
  <c r="EI226" i="8"/>
  <c r="EI234" i="8"/>
  <c r="EI242" i="8"/>
  <c r="EI229" i="8"/>
  <c r="EI189" i="8"/>
  <c r="EI225" i="8"/>
  <c r="EI233" i="8"/>
  <c r="EI241" i="8"/>
  <c r="EI237" i="8"/>
  <c r="EI224" i="8"/>
  <c r="EI232" i="8"/>
  <c r="EI240" i="8"/>
  <c r="EI246" i="8"/>
  <c r="EI223" i="8"/>
  <c r="EI231" i="8"/>
  <c r="EI239" i="8"/>
  <c r="EI247" i="8"/>
  <c r="EI222" i="8"/>
  <c r="EI230" i="8"/>
  <c r="EI238" i="8"/>
  <c r="EI213" i="8"/>
  <c r="EI221" i="8"/>
  <c r="EI228" i="8"/>
  <c r="EI236" i="8"/>
  <c r="EI244" i="8"/>
  <c r="EI205" i="8"/>
  <c r="EI227" i="8"/>
  <c r="EI235" i="8"/>
  <c r="EI243" i="8"/>
  <c r="EI245" i="8"/>
  <c r="CQ183" i="8"/>
  <c r="CQ187" i="8"/>
  <c r="CQ185" i="8"/>
  <c r="CQ184" i="8"/>
  <c r="CQ190" i="8"/>
  <c r="CQ198" i="8"/>
  <c r="CQ206" i="8"/>
  <c r="CQ214" i="8"/>
  <c r="CQ189" i="8"/>
  <c r="CQ197" i="8"/>
  <c r="CQ205" i="8"/>
  <c r="CQ213" i="8"/>
  <c r="CQ221" i="8"/>
  <c r="CQ188" i="8"/>
  <c r="CQ196" i="8"/>
  <c r="CQ204" i="8"/>
  <c r="CQ212" i="8"/>
  <c r="CQ220" i="8"/>
  <c r="CQ195" i="8"/>
  <c r="CQ203" i="8"/>
  <c r="CQ211" i="8"/>
  <c r="CQ219" i="8"/>
  <c r="CQ186" i="8"/>
  <c r="CQ194" i="8"/>
  <c r="CQ202" i="8"/>
  <c r="CQ210" i="8"/>
  <c r="CQ192" i="8"/>
  <c r="CQ200" i="8"/>
  <c r="CQ208" i="8"/>
  <c r="CQ216" i="8"/>
  <c r="CQ191" i="8"/>
  <c r="CQ199" i="8"/>
  <c r="CQ207" i="8"/>
  <c r="CQ215" i="8"/>
  <c r="CQ222" i="8"/>
  <c r="CQ230" i="8"/>
  <c r="CQ238" i="8"/>
  <c r="CQ246" i="8"/>
  <c r="CQ209" i="8"/>
  <c r="CQ229" i="8"/>
  <c r="CQ237" i="8"/>
  <c r="CQ245" i="8"/>
  <c r="CQ228" i="8"/>
  <c r="CQ236" i="8"/>
  <c r="CQ244" i="8"/>
  <c r="CQ233" i="8"/>
  <c r="CQ227" i="8"/>
  <c r="CQ235" i="8"/>
  <c r="CQ243" i="8"/>
  <c r="CQ225" i="8"/>
  <c r="CQ217" i="8"/>
  <c r="CQ226" i="8"/>
  <c r="CQ234" i="8"/>
  <c r="CQ242" i="8"/>
  <c r="CQ201" i="8"/>
  <c r="CQ224" i="8"/>
  <c r="CQ232" i="8"/>
  <c r="CQ240" i="8"/>
  <c r="CQ193" i="8"/>
  <c r="CQ218" i="8"/>
  <c r="CQ223" i="8"/>
  <c r="CQ231" i="8"/>
  <c r="CQ239" i="8"/>
  <c r="CQ247" i="8"/>
  <c r="CQ241" i="8"/>
  <c r="BN186" i="8"/>
  <c r="BN185" i="8"/>
  <c r="BN184" i="8"/>
  <c r="BN183" i="8"/>
  <c r="BN188" i="8"/>
  <c r="BN187" i="8"/>
  <c r="BN193" i="8"/>
  <c r="BN201" i="8"/>
  <c r="BN209" i="8"/>
  <c r="BN217" i="8"/>
  <c r="BN192" i="8"/>
  <c r="BN200" i="8"/>
  <c r="BN208" i="8"/>
  <c r="BN216" i="8"/>
  <c r="BN191" i="8"/>
  <c r="BN199" i="8"/>
  <c r="BN207" i="8"/>
  <c r="BN215" i="8"/>
  <c r="BN190" i="8"/>
  <c r="BN198" i="8"/>
  <c r="BN206" i="8"/>
  <c r="BN214" i="8"/>
  <c r="BN189" i="8"/>
  <c r="BN197" i="8"/>
  <c r="BN205" i="8"/>
  <c r="BN213" i="8"/>
  <c r="BN195" i="8"/>
  <c r="BN203" i="8"/>
  <c r="BN211" i="8"/>
  <c r="BN219" i="8"/>
  <c r="BN194" i="8"/>
  <c r="BN202" i="8"/>
  <c r="BN210" i="8"/>
  <c r="BN218" i="8"/>
  <c r="BN225" i="8"/>
  <c r="BN233" i="8"/>
  <c r="BN241" i="8"/>
  <c r="BN221" i="8"/>
  <c r="BN224" i="8"/>
  <c r="BN232" i="8"/>
  <c r="BN240" i="8"/>
  <c r="BN236" i="8"/>
  <c r="BN212" i="8"/>
  <c r="BN223" i="8"/>
  <c r="BN231" i="8"/>
  <c r="BN239" i="8"/>
  <c r="BN247" i="8"/>
  <c r="BN245" i="8"/>
  <c r="BN204" i="8"/>
  <c r="BN222" i="8"/>
  <c r="BN230" i="8"/>
  <c r="BN238" i="8"/>
  <c r="BN246" i="8"/>
  <c r="BN196" i="8"/>
  <c r="BN220" i="8"/>
  <c r="BN229" i="8"/>
  <c r="BN237" i="8"/>
  <c r="BN227" i="8"/>
  <c r="BN235" i="8"/>
  <c r="BN243" i="8"/>
  <c r="BN228" i="8"/>
  <c r="BN226" i="8"/>
  <c r="BN234" i="8"/>
  <c r="BN242" i="8"/>
  <c r="BN244" i="8"/>
  <c r="CP187" i="8"/>
  <c r="CP186" i="8"/>
  <c r="CP184" i="8"/>
  <c r="CP183" i="8"/>
  <c r="CP189" i="8"/>
  <c r="CP197" i="8"/>
  <c r="CP205" i="8"/>
  <c r="CP213" i="8"/>
  <c r="CP221" i="8"/>
  <c r="CP185" i="8"/>
  <c r="CP188" i="8"/>
  <c r="CP196" i="8"/>
  <c r="CP204" i="8"/>
  <c r="CP212" i="8"/>
  <c r="CP220" i="8"/>
  <c r="CP195" i="8"/>
  <c r="CP203" i="8"/>
  <c r="CP211" i="8"/>
  <c r="CP219" i="8"/>
  <c r="CP194" i="8"/>
  <c r="CP202" i="8"/>
  <c r="CP210" i="8"/>
  <c r="CP218" i="8"/>
  <c r="CP193" i="8"/>
  <c r="CP201" i="8"/>
  <c r="CP209" i="8"/>
  <c r="CP217" i="8"/>
  <c r="CP191" i="8"/>
  <c r="CP199" i="8"/>
  <c r="CP207" i="8"/>
  <c r="CP215" i="8"/>
  <c r="CP190" i="8"/>
  <c r="CP198" i="8"/>
  <c r="CP206" i="8"/>
  <c r="CP214" i="8"/>
  <c r="CP229" i="8"/>
  <c r="CP237" i="8"/>
  <c r="CP245" i="8"/>
  <c r="CP216" i="8"/>
  <c r="CP228" i="8"/>
  <c r="CP236" i="8"/>
  <c r="CP244" i="8"/>
  <c r="CP224" i="8"/>
  <c r="CP208" i="8"/>
  <c r="CP227" i="8"/>
  <c r="CP235" i="8"/>
  <c r="CP243" i="8"/>
  <c r="CP200" i="8"/>
  <c r="CP226" i="8"/>
  <c r="CP234" i="8"/>
  <c r="CP242" i="8"/>
  <c r="CP192" i="8"/>
  <c r="CP225" i="8"/>
  <c r="CP233" i="8"/>
  <c r="CP241" i="8"/>
  <c r="CP223" i="8"/>
  <c r="CP231" i="8"/>
  <c r="CP239" i="8"/>
  <c r="CP247" i="8"/>
  <c r="CP222" i="8"/>
  <c r="CP230" i="8"/>
  <c r="CP238" i="8"/>
  <c r="CP246" i="8"/>
  <c r="CP232" i="8"/>
  <c r="CP240" i="8"/>
  <c r="BM185" i="8"/>
  <c r="BM184" i="8"/>
  <c r="BM183" i="8"/>
  <c r="BM187" i="8"/>
  <c r="BM186" i="8"/>
  <c r="BM192" i="8"/>
  <c r="BM200" i="8"/>
  <c r="BM208" i="8"/>
  <c r="BM216" i="8"/>
  <c r="BM191" i="8"/>
  <c r="BM199" i="8"/>
  <c r="BM207" i="8"/>
  <c r="BM215" i="8"/>
  <c r="BM190" i="8"/>
  <c r="BM198" i="8"/>
  <c r="BM206" i="8"/>
  <c r="BM214" i="8"/>
  <c r="BM189" i="8"/>
  <c r="BM197" i="8"/>
  <c r="BM205" i="8"/>
  <c r="BM213" i="8"/>
  <c r="BM221" i="8"/>
  <c r="BM196" i="8"/>
  <c r="BM204" i="8"/>
  <c r="BM212" i="8"/>
  <c r="BM188" i="8"/>
  <c r="BM194" i="8"/>
  <c r="BM202" i="8"/>
  <c r="BM210" i="8"/>
  <c r="BM218" i="8"/>
  <c r="BM193" i="8"/>
  <c r="BM201" i="8"/>
  <c r="BM209" i="8"/>
  <c r="BM217" i="8"/>
  <c r="BM203" i="8"/>
  <c r="BM224" i="8"/>
  <c r="BM232" i="8"/>
  <c r="BM240" i="8"/>
  <c r="BM235" i="8"/>
  <c r="BM195" i="8"/>
  <c r="BM223" i="8"/>
  <c r="BM231" i="8"/>
  <c r="BM239" i="8"/>
  <c r="BM247" i="8"/>
  <c r="BM222" i="8"/>
  <c r="BM230" i="8"/>
  <c r="BM238" i="8"/>
  <c r="BM246" i="8"/>
  <c r="BM220" i="8"/>
  <c r="BM229" i="8"/>
  <c r="BM237" i="8"/>
  <c r="BM245" i="8"/>
  <c r="BM228" i="8"/>
  <c r="BM236" i="8"/>
  <c r="BM244" i="8"/>
  <c r="BM227" i="8"/>
  <c r="BM219" i="8"/>
  <c r="BM226" i="8"/>
  <c r="BM234" i="8"/>
  <c r="BM242" i="8"/>
  <c r="BM211" i="8"/>
  <c r="BM225" i="8"/>
  <c r="BM233" i="8"/>
  <c r="BM241" i="8"/>
  <c r="BM243" i="8"/>
  <c r="CO187" i="8"/>
  <c r="CO186" i="8"/>
  <c r="CO185" i="8"/>
  <c r="CO183" i="8"/>
  <c r="CO188" i="8"/>
  <c r="CO196" i="8"/>
  <c r="CO204" i="8"/>
  <c r="CO212" i="8"/>
  <c r="CO220" i="8"/>
  <c r="CO195" i="8"/>
  <c r="CO203" i="8"/>
  <c r="CO211" i="8"/>
  <c r="CO219" i="8"/>
  <c r="CO194" i="8"/>
  <c r="CO202" i="8"/>
  <c r="CO210" i="8"/>
  <c r="CO218" i="8"/>
  <c r="CO193" i="8"/>
  <c r="CO201" i="8"/>
  <c r="CO209" i="8"/>
  <c r="CO217" i="8"/>
  <c r="CO192" i="8"/>
  <c r="CO200" i="8"/>
  <c r="CO208" i="8"/>
  <c r="CO216" i="8"/>
  <c r="CO184" i="8"/>
  <c r="CO190" i="8"/>
  <c r="CO198" i="8"/>
  <c r="CO206" i="8"/>
  <c r="CO214" i="8"/>
  <c r="CO189" i="8"/>
  <c r="CO197" i="8"/>
  <c r="CO205" i="8"/>
  <c r="CO213" i="8"/>
  <c r="CO221" i="8"/>
  <c r="CO199" i="8"/>
  <c r="CO228" i="8"/>
  <c r="CO236" i="8"/>
  <c r="CO244" i="8"/>
  <c r="CO191" i="8"/>
  <c r="CO227" i="8"/>
  <c r="CO235" i="8"/>
  <c r="CO243" i="8"/>
  <c r="CO226" i="8"/>
  <c r="CO234" i="8"/>
  <c r="CO242" i="8"/>
  <c r="CO225" i="8"/>
  <c r="CO233" i="8"/>
  <c r="CO241" i="8"/>
  <c r="CO224" i="8"/>
  <c r="CO232" i="8"/>
  <c r="CO240" i="8"/>
  <c r="CO231" i="8"/>
  <c r="CO215" i="8"/>
  <c r="CO222" i="8"/>
  <c r="CO230" i="8"/>
  <c r="CO238" i="8"/>
  <c r="CO246" i="8"/>
  <c r="CO239" i="8"/>
  <c r="CO207" i="8"/>
  <c r="CO229" i="8"/>
  <c r="CO237" i="8"/>
  <c r="CO245" i="8"/>
  <c r="CO223" i="8"/>
  <c r="CO247" i="8"/>
  <c r="CB184" i="8"/>
  <c r="CB183" i="8"/>
  <c r="CB186" i="8"/>
  <c r="CB185" i="8"/>
  <c r="CB191" i="8"/>
  <c r="CB199" i="8"/>
  <c r="CB207" i="8"/>
  <c r="CB215" i="8"/>
  <c r="CB190" i="8"/>
  <c r="CB198" i="8"/>
  <c r="CB206" i="8"/>
  <c r="CB214" i="8"/>
  <c r="CB189" i="8"/>
  <c r="CB197" i="8"/>
  <c r="CB205" i="8"/>
  <c r="CB213" i="8"/>
  <c r="CB221" i="8"/>
  <c r="CB188" i="8"/>
  <c r="CB196" i="8"/>
  <c r="CB204" i="8"/>
  <c r="CB212" i="8"/>
  <c r="CB220" i="8"/>
  <c r="CB195" i="8"/>
  <c r="CB203" i="8"/>
  <c r="CB211" i="8"/>
  <c r="CB193" i="8"/>
  <c r="CB201" i="8"/>
  <c r="CB209" i="8"/>
  <c r="CB217" i="8"/>
  <c r="CB192" i="8"/>
  <c r="CB200" i="8"/>
  <c r="CB208" i="8"/>
  <c r="CB216" i="8"/>
  <c r="CB194" i="8"/>
  <c r="CB223" i="8"/>
  <c r="CB231" i="8"/>
  <c r="CB239" i="8"/>
  <c r="CB247" i="8"/>
  <c r="CB219" i="8"/>
  <c r="CB222" i="8"/>
  <c r="CB230" i="8"/>
  <c r="CB238" i="8"/>
  <c r="CB246" i="8"/>
  <c r="CB187" i="8"/>
  <c r="CB229" i="8"/>
  <c r="CB237" i="8"/>
  <c r="CB245" i="8"/>
  <c r="CB228" i="8"/>
  <c r="CB236" i="8"/>
  <c r="CB244" i="8"/>
  <c r="CB218" i="8"/>
  <c r="CB227" i="8"/>
  <c r="CB235" i="8"/>
  <c r="CB243" i="8"/>
  <c r="CB226" i="8"/>
  <c r="CB210" i="8"/>
  <c r="CB225" i="8"/>
  <c r="CB233" i="8"/>
  <c r="CB241" i="8"/>
  <c r="CB234" i="8"/>
  <c r="CB202" i="8"/>
  <c r="CB224" i="8"/>
  <c r="CB232" i="8"/>
  <c r="CB240" i="8"/>
  <c r="CB242" i="8"/>
  <c r="BO187" i="8"/>
  <c r="BO186" i="8"/>
  <c r="BO185" i="8"/>
  <c r="BO184" i="8"/>
  <c r="BO183" i="8"/>
  <c r="BO194" i="8"/>
  <c r="BO202" i="8"/>
  <c r="BO210" i="8"/>
  <c r="BO218" i="8"/>
  <c r="BO193" i="8"/>
  <c r="BO201" i="8"/>
  <c r="BO209" i="8"/>
  <c r="BO217" i="8"/>
  <c r="BO192" i="8"/>
  <c r="BO200" i="8"/>
  <c r="BO208" i="8"/>
  <c r="BO216" i="8"/>
  <c r="BO191" i="8"/>
  <c r="BO199" i="8"/>
  <c r="BO207" i="8"/>
  <c r="BO215" i="8"/>
  <c r="BO190" i="8"/>
  <c r="BO198" i="8"/>
  <c r="BO206" i="8"/>
  <c r="BO214" i="8"/>
  <c r="BO196" i="8"/>
  <c r="BO204" i="8"/>
  <c r="BO212" i="8"/>
  <c r="BO220" i="8"/>
  <c r="BO188" i="8"/>
  <c r="BO195" i="8"/>
  <c r="BO203" i="8"/>
  <c r="BO211" i="8"/>
  <c r="BO219" i="8"/>
  <c r="BO189" i="8"/>
  <c r="BO226" i="8"/>
  <c r="BO234" i="8"/>
  <c r="BO242" i="8"/>
  <c r="BO225" i="8"/>
  <c r="BO233" i="8"/>
  <c r="BO241" i="8"/>
  <c r="BO246" i="8"/>
  <c r="BO213" i="8"/>
  <c r="BO237" i="8"/>
  <c r="BO221" i="8"/>
  <c r="BO224" i="8"/>
  <c r="BO232" i="8"/>
  <c r="BO240" i="8"/>
  <c r="BO223" i="8"/>
  <c r="BO231" i="8"/>
  <c r="BO239" i="8"/>
  <c r="BO247" i="8"/>
  <c r="BO229" i="8"/>
  <c r="BO222" i="8"/>
  <c r="BO230" i="8"/>
  <c r="BO238" i="8"/>
  <c r="BO205" i="8"/>
  <c r="BO228" i="8"/>
  <c r="BO236" i="8"/>
  <c r="BO244" i="8"/>
  <c r="BO197" i="8"/>
  <c r="BO227" i="8"/>
  <c r="BO235" i="8"/>
  <c r="BO243" i="8"/>
  <c r="BO245" i="8"/>
  <c r="BC183" i="8"/>
  <c r="BC188" i="8"/>
  <c r="BC187" i="8"/>
  <c r="BC185" i="8"/>
  <c r="BC184" i="8"/>
  <c r="BC190" i="8"/>
  <c r="BC198" i="8"/>
  <c r="BC206" i="8"/>
  <c r="BC214" i="8"/>
  <c r="BC189" i="8"/>
  <c r="BC197" i="8"/>
  <c r="BC205" i="8"/>
  <c r="BC213" i="8"/>
  <c r="BC221" i="8"/>
  <c r="BC196" i="8"/>
  <c r="BC204" i="8"/>
  <c r="BC212" i="8"/>
  <c r="BC220" i="8"/>
  <c r="BC195" i="8"/>
  <c r="BC203" i="8"/>
  <c r="BC211" i="8"/>
  <c r="BC219" i="8"/>
  <c r="BC194" i="8"/>
  <c r="BC202" i="8"/>
  <c r="BC210" i="8"/>
  <c r="BC192" i="8"/>
  <c r="BC200" i="8"/>
  <c r="BC208" i="8"/>
  <c r="BC216" i="8"/>
  <c r="BC186" i="8"/>
  <c r="BC191" i="8"/>
  <c r="BC199" i="8"/>
  <c r="BC207" i="8"/>
  <c r="BC215" i="8"/>
  <c r="BC209" i="8"/>
  <c r="BC222" i="8"/>
  <c r="BC230" i="8"/>
  <c r="BC238" i="8"/>
  <c r="BC246" i="8"/>
  <c r="BC201" i="8"/>
  <c r="BC229" i="8"/>
  <c r="BC237" i="8"/>
  <c r="BC245" i="8"/>
  <c r="BC193" i="8"/>
  <c r="BC228" i="8"/>
  <c r="BC236" i="8"/>
  <c r="BC244" i="8"/>
  <c r="BC218" i="8"/>
  <c r="BC227" i="8"/>
  <c r="BC235" i="8"/>
  <c r="BC243" i="8"/>
  <c r="BC233" i="8"/>
  <c r="BC226" i="8"/>
  <c r="BC234" i="8"/>
  <c r="BC242" i="8"/>
  <c r="BC224" i="8"/>
  <c r="BC232" i="8"/>
  <c r="BC240" i="8"/>
  <c r="BC225" i="8"/>
  <c r="BC217" i="8"/>
  <c r="BC223" i="8"/>
  <c r="BC231" i="8"/>
  <c r="BC239" i="8"/>
  <c r="BC247" i="8"/>
  <c r="BC241" i="8"/>
  <c r="Z186" i="8"/>
  <c r="Z185" i="8"/>
  <c r="Z184" i="8"/>
  <c r="Z183" i="8"/>
  <c r="Z188" i="8"/>
  <c r="Z187" i="8"/>
  <c r="Z193" i="8"/>
  <c r="Z201" i="8"/>
  <c r="Z209" i="8"/>
  <c r="Z217" i="8"/>
  <c r="Z192" i="8"/>
  <c r="Z200" i="8"/>
  <c r="Z208" i="8"/>
  <c r="Z216" i="8"/>
  <c r="Z191" i="8"/>
  <c r="Z199" i="8"/>
  <c r="Z207" i="8"/>
  <c r="Z215" i="8"/>
  <c r="Z190" i="8"/>
  <c r="Z198" i="8"/>
  <c r="Z206" i="8"/>
  <c r="Z214" i="8"/>
  <c r="Z222" i="8"/>
  <c r="Z189" i="8"/>
  <c r="Z197" i="8"/>
  <c r="Z205" i="8"/>
  <c r="Z213" i="8"/>
  <c r="Z195" i="8"/>
  <c r="Z203" i="8"/>
  <c r="Z211" i="8"/>
  <c r="Z219" i="8"/>
  <c r="Z194" i="8"/>
  <c r="Z202" i="8"/>
  <c r="Z210" i="8"/>
  <c r="Z218" i="8"/>
  <c r="Z225" i="8"/>
  <c r="Z233" i="8"/>
  <c r="Z241" i="8"/>
  <c r="Z224" i="8"/>
  <c r="Z232" i="8"/>
  <c r="Z240" i="8"/>
  <c r="Z228" i="8"/>
  <c r="Z220" i="8"/>
  <c r="Z223" i="8"/>
  <c r="Z231" i="8"/>
  <c r="Z239" i="8"/>
  <c r="Z247" i="8"/>
  <c r="Z230" i="8"/>
  <c r="Z238" i="8"/>
  <c r="Z246" i="8"/>
  <c r="Z245" i="8"/>
  <c r="Z229" i="8"/>
  <c r="Z237" i="8"/>
  <c r="Z204" i="8"/>
  <c r="Z227" i="8"/>
  <c r="Z235" i="8"/>
  <c r="Z243" i="8"/>
  <c r="Z236" i="8"/>
  <c r="Z196" i="8"/>
  <c r="Z221" i="8"/>
  <c r="Z226" i="8"/>
  <c r="Z234" i="8"/>
  <c r="Z242" i="8"/>
  <c r="Z212" i="8"/>
  <c r="Z244" i="8"/>
  <c r="T188" i="8"/>
  <c r="T187" i="8"/>
  <c r="T186" i="8"/>
  <c r="T185" i="8"/>
  <c r="T184" i="8"/>
  <c r="T195" i="8"/>
  <c r="T203" i="8"/>
  <c r="T211" i="8"/>
  <c r="T219" i="8"/>
  <c r="T194" i="8"/>
  <c r="T202" i="8"/>
  <c r="T210" i="8"/>
  <c r="T218" i="8"/>
  <c r="T183" i="8"/>
  <c r="T193" i="8"/>
  <c r="T201" i="8"/>
  <c r="T209" i="8"/>
  <c r="T217" i="8"/>
  <c r="T192" i="8"/>
  <c r="T200" i="8"/>
  <c r="T208" i="8"/>
  <c r="T216" i="8"/>
  <c r="T191" i="8"/>
  <c r="T199" i="8"/>
  <c r="T207" i="8"/>
  <c r="T215" i="8"/>
  <c r="T189" i="8"/>
  <c r="T197" i="8"/>
  <c r="T205" i="8"/>
  <c r="T213" i="8"/>
  <c r="T221" i="8"/>
  <c r="T196" i="8"/>
  <c r="T204" i="8"/>
  <c r="T212" i="8"/>
  <c r="T220" i="8"/>
  <c r="T227" i="8"/>
  <c r="T235" i="8"/>
  <c r="T243" i="8"/>
  <c r="T190" i="8"/>
  <c r="T226" i="8"/>
  <c r="T234" i="8"/>
  <c r="T242" i="8"/>
  <c r="T214" i="8"/>
  <c r="T225" i="8"/>
  <c r="T233" i="8"/>
  <c r="T241" i="8"/>
  <c r="T206" i="8"/>
  <c r="T224" i="8"/>
  <c r="T232" i="8"/>
  <c r="T240" i="8"/>
  <c r="T247" i="8"/>
  <c r="T238" i="8"/>
  <c r="T198" i="8"/>
  <c r="T222" i="8"/>
  <c r="T223" i="8"/>
  <c r="T231" i="8"/>
  <c r="T239" i="8"/>
  <c r="T229" i="8"/>
  <c r="T237" i="8"/>
  <c r="T245" i="8"/>
  <c r="T230" i="8"/>
  <c r="T228" i="8"/>
  <c r="T236" i="8"/>
  <c r="T244" i="8"/>
  <c r="T246" i="8"/>
  <c r="BF186" i="8"/>
  <c r="BF185" i="8"/>
  <c r="BF184" i="8"/>
  <c r="BF183" i="8"/>
  <c r="BF188" i="8"/>
  <c r="BF187" i="8"/>
  <c r="BF193" i="8"/>
  <c r="BF201" i="8"/>
  <c r="BF209" i="8"/>
  <c r="BF217" i="8"/>
  <c r="BF192" i="8"/>
  <c r="BF200" i="8"/>
  <c r="BF208" i="8"/>
  <c r="BF216" i="8"/>
  <c r="BF191" i="8"/>
  <c r="BF199" i="8"/>
  <c r="BF207" i="8"/>
  <c r="BF215" i="8"/>
  <c r="BF190" i="8"/>
  <c r="BF198" i="8"/>
  <c r="BF206" i="8"/>
  <c r="BF214" i="8"/>
  <c r="BF189" i="8"/>
  <c r="BF197" i="8"/>
  <c r="BF205" i="8"/>
  <c r="BF213" i="8"/>
  <c r="BF195" i="8"/>
  <c r="BF203" i="8"/>
  <c r="BF211" i="8"/>
  <c r="BF219" i="8"/>
  <c r="BF194" i="8"/>
  <c r="BF202" i="8"/>
  <c r="BF210" i="8"/>
  <c r="BF218" i="8"/>
  <c r="BF225" i="8"/>
  <c r="BF233" i="8"/>
  <c r="BF241" i="8"/>
  <c r="BF245" i="8"/>
  <c r="BF212" i="8"/>
  <c r="BF224" i="8"/>
  <c r="BF232" i="8"/>
  <c r="BF240" i="8"/>
  <c r="BF204" i="8"/>
  <c r="BF220" i="8"/>
  <c r="BF223" i="8"/>
  <c r="BF231" i="8"/>
  <c r="BF239" i="8"/>
  <c r="BF247" i="8"/>
  <c r="BF236" i="8"/>
  <c r="BF196" i="8"/>
  <c r="BF222" i="8"/>
  <c r="BF230" i="8"/>
  <c r="BF238" i="8"/>
  <c r="BF246" i="8"/>
  <c r="BF229" i="8"/>
  <c r="BF237" i="8"/>
  <c r="BF228" i="8"/>
  <c r="BF227" i="8"/>
  <c r="BF235" i="8"/>
  <c r="BF243" i="8"/>
  <c r="BF221" i="8"/>
  <c r="BF226" i="8"/>
  <c r="BF234" i="8"/>
  <c r="BF242" i="8"/>
  <c r="BF244" i="8"/>
  <c r="DG183" i="8"/>
  <c r="DG187" i="8"/>
  <c r="DG185" i="8"/>
  <c r="DG184" i="8"/>
  <c r="DG190" i="8"/>
  <c r="DG198" i="8"/>
  <c r="DG206" i="8"/>
  <c r="DG214" i="8"/>
  <c r="DG189" i="8"/>
  <c r="DG197" i="8"/>
  <c r="DG205" i="8"/>
  <c r="DG213" i="8"/>
  <c r="DG221" i="8"/>
  <c r="DG188" i="8"/>
  <c r="DG196" i="8"/>
  <c r="DG204" i="8"/>
  <c r="DG212" i="8"/>
  <c r="DG220" i="8"/>
  <c r="DG195" i="8"/>
  <c r="DG203" i="8"/>
  <c r="DG211" i="8"/>
  <c r="DG219" i="8"/>
  <c r="DG194" i="8"/>
  <c r="DG202" i="8"/>
  <c r="DG210" i="8"/>
  <c r="DG186" i="8"/>
  <c r="DG192" i="8"/>
  <c r="DG200" i="8"/>
  <c r="DG208" i="8"/>
  <c r="DG216" i="8"/>
  <c r="DG191" i="8"/>
  <c r="DG199" i="8"/>
  <c r="DG207" i="8"/>
  <c r="DG215" i="8"/>
  <c r="DG201" i="8"/>
  <c r="DG222" i="8"/>
  <c r="DG230" i="8"/>
  <c r="DG238" i="8"/>
  <c r="DG246" i="8"/>
  <c r="DG193" i="8"/>
  <c r="DG229" i="8"/>
  <c r="DG237" i="8"/>
  <c r="DG245" i="8"/>
  <c r="DG228" i="8"/>
  <c r="DG236" i="8"/>
  <c r="DG244" i="8"/>
  <c r="DG218" i="8"/>
  <c r="DG227" i="8"/>
  <c r="DG235" i="8"/>
  <c r="DG243" i="8"/>
  <c r="DG226" i="8"/>
  <c r="DG234" i="8"/>
  <c r="DG242" i="8"/>
  <c r="DG217" i="8"/>
  <c r="DG224" i="8"/>
  <c r="DG232" i="8"/>
  <c r="DG240" i="8"/>
  <c r="DG225" i="8"/>
  <c r="DG209" i="8"/>
  <c r="DG223" i="8"/>
  <c r="DG231" i="8"/>
  <c r="DG239" i="8"/>
  <c r="DG247" i="8"/>
  <c r="DG233" i="8"/>
  <c r="DG241" i="8"/>
  <c r="L188" i="8"/>
  <c r="L187" i="8"/>
  <c r="L186" i="8"/>
  <c r="L185" i="8"/>
  <c r="L184" i="8"/>
  <c r="L195" i="8"/>
  <c r="L203" i="8"/>
  <c r="L211" i="8"/>
  <c r="L219" i="8"/>
  <c r="L183" i="8"/>
  <c r="L194" i="8"/>
  <c r="L202" i="8"/>
  <c r="L210" i="8"/>
  <c r="L218" i="8"/>
  <c r="L193" i="8"/>
  <c r="L201" i="8"/>
  <c r="L209" i="8"/>
  <c r="L217" i="8"/>
  <c r="L192" i="8"/>
  <c r="L200" i="8"/>
  <c r="L208" i="8"/>
  <c r="L216" i="8"/>
  <c r="L191" i="8"/>
  <c r="L199" i="8"/>
  <c r="L207" i="8"/>
  <c r="L215" i="8"/>
  <c r="L189" i="8"/>
  <c r="L197" i="8"/>
  <c r="L205" i="8"/>
  <c r="L213" i="8"/>
  <c r="L221" i="8"/>
  <c r="L196" i="8"/>
  <c r="L204" i="8"/>
  <c r="L212" i="8"/>
  <c r="L220" i="8"/>
  <c r="L222" i="8"/>
  <c r="L227" i="8"/>
  <c r="L235" i="8"/>
  <c r="L243" i="8"/>
  <c r="L214" i="8"/>
  <c r="L226" i="8"/>
  <c r="L234" i="8"/>
  <c r="L242" i="8"/>
  <c r="L206" i="8"/>
  <c r="L225" i="8"/>
  <c r="L233" i="8"/>
  <c r="L241" i="8"/>
  <c r="L230" i="8"/>
  <c r="L238" i="8"/>
  <c r="L198" i="8"/>
  <c r="L224" i="8"/>
  <c r="L232" i="8"/>
  <c r="L240" i="8"/>
  <c r="L190" i="8"/>
  <c r="L223" i="8"/>
  <c r="L231" i="8"/>
  <c r="L239" i="8"/>
  <c r="L229" i="8"/>
  <c r="L237" i="8"/>
  <c r="L245" i="8"/>
  <c r="L228" i="8"/>
  <c r="L236" i="8"/>
  <c r="L244" i="8"/>
  <c r="L247" i="8"/>
  <c r="L246" i="8"/>
  <c r="EW185" i="8"/>
  <c r="EW184" i="8"/>
  <c r="EW183" i="8"/>
  <c r="EW187" i="8"/>
  <c r="EW186" i="8"/>
  <c r="EW192" i="8"/>
  <c r="EW200" i="8"/>
  <c r="EW208" i="8"/>
  <c r="EW216" i="8"/>
  <c r="EW191" i="8"/>
  <c r="EW199" i="8"/>
  <c r="EW207" i="8"/>
  <c r="EW215" i="8"/>
  <c r="EW190" i="8"/>
  <c r="EW198" i="8"/>
  <c r="EW206" i="8"/>
  <c r="EW214" i="8"/>
  <c r="EW189" i="8"/>
  <c r="EW197" i="8"/>
  <c r="EW205" i="8"/>
  <c r="EW213" i="8"/>
  <c r="EW221" i="8"/>
  <c r="EW188" i="8"/>
  <c r="EW196" i="8"/>
  <c r="EW204" i="8"/>
  <c r="EW212" i="8"/>
  <c r="EW194" i="8"/>
  <c r="EW202" i="8"/>
  <c r="EW210" i="8"/>
  <c r="EW218" i="8"/>
  <c r="EW193" i="8"/>
  <c r="EW201" i="8"/>
  <c r="EW209" i="8"/>
  <c r="EW217" i="8"/>
  <c r="EW224" i="8"/>
  <c r="EW232" i="8"/>
  <c r="EW240" i="8"/>
  <c r="EW220" i="8"/>
  <c r="EW223" i="8"/>
  <c r="EW231" i="8"/>
  <c r="EW239" i="8"/>
  <c r="EW247" i="8"/>
  <c r="EW211" i="8"/>
  <c r="EW222" i="8"/>
  <c r="EW230" i="8"/>
  <c r="EW238" i="8"/>
  <c r="EW246" i="8"/>
  <c r="EW203" i="8"/>
  <c r="EW229" i="8"/>
  <c r="EW237" i="8"/>
  <c r="EW245" i="8"/>
  <c r="EW195" i="8"/>
  <c r="EW219" i="8"/>
  <c r="EW228" i="8"/>
  <c r="EW236" i="8"/>
  <c r="EW244" i="8"/>
  <c r="EW226" i="8"/>
  <c r="EW234" i="8"/>
  <c r="EW242" i="8"/>
  <c r="EW227" i="8"/>
  <c r="EW235" i="8"/>
  <c r="EW225" i="8"/>
  <c r="EW233" i="8"/>
  <c r="EW241" i="8"/>
  <c r="EW243" i="8"/>
  <c r="BI188" i="8"/>
  <c r="BI187" i="8"/>
  <c r="BI186" i="8"/>
  <c r="BI185" i="8"/>
  <c r="BI183" i="8"/>
  <c r="BI196" i="8"/>
  <c r="BI204" i="8"/>
  <c r="BI212" i="8"/>
  <c r="BI220" i="8"/>
  <c r="BI195" i="8"/>
  <c r="BI203" i="8"/>
  <c r="BI211" i="8"/>
  <c r="BI219" i="8"/>
  <c r="BI184" i="8"/>
  <c r="BI194" i="8"/>
  <c r="BI202" i="8"/>
  <c r="BI210" i="8"/>
  <c r="BI218" i="8"/>
  <c r="BI193" i="8"/>
  <c r="BI201" i="8"/>
  <c r="BI209" i="8"/>
  <c r="BI217" i="8"/>
  <c r="BI192" i="8"/>
  <c r="BI200" i="8"/>
  <c r="BI208" i="8"/>
  <c r="BI216" i="8"/>
  <c r="BI190" i="8"/>
  <c r="BI198" i="8"/>
  <c r="BI206" i="8"/>
  <c r="BI214" i="8"/>
  <c r="BI189" i="8"/>
  <c r="BI197" i="8"/>
  <c r="BI205" i="8"/>
  <c r="BI213" i="8"/>
  <c r="BI221" i="8"/>
  <c r="BI228" i="8"/>
  <c r="BI236" i="8"/>
  <c r="BI244" i="8"/>
  <c r="BI227" i="8"/>
  <c r="BI235" i="8"/>
  <c r="BI243" i="8"/>
  <c r="BI215" i="8"/>
  <c r="BI226" i="8"/>
  <c r="BI234" i="8"/>
  <c r="BI242" i="8"/>
  <c r="BI223" i="8"/>
  <c r="BI207" i="8"/>
  <c r="BI225" i="8"/>
  <c r="BI233" i="8"/>
  <c r="BI241" i="8"/>
  <c r="BI191" i="8"/>
  <c r="BI231" i="8"/>
  <c r="BI199" i="8"/>
  <c r="BI224" i="8"/>
  <c r="BI232" i="8"/>
  <c r="BI240" i="8"/>
  <c r="BI222" i="8"/>
  <c r="BI230" i="8"/>
  <c r="BI238" i="8"/>
  <c r="BI246" i="8"/>
  <c r="BI229" i="8"/>
  <c r="BI237" i="8"/>
  <c r="BI245" i="8"/>
  <c r="BI239" i="8"/>
  <c r="BI247" i="8"/>
  <c r="AA187" i="8"/>
  <c r="AA186" i="8"/>
  <c r="AA185" i="8"/>
  <c r="AA184" i="8"/>
  <c r="AA183" i="8"/>
  <c r="AA194" i="8"/>
  <c r="AA202" i="8"/>
  <c r="AA210" i="8"/>
  <c r="AA218" i="8"/>
  <c r="AA193" i="8"/>
  <c r="AA201" i="8"/>
  <c r="AA209" i="8"/>
  <c r="AA217" i="8"/>
  <c r="AA192" i="8"/>
  <c r="AA200" i="8"/>
  <c r="AA208" i="8"/>
  <c r="AA216" i="8"/>
  <c r="AA191" i="8"/>
  <c r="AA199" i="8"/>
  <c r="AA207" i="8"/>
  <c r="AA215" i="8"/>
  <c r="AA190" i="8"/>
  <c r="AA198" i="8"/>
  <c r="AA206" i="8"/>
  <c r="AA214" i="8"/>
  <c r="AA196" i="8"/>
  <c r="AA204" i="8"/>
  <c r="AA212" i="8"/>
  <c r="AA220" i="8"/>
  <c r="AA195" i="8"/>
  <c r="AA203" i="8"/>
  <c r="AA211" i="8"/>
  <c r="AA219" i="8"/>
  <c r="AA213" i="8"/>
  <c r="AA221" i="8"/>
  <c r="AA226" i="8"/>
  <c r="AA234" i="8"/>
  <c r="AA242" i="8"/>
  <c r="AA205" i="8"/>
  <c r="AA225" i="8"/>
  <c r="AA233" i="8"/>
  <c r="AA241" i="8"/>
  <c r="AA197" i="8"/>
  <c r="AA224" i="8"/>
  <c r="AA232" i="8"/>
  <c r="AA240" i="8"/>
  <c r="AA246" i="8"/>
  <c r="AA189" i="8"/>
  <c r="AA223" i="8"/>
  <c r="AA231" i="8"/>
  <c r="AA239" i="8"/>
  <c r="AA247" i="8"/>
  <c r="AA188" i="8"/>
  <c r="AA230" i="8"/>
  <c r="AA238" i="8"/>
  <c r="AA228" i="8"/>
  <c r="AA236" i="8"/>
  <c r="AA244" i="8"/>
  <c r="AA229" i="8"/>
  <c r="AA237" i="8"/>
  <c r="AA222" i="8"/>
  <c r="AA227" i="8"/>
  <c r="AA235" i="8"/>
  <c r="AA243" i="8"/>
  <c r="AA245" i="8"/>
  <c r="CH187" i="8"/>
  <c r="CH186" i="8"/>
  <c r="CH184" i="8"/>
  <c r="CH183" i="8"/>
  <c r="CH185" i="8"/>
  <c r="CH189" i="8"/>
  <c r="CH197" i="8"/>
  <c r="CH205" i="8"/>
  <c r="CH213" i="8"/>
  <c r="CH221" i="8"/>
  <c r="CH188" i="8"/>
  <c r="CH196" i="8"/>
  <c r="CH204" i="8"/>
  <c r="CH212" i="8"/>
  <c r="CH220" i="8"/>
  <c r="CH195" i="8"/>
  <c r="CH203" i="8"/>
  <c r="CH211" i="8"/>
  <c r="CH219" i="8"/>
  <c r="CH194" i="8"/>
  <c r="CH202" i="8"/>
  <c r="CH210" i="8"/>
  <c r="CH218" i="8"/>
  <c r="CH193" i="8"/>
  <c r="CH201" i="8"/>
  <c r="CH209" i="8"/>
  <c r="CH217" i="8"/>
  <c r="CH191" i="8"/>
  <c r="CH199" i="8"/>
  <c r="CH207" i="8"/>
  <c r="CH215" i="8"/>
  <c r="CH190" i="8"/>
  <c r="CH198" i="8"/>
  <c r="CH206" i="8"/>
  <c r="CH214" i="8"/>
  <c r="CH216" i="8"/>
  <c r="CH229" i="8"/>
  <c r="CH237" i="8"/>
  <c r="CH245" i="8"/>
  <c r="CH208" i="8"/>
  <c r="CH228" i="8"/>
  <c r="CH236" i="8"/>
  <c r="CH244" i="8"/>
  <c r="CH232" i="8"/>
  <c r="CH200" i="8"/>
  <c r="CH227" i="8"/>
  <c r="CH235" i="8"/>
  <c r="CH243" i="8"/>
  <c r="CH192" i="8"/>
  <c r="CH226" i="8"/>
  <c r="CH234" i="8"/>
  <c r="CH242" i="8"/>
  <c r="CH225" i="8"/>
  <c r="CH233" i="8"/>
  <c r="CH241" i="8"/>
  <c r="CH223" i="8"/>
  <c r="CH231" i="8"/>
  <c r="CH239" i="8"/>
  <c r="CH247" i="8"/>
  <c r="CH224" i="8"/>
  <c r="CH222" i="8"/>
  <c r="CH230" i="8"/>
  <c r="CH238" i="8"/>
  <c r="CH246" i="8"/>
  <c r="CH240" i="8"/>
  <c r="CG187" i="8"/>
  <c r="CG186" i="8"/>
  <c r="CG185" i="8"/>
  <c r="CG183" i="8"/>
  <c r="CG188" i="8"/>
  <c r="CG196" i="8"/>
  <c r="CG204" i="8"/>
  <c r="CG212" i="8"/>
  <c r="CG220" i="8"/>
  <c r="CG195" i="8"/>
  <c r="CG203" i="8"/>
  <c r="CG211" i="8"/>
  <c r="CG219" i="8"/>
  <c r="CG194" i="8"/>
  <c r="CG202" i="8"/>
  <c r="CG210" i="8"/>
  <c r="CG218" i="8"/>
  <c r="CG193" i="8"/>
  <c r="CG201" i="8"/>
  <c r="CG209" i="8"/>
  <c r="CG217" i="8"/>
  <c r="CG192" i="8"/>
  <c r="CG200" i="8"/>
  <c r="CG208" i="8"/>
  <c r="CG216" i="8"/>
  <c r="CG190" i="8"/>
  <c r="CG198" i="8"/>
  <c r="CG206" i="8"/>
  <c r="CG214" i="8"/>
  <c r="CG189" i="8"/>
  <c r="CG197" i="8"/>
  <c r="CG205" i="8"/>
  <c r="CG213" i="8"/>
  <c r="CG221" i="8"/>
  <c r="CG191" i="8"/>
  <c r="CG228" i="8"/>
  <c r="CG236" i="8"/>
  <c r="CG244" i="8"/>
  <c r="CG227" i="8"/>
  <c r="CG235" i="8"/>
  <c r="CG243" i="8"/>
  <c r="CG231" i="8"/>
  <c r="CG226" i="8"/>
  <c r="CG234" i="8"/>
  <c r="CG242" i="8"/>
  <c r="CG184" i="8"/>
  <c r="CG225" i="8"/>
  <c r="CG233" i="8"/>
  <c r="CG241" i="8"/>
  <c r="CG215" i="8"/>
  <c r="CG239" i="8"/>
  <c r="CG224" i="8"/>
  <c r="CG232" i="8"/>
  <c r="CG240" i="8"/>
  <c r="CG207" i="8"/>
  <c r="CG222" i="8"/>
  <c r="CG230" i="8"/>
  <c r="CG238" i="8"/>
  <c r="CG246" i="8"/>
  <c r="CG223" i="8"/>
  <c r="CG199" i="8"/>
  <c r="CG229" i="8"/>
  <c r="CG237" i="8"/>
  <c r="CG245" i="8"/>
  <c r="CG247" i="8"/>
  <c r="AY187" i="8"/>
  <c r="AY186" i="8"/>
  <c r="AY185" i="8"/>
  <c r="AY184" i="8"/>
  <c r="AY183" i="8"/>
  <c r="AY194" i="8"/>
  <c r="AY202" i="8"/>
  <c r="AY210" i="8"/>
  <c r="AY218" i="8"/>
  <c r="AY193" i="8"/>
  <c r="AY201" i="8"/>
  <c r="AY209" i="8"/>
  <c r="AY217" i="8"/>
  <c r="AY192" i="8"/>
  <c r="AY200" i="8"/>
  <c r="AY208" i="8"/>
  <c r="AY216" i="8"/>
  <c r="AY188" i="8"/>
  <c r="AY191" i="8"/>
  <c r="AY199" i="8"/>
  <c r="AY207" i="8"/>
  <c r="AY215" i="8"/>
  <c r="AY190" i="8"/>
  <c r="AY198" i="8"/>
  <c r="AY206" i="8"/>
  <c r="AY214" i="8"/>
  <c r="AY196" i="8"/>
  <c r="AY204" i="8"/>
  <c r="AY212" i="8"/>
  <c r="AY220" i="8"/>
  <c r="AY195" i="8"/>
  <c r="AY203" i="8"/>
  <c r="AY211" i="8"/>
  <c r="AY219" i="8"/>
  <c r="AY226" i="8"/>
  <c r="AY234" i="8"/>
  <c r="AY242" i="8"/>
  <c r="AY225" i="8"/>
  <c r="AY233" i="8"/>
  <c r="AY241" i="8"/>
  <c r="AY197" i="8"/>
  <c r="AY224" i="8"/>
  <c r="AY232" i="8"/>
  <c r="AY240" i="8"/>
  <c r="AY246" i="8"/>
  <c r="AY213" i="8"/>
  <c r="AY223" i="8"/>
  <c r="AY231" i="8"/>
  <c r="AY239" i="8"/>
  <c r="AY247" i="8"/>
  <c r="AY205" i="8"/>
  <c r="AY222" i="8"/>
  <c r="AY230" i="8"/>
  <c r="AY238" i="8"/>
  <c r="AY189" i="8"/>
  <c r="AY221" i="8"/>
  <c r="AY228" i="8"/>
  <c r="AY236" i="8"/>
  <c r="AY244" i="8"/>
  <c r="AY227" i="8"/>
  <c r="AY235" i="8"/>
  <c r="AY243" i="8"/>
  <c r="AY229" i="8"/>
  <c r="AY237" i="8"/>
  <c r="AY245" i="8"/>
  <c r="R186" i="8"/>
  <c r="R185" i="8"/>
  <c r="R184" i="8"/>
  <c r="R183" i="8"/>
  <c r="R188" i="8"/>
  <c r="R187" i="8"/>
  <c r="R193" i="8"/>
  <c r="R201" i="8"/>
  <c r="R209" i="8"/>
  <c r="R217" i="8"/>
  <c r="R192" i="8"/>
  <c r="R200" i="8"/>
  <c r="R208" i="8"/>
  <c r="R216" i="8"/>
  <c r="R191" i="8"/>
  <c r="R199" i="8"/>
  <c r="R207" i="8"/>
  <c r="R215" i="8"/>
  <c r="R190" i="8"/>
  <c r="R198" i="8"/>
  <c r="R206" i="8"/>
  <c r="R214" i="8"/>
  <c r="R222" i="8"/>
  <c r="R189" i="8"/>
  <c r="R197" i="8"/>
  <c r="R205" i="8"/>
  <c r="R213" i="8"/>
  <c r="R195" i="8"/>
  <c r="R203" i="8"/>
  <c r="R211" i="8"/>
  <c r="R219" i="8"/>
  <c r="R194" i="8"/>
  <c r="R202" i="8"/>
  <c r="R210" i="8"/>
  <c r="R218" i="8"/>
  <c r="R220" i="8"/>
  <c r="R225" i="8"/>
  <c r="R233" i="8"/>
  <c r="R241" i="8"/>
  <c r="R228" i="8"/>
  <c r="R236" i="8"/>
  <c r="R224" i="8"/>
  <c r="R232" i="8"/>
  <c r="R240" i="8"/>
  <c r="R223" i="8"/>
  <c r="R231" i="8"/>
  <c r="R239" i="8"/>
  <c r="R247" i="8"/>
  <c r="R204" i="8"/>
  <c r="R221" i="8"/>
  <c r="R230" i="8"/>
  <c r="R238" i="8"/>
  <c r="R246" i="8"/>
  <c r="R212" i="8"/>
  <c r="R229" i="8"/>
  <c r="R237" i="8"/>
  <c r="R245" i="8"/>
  <c r="R196" i="8"/>
  <c r="R227" i="8"/>
  <c r="R235" i="8"/>
  <c r="R243" i="8"/>
  <c r="R226" i="8"/>
  <c r="R234" i="8"/>
  <c r="R242" i="8"/>
  <c r="R244" i="8"/>
  <c r="BP187" i="8"/>
  <c r="BP186" i="8"/>
  <c r="BP185" i="8"/>
  <c r="BP184" i="8"/>
  <c r="BP183" i="8"/>
  <c r="BP188" i="8"/>
  <c r="BP195" i="8"/>
  <c r="BP203" i="8"/>
  <c r="BP211" i="8"/>
  <c r="BP219" i="8"/>
  <c r="BP194" i="8"/>
  <c r="BP202" i="8"/>
  <c r="BP210" i="8"/>
  <c r="BP218" i="8"/>
  <c r="BP193" i="8"/>
  <c r="BP201" i="8"/>
  <c r="BP209" i="8"/>
  <c r="BP217" i="8"/>
  <c r="BP192" i="8"/>
  <c r="BP200" i="8"/>
  <c r="BP208" i="8"/>
  <c r="BP216" i="8"/>
  <c r="BP191" i="8"/>
  <c r="BP199" i="8"/>
  <c r="BP207" i="8"/>
  <c r="BP215" i="8"/>
  <c r="BP189" i="8"/>
  <c r="BP197" i="8"/>
  <c r="BP205" i="8"/>
  <c r="BP213" i="8"/>
  <c r="BP221" i="8"/>
  <c r="BP196" i="8"/>
  <c r="BP204" i="8"/>
  <c r="BP212" i="8"/>
  <c r="BP220" i="8"/>
  <c r="BP214" i="8"/>
  <c r="BP227" i="8"/>
  <c r="BP235" i="8"/>
  <c r="BP243" i="8"/>
  <c r="BP238" i="8"/>
  <c r="BP206" i="8"/>
  <c r="BP226" i="8"/>
  <c r="BP234" i="8"/>
  <c r="BP242" i="8"/>
  <c r="BP198" i="8"/>
  <c r="BP225" i="8"/>
  <c r="BP233" i="8"/>
  <c r="BP241" i="8"/>
  <c r="BP222" i="8"/>
  <c r="BP230" i="8"/>
  <c r="BP190" i="8"/>
  <c r="BP224" i="8"/>
  <c r="BP232" i="8"/>
  <c r="BP240" i="8"/>
  <c r="BP247" i="8"/>
  <c r="BP223" i="8"/>
  <c r="BP231" i="8"/>
  <c r="BP239" i="8"/>
  <c r="BP229" i="8"/>
  <c r="BP237" i="8"/>
  <c r="BP245" i="8"/>
  <c r="BP228" i="8"/>
  <c r="BP236" i="8"/>
  <c r="BP244" i="8"/>
  <c r="BP246" i="8"/>
  <c r="BK183" i="8"/>
  <c r="BK188" i="8"/>
  <c r="BK187" i="8"/>
  <c r="BK185" i="8"/>
  <c r="BK184" i="8"/>
  <c r="BK186" i="8"/>
  <c r="BK190" i="8"/>
  <c r="BK198" i="8"/>
  <c r="BK206" i="8"/>
  <c r="BK214" i="8"/>
  <c r="BK189" i="8"/>
  <c r="BK197" i="8"/>
  <c r="BK205" i="8"/>
  <c r="BK213" i="8"/>
  <c r="BK221" i="8"/>
  <c r="BK196" i="8"/>
  <c r="BK204" i="8"/>
  <c r="BK212" i="8"/>
  <c r="BK220" i="8"/>
  <c r="BK195" i="8"/>
  <c r="BK203" i="8"/>
  <c r="BK211" i="8"/>
  <c r="BK219" i="8"/>
  <c r="BK194" i="8"/>
  <c r="BK202" i="8"/>
  <c r="BK210" i="8"/>
  <c r="BK192" i="8"/>
  <c r="BK200" i="8"/>
  <c r="BK208" i="8"/>
  <c r="BK216" i="8"/>
  <c r="BK191" i="8"/>
  <c r="BK199" i="8"/>
  <c r="BK207" i="8"/>
  <c r="BK215" i="8"/>
  <c r="BK217" i="8"/>
  <c r="BK222" i="8"/>
  <c r="BK230" i="8"/>
  <c r="BK238" i="8"/>
  <c r="BK246" i="8"/>
  <c r="BK209" i="8"/>
  <c r="BK229" i="8"/>
  <c r="BK237" i="8"/>
  <c r="BK245" i="8"/>
  <c r="BK233" i="8"/>
  <c r="BK201" i="8"/>
  <c r="BK228" i="8"/>
  <c r="BK236" i="8"/>
  <c r="BK244" i="8"/>
  <c r="BK193" i="8"/>
  <c r="BK227" i="8"/>
  <c r="BK235" i="8"/>
  <c r="BK243" i="8"/>
  <c r="BK226" i="8"/>
  <c r="BK234" i="8"/>
  <c r="BK242" i="8"/>
  <c r="BK224" i="8"/>
  <c r="BK232" i="8"/>
  <c r="BK240" i="8"/>
  <c r="BK218" i="8"/>
  <c r="BK223" i="8"/>
  <c r="BK231" i="8"/>
  <c r="BK239" i="8"/>
  <c r="BK247" i="8"/>
  <c r="BK225" i="8"/>
  <c r="BK241" i="8"/>
  <c r="BJ188" i="8"/>
  <c r="BJ187" i="8"/>
  <c r="BJ186" i="8"/>
  <c r="BJ184" i="8"/>
  <c r="BJ183" i="8"/>
  <c r="BJ189" i="8"/>
  <c r="BJ197" i="8"/>
  <c r="BJ205" i="8"/>
  <c r="BJ213" i="8"/>
  <c r="BJ221" i="8"/>
  <c r="BJ196" i="8"/>
  <c r="BJ204" i="8"/>
  <c r="BJ212" i="8"/>
  <c r="BJ220" i="8"/>
  <c r="BJ195" i="8"/>
  <c r="BJ203" i="8"/>
  <c r="BJ211" i="8"/>
  <c r="BJ219" i="8"/>
  <c r="BJ194" i="8"/>
  <c r="BJ202" i="8"/>
  <c r="BJ210" i="8"/>
  <c r="BJ218" i="8"/>
  <c r="BJ193" i="8"/>
  <c r="BJ201" i="8"/>
  <c r="BJ209" i="8"/>
  <c r="BJ217" i="8"/>
  <c r="BJ191" i="8"/>
  <c r="BJ199" i="8"/>
  <c r="BJ207" i="8"/>
  <c r="BJ215" i="8"/>
  <c r="BJ190" i="8"/>
  <c r="BJ198" i="8"/>
  <c r="BJ206" i="8"/>
  <c r="BJ214" i="8"/>
  <c r="BJ192" i="8"/>
  <c r="BJ229" i="8"/>
  <c r="BJ237" i="8"/>
  <c r="BJ245" i="8"/>
  <c r="BJ216" i="8"/>
  <c r="BJ228" i="8"/>
  <c r="BJ236" i="8"/>
  <c r="BJ244" i="8"/>
  <c r="BJ227" i="8"/>
  <c r="BJ235" i="8"/>
  <c r="BJ243" i="8"/>
  <c r="BJ185" i="8"/>
  <c r="BJ224" i="8"/>
  <c r="BJ226" i="8"/>
  <c r="BJ234" i="8"/>
  <c r="BJ242" i="8"/>
  <c r="BJ225" i="8"/>
  <c r="BJ233" i="8"/>
  <c r="BJ241" i="8"/>
  <c r="BJ232" i="8"/>
  <c r="BJ208" i="8"/>
  <c r="BJ223" i="8"/>
  <c r="BJ231" i="8"/>
  <c r="BJ239" i="8"/>
  <c r="BJ247" i="8"/>
  <c r="BJ200" i="8"/>
  <c r="BJ222" i="8"/>
  <c r="BJ230" i="8"/>
  <c r="BJ238" i="8"/>
  <c r="BJ246" i="8"/>
  <c r="BJ240" i="8"/>
  <c r="DU187" i="8"/>
  <c r="DU186" i="8"/>
  <c r="DU185" i="8"/>
  <c r="DU183" i="8"/>
  <c r="DU188" i="8"/>
  <c r="DU196" i="8"/>
  <c r="DU204" i="8"/>
  <c r="DU212" i="8"/>
  <c r="DU220" i="8"/>
  <c r="DU195" i="8"/>
  <c r="DU203" i="8"/>
  <c r="DU211" i="8"/>
  <c r="DU219" i="8"/>
  <c r="DU184" i="8"/>
  <c r="DU194" i="8"/>
  <c r="DU202" i="8"/>
  <c r="DU210" i="8"/>
  <c r="DU218" i="8"/>
  <c r="DU193" i="8"/>
  <c r="DU201" i="8"/>
  <c r="DU209" i="8"/>
  <c r="DU217" i="8"/>
  <c r="DU192" i="8"/>
  <c r="DU200" i="8"/>
  <c r="DU208" i="8"/>
  <c r="DU216" i="8"/>
  <c r="DU190" i="8"/>
  <c r="DU198" i="8"/>
  <c r="DU206" i="8"/>
  <c r="DU214" i="8"/>
  <c r="DU189" i="8"/>
  <c r="DU197" i="8"/>
  <c r="DU205" i="8"/>
  <c r="DU213" i="8"/>
  <c r="DU221" i="8"/>
  <c r="DU228" i="8"/>
  <c r="DU236" i="8"/>
  <c r="DU244" i="8"/>
  <c r="DU191" i="8"/>
  <c r="DU231" i="8"/>
  <c r="DU239" i="8"/>
  <c r="DU227" i="8"/>
  <c r="DU235" i="8"/>
  <c r="DU243" i="8"/>
  <c r="DU215" i="8"/>
  <c r="DU226" i="8"/>
  <c r="DU234" i="8"/>
  <c r="DU242" i="8"/>
  <c r="DU207" i="8"/>
  <c r="DU225" i="8"/>
  <c r="DU233" i="8"/>
  <c r="DU241" i="8"/>
  <c r="DU223" i="8"/>
  <c r="DU199" i="8"/>
  <c r="DU224" i="8"/>
  <c r="DU232" i="8"/>
  <c r="DU240" i="8"/>
  <c r="DU222" i="8"/>
  <c r="DU230" i="8"/>
  <c r="DU238" i="8"/>
  <c r="DU246" i="8"/>
  <c r="DU229" i="8"/>
  <c r="DU237" i="8"/>
  <c r="DU245" i="8"/>
  <c r="DU247" i="8"/>
  <c r="EA187" i="8"/>
  <c r="EA186" i="8"/>
  <c r="EA185" i="8"/>
  <c r="EA184" i="8"/>
  <c r="EA183" i="8"/>
  <c r="EA194" i="8"/>
  <c r="EA202" i="8"/>
  <c r="EA210" i="8"/>
  <c r="EA218" i="8"/>
  <c r="EA193" i="8"/>
  <c r="EA201" i="8"/>
  <c r="EA209" i="8"/>
  <c r="EA217" i="8"/>
  <c r="EA192" i="8"/>
  <c r="EA200" i="8"/>
  <c r="EA208" i="8"/>
  <c r="EA216" i="8"/>
  <c r="EA191" i="8"/>
  <c r="EA199" i="8"/>
  <c r="EA207" i="8"/>
  <c r="EA215" i="8"/>
  <c r="EA190" i="8"/>
  <c r="EA198" i="8"/>
  <c r="EA206" i="8"/>
  <c r="EA214" i="8"/>
  <c r="EA188" i="8"/>
  <c r="EA196" i="8"/>
  <c r="EA204" i="8"/>
  <c r="EA212" i="8"/>
  <c r="EA220" i="8"/>
  <c r="EA195" i="8"/>
  <c r="EA203" i="8"/>
  <c r="EA211" i="8"/>
  <c r="EA219" i="8"/>
  <c r="EA189" i="8"/>
  <c r="EA226" i="8"/>
  <c r="EA234" i="8"/>
  <c r="EA242" i="8"/>
  <c r="EA246" i="8"/>
  <c r="EA237" i="8"/>
  <c r="EA225" i="8"/>
  <c r="EA233" i="8"/>
  <c r="EA241" i="8"/>
  <c r="EA224" i="8"/>
  <c r="EA232" i="8"/>
  <c r="EA240" i="8"/>
  <c r="EA213" i="8"/>
  <c r="EA221" i="8"/>
  <c r="EA223" i="8"/>
  <c r="EA231" i="8"/>
  <c r="EA239" i="8"/>
  <c r="EA247" i="8"/>
  <c r="EA229" i="8"/>
  <c r="EA222" i="8"/>
  <c r="EA230" i="8"/>
  <c r="EA238" i="8"/>
  <c r="EA205" i="8"/>
  <c r="EA228" i="8"/>
  <c r="EA236" i="8"/>
  <c r="EA244" i="8"/>
  <c r="EA197" i="8"/>
  <c r="EA227" i="8"/>
  <c r="EA235" i="8"/>
  <c r="EA243" i="8"/>
  <c r="EA245" i="8"/>
  <c r="DR186" i="8"/>
  <c r="DR185" i="8"/>
  <c r="DR184" i="8"/>
  <c r="DR183" i="8"/>
  <c r="DR187" i="8"/>
  <c r="DR193" i="8"/>
  <c r="DR201" i="8"/>
  <c r="DR209" i="8"/>
  <c r="DR217" i="8"/>
  <c r="DR192" i="8"/>
  <c r="DR200" i="8"/>
  <c r="DR208" i="8"/>
  <c r="DR216" i="8"/>
  <c r="DR191" i="8"/>
  <c r="DR199" i="8"/>
  <c r="DR207" i="8"/>
  <c r="DR215" i="8"/>
  <c r="DR190" i="8"/>
  <c r="DR198" i="8"/>
  <c r="DR206" i="8"/>
  <c r="DR214" i="8"/>
  <c r="DR189" i="8"/>
  <c r="DR197" i="8"/>
  <c r="DR205" i="8"/>
  <c r="DR213" i="8"/>
  <c r="DR195" i="8"/>
  <c r="DR203" i="8"/>
  <c r="DR211" i="8"/>
  <c r="DR219" i="8"/>
  <c r="DR194" i="8"/>
  <c r="DR202" i="8"/>
  <c r="DR210" i="8"/>
  <c r="DR218" i="8"/>
  <c r="DR225" i="8"/>
  <c r="DR233" i="8"/>
  <c r="DR241" i="8"/>
  <c r="DR212" i="8"/>
  <c r="DR224" i="8"/>
  <c r="DR232" i="8"/>
  <c r="DR240" i="8"/>
  <c r="DR204" i="8"/>
  <c r="DR220" i="8"/>
  <c r="DR223" i="8"/>
  <c r="DR231" i="8"/>
  <c r="DR239" i="8"/>
  <c r="DR247" i="8"/>
  <c r="DR196" i="8"/>
  <c r="DR222" i="8"/>
  <c r="DR230" i="8"/>
  <c r="DR238" i="8"/>
  <c r="DR246" i="8"/>
  <c r="DR188" i="8"/>
  <c r="DR229" i="8"/>
  <c r="DR237" i="8"/>
  <c r="DR245" i="8"/>
  <c r="DR228" i="8"/>
  <c r="DR236" i="8"/>
  <c r="DR227" i="8"/>
  <c r="DR235" i="8"/>
  <c r="DR243" i="8"/>
  <c r="DR221" i="8"/>
  <c r="DR226" i="8"/>
  <c r="DR234" i="8"/>
  <c r="DR242" i="8"/>
  <c r="DR244" i="8"/>
  <c r="DQ185" i="8"/>
  <c r="DQ184" i="8"/>
  <c r="DQ183" i="8"/>
  <c r="DQ187" i="8"/>
  <c r="DQ186" i="8"/>
  <c r="DQ192" i="8"/>
  <c r="DQ200" i="8"/>
  <c r="DQ208" i="8"/>
  <c r="DQ216" i="8"/>
  <c r="DQ191" i="8"/>
  <c r="DQ199" i="8"/>
  <c r="DQ207" i="8"/>
  <c r="DQ215" i="8"/>
  <c r="DQ190" i="8"/>
  <c r="DQ198" i="8"/>
  <c r="DQ206" i="8"/>
  <c r="DQ214" i="8"/>
  <c r="DQ189" i="8"/>
  <c r="DQ197" i="8"/>
  <c r="DQ205" i="8"/>
  <c r="DQ213" i="8"/>
  <c r="DQ221" i="8"/>
  <c r="DQ188" i="8"/>
  <c r="DQ196" i="8"/>
  <c r="DQ204" i="8"/>
  <c r="DQ212" i="8"/>
  <c r="DQ194" i="8"/>
  <c r="DQ202" i="8"/>
  <c r="DQ210" i="8"/>
  <c r="DQ218" i="8"/>
  <c r="DQ193" i="8"/>
  <c r="DQ201" i="8"/>
  <c r="DQ209" i="8"/>
  <c r="DQ217" i="8"/>
  <c r="DQ195" i="8"/>
  <c r="DQ224" i="8"/>
  <c r="DQ232" i="8"/>
  <c r="DQ240" i="8"/>
  <c r="DQ220" i="8"/>
  <c r="DQ223" i="8"/>
  <c r="DQ231" i="8"/>
  <c r="DQ239" i="8"/>
  <c r="DQ247" i="8"/>
  <c r="DQ227" i="8"/>
  <c r="DQ222" i="8"/>
  <c r="DQ230" i="8"/>
  <c r="DQ238" i="8"/>
  <c r="DQ246" i="8"/>
  <c r="DQ229" i="8"/>
  <c r="DQ237" i="8"/>
  <c r="DQ245" i="8"/>
  <c r="DQ219" i="8"/>
  <c r="DQ228" i="8"/>
  <c r="DQ236" i="8"/>
  <c r="DQ244" i="8"/>
  <c r="DQ235" i="8"/>
  <c r="DQ211" i="8"/>
  <c r="DQ226" i="8"/>
  <c r="DQ234" i="8"/>
  <c r="DQ242" i="8"/>
  <c r="DQ203" i="8"/>
  <c r="DQ225" i="8"/>
  <c r="DQ233" i="8"/>
  <c r="DQ241" i="8"/>
  <c r="DQ243" i="8"/>
  <c r="EF184" i="8"/>
  <c r="EF183" i="8"/>
  <c r="EF186" i="8"/>
  <c r="EF185" i="8"/>
  <c r="EF191" i="8"/>
  <c r="EF199" i="8"/>
  <c r="EF207" i="8"/>
  <c r="EF215" i="8"/>
  <c r="EF190" i="8"/>
  <c r="EF198" i="8"/>
  <c r="EF206" i="8"/>
  <c r="EF214" i="8"/>
  <c r="EF189" i="8"/>
  <c r="EF197" i="8"/>
  <c r="EF205" i="8"/>
  <c r="EF213" i="8"/>
  <c r="EF221" i="8"/>
  <c r="EF188" i="8"/>
  <c r="EF196" i="8"/>
  <c r="EF204" i="8"/>
  <c r="EF212" i="8"/>
  <c r="EF220" i="8"/>
  <c r="EF187" i="8"/>
  <c r="EF195" i="8"/>
  <c r="EF203" i="8"/>
  <c r="EF211" i="8"/>
  <c r="EF193" i="8"/>
  <c r="EF201" i="8"/>
  <c r="EF209" i="8"/>
  <c r="EF217" i="8"/>
  <c r="EF192" i="8"/>
  <c r="EF200" i="8"/>
  <c r="EF208" i="8"/>
  <c r="EF216" i="8"/>
  <c r="EF223" i="8"/>
  <c r="EF231" i="8"/>
  <c r="EF239" i="8"/>
  <c r="EF247" i="8"/>
  <c r="EF222" i="8"/>
  <c r="EF230" i="8"/>
  <c r="EF238" i="8"/>
  <c r="EF246" i="8"/>
  <c r="EF226" i="8"/>
  <c r="EF218" i="8"/>
  <c r="EF229" i="8"/>
  <c r="EF237" i="8"/>
  <c r="EF245" i="8"/>
  <c r="EF228" i="8"/>
  <c r="EF236" i="8"/>
  <c r="EF244" i="8"/>
  <c r="EF210" i="8"/>
  <c r="EF227" i="8"/>
  <c r="EF235" i="8"/>
  <c r="EF243" i="8"/>
  <c r="EF234" i="8"/>
  <c r="EF202" i="8"/>
  <c r="EF225" i="8"/>
  <c r="EF233" i="8"/>
  <c r="EF241" i="8"/>
  <c r="EF194" i="8"/>
  <c r="EF219" i="8"/>
  <c r="EF224" i="8"/>
  <c r="EF232" i="8"/>
  <c r="EF240" i="8"/>
  <c r="EF242" i="8"/>
  <c r="DF187" i="8"/>
  <c r="DF186" i="8"/>
  <c r="DF184" i="8"/>
  <c r="DF183" i="8"/>
  <c r="DF189" i="8"/>
  <c r="DF197" i="8"/>
  <c r="DF205" i="8"/>
  <c r="DF213" i="8"/>
  <c r="DF221" i="8"/>
  <c r="DF188" i="8"/>
  <c r="DF196" i="8"/>
  <c r="DF204" i="8"/>
  <c r="DF212" i="8"/>
  <c r="DF220" i="8"/>
  <c r="DF195" i="8"/>
  <c r="DF203" i="8"/>
  <c r="DF211" i="8"/>
  <c r="DF219" i="8"/>
  <c r="DF185" i="8"/>
  <c r="DF194" i="8"/>
  <c r="DF202" i="8"/>
  <c r="DF210" i="8"/>
  <c r="DF218" i="8"/>
  <c r="DF193" i="8"/>
  <c r="DF201" i="8"/>
  <c r="DF209" i="8"/>
  <c r="DF217" i="8"/>
  <c r="DF191" i="8"/>
  <c r="DF199" i="8"/>
  <c r="DF207" i="8"/>
  <c r="DF215" i="8"/>
  <c r="DF190" i="8"/>
  <c r="DF198" i="8"/>
  <c r="DF206" i="8"/>
  <c r="DF214" i="8"/>
  <c r="DF229" i="8"/>
  <c r="DF237" i="8"/>
  <c r="DF245" i="8"/>
  <c r="DF228" i="8"/>
  <c r="DF236" i="8"/>
  <c r="DF244" i="8"/>
  <c r="DF227" i="8"/>
  <c r="DF235" i="8"/>
  <c r="DF243" i="8"/>
  <c r="DF200" i="8"/>
  <c r="DF216" i="8"/>
  <c r="DF226" i="8"/>
  <c r="DF234" i="8"/>
  <c r="DF242" i="8"/>
  <c r="DF208" i="8"/>
  <c r="DF225" i="8"/>
  <c r="DF233" i="8"/>
  <c r="DF241" i="8"/>
  <c r="DF192" i="8"/>
  <c r="DF223" i="8"/>
  <c r="DF231" i="8"/>
  <c r="DF239" i="8"/>
  <c r="DF247" i="8"/>
  <c r="DF232" i="8"/>
  <c r="DF222" i="8"/>
  <c r="DF230" i="8"/>
  <c r="DF238" i="8"/>
  <c r="DF246" i="8"/>
  <c r="DF224" i="8"/>
  <c r="DF240" i="8"/>
  <c r="E188" i="8"/>
  <c r="E187" i="8"/>
  <c r="E186" i="8"/>
  <c r="E185" i="8"/>
  <c r="E183" i="8"/>
  <c r="E196" i="8"/>
  <c r="E204" i="8"/>
  <c r="E212" i="8"/>
  <c r="E220" i="8"/>
  <c r="E195" i="8"/>
  <c r="E203" i="8"/>
  <c r="E211" i="8"/>
  <c r="E219" i="8"/>
  <c r="E194" i="8"/>
  <c r="E202" i="8"/>
  <c r="E210" i="8"/>
  <c r="E218" i="8"/>
  <c r="E184" i="8"/>
  <c r="E193" i="8"/>
  <c r="E201" i="8"/>
  <c r="E209" i="8"/>
  <c r="E217" i="8"/>
  <c r="E192" i="8"/>
  <c r="E200" i="8"/>
  <c r="E208" i="8"/>
  <c r="E216" i="8"/>
  <c r="E190" i="8"/>
  <c r="E198" i="8"/>
  <c r="E206" i="8"/>
  <c r="E214" i="8"/>
  <c r="E189" i="8"/>
  <c r="E197" i="8"/>
  <c r="E205" i="8"/>
  <c r="E213" i="8"/>
  <c r="E221" i="8"/>
  <c r="E228" i="8"/>
  <c r="E236" i="8"/>
  <c r="E244" i="8"/>
  <c r="E231" i="8"/>
  <c r="E227" i="8"/>
  <c r="E235" i="8"/>
  <c r="E243" i="8"/>
  <c r="E223" i="8"/>
  <c r="E226" i="8"/>
  <c r="E234" i="8"/>
  <c r="E242" i="8"/>
  <c r="E215" i="8"/>
  <c r="E225" i="8"/>
  <c r="E233" i="8"/>
  <c r="E241" i="8"/>
  <c r="E199" i="8"/>
  <c r="E207" i="8"/>
  <c r="E224" i="8"/>
  <c r="E232" i="8"/>
  <c r="E240" i="8"/>
  <c r="E191" i="8"/>
  <c r="E230" i="8"/>
  <c r="E238" i="8"/>
  <c r="E246" i="8"/>
  <c r="E222" i="8"/>
  <c r="E229" i="8"/>
  <c r="E237" i="8"/>
  <c r="E245" i="8"/>
  <c r="E239" i="8"/>
  <c r="E247" i="8"/>
  <c r="DV187" i="8"/>
  <c r="DV186" i="8"/>
  <c r="DV184" i="8"/>
  <c r="DV183" i="8"/>
  <c r="DV189" i="8"/>
  <c r="DV197" i="8"/>
  <c r="DV205" i="8"/>
  <c r="DV213" i="8"/>
  <c r="DV221" i="8"/>
  <c r="DV188" i="8"/>
  <c r="DV196" i="8"/>
  <c r="DV204" i="8"/>
  <c r="DV212" i="8"/>
  <c r="DV220" i="8"/>
  <c r="DV195" i="8"/>
  <c r="DV203" i="8"/>
  <c r="DV211" i="8"/>
  <c r="DV219" i="8"/>
  <c r="DV194" i="8"/>
  <c r="DV202" i="8"/>
  <c r="DV210" i="8"/>
  <c r="DV218" i="8"/>
  <c r="DV193" i="8"/>
  <c r="DV201" i="8"/>
  <c r="DV209" i="8"/>
  <c r="DV217" i="8"/>
  <c r="DV191" i="8"/>
  <c r="DV199" i="8"/>
  <c r="DV207" i="8"/>
  <c r="DV215" i="8"/>
  <c r="DV190" i="8"/>
  <c r="DV198" i="8"/>
  <c r="DV206" i="8"/>
  <c r="DV214" i="8"/>
  <c r="DV192" i="8"/>
  <c r="DV229" i="8"/>
  <c r="DV237" i="8"/>
  <c r="DV245" i="8"/>
  <c r="DV232" i="8"/>
  <c r="DV228" i="8"/>
  <c r="DV236" i="8"/>
  <c r="DV244" i="8"/>
  <c r="DV227" i="8"/>
  <c r="DV235" i="8"/>
  <c r="DV243" i="8"/>
  <c r="DV224" i="8"/>
  <c r="DV226" i="8"/>
  <c r="DV234" i="8"/>
  <c r="DV242" i="8"/>
  <c r="DV225" i="8"/>
  <c r="DV233" i="8"/>
  <c r="DV241" i="8"/>
  <c r="DV185" i="8"/>
  <c r="DV208" i="8"/>
  <c r="DV223" i="8"/>
  <c r="DV231" i="8"/>
  <c r="DV239" i="8"/>
  <c r="DV247" i="8"/>
  <c r="DV216" i="8"/>
  <c r="DV200" i="8"/>
  <c r="DV222" i="8"/>
  <c r="DV230" i="8"/>
  <c r="DV238" i="8"/>
  <c r="DV246" i="8"/>
  <c r="DV240" i="8"/>
  <c r="F188" i="8"/>
  <c r="F187" i="8"/>
  <c r="F186" i="8"/>
  <c r="F184" i="8"/>
  <c r="F183" i="8"/>
  <c r="F189" i="8"/>
  <c r="F197" i="8"/>
  <c r="F205" i="8"/>
  <c r="F213" i="8"/>
  <c r="F221" i="8"/>
  <c r="F196" i="8"/>
  <c r="F204" i="8"/>
  <c r="F212" i="8"/>
  <c r="F220" i="8"/>
  <c r="F195" i="8"/>
  <c r="F203" i="8"/>
  <c r="F211" i="8"/>
  <c r="F219" i="8"/>
  <c r="F194" i="8"/>
  <c r="F202" i="8"/>
  <c r="F210" i="8"/>
  <c r="F218" i="8"/>
  <c r="F193" i="8"/>
  <c r="F201" i="8"/>
  <c r="F209" i="8"/>
  <c r="F217" i="8"/>
  <c r="F185" i="8"/>
  <c r="F191" i="8"/>
  <c r="F199" i="8"/>
  <c r="F207" i="8"/>
  <c r="F215" i="8"/>
  <c r="F190" i="8"/>
  <c r="F198" i="8"/>
  <c r="F206" i="8"/>
  <c r="F214" i="8"/>
  <c r="F222" i="8"/>
  <c r="F200" i="8"/>
  <c r="F229" i="8"/>
  <c r="F237" i="8"/>
  <c r="F245" i="8"/>
  <c r="F192" i="8"/>
  <c r="F228" i="8"/>
  <c r="F236" i="8"/>
  <c r="F244" i="8"/>
  <c r="F224" i="8"/>
  <c r="F240" i="8"/>
  <c r="F227" i="8"/>
  <c r="F235" i="8"/>
  <c r="F243" i="8"/>
  <c r="F226" i="8"/>
  <c r="F234" i="8"/>
  <c r="F242" i="8"/>
  <c r="F225" i="8"/>
  <c r="F233" i="8"/>
  <c r="F241" i="8"/>
  <c r="F216" i="8"/>
  <c r="F223" i="8"/>
  <c r="F231" i="8"/>
  <c r="F239" i="8"/>
  <c r="F247" i="8"/>
  <c r="F208" i="8"/>
  <c r="F230" i="8"/>
  <c r="F238" i="8"/>
  <c r="F246" i="8"/>
  <c r="F232" i="8"/>
  <c r="BQ187" i="8"/>
  <c r="BQ186" i="8"/>
  <c r="BQ185" i="8"/>
  <c r="BQ183" i="8"/>
  <c r="BQ196" i="8"/>
  <c r="BQ204" i="8"/>
  <c r="BQ212" i="8"/>
  <c r="BQ220" i="8"/>
  <c r="BQ188" i="8"/>
  <c r="BQ195" i="8"/>
  <c r="BQ203" i="8"/>
  <c r="BQ211" i="8"/>
  <c r="BQ219" i="8"/>
  <c r="BQ194" i="8"/>
  <c r="BQ202" i="8"/>
  <c r="BQ210" i="8"/>
  <c r="BQ218" i="8"/>
  <c r="BQ184" i="8"/>
  <c r="BQ193" i="8"/>
  <c r="BQ201" i="8"/>
  <c r="BQ209" i="8"/>
  <c r="BQ217" i="8"/>
  <c r="BQ192" i="8"/>
  <c r="BQ200" i="8"/>
  <c r="BQ208" i="8"/>
  <c r="BQ216" i="8"/>
  <c r="BQ190" i="8"/>
  <c r="BQ198" i="8"/>
  <c r="BQ206" i="8"/>
  <c r="BQ214" i="8"/>
  <c r="BQ189" i="8"/>
  <c r="BQ197" i="8"/>
  <c r="BQ205" i="8"/>
  <c r="BQ213" i="8"/>
  <c r="BQ221" i="8"/>
  <c r="BQ228" i="8"/>
  <c r="BQ236" i="8"/>
  <c r="BQ244" i="8"/>
  <c r="BQ231" i="8"/>
  <c r="BQ227" i="8"/>
  <c r="BQ235" i="8"/>
  <c r="BQ243" i="8"/>
  <c r="BQ226" i="8"/>
  <c r="BQ234" i="8"/>
  <c r="BQ242" i="8"/>
  <c r="BQ239" i="8"/>
  <c r="BQ215" i="8"/>
  <c r="BQ225" i="8"/>
  <c r="BQ233" i="8"/>
  <c r="BQ241" i="8"/>
  <c r="BQ223" i="8"/>
  <c r="BQ207" i="8"/>
  <c r="BQ224" i="8"/>
  <c r="BQ232" i="8"/>
  <c r="BQ240" i="8"/>
  <c r="BQ199" i="8"/>
  <c r="BQ191" i="8"/>
  <c r="BQ222" i="8"/>
  <c r="BQ230" i="8"/>
  <c r="BQ238" i="8"/>
  <c r="BQ246" i="8"/>
  <c r="BQ229" i="8"/>
  <c r="BQ237" i="8"/>
  <c r="BQ245" i="8"/>
  <c r="BQ247" i="8"/>
  <c r="AI187" i="8"/>
  <c r="AI186" i="8"/>
  <c r="AI185" i="8"/>
  <c r="AI184" i="8"/>
  <c r="AI183" i="8"/>
  <c r="AI194" i="8"/>
  <c r="AI202" i="8"/>
  <c r="AI210" i="8"/>
  <c r="AI218" i="8"/>
  <c r="AI193" i="8"/>
  <c r="AI201" i="8"/>
  <c r="AI209" i="8"/>
  <c r="AI217" i="8"/>
  <c r="AI192" i="8"/>
  <c r="AI200" i="8"/>
  <c r="AI208" i="8"/>
  <c r="AI216" i="8"/>
  <c r="AI191" i="8"/>
  <c r="AI199" i="8"/>
  <c r="AI207" i="8"/>
  <c r="AI215" i="8"/>
  <c r="AI190" i="8"/>
  <c r="AI198" i="8"/>
  <c r="AI206" i="8"/>
  <c r="AI214" i="8"/>
  <c r="AI196" i="8"/>
  <c r="AI204" i="8"/>
  <c r="AI212" i="8"/>
  <c r="AI220" i="8"/>
  <c r="AI188" i="8"/>
  <c r="AI195" i="8"/>
  <c r="AI203" i="8"/>
  <c r="AI211" i="8"/>
  <c r="AI219" i="8"/>
  <c r="AI226" i="8"/>
  <c r="AI234" i="8"/>
  <c r="AI242" i="8"/>
  <c r="AI229" i="8"/>
  <c r="AI213" i="8"/>
  <c r="AI225" i="8"/>
  <c r="AI233" i="8"/>
  <c r="AI241" i="8"/>
  <c r="AI205" i="8"/>
  <c r="AI221" i="8"/>
  <c r="AI224" i="8"/>
  <c r="AI232" i="8"/>
  <c r="AI240" i="8"/>
  <c r="AI197" i="8"/>
  <c r="AI223" i="8"/>
  <c r="AI231" i="8"/>
  <c r="AI239" i="8"/>
  <c r="AI247" i="8"/>
  <c r="AI246" i="8"/>
  <c r="AI189" i="8"/>
  <c r="AI230" i="8"/>
  <c r="AI238" i="8"/>
  <c r="AI237" i="8"/>
  <c r="AI228" i="8"/>
  <c r="AI236" i="8"/>
  <c r="AI244" i="8"/>
  <c r="AI227" i="8"/>
  <c r="AI235" i="8"/>
  <c r="AI243" i="8"/>
  <c r="AI222" i="8"/>
  <c r="AI245" i="8"/>
  <c r="DT187" i="8"/>
  <c r="DT186" i="8"/>
  <c r="DT185" i="8"/>
  <c r="DT184" i="8"/>
  <c r="DT195" i="8"/>
  <c r="DT203" i="8"/>
  <c r="DT211" i="8"/>
  <c r="DT219" i="8"/>
  <c r="DT194" i="8"/>
  <c r="DT202" i="8"/>
  <c r="DT210" i="8"/>
  <c r="DT218" i="8"/>
  <c r="DT193" i="8"/>
  <c r="DT201" i="8"/>
  <c r="DT209" i="8"/>
  <c r="DT217" i="8"/>
  <c r="DT192" i="8"/>
  <c r="DT200" i="8"/>
  <c r="DT208" i="8"/>
  <c r="DT216" i="8"/>
  <c r="DT191" i="8"/>
  <c r="DT199" i="8"/>
  <c r="DT207" i="8"/>
  <c r="DT215" i="8"/>
  <c r="DT189" i="8"/>
  <c r="DT197" i="8"/>
  <c r="DT205" i="8"/>
  <c r="DT213" i="8"/>
  <c r="DT183" i="8"/>
  <c r="DT188" i="8"/>
  <c r="DT196" i="8"/>
  <c r="DT204" i="8"/>
  <c r="DT212" i="8"/>
  <c r="DT220" i="8"/>
  <c r="DT206" i="8"/>
  <c r="DT227" i="8"/>
  <c r="DT235" i="8"/>
  <c r="DT243" i="8"/>
  <c r="DT222" i="8"/>
  <c r="DT198" i="8"/>
  <c r="DT221" i="8"/>
  <c r="DT226" i="8"/>
  <c r="DT234" i="8"/>
  <c r="DT242" i="8"/>
  <c r="DT190" i="8"/>
  <c r="DT225" i="8"/>
  <c r="DT233" i="8"/>
  <c r="DT241" i="8"/>
  <c r="DT230" i="8"/>
  <c r="DT224" i="8"/>
  <c r="DT232" i="8"/>
  <c r="DT240" i="8"/>
  <c r="DT238" i="8"/>
  <c r="DT223" i="8"/>
  <c r="DT231" i="8"/>
  <c r="DT239" i="8"/>
  <c r="DT229" i="8"/>
  <c r="DT237" i="8"/>
  <c r="DT245" i="8"/>
  <c r="DT214" i="8"/>
  <c r="DT228" i="8"/>
  <c r="DT236" i="8"/>
  <c r="DT244" i="8"/>
  <c r="DT247" i="8"/>
  <c r="DT246" i="8"/>
  <c r="EJ187" i="8"/>
  <c r="EJ186" i="8"/>
  <c r="EJ185" i="8"/>
  <c r="EJ184" i="8"/>
  <c r="EJ195" i="8"/>
  <c r="EJ203" i="8"/>
  <c r="EJ211" i="8"/>
  <c r="EJ219" i="8"/>
  <c r="EJ183" i="8"/>
  <c r="EJ194" i="8"/>
  <c r="EJ202" i="8"/>
  <c r="EJ210" i="8"/>
  <c r="EJ218" i="8"/>
  <c r="EJ193" i="8"/>
  <c r="EJ201" i="8"/>
  <c r="EJ209" i="8"/>
  <c r="EJ217" i="8"/>
  <c r="EJ192" i="8"/>
  <c r="EJ200" i="8"/>
  <c r="EJ208" i="8"/>
  <c r="EJ216" i="8"/>
  <c r="EJ191" i="8"/>
  <c r="EJ199" i="8"/>
  <c r="EJ207" i="8"/>
  <c r="EJ215" i="8"/>
  <c r="EJ189" i="8"/>
  <c r="EJ197" i="8"/>
  <c r="EJ205" i="8"/>
  <c r="EJ213" i="8"/>
  <c r="EJ188" i="8"/>
  <c r="EJ196" i="8"/>
  <c r="EJ204" i="8"/>
  <c r="EJ212" i="8"/>
  <c r="EJ220" i="8"/>
  <c r="EJ227" i="8"/>
  <c r="EJ235" i="8"/>
  <c r="EJ243" i="8"/>
  <c r="EJ214" i="8"/>
  <c r="EJ226" i="8"/>
  <c r="EJ234" i="8"/>
  <c r="EJ242" i="8"/>
  <c r="EJ230" i="8"/>
  <c r="EJ206" i="8"/>
  <c r="EJ225" i="8"/>
  <c r="EJ233" i="8"/>
  <c r="EJ241" i="8"/>
  <c r="EJ198" i="8"/>
  <c r="EJ224" i="8"/>
  <c r="EJ232" i="8"/>
  <c r="EJ240" i="8"/>
  <c r="EJ190" i="8"/>
  <c r="EJ223" i="8"/>
  <c r="EJ231" i="8"/>
  <c r="EJ239" i="8"/>
  <c r="EJ229" i="8"/>
  <c r="EJ237" i="8"/>
  <c r="EJ245" i="8"/>
  <c r="EJ247" i="8"/>
  <c r="EJ238" i="8"/>
  <c r="EJ221" i="8"/>
  <c r="EJ228" i="8"/>
  <c r="EJ236" i="8"/>
  <c r="EJ244" i="8"/>
  <c r="EJ222" i="8"/>
  <c r="EJ246" i="8"/>
  <c r="AC188" i="8"/>
  <c r="AC187" i="8"/>
  <c r="AC186" i="8"/>
  <c r="AC185" i="8"/>
  <c r="AC183" i="8"/>
  <c r="AC196" i="8"/>
  <c r="AC204" i="8"/>
  <c r="AC212" i="8"/>
  <c r="AC220" i="8"/>
  <c r="AC195" i="8"/>
  <c r="AC203" i="8"/>
  <c r="AC211" i="8"/>
  <c r="AC219" i="8"/>
  <c r="AC194" i="8"/>
  <c r="AC202" i="8"/>
  <c r="AC210" i="8"/>
  <c r="AC218" i="8"/>
  <c r="AC193" i="8"/>
  <c r="AC201" i="8"/>
  <c r="AC209" i="8"/>
  <c r="AC217" i="8"/>
  <c r="AC192" i="8"/>
  <c r="AC200" i="8"/>
  <c r="AC208" i="8"/>
  <c r="AC216" i="8"/>
  <c r="AC184" i="8"/>
  <c r="AC190" i="8"/>
  <c r="AC198" i="8"/>
  <c r="AC206" i="8"/>
  <c r="AC214" i="8"/>
  <c r="AC189" i="8"/>
  <c r="AC197" i="8"/>
  <c r="AC205" i="8"/>
  <c r="AC213" i="8"/>
  <c r="AC221" i="8"/>
  <c r="AC199" i="8"/>
  <c r="AC228" i="8"/>
  <c r="AC236" i="8"/>
  <c r="AC244" i="8"/>
  <c r="AC239" i="8"/>
  <c r="AC191" i="8"/>
  <c r="AC222" i="8"/>
  <c r="AC227" i="8"/>
  <c r="AC235" i="8"/>
  <c r="AC243" i="8"/>
  <c r="AC231" i="8"/>
  <c r="AC226" i="8"/>
  <c r="AC234" i="8"/>
  <c r="AC242" i="8"/>
  <c r="AC225" i="8"/>
  <c r="AC233" i="8"/>
  <c r="AC241" i="8"/>
  <c r="AC223" i="8"/>
  <c r="AC224" i="8"/>
  <c r="AC232" i="8"/>
  <c r="AC240" i="8"/>
  <c r="AC215" i="8"/>
  <c r="AC230" i="8"/>
  <c r="AC238" i="8"/>
  <c r="AC246" i="8"/>
  <c r="AC207" i="8"/>
  <c r="AC229" i="8"/>
  <c r="AC237" i="8"/>
  <c r="AC245" i="8"/>
  <c r="AC247" i="8"/>
  <c r="EP186" i="8"/>
  <c r="EP185" i="8"/>
  <c r="EP184" i="8"/>
  <c r="EP183" i="8"/>
  <c r="EP187" i="8"/>
  <c r="EP193" i="8"/>
  <c r="EP201" i="8"/>
  <c r="EP209" i="8"/>
  <c r="EP217" i="8"/>
  <c r="EP192" i="8"/>
  <c r="EP200" i="8"/>
  <c r="EP208" i="8"/>
  <c r="EP216" i="8"/>
  <c r="EP191" i="8"/>
  <c r="EP199" i="8"/>
  <c r="EP207" i="8"/>
  <c r="EP215" i="8"/>
  <c r="EP190" i="8"/>
  <c r="EP198" i="8"/>
  <c r="EP206" i="8"/>
  <c r="EP214" i="8"/>
  <c r="EP189" i="8"/>
  <c r="EP197" i="8"/>
  <c r="EP205" i="8"/>
  <c r="EP213" i="8"/>
  <c r="EP195" i="8"/>
  <c r="EP203" i="8"/>
  <c r="EP211" i="8"/>
  <c r="EP219" i="8"/>
  <c r="EP194" i="8"/>
  <c r="EP202" i="8"/>
  <c r="EP210" i="8"/>
  <c r="EP218" i="8"/>
  <c r="EP220" i="8"/>
  <c r="EP221" i="8"/>
  <c r="EP225" i="8"/>
  <c r="EP233" i="8"/>
  <c r="EP241" i="8"/>
  <c r="EP224" i="8"/>
  <c r="EP232" i="8"/>
  <c r="EP240" i="8"/>
  <c r="EP223" i="8"/>
  <c r="EP231" i="8"/>
  <c r="EP239" i="8"/>
  <c r="EP247" i="8"/>
  <c r="EP228" i="8"/>
  <c r="EP222" i="8"/>
  <c r="EP230" i="8"/>
  <c r="EP238" i="8"/>
  <c r="EP246" i="8"/>
  <c r="EP212" i="8"/>
  <c r="EP229" i="8"/>
  <c r="EP237" i="8"/>
  <c r="EP245" i="8"/>
  <c r="EP196" i="8"/>
  <c r="EP227" i="8"/>
  <c r="EP235" i="8"/>
  <c r="EP243" i="8"/>
  <c r="EP204" i="8"/>
  <c r="EP236" i="8"/>
  <c r="EP188" i="8"/>
  <c r="EP226" i="8"/>
  <c r="EP234" i="8"/>
  <c r="EP242" i="8"/>
  <c r="EP244" i="8"/>
  <c r="DE187" i="8"/>
  <c r="DE186" i="8"/>
  <c r="DE185" i="8"/>
  <c r="DE183" i="8"/>
  <c r="DE184" i="8"/>
  <c r="DE188" i="8"/>
  <c r="DE196" i="8"/>
  <c r="DE204" i="8"/>
  <c r="DE212" i="8"/>
  <c r="DE220" i="8"/>
  <c r="DE195" i="8"/>
  <c r="DE203" i="8"/>
  <c r="DE211" i="8"/>
  <c r="DE219" i="8"/>
  <c r="DE194" i="8"/>
  <c r="DE202" i="8"/>
  <c r="DE210" i="8"/>
  <c r="DE218" i="8"/>
  <c r="DE193" i="8"/>
  <c r="DE201" i="8"/>
  <c r="DE209" i="8"/>
  <c r="DE217" i="8"/>
  <c r="DE192" i="8"/>
  <c r="DE200" i="8"/>
  <c r="DE208" i="8"/>
  <c r="DE216" i="8"/>
  <c r="DE190" i="8"/>
  <c r="DE198" i="8"/>
  <c r="DE206" i="8"/>
  <c r="DE214" i="8"/>
  <c r="DE189" i="8"/>
  <c r="DE197" i="8"/>
  <c r="DE205" i="8"/>
  <c r="DE213" i="8"/>
  <c r="DE221" i="8"/>
  <c r="DE215" i="8"/>
  <c r="DE228" i="8"/>
  <c r="DE236" i="8"/>
  <c r="DE244" i="8"/>
  <c r="DE207" i="8"/>
  <c r="DE227" i="8"/>
  <c r="DE235" i="8"/>
  <c r="DE243" i="8"/>
  <c r="DE239" i="8"/>
  <c r="DE199" i="8"/>
  <c r="DE226" i="8"/>
  <c r="DE234" i="8"/>
  <c r="DE242" i="8"/>
  <c r="DE223" i="8"/>
  <c r="DE231" i="8"/>
  <c r="DE191" i="8"/>
  <c r="DE225" i="8"/>
  <c r="DE233" i="8"/>
  <c r="DE241" i="8"/>
  <c r="DE224" i="8"/>
  <c r="DE232" i="8"/>
  <c r="DE240" i="8"/>
  <c r="DE222" i="8"/>
  <c r="DE230" i="8"/>
  <c r="DE238" i="8"/>
  <c r="DE246" i="8"/>
  <c r="DE229" i="8"/>
  <c r="DE237" i="8"/>
  <c r="DE245" i="8"/>
  <c r="DE247" i="8"/>
  <c r="CR184" i="8"/>
  <c r="CR183" i="8"/>
  <c r="CR186" i="8"/>
  <c r="CR185" i="8"/>
  <c r="CR191" i="8"/>
  <c r="CR199" i="8"/>
  <c r="CR207" i="8"/>
  <c r="CR215" i="8"/>
  <c r="CR190" i="8"/>
  <c r="CR198" i="8"/>
  <c r="CR206" i="8"/>
  <c r="CR214" i="8"/>
  <c r="CR189" i="8"/>
  <c r="CR197" i="8"/>
  <c r="CR205" i="8"/>
  <c r="CR213" i="8"/>
  <c r="CR221" i="8"/>
  <c r="CR188" i="8"/>
  <c r="CR196" i="8"/>
  <c r="CR204" i="8"/>
  <c r="CR212" i="8"/>
  <c r="CR220" i="8"/>
  <c r="CR195" i="8"/>
  <c r="CR203" i="8"/>
  <c r="CR211" i="8"/>
  <c r="CR193" i="8"/>
  <c r="CR201" i="8"/>
  <c r="CR209" i="8"/>
  <c r="CR217" i="8"/>
  <c r="CR187" i="8"/>
  <c r="CR192" i="8"/>
  <c r="CR200" i="8"/>
  <c r="CR208" i="8"/>
  <c r="CR216" i="8"/>
  <c r="CR210" i="8"/>
  <c r="CR218" i="8"/>
  <c r="CR223" i="8"/>
  <c r="CR231" i="8"/>
  <c r="CR239" i="8"/>
  <c r="CR247" i="8"/>
  <c r="CR202" i="8"/>
  <c r="CR222" i="8"/>
  <c r="CR230" i="8"/>
  <c r="CR238" i="8"/>
  <c r="CR246" i="8"/>
  <c r="CR234" i="8"/>
  <c r="CR194" i="8"/>
  <c r="CR229" i="8"/>
  <c r="CR237" i="8"/>
  <c r="CR245" i="8"/>
  <c r="CR228" i="8"/>
  <c r="CR236" i="8"/>
  <c r="CR244" i="8"/>
  <c r="CR227" i="8"/>
  <c r="CR235" i="8"/>
  <c r="CR243" i="8"/>
  <c r="CR219" i="8"/>
  <c r="CR225" i="8"/>
  <c r="CR233" i="8"/>
  <c r="CR241" i="8"/>
  <c r="CR226" i="8"/>
  <c r="CR224" i="8"/>
  <c r="CR232" i="8"/>
  <c r="CR240" i="8"/>
  <c r="CR242" i="8"/>
  <c r="DK187" i="8"/>
  <c r="DK186" i="8"/>
  <c r="DK185" i="8"/>
  <c r="DK184" i="8"/>
  <c r="DK183" i="8"/>
  <c r="DK194" i="8"/>
  <c r="DK202" i="8"/>
  <c r="DK210" i="8"/>
  <c r="DK218" i="8"/>
  <c r="DK193" i="8"/>
  <c r="DK201" i="8"/>
  <c r="DK209" i="8"/>
  <c r="DK217" i="8"/>
  <c r="DK192" i="8"/>
  <c r="DK200" i="8"/>
  <c r="DK208" i="8"/>
  <c r="DK216" i="8"/>
  <c r="DK191" i="8"/>
  <c r="DK199" i="8"/>
  <c r="DK207" i="8"/>
  <c r="DK215" i="8"/>
  <c r="DK190" i="8"/>
  <c r="DK198" i="8"/>
  <c r="DK206" i="8"/>
  <c r="DK214" i="8"/>
  <c r="DK188" i="8"/>
  <c r="DK196" i="8"/>
  <c r="DK204" i="8"/>
  <c r="DK212" i="8"/>
  <c r="DK220" i="8"/>
  <c r="DK195" i="8"/>
  <c r="DK203" i="8"/>
  <c r="DK211" i="8"/>
  <c r="DK219" i="8"/>
  <c r="DK226" i="8"/>
  <c r="DK234" i="8"/>
  <c r="DK242" i="8"/>
  <c r="DK225" i="8"/>
  <c r="DK233" i="8"/>
  <c r="DK241" i="8"/>
  <c r="DK246" i="8"/>
  <c r="DK224" i="8"/>
  <c r="DK232" i="8"/>
  <c r="DK240" i="8"/>
  <c r="DK213" i="8"/>
  <c r="DK223" i="8"/>
  <c r="DK231" i="8"/>
  <c r="DK239" i="8"/>
  <c r="DK247" i="8"/>
  <c r="DK205" i="8"/>
  <c r="DK222" i="8"/>
  <c r="DK230" i="8"/>
  <c r="DK238" i="8"/>
  <c r="DK229" i="8"/>
  <c r="DK237" i="8"/>
  <c r="DK189" i="8"/>
  <c r="DK221" i="8"/>
  <c r="DK228" i="8"/>
  <c r="DK236" i="8"/>
  <c r="DK244" i="8"/>
  <c r="DK197" i="8"/>
  <c r="DK227" i="8"/>
  <c r="DK235" i="8"/>
  <c r="DK243" i="8"/>
  <c r="DK245" i="8"/>
  <c r="BS183" i="8"/>
  <c r="BS187" i="8"/>
  <c r="BS185" i="8"/>
  <c r="BS184" i="8"/>
  <c r="BS190" i="8"/>
  <c r="BS198" i="8"/>
  <c r="BS206" i="8"/>
  <c r="BS214" i="8"/>
  <c r="BS186" i="8"/>
  <c r="BS189" i="8"/>
  <c r="BS197" i="8"/>
  <c r="BS205" i="8"/>
  <c r="BS213" i="8"/>
  <c r="BS221" i="8"/>
  <c r="BS196" i="8"/>
  <c r="BS204" i="8"/>
  <c r="BS212" i="8"/>
  <c r="BS220" i="8"/>
  <c r="BS188" i="8"/>
  <c r="BS195" i="8"/>
  <c r="BS203" i="8"/>
  <c r="BS211" i="8"/>
  <c r="BS219" i="8"/>
  <c r="BS194" i="8"/>
  <c r="BS202" i="8"/>
  <c r="BS210" i="8"/>
  <c r="BS192" i="8"/>
  <c r="BS200" i="8"/>
  <c r="BS208" i="8"/>
  <c r="BS216" i="8"/>
  <c r="BS191" i="8"/>
  <c r="BS199" i="8"/>
  <c r="BS207" i="8"/>
  <c r="BS215" i="8"/>
  <c r="BS222" i="8"/>
  <c r="BS230" i="8"/>
  <c r="BS238" i="8"/>
  <c r="BS246" i="8"/>
  <c r="BS225" i="8"/>
  <c r="BS233" i="8"/>
  <c r="BS217" i="8"/>
  <c r="BS218" i="8"/>
  <c r="BS229" i="8"/>
  <c r="BS237" i="8"/>
  <c r="BS245" i="8"/>
  <c r="BS209" i="8"/>
  <c r="BS228" i="8"/>
  <c r="BS236" i="8"/>
  <c r="BS244" i="8"/>
  <c r="BS201" i="8"/>
  <c r="BS227" i="8"/>
  <c r="BS235" i="8"/>
  <c r="BS243" i="8"/>
  <c r="BS193" i="8"/>
  <c r="BS226" i="8"/>
  <c r="BS234" i="8"/>
  <c r="BS242" i="8"/>
  <c r="BS224" i="8"/>
  <c r="BS232" i="8"/>
  <c r="BS240" i="8"/>
  <c r="BS223" i="8"/>
  <c r="BS231" i="8"/>
  <c r="BS239" i="8"/>
  <c r="BS247" i="8"/>
  <c r="BS241" i="8"/>
  <c r="AP186" i="8"/>
  <c r="AP185" i="8"/>
  <c r="AP184" i="8"/>
  <c r="AP183" i="8"/>
  <c r="AP188" i="8"/>
  <c r="AP187" i="8"/>
  <c r="AP193" i="8"/>
  <c r="AP201" i="8"/>
  <c r="AP209" i="8"/>
  <c r="AP217" i="8"/>
  <c r="AP192" i="8"/>
  <c r="AP200" i="8"/>
  <c r="AP208" i="8"/>
  <c r="AP216" i="8"/>
  <c r="AP191" i="8"/>
  <c r="AP199" i="8"/>
  <c r="AP207" i="8"/>
  <c r="AP215" i="8"/>
  <c r="AP190" i="8"/>
  <c r="AP198" i="8"/>
  <c r="AP206" i="8"/>
  <c r="AP214" i="8"/>
  <c r="AP189" i="8"/>
  <c r="AP197" i="8"/>
  <c r="AP205" i="8"/>
  <c r="AP213" i="8"/>
  <c r="AP195" i="8"/>
  <c r="AP203" i="8"/>
  <c r="AP211" i="8"/>
  <c r="AP219" i="8"/>
  <c r="AP194" i="8"/>
  <c r="AP202" i="8"/>
  <c r="AP210" i="8"/>
  <c r="AP218" i="8"/>
  <c r="AP204" i="8"/>
  <c r="AP225" i="8"/>
  <c r="AP233" i="8"/>
  <c r="AP241" i="8"/>
  <c r="AP196" i="8"/>
  <c r="AP224" i="8"/>
  <c r="AP232" i="8"/>
  <c r="AP240" i="8"/>
  <c r="AP245" i="8"/>
  <c r="AP223" i="8"/>
  <c r="AP231" i="8"/>
  <c r="AP239" i="8"/>
  <c r="AP247" i="8"/>
  <c r="AP221" i="8"/>
  <c r="AP222" i="8"/>
  <c r="AP230" i="8"/>
  <c r="AP238" i="8"/>
  <c r="AP246" i="8"/>
  <c r="AP228" i="8"/>
  <c r="AP236" i="8"/>
  <c r="AP229" i="8"/>
  <c r="AP237" i="8"/>
  <c r="AP220" i="8"/>
  <c r="AP227" i="8"/>
  <c r="AP235" i="8"/>
  <c r="AP243" i="8"/>
  <c r="AP212" i="8"/>
  <c r="AP226" i="8"/>
  <c r="AP234" i="8"/>
  <c r="AP242" i="8"/>
  <c r="AP244" i="8"/>
  <c r="ED187" i="8"/>
  <c r="ED186" i="8"/>
  <c r="ED184" i="8"/>
  <c r="ED183" i="8"/>
  <c r="ED189" i="8"/>
  <c r="ED197" i="8"/>
  <c r="ED205" i="8"/>
  <c r="ED213" i="8"/>
  <c r="ED221" i="8"/>
  <c r="ED188" i="8"/>
  <c r="ED196" i="8"/>
  <c r="ED204" i="8"/>
  <c r="ED212" i="8"/>
  <c r="ED220" i="8"/>
  <c r="ED195" i="8"/>
  <c r="ED203" i="8"/>
  <c r="ED211" i="8"/>
  <c r="ED219" i="8"/>
  <c r="ED194" i="8"/>
  <c r="ED202" i="8"/>
  <c r="ED210" i="8"/>
  <c r="ED218" i="8"/>
  <c r="ED193" i="8"/>
  <c r="ED201" i="8"/>
  <c r="ED209" i="8"/>
  <c r="ED217" i="8"/>
  <c r="ED185" i="8"/>
  <c r="ED191" i="8"/>
  <c r="ED199" i="8"/>
  <c r="ED207" i="8"/>
  <c r="ED215" i="8"/>
  <c r="ED190" i="8"/>
  <c r="ED198" i="8"/>
  <c r="ED206" i="8"/>
  <c r="ED214" i="8"/>
  <c r="ED200" i="8"/>
  <c r="ED229" i="8"/>
  <c r="ED237" i="8"/>
  <c r="ED245" i="8"/>
  <c r="ED192" i="8"/>
  <c r="ED228" i="8"/>
  <c r="ED236" i="8"/>
  <c r="ED244" i="8"/>
  <c r="ED227" i="8"/>
  <c r="ED235" i="8"/>
  <c r="ED243" i="8"/>
  <c r="ED226" i="8"/>
  <c r="ED234" i="8"/>
  <c r="ED242" i="8"/>
  <c r="ED224" i="8"/>
  <c r="ED225" i="8"/>
  <c r="ED233" i="8"/>
  <c r="ED241" i="8"/>
  <c r="ED232" i="8"/>
  <c r="ED216" i="8"/>
  <c r="ED223" i="8"/>
  <c r="ED231" i="8"/>
  <c r="ED239" i="8"/>
  <c r="ED247" i="8"/>
  <c r="ED208" i="8"/>
  <c r="ED222" i="8"/>
  <c r="ED230" i="8"/>
  <c r="ED238" i="8"/>
  <c r="ED246" i="8"/>
  <c r="ED240" i="8"/>
  <c r="DA185" i="8"/>
  <c r="DA184" i="8"/>
  <c r="DA183" i="8"/>
  <c r="DA187" i="8"/>
  <c r="DA186" i="8"/>
  <c r="DA192" i="8"/>
  <c r="DA200" i="8"/>
  <c r="DA208" i="8"/>
  <c r="DA216" i="8"/>
  <c r="DA191" i="8"/>
  <c r="DA199" i="8"/>
  <c r="DA207" i="8"/>
  <c r="DA215" i="8"/>
  <c r="DA190" i="8"/>
  <c r="DA198" i="8"/>
  <c r="DA206" i="8"/>
  <c r="DA214" i="8"/>
  <c r="DA189" i="8"/>
  <c r="DA197" i="8"/>
  <c r="DA205" i="8"/>
  <c r="DA213" i="8"/>
  <c r="DA221" i="8"/>
  <c r="DA188" i="8"/>
  <c r="DA196" i="8"/>
  <c r="DA204" i="8"/>
  <c r="DA212" i="8"/>
  <c r="DA194" i="8"/>
  <c r="DA202" i="8"/>
  <c r="DA210" i="8"/>
  <c r="DA218" i="8"/>
  <c r="DA193" i="8"/>
  <c r="DA201" i="8"/>
  <c r="DA209" i="8"/>
  <c r="DA217" i="8"/>
  <c r="DA219" i="8"/>
  <c r="DA224" i="8"/>
  <c r="DA232" i="8"/>
  <c r="DA240" i="8"/>
  <c r="DA223" i="8"/>
  <c r="DA231" i="8"/>
  <c r="DA239" i="8"/>
  <c r="DA247" i="8"/>
  <c r="DA235" i="8"/>
  <c r="DA222" i="8"/>
  <c r="DA230" i="8"/>
  <c r="DA238" i="8"/>
  <c r="DA246" i="8"/>
  <c r="DA227" i="8"/>
  <c r="DA229" i="8"/>
  <c r="DA237" i="8"/>
  <c r="DA245" i="8"/>
  <c r="DA203" i="8"/>
  <c r="DA211" i="8"/>
  <c r="DA228" i="8"/>
  <c r="DA236" i="8"/>
  <c r="DA244" i="8"/>
  <c r="DA195" i="8"/>
  <c r="DA226" i="8"/>
  <c r="DA234" i="8"/>
  <c r="DA242" i="8"/>
  <c r="DA220" i="8"/>
  <c r="DA225" i="8"/>
  <c r="DA233" i="8"/>
  <c r="DA241" i="8"/>
  <c r="DA243" i="8"/>
  <c r="N188" i="8"/>
  <c r="N187" i="8"/>
  <c r="N186" i="8"/>
  <c r="N184" i="8"/>
  <c r="N183" i="8"/>
  <c r="N189" i="8"/>
  <c r="N197" i="8"/>
  <c r="N205" i="8"/>
  <c r="N213" i="8"/>
  <c r="N221" i="8"/>
  <c r="N196" i="8"/>
  <c r="N204" i="8"/>
  <c r="N212" i="8"/>
  <c r="N220" i="8"/>
  <c r="N195" i="8"/>
  <c r="N203" i="8"/>
  <c r="N211" i="8"/>
  <c r="N219" i="8"/>
  <c r="N194" i="8"/>
  <c r="N202" i="8"/>
  <c r="N210" i="8"/>
  <c r="N218" i="8"/>
  <c r="N193" i="8"/>
  <c r="N201" i="8"/>
  <c r="N209" i="8"/>
  <c r="N217" i="8"/>
  <c r="N191" i="8"/>
  <c r="N199" i="8"/>
  <c r="N207" i="8"/>
  <c r="N215" i="8"/>
  <c r="N185" i="8"/>
  <c r="N190" i="8"/>
  <c r="N198" i="8"/>
  <c r="N206" i="8"/>
  <c r="N214" i="8"/>
  <c r="N222" i="8"/>
  <c r="N208" i="8"/>
  <c r="N229" i="8"/>
  <c r="N237" i="8"/>
  <c r="N245" i="8"/>
  <c r="N232" i="8"/>
  <c r="N200" i="8"/>
  <c r="N228" i="8"/>
  <c r="N236" i="8"/>
  <c r="N244" i="8"/>
  <c r="N192" i="8"/>
  <c r="N227" i="8"/>
  <c r="N235" i="8"/>
  <c r="N243" i="8"/>
  <c r="N224" i="8"/>
  <c r="N226" i="8"/>
  <c r="N234" i="8"/>
  <c r="N242" i="8"/>
  <c r="N225" i="8"/>
  <c r="N233" i="8"/>
  <c r="N241" i="8"/>
  <c r="N223" i="8"/>
  <c r="N231" i="8"/>
  <c r="N239" i="8"/>
  <c r="N247" i="8"/>
  <c r="N216" i="8"/>
  <c r="N230" i="8"/>
  <c r="N238" i="8"/>
  <c r="N246" i="8"/>
  <c r="N240" i="8"/>
  <c r="BH188" i="8"/>
  <c r="BH187" i="8"/>
  <c r="BH186" i="8"/>
  <c r="BH185" i="8"/>
  <c r="BH184" i="8"/>
  <c r="BH195" i="8"/>
  <c r="BH203" i="8"/>
  <c r="BH211" i="8"/>
  <c r="BH219" i="8"/>
  <c r="BH194" i="8"/>
  <c r="BH202" i="8"/>
  <c r="BH210" i="8"/>
  <c r="BH218" i="8"/>
  <c r="BH193" i="8"/>
  <c r="BH201" i="8"/>
  <c r="BH209" i="8"/>
  <c r="BH217" i="8"/>
  <c r="BH192" i="8"/>
  <c r="BH200" i="8"/>
  <c r="BH208" i="8"/>
  <c r="BH216" i="8"/>
  <c r="BH191" i="8"/>
  <c r="BH199" i="8"/>
  <c r="BH207" i="8"/>
  <c r="BH215" i="8"/>
  <c r="BH189" i="8"/>
  <c r="BH197" i="8"/>
  <c r="BH205" i="8"/>
  <c r="BH213" i="8"/>
  <c r="BH221" i="8"/>
  <c r="BH183" i="8"/>
  <c r="BH196" i="8"/>
  <c r="BH204" i="8"/>
  <c r="BH212" i="8"/>
  <c r="BH220" i="8"/>
  <c r="BH206" i="8"/>
  <c r="BH227" i="8"/>
  <c r="BH235" i="8"/>
  <c r="BH243" i="8"/>
  <c r="BH222" i="8"/>
  <c r="BH198" i="8"/>
  <c r="BH226" i="8"/>
  <c r="BH234" i="8"/>
  <c r="BH242" i="8"/>
  <c r="BH230" i="8"/>
  <c r="BH190" i="8"/>
  <c r="BH225" i="8"/>
  <c r="BH233" i="8"/>
  <c r="BH241" i="8"/>
  <c r="BH238" i="8"/>
  <c r="BH224" i="8"/>
  <c r="BH232" i="8"/>
  <c r="BH240" i="8"/>
  <c r="BH223" i="8"/>
  <c r="BH231" i="8"/>
  <c r="BH239" i="8"/>
  <c r="BH247" i="8"/>
  <c r="BH229" i="8"/>
  <c r="BH237" i="8"/>
  <c r="BH245" i="8"/>
  <c r="BH214" i="8"/>
  <c r="BH228" i="8"/>
  <c r="BH236" i="8"/>
  <c r="BH244" i="8"/>
  <c r="BH246" i="8"/>
  <c r="M188" i="8"/>
  <c r="M187" i="8"/>
  <c r="M186" i="8"/>
  <c r="M185" i="8"/>
  <c r="M183" i="8"/>
  <c r="M196" i="8"/>
  <c r="M204" i="8"/>
  <c r="M212" i="8"/>
  <c r="M220" i="8"/>
  <c r="M195" i="8"/>
  <c r="M203" i="8"/>
  <c r="M211" i="8"/>
  <c r="M219" i="8"/>
  <c r="M194" i="8"/>
  <c r="M202" i="8"/>
  <c r="M210" i="8"/>
  <c r="M218" i="8"/>
  <c r="M193" i="8"/>
  <c r="M201" i="8"/>
  <c r="M209" i="8"/>
  <c r="M217" i="8"/>
  <c r="M184" i="8"/>
  <c r="M192" i="8"/>
  <c r="M200" i="8"/>
  <c r="M208" i="8"/>
  <c r="M216" i="8"/>
  <c r="M190" i="8"/>
  <c r="M198" i="8"/>
  <c r="M206" i="8"/>
  <c r="M214" i="8"/>
  <c r="M189" i="8"/>
  <c r="M197" i="8"/>
  <c r="M205" i="8"/>
  <c r="M213" i="8"/>
  <c r="M221" i="8"/>
  <c r="M228" i="8"/>
  <c r="M236" i="8"/>
  <c r="M244" i="8"/>
  <c r="M207" i="8"/>
  <c r="M222" i="8"/>
  <c r="M227" i="8"/>
  <c r="M235" i="8"/>
  <c r="M243" i="8"/>
  <c r="M226" i="8"/>
  <c r="M234" i="8"/>
  <c r="M242" i="8"/>
  <c r="M223" i="8"/>
  <c r="M239" i="8"/>
  <c r="M225" i="8"/>
  <c r="M233" i="8"/>
  <c r="M241" i="8"/>
  <c r="M231" i="8"/>
  <c r="M215" i="8"/>
  <c r="M224" i="8"/>
  <c r="M232" i="8"/>
  <c r="M240" i="8"/>
  <c r="M199" i="8"/>
  <c r="M230" i="8"/>
  <c r="M238" i="8"/>
  <c r="M246" i="8"/>
  <c r="M191" i="8"/>
  <c r="M229" i="8"/>
  <c r="M237" i="8"/>
  <c r="M245" i="8"/>
  <c r="M247" i="8"/>
  <c r="CE187" i="8"/>
  <c r="CE186" i="8"/>
  <c r="CE185" i="8"/>
  <c r="CE184" i="8"/>
  <c r="CE183" i="8"/>
  <c r="CE194" i="8"/>
  <c r="CE202" i="8"/>
  <c r="CE210" i="8"/>
  <c r="CE218" i="8"/>
  <c r="CE193" i="8"/>
  <c r="CE201" i="8"/>
  <c r="CE209" i="8"/>
  <c r="CE217" i="8"/>
  <c r="CE192" i="8"/>
  <c r="CE200" i="8"/>
  <c r="CE208" i="8"/>
  <c r="CE216" i="8"/>
  <c r="CE191" i="8"/>
  <c r="CE199" i="8"/>
  <c r="CE207" i="8"/>
  <c r="CE215" i="8"/>
  <c r="CE190" i="8"/>
  <c r="CE198" i="8"/>
  <c r="CE206" i="8"/>
  <c r="CE214" i="8"/>
  <c r="CE188" i="8"/>
  <c r="CE196" i="8"/>
  <c r="CE204" i="8"/>
  <c r="CE212" i="8"/>
  <c r="CE220" i="8"/>
  <c r="CE195" i="8"/>
  <c r="CE203" i="8"/>
  <c r="CE211" i="8"/>
  <c r="CE219" i="8"/>
  <c r="CE205" i="8"/>
  <c r="CE226" i="8"/>
  <c r="CE234" i="8"/>
  <c r="CE242" i="8"/>
  <c r="CE229" i="8"/>
  <c r="CE197" i="8"/>
  <c r="CE225" i="8"/>
  <c r="CE233" i="8"/>
  <c r="CE241" i="8"/>
  <c r="CE189" i="8"/>
  <c r="CE224" i="8"/>
  <c r="CE232" i="8"/>
  <c r="CE240" i="8"/>
  <c r="CE223" i="8"/>
  <c r="CE231" i="8"/>
  <c r="CE239" i="8"/>
  <c r="CE247" i="8"/>
  <c r="CE222" i="8"/>
  <c r="CE230" i="8"/>
  <c r="CE238" i="8"/>
  <c r="CE246" i="8"/>
  <c r="CE221" i="8"/>
  <c r="CE228" i="8"/>
  <c r="CE236" i="8"/>
  <c r="CE244" i="8"/>
  <c r="CE237" i="8"/>
  <c r="CE213" i="8"/>
  <c r="CE227" i="8"/>
  <c r="CE235" i="8"/>
  <c r="CE243" i="8"/>
  <c r="CE245" i="8"/>
  <c r="DZ186" i="8"/>
  <c r="DZ185" i="8"/>
  <c r="DZ184" i="8"/>
  <c r="DZ183" i="8"/>
  <c r="DZ187" i="8"/>
  <c r="DZ193" i="8"/>
  <c r="DZ201" i="8"/>
  <c r="DZ209" i="8"/>
  <c r="DZ217" i="8"/>
  <c r="DZ192" i="8"/>
  <c r="DZ200" i="8"/>
  <c r="DZ208" i="8"/>
  <c r="DZ216" i="8"/>
  <c r="DZ191" i="8"/>
  <c r="DZ199" i="8"/>
  <c r="DZ207" i="8"/>
  <c r="DZ215" i="8"/>
  <c r="DZ190" i="8"/>
  <c r="DZ198" i="8"/>
  <c r="DZ206" i="8"/>
  <c r="DZ214" i="8"/>
  <c r="DZ189" i="8"/>
  <c r="DZ197" i="8"/>
  <c r="DZ205" i="8"/>
  <c r="DZ213" i="8"/>
  <c r="DZ195" i="8"/>
  <c r="DZ203" i="8"/>
  <c r="DZ211" i="8"/>
  <c r="DZ219" i="8"/>
  <c r="DZ194" i="8"/>
  <c r="DZ202" i="8"/>
  <c r="DZ210" i="8"/>
  <c r="DZ218" i="8"/>
  <c r="DZ225" i="8"/>
  <c r="DZ233" i="8"/>
  <c r="DZ241" i="8"/>
  <c r="DZ188" i="8"/>
  <c r="DZ236" i="8"/>
  <c r="DZ224" i="8"/>
  <c r="DZ232" i="8"/>
  <c r="DZ240" i="8"/>
  <c r="DZ212" i="8"/>
  <c r="DZ221" i="8"/>
  <c r="DZ223" i="8"/>
  <c r="DZ231" i="8"/>
  <c r="DZ239" i="8"/>
  <c r="DZ247" i="8"/>
  <c r="DZ204" i="8"/>
  <c r="DZ222" i="8"/>
  <c r="DZ230" i="8"/>
  <c r="DZ238" i="8"/>
  <c r="DZ246" i="8"/>
  <c r="DZ196" i="8"/>
  <c r="DZ220" i="8"/>
  <c r="DZ229" i="8"/>
  <c r="DZ237" i="8"/>
  <c r="DZ245" i="8"/>
  <c r="DZ227" i="8"/>
  <c r="DZ235" i="8"/>
  <c r="DZ243" i="8"/>
  <c r="DZ228" i="8"/>
  <c r="DZ226" i="8"/>
  <c r="DZ234" i="8"/>
  <c r="DZ242" i="8"/>
  <c r="DZ244" i="8"/>
  <c r="BG187" i="8"/>
  <c r="BG186" i="8"/>
  <c r="BG185" i="8"/>
  <c r="BG184" i="8"/>
  <c r="BG183" i="8"/>
  <c r="BG194" i="8"/>
  <c r="BG202" i="8"/>
  <c r="BG210" i="8"/>
  <c r="BG218" i="8"/>
  <c r="BG193" i="8"/>
  <c r="BG201" i="8"/>
  <c r="BG209" i="8"/>
  <c r="BG217" i="8"/>
  <c r="BG192" i="8"/>
  <c r="BG200" i="8"/>
  <c r="BG208" i="8"/>
  <c r="BG216" i="8"/>
  <c r="BG191" i="8"/>
  <c r="BG199" i="8"/>
  <c r="BG207" i="8"/>
  <c r="BG215" i="8"/>
  <c r="BG190" i="8"/>
  <c r="BG198" i="8"/>
  <c r="BG206" i="8"/>
  <c r="BG214" i="8"/>
  <c r="BG196" i="8"/>
  <c r="BG204" i="8"/>
  <c r="BG212" i="8"/>
  <c r="BG220" i="8"/>
  <c r="BG195" i="8"/>
  <c r="BG203" i="8"/>
  <c r="BG211" i="8"/>
  <c r="BG219" i="8"/>
  <c r="BG221" i="8"/>
  <c r="BG226" i="8"/>
  <c r="BG234" i="8"/>
  <c r="BG242" i="8"/>
  <c r="BG246" i="8"/>
  <c r="BG237" i="8"/>
  <c r="BG225" i="8"/>
  <c r="BG233" i="8"/>
  <c r="BG241" i="8"/>
  <c r="BG224" i="8"/>
  <c r="BG232" i="8"/>
  <c r="BG240" i="8"/>
  <c r="BG229" i="8"/>
  <c r="BG223" i="8"/>
  <c r="BG231" i="8"/>
  <c r="BG239" i="8"/>
  <c r="BG247" i="8"/>
  <c r="BG213" i="8"/>
  <c r="BG222" i="8"/>
  <c r="BG230" i="8"/>
  <c r="BG238" i="8"/>
  <c r="BG205" i="8"/>
  <c r="BG197" i="8"/>
  <c r="BG228" i="8"/>
  <c r="BG236" i="8"/>
  <c r="BG244" i="8"/>
  <c r="BG188" i="8"/>
  <c r="BG189" i="8"/>
  <c r="BG227" i="8"/>
  <c r="BG235" i="8"/>
  <c r="BG243" i="8"/>
  <c r="BG245" i="8"/>
  <c r="DY185" i="8"/>
  <c r="DY184" i="8"/>
  <c r="DY183" i="8"/>
  <c r="DY187" i="8"/>
  <c r="DY186" i="8"/>
  <c r="DY192" i="8"/>
  <c r="DY200" i="8"/>
  <c r="DY208" i="8"/>
  <c r="DY216" i="8"/>
  <c r="DY191" i="8"/>
  <c r="DY199" i="8"/>
  <c r="DY207" i="8"/>
  <c r="DY215" i="8"/>
  <c r="DY190" i="8"/>
  <c r="DY198" i="8"/>
  <c r="DY206" i="8"/>
  <c r="DY214" i="8"/>
  <c r="DY189" i="8"/>
  <c r="DY197" i="8"/>
  <c r="DY205" i="8"/>
  <c r="DY213" i="8"/>
  <c r="DY221" i="8"/>
  <c r="DY188" i="8"/>
  <c r="DY196" i="8"/>
  <c r="DY204" i="8"/>
  <c r="DY212" i="8"/>
  <c r="DY194" i="8"/>
  <c r="DY202" i="8"/>
  <c r="DY210" i="8"/>
  <c r="DY218" i="8"/>
  <c r="DY193" i="8"/>
  <c r="DY201" i="8"/>
  <c r="DY209" i="8"/>
  <c r="DY217" i="8"/>
  <c r="DY203" i="8"/>
  <c r="DY224" i="8"/>
  <c r="DY232" i="8"/>
  <c r="DY240" i="8"/>
  <c r="DY195" i="8"/>
  <c r="DY223" i="8"/>
  <c r="DY231" i="8"/>
  <c r="DY239" i="8"/>
  <c r="DY247" i="8"/>
  <c r="DY222" i="8"/>
  <c r="DY230" i="8"/>
  <c r="DY238" i="8"/>
  <c r="DY246" i="8"/>
  <c r="DY220" i="8"/>
  <c r="DY229" i="8"/>
  <c r="DY237" i="8"/>
  <c r="DY245" i="8"/>
  <c r="DY227" i="8"/>
  <c r="DY235" i="8"/>
  <c r="DY228" i="8"/>
  <c r="DY236" i="8"/>
  <c r="DY244" i="8"/>
  <c r="DY219" i="8"/>
  <c r="DY226" i="8"/>
  <c r="DY234" i="8"/>
  <c r="DY242" i="8"/>
  <c r="DY211" i="8"/>
  <c r="DY225" i="8"/>
  <c r="DY233" i="8"/>
  <c r="DY241" i="8"/>
  <c r="DY243" i="8"/>
  <c r="CM187" i="8"/>
  <c r="CM186" i="8"/>
  <c r="CM185" i="8"/>
  <c r="CM184" i="8"/>
  <c r="CM183" i="8"/>
  <c r="CM194" i="8"/>
  <c r="CM202" i="8"/>
  <c r="CM210" i="8"/>
  <c r="CM218" i="8"/>
  <c r="CM193" i="8"/>
  <c r="CM201" i="8"/>
  <c r="CM209" i="8"/>
  <c r="CM217" i="8"/>
  <c r="CM192" i="8"/>
  <c r="CM200" i="8"/>
  <c r="CM208" i="8"/>
  <c r="CM216" i="8"/>
  <c r="CM191" i="8"/>
  <c r="CM199" i="8"/>
  <c r="CM207" i="8"/>
  <c r="CM215" i="8"/>
  <c r="CM190" i="8"/>
  <c r="CM198" i="8"/>
  <c r="CM206" i="8"/>
  <c r="CM214" i="8"/>
  <c r="CM188" i="8"/>
  <c r="CM196" i="8"/>
  <c r="CM204" i="8"/>
  <c r="CM212" i="8"/>
  <c r="CM220" i="8"/>
  <c r="CM195" i="8"/>
  <c r="CM203" i="8"/>
  <c r="CM211" i="8"/>
  <c r="CM219" i="8"/>
  <c r="CM213" i="8"/>
  <c r="CM221" i="8"/>
  <c r="CM226" i="8"/>
  <c r="CM234" i="8"/>
  <c r="CM242" i="8"/>
  <c r="CM205" i="8"/>
  <c r="CM225" i="8"/>
  <c r="CM233" i="8"/>
  <c r="CM241" i="8"/>
  <c r="CM237" i="8"/>
  <c r="CM197" i="8"/>
  <c r="CM224" i="8"/>
  <c r="CM232" i="8"/>
  <c r="CM240" i="8"/>
  <c r="CM246" i="8"/>
  <c r="CM189" i="8"/>
  <c r="CM223" i="8"/>
  <c r="CM231" i="8"/>
  <c r="CM239" i="8"/>
  <c r="CM247" i="8"/>
  <c r="CM222" i="8"/>
  <c r="CM230" i="8"/>
  <c r="CM238" i="8"/>
  <c r="CM228" i="8"/>
  <c r="CM236" i="8"/>
  <c r="CM244" i="8"/>
  <c r="CM227" i="8"/>
  <c r="CM235" i="8"/>
  <c r="CM243" i="8"/>
  <c r="CM229" i="8"/>
  <c r="CM245" i="8"/>
  <c r="EN184" i="8"/>
  <c r="EN183" i="8"/>
  <c r="EN186" i="8"/>
  <c r="EN185" i="8"/>
  <c r="EN191" i="8"/>
  <c r="EN199" i="8"/>
  <c r="EN207" i="8"/>
  <c r="EN215" i="8"/>
  <c r="EN190" i="8"/>
  <c r="EN198" i="8"/>
  <c r="EN206" i="8"/>
  <c r="EN214" i="8"/>
  <c r="EN189" i="8"/>
  <c r="EN197" i="8"/>
  <c r="EN205" i="8"/>
  <c r="EN213" i="8"/>
  <c r="EN221" i="8"/>
  <c r="EN188" i="8"/>
  <c r="EN196" i="8"/>
  <c r="EN204" i="8"/>
  <c r="EN212" i="8"/>
  <c r="EN220" i="8"/>
  <c r="EN195" i="8"/>
  <c r="EN203" i="8"/>
  <c r="EN211" i="8"/>
  <c r="EN193" i="8"/>
  <c r="EN201" i="8"/>
  <c r="EN209" i="8"/>
  <c r="EN217" i="8"/>
  <c r="EN192" i="8"/>
  <c r="EN200" i="8"/>
  <c r="EN208" i="8"/>
  <c r="EN216" i="8"/>
  <c r="EN194" i="8"/>
  <c r="EN223" i="8"/>
  <c r="EN231" i="8"/>
  <c r="EN239" i="8"/>
  <c r="EN247" i="8"/>
  <c r="EN226" i="8"/>
  <c r="EN219" i="8"/>
  <c r="EN222" i="8"/>
  <c r="EN230" i="8"/>
  <c r="EN238" i="8"/>
  <c r="EN246" i="8"/>
  <c r="EN229" i="8"/>
  <c r="EN237" i="8"/>
  <c r="EN245" i="8"/>
  <c r="EN187" i="8"/>
  <c r="EN228" i="8"/>
  <c r="EN236" i="8"/>
  <c r="EN244" i="8"/>
  <c r="EN218" i="8"/>
  <c r="EN227" i="8"/>
  <c r="EN235" i="8"/>
  <c r="EN243" i="8"/>
  <c r="EN210" i="8"/>
  <c r="EN225" i="8"/>
  <c r="EN233" i="8"/>
  <c r="EN241" i="8"/>
  <c r="EN202" i="8"/>
  <c r="EN224" i="8"/>
  <c r="EN232" i="8"/>
  <c r="EN240" i="8"/>
  <c r="EN234" i="8"/>
  <c r="EN242" i="8"/>
  <c r="DO183" i="8"/>
  <c r="DO187" i="8"/>
  <c r="DO185" i="8"/>
  <c r="DO184" i="8"/>
  <c r="DO190" i="8"/>
  <c r="DO198" i="8"/>
  <c r="DO206" i="8"/>
  <c r="DO214" i="8"/>
  <c r="DO189" i="8"/>
  <c r="DO197" i="8"/>
  <c r="DO205" i="8"/>
  <c r="DO213" i="8"/>
  <c r="DO221" i="8"/>
  <c r="DO188" i="8"/>
  <c r="DO196" i="8"/>
  <c r="DO204" i="8"/>
  <c r="DO212" i="8"/>
  <c r="DO220" i="8"/>
  <c r="DO195" i="8"/>
  <c r="DO203" i="8"/>
  <c r="DO211" i="8"/>
  <c r="DO219" i="8"/>
  <c r="DO194" i="8"/>
  <c r="DO202" i="8"/>
  <c r="DO210" i="8"/>
  <c r="DO192" i="8"/>
  <c r="DO200" i="8"/>
  <c r="DO208" i="8"/>
  <c r="DO216" i="8"/>
  <c r="DO186" i="8"/>
  <c r="DO191" i="8"/>
  <c r="DO199" i="8"/>
  <c r="DO207" i="8"/>
  <c r="DO215" i="8"/>
  <c r="DO209" i="8"/>
  <c r="DO222" i="8"/>
  <c r="DO230" i="8"/>
  <c r="DO238" i="8"/>
  <c r="DO246" i="8"/>
  <c r="DO233" i="8"/>
  <c r="DO201" i="8"/>
  <c r="DO229" i="8"/>
  <c r="DO237" i="8"/>
  <c r="DO245" i="8"/>
  <c r="DO193" i="8"/>
  <c r="DO228" i="8"/>
  <c r="DO236" i="8"/>
  <c r="DO244" i="8"/>
  <c r="DO227" i="8"/>
  <c r="DO235" i="8"/>
  <c r="DO243" i="8"/>
  <c r="DO218" i="8"/>
  <c r="DO226" i="8"/>
  <c r="DO234" i="8"/>
  <c r="DO242" i="8"/>
  <c r="DO224" i="8"/>
  <c r="DO232" i="8"/>
  <c r="DO240" i="8"/>
  <c r="DO217" i="8"/>
  <c r="DO223" i="8"/>
  <c r="DO231" i="8"/>
  <c r="DO239" i="8"/>
  <c r="DO247" i="8"/>
  <c r="DO225" i="8"/>
  <c r="DO241" i="8"/>
  <c r="CL186" i="8"/>
  <c r="CL185" i="8"/>
  <c r="CL184" i="8"/>
  <c r="CL183" i="8"/>
  <c r="CL187" i="8"/>
  <c r="CL193" i="8"/>
  <c r="CL201" i="8"/>
  <c r="CL209" i="8"/>
  <c r="CL217" i="8"/>
  <c r="CL192" i="8"/>
  <c r="CL200" i="8"/>
  <c r="CL208" i="8"/>
  <c r="CL216" i="8"/>
  <c r="CL191" i="8"/>
  <c r="CL199" i="8"/>
  <c r="CL207" i="8"/>
  <c r="CL215" i="8"/>
  <c r="CL190" i="8"/>
  <c r="CL198" i="8"/>
  <c r="CL206" i="8"/>
  <c r="CL214" i="8"/>
  <c r="CL189" i="8"/>
  <c r="CL197" i="8"/>
  <c r="CL205" i="8"/>
  <c r="CL213" i="8"/>
  <c r="CL195" i="8"/>
  <c r="CL203" i="8"/>
  <c r="CL211" i="8"/>
  <c r="CL219" i="8"/>
  <c r="CL194" i="8"/>
  <c r="CL202" i="8"/>
  <c r="CL210" i="8"/>
  <c r="CL218" i="8"/>
  <c r="CL188" i="8"/>
  <c r="CL225" i="8"/>
  <c r="CL233" i="8"/>
  <c r="CL241" i="8"/>
  <c r="CL224" i="8"/>
  <c r="CL232" i="8"/>
  <c r="CL240" i="8"/>
  <c r="CL228" i="8"/>
  <c r="CL220" i="8"/>
  <c r="CL223" i="8"/>
  <c r="CL231" i="8"/>
  <c r="CL239" i="8"/>
  <c r="CL247" i="8"/>
  <c r="CL222" i="8"/>
  <c r="CL230" i="8"/>
  <c r="CL238" i="8"/>
  <c r="CL246" i="8"/>
  <c r="CL229" i="8"/>
  <c r="CL237" i="8"/>
  <c r="CL245" i="8"/>
  <c r="CL212" i="8"/>
  <c r="CL204" i="8"/>
  <c r="CL227" i="8"/>
  <c r="CL235" i="8"/>
  <c r="CL243" i="8"/>
  <c r="CL196" i="8"/>
  <c r="CL221" i="8"/>
  <c r="CL226" i="8"/>
  <c r="CL234" i="8"/>
  <c r="CL242" i="8"/>
  <c r="CL236" i="8"/>
  <c r="CL244" i="8"/>
  <c r="CF187" i="8"/>
  <c r="CF186" i="8"/>
  <c r="CF185" i="8"/>
  <c r="CF184" i="8"/>
  <c r="CF195" i="8"/>
  <c r="CF203" i="8"/>
  <c r="CF211" i="8"/>
  <c r="CF219" i="8"/>
  <c r="CF194" i="8"/>
  <c r="CF202" i="8"/>
  <c r="CF210" i="8"/>
  <c r="CF218" i="8"/>
  <c r="CF183" i="8"/>
  <c r="CF193" i="8"/>
  <c r="CF201" i="8"/>
  <c r="CF209" i="8"/>
  <c r="CF217" i="8"/>
  <c r="CF192" i="8"/>
  <c r="CF200" i="8"/>
  <c r="CF208" i="8"/>
  <c r="CF216" i="8"/>
  <c r="CF191" i="8"/>
  <c r="CF199" i="8"/>
  <c r="CF207" i="8"/>
  <c r="CF215" i="8"/>
  <c r="CF189" i="8"/>
  <c r="CF197" i="8"/>
  <c r="CF205" i="8"/>
  <c r="CF213" i="8"/>
  <c r="CF221" i="8"/>
  <c r="CF188" i="8"/>
  <c r="CF196" i="8"/>
  <c r="CF204" i="8"/>
  <c r="CF212" i="8"/>
  <c r="CF220" i="8"/>
  <c r="CF227" i="8"/>
  <c r="CF235" i="8"/>
  <c r="CF243" i="8"/>
  <c r="CF226" i="8"/>
  <c r="CF234" i="8"/>
  <c r="CF242" i="8"/>
  <c r="CF214" i="8"/>
  <c r="CF225" i="8"/>
  <c r="CF233" i="8"/>
  <c r="CF241" i="8"/>
  <c r="CF206" i="8"/>
  <c r="CF224" i="8"/>
  <c r="CF232" i="8"/>
  <c r="CF240" i="8"/>
  <c r="CF190" i="8"/>
  <c r="CF230" i="8"/>
  <c r="CF238" i="8"/>
  <c r="CF198" i="8"/>
  <c r="CF223" i="8"/>
  <c r="CF231" i="8"/>
  <c r="CF239" i="8"/>
  <c r="CF229" i="8"/>
  <c r="CF237" i="8"/>
  <c r="CF245" i="8"/>
  <c r="CF228" i="8"/>
  <c r="CF236" i="8"/>
  <c r="CF244" i="8"/>
  <c r="CF247" i="8"/>
  <c r="CF222" i="8"/>
  <c r="CF246" i="8"/>
  <c r="BW187" i="8"/>
  <c r="BW186" i="8"/>
  <c r="BW185" i="8"/>
  <c r="BW184" i="8"/>
  <c r="BW183" i="8"/>
  <c r="BW194" i="8"/>
  <c r="BW202" i="8"/>
  <c r="BW210" i="8"/>
  <c r="BW218" i="8"/>
  <c r="BW193" i="8"/>
  <c r="BW201" i="8"/>
  <c r="BW209" i="8"/>
  <c r="BW217" i="8"/>
  <c r="BW192" i="8"/>
  <c r="BW200" i="8"/>
  <c r="BW208" i="8"/>
  <c r="BW216" i="8"/>
  <c r="BW191" i="8"/>
  <c r="BW199" i="8"/>
  <c r="BW207" i="8"/>
  <c r="BW215" i="8"/>
  <c r="BW190" i="8"/>
  <c r="BW198" i="8"/>
  <c r="BW206" i="8"/>
  <c r="BW214" i="8"/>
  <c r="BW188" i="8"/>
  <c r="BW196" i="8"/>
  <c r="BW204" i="8"/>
  <c r="BW212" i="8"/>
  <c r="BW220" i="8"/>
  <c r="BW195" i="8"/>
  <c r="BW203" i="8"/>
  <c r="BW211" i="8"/>
  <c r="BW219" i="8"/>
  <c r="BW197" i="8"/>
  <c r="BW226" i="8"/>
  <c r="BW234" i="8"/>
  <c r="BW242" i="8"/>
  <c r="BW189" i="8"/>
  <c r="BW225" i="8"/>
  <c r="BW233" i="8"/>
  <c r="BW241" i="8"/>
  <c r="BW229" i="8"/>
  <c r="BW224" i="8"/>
  <c r="BW232" i="8"/>
  <c r="BW240" i="8"/>
  <c r="BW223" i="8"/>
  <c r="BW231" i="8"/>
  <c r="BW239" i="8"/>
  <c r="BW247" i="8"/>
  <c r="BW237" i="8"/>
  <c r="BW221" i="8"/>
  <c r="BW222" i="8"/>
  <c r="BW230" i="8"/>
  <c r="BW238" i="8"/>
  <c r="BW213" i="8"/>
  <c r="BW228" i="8"/>
  <c r="BW236" i="8"/>
  <c r="BW244" i="8"/>
  <c r="BW205" i="8"/>
  <c r="BW227" i="8"/>
  <c r="BW235" i="8"/>
  <c r="BW243" i="8"/>
  <c r="BW246" i="8"/>
  <c r="BW245" i="8"/>
  <c r="ER187" i="8"/>
  <c r="ER186" i="8"/>
  <c r="ER185" i="8"/>
  <c r="ER184" i="8"/>
  <c r="ER195" i="8"/>
  <c r="ER203" i="8"/>
  <c r="ER211" i="8"/>
  <c r="ER219" i="8"/>
  <c r="ER194" i="8"/>
  <c r="ER202" i="8"/>
  <c r="ER210" i="8"/>
  <c r="ER218" i="8"/>
  <c r="ER183" i="8"/>
  <c r="ER193" i="8"/>
  <c r="ER201" i="8"/>
  <c r="ER209" i="8"/>
  <c r="ER217" i="8"/>
  <c r="ER192" i="8"/>
  <c r="ER200" i="8"/>
  <c r="ER208" i="8"/>
  <c r="ER216" i="8"/>
  <c r="ER191" i="8"/>
  <c r="ER199" i="8"/>
  <c r="ER207" i="8"/>
  <c r="ER215" i="8"/>
  <c r="ER189" i="8"/>
  <c r="ER197" i="8"/>
  <c r="ER205" i="8"/>
  <c r="ER213" i="8"/>
  <c r="ER188" i="8"/>
  <c r="ER196" i="8"/>
  <c r="ER204" i="8"/>
  <c r="ER212" i="8"/>
  <c r="ER220" i="8"/>
  <c r="ER227" i="8"/>
  <c r="ER235" i="8"/>
  <c r="ER243" i="8"/>
  <c r="ER226" i="8"/>
  <c r="ER234" i="8"/>
  <c r="ER242" i="8"/>
  <c r="ER190" i="8"/>
  <c r="ER238" i="8"/>
  <c r="ER214" i="8"/>
  <c r="ER221" i="8"/>
  <c r="ER225" i="8"/>
  <c r="ER233" i="8"/>
  <c r="ER241" i="8"/>
  <c r="ER247" i="8"/>
  <c r="ER206" i="8"/>
  <c r="ER224" i="8"/>
  <c r="ER232" i="8"/>
  <c r="ER240" i="8"/>
  <c r="ER222" i="8"/>
  <c r="ER198" i="8"/>
  <c r="ER223" i="8"/>
  <c r="ER231" i="8"/>
  <c r="ER239" i="8"/>
  <c r="ER229" i="8"/>
  <c r="ER237" i="8"/>
  <c r="ER245" i="8"/>
  <c r="ER230" i="8"/>
  <c r="ER228" i="8"/>
  <c r="ER236" i="8"/>
  <c r="ER244" i="8"/>
  <c r="ER246" i="8"/>
  <c r="EE183" i="8"/>
  <c r="EE187" i="8"/>
  <c r="EE185" i="8"/>
  <c r="EE184" i="8"/>
  <c r="EE190" i="8"/>
  <c r="EE198" i="8"/>
  <c r="EE206" i="8"/>
  <c r="EE214" i="8"/>
  <c r="EE186" i="8"/>
  <c r="EE189" i="8"/>
  <c r="EE197" i="8"/>
  <c r="EE205" i="8"/>
  <c r="EE213" i="8"/>
  <c r="EE221" i="8"/>
  <c r="EE188" i="8"/>
  <c r="EE196" i="8"/>
  <c r="EE204" i="8"/>
  <c r="EE212" i="8"/>
  <c r="EE220" i="8"/>
  <c r="EE195" i="8"/>
  <c r="EE203" i="8"/>
  <c r="EE211" i="8"/>
  <c r="EE219" i="8"/>
  <c r="EE194" i="8"/>
  <c r="EE202" i="8"/>
  <c r="EE210" i="8"/>
  <c r="EE192" i="8"/>
  <c r="EE200" i="8"/>
  <c r="EE208" i="8"/>
  <c r="EE216" i="8"/>
  <c r="EE191" i="8"/>
  <c r="EE199" i="8"/>
  <c r="EE207" i="8"/>
  <c r="EE215" i="8"/>
  <c r="EE222" i="8"/>
  <c r="EE230" i="8"/>
  <c r="EE238" i="8"/>
  <c r="EE246" i="8"/>
  <c r="EE217" i="8"/>
  <c r="EE218" i="8"/>
  <c r="EE229" i="8"/>
  <c r="EE237" i="8"/>
  <c r="EE245" i="8"/>
  <c r="EE209" i="8"/>
  <c r="EE228" i="8"/>
  <c r="EE236" i="8"/>
  <c r="EE244" i="8"/>
  <c r="EE225" i="8"/>
  <c r="EE201" i="8"/>
  <c r="EE227" i="8"/>
  <c r="EE235" i="8"/>
  <c r="EE243" i="8"/>
  <c r="EE193" i="8"/>
  <c r="EE226" i="8"/>
  <c r="EE234" i="8"/>
  <c r="EE242" i="8"/>
  <c r="EE224" i="8"/>
  <c r="EE232" i="8"/>
  <c r="EE240" i="8"/>
  <c r="EE233" i="8"/>
  <c r="EE223" i="8"/>
  <c r="EE231" i="8"/>
  <c r="EE239" i="8"/>
  <c r="EE247" i="8"/>
  <c r="EE241" i="8"/>
  <c r="DB186" i="8"/>
  <c r="DB185" i="8"/>
  <c r="DB184" i="8"/>
  <c r="DB183" i="8"/>
  <c r="DB187" i="8"/>
  <c r="DB193" i="8"/>
  <c r="DB201" i="8"/>
  <c r="DB209" i="8"/>
  <c r="DB217" i="8"/>
  <c r="DB192" i="8"/>
  <c r="DB200" i="8"/>
  <c r="DB208" i="8"/>
  <c r="DB216" i="8"/>
  <c r="DB191" i="8"/>
  <c r="DB199" i="8"/>
  <c r="DB207" i="8"/>
  <c r="DB215" i="8"/>
  <c r="DB190" i="8"/>
  <c r="DB198" i="8"/>
  <c r="DB206" i="8"/>
  <c r="DB214" i="8"/>
  <c r="DB189" i="8"/>
  <c r="DB197" i="8"/>
  <c r="DB205" i="8"/>
  <c r="DB213" i="8"/>
  <c r="DB195" i="8"/>
  <c r="DB203" i="8"/>
  <c r="DB211" i="8"/>
  <c r="DB219" i="8"/>
  <c r="DB194" i="8"/>
  <c r="DB202" i="8"/>
  <c r="DB210" i="8"/>
  <c r="DB218" i="8"/>
  <c r="DB204" i="8"/>
  <c r="DB225" i="8"/>
  <c r="DB233" i="8"/>
  <c r="DB241" i="8"/>
  <c r="DB196" i="8"/>
  <c r="DB224" i="8"/>
  <c r="DB232" i="8"/>
  <c r="DB240" i="8"/>
  <c r="DB188" i="8"/>
  <c r="DB223" i="8"/>
  <c r="DB231" i="8"/>
  <c r="DB239" i="8"/>
  <c r="DB247" i="8"/>
  <c r="DB221" i="8"/>
  <c r="DB222" i="8"/>
  <c r="DB230" i="8"/>
  <c r="DB238" i="8"/>
  <c r="DB246" i="8"/>
  <c r="DB228" i="8"/>
  <c r="DB236" i="8"/>
  <c r="DB229" i="8"/>
  <c r="DB237" i="8"/>
  <c r="DB245" i="8"/>
  <c r="DB220" i="8"/>
  <c r="DB227" i="8"/>
  <c r="DB235" i="8"/>
  <c r="DB243" i="8"/>
  <c r="DB212" i="8"/>
  <c r="DB226" i="8"/>
  <c r="DB234" i="8"/>
  <c r="DB242" i="8"/>
  <c r="DB244" i="8"/>
  <c r="O183" i="8"/>
  <c r="O188" i="8"/>
  <c r="O187" i="8"/>
  <c r="O185" i="8"/>
  <c r="O184" i="8"/>
  <c r="O190" i="8"/>
  <c r="O198" i="8"/>
  <c r="O206" i="8"/>
  <c r="O214" i="8"/>
  <c r="O222" i="8"/>
  <c r="O189" i="8"/>
  <c r="O197" i="8"/>
  <c r="O205" i="8"/>
  <c r="O213" i="8"/>
  <c r="O221" i="8"/>
  <c r="O186" i="8"/>
  <c r="O196" i="8"/>
  <c r="O204" i="8"/>
  <c r="O212" i="8"/>
  <c r="O220" i="8"/>
  <c r="O195" i="8"/>
  <c r="O203" i="8"/>
  <c r="O211" i="8"/>
  <c r="O219" i="8"/>
  <c r="O194" i="8"/>
  <c r="O202" i="8"/>
  <c r="O210" i="8"/>
  <c r="O218" i="8"/>
  <c r="O192" i="8"/>
  <c r="O200" i="8"/>
  <c r="O208" i="8"/>
  <c r="O216" i="8"/>
  <c r="O191" i="8"/>
  <c r="O199" i="8"/>
  <c r="O207" i="8"/>
  <c r="O215" i="8"/>
  <c r="O230" i="8"/>
  <c r="O238" i="8"/>
  <c r="O246" i="8"/>
  <c r="O229" i="8"/>
  <c r="O237" i="8"/>
  <c r="O245" i="8"/>
  <c r="O217" i="8"/>
  <c r="O228" i="8"/>
  <c r="O236" i="8"/>
  <c r="O244" i="8"/>
  <c r="O225" i="8"/>
  <c r="O233" i="8"/>
  <c r="O209" i="8"/>
  <c r="O227" i="8"/>
  <c r="O235" i="8"/>
  <c r="O243" i="8"/>
  <c r="O201" i="8"/>
  <c r="O226" i="8"/>
  <c r="O234" i="8"/>
  <c r="O242" i="8"/>
  <c r="O224" i="8"/>
  <c r="O232" i="8"/>
  <c r="O240" i="8"/>
  <c r="O223" i="8"/>
  <c r="O231" i="8"/>
  <c r="O239" i="8"/>
  <c r="O247" i="8"/>
  <c r="O193" i="8"/>
  <c r="O241" i="8"/>
  <c r="AB188" i="8"/>
  <c r="AB187" i="8"/>
  <c r="AB186" i="8"/>
  <c r="AB185" i="8"/>
  <c r="AB184" i="8"/>
  <c r="AB195" i="8"/>
  <c r="AB203" i="8"/>
  <c r="AB211" i="8"/>
  <c r="AB219" i="8"/>
  <c r="AB194" i="8"/>
  <c r="AB202" i="8"/>
  <c r="AB210" i="8"/>
  <c r="AB218" i="8"/>
  <c r="AB193" i="8"/>
  <c r="AB201" i="8"/>
  <c r="AB209" i="8"/>
  <c r="AB217" i="8"/>
  <c r="AB183" i="8"/>
  <c r="AB192" i="8"/>
  <c r="AB200" i="8"/>
  <c r="AB208" i="8"/>
  <c r="AB216" i="8"/>
  <c r="AB191" i="8"/>
  <c r="AB199" i="8"/>
  <c r="AB207" i="8"/>
  <c r="AB215" i="8"/>
  <c r="AB189" i="8"/>
  <c r="AB197" i="8"/>
  <c r="AB205" i="8"/>
  <c r="AB213" i="8"/>
  <c r="AB221" i="8"/>
  <c r="AB196" i="8"/>
  <c r="AB204" i="8"/>
  <c r="AB212" i="8"/>
  <c r="AB220" i="8"/>
  <c r="AB222" i="8"/>
  <c r="AB227" i="8"/>
  <c r="AB235" i="8"/>
  <c r="AB243" i="8"/>
  <c r="AB247" i="8"/>
  <c r="AB198" i="8"/>
  <c r="AB238" i="8"/>
  <c r="AB226" i="8"/>
  <c r="AB234" i="8"/>
  <c r="AB242" i="8"/>
  <c r="AB225" i="8"/>
  <c r="AB233" i="8"/>
  <c r="AB241" i="8"/>
  <c r="AB214" i="8"/>
  <c r="AB224" i="8"/>
  <c r="AB232" i="8"/>
  <c r="AB240" i="8"/>
  <c r="AB230" i="8"/>
  <c r="AB206" i="8"/>
  <c r="AB223" i="8"/>
  <c r="AB231" i="8"/>
  <c r="AB239" i="8"/>
  <c r="AB190" i="8"/>
  <c r="AB229" i="8"/>
  <c r="AB237" i="8"/>
  <c r="AB245" i="8"/>
  <c r="AB228" i="8"/>
  <c r="AB236" i="8"/>
  <c r="AB244" i="8"/>
  <c r="AB246" i="8"/>
  <c r="BZ187" i="8"/>
  <c r="BZ186" i="8"/>
  <c r="BZ184" i="8"/>
  <c r="BZ183" i="8"/>
  <c r="BZ189" i="8"/>
  <c r="BZ197" i="8"/>
  <c r="BZ205" i="8"/>
  <c r="BZ213" i="8"/>
  <c r="BZ221" i="8"/>
  <c r="BZ188" i="8"/>
  <c r="BZ196" i="8"/>
  <c r="BZ204" i="8"/>
  <c r="BZ212" i="8"/>
  <c r="BZ220" i="8"/>
  <c r="BZ195" i="8"/>
  <c r="BZ203" i="8"/>
  <c r="BZ211" i="8"/>
  <c r="BZ219" i="8"/>
  <c r="BZ194" i="8"/>
  <c r="BZ202" i="8"/>
  <c r="BZ210" i="8"/>
  <c r="BZ218" i="8"/>
  <c r="BZ193" i="8"/>
  <c r="BZ201" i="8"/>
  <c r="BZ209" i="8"/>
  <c r="BZ217" i="8"/>
  <c r="BZ191" i="8"/>
  <c r="BZ199" i="8"/>
  <c r="BZ207" i="8"/>
  <c r="BZ215" i="8"/>
  <c r="BZ185" i="8"/>
  <c r="BZ190" i="8"/>
  <c r="BZ198" i="8"/>
  <c r="BZ206" i="8"/>
  <c r="BZ214" i="8"/>
  <c r="BZ208" i="8"/>
  <c r="BZ229" i="8"/>
  <c r="BZ237" i="8"/>
  <c r="BZ245" i="8"/>
  <c r="BZ200" i="8"/>
  <c r="BZ228" i="8"/>
  <c r="BZ236" i="8"/>
  <c r="BZ244" i="8"/>
  <c r="BZ192" i="8"/>
  <c r="BZ227" i="8"/>
  <c r="BZ235" i="8"/>
  <c r="BZ243" i="8"/>
  <c r="BZ226" i="8"/>
  <c r="BZ234" i="8"/>
  <c r="BZ242" i="8"/>
  <c r="BZ224" i="8"/>
  <c r="BZ232" i="8"/>
  <c r="BZ225" i="8"/>
  <c r="BZ233" i="8"/>
  <c r="BZ241" i="8"/>
  <c r="BZ223" i="8"/>
  <c r="BZ231" i="8"/>
  <c r="BZ239" i="8"/>
  <c r="BZ247" i="8"/>
  <c r="BZ216" i="8"/>
  <c r="BZ222" i="8"/>
  <c r="BZ230" i="8"/>
  <c r="BZ238" i="8"/>
  <c r="BZ246" i="8"/>
  <c r="BZ240" i="8"/>
  <c r="AW185" i="8"/>
  <c r="AW184" i="8"/>
  <c r="AW183" i="8"/>
  <c r="AW187" i="8"/>
  <c r="AW186" i="8"/>
  <c r="AW192" i="8"/>
  <c r="AW200" i="8"/>
  <c r="AW208" i="8"/>
  <c r="AW216" i="8"/>
  <c r="AW191" i="8"/>
  <c r="AW199" i="8"/>
  <c r="AW207" i="8"/>
  <c r="AW215" i="8"/>
  <c r="AW188" i="8"/>
  <c r="AW190" i="8"/>
  <c r="AW198" i="8"/>
  <c r="AW206" i="8"/>
  <c r="AW214" i="8"/>
  <c r="AW189" i="8"/>
  <c r="AW197" i="8"/>
  <c r="AW205" i="8"/>
  <c r="AW213" i="8"/>
  <c r="AW221" i="8"/>
  <c r="AW196" i="8"/>
  <c r="AW204" i="8"/>
  <c r="AW212" i="8"/>
  <c r="AW194" i="8"/>
  <c r="AW202" i="8"/>
  <c r="AW210" i="8"/>
  <c r="AW218" i="8"/>
  <c r="AW193" i="8"/>
  <c r="AW201" i="8"/>
  <c r="AW209" i="8"/>
  <c r="AW217" i="8"/>
  <c r="AW224" i="8"/>
  <c r="AW232" i="8"/>
  <c r="AW240" i="8"/>
  <c r="AW223" i="8"/>
  <c r="AW231" i="8"/>
  <c r="AW239" i="8"/>
  <c r="AW247" i="8"/>
  <c r="AW219" i="8"/>
  <c r="AW222" i="8"/>
  <c r="AW230" i="8"/>
  <c r="AW238" i="8"/>
  <c r="AW246" i="8"/>
  <c r="AW229" i="8"/>
  <c r="AW237" i="8"/>
  <c r="AW245" i="8"/>
  <c r="AW227" i="8"/>
  <c r="AW228" i="8"/>
  <c r="AW236" i="8"/>
  <c r="AW244" i="8"/>
  <c r="AW235" i="8"/>
  <c r="AW203" i="8"/>
  <c r="AW226" i="8"/>
  <c r="AW234" i="8"/>
  <c r="AW242" i="8"/>
  <c r="AW211" i="8"/>
  <c r="AW195" i="8"/>
  <c r="AW220" i="8"/>
  <c r="AW225" i="8"/>
  <c r="AW233" i="8"/>
  <c r="AW241" i="8"/>
  <c r="AW243" i="8"/>
  <c r="BY187" i="8"/>
  <c r="BY186" i="8"/>
  <c r="BY185" i="8"/>
  <c r="BY183" i="8"/>
  <c r="BY188" i="8"/>
  <c r="BY196" i="8"/>
  <c r="BY204" i="8"/>
  <c r="BY212" i="8"/>
  <c r="BY220" i="8"/>
  <c r="BY195" i="8"/>
  <c r="BY203" i="8"/>
  <c r="BY211" i="8"/>
  <c r="BY219" i="8"/>
  <c r="BY194" i="8"/>
  <c r="BY202" i="8"/>
  <c r="BY210" i="8"/>
  <c r="BY218" i="8"/>
  <c r="BY193" i="8"/>
  <c r="BY201" i="8"/>
  <c r="BY209" i="8"/>
  <c r="BY217" i="8"/>
  <c r="BY184" i="8"/>
  <c r="BY192" i="8"/>
  <c r="BY200" i="8"/>
  <c r="BY208" i="8"/>
  <c r="BY216" i="8"/>
  <c r="BY190" i="8"/>
  <c r="BY198" i="8"/>
  <c r="BY206" i="8"/>
  <c r="BY214" i="8"/>
  <c r="BY189" i="8"/>
  <c r="BY197" i="8"/>
  <c r="BY205" i="8"/>
  <c r="BY213" i="8"/>
  <c r="BY221" i="8"/>
  <c r="BY228" i="8"/>
  <c r="BY236" i="8"/>
  <c r="BY244" i="8"/>
  <c r="BY223" i="8"/>
  <c r="BY239" i="8"/>
  <c r="BY227" i="8"/>
  <c r="BY235" i="8"/>
  <c r="BY243" i="8"/>
  <c r="BY226" i="8"/>
  <c r="BY234" i="8"/>
  <c r="BY242" i="8"/>
  <c r="BY207" i="8"/>
  <c r="BY225" i="8"/>
  <c r="BY233" i="8"/>
  <c r="BY241" i="8"/>
  <c r="BY215" i="8"/>
  <c r="BY224" i="8"/>
  <c r="BY232" i="8"/>
  <c r="BY240" i="8"/>
  <c r="BY199" i="8"/>
  <c r="BY222" i="8"/>
  <c r="BY230" i="8"/>
  <c r="BY238" i="8"/>
  <c r="BY246" i="8"/>
  <c r="BY191" i="8"/>
  <c r="BY229" i="8"/>
  <c r="BY237" i="8"/>
  <c r="BY245" i="8"/>
  <c r="BY231" i="8"/>
  <c r="BY247" i="8"/>
  <c r="BL184" i="8"/>
  <c r="BL183" i="8"/>
  <c r="BL188" i="8"/>
  <c r="BL186" i="8"/>
  <c r="BL185" i="8"/>
  <c r="BL191" i="8"/>
  <c r="BL199" i="8"/>
  <c r="BL207" i="8"/>
  <c r="BL215" i="8"/>
  <c r="BL190" i="8"/>
  <c r="BL198" i="8"/>
  <c r="BL206" i="8"/>
  <c r="BL214" i="8"/>
  <c r="BL189" i="8"/>
  <c r="BL197" i="8"/>
  <c r="BL205" i="8"/>
  <c r="BL213" i="8"/>
  <c r="BL221" i="8"/>
  <c r="BL187" i="8"/>
  <c r="BL196" i="8"/>
  <c r="BL204" i="8"/>
  <c r="BL212" i="8"/>
  <c r="BL220" i="8"/>
  <c r="BL195" i="8"/>
  <c r="BL203" i="8"/>
  <c r="BL211" i="8"/>
  <c r="BL193" i="8"/>
  <c r="BL201" i="8"/>
  <c r="BL209" i="8"/>
  <c r="BL217" i="8"/>
  <c r="BL192" i="8"/>
  <c r="BL200" i="8"/>
  <c r="BL208" i="8"/>
  <c r="BL216" i="8"/>
  <c r="BL218" i="8"/>
  <c r="BL223" i="8"/>
  <c r="BL231" i="8"/>
  <c r="BL239" i="8"/>
  <c r="BL247" i="8"/>
  <c r="BL202" i="8"/>
  <c r="BL222" i="8"/>
  <c r="BL230" i="8"/>
  <c r="BL238" i="8"/>
  <c r="BL246" i="8"/>
  <c r="BL219" i="8"/>
  <c r="BL229" i="8"/>
  <c r="BL237" i="8"/>
  <c r="BL245" i="8"/>
  <c r="BL228" i="8"/>
  <c r="BL236" i="8"/>
  <c r="BL244" i="8"/>
  <c r="BL234" i="8"/>
  <c r="BL210" i="8"/>
  <c r="BL227" i="8"/>
  <c r="BL235" i="8"/>
  <c r="BL243" i="8"/>
  <c r="BL194" i="8"/>
  <c r="BL225" i="8"/>
  <c r="BL233" i="8"/>
  <c r="BL241" i="8"/>
  <c r="BL224" i="8"/>
  <c r="BL232" i="8"/>
  <c r="BL240" i="8"/>
  <c r="BL226" i="8"/>
  <c r="BL242" i="8"/>
  <c r="AQ187" i="8"/>
  <c r="AQ186" i="8"/>
  <c r="AQ185" i="8"/>
  <c r="AQ184" i="8"/>
  <c r="AQ183" i="8"/>
  <c r="AQ194" i="8"/>
  <c r="AQ202" i="8"/>
  <c r="AQ210" i="8"/>
  <c r="AQ218" i="8"/>
  <c r="AQ188" i="8"/>
  <c r="AQ193" i="8"/>
  <c r="AQ201" i="8"/>
  <c r="AQ209" i="8"/>
  <c r="AQ217" i="8"/>
  <c r="AQ192" i="8"/>
  <c r="AQ200" i="8"/>
  <c r="AQ208" i="8"/>
  <c r="AQ216" i="8"/>
  <c r="AQ191" i="8"/>
  <c r="AQ199" i="8"/>
  <c r="AQ207" i="8"/>
  <c r="AQ215" i="8"/>
  <c r="AQ190" i="8"/>
  <c r="AQ198" i="8"/>
  <c r="AQ206" i="8"/>
  <c r="AQ214" i="8"/>
  <c r="AQ196" i="8"/>
  <c r="AQ204" i="8"/>
  <c r="AQ212" i="8"/>
  <c r="AQ220" i="8"/>
  <c r="AQ195" i="8"/>
  <c r="AQ203" i="8"/>
  <c r="AQ211" i="8"/>
  <c r="AQ219" i="8"/>
  <c r="AQ226" i="8"/>
  <c r="AQ234" i="8"/>
  <c r="AQ242" i="8"/>
  <c r="AQ225" i="8"/>
  <c r="AQ233" i="8"/>
  <c r="AQ241" i="8"/>
  <c r="AQ213" i="8"/>
  <c r="AQ224" i="8"/>
  <c r="AQ232" i="8"/>
  <c r="AQ240" i="8"/>
  <c r="AQ237" i="8"/>
  <c r="AQ205" i="8"/>
  <c r="AQ223" i="8"/>
  <c r="AQ231" i="8"/>
  <c r="AQ239" i="8"/>
  <c r="AQ247" i="8"/>
  <c r="AQ189" i="8"/>
  <c r="AQ197" i="8"/>
  <c r="AQ221" i="8"/>
  <c r="AQ222" i="8"/>
  <c r="AQ230" i="8"/>
  <c r="AQ238" i="8"/>
  <c r="AQ246" i="8"/>
  <c r="AQ229" i="8"/>
  <c r="AQ228" i="8"/>
  <c r="AQ236" i="8"/>
  <c r="AQ244" i="8"/>
  <c r="AQ227" i="8"/>
  <c r="AQ235" i="8"/>
  <c r="AQ243" i="8"/>
  <c r="AQ245" i="8"/>
  <c r="AM183" i="8"/>
  <c r="AM188" i="8"/>
  <c r="AM187" i="8"/>
  <c r="AM185" i="8"/>
  <c r="AM184" i="8"/>
  <c r="AM190" i="8"/>
  <c r="AM198" i="8"/>
  <c r="AM206" i="8"/>
  <c r="AM214" i="8"/>
  <c r="AM222" i="8"/>
  <c r="AM189" i="8"/>
  <c r="AM197" i="8"/>
  <c r="AM205" i="8"/>
  <c r="AM213" i="8"/>
  <c r="AM221" i="8"/>
  <c r="AM196" i="8"/>
  <c r="AM204" i="8"/>
  <c r="AM212" i="8"/>
  <c r="AM220" i="8"/>
  <c r="AM195" i="8"/>
  <c r="AM203" i="8"/>
  <c r="AM211" i="8"/>
  <c r="AM219" i="8"/>
  <c r="AM194" i="8"/>
  <c r="AM202" i="8"/>
  <c r="AM210" i="8"/>
  <c r="AM192" i="8"/>
  <c r="AM200" i="8"/>
  <c r="AM208" i="8"/>
  <c r="AM216" i="8"/>
  <c r="AM191" i="8"/>
  <c r="AM199" i="8"/>
  <c r="AM207" i="8"/>
  <c r="AM215" i="8"/>
  <c r="AM193" i="8"/>
  <c r="AM230" i="8"/>
  <c r="AM238" i="8"/>
  <c r="AM246" i="8"/>
  <c r="AM218" i="8"/>
  <c r="AM229" i="8"/>
  <c r="AM237" i="8"/>
  <c r="AM245" i="8"/>
  <c r="AM228" i="8"/>
  <c r="AM236" i="8"/>
  <c r="AM244" i="8"/>
  <c r="AM233" i="8"/>
  <c r="AM227" i="8"/>
  <c r="AM235" i="8"/>
  <c r="AM243" i="8"/>
  <c r="AM217" i="8"/>
  <c r="AM225" i="8"/>
  <c r="AM226" i="8"/>
  <c r="AM234" i="8"/>
  <c r="AM242" i="8"/>
  <c r="AM209" i="8"/>
  <c r="AM224" i="8"/>
  <c r="AM232" i="8"/>
  <c r="AM240" i="8"/>
  <c r="AM186" i="8"/>
  <c r="AM201" i="8"/>
  <c r="AM223" i="8"/>
  <c r="AM231" i="8"/>
  <c r="AM239" i="8"/>
  <c r="AM247" i="8"/>
  <c r="AM241" i="8"/>
  <c r="J186" i="8"/>
  <c r="J185" i="8"/>
  <c r="J184" i="8"/>
  <c r="J183" i="8"/>
  <c r="J188" i="8"/>
  <c r="J187" i="8"/>
  <c r="J193" i="8"/>
  <c r="J201" i="8"/>
  <c r="J209" i="8"/>
  <c r="J217" i="8"/>
  <c r="J192" i="8"/>
  <c r="J200" i="8"/>
  <c r="J208" i="8"/>
  <c r="J216" i="8"/>
  <c r="J191" i="8"/>
  <c r="J199" i="8"/>
  <c r="J207" i="8"/>
  <c r="J215" i="8"/>
  <c r="J190" i="8"/>
  <c r="J198" i="8"/>
  <c r="J206" i="8"/>
  <c r="J214" i="8"/>
  <c r="J222" i="8"/>
  <c r="J189" i="8"/>
  <c r="J197" i="8"/>
  <c r="J205" i="8"/>
  <c r="J213" i="8"/>
  <c r="J195" i="8"/>
  <c r="J203" i="8"/>
  <c r="J211" i="8"/>
  <c r="J219" i="8"/>
  <c r="J194" i="8"/>
  <c r="J202" i="8"/>
  <c r="J210" i="8"/>
  <c r="J218" i="8"/>
  <c r="J225" i="8"/>
  <c r="J233" i="8"/>
  <c r="J241" i="8"/>
  <c r="J224" i="8"/>
  <c r="J232" i="8"/>
  <c r="J240" i="8"/>
  <c r="J236" i="8"/>
  <c r="J223" i="8"/>
  <c r="J231" i="8"/>
  <c r="J239" i="8"/>
  <c r="J247" i="8"/>
  <c r="J228" i="8"/>
  <c r="J212" i="8"/>
  <c r="J221" i="8"/>
  <c r="J230" i="8"/>
  <c r="J238" i="8"/>
  <c r="J246" i="8"/>
  <c r="J204" i="8"/>
  <c r="J229" i="8"/>
  <c r="J237" i="8"/>
  <c r="J245" i="8"/>
  <c r="J220" i="8"/>
  <c r="J227" i="8"/>
  <c r="J235" i="8"/>
  <c r="J243" i="8"/>
  <c r="J226" i="8"/>
  <c r="J234" i="8"/>
  <c r="J242" i="8"/>
  <c r="J196" i="8"/>
  <c r="J244" i="8"/>
  <c r="AL188" i="8"/>
  <c r="AL187" i="8"/>
  <c r="AL186" i="8"/>
  <c r="AL184" i="8"/>
  <c r="AL183" i="8"/>
  <c r="AL189" i="8"/>
  <c r="AL197" i="8"/>
  <c r="AL205" i="8"/>
  <c r="AL213" i="8"/>
  <c r="AL221" i="8"/>
  <c r="AL196" i="8"/>
  <c r="AL204" i="8"/>
  <c r="AL212" i="8"/>
  <c r="AL220" i="8"/>
  <c r="AL185" i="8"/>
  <c r="AL195" i="8"/>
  <c r="AL203" i="8"/>
  <c r="AL211" i="8"/>
  <c r="AL219" i="8"/>
  <c r="AL194" i="8"/>
  <c r="AL202" i="8"/>
  <c r="AL210" i="8"/>
  <c r="AL218" i="8"/>
  <c r="AL193" i="8"/>
  <c r="AL201" i="8"/>
  <c r="AL209" i="8"/>
  <c r="AL217" i="8"/>
  <c r="AL191" i="8"/>
  <c r="AL199" i="8"/>
  <c r="AL207" i="8"/>
  <c r="AL215" i="8"/>
  <c r="AL190" i="8"/>
  <c r="AL198" i="8"/>
  <c r="AL206" i="8"/>
  <c r="AL214" i="8"/>
  <c r="AL222" i="8"/>
  <c r="AL229" i="8"/>
  <c r="AL237" i="8"/>
  <c r="AL245" i="8"/>
  <c r="AL228" i="8"/>
  <c r="AL236" i="8"/>
  <c r="AL244" i="8"/>
  <c r="AL216" i="8"/>
  <c r="AL227" i="8"/>
  <c r="AL235" i="8"/>
  <c r="AL243" i="8"/>
  <c r="AL192" i="8"/>
  <c r="AL240" i="8"/>
  <c r="AL208" i="8"/>
  <c r="AL226" i="8"/>
  <c r="AL234" i="8"/>
  <c r="AL242" i="8"/>
  <c r="AL200" i="8"/>
  <c r="AL225" i="8"/>
  <c r="AL233" i="8"/>
  <c r="AL241" i="8"/>
  <c r="AL223" i="8"/>
  <c r="AL231" i="8"/>
  <c r="AL239" i="8"/>
  <c r="AL247" i="8"/>
  <c r="AL224" i="8"/>
  <c r="AL232" i="8"/>
  <c r="AL230" i="8"/>
  <c r="AL238" i="8"/>
  <c r="AL246" i="8"/>
  <c r="I185" i="8"/>
  <c r="I184" i="8"/>
  <c r="I183" i="8"/>
  <c r="I187" i="8"/>
  <c r="I186" i="8"/>
  <c r="I188" i="8"/>
  <c r="I192" i="8"/>
  <c r="I200" i="8"/>
  <c r="I208" i="8"/>
  <c r="I216" i="8"/>
  <c r="I191" i="8"/>
  <c r="I199" i="8"/>
  <c r="I207" i="8"/>
  <c r="I215" i="8"/>
  <c r="I190" i="8"/>
  <c r="I198" i="8"/>
  <c r="I206" i="8"/>
  <c r="I214" i="8"/>
  <c r="I189" i="8"/>
  <c r="I197" i="8"/>
  <c r="I205" i="8"/>
  <c r="I213" i="8"/>
  <c r="I221" i="8"/>
  <c r="I196" i="8"/>
  <c r="I204" i="8"/>
  <c r="I212" i="8"/>
  <c r="I194" i="8"/>
  <c r="I202" i="8"/>
  <c r="I210" i="8"/>
  <c r="I218" i="8"/>
  <c r="I193" i="8"/>
  <c r="I201" i="8"/>
  <c r="I209" i="8"/>
  <c r="I217" i="8"/>
  <c r="I211" i="8"/>
  <c r="I219" i="8"/>
  <c r="I224" i="8"/>
  <c r="I232" i="8"/>
  <c r="I240" i="8"/>
  <c r="I235" i="8"/>
  <c r="I203" i="8"/>
  <c r="I223" i="8"/>
  <c r="I231" i="8"/>
  <c r="I239" i="8"/>
  <c r="I247" i="8"/>
  <c r="I195" i="8"/>
  <c r="I230" i="8"/>
  <c r="I238" i="8"/>
  <c r="I246" i="8"/>
  <c r="I229" i="8"/>
  <c r="I237" i="8"/>
  <c r="I245" i="8"/>
  <c r="I220" i="8"/>
  <c r="I228" i="8"/>
  <c r="I236" i="8"/>
  <c r="I244" i="8"/>
  <c r="I227" i="8"/>
  <c r="I222" i="8"/>
  <c r="I226" i="8"/>
  <c r="I234" i="8"/>
  <c r="I242" i="8"/>
  <c r="I225" i="8"/>
  <c r="I233" i="8"/>
  <c r="I241" i="8"/>
  <c r="I243" i="8"/>
  <c r="AK188" i="8"/>
  <c r="AK187" i="8"/>
  <c r="AK186" i="8"/>
  <c r="AK185" i="8"/>
  <c r="AK183" i="8"/>
  <c r="AK196" i="8"/>
  <c r="AK204" i="8"/>
  <c r="AK212" i="8"/>
  <c r="AK220" i="8"/>
  <c r="AK195" i="8"/>
  <c r="AK203" i="8"/>
  <c r="AK211" i="8"/>
  <c r="AK219" i="8"/>
  <c r="AK194" i="8"/>
  <c r="AK202" i="8"/>
  <c r="AK210" i="8"/>
  <c r="AK218" i="8"/>
  <c r="AK193" i="8"/>
  <c r="AK201" i="8"/>
  <c r="AK209" i="8"/>
  <c r="AK217" i="8"/>
  <c r="AK192" i="8"/>
  <c r="AK200" i="8"/>
  <c r="AK208" i="8"/>
  <c r="AK216" i="8"/>
  <c r="AK190" i="8"/>
  <c r="AK198" i="8"/>
  <c r="AK206" i="8"/>
  <c r="AK214" i="8"/>
  <c r="AK184" i="8"/>
  <c r="AK189" i="8"/>
  <c r="AK197" i="8"/>
  <c r="AK205" i="8"/>
  <c r="AK213" i="8"/>
  <c r="AK221" i="8"/>
  <c r="AK207" i="8"/>
  <c r="AK228" i="8"/>
  <c r="AK236" i="8"/>
  <c r="AK244" i="8"/>
  <c r="AK199" i="8"/>
  <c r="AK227" i="8"/>
  <c r="AK235" i="8"/>
  <c r="AK243" i="8"/>
  <c r="AK191" i="8"/>
  <c r="AK226" i="8"/>
  <c r="AK234" i="8"/>
  <c r="AK242" i="8"/>
  <c r="AK225" i="8"/>
  <c r="AK233" i="8"/>
  <c r="AK241" i="8"/>
  <c r="AK224" i="8"/>
  <c r="AK232" i="8"/>
  <c r="AK240" i="8"/>
  <c r="AK231" i="8"/>
  <c r="AK239" i="8"/>
  <c r="AK230" i="8"/>
  <c r="AK238" i="8"/>
  <c r="AK246" i="8"/>
  <c r="AK223" i="8"/>
  <c r="AK215" i="8"/>
  <c r="AK222" i="8"/>
  <c r="AK229" i="8"/>
  <c r="AK237" i="8"/>
  <c r="AK245" i="8"/>
  <c r="AK247" i="8"/>
  <c r="X184" i="8"/>
  <c r="X183" i="8"/>
  <c r="X188" i="8"/>
  <c r="X186" i="8"/>
  <c r="X185" i="8"/>
  <c r="X191" i="8"/>
  <c r="X199" i="8"/>
  <c r="X207" i="8"/>
  <c r="X215" i="8"/>
  <c r="X190" i="8"/>
  <c r="X198" i="8"/>
  <c r="X206" i="8"/>
  <c r="X214" i="8"/>
  <c r="X222" i="8"/>
  <c r="X189" i="8"/>
  <c r="X197" i="8"/>
  <c r="X205" i="8"/>
  <c r="X213" i="8"/>
  <c r="X221" i="8"/>
  <c r="X196" i="8"/>
  <c r="X204" i="8"/>
  <c r="X212" i="8"/>
  <c r="X220" i="8"/>
  <c r="X195" i="8"/>
  <c r="X203" i="8"/>
  <c r="X211" i="8"/>
  <c r="X187" i="8"/>
  <c r="X193" i="8"/>
  <c r="X201" i="8"/>
  <c r="X209" i="8"/>
  <c r="X217" i="8"/>
  <c r="X192" i="8"/>
  <c r="X200" i="8"/>
  <c r="X208" i="8"/>
  <c r="X216" i="8"/>
  <c r="X202" i="8"/>
  <c r="X223" i="8"/>
  <c r="X231" i="8"/>
  <c r="X239" i="8"/>
  <c r="X247" i="8"/>
  <c r="X194" i="8"/>
  <c r="X230" i="8"/>
  <c r="X238" i="8"/>
  <c r="X246" i="8"/>
  <c r="X229" i="8"/>
  <c r="X237" i="8"/>
  <c r="X245" i="8"/>
  <c r="X219" i="8"/>
  <c r="X228" i="8"/>
  <c r="X236" i="8"/>
  <c r="X244" i="8"/>
  <c r="X227" i="8"/>
  <c r="X235" i="8"/>
  <c r="X243" i="8"/>
  <c r="X218" i="8"/>
  <c r="X225" i="8"/>
  <c r="X233" i="8"/>
  <c r="X241" i="8"/>
  <c r="X234" i="8"/>
  <c r="X210" i="8"/>
  <c r="X224" i="8"/>
  <c r="X232" i="8"/>
  <c r="X240" i="8"/>
  <c r="X226" i="8"/>
  <c r="X242" i="8"/>
  <c r="EX186" i="8"/>
  <c r="EX185" i="8"/>
  <c r="EX184" i="8"/>
  <c r="EX183" i="8"/>
  <c r="EX193" i="8"/>
  <c r="EX201" i="8"/>
  <c r="EX209" i="8"/>
  <c r="EX217" i="8"/>
  <c r="EX192" i="8"/>
  <c r="EX200" i="8"/>
  <c r="EX208" i="8"/>
  <c r="EX216" i="8"/>
  <c r="EX191" i="8"/>
  <c r="EX199" i="8"/>
  <c r="EX207" i="8"/>
  <c r="EX215" i="8"/>
  <c r="EX190" i="8"/>
  <c r="EX198" i="8"/>
  <c r="EX206" i="8"/>
  <c r="EX214" i="8"/>
  <c r="EX189" i="8"/>
  <c r="EX197" i="8"/>
  <c r="EX205" i="8"/>
  <c r="EX213" i="8"/>
  <c r="EX195" i="8"/>
  <c r="EX203" i="8"/>
  <c r="EX211" i="8"/>
  <c r="EX219" i="8"/>
  <c r="EX187" i="8"/>
  <c r="EX194" i="8"/>
  <c r="EX202" i="8"/>
  <c r="EX210" i="8"/>
  <c r="EX218" i="8"/>
  <c r="EX188" i="8"/>
  <c r="EX225" i="8"/>
  <c r="EX233" i="8"/>
  <c r="EX241" i="8"/>
  <c r="EX245" i="8"/>
  <c r="EX224" i="8"/>
  <c r="EX232" i="8"/>
  <c r="EX240" i="8"/>
  <c r="EX228" i="8"/>
  <c r="EX220" i="8"/>
  <c r="EX223" i="8"/>
  <c r="EX231" i="8"/>
  <c r="EX239" i="8"/>
  <c r="EX247" i="8"/>
  <c r="EX236" i="8"/>
  <c r="EX221" i="8"/>
  <c r="EX222" i="8"/>
  <c r="EX230" i="8"/>
  <c r="EX238" i="8"/>
  <c r="EX246" i="8"/>
  <c r="EX212" i="8"/>
  <c r="EX229" i="8"/>
  <c r="EX237" i="8"/>
  <c r="EX204" i="8"/>
  <c r="EX227" i="8"/>
  <c r="EX235" i="8"/>
  <c r="EX243" i="8"/>
  <c r="EX196" i="8"/>
  <c r="EX226" i="8"/>
  <c r="EX234" i="8"/>
  <c r="EX242" i="8"/>
  <c r="EX244" i="8"/>
  <c r="BB188" i="8"/>
  <c r="BB187" i="8"/>
  <c r="BB186" i="8"/>
  <c r="BB184" i="8"/>
  <c r="BB183" i="8"/>
  <c r="BB189" i="8"/>
  <c r="BB197" i="8"/>
  <c r="BB205" i="8"/>
  <c r="BB213" i="8"/>
  <c r="BB221" i="8"/>
  <c r="BB196" i="8"/>
  <c r="BB204" i="8"/>
  <c r="BB212" i="8"/>
  <c r="BB220" i="8"/>
  <c r="BB195" i="8"/>
  <c r="BB203" i="8"/>
  <c r="BB211" i="8"/>
  <c r="BB219" i="8"/>
  <c r="BB194" i="8"/>
  <c r="BB202" i="8"/>
  <c r="BB210" i="8"/>
  <c r="BB218" i="8"/>
  <c r="BB185" i="8"/>
  <c r="BB193" i="8"/>
  <c r="BB201" i="8"/>
  <c r="BB209" i="8"/>
  <c r="BB217" i="8"/>
  <c r="BB191" i="8"/>
  <c r="BB199" i="8"/>
  <c r="BB207" i="8"/>
  <c r="BB215" i="8"/>
  <c r="BB190" i="8"/>
  <c r="BB198" i="8"/>
  <c r="BB206" i="8"/>
  <c r="BB214" i="8"/>
  <c r="BB229" i="8"/>
  <c r="BB237" i="8"/>
  <c r="BB245" i="8"/>
  <c r="BB228" i="8"/>
  <c r="BB236" i="8"/>
  <c r="BB244" i="8"/>
  <c r="BB208" i="8"/>
  <c r="BB227" i="8"/>
  <c r="BB235" i="8"/>
  <c r="BB243" i="8"/>
  <c r="BB226" i="8"/>
  <c r="BB234" i="8"/>
  <c r="BB242" i="8"/>
  <c r="BB216" i="8"/>
  <c r="BB225" i="8"/>
  <c r="BB233" i="8"/>
  <c r="BB241" i="8"/>
  <c r="BB200" i="8"/>
  <c r="BB223" i="8"/>
  <c r="BB231" i="8"/>
  <c r="BB239" i="8"/>
  <c r="BB247" i="8"/>
  <c r="BB192" i="8"/>
  <c r="BB222" i="8"/>
  <c r="BB230" i="8"/>
  <c r="BB238" i="8"/>
  <c r="BB246" i="8"/>
  <c r="BB224" i="8"/>
  <c r="BB232" i="8"/>
  <c r="BB240" i="8"/>
  <c r="Y185" i="8"/>
  <c r="Y184" i="8"/>
  <c r="Y183" i="8"/>
  <c r="Y187" i="8"/>
  <c r="Y186" i="8"/>
  <c r="Y192" i="8"/>
  <c r="Y200" i="8"/>
  <c r="Y208" i="8"/>
  <c r="Y216" i="8"/>
  <c r="Y191" i="8"/>
  <c r="Y199" i="8"/>
  <c r="Y207" i="8"/>
  <c r="Y215" i="8"/>
  <c r="Y190" i="8"/>
  <c r="Y198" i="8"/>
  <c r="Y206" i="8"/>
  <c r="Y214" i="8"/>
  <c r="Y189" i="8"/>
  <c r="Y197" i="8"/>
  <c r="Y205" i="8"/>
  <c r="Y213" i="8"/>
  <c r="Y221" i="8"/>
  <c r="Y188" i="8"/>
  <c r="Y196" i="8"/>
  <c r="Y204" i="8"/>
  <c r="Y212" i="8"/>
  <c r="Y194" i="8"/>
  <c r="Y202" i="8"/>
  <c r="Y210" i="8"/>
  <c r="Y218" i="8"/>
  <c r="Y193" i="8"/>
  <c r="Y201" i="8"/>
  <c r="Y209" i="8"/>
  <c r="Y217" i="8"/>
  <c r="Y224" i="8"/>
  <c r="Y232" i="8"/>
  <c r="Y240" i="8"/>
  <c r="Y220" i="8"/>
  <c r="Y223" i="8"/>
  <c r="Y231" i="8"/>
  <c r="Y239" i="8"/>
  <c r="Y247" i="8"/>
  <c r="Y211" i="8"/>
  <c r="Y230" i="8"/>
  <c r="Y238" i="8"/>
  <c r="Y246" i="8"/>
  <c r="Y235" i="8"/>
  <c r="Y203" i="8"/>
  <c r="Y229" i="8"/>
  <c r="Y237" i="8"/>
  <c r="Y245" i="8"/>
  <c r="Y195" i="8"/>
  <c r="Y219" i="8"/>
  <c r="Y228" i="8"/>
  <c r="Y236" i="8"/>
  <c r="Y244" i="8"/>
  <c r="Y222" i="8"/>
  <c r="Y226" i="8"/>
  <c r="Y234" i="8"/>
  <c r="Y242" i="8"/>
  <c r="Y225" i="8"/>
  <c r="Y233" i="8"/>
  <c r="Y241" i="8"/>
  <c r="Y227" i="8"/>
  <c r="Y243" i="8"/>
  <c r="BA188" i="8"/>
  <c r="BA187" i="8"/>
  <c r="BA186" i="8"/>
  <c r="BA185" i="8"/>
  <c r="BA183" i="8"/>
  <c r="BA196" i="8"/>
  <c r="BA204" i="8"/>
  <c r="BA212" i="8"/>
  <c r="BA220" i="8"/>
  <c r="BA184" i="8"/>
  <c r="BA195" i="8"/>
  <c r="BA203" i="8"/>
  <c r="BA211" i="8"/>
  <c r="BA219" i="8"/>
  <c r="BA194" i="8"/>
  <c r="BA202" i="8"/>
  <c r="BA210" i="8"/>
  <c r="BA218" i="8"/>
  <c r="BA193" i="8"/>
  <c r="BA201" i="8"/>
  <c r="BA209" i="8"/>
  <c r="BA217" i="8"/>
  <c r="BA192" i="8"/>
  <c r="BA200" i="8"/>
  <c r="BA208" i="8"/>
  <c r="BA216" i="8"/>
  <c r="BA190" i="8"/>
  <c r="BA198" i="8"/>
  <c r="BA206" i="8"/>
  <c r="BA214" i="8"/>
  <c r="BA189" i="8"/>
  <c r="BA197" i="8"/>
  <c r="BA205" i="8"/>
  <c r="BA213" i="8"/>
  <c r="BA221" i="8"/>
  <c r="BA228" i="8"/>
  <c r="BA236" i="8"/>
  <c r="BA244" i="8"/>
  <c r="BA215" i="8"/>
  <c r="BA227" i="8"/>
  <c r="BA235" i="8"/>
  <c r="BA243" i="8"/>
  <c r="BA223" i="8"/>
  <c r="BA239" i="8"/>
  <c r="BA207" i="8"/>
  <c r="BA226" i="8"/>
  <c r="BA234" i="8"/>
  <c r="BA242" i="8"/>
  <c r="BA199" i="8"/>
  <c r="BA225" i="8"/>
  <c r="BA233" i="8"/>
  <c r="BA241" i="8"/>
  <c r="BA191" i="8"/>
  <c r="BA224" i="8"/>
  <c r="BA232" i="8"/>
  <c r="BA240" i="8"/>
  <c r="BA222" i="8"/>
  <c r="BA230" i="8"/>
  <c r="BA238" i="8"/>
  <c r="BA246" i="8"/>
  <c r="BA231" i="8"/>
  <c r="BA229" i="8"/>
  <c r="BA237" i="8"/>
  <c r="BA245" i="8"/>
  <c r="BA247" i="8"/>
  <c r="AN184" i="8"/>
  <c r="AN183" i="8"/>
  <c r="AN188" i="8"/>
  <c r="AN186" i="8"/>
  <c r="AN185" i="8"/>
  <c r="AN187" i="8"/>
  <c r="AN191" i="8"/>
  <c r="AN199" i="8"/>
  <c r="AN207" i="8"/>
  <c r="AN215" i="8"/>
  <c r="AN190" i="8"/>
  <c r="AN198" i="8"/>
  <c r="AN206" i="8"/>
  <c r="AN214" i="8"/>
  <c r="AN189" i="8"/>
  <c r="AN197" i="8"/>
  <c r="AN205" i="8"/>
  <c r="AN213" i="8"/>
  <c r="AN221" i="8"/>
  <c r="AN196" i="8"/>
  <c r="AN204" i="8"/>
  <c r="AN212" i="8"/>
  <c r="AN220" i="8"/>
  <c r="AN195" i="8"/>
  <c r="AN203" i="8"/>
  <c r="AN211" i="8"/>
  <c r="AN193" i="8"/>
  <c r="AN201" i="8"/>
  <c r="AN209" i="8"/>
  <c r="AN217" i="8"/>
  <c r="AN192" i="8"/>
  <c r="AN200" i="8"/>
  <c r="AN208" i="8"/>
  <c r="AN216" i="8"/>
  <c r="AN223" i="8"/>
  <c r="AN231" i="8"/>
  <c r="AN239" i="8"/>
  <c r="AN247" i="8"/>
  <c r="AN210" i="8"/>
  <c r="AN222" i="8"/>
  <c r="AN230" i="8"/>
  <c r="AN238" i="8"/>
  <c r="AN246" i="8"/>
  <c r="AN202" i="8"/>
  <c r="AN218" i="8"/>
  <c r="AN229" i="8"/>
  <c r="AN237" i="8"/>
  <c r="AN245" i="8"/>
  <c r="AN226" i="8"/>
  <c r="AN194" i="8"/>
  <c r="AN228" i="8"/>
  <c r="AN236" i="8"/>
  <c r="AN244" i="8"/>
  <c r="AN227" i="8"/>
  <c r="AN235" i="8"/>
  <c r="AN243" i="8"/>
  <c r="AN225" i="8"/>
  <c r="AN233" i="8"/>
  <c r="AN241" i="8"/>
  <c r="AN219" i="8"/>
  <c r="AN224" i="8"/>
  <c r="AN232" i="8"/>
  <c r="AN240" i="8"/>
  <c r="AN234" i="8"/>
  <c r="AN242" i="8"/>
  <c r="S187" i="8"/>
  <c r="S186" i="8"/>
  <c r="S185" i="8"/>
  <c r="S184" i="8"/>
  <c r="S183" i="8"/>
  <c r="S194" i="8"/>
  <c r="S202" i="8"/>
  <c r="S210" i="8"/>
  <c r="S218" i="8"/>
  <c r="S193" i="8"/>
  <c r="S201" i="8"/>
  <c r="S209" i="8"/>
  <c r="S217" i="8"/>
  <c r="S192" i="8"/>
  <c r="S200" i="8"/>
  <c r="S208" i="8"/>
  <c r="S216" i="8"/>
  <c r="S188" i="8"/>
  <c r="S191" i="8"/>
  <c r="S199" i="8"/>
  <c r="S207" i="8"/>
  <c r="S215" i="8"/>
  <c r="S190" i="8"/>
  <c r="S198" i="8"/>
  <c r="S206" i="8"/>
  <c r="S214" i="8"/>
  <c r="S196" i="8"/>
  <c r="S204" i="8"/>
  <c r="S212" i="8"/>
  <c r="S220" i="8"/>
  <c r="S195" i="8"/>
  <c r="S203" i="8"/>
  <c r="S211" i="8"/>
  <c r="S219" i="8"/>
  <c r="S205" i="8"/>
  <c r="S226" i="8"/>
  <c r="S234" i="8"/>
  <c r="S242" i="8"/>
  <c r="S229" i="8"/>
  <c r="S197" i="8"/>
  <c r="S225" i="8"/>
  <c r="S233" i="8"/>
  <c r="S241" i="8"/>
  <c r="S237" i="8"/>
  <c r="S189" i="8"/>
  <c r="S224" i="8"/>
  <c r="S232" i="8"/>
  <c r="S240" i="8"/>
  <c r="S222" i="8"/>
  <c r="S223" i="8"/>
  <c r="S231" i="8"/>
  <c r="S239" i="8"/>
  <c r="S247" i="8"/>
  <c r="S230" i="8"/>
  <c r="S238" i="8"/>
  <c r="S221" i="8"/>
  <c r="S228" i="8"/>
  <c r="S236" i="8"/>
  <c r="S244" i="8"/>
  <c r="S213" i="8"/>
  <c r="S227" i="8"/>
  <c r="S235" i="8"/>
  <c r="S243" i="8"/>
  <c r="S246" i="8"/>
  <c r="S245" i="8"/>
  <c r="CA183" i="8"/>
  <c r="CA187" i="8"/>
  <c r="CA185" i="8"/>
  <c r="CA184" i="8"/>
  <c r="CA190" i="8"/>
  <c r="CA198" i="8"/>
  <c r="CA206" i="8"/>
  <c r="CA214" i="8"/>
  <c r="CA189" i="8"/>
  <c r="CA197" i="8"/>
  <c r="CA205" i="8"/>
  <c r="CA213" i="8"/>
  <c r="CA221" i="8"/>
  <c r="CA186" i="8"/>
  <c r="CA188" i="8"/>
  <c r="CA196" i="8"/>
  <c r="CA204" i="8"/>
  <c r="CA212" i="8"/>
  <c r="CA220" i="8"/>
  <c r="CA195" i="8"/>
  <c r="CA203" i="8"/>
  <c r="CA211" i="8"/>
  <c r="CA219" i="8"/>
  <c r="CA194" i="8"/>
  <c r="CA202" i="8"/>
  <c r="CA210" i="8"/>
  <c r="CA192" i="8"/>
  <c r="CA200" i="8"/>
  <c r="CA208" i="8"/>
  <c r="CA216" i="8"/>
  <c r="CA191" i="8"/>
  <c r="CA199" i="8"/>
  <c r="CA207" i="8"/>
  <c r="CA215" i="8"/>
  <c r="CA222" i="8"/>
  <c r="CA230" i="8"/>
  <c r="CA238" i="8"/>
  <c r="CA246" i="8"/>
  <c r="CA229" i="8"/>
  <c r="CA237" i="8"/>
  <c r="CA245" i="8"/>
  <c r="CA217" i="8"/>
  <c r="CA228" i="8"/>
  <c r="CA236" i="8"/>
  <c r="CA244" i="8"/>
  <c r="CA225" i="8"/>
  <c r="CA209" i="8"/>
  <c r="CA218" i="8"/>
  <c r="CA227" i="8"/>
  <c r="CA235" i="8"/>
  <c r="CA243" i="8"/>
  <c r="CA201" i="8"/>
  <c r="CA226" i="8"/>
  <c r="CA234" i="8"/>
  <c r="CA242" i="8"/>
  <c r="CA193" i="8"/>
  <c r="CA233" i="8"/>
  <c r="CA224" i="8"/>
  <c r="CA232" i="8"/>
  <c r="CA240" i="8"/>
  <c r="CA223" i="8"/>
  <c r="CA231" i="8"/>
  <c r="CA239" i="8"/>
  <c r="CA247" i="8"/>
  <c r="CA241" i="8"/>
  <c r="AX186" i="8"/>
  <c r="AX185" i="8"/>
  <c r="AX184" i="8"/>
  <c r="AX183" i="8"/>
  <c r="AX188" i="8"/>
  <c r="AX187" i="8"/>
  <c r="AX193" i="8"/>
  <c r="AX201" i="8"/>
  <c r="AX209" i="8"/>
  <c r="AX217" i="8"/>
  <c r="AX192" i="8"/>
  <c r="AX200" i="8"/>
  <c r="AX208" i="8"/>
  <c r="AX216" i="8"/>
  <c r="AX191" i="8"/>
  <c r="AX199" i="8"/>
  <c r="AX207" i="8"/>
  <c r="AX215" i="8"/>
  <c r="AX190" i="8"/>
  <c r="AX198" i="8"/>
  <c r="AX206" i="8"/>
  <c r="AX214" i="8"/>
  <c r="AX189" i="8"/>
  <c r="AX197" i="8"/>
  <c r="AX205" i="8"/>
  <c r="AX213" i="8"/>
  <c r="AX195" i="8"/>
  <c r="AX203" i="8"/>
  <c r="AX211" i="8"/>
  <c r="AX219" i="8"/>
  <c r="AX194" i="8"/>
  <c r="AX202" i="8"/>
  <c r="AX210" i="8"/>
  <c r="AX218" i="8"/>
  <c r="AX212" i="8"/>
  <c r="AX220" i="8"/>
  <c r="AX225" i="8"/>
  <c r="AX233" i="8"/>
  <c r="AX241" i="8"/>
  <c r="AX204" i="8"/>
  <c r="AX224" i="8"/>
  <c r="AX232" i="8"/>
  <c r="AX240" i="8"/>
  <c r="AX196" i="8"/>
  <c r="AX223" i="8"/>
  <c r="AX231" i="8"/>
  <c r="AX239" i="8"/>
  <c r="AX247" i="8"/>
  <c r="AX228" i="8"/>
  <c r="AX222" i="8"/>
  <c r="AX230" i="8"/>
  <c r="AX238" i="8"/>
  <c r="AX246" i="8"/>
  <c r="AX221" i="8"/>
  <c r="AX229" i="8"/>
  <c r="AX237" i="8"/>
  <c r="AX236" i="8"/>
  <c r="AX227" i="8"/>
  <c r="AX235" i="8"/>
  <c r="AX243" i="8"/>
  <c r="AX226" i="8"/>
  <c r="AX234" i="8"/>
  <c r="AX242" i="8"/>
  <c r="AX245" i="8"/>
  <c r="AX244" i="8"/>
  <c r="EL187" i="8"/>
  <c r="EL186" i="8"/>
  <c r="EL184" i="8"/>
  <c r="EL183" i="8"/>
  <c r="EL189" i="8"/>
  <c r="EL197" i="8"/>
  <c r="EL205" i="8"/>
  <c r="EL213" i="8"/>
  <c r="EL221" i="8"/>
  <c r="EL188" i="8"/>
  <c r="EL196" i="8"/>
  <c r="EL204" i="8"/>
  <c r="EL212" i="8"/>
  <c r="EL220" i="8"/>
  <c r="EL195" i="8"/>
  <c r="EL203" i="8"/>
  <c r="EL211" i="8"/>
  <c r="EL219" i="8"/>
  <c r="EL194" i="8"/>
  <c r="EL202" i="8"/>
  <c r="EL210" i="8"/>
  <c r="EL218" i="8"/>
  <c r="EL193" i="8"/>
  <c r="EL201" i="8"/>
  <c r="EL209" i="8"/>
  <c r="EL217" i="8"/>
  <c r="EL191" i="8"/>
  <c r="EL199" i="8"/>
  <c r="EL207" i="8"/>
  <c r="EL215" i="8"/>
  <c r="EL185" i="8"/>
  <c r="EL190" i="8"/>
  <c r="EL198" i="8"/>
  <c r="EL206" i="8"/>
  <c r="EL214" i="8"/>
  <c r="EL208" i="8"/>
  <c r="EL229" i="8"/>
  <c r="EL237" i="8"/>
  <c r="EL245" i="8"/>
  <c r="EL200" i="8"/>
  <c r="EL228" i="8"/>
  <c r="EL236" i="8"/>
  <c r="EL244" i="8"/>
  <c r="EL224" i="8"/>
  <c r="EL232" i="8"/>
  <c r="EL192" i="8"/>
  <c r="EL227" i="8"/>
  <c r="EL235" i="8"/>
  <c r="EL243" i="8"/>
  <c r="EL226" i="8"/>
  <c r="EL234" i="8"/>
  <c r="EL242" i="8"/>
  <c r="EL225" i="8"/>
  <c r="EL233" i="8"/>
  <c r="EL241" i="8"/>
  <c r="EL223" i="8"/>
  <c r="EL231" i="8"/>
  <c r="EL239" i="8"/>
  <c r="EL247" i="8"/>
  <c r="EL216" i="8"/>
  <c r="EL222" i="8"/>
  <c r="EL230" i="8"/>
  <c r="EL238" i="8"/>
  <c r="EL246" i="8"/>
  <c r="EL240" i="8"/>
  <c r="DI185" i="8"/>
  <c r="DI184" i="8"/>
  <c r="DI183" i="8"/>
  <c r="DI187" i="8"/>
  <c r="DI186" i="8"/>
  <c r="DI192" i="8"/>
  <c r="DI200" i="8"/>
  <c r="DI208" i="8"/>
  <c r="DI216" i="8"/>
  <c r="DI191" i="8"/>
  <c r="DI199" i="8"/>
  <c r="DI207" i="8"/>
  <c r="DI215" i="8"/>
  <c r="DI190" i="8"/>
  <c r="DI198" i="8"/>
  <c r="DI206" i="8"/>
  <c r="DI214" i="8"/>
  <c r="DI189" i="8"/>
  <c r="DI197" i="8"/>
  <c r="DI205" i="8"/>
  <c r="DI213" i="8"/>
  <c r="DI221" i="8"/>
  <c r="DI188" i="8"/>
  <c r="DI196" i="8"/>
  <c r="DI204" i="8"/>
  <c r="DI212" i="8"/>
  <c r="DI194" i="8"/>
  <c r="DI202" i="8"/>
  <c r="DI210" i="8"/>
  <c r="DI218" i="8"/>
  <c r="DI193" i="8"/>
  <c r="DI201" i="8"/>
  <c r="DI209" i="8"/>
  <c r="DI217" i="8"/>
  <c r="DI224" i="8"/>
  <c r="DI232" i="8"/>
  <c r="DI240" i="8"/>
  <c r="DI211" i="8"/>
  <c r="DI227" i="8"/>
  <c r="DI235" i="8"/>
  <c r="DI223" i="8"/>
  <c r="DI231" i="8"/>
  <c r="DI239" i="8"/>
  <c r="DI247" i="8"/>
  <c r="DI219" i="8"/>
  <c r="DI222" i="8"/>
  <c r="DI230" i="8"/>
  <c r="DI238" i="8"/>
  <c r="DI246" i="8"/>
  <c r="DI229" i="8"/>
  <c r="DI237" i="8"/>
  <c r="DI245" i="8"/>
  <c r="DI228" i="8"/>
  <c r="DI236" i="8"/>
  <c r="DI244" i="8"/>
  <c r="DI203" i="8"/>
  <c r="DI226" i="8"/>
  <c r="DI234" i="8"/>
  <c r="DI242" i="8"/>
  <c r="DI195" i="8"/>
  <c r="DI220" i="8"/>
  <c r="DI225" i="8"/>
  <c r="DI233" i="8"/>
  <c r="DI241" i="8"/>
  <c r="DI243" i="8"/>
  <c r="EK187" i="8"/>
  <c r="EK186" i="8"/>
  <c r="EK185" i="8"/>
  <c r="EK183" i="8"/>
  <c r="EK188" i="8"/>
  <c r="EK196" i="8"/>
  <c r="EK204" i="8"/>
  <c r="EK212" i="8"/>
  <c r="EK220" i="8"/>
  <c r="EK195" i="8"/>
  <c r="EK203" i="8"/>
  <c r="EK211" i="8"/>
  <c r="EK219" i="8"/>
  <c r="EK194" i="8"/>
  <c r="EK202" i="8"/>
  <c r="EK210" i="8"/>
  <c r="EK218" i="8"/>
  <c r="EK193" i="8"/>
  <c r="EK201" i="8"/>
  <c r="EK209" i="8"/>
  <c r="EK217" i="8"/>
  <c r="EK184" i="8"/>
  <c r="EK192" i="8"/>
  <c r="EK200" i="8"/>
  <c r="EK208" i="8"/>
  <c r="EK216" i="8"/>
  <c r="EK190" i="8"/>
  <c r="EK198" i="8"/>
  <c r="EK206" i="8"/>
  <c r="EK214" i="8"/>
  <c r="EK189" i="8"/>
  <c r="EK197" i="8"/>
  <c r="EK205" i="8"/>
  <c r="EK213" i="8"/>
  <c r="EK221" i="8"/>
  <c r="EK228" i="8"/>
  <c r="EK236" i="8"/>
  <c r="EK244" i="8"/>
  <c r="EK227" i="8"/>
  <c r="EK235" i="8"/>
  <c r="EK243" i="8"/>
  <c r="EK231" i="8"/>
  <c r="EK226" i="8"/>
  <c r="EK234" i="8"/>
  <c r="EK242" i="8"/>
  <c r="EK225" i="8"/>
  <c r="EK233" i="8"/>
  <c r="EK241" i="8"/>
  <c r="EK239" i="8"/>
  <c r="EK215" i="8"/>
  <c r="EK224" i="8"/>
  <c r="EK232" i="8"/>
  <c r="EK240" i="8"/>
  <c r="EK199" i="8"/>
  <c r="EK222" i="8"/>
  <c r="EK230" i="8"/>
  <c r="EK238" i="8"/>
  <c r="EK246" i="8"/>
  <c r="EK207" i="8"/>
  <c r="EK223" i="8"/>
  <c r="EK191" i="8"/>
  <c r="EK229" i="8"/>
  <c r="EK237" i="8"/>
  <c r="EK245" i="8"/>
  <c r="EK247" i="8"/>
  <c r="DX184" i="8"/>
  <c r="DX183" i="8"/>
  <c r="DX186" i="8"/>
  <c r="DX185" i="8"/>
  <c r="DX191" i="8"/>
  <c r="DX199" i="8"/>
  <c r="DX207" i="8"/>
  <c r="DX215" i="8"/>
  <c r="DX190" i="8"/>
  <c r="DX198" i="8"/>
  <c r="DX206" i="8"/>
  <c r="DX214" i="8"/>
  <c r="DX189" i="8"/>
  <c r="DX197" i="8"/>
  <c r="DX205" i="8"/>
  <c r="DX213" i="8"/>
  <c r="DX221" i="8"/>
  <c r="DX187" i="8"/>
  <c r="DX188" i="8"/>
  <c r="DX196" i="8"/>
  <c r="DX204" i="8"/>
  <c r="DX212" i="8"/>
  <c r="DX220" i="8"/>
  <c r="DX195" i="8"/>
  <c r="DX203" i="8"/>
  <c r="DX211" i="8"/>
  <c r="DX193" i="8"/>
  <c r="DX201" i="8"/>
  <c r="DX209" i="8"/>
  <c r="DX217" i="8"/>
  <c r="DX192" i="8"/>
  <c r="DX200" i="8"/>
  <c r="DX208" i="8"/>
  <c r="DX216" i="8"/>
  <c r="DX218" i="8"/>
  <c r="DX223" i="8"/>
  <c r="DX231" i="8"/>
  <c r="DX239" i="8"/>
  <c r="DX247" i="8"/>
  <c r="DX222" i="8"/>
  <c r="DX230" i="8"/>
  <c r="DX238" i="8"/>
  <c r="DX246" i="8"/>
  <c r="DX202" i="8"/>
  <c r="DX229" i="8"/>
  <c r="DX237" i="8"/>
  <c r="DX245" i="8"/>
  <c r="DX219" i="8"/>
  <c r="DX226" i="8"/>
  <c r="DX228" i="8"/>
  <c r="DX236" i="8"/>
  <c r="DX244" i="8"/>
  <c r="DX210" i="8"/>
  <c r="DX227" i="8"/>
  <c r="DX235" i="8"/>
  <c r="DX243" i="8"/>
  <c r="DX194" i="8"/>
  <c r="DX225" i="8"/>
  <c r="DX233" i="8"/>
  <c r="DX241" i="8"/>
  <c r="DX234" i="8"/>
  <c r="DX224" i="8"/>
  <c r="DX232" i="8"/>
  <c r="DX240" i="8"/>
  <c r="DX242" i="8"/>
  <c r="EQ187" i="8"/>
  <c r="EQ186" i="8"/>
  <c r="EQ185" i="8"/>
  <c r="EQ184" i="8"/>
  <c r="EQ183" i="8"/>
  <c r="EQ194" i="8"/>
  <c r="EQ202" i="8"/>
  <c r="EQ210" i="8"/>
  <c r="EQ218" i="8"/>
  <c r="EQ193" i="8"/>
  <c r="EQ201" i="8"/>
  <c r="EQ209" i="8"/>
  <c r="EQ217" i="8"/>
  <c r="EQ192" i="8"/>
  <c r="EQ200" i="8"/>
  <c r="EQ208" i="8"/>
  <c r="EQ216" i="8"/>
  <c r="EQ191" i="8"/>
  <c r="EQ199" i="8"/>
  <c r="EQ207" i="8"/>
  <c r="EQ215" i="8"/>
  <c r="EQ190" i="8"/>
  <c r="EQ198" i="8"/>
  <c r="EQ206" i="8"/>
  <c r="EQ214" i="8"/>
  <c r="EQ188" i="8"/>
  <c r="EQ196" i="8"/>
  <c r="EQ204" i="8"/>
  <c r="EQ212" i="8"/>
  <c r="EQ220" i="8"/>
  <c r="EQ195" i="8"/>
  <c r="EQ203" i="8"/>
  <c r="EQ211" i="8"/>
  <c r="EQ219" i="8"/>
  <c r="EQ205" i="8"/>
  <c r="EQ226" i="8"/>
  <c r="EQ234" i="8"/>
  <c r="EQ242" i="8"/>
  <c r="EQ197" i="8"/>
  <c r="EQ221" i="8"/>
  <c r="EQ225" i="8"/>
  <c r="EQ233" i="8"/>
  <c r="EQ241" i="8"/>
  <c r="EQ229" i="8"/>
  <c r="EQ189" i="8"/>
  <c r="EQ224" i="8"/>
  <c r="EQ232" i="8"/>
  <c r="EQ240" i="8"/>
  <c r="EQ223" i="8"/>
  <c r="EQ231" i="8"/>
  <c r="EQ239" i="8"/>
  <c r="EQ247" i="8"/>
  <c r="EQ222" i="8"/>
  <c r="EQ230" i="8"/>
  <c r="EQ238" i="8"/>
  <c r="EQ246" i="8"/>
  <c r="EQ228" i="8"/>
  <c r="EQ236" i="8"/>
  <c r="EQ244" i="8"/>
  <c r="EQ237" i="8"/>
  <c r="EQ213" i="8"/>
  <c r="EQ227" i="8"/>
  <c r="EQ235" i="8"/>
  <c r="EQ243" i="8"/>
  <c r="EQ245" i="8"/>
  <c r="CY183" i="8"/>
  <c r="CY187" i="8"/>
  <c r="CY185" i="8"/>
  <c r="CY184" i="8"/>
  <c r="CY190" i="8"/>
  <c r="CY198" i="8"/>
  <c r="CY206" i="8"/>
  <c r="CY214" i="8"/>
  <c r="CY189" i="8"/>
  <c r="CY197" i="8"/>
  <c r="CY205" i="8"/>
  <c r="CY213" i="8"/>
  <c r="CY221" i="8"/>
  <c r="CY188" i="8"/>
  <c r="CY196" i="8"/>
  <c r="CY204" i="8"/>
  <c r="CY212" i="8"/>
  <c r="CY220" i="8"/>
  <c r="CY195" i="8"/>
  <c r="CY203" i="8"/>
  <c r="CY211" i="8"/>
  <c r="CY219" i="8"/>
  <c r="CY194" i="8"/>
  <c r="CY202" i="8"/>
  <c r="CY210" i="8"/>
  <c r="CY192" i="8"/>
  <c r="CY200" i="8"/>
  <c r="CY208" i="8"/>
  <c r="CY216" i="8"/>
  <c r="CY191" i="8"/>
  <c r="CY199" i="8"/>
  <c r="CY207" i="8"/>
  <c r="CY215" i="8"/>
  <c r="CY186" i="8"/>
  <c r="CY193" i="8"/>
  <c r="CY222" i="8"/>
  <c r="CY230" i="8"/>
  <c r="CY238" i="8"/>
  <c r="CY246" i="8"/>
  <c r="CY218" i="8"/>
  <c r="CY229" i="8"/>
  <c r="CY237" i="8"/>
  <c r="CY245" i="8"/>
  <c r="CY225" i="8"/>
  <c r="CY228" i="8"/>
  <c r="CY236" i="8"/>
  <c r="CY244" i="8"/>
  <c r="CY227" i="8"/>
  <c r="CY235" i="8"/>
  <c r="CY243" i="8"/>
  <c r="CY233" i="8"/>
  <c r="CY226" i="8"/>
  <c r="CY234" i="8"/>
  <c r="CY242" i="8"/>
  <c r="CY209" i="8"/>
  <c r="CY224" i="8"/>
  <c r="CY232" i="8"/>
  <c r="CY240" i="8"/>
  <c r="CY201" i="8"/>
  <c r="CY223" i="8"/>
  <c r="CY231" i="8"/>
  <c r="CY239" i="8"/>
  <c r="CY247" i="8"/>
  <c r="CY217" i="8"/>
  <c r="CY241" i="8"/>
  <c r="BV186" i="8"/>
  <c r="BV185" i="8"/>
  <c r="BV184" i="8"/>
  <c r="BV183" i="8"/>
  <c r="BV188" i="8"/>
  <c r="BV187" i="8"/>
  <c r="BV193" i="8"/>
  <c r="BV201" i="8"/>
  <c r="BV209" i="8"/>
  <c r="BV217" i="8"/>
  <c r="BV192" i="8"/>
  <c r="BV200" i="8"/>
  <c r="BV208" i="8"/>
  <c r="BV216" i="8"/>
  <c r="BV191" i="8"/>
  <c r="BV199" i="8"/>
  <c r="BV207" i="8"/>
  <c r="BV215" i="8"/>
  <c r="BV190" i="8"/>
  <c r="BV198" i="8"/>
  <c r="BV206" i="8"/>
  <c r="BV214" i="8"/>
  <c r="BV189" i="8"/>
  <c r="BV197" i="8"/>
  <c r="BV205" i="8"/>
  <c r="BV213" i="8"/>
  <c r="BV195" i="8"/>
  <c r="BV203" i="8"/>
  <c r="BV211" i="8"/>
  <c r="BV219" i="8"/>
  <c r="BV194" i="8"/>
  <c r="BV202" i="8"/>
  <c r="BV210" i="8"/>
  <c r="BV218" i="8"/>
  <c r="BV225" i="8"/>
  <c r="BV233" i="8"/>
  <c r="BV241" i="8"/>
  <c r="BV228" i="8"/>
  <c r="BV224" i="8"/>
  <c r="BV232" i="8"/>
  <c r="BV240" i="8"/>
  <c r="BV223" i="8"/>
  <c r="BV231" i="8"/>
  <c r="BV239" i="8"/>
  <c r="BV247" i="8"/>
  <c r="BV196" i="8"/>
  <c r="BV212" i="8"/>
  <c r="BV221" i="8"/>
  <c r="BV222" i="8"/>
  <c r="BV230" i="8"/>
  <c r="BV238" i="8"/>
  <c r="BV246" i="8"/>
  <c r="BV204" i="8"/>
  <c r="BV229" i="8"/>
  <c r="BV237" i="8"/>
  <c r="BV245" i="8"/>
  <c r="BV220" i="8"/>
  <c r="BV227" i="8"/>
  <c r="BV235" i="8"/>
  <c r="BV243" i="8"/>
  <c r="BV236" i="8"/>
  <c r="BV226" i="8"/>
  <c r="BV234" i="8"/>
  <c r="BV242" i="8"/>
  <c r="BV244" i="8"/>
  <c r="CX187" i="8"/>
  <c r="CX186" i="8"/>
  <c r="CX184" i="8"/>
  <c r="CX183" i="8"/>
  <c r="CX189" i="8"/>
  <c r="CX197" i="8"/>
  <c r="CX205" i="8"/>
  <c r="CX213" i="8"/>
  <c r="CX221" i="8"/>
  <c r="CX188" i="8"/>
  <c r="CX196" i="8"/>
  <c r="CX204" i="8"/>
  <c r="CX212" i="8"/>
  <c r="CX220" i="8"/>
  <c r="CX185" i="8"/>
  <c r="CX195" i="8"/>
  <c r="CX203" i="8"/>
  <c r="CX211" i="8"/>
  <c r="CX219" i="8"/>
  <c r="CX194" i="8"/>
  <c r="CX202" i="8"/>
  <c r="CX210" i="8"/>
  <c r="CX218" i="8"/>
  <c r="CX193" i="8"/>
  <c r="CX201" i="8"/>
  <c r="CX209" i="8"/>
  <c r="CX217" i="8"/>
  <c r="CX191" i="8"/>
  <c r="CX199" i="8"/>
  <c r="CX207" i="8"/>
  <c r="CX215" i="8"/>
  <c r="CX190" i="8"/>
  <c r="CX198" i="8"/>
  <c r="CX206" i="8"/>
  <c r="CX214" i="8"/>
  <c r="CX229" i="8"/>
  <c r="CX237" i="8"/>
  <c r="CX245" i="8"/>
  <c r="CX228" i="8"/>
  <c r="CX236" i="8"/>
  <c r="CX244" i="8"/>
  <c r="CX216" i="8"/>
  <c r="CX227" i="8"/>
  <c r="CX235" i="8"/>
  <c r="CX243" i="8"/>
  <c r="CX232" i="8"/>
  <c r="CX208" i="8"/>
  <c r="CX226" i="8"/>
  <c r="CX234" i="8"/>
  <c r="CX242" i="8"/>
  <c r="CX200" i="8"/>
  <c r="CX225" i="8"/>
  <c r="CX233" i="8"/>
  <c r="CX241" i="8"/>
  <c r="CX224" i="8"/>
  <c r="CX223" i="8"/>
  <c r="CX231" i="8"/>
  <c r="CX239" i="8"/>
  <c r="CX247" i="8"/>
  <c r="CX192" i="8"/>
  <c r="CX222" i="8"/>
  <c r="CX230" i="8"/>
  <c r="CX238" i="8"/>
  <c r="CX246" i="8"/>
  <c r="CX240" i="8"/>
  <c r="BU185" i="8"/>
  <c r="BU184" i="8"/>
  <c r="BU183" i="8"/>
  <c r="BU187" i="8"/>
  <c r="BU186" i="8"/>
  <c r="BU192" i="8"/>
  <c r="BU200" i="8"/>
  <c r="BU208" i="8"/>
  <c r="BU216" i="8"/>
  <c r="BU191" i="8"/>
  <c r="BU199" i="8"/>
  <c r="BU207" i="8"/>
  <c r="BU215" i="8"/>
  <c r="BU190" i="8"/>
  <c r="BU198" i="8"/>
  <c r="BU206" i="8"/>
  <c r="BU214" i="8"/>
  <c r="BU189" i="8"/>
  <c r="BU197" i="8"/>
  <c r="BU205" i="8"/>
  <c r="BU213" i="8"/>
  <c r="BU221" i="8"/>
  <c r="BU196" i="8"/>
  <c r="BU204" i="8"/>
  <c r="BU212" i="8"/>
  <c r="BU194" i="8"/>
  <c r="BU202" i="8"/>
  <c r="BU210" i="8"/>
  <c r="BU218" i="8"/>
  <c r="BU193" i="8"/>
  <c r="BU201" i="8"/>
  <c r="BU209" i="8"/>
  <c r="BU217" i="8"/>
  <c r="BU211" i="8"/>
  <c r="BU219" i="8"/>
  <c r="BU224" i="8"/>
  <c r="BU232" i="8"/>
  <c r="BU240" i="8"/>
  <c r="BU203" i="8"/>
  <c r="BU223" i="8"/>
  <c r="BU231" i="8"/>
  <c r="BU239" i="8"/>
  <c r="BU247" i="8"/>
  <c r="BU227" i="8"/>
  <c r="BU195" i="8"/>
  <c r="BU222" i="8"/>
  <c r="BU230" i="8"/>
  <c r="BU238" i="8"/>
  <c r="BU246" i="8"/>
  <c r="BU229" i="8"/>
  <c r="BU237" i="8"/>
  <c r="BU245" i="8"/>
  <c r="BU235" i="8"/>
  <c r="BU228" i="8"/>
  <c r="BU236" i="8"/>
  <c r="BU244" i="8"/>
  <c r="BU188" i="8"/>
  <c r="BU226" i="8"/>
  <c r="BU234" i="8"/>
  <c r="BU242" i="8"/>
  <c r="BU225" i="8"/>
  <c r="BU233" i="8"/>
  <c r="BU241" i="8"/>
  <c r="BU220" i="8"/>
  <c r="BU243" i="8"/>
  <c r="CW187" i="8"/>
  <c r="CW186" i="8"/>
  <c r="CW185" i="8"/>
  <c r="CW183" i="8"/>
  <c r="CW188" i="8"/>
  <c r="CW196" i="8"/>
  <c r="CW204" i="8"/>
  <c r="CW212" i="8"/>
  <c r="CW220" i="8"/>
  <c r="CW195" i="8"/>
  <c r="CW203" i="8"/>
  <c r="CW211" i="8"/>
  <c r="CW219" i="8"/>
  <c r="CW194" i="8"/>
  <c r="CW202" i="8"/>
  <c r="CW210" i="8"/>
  <c r="CW218" i="8"/>
  <c r="CW193" i="8"/>
  <c r="CW201" i="8"/>
  <c r="CW209" i="8"/>
  <c r="CW217" i="8"/>
  <c r="CW192" i="8"/>
  <c r="CW200" i="8"/>
  <c r="CW208" i="8"/>
  <c r="CW216" i="8"/>
  <c r="CW190" i="8"/>
  <c r="CW198" i="8"/>
  <c r="CW206" i="8"/>
  <c r="CW214" i="8"/>
  <c r="CW184" i="8"/>
  <c r="CW189" i="8"/>
  <c r="CW197" i="8"/>
  <c r="CW205" i="8"/>
  <c r="CW213" i="8"/>
  <c r="CW221" i="8"/>
  <c r="CW207" i="8"/>
  <c r="CW228" i="8"/>
  <c r="CW236" i="8"/>
  <c r="CW244" i="8"/>
  <c r="CW199" i="8"/>
  <c r="CW227" i="8"/>
  <c r="CW235" i="8"/>
  <c r="CW243" i="8"/>
  <c r="CW223" i="8"/>
  <c r="CW191" i="8"/>
  <c r="CW226" i="8"/>
  <c r="CW234" i="8"/>
  <c r="CW242" i="8"/>
  <c r="CW225" i="8"/>
  <c r="CW233" i="8"/>
  <c r="CW241" i="8"/>
  <c r="CW224" i="8"/>
  <c r="CW232" i="8"/>
  <c r="CW240" i="8"/>
  <c r="CW239" i="8"/>
  <c r="CW222" i="8"/>
  <c r="CW230" i="8"/>
  <c r="CW238" i="8"/>
  <c r="CW246" i="8"/>
  <c r="CW231" i="8"/>
  <c r="CW215" i="8"/>
  <c r="CW229" i="8"/>
  <c r="CW237" i="8"/>
  <c r="CW245" i="8"/>
  <c r="CW247" i="8"/>
  <c r="CJ184" i="8"/>
  <c r="CJ183" i="8"/>
  <c r="CJ186" i="8"/>
  <c r="CJ185" i="8"/>
  <c r="CJ191" i="8"/>
  <c r="CJ199" i="8"/>
  <c r="CJ207" i="8"/>
  <c r="CJ215" i="8"/>
  <c r="CJ190" i="8"/>
  <c r="CJ198" i="8"/>
  <c r="CJ206" i="8"/>
  <c r="CJ214" i="8"/>
  <c r="CJ189" i="8"/>
  <c r="CJ197" i="8"/>
  <c r="CJ205" i="8"/>
  <c r="CJ213" i="8"/>
  <c r="CJ221" i="8"/>
  <c r="CJ188" i="8"/>
  <c r="CJ196" i="8"/>
  <c r="CJ204" i="8"/>
  <c r="CJ212" i="8"/>
  <c r="CJ220" i="8"/>
  <c r="CJ195" i="8"/>
  <c r="CJ203" i="8"/>
  <c r="CJ211" i="8"/>
  <c r="CJ187" i="8"/>
  <c r="CJ193" i="8"/>
  <c r="CJ201" i="8"/>
  <c r="CJ209" i="8"/>
  <c r="CJ217" i="8"/>
  <c r="CJ192" i="8"/>
  <c r="CJ200" i="8"/>
  <c r="CJ208" i="8"/>
  <c r="CJ216" i="8"/>
  <c r="CJ202" i="8"/>
  <c r="CJ223" i="8"/>
  <c r="CJ231" i="8"/>
  <c r="CJ239" i="8"/>
  <c r="CJ247" i="8"/>
  <c r="CJ226" i="8"/>
  <c r="CJ194" i="8"/>
  <c r="CJ222" i="8"/>
  <c r="CJ230" i="8"/>
  <c r="CJ238" i="8"/>
  <c r="CJ246" i="8"/>
  <c r="CJ229" i="8"/>
  <c r="CJ237" i="8"/>
  <c r="CJ245" i="8"/>
  <c r="CJ219" i="8"/>
  <c r="CJ228" i="8"/>
  <c r="CJ236" i="8"/>
  <c r="CJ244" i="8"/>
  <c r="CJ227" i="8"/>
  <c r="CJ235" i="8"/>
  <c r="CJ243" i="8"/>
  <c r="CJ218" i="8"/>
  <c r="CJ225" i="8"/>
  <c r="CJ233" i="8"/>
  <c r="CJ241" i="8"/>
  <c r="CJ210" i="8"/>
  <c r="CJ224" i="8"/>
  <c r="CJ232" i="8"/>
  <c r="CJ240" i="8"/>
  <c r="CJ234" i="8"/>
  <c r="CJ242" i="8"/>
  <c r="DC187" i="8"/>
  <c r="DC186" i="8"/>
  <c r="DC185" i="8"/>
  <c r="DC184" i="8"/>
  <c r="DC183" i="8"/>
  <c r="DC194" i="8"/>
  <c r="DC202" i="8"/>
  <c r="DC210" i="8"/>
  <c r="DC218" i="8"/>
  <c r="DC193" i="8"/>
  <c r="DC201" i="8"/>
  <c r="DC209" i="8"/>
  <c r="DC217" i="8"/>
  <c r="DC192" i="8"/>
  <c r="DC200" i="8"/>
  <c r="DC208" i="8"/>
  <c r="DC216" i="8"/>
  <c r="DC191" i="8"/>
  <c r="DC199" i="8"/>
  <c r="DC207" i="8"/>
  <c r="DC215" i="8"/>
  <c r="DC190" i="8"/>
  <c r="DC198" i="8"/>
  <c r="DC206" i="8"/>
  <c r="DC214" i="8"/>
  <c r="DC188" i="8"/>
  <c r="DC196" i="8"/>
  <c r="DC204" i="8"/>
  <c r="DC212" i="8"/>
  <c r="DC220" i="8"/>
  <c r="DC195" i="8"/>
  <c r="DC203" i="8"/>
  <c r="DC211" i="8"/>
  <c r="DC219" i="8"/>
  <c r="DC226" i="8"/>
  <c r="DC234" i="8"/>
  <c r="DC242" i="8"/>
  <c r="DC225" i="8"/>
  <c r="DC233" i="8"/>
  <c r="DC241" i="8"/>
  <c r="DC213" i="8"/>
  <c r="DC224" i="8"/>
  <c r="DC232" i="8"/>
  <c r="DC240" i="8"/>
  <c r="DC229" i="8"/>
  <c r="DC205" i="8"/>
  <c r="DC223" i="8"/>
  <c r="DC231" i="8"/>
  <c r="DC239" i="8"/>
  <c r="DC247" i="8"/>
  <c r="DC197" i="8"/>
  <c r="DC221" i="8"/>
  <c r="DC222" i="8"/>
  <c r="DC230" i="8"/>
  <c r="DC238" i="8"/>
  <c r="DC228" i="8"/>
  <c r="DC236" i="8"/>
  <c r="DC244" i="8"/>
  <c r="DC246" i="8"/>
  <c r="DC227" i="8"/>
  <c r="DC235" i="8"/>
  <c r="DC243" i="8"/>
  <c r="DC189" i="8"/>
  <c r="DC237" i="8"/>
  <c r="DC245" i="8"/>
  <c r="DN187" i="8"/>
  <c r="DN186" i="8"/>
  <c r="DN184" i="8"/>
  <c r="DN183" i="8"/>
  <c r="DN189" i="8"/>
  <c r="DN197" i="8"/>
  <c r="DN205" i="8"/>
  <c r="DN213" i="8"/>
  <c r="DN221" i="8"/>
  <c r="DN188" i="8"/>
  <c r="DN196" i="8"/>
  <c r="DN204" i="8"/>
  <c r="DN212" i="8"/>
  <c r="DN220" i="8"/>
  <c r="DN195" i="8"/>
  <c r="DN203" i="8"/>
  <c r="DN211" i="8"/>
  <c r="DN219" i="8"/>
  <c r="DN194" i="8"/>
  <c r="DN202" i="8"/>
  <c r="DN210" i="8"/>
  <c r="DN218" i="8"/>
  <c r="DN185" i="8"/>
  <c r="DN193" i="8"/>
  <c r="DN201" i="8"/>
  <c r="DN209" i="8"/>
  <c r="DN217" i="8"/>
  <c r="DN191" i="8"/>
  <c r="DN199" i="8"/>
  <c r="DN207" i="8"/>
  <c r="DN215" i="8"/>
  <c r="DN190" i="8"/>
  <c r="DN198" i="8"/>
  <c r="DN206" i="8"/>
  <c r="DN214" i="8"/>
  <c r="DN229" i="8"/>
  <c r="DN237" i="8"/>
  <c r="DN245" i="8"/>
  <c r="DN224" i="8"/>
  <c r="DN228" i="8"/>
  <c r="DN236" i="8"/>
  <c r="DN244" i="8"/>
  <c r="DN227" i="8"/>
  <c r="DN235" i="8"/>
  <c r="DN243" i="8"/>
  <c r="DN226" i="8"/>
  <c r="DN234" i="8"/>
  <c r="DN242" i="8"/>
  <c r="DN208" i="8"/>
  <c r="DN232" i="8"/>
  <c r="DN216" i="8"/>
  <c r="DN225" i="8"/>
  <c r="DN233" i="8"/>
  <c r="DN241" i="8"/>
  <c r="DN200" i="8"/>
  <c r="DN223" i="8"/>
  <c r="DN231" i="8"/>
  <c r="DN239" i="8"/>
  <c r="DN247" i="8"/>
  <c r="DN192" i="8"/>
  <c r="DN222" i="8"/>
  <c r="DN230" i="8"/>
  <c r="DN238" i="8"/>
  <c r="DN246" i="8"/>
  <c r="DN240" i="8"/>
  <c r="CK185" i="8"/>
  <c r="CK184" i="8"/>
  <c r="CK183" i="8"/>
  <c r="CK187" i="8"/>
  <c r="CK186" i="8"/>
  <c r="CK192" i="8"/>
  <c r="CK200" i="8"/>
  <c r="CK208" i="8"/>
  <c r="CK216" i="8"/>
  <c r="CK191" i="8"/>
  <c r="CK199" i="8"/>
  <c r="CK207" i="8"/>
  <c r="CK215" i="8"/>
  <c r="CK190" i="8"/>
  <c r="CK198" i="8"/>
  <c r="CK206" i="8"/>
  <c r="CK214" i="8"/>
  <c r="CK189" i="8"/>
  <c r="CK197" i="8"/>
  <c r="CK205" i="8"/>
  <c r="CK213" i="8"/>
  <c r="CK221" i="8"/>
  <c r="CK188" i="8"/>
  <c r="CK196" i="8"/>
  <c r="CK204" i="8"/>
  <c r="CK212" i="8"/>
  <c r="CK194" i="8"/>
  <c r="CK202" i="8"/>
  <c r="CK210" i="8"/>
  <c r="CK218" i="8"/>
  <c r="CK193" i="8"/>
  <c r="CK201" i="8"/>
  <c r="CK209" i="8"/>
  <c r="CK217" i="8"/>
  <c r="CK224" i="8"/>
  <c r="CK232" i="8"/>
  <c r="CK240" i="8"/>
  <c r="CK220" i="8"/>
  <c r="CK223" i="8"/>
  <c r="CK231" i="8"/>
  <c r="CK239" i="8"/>
  <c r="CK247" i="8"/>
  <c r="CK211" i="8"/>
  <c r="CK222" i="8"/>
  <c r="CK230" i="8"/>
  <c r="CK238" i="8"/>
  <c r="CK246" i="8"/>
  <c r="CK203" i="8"/>
  <c r="CK229" i="8"/>
  <c r="CK237" i="8"/>
  <c r="CK245" i="8"/>
  <c r="CK227" i="8"/>
  <c r="CK195" i="8"/>
  <c r="CK219" i="8"/>
  <c r="CK228" i="8"/>
  <c r="CK236" i="8"/>
  <c r="CK244" i="8"/>
  <c r="CK226" i="8"/>
  <c r="CK234" i="8"/>
  <c r="CK242" i="8"/>
  <c r="CK225" i="8"/>
  <c r="CK233" i="8"/>
  <c r="CK241" i="8"/>
  <c r="CK235" i="8"/>
  <c r="CK243" i="8"/>
  <c r="DM187" i="8"/>
  <c r="DM186" i="8"/>
  <c r="DM185" i="8"/>
  <c r="DM183" i="8"/>
  <c r="DM188" i="8"/>
  <c r="DM196" i="8"/>
  <c r="DM204" i="8"/>
  <c r="DM212" i="8"/>
  <c r="DM220" i="8"/>
  <c r="DM184" i="8"/>
  <c r="DM195" i="8"/>
  <c r="DM203" i="8"/>
  <c r="DM211" i="8"/>
  <c r="DM219" i="8"/>
  <c r="DM194" i="8"/>
  <c r="DM202" i="8"/>
  <c r="DM210" i="8"/>
  <c r="DM218" i="8"/>
  <c r="DM193" i="8"/>
  <c r="DM201" i="8"/>
  <c r="DM209" i="8"/>
  <c r="DM217" i="8"/>
  <c r="DM192" i="8"/>
  <c r="DM200" i="8"/>
  <c r="DM208" i="8"/>
  <c r="DM216" i="8"/>
  <c r="DM190" i="8"/>
  <c r="DM198" i="8"/>
  <c r="DM206" i="8"/>
  <c r="DM214" i="8"/>
  <c r="DM189" i="8"/>
  <c r="DM197" i="8"/>
  <c r="DM205" i="8"/>
  <c r="DM213" i="8"/>
  <c r="DM221" i="8"/>
  <c r="DM228" i="8"/>
  <c r="DM236" i="8"/>
  <c r="DM244" i="8"/>
  <c r="DM215" i="8"/>
  <c r="DM227" i="8"/>
  <c r="DM235" i="8"/>
  <c r="DM243" i="8"/>
  <c r="DM207" i="8"/>
  <c r="DM226" i="8"/>
  <c r="DM234" i="8"/>
  <c r="DM242" i="8"/>
  <c r="DM199" i="8"/>
  <c r="DM225" i="8"/>
  <c r="DM233" i="8"/>
  <c r="DM241" i="8"/>
  <c r="DM231" i="8"/>
  <c r="DM191" i="8"/>
  <c r="DM224" i="8"/>
  <c r="DM232" i="8"/>
  <c r="DM240" i="8"/>
  <c r="DM223" i="8"/>
  <c r="DM222" i="8"/>
  <c r="DM230" i="8"/>
  <c r="DM238" i="8"/>
  <c r="DM246" i="8"/>
  <c r="DM229" i="8"/>
  <c r="DM237" i="8"/>
  <c r="DM245" i="8"/>
  <c r="DM239" i="8"/>
  <c r="DM247" i="8"/>
  <c r="CZ184" i="8"/>
  <c r="CZ183" i="8"/>
  <c r="CZ186" i="8"/>
  <c r="CZ185" i="8"/>
  <c r="CZ187" i="8"/>
  <c r="CZ191" i="8"/>
  <c r="CZ199" i="8"/>
  <c r="CZ207" i="8"/>
  <c r="CZ215" i="8"/>
  <c r="CZ190" i="8"/>
  <c r="CZ198" i="8"/>
  <c r="CZ206" i="8"/>
  <c r="CZ214" i="8"/>
  <c r="CZ189" i="8"/>
  <c r="CZ197" i="8"/>
  <c r="CZ205" i="8"/>
  <c r="CZ213" i="8"/>
  <c r="CZ221" i="8"/>
  <c r="CZ188" i="8"/>
  <c r="CZ196" i="8"/>
  <c r="CZ204" i="8"/>
  <c r="CZ212" i="8"/>
  <c r="CZ220" i="8"/>
  <c r="CZ195" i="8"/>
  <c r="CZ203" i="8"/>
  <c r="CZ211" i="8"/>
  <c r="CZ193" i="8"/>
  <c r="CZ201" i="8"/>
  <c r="CZ209" i="8"/>
  <c r="CZ217" i="8"/>
  <c r="CZ192" i="8"/>
  <c r="CZ200" i="8"/>
  <c r="CZ208" i="8"/>
  <c r="CZ216" i="8"/>
  <c r="CZ223" i="8"/>
  <c r="CZ231" i="8"/>
  <c r="CZ239" i="8"/>
  <c r="CZ247" i="8"/>
  <c r="CZ234" i="8"/>
  <c r="CZ210" i="8"/>
  <c r="CZ222" i="8"/>
  <c r="CZ230" i="8"/>
  <c r="CZ238" i="8"/>
  <c r="CZ246" i="8"/>
  <c r="CZ226" i="8"/>
  <c r="CZ202" i="8"/>
  <c r="CZ218" i="8"/>
  <c r="CZ229" i="8"/>
  <c r="CZ237" i="8"/>
  <c r="CZ245" i="8"/>
  <c r="CZ194" i="8"/>
  <c r="CZ228" i="8"/>
  <c r="CZ236" i="8"/>
  <c r="CZ244" i="8"/>
  <c r="CZ227" i="8"/>
  <c r="CZ235" i="8"/>
  <c r="CZ243" i="8"/>
  <c r="CZ225" i="8"/>
  <c r="CZ233" i="8"/>
  <c r="CZ241" i="8"/>
  <c r="CZ219" i="8"/>
  <c r="CZ224" i="8"/>
  <c r="CZ232" i="8"/>
  <c r="CZ240" i="8"/>
  <c r="CZ242" i="8"/>
  <c r="DS187" i="8"/>
  <c r="DS186" i="8"/>
  <c r="DS185" i="8"/>
  <c r="DS184" i="8"/>
  <c r="DS183" i="8"/>
  <c r="DS194" i="8"/>
  <c r="DS202" i="8"/>
  <c r="DS210" i="8"/>
  <c r="DS218" i="8"/>
  <c r="DS193" i="8"/>
  <c r="DS201" i="8"/>
  <c r="DS209" i="8"/>
  <c r="DS217" i="8"/>
  <c r="DS192" i="8"/>
  <c r="DS200" i="8"/>
  <c r="DS208" i="8"/>
  <c r="DS216" i="8"/>
  <c r="DS191" i="8"/>
  <c r="DS199" i="8"/>
  <c r="DS207" i="8"/>
  <c r="DS215" i="8"/>
  <c r="DS190" i="8"/>
  <c r="DS198" i="8"/>
  <c r="DS206" i="8"/>
  <c r="DS214" i="8"/>
  <c r="DS188" i="8"/>
  <c r="DS196" i="8"/>
  <c r="DS204" i="8"/>
  <c r="DS212" i="8"/>
  <c r="DS220" i="8"/>
  <c r="DS195" i="8"/>
  <c r="DS203" i="8"/>
  <c r="DS211" i="8"/>
  <c r="DS219" i="8"/>
  <c r="DS221" i="8"/>
  <c r="DS226" i="8"/>
  <c r="DS234" i="8"/>
  <c r="DS242" i="8"/>
  <c r="DS225" i="8"/>
  <c r="DS233" i="8"/>
  <c r="DS241" i="8"/>
  <c r="DS205" i="8"/>
  <c r="DS224" i="8"/>
  <c r="DS232" i="8"/>
  <c r="DS240" i="8"/>
  <c r="DS223" i="8"/>
  <c r="DS231" i="8"/>
  <c r="DS239" i="8"/>
  <c r="DS247" i="8"/>
  <c r="DS237" i="8"/>
  <c r="DS213" i="8"/>
  <c r="DS222" i="8"/>
  <c r="DS230" i="8"/>
  <c r="DS238" i="8"/>
  <c r="DS197" i="8"/>
  <c r="DS228" i="8"/>
  <c r="DS236" i="8"/>
  <c r="DS244" i="8"/>
  <c r="DS189" i="8"/>
  <c r="DS227" i="8"/>
  <c r="DS235" i="8"/>
  <c r="DS243" i="8"/>
  <c r="DS246" i="8"/>
  <c r="DS229" i="8"/>
  <c r="DS245" i="8"/>
  <c r="EM183" i="8"/>
  <c r="EM187" i="8"/>
  <c r="EM185" i="8"/>
  <c r="EM184" i="8"/>
  <c r="EM190" i="8"/>
  <c r="EM198" i="8"/>
  <c r="EM206" i="8"/>
  <c r="EM214" i="8"/>
  <c r="EM189" i="8"/>
  <c r="EM197" i="8"/>
  <c r="EM205" i="8"/>
  <c r="EM213" i="8"/>
  <c r="EM221" i="8"/>
  <c r="EM186" i="8"/>
  <c r="EM188" i="8"/>
  <c r="EM196" i="8"/>
  <c r="EM204" i="8"/>
  <c r="EM212" i="8"/>
  <c r="EM220" i="8"/>
  <c r="EM195" i="8"/>
  <c r="EM203" i="8"/>
  <c r="EM211" i="8"/>
  <c r="EM219" i="8"/>
  <c r="EM194" i="8"/>
  <c r="EM202" i="8"/>
  <c r="EM210" i="8"/>
  <c r="EM192" i="8"/>
  <c r="EM200" i="8"/>
  <c r="EM208" i="8"/>
  <c r="EM216" i="8"/>
  <c r="EM191" i="8"/>
  <c r="EM199" i="8"/>
  <c r="EM207" i="8"/>
  <c r="EM215" i="8"/>
  <c r="EM222" i="8"/>
  <c r="EM230" i="8"/>
  <c r="EM238" i="8"/>
  <c r="EM246" i="8"/>
  <c r="EM193" i="8"/>
  <c r="EM229" i="8"/>
  <c r="EM237" i="8"/>
  <c r="EM245" i="8"/>
  <c r="EM233" i="8"/>
  <c r="EM217" i="8"/>
  <c r="EM228" i="8"/>
  <c r="EM236" i="8"/>
  <c r="EM244" i="8"/>
  <c r="EM209" i="8"/>
  <c r="EM218" i="8"/>
  <c r="EM227" i="8"/>
  <c r="EM235" i="8"/>
  <c r="EM243" i="8"/>
  <c r="EM225" i="8"/>
  <c r="EM201" i="8"/>
  <c r="EM226" i="8"/>
  <c r="EM234" i="8"/>
  <c r="EM242" i="8"/>
  <c r="EM224" i="8"/>
  <c r="EM232" i="8"/>
  <c r="EM240" i="8"/>
  <c r="EM223" i="8"/>
  <c r="EM231" i="8"/>
  <c r="EM239" i="8"/>
  <c r="EM247" i="8"/>
  <c r="EM241" i="8"/>
  <c r="DJ186" i="8"/>
  <c r="DJ185" i="8"/>
  <c r="DJ184" i="8"/>
  <c r="DJ183" i="8"/>
  <c r="DJ187" i="8"/>
  <c r="DJ193" i="8"/>
  <c r="DJ201" i="8"/>
  <c r="DJ209" i="8"/>
  <c r="DJ217" i="8"/>
  <c r="DJ192" i="8"/>
  <c r="DJ200" i="8"/>
  <c r="DJ208" i="8"/>
  <c r="DJ216" i="8"/>
  <c r="DJ191" i="8"/>
  <c r="DJ199" i="8"/>
  <c r="DJ207" i="8"/>
  <c r="DJ215" i="8"/>
  <c r="DJ190" i="8"/>
  <c r="DJ198" i="8"/>
  <c r="DJ206" i="8"/>
  <c r="DJ214" i="8"/>
  <c r="DJ189" i="8"/>
  <c r="DJ197" i="8"/>
  <c r="DJ205" i="8"/>
  <c r="DJ213" i="8"/>
  <c r="DJ195" i="8"/>
  <c r="DJ203" i="8"/>
  <c r="DJ211" i="8"/>
  <c r="DJ219" i="8"/>
  <c r="DJ194" i="8"/>
  <c r="DJ202" i="8"/>
  <c r="DJ210" i="8"/>
  <c r="DJ218" i="8"/>
  <c r="DJ212" i="8"/>
  <c r="DJ220" i="8"/>
  <c r="DJ225" i="8"/>
  <c r="DJ233" i="8"/>
  <c r="DJ241" i="8"/>
  <c r="DJ221" i="8"/>
  <c r="DJ228" i="8"/>
  <c r="DJ204" i="8"/>
  <c r="DJ224" i="8"/>
  <c r="DJ232" i="8"/>
  <c r="DJ240" i="8"/>
  <c r="DJ236" i="8"/>
  <c r="DJ196" i="8"/>
  <c r="DJ223" i="8"/>
  <c r="DJ231" i="8"/>
  <c r="DJ239" i="8"/>
  <c r="DJ247" i="8"/>
  <c r="DJ188" i="8"/>
  <c r="DJ222" i="8"/>
  <c r="DJ230" i="8"/>
  <c r="DJ238" i="8"/>
  <c r="DJ246" i="8"/>
  <c r="DJ229" i="8"/>
  <c r="DJ237" i="8"/>
  <c r="DJ245" i="8"/>
  <c r="DJ227" i="8"/>
  <c r="DJ235" i="8"/>
  <c r="DJ243" i="8"/>
  <c r="DJ226" i="8"/>
  <c r="DJ234" i="8"/>
  <c r="DJ242" i="8"/>
  <c r="DJ244" i="8"/>
  <c r="W183" i="8"/>
  <c r="W188" i="8"/>
  <c r="W187" i="8"/>
  <c r="W185" i="8"/>
  <c r="W184" i="8"/>
  <c r="W190" i="8"/>
  <c r="W198" i="8"/>
  <c r="W206" i="8"/>
  <c r="W214" i="8"/>
  <c r="W222" i="8"/>
  <c r="W189" i="8"/>
  <c r="W197" i="8"/>
  <c r="W205" i="8"/>
  <c r="W213" i="8"/>
  <c r="W221" i="8"/>
  <c r="W196" i="8"/>
  <c r="W204" i="8"/>
  <c r="W212" i="8"/>
  <c r="W220" i="8"/>
  <c r="W186" i="8"/>
  <c r="W195" i="8"/>
  <c r="W203" i="8"/>
  <c r="W211" i="8"/>
  <c r="W219" i="8"/>
  <c r="W194" i="8"/>
  <c r="W202" i="8"/>
  <c r="W210" i="8"/>
  <c r="W218" i="8"/>
  <c r="W192" i="8"/>
  <c r="W200" i="8"/>
  <c r="W208" i="8"/>
  <c r="W216" i="8"/>
  <c r="W191" i="8"/>
  <c r="W199" i="8"/>
  <c r="W207" i="8"/>
  <c r="W215" i="8"/>
  <c r="W230" i="8"/>
  <c r="W238" i="8"/>
  <c r="W246" i="8"/>
  <c r="W225" i="8"/>
  <c r="W233" i="8"/>
  <c r="W229" i="8"/>
  <c r="W237" i="8"/>
  <c r="W245" i="8"/>
  <c r="W228" i="8"/>
  <c r="W236" i="8"/>
  <c r="W244" i="8"/>
  <c r="W217" i="8"/>
  <c r="W227" i="8"/>
  <c r="W235" i="8"/>
  <c r="W243" i="8"/>
  <c r="W209" i="8"/>
  <c r="W226" i="8"/>
  <c r="W234" i="8"/>
  <c r="W242" i="8"/>
  <c r="W193" i="8"/>
  <c r="W224" i="8"/>
  <c r="W232" i="8"/>
  <c r="W240" i="8"/>
  <c r="W223" i="8"/>
  <c r="W231" i="8"/>
  <c r="W239" i="8"/>
  <c r="W247" i="8"/>
  <c r="W201" i="8"/>
  <c r="W241" i="8"/>
  <c r="CN187" i="8"/>
  <c r="CN186" i="8"/>
  <c r="CN185" i="8"/>
  <c r="CN184" i="8"/>
  <c r="CN195" i="8"/>
  <c r="CN203" i="8"/>
  <c r="CN211" i="8"/>
  <c r="CN219" i="8"/>
  <c r="CN194" i="8"/>
  <c r="CN202" i="8"/>
  <c r="CN210" i="8"/>
  <c r="CN218" i="8"/>
  <c r="CN193" i="8"/>
  <c r="CN201" i="8"/>
  <c r="CN209" i="8"/>
  <c r="CN217" i="8"/>
  <c r="CN183" i="8"/>
  <c r="CN192" i="8"/>
  <c r="CN200" i="8"/>
  <c r="CN208" i="8"/>
  <c r="CN216" i="8"/>
  <c r="CN191" i="8"/>
  <c r="CN199" i="8"/>
  <c r="CN207" i="8"/>
  <c r="CN215" i="8"/>
  <c r="CN189" i="8"/>
  <c r="CN197" i="8"/>
  <c r="CN205" i="8"/>
  <c r="CN213" i="8"/>
  <c r="CN221" i="8"/>
  <c r="CN188" i="8"/>
  <c r="CN196" i="8"/>
  <c r="CN204" i="8"/>
  <c r="CN212" i="8"/>
  <c r="CN220" i="8"/>
  <c r="CN227" i="8"/>
  <c r="CN235" i="8"/>
  <c r="CN243" i="8"/>
  <c r="CN226" i="8"/>
  <c r="CN234" i="8"/>
  <c r="CN242" i="8"/>
  <c r="CN247" i="8"/>
  <c r="CN238" i="8"/>
  <c r="CN225" i="8"/>
  <c r="CN233" i="8"/>
  <c r="CN241" i="8"/>
  <c r="CN214" i="8"/>
  <c r="CN224" i="8"/>
  <c r="CN232" i="8"/>
  <c r="CN240" i="8"/>
  <c r="CN222" i="8"/>
  <c r="CN206" i="8"/>
  <c r="CN223" i="8"/>
  <c r="CN231" i="8"/>
  <c r="CN239" i="8"/>
  <c r="CN190" i="8"/>
  <c r="CN229" i="8"/>
  <c r="CN237" i="8"/>
  <c r="CN245" i="8"/>
  <c r="CN228" i="8"/>
  <c r="CN236" i="8"/>
  <c r="CN244" i="8"/>
  <c r="CN198" i="8"/>
  <c r="CN230" i="8"/>
  <c r="CN246" i="8"/>
  <c r="V188" i="8"/>
  <c r="V187" i="8"/>
  <c r="V186" i="8"/>
  <c r="V184" i="8"/>
  <c r="V183" i="8"/>
  <c r="V185" i="8"/>
  <c r="V189" i="8"/>
  <c r="V197" i="8"/>
  <c r="V205" i="8"/>
  <c r="V213" i="8"/>
  <c r="V221" i="8"/>
  <c r="V196" i="8"/>
  <c r="V204" i="8"/>
  <c r="V212" i="8"/>
  <c r="V220" i="8"/>
  <c r="V195" i="8"/>
  <c r="V203" i="8"/>
  <c r="V211" i="8"/>
  <c r="V219" i="8"/>
  <c r="V194" i="8"/>
  <c r="V202" i="8"/>
  <c r="V210" i="8"/>
  <c r="V218" i="8"/>
  <c r="V193" i="8"/>
  <c r="V201" i="8"/>
  <c r="V209" i="8"/>
  <c r="V217" i="8"/>
  <c r="V191" i="8"/>
  <c r="V199" i="8"/>
  <c r="V207" i="8"/>
  <c r="V215" i="8"/>
  <c r="V190" i="8"/>
  <c r="V198" i="8"/>
  <c r="V206" i="8"/>
  <c r="V214" i="8"/>
  <c r="V222" i="8"/>
  <c r="V216" i="8"/>
  <c r="V229" i="8"/>
  <c r="V237" i="8"/>
  <c r="V245" i="8"/>
  <c r="V208" i="8"/>
  <c r="V228" i="8"/>
  <c r="V236" i="8"/>
  <c r="V244" i="8"/>
  <c r="V200" i="8"/>
  <c r="V227" i="8"/>
  <c r="V235" i="8"/>
  <c r="V243" i="8"/>
  <c r="V192" i="8"/>
  <c r="V226" i="8"/>
  <c r="V234" i="8"/>
  <c r="V242" i="8"/>
  <c r="V224" i="8"/>
  <c r="V232" i="8"/>
  <c r="V225" i="8"/>
  <c r="V233" i="8"/>
  <c r="V241" i="8"/>
  <c r="V223" i="8"/>
  <c r="V231" i="8"/>
  <c r="V239" i="8"/>
  <c r="V247" i="8"/>
  <c r="V230" i="8"/>
  <c r="V238" i="8"/>
  <c r="V246" i="8"/>
  <c r="V240" i="8"/>
  <c r="DD187" i="8"/>
  <c r="DD186" i="8"/>
  <c r="DD185" i="8"/>
  <c r="DD184" i="8"/>
  <c r="DD195" i="8"/>
  <c r="DD203" i="8"/>
  <c r="DD211" i="8"/>
  <c r="DD219" i="8"/>
  <c r="DD194" i="8"/>
  <c r="DD202" i="8"/>
  <c r="DD210" i="8"/>
  <c r="DD218" i="8"/>
  <c r="DD193" i="8"/>
  <c r="DD201" i="8"/>
  <c r="DD209" i="8"/>
  <c r="DD217" i="8"/>
  <c r="DD192" i="8"/>
  <c r="DD200" i="8"/>
  <c r="DD208" i="8"/>
  <c r="DD216" i="8"/>
  <c r="DD191" i="8"/>
  <c r="DD199" i="8"/>
  <c r="DD207" i="8"/>
  <c r="DD215" i="8"/>
  <c r="DD189" i="8"/>
  <c r="DD197" i="8"/>
  <c r="DD205" i="8"/>
  <c r="DD213" i="8"/>
  <c r="DD221" i="8"/>
  <c r="DD188" i="8"/>
  <c r="DD196" i="8"/>
  <c r="DD204" i="8"/>
  <c r="DD212" i="8"/>
  <c r="DD220" i="8"/>
  <c r="DD190" i="8"/>
  <c r="DD227" i="8"/>
  <c r="DD235" i="8"/>
  <c r="DD243" i="8"/>
  <c r="DD183" i="8"/>
  <c r="DD226" i="8"/>
  <c r="DD234" i="8"/>
  <c r="DD242" i="8"/>
  <c r="DD230" i="8"/>
  <c r="DD225" i="8"/>
  <c r="DD233" i="8"/>
  <c r="DD241" i="8"/>
  <c r="DD224" i="8"/>
  <c r="DD232" i="8"/>
  <c r="DD240" i="8"/>
  <c r="DD247" i="8"/>
  <c r="DD223" i="8"/>
  <c r="DD231" i="8"/>
  <c r="DD239" i="8"/>
  <c r="DD222" i="8"/>
  <c r="DD206" i="8"/>
  <c r="DD229" i="8"/>
  <c r="DD237" i="8"/>
  <c r="DD245" i="8"/>
  <c r="DD214" i="8"/>
  <c r="DD198" i="8"/>
  <c r="DD228" i="8"/>
  <c r="DD236" i="8"/>
  <c r="DD244" i="8"/>
  <c r="DD238" i="8"/>
  <c r="DD246" i="8"/>
  <c r="U188" i="8"/>
  <c r="U187" i="8"/>
  <c r="U186" i="8"/>
  <c r="U185" i="8"/>
  <c r="U183" i="8"/>
  <c r="U196" i="8"/>
  <c r="U204" i="8"/>
  <c r="U212" i="8"/>
  <c r="U220" i="8"/>
  <c r="U195" i="8"/>
  <c r="U203" i="8"/>
  <c r="U211" i="8"/>
  <c r="U219" i="8"/>
  <c r="U194" i="8"/>
  <c r="U202" i="8"/>
  <c r="U210" i="8"/>
  <c r="U218" i="8"/>
  <c r="U193" i="8"/>
  <c r="U201" i="8"/>
  <c r="U209" i="8"/>
  <c r="U217" i="8"/>
  <c r="U192" i="8"/>
  <c r="U200" i="8"/>
  <c r="U208" i="8"/>
  <c r="U216" i="8"/>
  <c r="U190" i="8"/>
  <c r="U198" i="8"/>
  <c r="U206" i="8"/>
  <c r="U214" i="8"/>
  <c r="U189" i="8"/>
  <c r="U197" i="8"/>
  <c r="U205" i="8"/>
  <c r="U213" i="8"/>
  <c r="U221" i="8"/>
  <c r="U191" i="8"/>
  <c r="U228" i="8"/>
  <c r="U236" i="8"/>
  <c r="U244" i="8"/>
  <c r="U223" i="8"/>
  <c r="U227" i="8"/>
  <c r="U235" i="8"/>
  <c r="U243" i="8"/>
  <c r="U184" i="8"/>
  <c r="U226" i="8"/>
  <c r="U234" i="8"/>
  <c r="U242" i="8"/>
  <c r="U222" i="8"/>
  <c r="U225" i="8"/>
  <c r="U233" i="8"/>
  <c r="U241" i="8"/>
  <c r="U239" i="8"/>
  <c r="U224" i="8"/>
  <c r="U232" i="8"/>
  <c r="U240" i="8"/>
  <c r="U207" i="8"/>
  <c r="U230" i="8"/>
  <c r="U238" i="8"/>
  <c r="U246" i="8"/>
  <c r="U199" i="8"/>
  <c r="U229" i="8"/>
  <c r="U237" i="8"/>
  <c r="U245" i="8"/>
  <c r="U215" i="8"/>
  <c r="U231" i="8"/>
  <c r="U247" i="8"/>
  <c r="H184" i="8"/>
  <c r="H183" i="8"/>
  <c r="H188" i="8"/>
  <c r="H186" i="8"/>
  <c r="H185" i="8"/>
  <c r="H191" i="8"/>
  <c r="H199" i="8"/>
  <c r="H207" i="8"/>
  <c r="H215" i="8"/>
  <c r="H190" i="8"/>
  <c r="H198" i="8"/>
  <c r="H206" i="8"/>
  <c r="H214" i="8"/>
  <c r="H222" i="8"/>
  <c r="H189" i="8"/>
  <c r="H197" i="8"/>
  <c r="H205" i="8"/>
  <c r="H213" i="8"/>
  <c r="H221" i="8"/>
  <c r="H196" i="8"/>
  <c r="H204" i="8"/>
  <c r="H212" i="8"/>
  <c r="H220" i="8"/>
  <c r="H187" i="8"/>
  <c r="H195" i="8"/>
  <c r="H203" i="8"/>
  <c r="H211" i="8"/>
  <c r="H193" i="8"/>
  <c r="H201" i="8"/>
  <c r="H209" i="8"/>
  <c r="H217" i="8"/>
  <c r="H192" i="8"/>
  <c r="H200" i="8"/>
  <c r="H208" i="8"/>
  <c r="H216" i="8"/>
  <c r="H223" i="8"/>
  <c r="H231" i="8"/>
  <c r="H239" i="8"/>
  <c r="H247" i="8"/>
  <c r="H234" i="8"/>
  <c r="H230" i="8"/>
  <c r="H238" i="8"/>
  <c r="H246" i="8"/>
  <c r="H229" i="8"/>
  <c r="H237" i="8"/>
  <c r="H245" i="8"/>
  <c r="H210" i="8"/>
  <c r="H228" i="8"/>
  <c r="H236" i="8"/>
  <c r="H244" i="8"/>
  <c r="H218" i="8"/>
  <c r="H227" i="8"/>
  <c r="H235" i="8"/>
  <c r="H243" i="8"/>
  <c r="H226" i="8"/>
  <c r="H202" i="8"/>
  <c r="H225" i="8"/>
  <c r="H233" i="8"/>
  <c r="H241" i="8"/>
  <c r="H194" i="8"/>
  <c r="H219" i="8"/>
  <c r="H224" i="8"/>
  <c r="H232" i="8"/>
  <c r="H240" i="8"/>
  <c r="H242" i="8"/>
  <c r="EH186" i="8"/>
  <c r="EH185" i="8"/>
  <c r="EH184" i="8"/>
  <c r="EH183" i="8"/>
  <c r="EH187" i="8"/>
  <c r="EH193" i="8"/>
  <c r="EH201" i="8"/>
  <c r="EH209" i="8"/>
  <c r="EH217" i="8"/>
  <c r="EH192" i="8"/>
  <c r="EH200" i="8"/>
  <c r="EH208" i="8"/>
  <c r="EH216" i="8"/>
  <c r="EH191" i="8"/>
  <c r="EH199" i="8"/>
  <c r="EH207" i="8"/>
  <c r="EH215" i="8"/>
  <c r="EH190" i="8"/>
  <c r="EH198" i="8"/>
  <c r="EH206" i="8"/>
  <c r="EH214" i="8"/>
  <c r="EH189" i="8"/>
  <c r="EH197" i="8"/>
  <c r="EH205" i="8"/>
  <c r="EH213" i="8"/>
  <c r="EH195" i="8"/>
  <c r="EH203" i="8"/>
  <c r="EH211" i="8"/>
  <c r="EH219" i="8"/>
  <c r="EH194" i="8"/>
  <c r="EH202" i="8"/>
  <c r="EH210" i="8"/>
  <c r="EH218" i="8"/>
  <c r="EH225" i="8"/>
  <c r="EH233" i="8"/>
  <c r="EH241" i="8"/>
  <c r="EH224" i="8"/>
  <c r="EH232" i="8"/>
  <c r="EH240" i="8"/>
  <c r="EH221" i="8"/>
  <c r="EH223" i="8"/>
  <c r="EH231" i="8"/>
  <c r="EH239" i="8"/>
  <c r="EH247" i="8"/>
  <c r="EH245" i="8"/>
  <c r="EH212" i="8"/>
  <c r="EH222" i="8"/>
  <c r="EH230" i="8"/>
  <c r="EH238" i="8"/>
  <c r="EH246" i="8"/>
  <c r="EH196" i="8"/>
  <c r="EH204" i="8"/>
  <c r="EH229" i="8"/>
  <c r="EH237" i="8"/>
  <c r="EH188" i="8"/>
  <c r="EH220" i="8"/>
  <c r="EH227" i="8"/>
  <c r="EH235" i="8"/>
  <c r="EH243" i="8"/>
  <c r="EH226" i="8"/>
  <c r="EH234" i="8"/>
  <c r="EH242" i="8"/>
  <c r="EH228" i="8"/>
  <c r="EH236" i="8"/>
  <c r="EH244" i="8"/>
  <c r="AR188" i="8"/>
  <c r="AR187" i="8"/>
  <c r="AR186" i="8"/>
  <c r="AR185" i="8"/>
  <c r="AR184" i="8"/>
  <c r="AR195" i="8"/>
  <c r="AR203" i="8"/>
  <c r="AR211" i="8"/>
  <c r="AR219" i="8"/>
  <c r="AR194" i="8"/>
  <c r="AR202" i="8"/>
  <c r="AR210" i="8"/>
  <c r="AR218" i="8"/>
  <c r="AR193" i="8"/>
  <c r="AR201" i="8"/>
  <c r="AR209" i="8"/>
  <c r="AR217" i="8"/>
  <c r="AR192" i="8"/>
  <c r="AR200" i="8"/>
  <c r="AR208" i="8"/>
  <c r="AR216" i="8"/>
  <c r="AR191" i="8"/>
  <c r="AR199" i="8"/>
  <c r="AR207" i="8"/>
  <c r="AR215" i="8"/>
  <c r="AR189" i="8"/>
  <c r="AR197" i="8"/>
  <c r="AR205" i="8"/>
  <c r="AR213" i="8"/>
  <c r="AR221" i="8"/>
  <c r="AR196" i="8"/>
  <c r="AR204" i="8"/>
  <c r="AR212" i="8"/>
  <c r="AR220" i="8"/>
  <c r="AR183" i="8"/>
  <c r="AR190" i="8"/>
  <c r="AR227" i="8"/>
  <c r="AR235" i="8"/>
  <c r="AR243" i="8"/>
  <c r="AR214" i="8"/>
  <c r="AR230" i="8"/>
  <c r="AR226" i="8"/>
  <c r="AR234" i="8"/>
  <c r="AR242" i="8"/>
  <c r="AR247" i="8"/>
  <c r="AR225" i="8"/>
  <c r="AR233" i="8"/>
  <c r="AR241" i="8"/>
  <c r="AR224" i="8"/>
  <c r="AR232" i="8"/>
  <c r="AR240" i="8"/>
  <c r="AR222" i="8"/>
  <c r="AR223" i="8"/>
  <c r="AR231" i="8"/>
  <c r="AR239" i="8"/>
  <c r="AR238" i="8"/>
  <c r="AR206" i="8"/>
  <c r="AR229" i="8"/>
  <c r="AR237" i="8"/>
  <c r="AR245" i="8"/>
  <c r="AR198" i="8"/>
  <c r="AR228" i="8"/>
  <c r="AR236" i="8"/>
  <c r="AR244" i="8"/>
  <c r="AR246" i="8"/>
  <c r="EG185" i="8"/>
  <c r="EG184" i="8"/>
  <c r="EG183" i="8"/>
  <c r="EG187" i="8"/>
  <c r="EG186" i="8"/>
  <c r="EG192" i="8"/>
  <c r="EG200" i="8"/>
  <c r="EG208" i="8"/>
  <c r="EG216" i="8"/>
  <c r="EG191" i="8"/>
  <c r="EG199" i="8"/>
  <c r="EG207" i="8"/>
  <c r="EG215" i="8"/>
  <c r="EG190" i="8"/>
  <c r="EG198" i="8"/>
  <c r="EG206" i="8"/>
  <c r="EG214" i="8"/>
  <c r="EG189" i="8"/>
  <c r="EG197" i="8"/>
  <c r="EG205" i="8"/>
  <c r="EG213" i="8"/>
  <c r="EG221" i="8"/>
  <c r="EG188" i="8"/>
  <c r="EG196" i="8"/>
  <c r="EG204" i="8"/>
  <c r="EG212" i="8"/>
  <c r="EG194" i="8"/>
  <c r="EG202" i="8"/>
  <c r="EG210" i="8"/>
  <c r="EG218" i="8"/>
  <c r="EG193" i="8"/>
  <c r="EG201" i="8"/>
  <c r="EG209" i="8"/>
  <c r="EG217" i="8"/>
  <c r="EG211" i="8"/>
  <c r="EG219" i="8"/>
  <c r="EG224" i="8"/>
  <c r="EG232" i="8"/>
  <c r="EG240" i="8"/>
  <c r="EG203" i="8"/>
  <c r="EG223" i="8"/>
  <c r="EG231" i="8"/>
  <c r="EG239" i="8"/>
  <c r="EG247" i="8"/>
  <c r="EG220" i="8"/>
  <c r="EG195" i="8"/>
  <c r="EG222" i="8"/>
  <c r="EG230" i="8"/>
  <c r="EG238" i="8"/>
  <c r="EG246" i="8"/>
  <c r="EG229" i="8"/>
  <c r="EG237" i="8"/>
  <c r="EG245" i="8"/>
  <c r="EG228" i="8"/>
  <c r="EG236" i="8"/>
  <c r="EG244" i="8"/>
  <c r="EG227" i="8"/>
  <c r="EG226" i="8"/>
  <c r="EG234" i="8"/>
  <c r="EG242" i="8"/>
  <c r="EG225" i="8"/>
  <c r="EG233" i="8"/>
  <c r="EG241" i="8"/>
  <c r="EG235" i="8"/>
  <c r="EG243" i="8"/>
  <c r="AJ188" i="8"/>
  <c r="AJ187" i="8"/>
  <c r="AJ186" i="8"/>
  <c r="AJ185" i="8"/>
  <c r="AJ184" i="8"/>
  <c r="AJ195" i="8"/>
  <c r="AJ203" i="8"/>
  <c r="AJ211" i="8"/>
  <c r="AJ219" i="8"/>
  <c r="AJ194" i="8"/>
  <c r="AJ202" i="8"/>
  <c r="AJ210" i="8"/>
  <c r="AJ218" i="8"/>
  <c r="AJ193" i="8"/>
  <c r="AJ201" i="8"/>
  <c r="AJ209" i="8"/>
  <c r="AJ217" i="8"/>
  <c r="AJ192" i="8"/>
  <c r="AJ200" i="8"/>
  <c r="AJ208" i="8"/>
  <c r="AJ216" i="8"/>
  <c r="AJ183" i="8"/>
  <c r="AJ191" i="8"/>
  <c r="AJ199" i="8"/>
  <c r="AJ207" i="8"/>
  <c r="AJ215" i="8"/>
  <c r="AJ189" i="8"/>
  <c r="AJ197" i="8"/>
  <c r="AJ205" i="8"/>
  <c r="AJ213" i="8"/>
  <c r="AJ221" i="8"/>
  <c r="AJ196" i="8"/>
  <c r="AJ204" i="8"/>
  <c r="AJ212" i="8"/>
  <c r="AJ220" i="8"/>
  <c r="AJ227" i="8"/>
  <c r="AJ235" i="8"/>
  <c r="AJ243" i="8"/>
  <c r="AJ226" i="8"/>
  <c r="AJ234" i="8"/>
  <c r="AJ242" i="8"/>
  <c r="AJ238" i="8"/>
  <c r="AJ225" i="8"/>
  <c r="AJ233" i="8"/>
  <c r="AJ241" i="8"/>
  <c r="AJ247" i="8"/>
  <c r="AJ224" i="8"/>
  <c r="AJ232" i="8"/>
  <c r="AJ240" i="8"/>
  <c r="AJ214" i="8"/>
  <c r="AJ223" i="8"/>
  <c r="AJ231" i="8"/>
  <c r="AJ239" i="8"/>
  <c r="AJ230" i="8"/>
  <c r="AJ198" i="8"/>
  <c r="AJ222" i="8"/>
  <c r="AJ229" i="8"/>
  <c r="AJ237" i="8"/>
  <c r="AJ245" i="8"/>
  <c r="AJ190" i="8"/>
  <c r="AJ228" i="8"/>
  <c r="AJ236" i="8"/>
  <c r="AJ244" i="8"/>
  <c r="AJ206" i="8"/>
  <c r="AJ246" i="8"/>
  <c r="EV122" i="8"/>
  <c r="EV184" i="8"/>
  <c r="EV183" i="8"/>
  <c r="EV186" i="8"/>
  <c r="EV185" i="8"/>
  <c r="EV191" i="8"/>
  <c r="EV199" i="8"/>
  <c r="EV207" i="8"/>
  <c r="EV215" i="8"/>
  <c r="EV190" i="8"/>
  <c r="EV198" i="8"/>
  <c r="EV206" i="8"/>
  <c r="EV214" i="8"/>
  <c r="EV189" i="8"/>
  <c r="EV197" i="8"/>
  <c r="EV205" i="8"/>
  <c r="EV213" i="8"/>
  <c r="EV221" i="8"/>
  <c r="EV188" i="8"/>
  <c r="EV196" i="8"/>
  <c r="EV204" i="8"/>
  <c r="EV212" i="8"/>
  <c r="EV220" i="8"/>
  <c r="EV195" i="8"/>
  <c r="EV203" i="8"/>
  <c r="EV211" i="8"/>
  <c r="EV187" i="8"/>
  <c r="EV193" i="8"/>
  <c r="EV201" i="8"/>
  <c r="EV209" i="8"/>
  <c r="EV217" i="8"/>
  <c r="EV192" i="8"/>
  <c r="EV200" i="8"/>
  <c r="EV208" i="8"/>
  <c r="EV216" i="8"/>
  <c r="EV202" i="8"/>
  <c r="EV223" i="8"/>
  <c r="EV231" i="8"/>
  <c r="EV239" i="8"/>
  <c r="EV247" i="8"/>
  <c r="EV194" i="8"/>
  <c r="EV222" i="8"/>
  <c r="EV230" i="8"/>
  <c r="EV238" i="8"/>
  <c r="EV246" i="8"/>
  <c r="EV234" i="8"/>
  <c r="EV229" i="8"/>
  <c r="EV237" i="8"/>
  <c r="EV245" i="8"/>
  <c r="EV219" i="8"/>
  <c r="EV228" i="8"/>
  <c r="EV236" i="8"/>
  <c r="EV244" i="8"/>
  <c r="EV226" i="8"/>
  <c r="EV227" i="8"/>
  <c r="EV235" i="8"/>
  <c r="EV243" i="8"/>
  <c r="EV218" i="8"/>
  <c r="EV225" i="8"/>
  <c r="EV233" i="8"/>
  <c r="EV241" i="8"/>
  <c r="EV210" i="8"/>
  <c r="EV224" i="8"/>
  <c r="EV232" i="8"/>
  <c r="EV240" i="8"/>
  <c r="EV242" i="8"/>
  <c r="CV105" i="8"/>
  <c r="CV154" i="8"/>
  <c r="CV158" i="8"/>
  <c r="CV187" i="8"/>
  <c r="CV186" i="8"/>
  <c r="CV185" i="8"/>
  <c r="CV184" i="8"/>
  <c r="CV195" i="8"/>
  <c r="CV203" i="8"/>
  <c r="CV211" i="8"/>
  <c r="CV219" i="8"/>
  <c r="CV194" i="8"/>
  <c r="CV202" i="8"/>
  <c r="CV210" i="8"/>
  <c r="CV218" i="8"/>
  <c r="CV193" i="8"/>
  <c r="CV201" i="8"/>
  <c r="CV209" i="8"/>
  <c r="CV217" i="8"/>
  <c r="CV192" i="8"/>
  <c r="CV200" i="8"/>
  <c r="CV208" i="8"/>
  <c r="CV216" i="8"/>
  <c r="CV183" i="8"/>
  <c r="CV191" i="8"/>
  <c r="CV199" i="8"/>
  <c r="CV207" i="8"/>
  <c r="CV215" i="8"/>
  <c r="CV189" i="8"/>
  <c r="CV197" i="8"/>
  <c r="CV205" i="8"/>
  <c r="CV213" i="8"/>
  <c r="CV221" i="8"/>
  <c r="CV188" i="8"/>
  <c r="CV196" i="8"/>
  <c r="CV204" i="8"/>
  <c r="CV212" i="8"/>
  <c r="CV220" i="8"/>
  <c r="CV227" i="8"/>
  <c r="CV235" i="8"/>
  <c r="CV243" i="8"/>
  <c r="CV230" i="8"/>
  <c r="CV226" i="8"/>
  <c r="CV234" i="8"/>
  <c r="CV242" i="8"/>
  <c r="CV222" i="8"/>
  <c r="CV225" i="8"/>
  <c r="CV233" i="8"/>
  <c r="CV241" i="8"/>
  <c r="CV247" i="8"/>
  <c r="CV224" i="8"/>
  <c r="CV232" i="8"/>
  <c r="CV240" i="8"/>
  <c r="CV206" i="8"/>
  <c r="CV214" i="8"/>
  <c r="CV223" i="8"/>
  <c r="CV231" i="8"/>
  <c r="CV239" i="8"/>
  <c r="CV238" i="8"/>
  <c r="CV198" i="8"/>
  <c r="CV229" i="8"/>
  <c r="CV237" i="8"/>
  <c r="CV245" i="8"/>
  <c r="CV190" i="8"/>
  <c r="CV228" i="8"/>
  <c r="CV236" i="8"/>
  <c r="CV244" i="8"/>
  <c r="CV246" i="8"/>
  <c r="B117" i="8"/>
  <c r="CV117" i="8" s="1"/>
  <c r="B121" i="8"/>
  <c r="V121" i="8" s="1"/>
  <c r="B119" i="8"/>
  <c r="U119" i="8" s="1"/>
  <c r="B145" i="8"/>
  <c r="DD145" i="8" s="1"/>
  <c r="B124" i="8"/>
  <c r="EH124" i="8" s="1"/>
  <c r="B109" i="8"/>
  <c r="V109" i="8" s="1"/>
  <c r="B118" i="8"/>
  <c r="H118" i="8" s="1"/>
  <c r="B143" i="8"/>
  <c r="W143" i="8" s="1"/>
  <c r="B105" i="8"/>
  <c r="B104" i="8"/>
  <c r="U104" i="8" s="1"/>
  <c r="B130" i="8"/>
  <c r="H130" i="8" s="1"/>
  <c r="B133" i="8"/>
  <c r="DS133" i="8" s="1"/>
  <c r="B129" i="8"/>
  <c r="H129" i="8" s="1"/>
  <c r="B116" i="8"/>
  <c r="CN116" i="8" s="1"/>
  <c r="B148" i="8"/>
  <c r="EH148" i="8" s="1"/>
  <c r="B110" i="8"/>
  <c r="AR110" i="8" s="1"/>
  <c r="B142" i="8"/>
  <c r="B139" i="8"/>
  <c r="W139" i="8" s="1"/>
  <c r="B122" i="8"/>
  <c r="H122" i="8" s="1"/>
  <c r="B146" i="8"/>
  <c r="EH146" i="8" s="1"/>
  <c r="B131" i="8"/>
  <c r="W131" i="8" s="1"/>
  <c r="B147" i="8"/>
  <c r="EM147" i="8" s="1"/>
  <c r="B120" i="8"/>
  <c r="W120" i="8" s="1"/>
  <c r="B132" i="8"/>
  <c r="CV132" i="8" s="1"/>
  <c r="B152" i="8"/>
  <c r="CV152" i="8" s="1"/>
  <c r="B5" i="8"/>
  <c r="EM5" i="8" s="1"/>
  <c r="B8" i="8"/>
  <c r="V8" i="8" s="1"/>
  <c r="B11" i="8"/>
  <c r="DD11" i="8" s="1"/>
  <c r="B102" i="8"/>
  <c r="H102" i="8" s="1"/>
  <c r="B94" i="8"/>
  <c r="DJ94" i="8" s="1"/>
  <c r="B78" i="8"/>
  <c r="AJ78" i="8" s="1"/>
  <c r="B62" i="8"/>
  <c r="W62" i="8" s="1"/>
  <c r="B38" i="8"/>
  <c r="B14" i="8"/>
  <c r="B101" i="8"/>
  <c r="CN101" i="8" s="1"/>
  <c r="B77" i="8"/>
  <c r="B69" i="8"/>
  <c r="U69" i="8" s="1"/>
  <c r="B61" i="8"/>
  <c r="W61" i="8" s="1"/>
  <c r="B53" i="8"/>
  <c r="H53" i="8" s="1"/>
  <c r="B45" i="8"/>
  <c r="DD45" i="8" s="1"/>
  <c r="B37" i="8"/>
  <c r="B72" i="8"/>
  <c r="U72" i="8" s="1"/>
  <c r="B64" i="8"/>
  <c r="DJ64" i="8" s="1"/>
  <c r="B24" i="8"/>
  <c r="V24" i="8" s="1"/>
  <c r="B16" i="8"/>
  <c r="AJ16" i="8" s="1"/>
  <c r="B98" i="8"/>
  <c r="V98" i="8" s="1"/>
  <c r="B82" i="8"/>
  <c r="AJ82" i="8" s="1"/>
  <c r="B74" i="8"/>
  <c r="U74" i="8" s="1"/>
  <c r="B66" i="8"/>
  <c r="B58" i="8"/>
  <c r="DS58" i="8" s="1"/>
  <c r="B50" i="8"/>
  <c r="DS50" i="8" s="1"/>
  <c r="B42" i="8"/>
  <c r="AR42" i="8" s="1"/>
  <c r="B34" i="8"/>
  <c r="CN34" i="8" s="1"/>
  <c r="B26" i="8"/>
  <c r="CN26" i="8" s="1"/>
  <c r="B100" i="8"/>
  <c r="U100" i="8" s="1"/>
  <c r="B84" i="8"/>
  <c r="DD84" i="8" s="1"/>
  <c r="B76" i="8"/>
  <c r="B60" i="8"/>
  <c r="B52" i="8"/>
  <c r="EH52" i="8" s="1"/>
  <c r="B36" i="8"/>
  <c r="B28" i="8"/>
  <c r="EV28" i="8" s="1"/>
  <c r="B20" i="8"/>
  <c r="EG20" i="8" s="1"/>
  <c r="B95" i="8"/>
  <c r="CN95" i="8" s="1"/>
  <c r="B79" i="8"/>
  <c r="CN79" i="8" s="1"/>
  <c r="B47" i="8"/>
  <c r="B39" i="8"/>
  <c r="V39" i="8" s="1"/>
  <c r="B23" i="8"/>
  <c r="EG23" i="8" s="1"/>
  <c r="B65" i="8"/>
  <c r="EG65" i="8" s="1"/>
  <c r="B57" i="8"/>
  <c r="DD57" i="8" s="1"/>
  <c r="B41" i="8"/>
  <c r="CN41" i="8" s="1"/>
  <c r="B33" i="8"/>
  <c r="EH33" i="8" s="1"/>
  <c r="B99" i="8"/>
  <c r="W99" i="8" s="1"/>
  <c r="B91" i="8"/>
  <c r="B67" i="8"/>
  <c r="EH67" i="8" s="1"/>
  <c r="B59" i="8"/>
  <c r="DD59" i="8" s="1"/>
  <c r="B35" i="8"/>
  <c r="U35" i="8" s="1"/>
  <c r="B19" i="8"/>
  <c r="DJ19" i="8" s="1"/>
  <c r="B182" i="8"/>
  <c r="U182" i="8" s="1"/>
  <c r="B153" i="8"/>
  <c r="U153" i="8" s="1"/>
  <c r="B180" i="8"/>
  <c r="H180" i="8" s="1"/>
  <c r="B178" i="8"/>
  <c r="B155" i="8"/>
  <c r="AR155" i="8" s="1"/>
  <c r="B175" i="8"/>
  <c r="W175" i="8" s="1"/>
  <c r="B171" i="8"/>
  <c r="H171" i="8" s="1"/>
  <c r="B169" i="8"/>
  <c r="EH169" i="8" s="1"/>
  <c r="B158" i="8"/>
  <c r="V158" i="8" s="1"/>
  <c r="B156" i="8"/>
  <c r="V156" i="8" s="1"/>
  <c r="B168" i="8"/>
  <c r="V168" i="8" s="1"/>
  <c r="B154" i="8"/>
  <c r="B179" i="8"/>
  <c r="B172" i="8"/>
  <c r="EH172" i="8" s="1"/>
  <c r="B164" i="8"/>
  <c r="W164" i="8" s="1"/>
  <c r="B181" i="8"/>
  <c r="AR181" i="8" s="1"/>
  <c r="B174" i="8"/>
  <c r="W174" i="8" s="1"/>
  <c r="B170" i="8"/>
  <c r="CN170" i="8" s="1"/>
  <c r="CV124" i="8" l="1"/>
  <c r="EV129" i="8"/>
  <c r="CV122" i="8"/>
  <c r="EV64" i="8"/>
  <c r="EV41" i="8"/>
  <c r="CV26" i="8"/>
  <c r="CV19" i="8"/>
  <c r="EV182" i="8"/>
  <c r="EV131" i="8"/>
  <c r="EV33" i="8"/>
  <c r="CV78" i="8"/>
  <c r="CV64" i="8"/>
  <c r="EV175" i="8"/>
  <c r="CV118" i="8"/>
  <c r="CV147" i="8"/>
  <c r="EV116" i="8"/>
  <c r="CV130" i="8"/>
  <c r="CV61" i="8"/>
  <c r="EV119" i="8"/>
  <c r="CV172" i="8"/>
  <c r="CV50" i="8"/>
  <c r="EV172" i="8"/>
  <c r="CV170" i="8"/>
  <c r="CV28" i="8"/>
  <c r="EV148" i="8"/>
  <c r="EV78" i="8"/>
  <c r="EV95" i="8"/>
  <c r="CV120" i="8"/>
  <c r="CV33" i="8"/>
  <c r="EV156" i="8"/>
  <c r="EV61" i="8"/>
  <c r="EB36" i="8"/>
  <c r="AV36" i="8"/>
  <c r="DL36" i="8"/>
  <c r="CI36" i="8"/>
  <c r="BT36" i="8"/>
  <c r="BE36" i="8"/>
  <c r="AU36" i="8"/>
  <c r="Q36" i="8"/>
  <c r="AH36" i="8"/>
  <c r="AT36" i="8"/>
  <c r="AG36" i="8"/>
  <c r="DH36" i="8"/>
  <c r="EU36" i="8"/>
  <c r="EY36" i="8"/>
  <c r="ET36" i="8"/>
  <c r="CD36" i="8"/>
  <c r="CC36" i="8"/>
  <c r="ES36" i="8"/>
  <c r="DW36" i="8"/>
  <c r="CT36" i="8"/>
  <c r="CS36" i="8"/>
  <c r="AZ36" i="8"/>
  <c r="AE36" i="8"/>
  <c r="BD36" i="8"/>
  <c r="EO36" i="8"/>
  <c r="AD36" i="8"/>
  <c r="P36" i="8"/>
  <c r="BX36" i="8"/>
  <c r="AS36" i="8"/>
  <c r="K36" i="8"/>
  <c r="G36" i="8"/>
  <c r="CU36" i="8"/>
  <c r="AO36" i="8"/>
  <c r="EC36" i="8"/>
  <c r="AF36" i="8"/>
  <c r="BR36" i="8"/>
  <c r="CQ36" i="8"/>
  <c r="BN36" i="8"/>
  <c r="CP36" i="8"/>
  <c r="CO36" i="8"/>
  <c r="CB36" i="8"/>
  <c r="DP36" i="8"/>
  <c r="BM36" i="8"/>
  <c r="EI36" i="8"/>
  <c r="BO36" i="8"/>
  <c r="T36" i="8"/>
  <c r="DG36" i="8"/>
  <c r="Z36" i="8"/>
  <c r="BC36" i="8"/>
  <c r="BF36" i="8"/>
  <c r="CG36" i="8"/>
  <c r="EW36" i="8"/>
  <c r="AY36" i="8"/>
  <c r="AA36" i="8"/>
  <c r="CH36" i="8"/>
  <c r="BI36" i="8"/>
  <c r="L36" i="8"/>
  <c r="R36" i="8"/>
  <c r="BP36" i="8"/>
  <c r="BK36" i="8"/>
  <c r="EA36" i="8"/>
  <c r="BJ36" i="8"/>
  <c r="EF36" i="8"/>
  <c r="DR36" i="8"/>
  <c r="E36" i="8"/>
  <c r="DU36" i="8"/>
  <c r="DF36" i="8"/>
  <c r="F36" i="8"/>
  <c r="DV36" i="8"/>
  <c r="BQ36" i="8"/>
  <c r="AC36" i="8"/>
  <c r="DE36" i="8"/>
  <c r="EP36" i="8"/>
  <c r="CR36" i="8"/>
  <c r="DK36" i="8"/>
  <c r="DQ36" i="8"/>
  <c r="DT36" i="8"/>
  <c r="EJ36" i="8"/>
  <c r="EN36" i="8"/>
  <c r="CE36" i="8"/>
  <c r="DY36" i="8"/>
  <c r="DA36" i="8"/>
  <c r="AP36" i="8"/>
  <c r="BG36" i="8"/>
  <c r="ED36" i="8"/>
  <c r="N36" i="8"/>
  <c r="BH36" i="8"/>
  <c r="DZ36" i="8"/>
  <c r="CM36" i="8"/>
  <c r="BZ36" i="8"/>
  <c r="ER36" i="8"/>
  <c r="AI36" i="8"/>
  <c r="BS36" i="8"/>
  <c r="AW36" i="8"/>
  <c r="CL36" i="8"/>
  <c r="AB36" i="8"/>
  <c r="DO36" i="8"/>
  <c r="EE36" i="8"/>
  <c r="DB36" i="8"/>
  <c r="CF36" i="8"/>
  <c r="BW36" i="8"/>
  <c r="M36" i="8"/>
  <c r="BY36" i="8"/>
  <c r="BL36" i="8"/>
  <c r="I36" i="8"/>
  <c r="J36" i="8"/>
  <c r="AL36" i="8"/>
  <c r="EX36" i="8"/>
  <c r="AM36" i="8"/>
  <c r="X36" i="8"/>
  <c r="O36" i="8"/>
  <c r="AN36" i="8"/>
  <c r="S36" i="8"/>
  <c r="CA36" i="8"/>
  <c r="AX36" i="8"/>
  <c r="EK36" i="8"/>
  <c r="AQ36" i="8"/>
  <c r="EL36" i="8"/>
  <c r="Y36" i="8"/>
  <c r="BB36" i="8"/>
  <c r="BA36" i="8"/>
  <c r="DI36" i="8"/>
  <c r="AK36" i="8"/>
  <c r="CY36" i="8"/>
  <c r="CW36" i="8"/>
  <c r="CJ36" i="8"/>
  <c r="DS36" i="8"/>
  <c r="CZ36" i="8"/>
  <c r="DJ36" i="8"/>
  <c r="BV36" i="8"/>
  <c r="BU36" i="8"/>
  <c r="CK36" i="8"/>
  <c r="DX36" i="8"/>
  <c r="EQ36" i="8"/>
  <c r="CX36" i="8"/>
  <c r="DC36" i="8"/>
  <c r="DN36" i="8"/>
  <c r="DM36" i="8"/>
  <c r="EM36" i="8"/>
  <c r="DL179" i="8"/>
  <c r="AV179" i="8"/>
  <c r="EB179" i="8"/>
  <c r="CI179" i="8"/>
  <c r="BE179" i="8"/>
  <c r="BT179" i="8"/>
  <c r="AU179" i="8"/>
  <c r="AT179" i="8"/>
  <c r="Q179" i="8"/>
  <c r="AH179" i="8"/>
  <c r="EU179" i="8"/>
  <c r="AG179" i="8"/>
  <c r="DH179" i="8"/>
  <c r="CD179" i="8"/>
  <c r="ET179" i="8"/>
  <c r="ES179" i="8"/>
  <c r="EY179" i="8"/>
  <c r="DW179" i="8"/>
  <c r="CT179" i="8"/>
  <c r="BD179" i="8"/>
  <c r="CS179" i="8"/>
  <c r="CC179" i="8"/>
  <c r="AE179" i="8"/>
  <c r="P179" i="8"/>
  <c r="BX179" i="8"/>
  <c r="EO179" i="8"/>
  <c r="AZ179" i="8"/>
  <c r="AD179" i="8"/>
  <c r="CU179" i="8"/>
  <c r="K179" i="8"/>
  <c r="AF179" i="8"/>
  <c r="EC179" i="8"/>
  <c r="G179" i="8"/>
  <c r="BR179" i="8"/>
  <c r="AS179" i="8"/>
  <c r="CP179" i="8"/>
  <c r="AO179" i="8"/>
  <c r="CQ179" i="8"/>
  <c r="BM179" i="8"/>
  <c r="DP179" i="8"/>
  <c r="EI179" i="8"/>
  <c r="BN179" i="8"/>
  <c r="CB179" i="8"/>
  <c r="BC179" i="8"/>
  <c r="CO179" i="8"/>
  <c r="BO179" i="8"/>
  <c r="Z179" i="8"/>
  <c r="T179" i="8"/>
  <c r="DG179" i="8"/>
  <c r="BF179" i="8"/>
  <c r="EW179" i="8"/>
  <c r="AY179" i="8"/>
  <c r="AA179" i="8"/>
  <c r="CH179" i="8"/>
  <c r="R179" i="8"/>
  <c r="L179" i="8"/>
  <c r="BI179" i="8"/>
  <c r="CG179" i="8"/>
  <c r="BK179" i="8"/>
  <c r="DU179" i="8"/>
  <c r="BJ179" i="8"/>
  <c r="BP179" i="8"/>
  <c r="EA179" i="8"/>
  <c r="DF179" i="8"/>
  <c r="DQ179" i="8"/>
  <c r="F179" i="8"/>
  <c r="DR179" i="8"/>
  <c r="EF179" i="8"/>
  <c r="BQ179" i="8"/>
  <c r="DV179" i="8"/>
  <c r="AI179" i="8"/>
  <c r="DE179" i="8"/>
  <c r="CR179" i="8"/>
  <c r="DT179" i="8"/>
  <c r="EP179" i="8"/>
  <c r="EJ179" i="8"/>
  <c r="DK179" i="8"/>
  <c r="M179" i="8"/>
  <c r="CE179" i="8"/>
  <c r="AP179" i="8"/>
  <c r="N179" i="8"/>
  <c r="BH179" i="8"/>
  <c r="DZ179" i="8"/>
  <c r="BG179" i="8"/>
  <c r="DY179" i="8"/>
  <c r="CM179" i="8"/>
  <c r="E179" i="8"/>
  <c r="AC179" i="8"/>
  <c r="BS179" i="8"/>
  <c r="ED179" i="8"/>
  <c r="DA179" i="8"/>
  <c r="CF179" i="8"/>
  <c r="DB179" i="8"/>
  <c r="AB179" i="8"/>
  <c r="ER179" i="8"/>
  <c r="AW179" i="8"/>
  <c r="EN179" i="8"/>
  <c r="BW179" i="8"/>
  <c r="EE179" i="8"/>
  <c r="DO179" i="8"/>
  <c r="BY179" i="8"/>
  <c r="AL179" i="8"/>
  <c r="O179" i="8"/>
  <c r="BZ179" i="8"/>
  <c r="AQ179" i="8"/>
  <c r="AM179" i="8"/>
  <c r="AK179" i="8"/>
  <c r="CL179" i="8"/>
  <c r="BL179" i="8"/>
  <c r="J179" i="8"/>
  <c r="X179" i="8"/>
  <c r="EX179" i="8"/>
  <c r="I179" i="8"/>
  <c r="BA179" i="8"/>
  <c r="CA179" i="8"/>
  <c r="BB179" i="8"/>
  <c r="EL179" i="8"/>
  <c r="DI179" i="8"/>
  <c r="AN179" i="8"/>
  <c r="S179" i="8"/>
  <c r="AX179" i="8"/>
  <c r="DX179" i="8"/>
  <c r="Y179" i="8"/>
  <c r="EK179" i="8"/>
  <c r="CW179" i="8"/>
  <c r="EQ179" i="8"/>
  <c r="BU179" i="8"/>
  <c r="CJ179" i="8"/>
  <c r="BV179" i="8"/>
  <c r="CK179" i="8"/>
  <c r="EM179" i="8"/>
  <c r="DC179" i="8"/>
  <c r="CX179" i="8"/>
  <c r="CY179" i="8"/>
  <c r="DM179" i="8"/>
  <c r="DN179" i="8"/>
  <c r="DL60" i="8"/>
  <c r="CI60" i="8"/>
  <c r="AV60" i="8"/>
  <c r="EB60" i="8"/>
  <c r="BT60" i="8"/>
  <c r="BE60" i="8"/>
  <c r="AU60" i="8"/>
  <c r="Q60" i="8"/>
  <c r="AT60" i="8"/>
  <c r="AH60" i="8"/>
  <c r="AG60" i="8"/>
  <c r="DH60" i="8"/>
  <c r="EU60" i="8"/>
  <c r="ET60" i="8"/>
  <c r="EY60" i="8"/>
  <c r="CD60" i="8"/>
  <c r="ES60" i="8"/>
  <c r="CC60" i="8"/>
  <c r="CS60" i="8"/>
  <c r="AZ60" i="8"/>
  <c r="DW60" i="8"/>
  <c r="CT60" i="8"/>
  <c r="BD60" i="8"/>
  <c r="AD60" i="8"/>
  <c r="BX60" i="8"/>
  <c r="EO60" i="8"/>
  <c r="AS60" i="8"/>
  <c r="AE60" i="8"/>
  <c r="P60" i="8"/>
  <c r="K60" i="8"/>
  <c r="G60" i="8"/>
  <c r="BR60" i="8"/>
  <c r="AO60" i="8"/>
  <c r="CU60" i="8"/>
  <c r="AF60" i="8"/>
  <c r="CO60" i="8"/>
  <c r="DP60" i="8"/>
  <c r="EC60" i="8"/>
  <c r="EI60" i="8"/>
  <c r="CQ60" i="8"/>
  <c r="BN60" i="8"/>
  <c r="BM60" i="8"/>
  <c r="CP60" i="8"/>
  <c r="BC60" i="8"/>
  <c r="Z60" i="8"/>
  <c r="BF60" i="8"/>
  <c r="CB60" i="8"/>
  <c r="BO60" i="8"/>
  <c r="T60" i="8"/>
  <c r="CG60" i="8"/>
  <c r="AY60" i="8"/>
  <c r="L60" i="8"/>
  <c r="AA60" i="8"/>
  <c r="CH60" i="8"/>
  <c r="DG60" i="8"/>
  <c r="EW60" i="8"/>
  <c r="BI60" i="8"/>
  <c r="BK60" i="8"/>
  <c r="BP60" i="8"/>
  <c r="EA60" i="8"/>
  <c r="DQ60" i="8"/>
  <c r="DU60" i="8"/>
  <c r="R60" i="8"/>
  <c r="BJ60" i="8"/>
  <c r="DR60" i="8"/>
  <c r="DF60" i="8"/>
  <c r="DV60" i="8"/>
  <c r="EF60" i="8"/>
  <c r="E60" i="8"/>
  <c r="DK60" i="8"/>
  <c r="DT60" i="8"/>
  <c r="AI60" i="8"/>
  <c r="F60" i="8"/>
  <c r="EP60" i="8"/>
  <c r="CR60" i="8"/>
  <c r="BQ60" i="8"/>
  <c r="AC60" i="8"/>
  <c r="DE60" i="8"/>
  <c r="BS60" i="8"/>
  <c r="AP60" i="8"/>
  <c r="BH60" i="8"/>
  <c r="ED60" i="8"/>
  <c r="DA60" i="8"/>
  <c r="DZ60" i="8"/>
  <c r="N60" i="8"/>
  <c r="CE60" i="8"/>
  <c r="BG60" i="8"/>
  <c r="CM60" i="8"/>
  <c r="EJ60" i="8"/>
  <c r="ER60" i="8"/>
  <c r="CL60" i="8"/>
  <c r="DB60" i="8"/>
  <c r="M60" i="8"/>
  <c r="EN60" i="8"/>
  <c r="CF60" i="8"/>
  <c r="BW60" i="8"/>
  <c r="O60" i="8"/>
  <c r="DO60" i="8"/>
  <c r="BZ60" i="8"/>
  <c r="AW60" i="8"/>
  <c r="BL60" i="8"/>
  <c r="AB60" i="8"/>
  <c r="DY60" i="8"/>
  <c r="AM60" i="8"/>
  <c r="EE60" i="8"/>
  <c r="I60" i="8"/>
  <c r="EL60" i="8"/>
  <c r="DI60" i="8"/>
  <c r="DX60" i="8"/>
  <c r="J60" i="8"/>
  <c r="Y60" i="8"/>
  <c r="AQ60" i="8"/>
  <c r="EK60" i="8"/>
  <c r="BV60" i="8"/>
  <c r="AL60" i="8"/>
  <c r="EX60" i="8"/>
  <c r="S60" i="8"/>
  <c r="BA60" i="8"/>
  <c r="BY60" i="8"/>
  <c r="BB60" i="8"/>
  <c r="CA60" i="8"/>
  <c r="AX60" i="8"/>
  <c r="AK60" i="8"/>
  <c r="X60" i="8"/>
  <c r="AN60" i="8"/>
  <c r="DM60" i="8"/>
  <c r="DC60" i="8"/>
  <c r="DS60" i="8"/>
  <c r="EQ60" i="8"/>
  <c r="BU60" i="8"/>
  <c r="CJ60" i="8"/>
  <c r="CX60" i="8"/>
  <c r="CK60" i="8"/>
  <c r="CZ60" i="8"/>
  <c r="DN60" i="8"/>
  <c r="CY60" i="8"/>
  <c r="CW60" i="8"/>
  <c r="EM60" i="8"/>
  <c r="EB14" i="8"/>
  <c r="CI14" i="8"/>
  <c r="DL14" i="8"/>
  <c r="AV14" i="8"/>
  <c r="BE14" i="8"/>
  <c r="BT14" i="8"/>
  <c r="AU14" i="8"/>
  <c r="AT14" i="8"/>
  <c r="Q14" i="8"/>
  <c r="AH14" i="8"/>
  <c r="DH14" i="8"/>
  <c r="AG14" i="8"/>
  <c r="ET14" i="8"/>
  <c r="EU14" i="8"/>
  <c r="ES14" i="8"/>
  <c r="CD14" i="8"/>
  <c r="EY14" i="8"/>
  <c r="CC14" i="8"/>
  <c r="CT14" i="8"/>
  <c r="AZ14" i="8"/>
  <c r="DW14" i="8"/>
  <c r="CS14" i="8"/>
  <c r="BD14" i="8"/>
  <c r="BX14" i="8"/>
  <c r="AE14" i="8"/>
  <c r="EO14" i="8"/>
  <c r="AS14" i="8"/>
  <c r="AD14" i="8"/>
  <c r="P14" i="8"/>
  <c r="G14" i="8"/>
  <c r="BR14" i="8"/>
  <c r="AF14" i="8"/>
  <c r="CU14" i="8"/>
  <c r="K14" i="8"/>
  <c r="AO14" i="8"/>
  <c r="CP14" i="8"/>
  <c r="EI14" i="8"/>
  <c r="CO14" i="8"/>
  <c r="DP14" i="8"/>
  <c r="EC14" i="8"/>
  <c r="BM14" i="8"/>
  <c r="CQ14" i="8"/>
  <c r="BN14" i="8"/>
  <c r="CB14" i="8"/>
  <c r="BO14" i="8"/>
  <c r="BC14" i="8"/>
  <c r="Z14" i="8"/>
  <c r="BF14" i="8"/>
  <c r="EW14" i="8"/>
  <c r="CH14" i="8"/>
  <c r="L14" i="8"/>
  <c r="BI14" i="8"/>
  <c r="AA14" i="8"/>
  <c r="CG14" i="8"/>
  <c r="R14" i="8"/>
  <c r="T14" i="8"/>
  <c r="DG14" i="8"/>
  <c r="AY14" i="8"/>
  <c r="EA14" i="8"/>
  <c r="BP14" i="8"/>
  <c r="BJ14" i="8"/>
  <c r="BK14" i="8"/>
  <c r="DU14" i="8"/>
  <c r="DR14" i="8"/>
  <c r="DQ14" i="8"/>
  <c r="DF14" i="8"/>
  <c r="F14" i="8"/>
  <c r="E14" i="8"/>
  <c r="DV14" i="8"/>
  <c r="BQ14" i="8"/>
  <c r="AI14" i="8"/>
  <c r="EF14" i="8"/>
  <c r="EJ14" i="8"/>
  <c r="AC14" i="8"/>
  <c r="DE14" i="8"/>
  <c r="DK14" i="8"/>
  <c r="EP14" i="8"/>
  <c r="CR14" i="8"/>
  <c r="DT14" i="8"/>
  <c r="DA14" i="8"/>
  <c r="CE14" i="8"/>
  <c r="BG14" i="8"/>
  <c r="BS14" i="8"/>
  <c r="AP14" i="8"/>
  <c r="M14" i="8"/>
  <c r="DZ14" i="8"/>
  <c r="N14" i="8"/>
  <c r="BH14" i="8"/>
  <c r="ED14" i="8"/>
  <c r="DB14" i="8"/>
  <c r="CM14" i="8"/>
  <c r="EN14" i="8"/>
  <c r="CL14" i="8"/>
  <c r="BW14" i="8"/>
  <c r="O14" i="8"/>
  <c r="AB14" i="8"/>
  <c r="BZ14" i="8"/>
  <c r="AW14" i="8"/>
  <c r="DO14" i="8"/>
  <c r="EE14" i="8"/>
  <c r="DY14" i="8"/>
  <c r="BY14" i="8"/>
  <c r="CF14" i="8"/>
  <c r="ER14" i="8"/>
  <c r="AM14" i="8"/>
  <c r="AL14" i="8"/>
  <c r="AK14" i="8"/>
  <c r="BL14" i="8"/>
  <c r="J14" i="8"/>
  <c r="I14" i="8"/>
  <c r="BA14" i="8"/>
  <c r="AX14" i="8"/>
  <c r="Y14" i="8"/>
  <c r="X14" i="8"/>
  <c r="EK14" i="8"/>
  <c r="EL14" i="8"/>
  <c r="AQ14" i="8"/>
  <c r="EX14" i="8"/>
  <c r="CA14" i="8"/>
  <c r="DI14" i="8"/>
  <c r="DX14" i="8"/>
  <c r="BB14" i="8"/>
  <c r="AN14" i="8"/>
  <c r="S14" i="8"/>
  <c r="CX14" i="8"/>
  <c r="CW14" i="8"/>
  <c r="DC14" i="8"/>
  <c r="DM14" i="8"/>
  <c r="DS14" i="8"/>
  <c r="EQ14" i="8"/>
  <c r="CJ14" i="8"/>
  <c r="CK14" i="8"/>
  <c r="CZ14" i="8"/>
  <c r="EM14" i="8"/>
  <c r="BU14" i="8"/>
  <c r="DN14" i="8"/>
  <c r="CY14" i="8"/>
  <c r="BV14" i="8"/>
  <c r="W14" i="8"/>
  <c r="CV121" i="8"/>
  <c r="AV154" i="8"/>
  <c r="DL154" i="8"/>
  <c r="EB154" i="8"/>
  <c r="BE154" i="8"/>
  <c r="BT154" i="8"/>
  <c r="CI154" i="8"/>
  <c r="AU154" i="8"/>
  <c r="AT154" i="8"/>
  <c r="AH154" i="8"/>
  <c r="Q154" i="8"/>
  <c r="AG154" i="8"/>
  <c r="DH154" i="8"/>
  <c r="EU154" i="8"/>
  <c r="ES154" i="8"/>
  <c r="ET154" i="8"/>
  <c r="EY154" i="8"/>
  <c r="CD154" i="8"/>
  <c r="CT154" i="8"/>
  <c r="DW154" i="8"/>
  <c r="CC154" i="8"/>
  <c r="CS154" i="8"/>
  <c r="P154" i="8"/>
  <c r="BX154" i="8"/>
  <c r="BD154" i="8"/>
  <c r="AE154" i="8"/>
  <c r="AZ154" i="8"/>
  <c r="EO154" i="8"/>
  <c r="AD154" i="8"/>
  <c r="G154" i="8"/>
  <c r="BR154" i="8"/>
  <c r="AF154" i="8"/>
  <c r="CU154" i="8"/>
  <c r="K154" i="8"/>
  <c r="AO154" i="8"/>
  <c r="AS154" i="8"/>
  <c r="EI154" i="8"/>
  <c r="BN154" i="8"/>
  <c r="CP154" i="8"/>
  <c r="BM154" i="8"/>
  <c r="EC154" i="8"/>
  <c r="CQ154" i="8"/>
  <c r="DP154" i="8"/>
  <c r="CO154" i="8"/>
  <c r="BF154" i="8"/>
  <c r="T154" i="8"/>
  <c r="BI154" i="8"/>
  <c r="CB154" i="8"/>
  <c r="BC154" i="8"/>
  <c r="BO154" i="8"/>
  <c r="Z154" i="8"/>
  <c r="DG154" i="8"/>
  <c r="AA154" i="8"/>
  <c r="L154" i="8"/>
  <c r="CH154" i="8"/>
  <c r="CG154" i="8"/>
  <c r="EW154" i="8"/>
  <c r="AY154" i="8"/>
  <c r="R154" i="8"/>
  <c r="DU154" i="8"/>
  <c r="BJ154" i="8"/>
  <c r="BP154" i="8"/>
  <c r="EA154" i="8"/>
  <c r="DQ154" i="8"/>
  <c r="E154" i="8"/>
  <c r="DV154" i="8"/>
  <c r="F154" i="8"/>
  <c r="BK154" i="8"/>
  <c r="EF154" i="8"/>
  <c r="BQ154" i="8"/>
  <c r="DR154" i="8"/>
  <c r="DT154" i="8"/>
  <c r="DE154" i="8"/>
  <c r="EP154" i="8"/>
  <c r="CR154" i="8"/>
  <c r="AI154" i="8"/>
  <c r="AC154" i="8"/>
  <c r="DF154" i="8"/>
  <c r="EJ154" i="8"/>
  <c r="BG154" i="8"/>
  <c r="EN154" i="8"/>
  <c r="ED154" i="8"/>
  <c r="DZ154" i="8"/>
  <c r="BS154" i="8"/>
  <c r="DY154" i="8"/>
  <c r="CM154" i="8"/>
  <c r="DA154" i="8"/>
  <c r="DK154" i="8"/>
  <c r="N154" i="8"/>
  <c r="M154" i="8"/>
  <c r="CF154" i="8"/>
  <c r="ER154" i="8"/>
  <c r="AP154" i="8"/>
  <c r="BW154" i="8"/>
  <c r="EE154" i="8"/>
  <c r="CE154" i="8"/>
  <c r="CL154" i="8"/>
  <c r="DO154" i="8"/>
  <c r="O154" i="8"/>
  <c r="AB154" i="8"/>
  <c r="AK154" i="8"/>
  <c r="DB154" i="8"/>
  <c r="BY154" i="8"/>
  <c r="BL154" i="8"/>
  <c r="J154" i="8"/>
  <c r="X154" i="8"/>
  <c r="EX154" i="8"/>
  <c r="AW154" i="8"/>
  <c r="AQ154" i="8"/>
  <c r="I154" i="8"/>
  <c r="Y154" i="8"/>
  <c r="EK154" i="8"/>
  <c r="AN154" i="8"/>
  <c r="CA154" i="8"/>
  <c r="EL154" i="8"/>
  <c r="AL154" i="8"/>
  <c r="DX154" i="8"/>
  <c r="CY154" i="8"/>
  <c r="BB154" i="8"/>
  <c r="DI154" i="8"/>
  <c r="AM154" i="8"/>
  <c r="S154" i="8"/>
  <c r="BH154" i="8"/>
  <c r="BA154" i="8"/>
  <c r="AX154" i="8"/>
  <c r="BV154" i="8"/>
  <c r="BZ154" i="8"/>
  <c r="EQ154" i="8"/>
  <c r="CJ154" i="8"/>
  <c r="EM154" i="8"/>
  <c r="CZ154" i="8"/>
  <c r="BU154" i="8"/>
  <c r="CK154" i="8"/>
  <c r="DC154" i="8"/>
  <c r="DS154" i="8"/>
  <c r="DM154" i="8"/>
  <c r="CX154" i="8"/>
  <c r="CW154" i="8"/>
  <c r="DN154" i="8"/>
  <c r="EB178" i="8"/>
  <c r="DL178" i="8"/>
  <c r="AV178" i="8"/>
  <c r="AU178" i="8"/>
  <c r="CI178" i="8"/>
  <c r="BE178" i="8"/>
  <c r="BT178" i="8"/>
  <c r="Q178" i="8"/>
  <c r="AH178" i="8"/>
  <c r="AT178" i="8"/>
  <c r="ET178" i="8"/>
  <c r="EU178" i="8"/>
  <c r="AG178" i="8"/>
  <c r="DH178" i="8"/>
  <c r="ES178" i="8"/>
  <c r="EY178" i="8"/>
  <c r="CD178" i="8"/>
  <c r="CC178" i="8"/>
  <c r="CS178" i="8"/>
  <c r="DW178" i="8"/>
  <c r="CT178" i="8"/>
  <c r="BD178" i="8"/>
  <c r="AS178" i="8"/>
  <c r="AE178" i="8"/>
  <c r="BX178" i="8"/>
  <c r="EO178" i="8"/>
  <c r="AZ178" i="8"/>
  <c r="AD178" i="8"/>
  <c r="P178" i="8"/>
  <c r="AO178" i="8"/>
  <c r="CU178" i="8"/>
  <c r="K178" i="8"/>
  <c r="EC178" i="8"/>
  <c r="AF178" i="8"/>
  <c r="G178" i="8"/>
  <c r="BR178" i="8"/>
  <c r="EI178" i="8"/>
  <c r="DP178" i="8"/>
  <c r="CP178" i="8"/>
  <c r="CO178" i="8"/>
  <c r="CQ178" i="8"/>
  <c r="BN178" i="8"/>
  <c r="BM178" i="8"/>
  <c r="DG178" i="8"/>
  <c r="BO178" i="8"/>
  <c r="Z178" i="8"/>
  <c r="T178" i="8"/>
  <c r="BF178" i="8"/>
  <c r="BC178" i="8"/>
  <c r="CB178" i="8"/>
  <c r="EW178" i="8"/>
  <c r="BI178" i="8"/>
  <c r="CG178" i="8"/>
  <c r="AY178" i="8"/>
  <c r="AA178" i="8"/>
  <c r="CH178" i="8"/>
  <c r="L178" i="8"/>
  <c r="R178" i="8"/>
  <c r="EA178" i="8"/>
  <c r="BJ178" i="8"/>
  <c r="DU178" i="8"/>
  <c r="BP178" i="8"/>
  <c r="EF178" i="8"/>
  <c r="DF178" i="8"/>
  <c r="DV178" i="8"/>
  <c r="BQ178" i="8"/>
  <c r="BK178" i="8"/>
  <c r="DQ178" i="8"/>
  <c r="E178" i="8"/>
  <c r="DR178" i="8"/>
  <c r="EJ178" i="8"/>
  <c r="AC178" i="8"/>
  <c r="DE178" i="8"/>
  <c r="AI178" i="8"/>
  <c r="CR178" i="8"/>
  <c r="ED178" i="8"/>
  <c r="DA178" i="8"/>
  <c r="AP178" i="8"/>
  <c r="M178" i="8"/>
  <c r="CE178" i="8"/>
  <c r="EP178" i="8"/>
  <c r="N178" i="8"/>
  <c r="BH178" i="8"/>
  <c r="DZ178" i="8"/>
  <c r="BG178" i="8"/>
  <c r="EN178" i="8"/>
  <c r="DK178" i="8"/>
  <c r="BS178" i="8"/>
  <c r="DY178" i="8"/>
  <c r="F178" i="8"/>
  <c r="DT178" i="8"/>
  <c r="CM178" i="8"/>
  <c r="CL178" i="8"/>
  <c r="BW178" i="8"/>
  <c r="CF178" i="8"/>
  <c r="DB178" i="8"/>
  <c r="AB178" i="8"/>
  <c r="BY178" i="8"/>
  <c r="BZ178" i="8"/>
  <c r="DO178" i="8"/>
  <c r="ER178" i="8"/>
  <c r="EE178" i="8"/>
  <c r="AW178" i="8"/>
  <c r="O178" i="8"/>
  <c r="AL178" i="8"/>
  <c r="AQ178" i="8"/>
  <c r="CA178" i="8"/>
  <c r="AX178" i="8"/>
  <c r="DI178" i="8"/>
  <c r="AM178" i="8"/>
  <c r="Y178" i="8"/>
  <c r="S178" i="8"/>
  <c r="AK178" i="8"/>
  <c r="X178" i="8"/>
  <c r="CY178" i="8"/>
  <c r="BV178" i="8"/>
  <c r="BA178" i="8"/>
  <c r="J178" i="8"/>
  <c r="I178" i="8"/>
  <c r="EX178" i="8"/>
  <c r="BB178" i="8"/>
  <c r="AN178" i="8"/>
  <c r="BL178" i="8"/>
  <c r="EL178" i="8"/>
  <c r="DX178" i="8"/>
  <c r="DM178" i="8"/>
  <c r="EM178" i="8"/>
  <c r="DN178" i="8"/>
  <c r="EK178" i="8"/>
  <c r="CW178" i="8"/>
  <c r="EQ178" i="8"/>
  <c r="BU178" i="8"/>
  <c r="CJ178" i="8"/>
  <c r="CK178" i="8"/>
  <c r="CZ178" i="8"/>
  <c r="CX178" i="8"/>
  <c r="DC178" i="8"/>
  <c r="DS178" i="8"/>
  <c r="DJ178" i="8"/>
  <c r="EB91" i="8"/>
  <c r="AV91" i="8"/>
  <c r="DL91" i="8"/>
  <c r="AU91" i="8"/>
  <c r="BT91" i="8"/>
  <c r="BE91" i="8"/>
  <c r="CI91" i="8"/>
  <c r="AH91" i="8"/>
  <c r="AT91" i="8"/>
  <c r="Q91" i="8"/>
  <c r="AG91" i="8"/>
  <c r="EU91" i="8"/>
  <c r="DH91" i="8"/>
  <c r="ES91" i="8"/>
  <c r="EY91" i="8"/>
  <c r="CD91" i="8"/>
  <c r="ET91" i="8"/>
  <c r="DW91" i="8"/>
  <c r="CS91" i="8"/>
  <c r="CC91" i="8"/>
  <c r="CT91" i="8"/>
  <c r="AZ91" i="8"/>
  <c r="AE91" i="8"/>
  <c r="AD91" i="8"/>
  <c r="P91" i="8"/>
  <c r="AS91" i="8"/>
  <c r="BX91" i="8"/>
  <c r="BD91" i="8"/>
  <c r="EO91" i="8"/>
  <c r="BR91" i="8"/>
  <c r="K91" i="8"/>
  <c r="CU91" i="8"/>
  <c r="AF91" i="8"/>
  <c r="G91" i="8"/>
  <c r="AO91" i="8"/>
  <c r="EC91" i="8"/>
  <c r="BM91" i="8"/>
  <c r="BN91" i="8"/>
  <c r="CQ91" i="8"/>
  <c r="DP91" i="8"/>
  <c r="EI91" i="8"/>
  <c r="CP91" i="8"/>
  <c r="CO91" i="8"/>
  <c r="CB91" i="8"/>
  <c r="BO91" i="8"/>
  <c r="L91" i="8"/>
  <c r="Z91" i="8"/>
  <c r="BC91" i="8"/>
  <c r="T91" i="8"/>
  <c r="BF91" i="8"/>
  <c r="BI91" i="8"/>
  <c r="AY91" i="8"/>
  <c r="DG91" i="8"/>
  <c r="CG91" i="8"/>
  <c r="AA91" i="8"/>
  <c r="EW91" i="8"/>
  <c r="R91" i="8"/>
  <c r="CH91" i="8"/>
  <c r="BK91" i="8"/>
  <c r="BP91" i="8"/>
  <c r="DQ91" i="8"/>
  <c r="DR91" i="8"/>
  <c r="BJ91" i="8"/>
  <c r="DU91" i="8"/>
  <c r="EA91" i="8"/>
  <c r="BQ91" i="8"/>
  <c r="DF91" i="8"/>
  <c r="E91" i="8"/>
  <c r="DV91" i="8"/>
  <c r="EF91" i="8"/>
  <c r="F91" i="8"/>
  <c r="DK91" i="8"/>
  <c r="AI91" i="8"/>
  <c r="EJ91" i="8"/>
  <c r="AC91" i="8"/>
  <c r="DT91" i="8"/>
  <c r="DE91" i="8"/>
  <c r="CR91" i="8"/>
  <c r="DA91" i="8"/>
  <c r="EP91" i="8"/>
  <c r="ED91" i="8"/>
  <c r="M91" i="8"/>
  <c r="CE91" i="8"/>
  <c r="BG91" i="8"/>
  <c r="BS91" i="8"/>
  <c r="AP91" i="8"/>
  <c r="BH91" i="8"/>
  <c r="DY91" i="8"/>
  <c r="N91" i="8"/>
  <c r="DZ91" i="8"/>
  <c r="CM91" i="8"/>
  <c r="DO91" i="8"/>
  <c r="O91" i="8"/>
  <c r="CL91" i="8"/>
  <c r="BL91" i="8"/>
  <c r="AM91" i="8"/>
  <c r="AB91" i="8"/>
  <c r="BY91" i="8"/>
  <c r="EN91" i="8"/>
  <c r="DB91" i="8"/>
  <c r="CF91" i="8"/>
  <c r="ER91" i="8"/>
  <c r="EE91" i="8"/>
  <c r="BW91" i="8"/>
  <c r="BZ91" i="8"/>
  <c r="J91" i="8"/>
  <c r="AQ91" i="8"/>
  <c r="BB91" i="8"/>
  <c r="S91" i="8"/>
  <c r="Y91" i="8"/>
  <c r="BA91" i="8"/>
  <c r="AX91" i="8"/>
  <c r="EL91" i="8"/>
  <c r="AL91" i="8"/>
  <c r="X91" i="8"/>
  <c r="EX91" i="8"/>
  <c r="CA91" i="8"/>
  <c r="DI91" i="8"/>
  <c r="AW91" i="8"/>
  <c r="AN91" i="8"/>
  <c r="I91" i="8"/>
  <c r="AK91" i="8"/>
  <c r="DJ91" i="8"/>
  <c r="DX91" i="8"/>
  <c r="EQ91" i="8"/>
  <c r="CJ91" i="8"/>
  <c r="DM91" i="8"/>
  <c r="CZ91" i="8"/>
  <c r="EM91" i="8"/>
  <c r="EK91" i="8"/>
  <c r="CY91" i="8"/>
  <c r="CX91" i="8"/>
  <c r="BU91" i="8"/>
  <c r="DN91" i="8"/>
  <c r="BV91" i="8"/>
  <c r="CW91" i="8"/>
  <c r="CK91" i="8"/>
  <c r="DC91" i="8"/>
  <c r="DS91" i="8"/>
  <c r="EB47" i="8"/>
  <c r="AV47" i="8"/>
  <c r="DL47" i="8"/>
  <c r="BE47" i="8"/>
  <c r="AU47" i="8"/>
  <c r="BT47" i="8"/>
  <c r="CI47" i="8"/>
  <c r="AH47" i="8"/>
  <c r="Q47" i="8"/>
  <c r="AT47" i="8"/>
  <c r="ET47" i="8"/>
  <c r="AG47" i="8"/>
  <c r="EU47" i="8"/>
  <c r="DH47" i="8"/>
  <c r="ES47" i="8"/>
  <c r="EY47" i="8"/>
  <c r="CD47" i="8"/>
  <c r="CS47" i="8"/>
  <c r="AZ47" i="8"/>
  <c r="CC47" i="8"/>
  <c r="DW47" i="8"/>
  <c r="CT47" i="8"/>
  <c r="AS47" i="8"/>
  <c r="AE47" i="8"/>
  <c r="AD47" i="8"/>
  <c r="BX47" i="8"/>
  <c r="BD47" i="8"/>
  <c r="P47" i="8"/>
  <c r="EO47" i="8"/>
  <c r="AF47" i="8"/>
  <c r="K47" i="8"/>
  <c r="CU47" i="8"/>
  <c r="BR47" i="8"/>
  <c r="G47" i="8"/>
  <c r="EC47" i="8"/>
  <c r="DP47" i="8"/>
  <c r="EI47" i="8"/>
  <c r="BN47" i="8"/>
  <c r="BM47" i="8"/>
  <c r="AO47" i="8"/>
  <c r="CP47" i="8"/>
  <c r="CB47" i="8"/>
  <c r="CO47" i="8"/>
  <c r="CQ47" i="8"/>
  <c r="BF47" i="8"/>
  <c r="L47" i="8"/>
  <c r="BO47" i="8"/>
  <c r="BC47" i="8"/>
  <c r="Z47" i="8"/>
  <c r="T47" i="8"/>
  <c r="BI47" i="8"/>
  <c r="CG47" i="8"/>
  <c r="EW47" i="8"/>
  <c r="AY47" i="8"/>
  <c r="DG47" i="8"/>
  <c r="AA47" i="8"/>
  <c r="CH47" i="8"/>
  <c r="BP47" i="8"/>
  <c r="DU47" i="8"/>
  <c r="R47" i="8"/>
  <c r="EA47" i="8"/>
  <c r="BJ47" i="8"/>
  <c r="BK47" i="8"/>
  <c r="DR47" i="8"/>
  <c r="DF47" i="8"/>
  <c r="E47" i="8"/>
  <c r="BQ47" i="8"/>
  <c r="EF47" i="8"/>
  <c r="DT47" i="8"/>
  <c r="DQ47" i="8"/>
  <c r="F47" i="8"/>
  <c r="AC47" i="8"/>
  <c r="EJ47" i="8"/>
  <c r="EP47" i="8"/>
  <c r="CR47" i="8"/>
  <c r="DE47" i="8"/>
  <c r="AI47" i="8"/>
  <c r="DV47" i="8"/>
  <c r="BS47" i="8"/>
  <c r="M47" i="8"/>
  <c r="EN47" i="8"/>
  <c r="N47" i="8"/>
  <c r="BH47" i="8"/>
  <c r="AP47" i="8"/>
  <c r="ED47" i="8"/>
  <c r="DA47" i="8"/>
  <c r="CE47" i="8"/>
  <c r="DK47" i="8"/>
  <c r="BG47" i="8"/>
  <c r="DZ47" i="8"/>
  <c r="DO47" i="8"/>
  <c r="CM47" i="8"/>
  <c r="BZ47" i="8"/>
  <c r="BY47" i="8"/>
  <c r="BL47" i="8"/>
  <c r="CL47" i="8"/>
  <c r="CF47" i="8"/>
  <c r="DB47" i="8"/>
  <c r="DY47" i="8"/>
  <c r="ER47" i="8"/>
  <c r="EE47" i="8"/>
  <c r="O47" i="8"/>
  <c r="J47" i="8"/>
  <c r="AW47" i="8"/>
  <c r="I47" i="8"/>
  <c r="AM47" i="8"/>
  <c r="AL47" i="8"/>
  <c r="AK47" i="8"/>
  <c r="BB47" i="8"/>
  <c r="AN47" i="8"/>
  <c r="AB47" i="8"/>
  <c r="BA47" i="8"/>
  <c r="S47" i="8"/>
  <c r="AX47" i="8"/>
  <c r="DI47" i="8"/>
  <c r="CA47" i="8"/>
  <c r="EL47" i="8"/>
  <c r="BW47" i="8"/>
  <c r="EX47" i="8"/>
  <c r="AQ47" i="8"/>
  <c r="X47" i="8"/>
  <c r="Y47" i="8"/>
  <c r="EK47" i="8"/>
  <c r="BV47" i="8"/>
  <c r="CX47" i="8"/>
  <c r="CK47" i="8"/>
  <c r="W47" i="8"/>
  <c r="CY47" i="8"/>
  <c r="CW47" i="8"/>
  <c r="CJ47" i="8"/>
  <c r="DC47" i="8"/>
  <c r="DN47" i="8"/>
  <c r="CZ47" i="8"/>
  <c r="DS47" i="8"/>
  <c r="DX47" i="8"/>
  <c r="EQ47" i="8"/>
  <c r="DM47" i="8"/>
  <c r="DJ47" i="8"/>
  <c r="BU47" i="8"/>
  <c r="CI76" i="8"/>
  <c r="DL76" i="8"/>
  <c r="AV76" i="8"/>
  <c r="EB76" i="8"/>
  <c r="BT76" i="8"/>
  <c r="AU76" i="8"/>
  <c r="BE76" i="8"/>
  <c r="Q76" i="8"/>
  <c r="AG76" i="8"/>
  <c r="AT76" i="8"/>
  <c r="AH76" i="8"/>
  <c r="ET76" i="8"/>
  <c r="DH76" i="8"/>
  <c r="EU76" i="8"/>
  <c r="CD76" i="8"/>
  <c r="EY76" i="8"/>
  <c r="ES76" i="8"/>
  <c r="CC76" i="8"/>
  <c r="CS76" i="8"/>
  <c r="DW76" i="8"/>
  <c r="AZ76" i="8"/>
  <c r="CT76" i="8"/>
  <c r="BD76" i="8"/>
  <c r="BX76" i="8"/>
  <c r="AE76" i="8"/>
  <c r="EO76" i="8"/>
  <c r="P76" i="8"/>
  <c r="AD76" i="8"/>
  <c r="AS76" i="8"/>
  <c r="CU76" i="8"/>
  <c r="AO76" i="8"/>
  <c r="EC76" i="8"/>
  <c r="AF76" i="8"/>
  <c r="BR76" i="8"/>
  <c r="K76" i="8"/>
  <c r="G76" i="8"/>
  <c r="BM76" i="8"/>
  <c r="DP76" i="8"/>
  <c r="CO76" i="8"/>
  <c r="EI76" i="8"/>
  <c r="CQ76" i="8"/>
  <c r="CP76" i="8"/>
  <c r="BN76" i="8"/>
  <c r="BC76" i="8"/>
  <c r="BO76" i="8"/>
  <c r="Z76" i="8"/>
  <c r="DG76" i="8"/>
  <c r="EW76" i="8"/>
  <c r="T76" i="8"/>
  <c r="BF76" i="8"/>
  <c r="CB76" i="8"/>
  <c r="BI76" i="8"/>
  <c r="AY76" i="8"/>
  <c r="AA76" i="8"/>
  <c r="CG76" i="8"/>
  <c r="R76" i="8"/>
  <c r="L76" i="8"/>
  <c r="CH76" i="8"/>
  <c r="BP76" i="8"/>
  <c r="BK76" i="8"/>
  <c r="DQ76" i="8"/>
  <c r="DU76" i="8"/>
  <c r="EA76" i="8"/>
  <c r="BQ76" i="8"/>
  <c r="DF76" i="8"/>
  <c r="E76" i="8"/>
  <c r="BJ76" i="8"/>
  <c r="DR76" i="8"/>
  <c r="EF76" i="8"/>
  <c r="F76" i="8"/>
  <c r="DV76" i="8"/>
  <c r="DT76" i="8"/>
  <c r="EJ76" i="8"/>
  <c r="AC76" i="8"/>
  <c r="AI76" i="8"/>
  <c r="DE76" i="8"/>
  <c r="CR76" i="8"/>
  <c r="DK76" i="8"/>
  <c r="EP76" i="8"/>
  <c r="BS76" i="8"/>
  <c r="AP76" i="8"/>
  <c r="N76" i="8"/>
  <c r="M76" i="8"/>
  <c r="CE76" i="8"/>
  <c r="BH76" i="8"/>
  <c r="DZ76" i="8"/>
  <c r="EN76" i="8"/>
  <c r="BG76" i="8"/>
  <c r="DA76" i="8"/>
  <c r="ED76" i="8"/>
  <c r="DY76" i="8"/>
  <c r="CL76" i="8"/>
  <c r="DB76" i="8"/>
  <c r="BZ76" i="8"/>
  <c r="CM76" i="8"/>
  <c r="CF76" i="8"/>
  <c r="O76" i="8"/>
  <c r="DO76" i="8"/>
  <c r="BW76" i="8"/>
  <c r="ER76" i="8"/>
  <c r="BL76" i="8"/>
  <c r="BY76" i="8"/>
  <c r="I76" i="8"/>
  <c r="AW76" i="8"/>
  <c r="EE76" i="8"/>
  <c r="AB76" i="8"/>
  <c r="J76" i="8"/>
  <c r="AL76" i="8"/>
  <c r="AK76" i="8"/>
  <c r="X76" i="8"/>
  <c r="AN76" i="8"/>
  <c r="EX76" i="8"/>
  <c r="Y76" i="8"/>
  <c r="BA76" i="8"/>
  <c r="DI76" i="8"/>
  <c r="AQ76" i="8"/>
  <c r="BB76" i="8"/>
  <c r="EL76" i="8"/>
  <c r="AM76" i="8"/>
  <c r="CA76" i="8"/>
  <c r="S76" i="8"/>
  <c r="AX76" i="8"/>
  <c r="DX76" i="8"/>
  <c r="EK76" i="8"/>
  <c r="EQ76" i="8"/>
  <c r="W76" i="8"/>
  <c r="CX76" i="8"/>
  <c r="CW76" i="8"/>
  <c r="DN76" i="8"/>
  <c r="DM76" i="8"/>
  <c r="CJ76" i="8"/>
  <c r="DC76" i="8"/>
  <c r="CZ76" i="8"/>
  <c r="EM76" i="8"/>
  <c r="BV76" i="8"/>
  <c r="BU76" i="8"/>
  <c r="CY76" i="8"/>
  <c r="CK76" i="8"/>
  <c r="AV66" i="8"/>
  <c r="EB66" i="8"/>
  <c r="DL66" i="8"/>
  <c r="CI66" i="8"/>
  <c r="BE66" i="8"/>
  <c r="AU66" i="8"/>
  <c r="BT66" i="8"/>
  <c r="AH66" i="8"/>
  <c r="Q66" i="8"/>
  <c r="AT66" i="8"/>
  <c r="AG66" i="8"/>
  <c r="EU66" i="8"/>
  <c r="DH66" i="8"/>
  <c r="ET66" i="8"/>
  <c r="EY66" i="8"/>
  <c r="CC66" i="8"/>
  <c r="ES66" i="8"/>
  <c r="CD66" i="8"/>
  <c r="CT66" i="8"/>
  <c r="DW66" i="8"/>
  <c r="CS66" i="8"/>
  <c r="AZ66" i="8"/>
  <c r="AE66" i="8"/>
  <c r="BX66" i="8"/>
  <c r="BD66" i="8"/>
  <c r="AD66" i="8"/>
  <c r="P66" i="8"/>
  <c r="AS66" i="8"/>
  <c r="EO66" i="8"/>
  <c r="AF66" i="8"/>
  <c r="K66" i="8"/>
  <c r="G66" i="8"/>
  <c r="CU66" i="8"/>
  <c r="EC66" i="8"/>
  <c r="BR66" i="8"/>
  <c r="AO66" i="8"/>
  <c r="EI66" i="8"/>
  <c r="BN66" i="8"/>
  <c r="CQ66" i="8"/>
  <c r="BM66" i="8"/>
  <c r="CP66" i="8"/>
  <c r="DP66" i="8"/>
  <c r="BF66" i="8"/>
  <c r="DG66" i="8"/>
  <c r="CB66" i="8"/>
  <c r="BC66" i="8"/>
  <c r="CO66" i="8"/>
  <c r="BO66" i="8"/>
  <c r="T66" i="8"/>
  <c r="Z66" i="8"/>
  <c r="L66" i="8"/>
  <c r="EW66" i="8"/>
  <c r="AY66" i="8"/>
  <c r="BI66" i="8"/>
  <c r="AA66" i="8"/>
  <c r="CH66" i="8"/>
  <c r="CG66" i="8"/>
  <c r="BP66" i="8"/>
  <c r="BK66" i="8"/>
  <c r="EA66" i="8"/>
  <c r="DQ66" i="8"/>
  <c r="R66" i="8"/>
  <c r="BJ66" i="8"/>
  <c r="DF66" i="8"/>
  <c r="EF66" i="8"/>
  <c r="E66" i="8"/>
  <c r="AI66" i="8"/>
  <c r="DV66" i="8"/>
  <c r="DR66" i="8"/>
  <c r="F66" i="8"/>
  <c r="EJ66" i="8"/>
  <c r="AC66" i="8"/>
  <c r="EP66" i="8"/>
  <c r="DE66" i="8"/>
  <c r="DK66" i="8"/>
  <c r="CR66" i="8"/>
  <c r="DU66" i="8"/>
  <c r="BH66" i="8"/>
  <c r="M66" i="8"/>
  <c r="CM66" i="8"/>
  <c r="N66" i="8"/>
  <c r="CE66" i="8"/>
  <c r="DY66" i="8"/>
  <c r="EN66" i="8"/>
  <c r="DT66" i="8"/>
  <c r="BS66" i="8"/>
  <c r="BG66" i="8"/>
  <c r="AP66" i="8"/>
  <c r="ED66" i="8"/>
  <c r="DZ66" i="8"/>
  <c r="BQ66" i="8"/>
  <c r="DO66" i="8"/>
  <c r="ER66" i="8"/>
  <c r="AW66" i="8"/>
  <c r="BL66" i="8"/>
  <c r="O66" i="8"/>
  <c r="BZ66" i="8"/>
  <c r="DA66" i="8"/>
  <c r="CL66" i="8"/>
  <c r="CF66" i="8"/>
  <c r="DB66" i="8"/>
  <c r="BW66" i="8"/>
  <c r="EE66" i="8"/>
  <c r="BY66" i="8"/>
  <c r="EX66" i="8"/>
  <c r="AB66" i="8"/>
  <c r="AQ66" i="8"/>
  <c r="AK66" i="8"/>
  <c r="X66" i="8"/>
  <c r="AL66" i="8"/>
  <c r="AM66" i="8"/>
  <c r="AN66" i="8"/>
  <c r="S66" i="8"/>
  <c r="EQ66" i="8"/>
  <c r="J66" i="8"/>
  <c r="I66" i="8"/>
  <c r="BB66" i="8"/>
  <c r="Y66" i="8"/>
  <c r="AX66" i="8"/>
  <c r="EK66" i="8"/>
  <c r="DX66" i="8"/>
  <c r="DI66" i="8"/>
  <c r="BA66" i="8"/>
  <c r="CA66" i="8"/>
  <c r="CY66" i="8"/>
  <c r="BV66" i="8"/>
  <c r="EL66" i="8"/>
  <c r="CW66" i="8"/>
  <c r="CJ66" i="8"/>
  <c r="CK66" i="8"/>
  <c r="DS66" i="8"/>
  <c r="BU66" i="8"/>
  <c r="DM66" i="8"/>
  <c r="CZ66" i="8"/>
  <c r="DN66" i="8"/>
  <c r="DJ66" i="8"/>
  <c r="CX66" i="8"/>
  <c r="DC66" i="8"/>
  <c r="DL37" i="8"/>
  <c r="CI37" i="8"/>
  <c r="EB37" i="8"/>
  <c r="AV37" i="8"/>
  <c r="BE37" i="8"/>
  <c r="AU37" i="8"/>
  <c r="BT37" i="8"/>
  <c r="AT37" i="8"/>
  <c r="Q37" i="8"/>
  <c r="AH37" i="8"/>
  <c r="AG37" i="8"/>
  <c r="EU37" i="8"/>
  <c r="DH37" i="8"/>
  <c r="ET37" i="8"/>
  <c r="EY37" i="8"/>
  <c r="CC37" i="8"/>
  <c r="DW37" i="8"/>
  <c r="CD37" i="8"/>
  <c r="ES37" i="8"/>
  <c r="CS37" i="8"/>
  <c r="AZ37" i="8"/>
  <c r="CT37" i="8"/>
  <c r="BD37" i="8"/>
  <c r="AD37" i="8"/>
  <c r="BX37" i="8"/>
  <c r="P37" i="8"/>
  <c r="EO37" i="8"/>
  <c r="AE37" i="8"/>
  <c r="AS37" i="8"/>
  <c r="K37" i="8"/>
  <c r="AF37" i="8"/>
  <c r="G37" i="8"/>
  <c r="CU37" i="8"/>
  <c r="BR37" i="8"/>
  <c r="AO37" i="8"/>
  <c r="CP37" i="8"/>
  <c r="CQ37" i="8"/>
  <c r="BM37" i="8"/>
  <c r="DP37" i="8"/>
  <c r="CB37" i="8"/>
  <c r="BN37" i="8"/>
  <c r="CO37" i="8"/>
  <c r="EC37" i="8"/>
  <c r="EI37" i="8"/>
  <c r="Z37" i="8"/>
  <c r="BO37" i="8"/>
  <c r="T37" i="8"/>
  <c r="BF37" i="8"/>
  <c r="BC37" i="8"/>
  <c r="L37" i="8"/>
  <c r="AY37" i="8"/>
  <c r="AA37" i="8"/>
  <c r="CH37" i="8"/>
  <c r="DG37" i="8"/>
  <c r="BI37" i="8"/>
  <c r="EW37" i="8"/>
  <c r="CG37" i="8"/>
  <c r="R37" i="8"/>
  <c r="BP37" i="8"/>
  <c r="BJ37" i="8"/>
  <c r="DU37" i="8"/>
  <c r="BK37" i="8"/>
  <c r="EA37" i="8"/>
  <c r="DF37" i="8"/>
  <c r="AI37" i="8"/>
  <c r="E37" i="8"/>
  <c r="F37" i="8"/>
  <c r="DR37" i="8"/>
  <c r="DQ37" i="8"/>
  <c r="EF37" i="8"/>
  <c r="DV37" i="8"/>
  <c r="DT37" i="8"/>
  <c r="EJ37" i="8"/>
  <c r="EP37" i="8"/>
  <c r="DK37" i="8"/>
  <c r="BQ37" i="8"/>
  <c r="DE37" i="8"/>
  <c r="BS37" i="8"/>
  <c r="AC37" i="8"/>
  <c r="BH37" i="8"/>
  <c r="M37" i="8"/>
  <c r="CE37" i="8"/>
  <c r="DZ37" i="8"/>
  <c r="CR37" i="8"/>
  <c r="DA37" i="8"/>
  <c r="BG37" i="8"/>
  <c r="ED37" i="8"/>
  <c r="N37" i="8"/>
  <c r="CM37" i="8"/>
  <c r="AP37" i="8"/>
  <c r="EN37" i="8"/>
  <c r="CF37" i="8"/>
  <c r="DY37" i="8"/>
  <c r="ER37" i="8"/>
  <c r="AM37" i="8"/>
  <c r="BY37" i="8"/>
  <c r="EE37" i="8"/>
  <c r="BW37" i="8"/>
  <c r="DO37" i="8"/>
  <c r="DB37" i="8"/>
  <c r="O37" i="8"/>
  <c r="BZ37" i="8"/>
  <c r="CL37" i="8"/>
  <c r="AL37" i="8"/>
  <c r="BL37" i="8"/>
  <c r="I37" i="8"/>
  <c r="BB37" i="8"/>
  <c r="Y37" i="8"/>
  <c r="AB37" i="8"/>
  <c r="AW37" i="8"/>
  <c r="J37" i="8"/>
  <c r="AQ37" i="8"/>
  <c r="EX37" i="8"/>
  <c r="AN37" i="8"/>
  <c r="S37" i="8"/>
  <c r="CA37" i="8"/>
  <c r="EL37" i="8"/>
  <c r="DI37" i="8"/>
  <c r="EQ37" i="8"/>
  <c r="AK37" i="8"/>
  <c r="AX37" i="8"/>
  <c r="DX37" i="8"/>
  <c r="X37" i="8"/>
  <c r="BA37" i="8"/>
  <c r="EK37" i="8"/>
  <c r="CY37" i="8"/>
  <c r="EM37" i="8"/>
  <c r="CZ37" i="8"/>
  <c r="W37" i="8"/>
  <c r="CW37" i="8"/>
  <c r="CJ37" i="8"/>
  <c r="DM37" i="8"/>
  <c r="BV37" i="8"/>
  <c r="CX37" i="8"/>
  <c r="DC37" i="8"/>
  <c r="DN37" i="8"/>
  <c r="BU37" i="8"/>
  <c r="CK37" i="8"/>
  <c r="DS37" i="8"/>
  <c r="CI38" i="8"/>
  <c r="EB38" i="8"/>
  <c r="DL38" i="8"/>
  <c r="AV38" i="8"/>
  <c r="AU38" i="8"/>
  <c r="BT38" i="8"/>
  <c r="BE38" i="8"/>
  <c r="AH38" i="8"/>
  <c r="Q38" i="8"/>
  <c r="AT38" i="8"/>
  <c r="EU38" i="8"/>
  <c r="AG38" i="8"/>
  <c r="DH38" i="8"/>
  <c r="ET38" i="8"/>
  <c r="CD38" i="8"/>
  <c r="ES38" i="8"/>
  <c r="EY38" i="8"/>
  <c r="CC38" i="8"/>
  <c r="CS38" i="8"/>
  <c r="AZ38" i="8"/>
  <c r="DW38" i="8"/>
  <c r="BD38" i="8"/>
  <c r="CT38" i="8"/>
  <c r="BX38" i="8"/>
  <c r="P38" i="8"/>
  <c r="EO38" i="8"/>
  <c r="AS38" i="8"/>
  <c r="AE38" i="8"/>
  <c r="AD38" i="8"/>
  <c r="G38" i="8"/>
  <c r="K38" i="8"/>
  <c r="AF38" i="8"/>
  <c r="BR38" i="8"/>
  <c r="AO38" i="8"/>
  <c r="CU38" i="8"/>
  <c r="CQ38" i="8"/>
  <c r="BN38" i="8"/>
  <c r="CO38" i="8"/>
  <c r="DP38" i="8"/>
  <c r="CP38" i="8"/>
  <c r="EC38" i="8"/>
  <c r="EI38" i="8"/>
  <c r="BM38" i="8"/>
  <c r="T38" i="8"/>
  <c r="BC38" i="8"/>
  <c r="BI38" i="8"/>
  <c r="Z38" i="8"/>
  <c r="CB38" i="8"/>
  <c r="BO38" i="8"/>
  <c r="DG38" i="8"/>
  <c r="L38" i="8"/>
  <c r="BF38" i="8"/>
  <c r="CH38" i="8"/>
  <c r="EW38" i="8"/>
  <c r="BP38" i="8"/>
  <c r="AY38" i="8"/>
  <c r="CG38" i="8"/>
  <c r="R38" i="8"/>
  <c r="AA38" i="8"/>
  <c r="DU38" i="8"/>
  <c r="EA38" i="8"/>
  <c r="DR38" i="8"/>
  <c r="DQ38" i="8"/>
  <c r="BJ38" i="8"/>
  <c r="EF38" i="8"/>
  <c r="DF38" i="8"/>
  <c r="DV38" i="8"/>
  <c r="BK38" i="8"/>
  <c r="F38" i="8"/>
  <c r="AI38" i="8"/>
  <c r="BQ38" i="8"/>
  <c r="EP38" i="8"/>
  <c r="DE38" i="8"/>
  <c r="CR38" i="8"/>
  <c r="E38" i="8"/>
  <c r="DK38" i="8"/>
  <c r="DT38" i="8"/>
  <c r="AC38" i="8"/>
  <c r="BS38" i="8"/>
  <c r="CM38" i="8"/>
  <c r="AP38" i="8"/>
  <c r="N38" i="8"/>
  <c r="CE38" i="8"/>
  <c r="BG38" i="8"/>
  <c r="EJ38" i="8"/>
  <c r="DY38" i="8"/>
  <c r="ED38" i="8"/>
  <c r="DZ38" i="8"/>
  <c r="DA38" i="8"/>
  <c r="M38" i="8"/>
  <c r="BH38" i="8"/>
  <c r="ER38" i="8"/>
  <c r="CL38" i="8"/>
  <c r="BW38" i="8"/>
  <c r="DB38" i="8"/>
  <c r="AQ38" i="8"/>
  <c r="EE38" i="8"/>
  <c r="BZ38" i="8"/>
  <c r="DO38" i="8"/>
  <c r="O38" i="8"/>
  <c r="AW38" i="8"/>
  <c r="EN38" i="8"/>
  <c r="AB38" i="8"/>
  <c r="AM38" i="8"/>
  <c r="J38" i="8"/>
  <c r="EX38" i="8"/>
  <c r="AK38" i="8"/>
  <c r="X38" i="8"/>
  <c r="BY38" i="8"/>
  <c r="CF38" i="8"/>
  <c r="AL38" i="8"/>
  <c r="I38" i="8"/>
  <c r="CA38" i="8"/>
  <c r="AX38" i="8"/>
  <c r="EK38" i="8"/>
  <c r="BA38" i="8"/>
  <c r="S38" i="8"/>
  <c r="DX38" i="8"/>
  <c r="CY38" i="8"/>
  <c r="BB38" i="8"/>
  <c r="BL38" i="8"/>
  <c r="Y38" i="8"/>
  <c r="EL38" i="8"/>
  <c r="AN38" i="8"/>
  <c r="DI38" i="8"/>
  <c r="DJ38" i="8"/>
  <c r="BV38" i="8"/>
  <c r="DC38" i="8"/>
  <c r="CX38" i="8"/>
  <c r="W38" i="8"/>
  <c r="BU38" i="8"/>
  <c r="DN38" i="8"/>
  <c r="CK38" i="8"/>
  <c r="EQ38" i="8"/>
  <c r="CW38" i="8"/>
  <c r="CJ38" i="8"/>
  <c r="DM38" i="8"/>
  <c r="CZ38" i="8"/>
  <c r="EM38" i="8"/>
  <c r="DL152" i="8"/>
  <c r="EB152" i="8"/>
  <c r="AV152" i="8"/>
  <c r="BT152" i="8"/>
  <c r="CI152" i="8"/>
  <c r="BE152" i="8"/>
  <c r="AH152" i="8"/>
  <c r="AU152" i="8"/>
  <c r="Q152" i="8"/>
  <c r="AT152" i="8"/>
  <c r="AG152" i="8"/>
  <c r="DH152" i="8"/>
  <c r="EU152" i="8"/>
  <c r="ET152" i="8"/>
  <c r="EY152" i="8"/>
  <c r="CD152" i="8"/>
  <c r="ES152" i="8"/>
  <c r="CS152" i="8"/>
  <c r="CC152" i="8"/>
  <c r="AZ152" i="8"/>
  <c r="DW152" i="8"/>
  <c r="CT152" i="8"/>
  <c r="P152" i="8"/>
  <c r="AS152" i="8"/>
  <c r="BX152" i="8"/>
  <c r="AE152" i="8"/>
  <c r="BD152" i="8"/>
  <c r="EO152" i="8"/>
  <c r="AD152" i="8"/>
  <c r="AF152" i="8"/>
  <c r="K152" i="8"/>
  <c r="AO152" i="8"/>
  <c r="G152" i="8"/>
  <c r="CU152" i="8"/>
  <c r="BR152" i="8"/>
  <c r="BN152" i="8"/>
  <c r="BM152" i="8"/>
  <c r="CQ152" i="8"/>
  <c r="CP152" i="8"/>
  <c r="DP152" i="8"/>
  <c r="EI152" i="8"/>
  <c r="EC152" i="8"/>
  <c r="BF152" i="8"/>
  <c r="CB152" i="8"/>
  <c r="BC152" i="8"/>
  <c r="CO152" i="8"/>
  <c r="BO152" i="8"/>
  <c r="Z152" i="8"/>
  <c r="T152" i="8"/>
  <c r="CG152" i="8"/>
  <c r="EW152" i="8"/>
  <c r="AY152" i="8"/>
  <c r="DG152" i="8"/>
  <c r="L152" i="8"/>
  <c r="BI152" i="8"/>
  <c r="AA152" i="8"/>
  <c r="CH152" i="8"/>
  <c r="EA152" i="8"/>
  <c r="BK152" i="8"/>
  <c r="BP152" i="8"/>
  <c r="DU152" i="8"/>
  <c r="R152" i="8"/>
  <c r="DF152" i="8"/>
  <c r="BQ152" i="8"/>
  <c r="DR152" i="8"/>
  <c r="DQ152" i="8"/>
  <c r="E152" i="8"/>
  <c r="BJ152" i="8"/>
  <c r="F152" i="8"/>
  <c r="EF152" i="8"/>
  <c r="DV152" i="8"/>
  <c r="CR152" i="8"/>
  <c r="DT152" i="8"/>
  <c r="DK152" i="8"/>
  <c r="DE152" i="8"/>
  <c r="AI152" i="8"/>
  <c r="EJ152" i="8"/>
  <c r="BS152" i="8"/>
  <c r="EP152" i="8"/>
  <c r="M152" i="8"/>
  <c r="AC152" i="8"/>
  <c r="DA152" i="8"/>
  <c r="N152" i="8"/>
  <c r="CM152" i="8"/>
  <c r="AP152" i="8"/>
  <c r="BH152" i="8"/>
  <c r="CE152" i="8"/>
  <c r="ED152" i="8"/>
  <c r="BG152" i="8"/>
  <c r="DY152" i="8"/>
  <c r="EN152" i="8"/>
  <c r="EE152" i="8"/>
  <c r="AB152" i="8"/>
  <c r="ER152" i="8"/>
  <c r="CL152" i="8"/>
  <c r="O152" i="8"/>
  <c r="BZ152" i="8"/>
  <c r="AQ152" i="8"/>
  <c r="DB152" i="8"/>
  <c r="DZ152" i="8"/>
  <c r="AW152" i="8"/>
  <c r="CF152" i="8"/>
  <c r="BW152" i="8"/>
  <c r="J152" i="8"/>
  <c r="EX152" i="8"/>
  <c r="X152" i="8"/>
  <c r="BL152" i="8"/>
  <c r="AK152" i="8"/>
  <c r="BY152" i="8"/>
  <c r="AM152" i="8"/>
  <c r="AL152" i="8"/>
  <c r="BA152" i="8"/>
  <c r="DI152" i="8"/>
  <c r="DX152" i="8"/>
  <c r="BB152" i="8"/>
  <c r="S152" i="8"/>
  <c r="AX152" i="8"/>
  <c r="DO152" i="8"/>
  <c r="EL152" i="8"/>
  <c r="Y152" i="8"/>
  <c r="CA152" i="8"/>
  <c r="I152" i="8"/>
  <c r="AN152" i="8"/>
  <c r="CX152" i="8"/>
  <c r="DC152" i="8"/>
  <c r="DN152" i="8"/>
  <c r="DM152" i="8"/>
  <c r="CY152" i="8"/>
  <c r="CW152" i="8"/>
  <c r="EK152" i="8"/>
  <c r="DS152" i="8"/>
  <c r="DJ152" i="8"/>
  <c r="BV152" i="8"/>
  <c r="EQ152" i="8"/>
  <c r="CJ152" i="8"/>
  <c r="BU152" i="8"/>
  <c r="CK152" i="8"/>
  <c r="CZ152" i="8"/>
  <c r="DL142" i="8"/>
  <c r="EB142" i="8"/>
  <c r="AV142" i="8"/>
  <c r="BE142" i="8"/>
  <c r="CI142" i="8"/>
  <c r="BT142" i="8"/>
  <c r="AH142" i="8"/>
  <c r="AT142" i="8"/>
  <c r="AU142" i="8"/>
  <c r="Q142" i="8"/>
  <c r="EU142" i="8"/>
  <c r="ET142" i="8"/>
  <c r="AG142" i="8"/>
  <c r="DH142" i="8"/>
  <c r="ES142" i="8"/>
  <c r="DW142" i="8"/>
  <c r="EY142" i="8"/>
  <c r="CC142" i="8"/>
  <c r="CD142" i="8"/>
  <c r="CT142" i="8"/>
  <c r="CS142" i="8"/>
  <c r="EO142" i="8"/>
  <c r="AZ142" i="8"/>
  <c r="BD142" i="8"/>
  <c r="BX142" i="8"/>
  <c r="AD142" i="8"/>
  <c r="P142" i="8"/>
  <c r="AE142" i="8"/>
  <c r="G142" i="8"/>
  <c r="AF142" i="8"/>
  <c r="AS142" i="8"/>
  <c r="K142" i="8"/>
  <c r="CU142" i="8"/>
  <c r="EC142" i="8"/>
  <c r="BR142" i="8"/>
  <c r="AO142" i="8"/>
  <c r="CP142" i="8"/>
  <c r="DP142" i="8"/>
  <c r="EI142" i="8"/>
  <c r="BM142" i="8"/>
  <c r="CQ142" i="8"/>
  <c r="BN142" i="8"/>
  <c r="Z142" i="8"/>
  <c r="CO142" i="8"/>
  <c r="BO142" i="8"/>
  <c r="BC142" i="8"/>
  <c r="BF142" i="8"/>
  <c r="CB142" i="8"/>
  <c r="EW142" i="8"/>
  <c r="T142" i="8"/>
  <c r="BI142" i="8"/>
  <c r="CG142" i="8"/>
  <c r="AA142" i="8"/>
  <c r="L142" i="8"/>
  <c r="AY142" i="8"/>
  <c r="CH142" i="8"/>
  <c r="DG142" i="8"/>
  <c r="R142" i="8"/>
  <c r="EA142" i="8"/>
  <c r="DU142" i="8"/>
  <c r="BK142" i="8"/>
  <c r="BJ142" i="8"/>
  <c r="DQ142" i="8"/>
  <c r="BQ142" i="8"/>
  <c r="DV142" i="8"/>
  <c r="BP142" i="8"/>
  <c r="EF142" i="8"/>
  <c r="E142" i="8"/>
  <c r="DF142" i="8"/>
  <c r="F142" i="8"/>
  <c r="DK142" i="8"/>
  <c r="DE142" i="8"/>
  <c r="DT142" i="8"/>
  <c r="AC142" i="8"/>
  <c r="DR142" i="8"/>
  <c r="EJ142" i="8"/>
  <c r="BS142" i="8"/>
  <c r="CR142" i="8"/>
  <c r="BH142" i="8"/>
  <c r="EP142" i="8"/>
  <c r="BG142" i="8"/>
  <c r="DY142" i="8"/>
  <c r="EN142" i="8"/>
  <c r="M142" i="8"/>
  <c r="CE142" i="8"/>
  <c r="DZ142" i="8"/>
  <c r="CM142" i="8"/>
  <c r="AP142" i="8"/>
  <c r="DA142" i="8"/>
  <c r="DO142" i="8"/>
  <c r="AB142" i="8"/>
  <c r="BZ142" i="8"/>
  <c r="ED142" i="8"/>
  <c r="BW142" i="8"/>
  <c r="EE142" i="8"/>
  <c r="AW142" i="8"/>
  <c r="AI142" i="8"/>
  <c r="CF142" i="8"/>
  <c r="CL142" i="8"/>
  <c r="ER142" i="8"/>
  <c r="DB142" i="8"/>
  <c r="O142" i="8"/>
  <c r="N142" i="8"/>
  <c r="BL142" i="8"/>
  <c r="AQ142" i="8"/>
  <c r="J142" i="8"/>
  <c r="AK142" i="8"/>
  <c r="BB142" i="8"/>
  <c r="BA142" i="8"/>
  <c r="AM142" i="8"/>
  <c r="EK142" i="8"/>
  <c r="X142" i="8"/>
  <c r="AN142" i="8"/>
  <c r="CA142" i="8"/>
  <c r="I142" i="8"/>
  <c r="AX142" i="8"/>
  <c r="EL142" i="8"/>
  <c r="Y142" i="8"/>
  <c r="DI142" i="8"/>
  <c r="EX142" i="8"/>
  <c r="AL142" i="8"/>
  <c r="BY142" i="8"/>
  <c r="S142" i="8"/>
  <c r="BV142" i="8"/>
  <c r="CK142" i="8"/>
  <c r="BU142" i="8"/>
  <c r="CJ142" i="8"/>
  <c r="DN142" i="8"/>
  <c r="DM142" i="8"/>
  <c r="CX142" i="8"/>
  <c r="CZ142" i="8"/>
  <c r="EM142" i="8"/>
  <c r="CY142" i="8"/>
  <c r="CW142" i="8"/>
  <c r="DC142" i="8"/>
  <c r="DJ142" i="8"/>
  <c r="DX142" i="8"/>
  <c r="EQ142" i="8"/>
  <c r="DL105" i="8"/>
  <c r="EB105" i="8"/>
  <c r="AV105" i="8"/>
  <c r="CI105" i="8"/>
  <c r="BT105" i="8"/>
  <c r="BE105" i="8"/>
  <c r="AH105" i="8"/>
  <c r="Q105" i="8"/>
  <c r="AT105" i="8"/>
  <c r="AU105" i="8"/>
  <c r="EU105" i="8"/>
  <c r="DH105" i="8"/>
  <c r="AG105" i="8"/>
  <c r="ET105" i="8"/>
  <c r="EY105" i="8"/>
  <c r="CC105" i="8"/>
  <c r="ES105" i="8"/>
  <c r="CD105" i="8"/>
  <c r="CS105" i="8"/>
  <c r="DW105" i="8"/>
  <c r="CT105" i="8"/>
  <c r="P105" i="8"/>
  <c r="AS105" i="8"/>
  <c r="AE105" i="8"/>
  <c r="AD105" i="8"/>
  <c r="EO105" i="8"/>
  <c r="BX105" i="8"/>
  <c r="AZ105" i="8"/>
  <c r="BD105" i="8"/>
  <c r="AF105" i="8"/>
  <c r="AO105" i="8"/>
  <c r="K105" i="8"/>
  <c r="CU105" i="8"/>
  <c r="BR105" i="8"/>
  <c r="G105" i="8"/>
  <c r="DP105" i="8"/>
  <c r="EI105" i="8"/>
  <c r="CO105" i="8"/>
  <c r="CP105" i="8"/>
  <c r="EC105" i="8"/>
  <c r="CQ105" i="8"/>
  <c r="BN105" i="8"/>
  <c r="BM105" i="8"/>
  <c r="BO105" i="8"/>
  <c r="Z105" i="8"/>
  <c r="BC105" i="8"/>
  <c r="CB105" i="8"/>
  <c r="BF105" i="8"/>
  <c r="DG105" i="8"/>
  <c r="L105" i="8"/>
  <c r="T105" i="8"/>
  <c r="AA105" i="8"/>
  <c r="CG105" i="8"/>
  <c r="AY105" i="8"/>
  <c r="BI105" i="8"/>
  <c r="CH105" i="8"/>
  <c r="EW105" i="8"/>
  <c r="R105" i="8"/>
  <c r="BJ105" i="8"/>
  <c r="BP105" i="8"/>
  <c r="DU105" i="8"/>
  <c r="BK105" i="8"/>
  <c r="EA105" i="8"/>
  <c r="DR105" i="8"/>
  <c r="E105" i="8"/>
  <c r="DQ105" i="8"/>
  <c r="AI105" i="8"/>
  <c r="EF105" i="8"/>
  <c r="F105" i="8"/>
  <c r="DV105" i="8"/>
  <c r="BQ105" i="8"/>
  <c r="DF105" i="8"/>
  <c r="DT105" i="8"/>
  <c r="EP105" i="8"/>
  <c r="CR105" i="8"/>
  <c r="EJ105" i="8"/>
  <c r="DE105" i="8"/>
  <c r="AC105" i="8"/>
  <c r="BS105" i="8"/>
  <c r="DK105" i="8"/>
  <c r="DA105" i="8"/>
  <c r="BH105" i="8"/>
  <c r="M105" i="8"/>
  <c r="AP105" i="8"/>
  <c r="BG105" i="8"/>
  <c r="ED105" i="8"/>
  <c r="CE105" i="8"/>
  <c r="N105" i="8"/>
  <c r="DZ105" i="8"/>
  <c r="DY105" i="8"/>
  <c r="CM105" i="8"/>
  <c r="EN105" i="8"/>
  <c r="O105" i="8"/>
  <c r="CL105" i="8"/>
  <c r="CF105" i="8"/>
  <c r="AB105" i="8"/>
  <c r="BY105" i="8"/>
  <c r="DO105" i="8"/>
  <c r="ER105" i="8"/>
  <c r="DB105" i="8"/>
  <c r="EE105" i="8"/>
  <c r="BZ105" i="8"/>
  <c r="I105" i="8"/>
  <c r="EX105" i="8"/>
  <c r="AM105" i="8"/>
  <c r="BW105" i="8"/>
  <c r="AW105" i="8"/>
  <c r="BL105" i="8"/>
  <c r="AK105" i="8"/>
  <c r="J105" i="8"/>
  <c r="Y105" i="8"/>
  <c r="DX105" i="8"/>
  <c r="AQ105" i="8"/>
  <c r="EL105" i="8"/>
  <c r="DI105" i="8"/>
  <c r="AX105" i="8"/>
  <c r="S105" i="8"/>
  <c r="CA105" i="8"/>
  <c r="X105" i="8"/>
  <c r="BB105" i="8"/>
  <c r="BA105" i="8"/>
  <c r="AL105" i="8"/>
  <c r="CY105" i="8"/>
  <c r="AN105" i="8"/>
  <c r="DC105" i="8"/>
  <c r="DN105" i="8"/>
  <c r="DJ105" i="8"/>
  <c r="BV105" i="8"/>
  <c r="CW105" i="8"/>
  <c r="EK105" i="8"/>
  <c r="EM105" i="8"/>
  <c r="CJ105" i="8"/>
  <c r="DM105" i="8"/>
  <c r="BU105" i="8"/>
  <c r="CK105" i="8"/>
  <c r="CX105" i="8"/>
  <c r="EQ105" i="8"/>
  <c r="CZ105" i="8"/>
  <c r="DS105" i="8"/>
  <c r="CI117" i="8"/>
  <c r="EB117" i="8"/>
  <c r="DL117" i="8"/>
  <c r="AV117" i="8"/>
  <c r="BE117" i="8"/>
  <c r="BT117" i="8"/>
  <c r="AU117" i="8"/>
  <c r="AH117" i="8"/>
  <c r="Q117" i="8"/>
  <c r="AT117" i="8"/>
  <c r="AG117" i="8"/>
  <c r="ET117" i="8"/>
  <c r="DH117" i="8"/>
  <c r="EU117" i="8"/>
  <c r="ES117" i="8"/>
  <c r="EY117" i="8"/>
  <c r="CD117" i="8"/>
  <c r="CT117" i="8"/>
  <c r="CS117" i="8"/>
  <c r="BD117" i="8"/>
  <c r="CC117" i="8"/>
  <c r="DW117" i="8"/>
  <c r="AS117" i="8"/>
  <c r="P117" i="8"/>
  <c r="AZ117" i="8"/>
  <c r="BX117" i="8"/>
  <c r="AE117" i="8"/>
  <c r="EO117" i="8"/>
  <c r="AD117" i="8"/>
  <c r="AO117" i="8"/>
  <c r="K117" i="8"/>
  <c r="EC117" i="8"/>
  <c r="AF117" i="8"/>
  <c r="G117" i="8"/>
  <c r="BR117" i="8"/>
  <c r="CU117" i="8"/>
  <c r="BM117" i="8"/>
  <c r="EI117" i="8"/>
  <c r="CP117" i="8"/>
  <c r="CQ117" i="8"/>
  <c r="DP117" i="8"/>
  <c r="BN117" i="8"/>
  <c r="BC117" i="8"/>
  <c r="BF117" i="8"/>
  <c r="CO117" i="8"/>
  <c r="CB117" i="8"/>
  <c r="BO117" i="8"/>
  <c r="Z117" i="8"/>
  <c r="DG117" i="8"/>
  <c r="BI117" i="8"/>
  <c r="AY117" i="8"/>
  <c r="EW117" i="8"/>
  <c r="CG117" i="8"/>
  <c r="T117" i="8"/>
  <c r="L117" i="8"/>
  <c r="AA117" i="8"/>
  <c r="CH117" i="8"/>
  <c r="R117" i="8"/>
  <c r="DU117" i="8"/>
  <c r="EA117" i="8"/>
  <c r="BP117" i="8"/>
  <c r="BK117" i="8"/>
  <c r="BJ117" i="8"/>
  <c r="DR117" i="8"/>
  <c r="BQ117" i="8"/>
  <c r="DV117" i="8"/>
  <c r="E117" i="8"/>
  <c r="DQ117" i="8"/>
  <c r="DF117" i="8"/>
  <c r="F117" i="8"/>
  <c r="EJ117" i="8"/>
  <c r="EP117" i="8"/>
  <c r="AC117" i="8"/>
  <c r="AI117" i="8"/>
  <c r="DT117" i="8"/>
  <c r="DE117" i="8"/>
  <c r="CR117" i="8"/>
  <c r="EF117" i="8"/>
  <c r="DK117" i="8"/>
  <c r="BS117" i="8"/>
  <c r="CM117" i="8"/>
  <c r="EN117" i="8"/>
  <c r="CE117" i="8"/>
  <c r="DA117" i="8"/>
  <c r="N117" i="8"/>
  <c r="BG117" i="8"/>
  <c r="M117" i="8"/>
  <c r="AP117" i="8"/>
  <c r="BH117" i="8"/>
  <c r="DZ117" i="8"/>
  <c r="DY117" i="8"/>
  <c r="EE117" i="8"/>
  <c r="BW117" i="8"/>
  <c r="AB117" i="8"/>
  <c r="BZ117" i="8"/>
  <c r="O117" i="8"/>
  <c r="ED117" i="8"/>
  <c r="CF117" i="8"/>
  <c r="DB117" i="8"/>
  <c r="BY117" i="8"/>
  <c r="CL117" i="8"/>
  <c r="DO117" i="8"/>
  <c r="ER117" i="8"/>
  <c r="AQ117" i="8"/>
  <c r="J117" i="8"/>
  <c r="I117" i="8"/>
  <c r="X117" i="8"/>
  <c r="Y117" i="8"/>
  <c r="EX117" i="8"/>
  <c r="AL117" i="8"/>
  <c r="BL117" i="8"/>
  <c r="BB117" i="8"/>
  <c r="CA117" i="8"/>
  <c r="DX117" i="8"/>
  <c r="BA117" i="8"/>
  <c r="AX117" i="8"/>
  <c r="DI117" i="8"/>
  <c r="EQ117" i="8"/>
  <c r="CY117" i="8"/>
  <c r="AM117" i="8"/>
  <c r="AW117" i="8"/>
  <c r="AK117" i="8"/>
  <c r="EL117" i="8"/>
  <c r="AN117" i="8"/>
  <c r="S117" i="8"/>
  <c r="EK117" i="8"/>
  <c r="CX117" i="8"/>
  <c r="BU117" i="8"/>
  <c r="CW117" i="8"/>
  <c r="DM117" i="8"/>
  <c r="DJ117" i="8"/>
  <c r="DN117" i="8"/>
  <c r="BV117" i="8"/>
  <c r="CJ117" i="8"/>
  <c r="DC117" i="8"/>
  <c r="CK117" i="8"/>
  <c r="CZ117" i="8"/>
  <c r="DS117" i="8"/>
  <c r="EM117" i="8"/>
  <c r="CV181" i="8"/>
  <c r="CV155" i="8"/>
  <c r="CV102" i="8"/>
  <c r="CV98" i="8"/>
  <c r="CV91" i="8"/>
  <c r="CV72" i="8"/>
  <c r="CV53" i="8"/>
  <c r="CV41" i="8"/>
  <c r="CV34" i="8"/>
  <c r="CV23" i="8"/>
  <c r="EV178" i="8"/>
  <c r="EV164" i="8"/>
  <c r="EV147" i="8"/>
  <c r="EV153" i="8"/>
  <c r="EV118" i="8"/>
  <c r="EV101" i="8"/>
  <c r="EV76" i="8"/>
  <c r="EV79" i="8"/>
  <c r="EV82" i="8"/>
  <c r="EV60" i="8"/>
  <c r="EV52" i="8"/>
  <c r="EV37" i="8"/>
  <c r="EV20" i="8"/>
  <c r="AJ170" i="8"/>
  <c r="AJ146" i="8"/>
  <c r="AJ116" i="8"/>
  <c r="AJ98" i="8"/>
  <c r="AJ79" i="8"/>
  <c r="AJ62" i="8"/>
  <c r="AJ50" i="8"/>
  <c r="AJ38" i="8"/>
  <c r="AJ19" i="8"/>
  <c r="EG178" i="8"/>
  <c r="EG164" i="8"/>
  <c r="EG148" i="8"/>
  <c r="EG145" i="8"/>
  <c r="EG133" i="8"/>
  <c r="EG109" i="8"/>
  <c r="EG118" i="8"/>
  <c r="EG91" i="8"/>
  <c r="EG84" i="8"/>
  <c r="EG79" i="8"/>
  <c r="EG64" i="8"/>
  <c r="EG59" i="8"/>
  <c r="EG38" i="8"/>
  <c r="EG33" i="8"/>
  <c r="EG16" i="8"/>
  <c r="EG19" i="8"/>
  <c r="EG5" i="8"/>
  <c r="AR172" i="8"/>
  <c r="AR180" i="8"/>
  <c r="AR169" i="8"/>
  <c r="AR145" i="8"/>
  <c r="AR133" i="8"/>
  <c r="AR129" i="8"/>
  <c r="AR104" i="8"/>
  <c r="AR79" i="8"/>
  <c r="AR76" i="8"/>
  <c r="AR67" i="8"/>
  <c r="AR57" i="8"/>
  <c r="AR37" i="8"/>
  <c r="EH174" i="8"/>
  <c r="EH178" i="8"/>
  <c r="EH164" i="8"/>
  <c r="EH156" i="8"/>
  <c r="EH119" i="8"/>
  <c r="EH79" i="8"/>
  <c r="EH57" i="8"/>
  <c r="EH59" i="8"/>
  <c r="EH50" i="8"/>
  <c r="EH45" i="8"/>
  <c r="EH24" i="8"/>
  <c r="H175" i="8"/>
  <c r="H172" i="8"/>
  <c r="H147" i="8"/>
  <c r="H152" i="8"/>
  <c r="H101" i="8"/>
  <c r="H105" i="8"/>
  <c r="H74" i="8"/>
  <c r="H60" i="8"/>
  <c r="H52" i="8"/>
  <c r="H14" i="8"/>
  <c r="H11" i="8"/>
  <c r="U181" i="8"/>
  <c r="U154" i="8"/>
  <c r="U105" i="8"/>
  <c r="U94" i="8"/>
  <c r="U33" i="8"/>
  <c r="U23" i="8"/>
  <c r="DD181" i="8"/>
  <c r="DD155" i="8"/>
  <c r="DD130" i="8"/>
  <c r="DD117" i="8"/>
  <c r="DD122" i="8"/>
  <c r="DD99" i="8"/>
  <c r="DD78" i="8"/>
  <c r="DD41" i="8"/>
  <c r="DD34" i="8"/>
  <c r="DD26" i="8"/>
  <c r="DD8" i="8"/>
  <c r="V181" i="8"/>
  <c r="V147" i="8"/>
  <c r="V120" i="8"/>
  <c r="V110" i="8"/>
  <c r="V124" i="8"/>
  <c r="V99" i="8"/>
  <c r="V72" i="8"/>
  <c r="V60" i="8"/>
  <c r="V50" i="8"/>
  <c r="V45" i="8"/>
  <c r="V5" i="8"/>
  <c r="CN175" i="8"/>
  <c r="CN180" i="8"/>
  <c r="CN146" i="8"/>
  <c r="CN129" i="8"/>
  <c r="CN102" i="8"/>
  <c r="CN99" i="8"/>
  <c r="CN62" i="8"/>
  <c r="CN50" i="8"/>
  <c r="CN39" i="8"/>
  <c r="CN38" i="8"/>
  <c r="W181" i="8"/>
  <c r="W154" i="8"/>
  <c r="W109" i="8"/>
  <c r="W66" i="8"/>
  <c r="W67" i="8"/>
  <c r="W59" i="8"/>
  <c r="W42" i="8"/>
  <c r="W35" i="8"/>
  <c r="DJ60" i="8"/>
  <c r="EM152" i="8"/>
  <c r="EM110" i="8"/>
  <c r="EM79" i="8"/>
  <c r="EM39" i="8"/>
  <c r="DS164" i="8"/>
  <c r="DS132" i="8"/>
  <c r="DS72" i="8"/>
  <c r="DS33" i="8"/>
  <c r="CZ179" i="8"/>
  <c r="CZ72" i="8"/>
  <c r="AV77" i="8"/>
  <c r="EB77" i="8"/>
  <c r="CI77" i="8"/>
  <c r="DL77" i="8"/>
  <c r="AU77" i="8"/>
  <c r="BE77" i="8"/>
  <c r="BT77" i="8"/>
  <c r="AT77" i="8"/>
  <c r="AH77" i="8"/>
  <c r="Q77" i="8"/>
  <c r="EU77" i="8"/>
  <c r="AG77" i="8"/>
  <c r="DH77" i="8"/>
  <c r="CD77" i="8"/>
  <c r="ET77" i="8"/>
  <c r="EY77" i="8"/>
  <c r="ES77" i="8"/>
  <c r="CT77" i="8"/>
  <c r="DW77" i="8"/>
  <c r="CS77" i="8"/>
  <c r="CC77" i="8"/>
  <c r="AZ77" i="8"/>
  <c r="BX77" i="8"/>
  <c r="AE77" i="8"/>
  <c r="P77" i="8"/>
  <c r="AD77" i="8"/>
  <c r="AS77" i="8"/>
  <c r="BD77" i="8"/>
  <c r="EO77" i="8"/>
  <c r="BR77" i="8"/>
  <c r="AF77" i="8"/>
  <c r="K77" i="8"/>
  <c r="G77" i="8"/>
  <c r="CU77" i="8"/>
  <c r="AO77" i="8"/>
  <c r="DP77" i="8"/>
  <c r="CO77" i="8"/>
  <c r="EI77" i="8"/>
  <c r="CQ77" i="8"/>
  <c r="CP77" i="8"/>
  <c r="EC77" i="8"/>
  <c r="BM77" i="8"/>
  <c r="BN77" i="8"/>
  <c r="T77" i="8"/>
  <c r="DG77" i="8"/>
  <c r="BF77" i="8"/>
  <c r="CB77" i="8"/>
  <c r="Z77" i="8"/>
  <c r="BC77" i="8"/>
  <c r="BO77" i="8"/>
  <c r="L77" i="8"/>
  <c r="EW77" i="8"/>
  <c r="CH77" i="8"/>
  <c r="CG77" i="8"/>
  <c r="AY77" i="8"/>
  <c r="BI77" i="8"/>
  <c r="AA77" i="8"/>
  <c r="R77" i="8"/>
  <c r="BK77" i="8"/>
  <c r="DR77" i="8"/>
  <c r="DQ77" i="8"/>
  <c r="BJ77" i="8"/>
  <c r="DU77" i="8"/>
  <c r="EA77" i="8"/>
  <c r="BP77" i="8"/>
  <c r="E77" i="8"/>
  <c r="EF77" i="8"/>
  <c r="F77" i="8"/>
  <c r="DV77" i="8"/>
  <c r="AI77" i="8"/>
  <c r="BQ77" i="8"/>
  <c r="DE77" i="8"/>
  <c r="DT77" i="8"/>
  <c r="CR77" i="8"/>
  <c r="DF77" i="8"/>
  <c r="EP77" i="8"/>
  <c r="AC77" i="8"/>
  <c r="AP77" i="8"/>
  <c r="DA77" i="8"/>
  <c r="EJ77" i="8"/>
  <c r="BG77" i="8"/>
  <c r="CM77" i="8"/>
  <c r="DK77" i="8"/>
  <c r="DY77" i="8"/>
  <c r="ED77" i="8"/>
  <c r="CE77" i="8"/>
  <c r="DZ77" i="8"/>
  <c r="N77" i="8"/>
  <c r="M77" i="8"/>
  <c r="EN77" i="8"/>
  <c r="O77" i="8"/>
  <c r="BW77" i="8"/>
  <c r="ER77" i="8"/>
  <c r="DO77" i="8"/>
  <c r="CL77" i="8"/>
  <c r="AW77" i="8"/>
  <c r="BL77" i="8"/>
  <c r="EE77" i="8"/>
  <c r="AB77" i="8"/>
  <c r="BS77" i="8"/>
  <c r="BH77" i="8"/>
  <c r="CF77" i="8"/>
  <c r="BZ77" i="8"/>
  <c r="J77" i="8"/>
  <c r="AM77" i="8"/>
  <c r="DB77" i="8"/>
  <c r="AQ77" i="8"/>
  <c r="I77" i="8"/>
  <c r="X77" i="8"/>
  <c r="BY77" i="8"/>
  <c r="Y77" i="8"/>
  <c r="BB77" i="8"/>
  <c r="BA77" i="8"/>
  <c r="EL77" i="8"/>
  <c r="EK77" i="8"/>
  <c r="CA77" i="8"/>
  <c r="S77" i="8"/>
  <c r="EX77" i="8"/>
  <c r="AL77" i="8"/>
  <c r="DI77" i="8"/>
  <c r="AN77" i="8"/>
  <c r="AX77" i="8"/>
  <c r="EQ77" i="8"/>
  <c r="AK77" i="8"/>
  <c r="CJ77" i="8"/>
  <c r="DM77" i="8"/>
  <c r="EM77" i="8"/>
  <c r="BU77" i="8"/>
  <c r="DC77" i="8"/>
  <c r="CZ77" i="8"/>
  <c r="CK77" i="8"/>
  <c r="CY77" i="8"/>
  <c r="BV77" i="8"/>
  <c r="DS77" i="8"/>
  <c r="CX77" i="8"/>
  <c r="CW77" i="8"/>
  <c r="DN77" i="8"/>
  <c r="DX77" i="8"/>
  <c r="AJ181" i="8"/>
  <c r="AJ158" i="8"/>
  <c r="AJ155" i="8"/>
  <c r="AJ104" i="8"/>
  <c r="AJ122" i="8"/>
  <c r="AJ95" i="8"/>
  <c r="AJ45" i="8"/>
  <c r="AJ33" i="8"/>
  <c r="AJ26" i="8"/>
  <c r="AJ20" i="8"/>
  <c r="EG175" i="8"/>
  <c r="EG168" i="8"/>
  <c r="EG129" i="8"/>
  <c r="EG122" i="8"/>
  <c r="EG100" i="8"/>
  <c r="EG60" i="8"/>
  <c r="EG45" i="8"/>
  <c r="EG36" i="8"/>
  <c r="EG26" i="8"/>
  <c r="EG14" i="8"/>
  <c r="AR164" i="8"/>
  <c r="AR158" i="8"/>
  <c r="AR154" i="8"/>
  <c r="AR142" i="8"/>
  <c r="AR124" i="8"/>
  <c r="AR98" i="8"/>
  <c r="AR60" i="8"/>
  <c r="AR59" i="8"/>
  <c r="AR58" i="8"/>
  <c r="AR38" i="8"/>
  <c r="AR19" i="8"/>
  <c r="AR14" i="8"/>
  <c r="AR5" i="8"/>
  <c r="EH168" i="8"/>
  <c r="EH132" i="8"/>
  <c r="EH122" i="8"/>
  <c r="EH109" i="8"/>
  <c r="EH98" i="8"/>
  <c r="EH84" i="8"/>
  <c r="EH37" i="8"/>
  <c r="EH19" i="8"/>
  <c r="EH8" i="8"/>
  <c r="H178" i="8"/>
  <c r="H164" i="8"/>
  <c r="H132" i="8"/>
  <c r="H119" i="8"/>
  <c r="H77" i="8"/>
  <c r="H64" i="8"/>
  <c r="H47" i="8"/>
  <c r="U172" i="8"/>
  <c r="U146" i="8"/>
  <c r="U139" i="8"/>
  <c r="U117" i="8"/>
  <c r="U122" i="8"/>
  <c r="U84" i="8"/>
  <c r="U79" i="8"/>
  <c r="U60" i="8"/>
  <c r="U52" i="8"/>
  <c r="U41" i="8"/>
  <c r="U34" i="8"/>
  <c r="U28" i="8"/>
  <c r="U11" i="8"/>
  <c r="DD171" i="8"/>
  <c r="DD168" i="8"/>
  <c r="DD147" i="8"/>
  <c r="DD139" i="8"/>
  <c r="DD119" i="8"/>
  <c r="DD94" i="8"/>
  <c r="DD69" i="8"/>
  <c r="DD66" i="8"/>
  <c r="DD47" i="8"/>
  <c r="DD42" i="8"/>
  <c r="DD35" i="8"/>
  <c r="DD23" i="8"/>
  <c r="V178" i="8"/>
  <c r="V182" i="8"/>
  <c r="V146" i="8"/>
  <c r="V171" i="8"/>
  <c r="V143" i="8"/>
  <c r="V139" i="8"/>
  <c r="V116" i="8"/>
  <c r="V94" i="8"/>
  <c r="V84" i="8"/>
  <c r="V79" i="8"/>
  <c r="V64" i="8"/>
  <c r="V52" i="8"/>
  <c r="V14" i="8"/>
  <c r="CN158" i="8"/>
  <c r="CN130" i="8"/>
  <c r="CN124" i="8"/>
  <c r="CN121" i="8"/>
  <c r="CN94" i="8"/>
  <c r="CN72" i="8"/>
  <c r="CN77" i="8"/>
  <c r="CN66" i="8"/>
  <c r="CN28" i="8"/>
  <c r="CN20" i="8"/>
  <c r="W182" i="8"/>
  <c r="W158" i="8"/>
  <c r="W146" i="8"/>
  <c r="W130" i="8"/>
  <c r="W117" i="8"/>
  <c r="W101" i="8"/>
  <c r="W84" i="8"/>
  <c r="W69" i="8"/>
  <c r="W60" i="8"/>
  <c r="W36" i="8"/>
  <c r="W19" i="8"/>
  <c r="DJ145" i="8"/>
  <c r="DJ119" i="8"/>
  <c r="DJ72" i="8"/>
  <c r="EM158" i="8"/>
  <c r="EM67" i="8"/>
  <c r="EM34" i="8"/>
  <c r="DS175" i="8"/>
  <c r="DS62" i="8"/>
  <c r="DS34" i="8"/>
  <c r="CZ168" i="8"/>
  <c r="EB65" i="8"/>
  <c r="AV65" i="8"/>
  <c r="DL65" i="8"/>
  <c r="CI65" i="8"/>
  <c r="BE65" i="8"/>
  <c r="AU65" i="8"/>
  <c r="BT65" i="8"/>
  <c r="AT65" i="8"/>
  <c r="AH65" i="8"/>
  <c r="Q65" i="8"/>
  <c r="AG65" i="8"/>
  <c r="EU65" i="8"/>
  <c r="DH65" i="8"/>
  <c r="CD65" i="8"/>
  <c r="EY65" i="8"/>
  <c r="CC65" i="8"/>
  <c r="ET65" i="8"/>
  <c r="ES65" i="8"/>
  <c r="DW65" i="8"/>
  <c r="CT65" i="8"/>
  <c r="CS65" i="8"/>
  <c r="AZ65" i="8"/>
  <c r="EO65" i="8"/>
  <c r="AE65" i="8"/>
  <c r="BD65" i="8"/>
  <c r="P65" i="8"/>
  <c r="BX65" i="8"/>
  <c r="AD65" i="8"/>
  <c r="AS65" i="8"/>
  <c r="BR65" i="8"/>
  <c r="EC65" i="8"/>
  <c r="K65" i="8"/>
  <c r="AF65" i="8"/>
  <c r="G65" i="8"/>
  <c r="CU65" i="8"/>
  <c r="AO65" i="8"/>
  <c r="EI65" i="8"/>
  <c r="CP65" i="8"/>
  <c r="CQ65" i="8"/>
  <c r="BN65" i="8"/>
  <c r="BM65" i="8"/>
  <c r="CO65" i="8"/>
  <c r="DP65" i="8"/>
  <c r="Z65" i="8"/>
  <c r="CB65" i="8"/>
  <c r="BF65" i="8"/>
  <c r="DG65" i="8"/>
  <c r="BO65" i="8"/>
  <c r="T65" i="8"/>
  <c r="BC65" i="8"/>
  <c r="EW65" i="8"/>
  <c r="CG65" i="8"/>
  <c r="R65" i="8"/>
  <c r="L65" i="8"/>
  <c r="AY65" i="8"/>
  <c r="BI65" i="8"/>
  <c r="AA65" i="8"/>
  <c r="CH65" i="8"/>
  <c r="BK65" i="8"/>
  <c r="EA65" i="8"/>
  <c r="DQ65" i="8"/>
  <c r="BJ65" i="8"/>
  <c r="BP65" i="8"/>
  <c r="DU65" i="8"/>
  <c r="DR65" i="8"/>
  <c r="EF65" i="8"/>
  <c r="DF65" i="8"/>
  <c r="DV65" i="8"/>
  <c r="F65" i="8"/>
  <c r="BQ65" i="8"/>
  <c r="E65" i="8"/>
  <c r="DT65" i="8"/>
  <c r="EJ65" i="8"/>
  <c r="EP65" i="8"/>
  <c r="DE65" i="8"/>
  <c r="AC65" i="8"/>
  <c r="AI65" i="8"/>
  <c r="CR65" i="8"/>
  <c r="DA65" i="8"/>
  <c r="M65" i="8"/>
  <c r="ED65" i="8"/>
  <c r="CM65" i="8"/>
  <c r="N65" i="8"/>
  <c r="CE65" i="8"/>
  <c r="DY65" i="8"/>
  <c r="EN65" i="8"/>
  <c r="BH65" i="8"/>
  <c r="BS65" i="8"/>
  <c r="DK65" i="8"/>
  <c r="AP65" i="8"/>
  <c r="BG65" i="8"/>
  <c r="DO65" i="8"/>
  <c r="DZ65" i="8"/>
  <c r="CF65" i="8"/>
  <c r="ER65" i="8"/>
  <c r="AB65" i="8"/>
  <c r="AW65" i="8"/>
  <c r="BZ65" i="8"/>
  <c r="EE65" i="8"/>
  <c r="DB65" i="8"/>
  <c r="BW65" i="8"/>
  <c r="BL65" i="8"/>
  <c r="AL65" i="8"/>
  <c r="CL65" i="8"/>
  <c r="O65" i="8"/>
  <c r="AQ65" i="8"/>
  <c r="J65" i="8"/>
  <c r="EX65" i="8"/>
  <c r="BY65" i="8"/>
  <c r="I65" i="8"/>
  <c r="Y65" i="8"/>
  <c r="BA65" i="8"/>
  <c r="AM65" i="8"/>
  <c r="AK65" i="8"/>
  <c r="X65" i="8"/>
  <c r="S65" i="8"/>
  <c r="CA65" i="8"/>
  <c r="AN65" i="8"/>
  <c r="EL65" i="8"/>
  <c r="AX65" i="8"/>
  <c r="DI65" i="8"/>
  <c r="BB65" i="8"/>
  <c r="DX65" i="8"/>
  <c r="EQ65" i="8"/>
  <c r="CJ65" i="8"/>
  <c r="DN65" i="8"/>
  <c r="BU65" i="8"/>
  <c r="CK65" i="8"/>
  <c r="DM65" i="8"/>
  <c r="CZ65" i="8"/>
  <c r="CX65" i="8"/>
  <c r="DS65" i="8"/>
  <c r="CY65" i="8"/>
  <c r="CW65" i="8"/>
  <c r="EM65" i="8"/>
  <c r="EK65" i="8"/>
  <c r="BV65" i="8"/>
  <c r="DC65" i="8"/>
  <c r="DL11" i="8"/>
  <c r="EB11" i="8"/>
  <c r="AV11" i="8"/>
  <c r="CI11" i="8"/>
  <c r="BE11" i="8"/>
  <c r="AU11" i="8"/>
  <c r="BT11" i="8"/>
  <c r="AH11" i="8"/>
  <c r="AT11" i="8"/>
  <c r="Q11" i="8"/>
  <c r="ET11" i="8"/>
  <c r="AG11" i="8"/>
  <c r="EU11" i="8"/>
  <c r="DH11" i="8"/>
  <c r="EY11" i="8"/>
  <c r="CC11" i="8"/>
  <c r="ES11" i="8"/>
  <c r="CD11" i="8"/>
  <c r="AZ11" i="8"/>
  <c r="DW11" i="8"/>
  <c r="CS11" i="8"/>
  <c r="CT11" i="8"/>
  <c r="BX11" i="8"/>
  <c r="AS11" i="8"/>
  <c r="AE11" i="8"/>
  <c r="AD11" i="8"/>
  <c r="EO11" i="8"/>
  <c r="BD11" i="8"/>
  <c r="P11" i="8"/>
  <c r="AF11" i="8"/>
  <c r="AO11" i="8"/>
  <c r="K11" i="8"/>
  <c r="G11" i="8"/>
  <c r="CU11" i="8"/>
  <c r="BR11" i="8"/>
  <c r="EC11" i="8"/>
  <c r="DP11" i="8"/>
  <c r="EI11" i="8"/>
  <c r="CQ11" i="8"/>
  <c r="BN11" i="8"/>
  <c r="BM11" i="8"/>
  <c r="CP11" i="8"/>
  <c r="CO11" i="8"/>
  <c r="BF11" i="8"/>
  <c r="L11" i="8"/>
  <c r="Z11" i="8"/>
  <c r="CB11" i="8"/>
  <c r="BO11" i="8"/>
  <c r="BC11" i="8"/>
  <c r="T11" i="8"/>
  <c r="R11" i="8"/>
  <c r="CG11" i="8"/>
  <c r="AY11" i="8"/>
  <c r="DG11" i="8"/>
  <c r="BI11" i="8"/>
  <c r="AA11" i="8"/>
  <c r="EW11" i="8"/>
  <c r="CH11" i="8"/>
  <c r="DU11" i="8"/>
  <c r="EA11" i="8"/>
  <c r="BP11" i="8"/>
  <c r="DR11" i="8"/>
  <c r="BJ11" i="8"/>
  <c r="BK11" i="8"/>
  <c r="DQ11" i="8"/>
  <c r="DV11" i="8"/>
  <c r="BQ11" i="8"/>
  <c r="AI11" i="8"/>
  <c r="DF11" i="8"/>
  <c r="E11" i="8"/>
  <c r="F11" i="8"/>
  <c r="EF11" i="8"/>
  <c r="DT11" i="8"/>
  <c r="DK11" i="8"/>
  <c r="EP11" i="8"/>
  <c r="CR11" i="8"/>
  <c r="EJ11" i="8"/>
  <c r="DE11" i="8"/>
  <c r="AC11" i="8"/>
  <c r="BS11" i="8"/>
  <c r="N11" i="8"/>
  <c r="AP11" i="8"/>
  <c r="DY11" i="8"/>
  <c r="BH11" i="8"/>
  <c r="EN11" i="8"/>
  <c r="M11" i="8"/>
  <c r="CE11" i="8"/>
  <c r="BG11" i="8"/>
  <c r="DA11" i="8"/>
  <c r="DZ11" i="8"/>
  <c r="DO11" i="8"/>
  <c r="ED11" i="8"/>
  <c r="CF11" i="8"/>
  <c r="CM11" i="8"/>
  <c r="O11" i="8"/>
  <c r="BZ11" i="8"/>
  <c r="BL11" i="8"/>
  <c r="BW11" i="8"/>
  <c r="ER11" i="8"/>
  <c r="BY11" i="8"/>
  <c r="CL11" i="8"/>
  <c r="AB11" i="8"/>
  <c r="DB11" i="8"/>
  <c r="EE11" i="8"/>
  <c r="J11" i="8"/>
  <c r="EX11" i="8"/>
  <c r="AL11" i="8"/>
  <c r="AW11" i="8"/>
  <c r="AM11" i="8"/>
  <c r="AQ11" i="8"/>
  <c r="I11" i="8"/>
  <c r="AK11" i="8"/>
  <c r="X11" i="8"/>
  <c r="EQ11" i="8"/>
  <c r="CA11" i="8"/>
  <c r="AX11" i="8"/>
  <c r="Y11" i="8"/>
  <c r="S11" i="8"/>
  <c r="EL11" i="8"/>
  <c r="DI11" i="8"/>
  <c r="BB11" i="8"/>
  <c r="BA11" i="8"/>
  <c r="EK11" i="8"/>
  <c r="CY11" i="8"/>
  <c r="AN11" i="8"/>
  <c r="DX11" i="8"/>
  <c r="BU11" i="8"/>
  <c r="DS11" i="8"/>
  <c r="BV11" i="8"/>
  <c r="CJ11" i="8"/>
  <c r="CK11" i="8"/>
  <c r="CZ11" i="8"/>
  <c r="CX11" i="8"/>
  <c r="CW11" i="8"/>
  <c r="DC11" i="8"/>
  <c r="EM11" i="8"/>
  <c r="DJ11" i="8"/>
  <c r="DN11" i="8"/>
  <c r="DM11" i="8"/>
  <c r="AV133" i="8"/>
  <c r="DL133" i="8"/>
  <c r="EB133" i="8"/>
  <c r="CI133" i="8"/>
  <c r="BE133" i="8"/>
  <c r="BT133" i="8"/>
  <c r="AU133" i="8"/>
  <c r="Q133" i="8"/>
  <c r="AT133" i="8"/>
  <c r="AH133" i="8"/>
  <c r="EU133" i="8"/>
  <c r="AG133" i="8"/>
  <c r="DH133" i="8"/>
  <c r="EY133" i="8"/>
  <c r="CD133" i="8"/>
  <c r="ES133" i="8"/>
  <c r="ET133" i="8"/>
  <c r="DW133" i="8"/>
  <c r="CT133" i="8"/>
  <c r="CC133" i="8"/>
  <c r="CS133" i="8"/>
  <c r="EO133" i="8"/>
  <c r="AD133" i="8"/>
  <c r="BX133" i="8"/>
  <c r="AZ133" i="8"/>
  <c r="P133" i="8"/>
  <c r="BD133" i="8"/>
  <c r="AS133" i="8"/>
  <c r="AE133" i="8"/>
  <c r="EC133" i="8"/>
  <c r="CU133" i="8"/>
  <c r="BR133" i="8"/>
  <c r="G133" i="8"/>
  <c r="AF133" i="8"/>
  <c r="K133" i="8"/>
  <c r="AO133" i="8"/>
  <c r="CQ133" i="8"/>
  <c r="CP133" i="8"/>
  <c r="DP133" i="8"/>
  <c r="EI133" i="8"/>
  <c r="BN133" i="8"/>
  <c r="BM133" i="8"/>
  <c r="BO133" i="8"/>
  <c r="Z133" i="8"/>
  <c r="DG133" i="8"/>
  <c r="T133" i="8"/>
  <c r="BF133" i="8"/>
  <c r="CO133" i="8"/>
  <c r="CB133" i="8"/>
  <c r="BC133" i="8"/>
  <c r="EW133" i="8"/>
  <c r="BI133" i="8"/>
  <c r="AA133" i="8"/>
  <c r="R133" i="8"/>
  <c r="CH133" i="8"/>
  <c r="CG133" i="8"/>
  <c r="L133" i="8"/>
  <c r="AY133" i="8"/>
  <c r="BJ133" i="8"/>
  <c r="DR133" i="8"/>
  <c r="BP133" i="8"/>
  <c r="DQ133" i="8"/>
  <c r="EA133" i="8"/>
  <c r="BK133" i="8"/>
  <c r="DU133" i="8"/>
  <c r="F133" i="8"/>
  <c r="BQ133" i="8"/>
  <c r="DV133" i="8"/>
  <c r="E133" i="8"/>
  <c r="EJ133" i="8"/>
  <c r="AC133" i="8"/>
  <c r="DE133" i="8"/>
  <c r="DF133" i="8"/>
  <c r="CR133" i="8"/>
  <c r="EP133" i="8"/>
  <c r="DK133" i="8"/>
  <c r="AP133" i="8"/>
  <c r="CE133" i="8"/>
  <c r="DT133" i="8"/>
  <c r="BH133" i="8"/>
  <c r="DZ133" i="8"/>
  <c r="BG133" i="8"/>
  <c r="EN133" i="8"/>
  <c r="ED133" i="8"/>
  <c r="M133" i="8"/>
  <c r="EF133" i="8"/>
  <c r="CM133" i="8"/>
  <c r="AI133" i="8"/>
  <c r="N133" i="8"/>
  <c r="DB133" i="8"/>
  <c r="AB133" i="8"/>
  <c r="DY133" i="8"/>
  <c r="CF133" i="8"/>
  <c r="BL133" i="8"/>
  <c r="BS133" i="8"/>
  <c r="BW133" i="8"/>
  <c r="AW133" i="8"/>
  <c r="DO133" i="8"/>
  <c r="ER133" i="8"/>
  <c r="DA133" i="8"/>
  <c r="EE133" i="8"/>
  <c r="BZ133" i="8"/>
  <c r="AL133" i="8"/>
  <c r="AQ133" i="8"/>
  <c r="AM133" i="8"/>
  <c r="BB133" i="8"/>
  <c r="CL133" i="8"/>
  <c r="J133" i="8"/>
  <c r="X133" i="8"/>
  <c r="EX133" i="8"/>
  <c r="BY133" i="8"/>
  <c r="BA133" i="8"/>
  <c r="AN133" i="8"/>
  <c r="CA133" i="8"/>
  <c r="EL133" i="8"/>
  <c r="EQ133" i="8"/>
  <c r="O133" i="8"/>
  <c r="I133" i="8"/>
  <c r="Y133" i="8"/>
  <c r="DI133" i="8"/>
  <c r="AK133" i="8"/>
  <c r="S133" i="8"/>
  <c r="AX133" i="8"/>
  <c r="CK133" i="8"/>
  <c r="CJ133" i="8"/>
  <c r="CZ133" i="8"/>
  <c r="EM133" i="8"/>
  <c r="BU133" i="8"/>
  <c r="EK133" i="8"/>
  <c r="CW133" i="8"/>
  <c r="DX133" i="8"/>
  <c r="DN133" i="8"/>
  <c r="CX133" i="8"/>
  <c r="DC133" i="8"/>
  <c r="CY133" i="8"/>
  <c r="BV133" i="8"/>
  <c r="DM133" i="8"/>
  <c r="DJ133" i="8"/>
  <c r="DL39" i="8"/>
  <c r="CI39" i="8"/>
  <c r="AV39" i="8"/>
  <c r="EB39" i="8"/>
  <c r="BT39" i="8"/>
  <c r="BE39" i="8"/>
  <c r="AU39" i="8"/>
  <c r="AT39" i="8"/>
  <c r="Q39" i="8"/>
  <c r="AH39" i="8"/>
  <c r="AG39" i="8"/>
  <c r="DH39" i="8"/>
  <c r="EU39" i="8"/>
  <c r="ES39" i="8"/>
  <c r="CD39" i="8"/>
  <c r="ET39" i="8"/>
  <c r="EY39" i="8"/>
  <c r="CC39" i="8"/>
  <c r="CS39" i="8"/>
  <c r="AZ39" i="8"/>
  <c r="CT39" i="8"/>
  <c r="DW39" i="8"/>
  <c r="BD39" i="8"/>
  <c r="AD39" i="8"/>
  <c r="P39" i="8"/>
  <c r="EO39" i="8"/>
  <c r="AS39" i="8"/>
  <c r="AE39" i="8"/>
  <c r="BX39" i="8"/>
  <c r="K39" i="8"/>
  <c r="BR39" i="8"/>
  <c r="EC39" i="8"/>
  <c r="CU39" i="8"/>
  <c r="AF39" i="8"/>
  <c r="DP39" i="8"/>
  <c r="G39" i="8"/>
  <c r="CO39" i="8"/>
  <c r="CQ39" i="8"/>
  <c r="EI39" i="8"/>
  <c r="CP39" i="8"/>
  <c r="AO39" i="8"/>
  <c r="BN39" i="8"/>
  <c r="BM39" i="8"/>
  <c r="Z39" i="8"/>
  <c r="BO39" i="8"/>
  <c r="BC39" i="8"/>
  <c r="BF39" i="8"/>
  <c r="CB39" i="8"/>
  <c r="L39" i="8"/>
  <c r="BI39" i="8"/>
  <c r="CH39" i="8"/>
  <c r="AA39" i="8"/>
  <c r="AY39" i="8"/>
  <c r="T39" i="8"/>
  <c r="DG39" i="8"/>
  <c r="CG39" i="8"/>
  <c r="EW39" i="8"/>
  <c r="DU39" i="8"/>
  <c r="BP39" i="8"/>
  <c r="EF39" i="8"/>
  <c r="R39" i="8"/>
  <c r="BK39" i="8"/>
  <c r="BJ39" i="8"/>
  <c r="EA39" i="8"/>
  <c r="DQ39" i="8"/>
  <c r="F39" i="8"/>
  <c r="AI39" i="8"/>
  <c r="DR39" i="8"/>
  <c r="DV39" i="8"/>
  <c r="BQ39" i="8"/>
  <c r="DF39" i="8"/>
  <c r="E39" i="8"/>
  <c r="DT39" i="8"/>
  <c r="AC39" i="8"/>
  <c r="EJ39" i="8"/>
  <c r="EP39" i="8"/>
  <c r="DE39" i="8"/>
  <c r="AP39" i="8"/>
  <c r="ED39" i="8"/>
  <c r="CE39" i="8"/>
  <c r="CR39" i="8"/>
  <c r="DA39" i="8"/>
  <c r="N39" i="8"/>
  <c r="BH39" i="8"/>
  <c r="M39" i="8"/>
  <c r="DZ39" i="8"/>
  <c r="DK39" i="8"/>
  <c r="BS39" i="8"/>
  <c r="DY39" i="8"/>
  <c r="EN39" i="8"/>
  <c r="CL39" i="8"/>
  <c r="CM39" i="8"/>
  <c r="DO39" i="8"/>
  <c r="CF39" i="8"/>
  <c r="BW39" i="8"/>
  <c r="EE39" i="8"/>
  <c r="O39" i="8"/>
  <c r="ER39" i="8"/>
  <c r="BZ39" i="8"/>
  <c r="AB39" i="8"/>
  <c r="BY39" i="8"/>
  <c r="BG39" i="8"/>
  <c r="AW39" i="8"/>
  <c r="J39" i="8"/>
  <c r="AK39" i="8"/>
  <c r="X39" i="8"/>
  <c r="DB39" i="8"/>
  <c r="BA39" i="8"/>
  <c r="AN39" i="8"/>
  <c r="AQ39" i="8"/>
  <c r="BL39" i="8"/>
  <c r="AM39" i="8"/>
  <c r="AL39" i="8"/>
  <c r="Y39" i="8"/>
  <c r="DI39" i="8"/>
  <c r="DX39" i="8"/>
  <c r="EQ39" i="8"/>
  <c r="BB39" i="8"/>
  <c r="EX39" i="8"/>
  <c r="I39" i="8"/>
  <c r="CA39" i="8"/>
  <c r="S39" i="8"/>
  <c r="AX39" i="8"/>
  <c r="EL39" i="8"/>
  <c r="EK39" i="8"/>
  <c r="CX39" i="8"/>
  <c r="CY39" i="8"/>
  <c r="BV39" i="8"/>
  <c r="DC39" i="8"/>
  <c r="DN39" i="8"/>
  <c r="DS39" i="8"/>
  <c r="CW39" i="8"/>
  <c r="DM39" i="8"/>
  <c r="BU39" i="8"/>
  <c r="CJ39" i="8"/>
  <c r="CK39" i="8"/>
  <c r="CZ39" i="8"/>
  <c r="DJ39" i="8"/>
  <c r="DL5" i="8"/>
  <c r="CI5" i="8"/>
  <c r="EB5" i="8"/>
  <c r="AV5" i="8"/>
  <c r="BT5" i="8"/>
  <c r="BE5" i="8"/>
  <c r="AU5" i="8"/>
  <c r="AH5" i="8"/>
  <c r="AT5" i="8"/>
  <c r="Q5" i="8"/>
  <c r="AG5" i="8"/>
  <c r="DH5" i="8"/>
  <c r="ET5" i="8"/>
  <c r="EU5" i="8"/>
  <c r="ES5" i="8"/>
  <c r="EY5" i="8"/>
  <c r="CD5" i="8"/>
  <c r="DW5" i="8"/>
  <c r="CS5" i="8"/>
  <c r="AZ5" i="8"/>
  <c r="CC5" i="8"/>
  <c r="CT5" i="8"/>
  <c r="EO5" i="8"/>
  <c r="AD5" i="8"/>
  <c r="BX5" i="8"/>
  <c r="P5" i="8"/>
  <c r="BD5" i="8"/>
  <c r="AS5" i="8"/>
  <c r="AE5" i="8"/>
  <c r="G5" i="8"/>
  <c r="BR5" i="8"/>
  <c r="CU5" i="8"/>
  <c r="AF5" i="8"/>
  <c r="K5" i="8"/>
  <c r="AO5" i="8"/>
  <c r="EC5" i="8"/>
  <c r="CO5" i="8"/>
  <c r="BN5" i="8"/>
  <c r="DP5" i="8"/>
  <c r="EI5" i="8"/>
  <c r="CQ5" i="8"/>
  <c r="BM5" i="8"/>
  <c r="CP5" i="8"/>
  <c r="T5" i="8"/>
  <c r="BC5" i="8"/>
  <c r="BI5" i="8"/>
  <c r="BO5" i="8"/>
  <c r="CB5" i="8"/>
  <c r="Z5" i="8"/>
  <c r="BF5" i="8"/>
  <c r="EW5" i="8"/>
  <c r="CH5" i="8"/>
  <c r="DG5" i="8"/>
  <c r="L5" i="8"/>
  <c r="AY5" i="8"/>
  <c r="BP5" i="8"/>
  <c r="AA5" i="8"/>
  <c r="CG5" i="8"/>
  <c r="R5" i="8"/>
  <c r="EA5" i="8"/>
  <c r="BK5" i="8"/>
  <c r="DU5" i="8"/>
  <c r="EF5" i="8"/>
  <c r="BJ5" i="8"/>
  <c r="DR5" i="8"/>
  <c r="F5" i="8"/>
  <c r="DV5" i="8"/>
  <c r="DQ5" i="8"/>
  <c r="E5" i="8"/>
  <c r="BQ5" i="8"/>
  <c r="AI5" i="8"/>
  <c r="EP5" i="8"/>
  <c r="CR5" i="8"/>
  <c r="DK5" i="8"/>
  <c r="AC5" i="8"/>
  <c r="DT5" i="8"/>
  <c r="EJ5" i="8"/>
  <c r="BG5" i="8"/>
  <c r="EN5" i="8"/>
  <c r="ED5" i="8"/>
  <c r="DY5" i="8"/>
  <c r="CE5" i="8"/>
  <c r="AP5" i="8"/>
  <c r="N5" i="8"/>
  <c r="BS5" i="8"/>
  <c r="M5" i="8"/>
  <c r="DZ5" i="8"/>
  <c r="CM5" i="8"/>
  <c r="CF5" i="8"/>
  <c r="DO5" i="8"/>
  <c r="DF5" i="8"/>
  <c r="ER5" i="8"/>
  <c r="DE5" i="8"/>
  <c r="CL5" i="8"/>
  <c r="DB5" i="8"/>
  <c r="O5" i="8"/>
  <c r="AW5" i="8"/>
  <c r="BH5" i="8"/>
  <c r="BW5" i="8"/>
  <c r="BZ5" i="8"/>
  <c r="DA5" i="8"/>
  <c r="AB5" i="8"/>
  <c r="I5" i="8"/>
  <c r="AK5" i="8"/>
  <c r="X5" i="8"/>
  <c r="EE5" i="8"/>
  <c r="AM5" i="8"/>
  <c r="J5" i="8"/>
  <c r="EX5" i="8"/>
  <c r="BA5" i="8"/>
  <c r="BY5" i="8"/>
  <c r="AQ5" i="8"/>
  <c r="BL5" i="8"/>
  <c r="EL5" i="8"/>
  <c r="DX5" i="8"/>
  <c r="AL5" i="8"/>
  <c r="S5" i="8"/>
  <c r="EK5" i="8"/>
  <c r="BB5" i="8"/>
  <c r="AX5" i="8"/>
  <c r="Y5" i="8"/>
  <c r="AN5" i="8"/>
  <c r="CA5" i="8"/>
  <c r="DI5" i="8"/>
  <c r="DC5" i="8"/>
  <c r="CZ5" i="8"/>
  <c r="DJ5" i="8"/>
  <c r="CK5" i="8"/>
  <c r="BV5" i="8"/>
  <c r="CY5" i="8"/>
  <c r="CX5" i="8"/>
  <c r="BU5" i="8"/>
  <c r="CJ5" i="8"/>
  <c r="CW5" i="8"/>
  <c r="DN5" i="8"/>
  <c r="EQ5" i="8"/>
  <c r="DM5" i="8"/>
  <c r="EB99" i="8"/>
  <c r="CI99" i="8"/>
  <c r="AV99" i="8"/>
  <c r="DL99" i="8"/>
  <c r="BT99" i="8"/>
  <c r="BE99" i="8"/>
  <c r="AU99" i="8"/>
  <c r="Q99" i="8"/>
  <c r="AH99" i="8"/>
  <c r="AT99" i="8"/>
  <c r="EU99" i="8"/>
  <c r="AG99" i="8"/>
  <c r="DH99" i="8"/>
  <c r="ET99" i="8"/>
  <c r="CC99" i="8"/>
  <c r="ES99" i="8"/>
  <c r="EY99" i="8"/>
  <c r="CD99" i="8"/>
  <c r="DW99" i="8"/>
  <c r="AZ99" i="8"/>
  <c r="CT99" i="8"/>
  <c r="CS99" i="8"/>
  <c r="P99" i="8"/>
  <c r="AE99" i="8"/>
  <c r="AS99" i="8"/>
  <c r="EO99" i="8"/>
  <c r="BD99" i="8"/>
  <c r="AD99" i="8"/>
  <c r="BX99" i="8"/>
  <c r="G99" i="8"/>
  <c r="BR99" i="8"/>
  <c r="AO99" i="8"/>
  <c r="K99" i="8"/>
  <c r="CU99" i="8"/>
  <c r="AF99" i="8"/>
  <c r="DP99" i="8"/>
  <c r="BM99" i="8"/>
  <c r="EI99" i="8"/>
  <c r="BN99" i="8"/>
  <c r="EC99" i="8"/>
  <c r="CQ99" i="8"/>
  <c r="CP99" i="8"/>
  <c r="CO99" i="8"/>
  <c r="T99" i="8"/>
  <c r="BF99" i="8"/>
  <c r="CB99" i="8"/>
  <c r="BI99" i="8"/>
  <c r="BC99" i="8"/>
  <c r="BO99" i="8"/>
  <c r="Z99" i="8"/>
  <c r="L99" i="8"/>
  <c r="CH99" i="8"/>
  <c r="DG99" i="8"/>
  <c r="EW99" i="8"/>
  <c r="CG99" i="8"/>
  <c r="AA99" i="8"/>
  <c r="AY99" i="8"/>
  <c r="BK99" i="8"/>
  <c r="R99" i="8"/>
  <c r="DU99" i="8"/>
  <c r="EA99" i="8"/>
  <c r="BJ99" i="8"/>
  <c r="DQ99" i="8"/>
  <c r="BP99" i="8"/>
  <c r="BQ99" i="8"/>
  <c r="EF99" i="8"/>
  <c r="DV99" i="8"/>
  <c r="F99" i="8"/>
  <c r="DF99" i="8"/>
  <c r="DR99" i="8"/>
  <c r="E99" i="8"/>
  <c r="EP99" i="8"/>
  <c r="BS99" i="8"/>
  <c r="AC99" i="8"/>
  <c r="DE99" i="8"/>
  <c r="DT99" i="8"/>
  <c r="EJ99" i="8"/>
  <c r="AI99" i="8"/>
  <c r="DK99" i="8"/>
  <c r="DZ99" i="8"/>
  <c r="ED99" i="8"/>
  <c r="CM99" i="8"/>
  <c r="DA99" i="8"/>
  <c r="N99" i="8"/>
  <c r="M99" i="8"/>
  <c r="CR99" i="8"/>
  <c r="AP99" i="8"/>
  <c r="EN99" i="8"/>
  <c r="BH99" i="8"/>
  <c r="BG99" i="8"/>
  <c r="DY99" i="8"/>
  <c r="DO99" i="8"/>
  <c r="BW99" i="8"/>
  <c r="ER99" i="8"/>
  <c r="BZ99" i="8"/>
  <c r="BY99" i="8"/>
  <c r="EE99" i="8"/>
  <c r="O99" i="8"/>
  <c r="CE99" i="8"/>
  <c r="CL99" i="8"/>
  <c r="DB99" i="8"/>
  <c r="AB99" i="8"/>
  <c r="I99" i="8"/>
  <c r="X99" i="8"/>
  <c r="AQ99" i="8"/>
  <c r="J99" i="8"/>
  <c r="BA99" i="8"/>
  <c r="AW99" i="8"/>
  <c r="BL99" i="8"/>
  <c r="AM99" i="8"/>
  <c r="CF99" i="8"/>
  <c r="CA99" i="8"/>
  <c r="DX99" i="8"/>
  <c r="EQ99" i="8"/>
  <c r="DI99" i="8"/>
  <c r="AK99" i="8"/>
  <c r="BB99" i="8"/>
  <c r="AX99" i="8"/>
  <c r="AL99" i="8"/>
  <c r="EX99" i="8"/>
  <c r="S99" i="8"/>
  <c r="EL99" i="8"/>
  <c r="Y99" i="8"/>
  <c r="EK99" i="8"/>
  <c r="AN99" i="8"/>
  <c r="CY99" i="8"/>
  <c r="CW99" i="8"/>
  <c r="DC99" i="8"/>
  <c r="DS99" i="8"/>
  <c r="DJ99" i="8"/>
  <c r="CX99" i="8"/>
  <c r="BU99" i="8"/>
  <c r="CK99" i="8"/>
  <c r="BV99" i="8"/>
  <c r="CJ99" i="8"/>
  <c r="DN99" i="8"/>
  <c r="DM99" i="8"/>
  <c r="CI74" i="8"/>
  <c r="DL74" i="8"/>
  <c r="EB74" i="8"/>
  <c r="AV74" i="8"/>
  <c r="BT74" i="8"/>
  <c r="AU74" i="8"/>
  <c r="BE74" i="8"/>
  <c r="AG74" i="8"/>
  <c r="AT74" i="8"/>
  <c r="Q74" i="8"/>
  <c r="AH74" i="8"/>
  <c r="DH74" i="8"/>
  <c r="ET74" i="8"/>
  <c r="EU74" i="8"/>
  <c r="ES74" i="8"/>
  <c r="EY74" i="8"/>
  <c r="CD74" i="8"/>
  <c r="DW74" i="8"/>
  <c r="CC74" i="8"/>
  <c r="CS74" i="8"/>
  <c r="CT74" i="8"/>
  <c r="AZ74" i="8"/>
  <c r="EO74" i="8"/>
  <c r="AS74" i="8"/>
  <c r="AE74" i="8"/>
  <c r="BD74" i="8"/>
  <c r="AD74" i="8"/>
  <c r="P74" i="8"/>
  <c r="BX74" i="8"/>
  <c r="K74" i="8"/>
  <c r="CU74" i="8"/>
  <c r="AF74" i="8"/>
  <c r="BR74" i="8"/>
  <c r="G74" i="8"/>
  <c r="DP74" i="8"/>
  <c r="CQ74" i="8"/>
  <c r="CP74" i="8"/>
  <c r="AO74" i="8"/>
  <c r="BN74" i="8"/>
  <c r="CO74" i="8"/>
  <c r="EI74" i="8"/>
  <c r="EC74" i="8"/>
  <c r="BM74" i="8"/>
  <c r="Z74" i="8"/>
  <c r="CB74" i="8"/>
  <c r="BF74" i="8"/>
  <c r="BO74" i="8"/>
  <c r="EW74" i="8"/>
  <c r="T74" i="8"/>
  <c r="BC74" i="8"/>
  <c r="L74" i="8"/>
  <c r="DG74" i="8"/>
  <c r="CG74" i="8"/>
  <c r="AY74" i="8"/>
  <c r="R74" i="8"/>
  <c r="AA74" i="8"/>
  <c r="BI74" i="8"/>
  <c r="CH74" i="8"/>
  <c r="BP74" i="8"/>
  <c r="BK74" i="8"/>
  <c r="BJ74" i="8"/>
  <c r="EA74" i="8"/>
  <c r="DU74" i="8"/>
  <c r="BQ74" i="8"/>
  <c r="DF74" i="8"/>
  <c r="DR74" i="8"/>
  <c r="DQ74" i="8"/>
  <c r="E74" i="8"/>
  <c r="F74" i="8"/>
  <c r="DV74" i="8"/>
  <c r="DK74" i="8"/>
  <c r="EF74" i="8"/>
  <c r="AC74" i="8"/>
  <c r="AI74" i="8"/>
  <c r="EJ74" i="8"/>
  <c r="EP74" i="8"/>
  <c r="CR74" i="8"/>
  <c r="DE74" i="8"/>
  <c r="DZ74" i="8"/>
  <c r="EN74" i="8"/>
  <c r="ED74" i="8"/>
  <c r="M74" i="8"/>
  <c r="CE74" i="8"/>
  <c r="DY74" i="8"/>
  <c r="BS74" i="8"/>
  <c r="BG74" i="8"/>
  <c r="DT74" i="8"/>
  <c r="DA74" i="8"/>
  <c r="N74" i="8"/>
  <c r="BH74" i="8"/>
  <c r="CM74" i="8"/>
  <c r="DO74" i="8"/>
  <c r="ER74" i="8"/>
  <c r="O74" i="8"/>
  <c r="AP74" i="8"/>
  <c r="AB74" i="8"/>
  <c r="BY74" i="8"/>
  <c r="CF74" i="8"/>
  <c r="BL74" i="8"/>
  <c r="BW74" i="8"/>
  <c r="AW74" i="8"/>
  <c r="DB74" i="8"/>
  <c r="BZ74" i="8"/>
  <c r="AQ74" i="8"/>
  <c r="CL74" i="8"/>
  <c r="EX74" i="8"/>
  <c r="J74" i="8"/>
  <c r="AL74" i="8"/>
  <c r="BB74" i="8"/>
  <c r="AK74" i="8"/>
  <c r="BA74" i="8"/>
  <c r="S74" i="8"/>
  <c r="AM74" i="8"/>
  <c r="DI74" i="8"/>
  <c r="AN74" i="8"/>
  <c r="CA74" i="8"/>
  <c r="EL74" i="8"/>
  <c r="Y74" i="8"/>
  <c r="AX74" i="8"/>
  <c r="EE74" i="8"/>
  <c r="I74" i="8"/>
  <c r="EK74" i="8"/>
  <c r="CY74" i="8"/>
  <c r="X74" i="8"/>
  <c r="CX74" i="8"/>
  <c r="CK74" i="8"/>
  <c r="DS74" i="8"/>
  <c r="CW74" i="8"/>
  <c r="DN74" i="8"/>
  <c r="CJ74" i="8"/>
  <c r="EM74" i="8"/>
  <c r="DX74" i="8"/>
  <c r="DM74" i="8"/>
  <c r="CZ74" i="8"/>
  <c r="BV74" i="8"/>
  <c r="EQ74" i="8"/>
  <c r="BU74" i="8"/>
  <c r="DC74" i="8"/>
  <c r="EB110" i="8"/>
  <c r="AV110" i="8"/>
  <c r="DL110" i="8"/>
  <c r="BE110" i="8"/>
  <c r="BT110" i="8"/>
  <c r="CI110" i="8"/>
  <c r="AU110" i="8"/>
  <c r="Q110" i="8"/>
  <c r="AT110" i="8"/>
  <c r="AH110" i="8"/>
  <c r="DH110" i="8"/>
  <c r="EU110" i="8"/>
  <c r="AG110" i="8"/>
  <c r="ET110" i="8"/>
  <c r="CD110" i="8"/>
  <c r="ES110" i="8"/>
  <c r="EY110" i="8"/>
  <c r="DW110" i="8"/>
  <c r="CC110" i="8"/>
  <c r="CT110" i="8"/>
  <c r="CS110" i="8"/>
  <c r="AZ110" i="8"/>
  <c r="BX110" i="8"/>
  <c r="AE110" i="8"/>
  <c r="EO110" i="8"/>
  <c r="BD110" i="8"/>
  <c r="AD110" i="8"/>
  <c r="P110" i="8"/>
  <c r="AS110" i="8"/>
  <c r="BR110" i="8"/>
  <c r="G110" i="8"/>
  <c r="AF110" i="8"/>
  <c r="K110" i="8"/>
  <c r="CU110" i="8"/>
  <c r="AO110" i="8"/>
  <c r="CP110" i="8"/>
  <c r="CQ110" i="8"/>
  <c r="EI110" i="8"/>
  <c r="BN110" i="8"/>
  <c r="CO110" i="8"/>
  <c r="BM110" i="8"/>
  <c r="EC110" i="8"/>
  <c r="DP110" i="8"/>
  <c r="CB110" i="8"/>
  <c r="T110" i="8"/>
  <c r="DG110" i="8"/>
  <c r="EW110" i="8"/>
  <c r="BO110" i="8"/>
  <c r="BC110" i="8"/>
  <c r="Z110" i="8"/>
  <c r="BI110" i="8"/>
  <c r="BF110" i="8"/>
  <c r="L110" i="8"/>
  <c r="CH110" i="8"/>
  <c r="R110" i="8"/>
  <c r="AY110" i="8"/>
  <c r="AA110" i="8"/>
  <c r="CG110" i="8"/>
  <c r="EF110" i="8"/>
  <c r="BK110" i="8"/>
  <c r="BP110" i="8"/>
  <c r="BJ110" i="8"/>
  <c r="DU110" i="8"/>
  <c r="DQ110" i="8"/>
  <c r="DF110" i="8"/>
  <c r="E110" i="8"/>
  <c r="DV110" i="8"/>
  <c r="BQ110" i="8"/>
  <c r="EA110" i="8"/>
  <c r="F110" i="8"/>
  <c r="DR110" i="8"/>
  <c r="AC110" i="8"/>
  <c r="CR110" i="8"/>
  <c r="AI110" i="8"/>
  <c r="DT110" i="8"/>
  <c r="DE110" i="8"/>
  <c r="EJ110" i="8"/>
  <c r="DK110" i="8"/>
  <c r="BG110" i="8"/>
  <c r="DZ110" i="8"/>
  <c r="ED110" i="8"/>
  <c r="DY110" i="8"/>
  <c r="CM110" i="8"/>
  <c r="DO110" i="8"/>
  <c r="BS110" i="8"/>
  <c r="AP110" i="8"/>
  <c r="EP110" i="8"/>
  <c r="DA110" i="8"/>
  <c r="N110" i="8"/>
  <c r="EN110" i="8"/>
  <c r="CF110" i="8"/>
  <c r="ER110" i="8"/>
  <c r="BH110" i="8"/>
  <c r="BW110" i="8"/>
  <c r="DB110" i="8"/>
  <c r="BL110" i="8"/>
  <c r="AW110" i="8"/>
  <c r="O110" i="8"/>
  <c r="CE110" i="8"/>
  <c r="CL110" i="8"/>
  <c r="M110" i="8"/>
  <c r="AQ110" i="8"/>
  <c r="J110" i="8"/>
  <c r="AL110" i="8"/>
  <c r="AM110" i="8"/>
  <c r="EE110" i="8"/>
  <c r="AK110" i="8"/>
  <c r="AB110" i="8"/>
  <c r="BZ110" i="8"/>
  <c r="BY110" i="8"/>
  <c r="I110" i="8"/>
  <c r="EQ110" i="8"/>
  <c r="Y110" i="8"/>
  <c r="AN110" i="8"/>
  <c r="EL110" i="8"/>
  <c r="CA110" i="8"/>
  <c r="X110" i="8"/>
  <c r="EX110" i="8"/>
  <c r="BA110" i="8"/>
  <c r="S110" i="8"/>
  <c r="AX110" i="8"/>
  <c r="BB110" i="8"/>
  <c r="DI110" i="8"/>
  <c r="DX110" i="8"/>
  <c r="DJ110" i="8"/>
  <c r="EK110" i="8"/>
  <c r="CX110" i="8"/>
  <c r="CW110" i="8"/>
  <c r="CY110" i="8"/>
  <c r="DC110" i="8"/>
  <c r="DN110" i="8"/>
  <c r="DS110" i="8"/>
  <c r="BV110" i="8"/>
  <c r="BU110" i="8"/>
  <c r="DM110" i="8"/>
  <c r="CJ110" i="8"/>
  <c r="CK110" i="8"/>
  <c r="CZ110" i="8"/>
  <c r="CV99" i="8"/>
  <c r="CV65" i="8"/>
  <c r="CV11" i="8"/>
  <c r="EV14" i="8"/>
  <c r="AV170" i="8"/>
  <c r="EB170" i="8"/>
  <c r="DL170" i="8"/>
  <c r="CI170" i="8"/>
  <c r="BE170" i="8"/>
  <c r="BT170" i="8"/>
  <c r="AH170" i="8"/>
  <c r="AT170" i="8"/>
  <c r="AU170" i="8"/>
  <c r="Q170" i="8"/>
  <c r="AG170" i="8"/>
  <c r="DH170" i="8"/>
  <c r="ET170" i="8"/>
  <c r="EU170" i="8"/>
  <c r="CC170" i="8"/>
  <c r="DW170" i="8"/>
  <c r="ES170" i="8"/>
  <c r="EY170" i="8"/>
  <c r="CD170" i="8"/>
  <c r="CS170" i="8"/>
  <c r="CT170" i="8"/>
  <c r="AZ170" i="8"/>
  <c r="BD170" i="8"/>
  <c r="AD170" i="8"/>
  <c r="AS170" i="8"/>
  <c r="P170" i="8"/>
  <c r="AE170" i="8"/>
  <c r="BX170" i="8"/>
  <c r="EO170" i="8"/>
  <c r="G170" i="8"/>
  <c r="EC170" i="8"/>
  <c r="BR170" i="8"/>
  <c r="AF170" i="8"/>
  <c r="K170" i="8"/>
  <c r="CU170" i="8"/>
  <c r="CQ170" i="8"/>
  <c r="BN170" i="8"/>
  <c r="CP170" i="8"/>
  <c r="EI170" i="8"/>
  <c r="BM170" i="8"/>
  <c r="DP170" i="8"/>
  <c r="AO170" i="8"/>
  <c r="Z170" i="8"/>
  <c r="CB170" i="8"/>
  <c r="BO170" i="8"/>
  <c r="BC170" i="8"/>
  <c r="CO170" i="8"/>
  <c r="T170" i="8"/>
  <c r="BF170" i="8"/>
  <c r="DG170" i="8"/>
  <c r="EW170" i="8"/>
  <c r="L170" i="8"/>
  <c r="BI170" i="8"/>
  <c r="CH170" i="8"/>
  <c r="AY170" i="8"/>
  <c r="AA170" i="8"/>
  <c r="CG170" i="8"/>
  <c r="R170" i="8"/>
  <c r="DU170" i="8"/>
  <c r="DR170" i="8"/>
  <c r="BP170" i="8"/>
  <c r="BJ170" i="8"/>
  <c r="EA170" i="8"/>
  <c r="BK170" i="8"/>
  <c r="DF170" i="8"/>
  <c r="F170" i="8"/>
  <c r="EF170" i="8"/>
  <c r="DQ170" i="8"/>
  <c r="DV170" i="8"/>
  <c r="E170" i="8"/>
  <c r="AI170" i="8"/>
  <c r="CR170" i="8"/>
  <c r="DT170" i="8"/>
  <c r="EP170" i="8"/>
  <c r="DK170" i="8"/>
  <c r="BS170" i="8"/>
  <c r="EJ170" i="8"/>
  <c r="AC170" i="8"/>
  <c r="BQ170" i="8"/>
  <c r="EN170" i="8"/>
  <c r="DY170" i="8"/>
  <c r="CM170" i="8"/>
  <c r="DE170" i="8"/>
  <c r="ED170" i="8"/>
  <c r="AP170" i="8"/>
  <c r="DA170" i="8"/>
  <c r="N170" i="8"/>
  <c r="CE170" i="8"/>
  <c r="DZ170" i="8"/>
  <c r="BH170" i="8"/>
  <c r="M170" i="8"/>
  <c r="BG170" i="8"/>
  <c r="BW170" i="8"/>
  <c r="EE170" i="8"/>
  <c r="AQ170" i="8"/>
  <c r="DB170" i="8"/>
  <c r="DO170" i="8"/>
  <c r="CF170" i="8"/>
  <c r="AB170" i="8"/>
  <c r="BY170" i="8"/>
  <c r="CL170" i="8"/>
  <c r="O170" i="8"/>
  <c r="BZ170" i="8"/>
  <c r="AL170" i="8"/>
  <c r="AK170" i="8"/>
  <c r="AM170" i="8"/>
  <c r="J170" i="8"/>
  <c r="BB170" i="8"/>
  <c r="BA170" i="8"/>
  <c r="I170" i="8"/>
  <c r="X170" i="8"/>
  <c r="BL170" i="8"/>
  <c r="EL170" i="8"/>
  <c r="EK170" i="8"/>
  <c r="DX170" i="8"/>
  <c r="CA170" i="8"/>
  <c r="ER170" i="8"/>
  <c r="Y170" i="8"/>
  <c r="AN170" i="8"/>
  <c r="S170" i="8"/>
  <c r="AW170" i="8"/>
  <c r="AX170" i="8"/>
  <c r="DI170" i="8"/>
  <c r="EQ170" i="8"/>
  <c r="EX170" i="8"/>
  <c r="BV170" i="8"/>
  <c r="BU170" i="8"/>
  <c r="CK170" i="8"/>
  <c r="EM170" i="8"/>
  <c r="CY170" i="8"/>
  <c r="DC170" i="8"/>
  <c r="DS170" i="8"/>
  <c r="DJ170" i="8"/>
  <c r="CX170" i="8"/>
  <c r="CW170" i="8"/>
  <c r="DN170" i="8"/>
  <c r="DM170" i="8"/>
  <c r="CJ170" i="8"/>
  <c r="CZ170" i="8"/>
  <c r="EB156" i="8"/>
  <c r="DL156" i="8"/>
  <c r="AV156" i="8"/>
  <c r="BT156" i="8"/>
  <c r="CI156" i="8"/>
  <c r="BE156" i="8"/>
  <c r="Q156" i="8"/>
  <c r="AH156" i="8"/>
  <c r="AT156" i="8"/>
  <c r="AU156" i="8"/>
  <c r="ET156" i="8"/>
  <c r="DH156" i="8"/>
  <c r="EU156" i="8"/>
  <c r="AG156" i="8"/>
  <c r="EY156" i="8"/>
  <c r="CD156" i="8"/>
  <c r="ES156" i="8"/>
  <c r="CC156" i="8"/>
  <c r="CS156" i="8"/>
  <c r="DW156" i="8"/>
  <c r="CT156" i="8"/>
  <c r="BD156" i="8"/>
  <c r="AE156" i="8"/>
  <c r="AZ156" i="8"/>
  <c r="EO156" i="8"/>
  <c r="P156" i="8"/>
  <c r="BX156" i="8"/>
  <c r="AD156" i="8"/>
  <c r="AO156" i="8"/>
  <c r="K156" i="8"/>
  <c r="CU156" i="8"/>
  <c r="EC156" i="8"/>
  <c r="AS156" i="8"/>
  <c r="BR156" i="8"/>
  <c r="AF156" i="8"/>
  <c r="G156" i="8"/>
  <c r="DP156" i="8"/>
  <c r="CQ156" i="8"/>
  <c r="CO156" i="8"/>
  <c r="CP156" i="8"/>
  <c r="EI156" i="8"/>
  <c r="BM156" i="8"/>
  <c r="BN156" i="8"/>
  <c r="BO156" i="8"/>
  <c r="BC156" i="8"/>
  <c r="Z156" i="8"/>
  <c r="T156" i="8"/>
  <c r="CB156" i="8"/>
  <c r="BF156" i="8"/>
  <c r="EW156" i="8"/>
  <c r="BI156" i="8"/>
  <c r="CH156" i="8"/>
  <c r="DG156" i="8"/>
  <c r="CG156" i="8"/>
  <c r="AY156" i="8"/>
  <c r="AA156" i="8"/>
  <c r="L156" i="8"/>
  <c r="BK156" i="8"/>
  <c r="BP156" i="8"/>
  <c r="BJ156" i="8"/>
  <c r="DR156" i="8"/>
  <c r="DU156" i="8"/>
  <c r="DQ156" i="8"/>
  <c r="EA156" i="8"/>
  <c r="E156" i="8"/>
  <c r="R156" i="8"/>
  <c r="DV156" i="8"/>
  <c r="F156" i="8"/>
  <c r="AC156" i="8"/>
  <c r="EJ156" i="8"/>
  <c r="EF156" i="8"/>
  <c r="BQ156" i="8"/>
  <c r="DF156" i="8"/>
  <c r="DT156" i="8"/>
  <c r="DE156" i="8"/>
  <c r="CR156" i="8"/>
  <c r="AI156" i="8"/>
  <c r="EP156" i="8"/>
  <c r="BS156" i="8"/>
  <c r="M156" i="8"/>
  <c r="DA156" i="8"/>
  <c r="EN156" i="8"/>
  <c r="AP156" i="8"/>
  <c r="N156" i="8"/>
  <c r="BH156" i="8"/>
  <c r="CE156" i="8"/>
  <c r="DK156" i="8"/>
  <c r="BG156" i="8"/>
  <c r="DY156" i="8"/>
  <c r="DZ156" i="8"/>
  <c r="ED156" i="8"/>
  <c r="EE156" i="8"/>
  <c r="CM156" i="8"/>
  <c r="CL156" i="8"/>
  <c r="BY156" i="8"/>
  <c r="BL156" i="8"/>
  <c r="CF156" i="8"/>
  <c r="ER156" i="8"/>
  <c r="DB156" i="8"/>
  <c r="O156" i="8"/>
  <c r="BZ156" i="8"/>
  <c r="AW156" i="8"/>
  <c r="DO156" i="8"/>
  <c r="BW156" i="8"/>
  <c r="J156" i="8"/>
  <c r="AQ156" i="8"/>
  <c r="AM156" i="8"/>
  <c r="AL156" i="8"/>
  <c r="AK156" i="8"/>
  <c r="AN156" i="8"/>
  <c r="I156" i="8"/>
  <c r="S156" i="8"/>
  <c r="AX156" i="8"/>
  <c r="Y156" i="8"/>
  <c r="X156" i="8"/>
  <c r="EX156" i="8"/>
  <c r="BB156" i="8"/>
  <c r="BA156" i="8"/>
  <c r="AB156" i="8"/>
  <c r="EK156" i="8"/>
  <c r="EL156" i="8"/>
  <c r="DI156" i="8"/>
  <c r="CA156" i="8"/>
  <c r="CX156" i="8"/>
  <c r="DN156" i="8"/>
  <c r="DJ156" i="8"/>
  <c r="EQ156" i="8"/>
  <c r="DM156" i="8"/>
  <c r="DX156" i="8"/>
  <c r="CW156" i="8"/>
  <c r="CJ156" i="8"/>
  <c r="BV156" i="8"/>
  <c r="BU156" i="8"/>
  <c r="CK156" i="8"/>
  <c r="CZ156" i="8"/>
  <c r="CY156" i="8"/>
  <c r="DC156" i="8"/>
  <c r="DL153" i="8"/>
  <c r="EB153" i="8"/>
  <c r="AV153" i="8"/>
  <c r="CI153" i="8"/>
  <c r="BE153" i="8"/>
  <c r="BT153" i="8"/>
  <c r="AU153" i="8"/>
  <c r="Q153" i="8"/>
  <c r="AT153" i="8"/>
  <c r="AH153" i="8"/>
  <c r="DH153" i="8"/>
  <c r="EU153" i="8"/>
  <c r="ET153" i="8"/>
  <c r="AG153" i="8"/>
  <c r="EY153" i="8"/>
  <c r="CD153" i="8"/>
  <c r="ES153" i="8"/>
  <c r="CC153" i="8"/>
  <c r="CS153" i="8"/>
  <c r="CT153" i="8"/>
  <c r="DW153" i="8"/>
  <c r="AZ153" i="8"/>
  <c r="AE153" i="8"/>
  <c r="EO153" i="8"/>
  <c r="AS153" i="8"/>
  <c r="BD153" i="8"/>
  <c r="AD153" i="8"/>
  <c r="BX153" i="8"/>
  <c r="P153" i="8"/>
  <c r="G153" i="8"/>
  <c r="BR153" i="8"/>
  <c r="CU153" i="8"/>
  <c r="AF153" i="8"/>
  <c r="K153" i="8"/>
  <c r="AO153" i="8"/>
  <c r="CQ153" i="8"/>
  <c r="CP153" i="8"/>
  <c r="DP153" i="8"/>
  <c r="EC153" i="8"/>
  <c r="EI153" i="8"/>
  <c r="BN153" i="8"/>
  <c r="BM153" i="8"/>
  <c r="CO153" i="8"/>
  <c r="BO153" i="8"/>
  <c r="Z153" i="8"/>
  <c r="BI153" i="8"/>
  <c r="T153" i="8"/>
  <c r="BC153" i="8"/>
  <c r="CB153" i="8"/>
  <c r="EW153" i="8"/>
  <c r="AY153" i="8"/>
  <c r="DG153" i="8"/>
  <c r="L153" i="8"/>
  <c r="AA153" i="8"/>
  <c r="CH153" i="8"/>
  <c r="CG153" i="8"/>
  <c r="BF153" i="8"/>
  <c r="BP153" i="8"/>
  <c r="BJ153" i="8"/>
  <c r="R153" i="8"/>
  <c r="EA153" i="8"/>
  <c r="BK153" i="8"/>
  <c r="EF153" i="8"/>
  <c r="DR153" i="8"/>
  <c r="DQ153" i="8"/>
  <c r="F153" i="8"/>
  <c r="AI153" i="8"/>
  <c r="DF153" i="8"/>
  <c r="DV153" i="8"/>
  <c r="BQ153" i="8"/>
  <c r="DU153" i="8"/>
  <c r="EJ153" i="8"/>
  <c r="DT153" i="8"/>
  <c r="EP153" i="8"/>
  <c r="DE153" i="8"/>
  <c r="E153" i="8"/>
  <c r="AC153" i="8"/>
  <c r="CR153" i="8"/>
  <c r="DK153" i="8"/>
  <c r="M153" i="8"/>
  <c r="AP153" i="8"/>
  <c r="CE153" i="8"/>
  <c r="BH153" i="8"/>
  <c r="BS153" i="8"/>
  <c r="ED153" i="8"/>
  <c r="BG153" i="8"/>
  <c r="DZ153" i="8"/>
  <c r="DY153" i="8"/>
  <c r="EN153" i="8"/>
  <c r="N153" i="8"/>
  <c r="DO153" i="8"/>
  <c r="CL153" i="8"/>
  <c r="O153" i="8"/>
  <c r="BZ153" i="8"/>
  <c r="AB153" i="8"/>
  <c r="CF153" i="8"/>
  <c r="ER153" i="8"/>
  <c r="AW153" i="8"/>
  <c r="BL153" i="8"/>
  <c r="CM153" i="8"/>
  <c r="BW153" i="8"/>
  <c r="EE153" i="8"/>
  <c r="AQ153" i="8"/>
  <c r="I153" i="8"/>
  <c r="AM153" i="8"/>
  <c r="BB153" i="8"/>
  <c r="DB153" i="8"/>
  <c r="AK153" i="8"/>
  <c r="BY153" i="8"/>
  <c r="DA153" i="8"/>
  <c r="J153" i="8"/>
  <c r="AL153" i="8"/>
  <c r="AX153" i="8"/>
  <c r="BA153" i="8"/>
  <c r="EL153" i="8"/>
  <c r="Y153" i="8"/>
  <c r="CA153" i="8"/>
  <c r="X153" i="8"/>
  <c r="AN153" i="8"/>
  <c r="DI153" i="8"/>
  <c r="DX153" i="8"/>
  <c r="EX153" i="8"/>
  <c r="S153" i="8"/>
  <c r="CW153" i="8"/>
  <c r="EM153" i="8"/>
  <c r="CY153" i="8"/>
  <c r="BV153" i="8"/>
  <c r="EQ153" i="8"/>
  <c r="CJ153" i="8"/>
  <c r="CK153" i="8"/>
  <c r="DM153" i="8"/>
  <c r="CZ153" i="8"/>
  <c r="BU153" i="8"/>
  <c r="DN153" i="8"/>
  <c r="EK153" i="8"/>
  <c r="CX153" i="8"/>
  <c r="DC153" i="8"/>
  <c r="DS153" i="8"/>
  <c r="DJ153" i="8"/>
  <c r="EB33" i="8"/>
  <c r="AV33" i="8"/>
  <c r="DL33" i="8"/>
  <c r="CI33" i="8"/>
  <c r="AU33" i="8"/>
  <c r="BE33" i="8"/>
  <c r="BT33" i="8"/>
  <c r="Q33" i="8"/>
  <c r="AT33" i="8"/>
  <c r="AH33" i="8"/>
  <c r="EU33" i="8"/>
  <c r="AG33" i="8"/>
  <c r="DH33" i="8"/>
  <c r="ET33" i="8"/>
  <c r="ES33" i="8"/>
  <c r="CD33" i="8"/>
  <c r="CC33" i="8"/>
  <c r="EY33" i="8"/>
  <c r="CS33" i="8"/>
  <c r="AZ33" i="8"/>
  <c r="CT33" i="8"/>
  <c r="DW33" i="8"/>
  <c r="AE33" i="8"/>
  <c r="AD33" i="8"/>
  <c r="EO33" i="8"/>
  <c r="AS33" i="8"/>
  <c r="BD33" i="8"/>
  <c r="P33" i="8"/>
  <c r="BX33" i="8"/>
  <c r="AO33" i="8"/>
  <c r="CU33" i="8"/>
  <c r="AF33" i="8"/>
  <c r="G33" i="8"/>
  <c r="BR33" i="8"/>
  <c r="K33" i="8"/>
  <c r="DP33" i="8"/>
  <c r="EC33" i="8"/>
  <c r="CQ33" i="8"/>
  <c r="EI33" i="8"/>
  <c r="BN33" i="8"/>
  <c r="BM33" i="8"/>
  <c r="CP33" i="8"/>
  <c r="CO33" i="8"/>
  <c r="T33" i="8"/>
  <c r="CB33" i="8"/>
  <c r="BO33" i="8"/>
  <c r="Z33" i="8"/>
  <c r="BF33" i="8"/>
  <c r="BC33" i="8"/>
  <c r="AA33" i="8"/>
  <c r="AY33" i="8"/>
  <c r="CG33" i="8"/>
  <c r="EW33" i="8"/>
  <c r="DG33" i="8"/>
  <c r="L33" i="8"/>
  <c r="BI33" i="8"/>
  <c r="CH33" i="8"/>
  <c r="BK33" i="8"/>
  <c r="DU33" i="8"/>
  <c r="BP33" i="8"/>
  <c r="DR33" i="8"/>
  <c r="R33" i="8"/>
  <c r="EA33" i="8"/>
  <c r="DQ33" i="8"/>
  <c r="EF33" i="8"/>
  <c r="DF33" i="8"/>
  <c r="DV33" i="8"/>
  <c r="BQ33" i="8"/>
  <c r="F33" i="8"/>
  <c r="E33" i="8"/>
  <c r="BJ33" i="8"/>
  <c r="AC33" i="8"/>
  <c r="DT33" i="8"/>
  <c r="EJ33" i="8"/>
  <c r="CR33" i="8"/>
  <c r="DE33" i="8"/>
  <c r="AI33" i="8"/>
  <c r="EP33" i="8"/>
  <c r="ED33" i="8"/>
  <c r="CE33" i="8"/>
  <c r="AP33" i="8"/>
  <c r="DA33" i="8"/>
  <c r="N33" i="8"/>
  <c r="M33" i="8"/>
  <c r="DZ33" i="8"/>
  <c r="BG33" i="8"/>
  <c r="EN33" i="8"/>
  <c r="DK33" i="8"/>
  <c r="BS33" i="8"/>
  <c r="DY33" i="8"/>
  <c r="CM33" i="8"/>
  <c r="BH33" i="8"/>
  <c r="CL33" i="8"/>
  <c r="BZ33" i="8"/>
  <c r="AW33" i="8"/>
  <c r="BL33" i="8"/>
  <c r="BW33" i="8"/>
  <c r="AB33" i="8"/>
  <c r="BY33" i="8"/>
  <c r="CF33" i="8"/>
  <c r="ER33" i="8"/>
  <c r="EE33" i="8"/>
  <c r="DB33" i="8"/>
  <c r="AL33" i="8"/>
  <c r="AM33" i="8"/>
  <c r="DO33" i="8"/>
  <c r="AQ33" i="8"/>
  <c r="O33" i="8"/>
  <c r="I33" i="8"/>
  <c r="X33" i="8"/>
  <c r="EX33" i="8"/>
  <c r="J33" i="8"/>
  <c r="EQ33" i="8"/>
  <c r="BA33" i="8"/>
  <c r="AK33" i="8"/>
  <c r="AN33" i="8"/>
  <c r="BV33" i="8"/>
  <c r="CA33" i="8"/>
  <c r="BB33" i="8"/>
  <c r="EL33" i="8"/>
  <c r="Y33" i="8"/>
  <c r="S33" i="8"/>
  <c r="AX33" i="8"/>
  <c r="DI33" i="8"/>
  <c r="EK33" i="8"/>
  <c r="DN33" i="8"/>
  <c r="CY33" i="8"/>
  <c r="CJ33" i="8"/>
  <c r="CK33" i="8"/>
  <c r="DM33" i="8"/>
  <c r="CZ33" i="8"/>
  <c r="EM33" i="8"/>
  <c r="CX33" i="8"/>
  <c r="BU33" i="8"/>
  <c r="CW33" i="8"/>
  <c r="DC33" i="8"/>
  <c r="DX33" i="8"/>
  <c r="AV95" i="8"/>
  <c r="EB95" i="8"/>
  <c r="DL95" i="8"/>
  <c r="CI95" i="8"/>
  <c r="BT95" i="8"/>
  <c r="AU95" i="8"/>
  <c r="BE95" i="8"/>
  <c r="Q95" i="8"/>
  <c r="AH95" i="8"/>
  <c r="AG95" i="8"/>
  <c r="AT95" i="8"/>
  <c r="DH95" i="8"/>
  <c r="EU95" i="8"/>
  <c r="ES95" i="8"/>
  <c r="CD95" i="8"/>
  <c r="EY95" i="8"/>
  <c r="ET95" i="8"/>
  <c r="CC95" i="8"/>
  <c r="DW95" i="8"/>
  <c r="CS95" i="8"/>
  <c r="AZ95" i="8"/>
  <c r="CT95" i="8"/>
  <c r="BX95" i="8"/>
  <c r="P95" i="8"/>
  <c r="EO95" i="8"/>
  <c r="BD95" i="8"/>
  <c r="AE95" i="8"/>
  <c r="AS95" i="8"/>
  <c r="AD95" i="8"/>
  <c r="AF95" i="8"/>
  <c r="K95" i="8"/>
  <c r="AO95" i="8"/>
  <c r="CU95" i="8"/>
  <c r="BR95" i="8"/>
  <c r="G95" i="8"/>
  <c r="DP95" i="8"/>
  <c r="BN95" i="8"/>
  <c r="BM95" i="8"/>
  <c r="EI95" i="8"/>
  <c r="EC95" i="8"/>
  <c r="CQ95" i="8"/>
  <c r="CP95" i="8"/>
  <c r="CB95" i="8"/>
  <c r="BC95" i="8"/>
  <c r="T95" i="8"/>
  <c r="CO95" i="8"/>
  <c r="BO95" i="8"/>
  <c r="DG95" i="8"/>
  <c r="BF95" i="8"/>
  <c r="Z95" i="8"/>
  <c r="CG95" i="8"/>
  <c r="BI95" i="8"/>
  <c r="CH95" i="8"/>
  <c r="AY95" i="8"/>
  <c r="AA95" i="8"/>
  <c r="L95" i="8"/>
  <c r="EW95" i="8"/>
  <c r="R95" i="8"/>
  <c r="EA95" i="8"/>
  <c r="BP95" i="8"/>
  <c r="BK95" i="8"/>
  <c r="DU95" i="8"/>
  <c r="BJ95" i="8"/>
  <c r="DF95" i="8"/>
  <c r="DR95" i="8"/>
  <c r="EF95" i="8"/>
  <c r="DT95" i="8"/>
  <c r="E95" i="8"/>
  <c r="DV95" i="8"/>
  <c r="DQ95" i="8"/>
  <c r="BQ95" i="8"/>
  <c r="AC95" i="8"/>
  <c r="F95" i="8"/>
  <c r="CR95" i="8"/>
  <c r="DK95" i="8"/>
  <c r="AI95" i="8"/>
  <c r="EJ95" i="8"/>
  <c r="EP95" i="8"/>
  <c r="DE95" i="8"/>
  <c r="BS95" i="8"/>
  <c r="CM95" i="8"/>
  <c r="DA95" i="8"/>
  <c r="N95" i="8"/>
  <c r="CE95" i="8"/>
  <c r="EN95" i="8"/>
  <c r="AP95" i="8"/>
  <c r="ED95" i="8"/>
  <c r="BH95" i="8"/>
  <c r="DZ95" i="8"/>
  <c r="BG95" i="8"/>
  <c r="DY95" i="8"/>
  <c r="M95" i="8"/>
  <c r="EE95" i="8"/>
  <c r="DO95" i="8"/>
  <c r="BW95" i="8"/>
  <c r="O95" i="8"/>
  <c r="AQ95" i="8"/>
  <c r="CL95" i="8"/>
  <c r="CF95" i="8"/>
  <c r="BY95" i="8"/>
  <c r="AB95" i="8"/>
  <c r="AW95" i="8"/>
  <c r="ER95" i="8"/>
  <c r="DB95" i="8"/>
  <c r="I95" i="8"/>
  <c r="J95" i="8"/>
  <c r="BZ95" i="8"/>
  <c r="EX95" i="8"/>
  <c r="AM95" i="8"/>
  <c r="AL95" i="8"/>
  <c r="AK95" i="8"/>
  <c r="BA95" i="8"/>
  <c r="EK95" i="8"/>
  <c r="AN95" i="8"/>
  <c r="BB95" i="8"/>
  <c r="Y95" i="8"/>
  <c r="AX95" i="8"/>
  <c r="DX95" i="8"/>
  <c r="S95" i="8"/>
  <c r="EL95" i="8"/>
  <c r="X95" i="8"/>
  <c r="CA95" i="8"/>
  <c r="BL95" i="8"/>
  <c r="DI95" i="8"/>
  <c r="DN95" i="8"/>
  <c r="EQ95" i="8"/>
  <c r="CJ95" i="8"/>
  <c r="DM95" i="8"/>
  <c r="DS95" i="8"/>
  <c r="DC95" i="8"/>
  <c r="CY95" i="8"/>
  <c r="BU95" i="8"/>
  <c r="CK95" i="8"/>
  <c r="CZ95" i="8"/>
  <c r="CW95" i="8"/>
  <c r="BV95" i="8"/>
  <c r="CX95" i="8"/>
  <c r="EB100" i="8"/>
  <c r="AV100" i="8"/>
  <c r="DL100" i="8"/>
  <c r="CI100" i="8"/>
  <c r="BE100" i="8"/>
  <c r="AU100" i="8"/>
  <c r="BT100" i="8"/>
  <c r="Q100" i="8"/>
  <c r="AT100" i="8"/>
  <c r="AH100" i="8"/>
  <c r="DH100" i="8"/>
  <c r="EU100" i="8"/>
  <c r="AG100" i="8"/>
  <c r="ET100" i="8"/>
  <c r="ES100" i="8"/>
  <c r="EY100" i="8"/>
  <c r="CD100" i="8"/>
  <c r="CC100" i="8"/>
  <c r="DW100" i="8"/>
  <c r="CT100" i="8"/>
  <c r="AZ100" i="8"/>
  <c r="CS100" i="8"/>
  <c r="BD100" i="8"/>
  <c r="AS100" i="8"/>
  <c r="EO100" i="8"/>
  <c r="AE100" i="8"/>
  <c r="AD100" i="8"/>
  <c r="BX100" i="8"/>
  <c r="P100" i="8"/>
  <c r="AF100" i="8"/>
  <c r="K100" i="8"/>
  <c r="CU100" i="8"/>
  <c r="EC100" i="8"/>
  <c r="G100" i="8"/>
  <c r="BR100" i="8"/>
  <c r="AO100" i="8"/>
  <c r="EI100" i="8"/>
  <c r="DP100" i="8"/>
  <c r="CP100" i="8"/>
  <c r="CQ100" i="8"/>
  <c r="BN100" i="8"/>
  <c r="BM100" i="8"/>
  <c r="Z100" i="8"/>
  <c r="CO100" i="8"/>
  <c r="BO100" i="8"/>
  <c r="BF100" i="8"/>
  <c r="DG100" i="8"/>
  <c r="T100" i="8"/>
  <c r="CB100" i="8"/>
  <c r="BC100" i="8"/>
  <c r="EW100" i="8"/>
  <c r="BI100" i="8"/>
  <c r="CG100" i="8"/>
  <c r="AY100" i="8"/>
  <c r="L100" i="8"/>
  <c r="AA100" i="8"/>
  <c r="CH100" i="8"/>
  <c r="BP100" i="8"/>
  <c r="EA100" i="8"/>
  <c r="DU100" i="8"/>
  <c r="BK100" i="8"/>
  <c r="BJ100" i="8"/>
  <c r="DQ100" i="8"/>
  <c r="R100" i="8"/>
  <c r="DF100" i="8"/>
  <c r="AI100" i="8"/>
  <c r="DT100" i="8"/>
  <c r="DR100" i="8"/>
  <c r="EF100" i="8"/>
  <c r="E100" i="8"/>
  <c r="F100" i="8"/>
  <c r="EJ100" i="8"/>
  <c r="AC100" i="8"/>
  <c r="DE100" i="8"/>
  <c r="DV100" i="8"/>
  <c r="BQ100" i="8"/>
  <c r="DA100" i="8"/>
  <c r="N100" i="8"/>
  <c r="M100" i="8"/>
  <c r="AP100" i="8"/>
  <c r="EP100" i="8"/>
  <c r="BS100" i="8"/>
  <c r="DZ100" i="8"/>
  <c r="CR100" i="8"/>
  <c r="BH100" i="8"/>
  <c r="CE100" i="8"/>
  <c r="BG100" i="8"/>
  <c r="EN100" i="8"/>
  <c r="DK100" i="8"/>
  <c r="BZ100" i="8"/>
  <c r="CL100" i="8"/>
  <c r="ED100" i="8"/>
  <c r="DY100" i="8"/>
  <c r="DB100" i="8"/>
  <c r="O100" i="8"/>
  <c r="AB100" i="8"/>
  <c r="CF100" i="8"/>
  <c r="AW100" i="8"/>
  <c r="CM100" i="8"/>
  <c r="EE100" i="8"/>
  <c r="AQ100" i="8"/>
  <c r="BY100" i="8"/>
  <c r="DO100" i="8"/>
  <c r="AM100" i="8"/>
  <c r="BW100" i="8"/>
  <c r="ER100" i="8"/>
  <c r="BL100" i="8"/>
  <c r="AL100" i="8"/>
  <c r="I100" i="8"/>
  <c r="DX100" i="8"/>
  <c r="AK100" i="8"/>
  <c r="S100" i="8"/>
  <c r="AN100" i="8"/>
  <c r="BV100" i="8"/>
  <c r="EX100" i="8"/>
  <c r="EL100" i="8"/>
  <c r="J100" i="8"/>
  <c r="X100" i="8"/>
  <c r="Y100" i="8"/>
  <c r="CA100" i="8"/>
  <c r="BB100" i="8"/>
  <c r="BA100" i="8"/>
  <c r="AX100" i="8"/>
  <c r="DI100" i="8"/>
  <c r="DC100" i="8"/>
  <c r="DS100" i="8"/>
  <c r="CX100" i="8"/>
  <c r="CW100" i="8"/>
  <c r="DN100" i="8"/>
  <c r="CY100" i="8"/>
  <c r="BU100" i="8"/>
  <c r="CK100" i="8"/>
  <c r="CZ100" i="8"/>
  <c r="EQ100" i="8"/>
  <c r="DM100" i="8"/>
  <c r="CJ100" i="8"/>
  <c r="EK100" i="8"/>
  <c r="DJ100" i="8"/>
  <c r="EB82" i="8"/>
  <c r="DL82" i="8"/>
  <c r="AV82" i="8"/>
  <c r="CI82" i="8"/>
  <c r="AU82" i="8"/>
  <c r="BT82" i="8"/>
  <c r="BE82" i="8"/>
  <c r="AH82" i="8"/>
  <c r="AT82" i="8"/>
  <c r="Q82" i="8"/>
  <c r="DH82" i="8"/>
  <c r="ET82" i="8"/>
  <c r="AG82" i="8"/>
  <c r="EU82" i="8"/>
  <c r="EY82" i="8"/>
  <c r="CC82" i="8"/>
  <c r="ES82" i="8"/>
  <c r="CD82" i="8"/>
  <c r="CT82" i="8"/>
  <c r="CS82" i="8"/>
  <c r="BD82" i="8"/>
  <c r="DW82" i="8"/>
  <c r="AZ82" i="8"/>
  <c r="P82" i="8"/>
  <c r="AE82" i="8"/>
  <c r="AD82" i="8"/>
  <c r="AS82" i="8"/>
  <c r="BX82" i="8"/>
  <c r="EO82" i="8"/>
  <c r="AF82" i="8"/>
  <c r="BR82" i="8"/>
  <c r="K82" i="8"/>
  <c r="AO82" i="8"/>
  <c r="DP82" i="8"/>
  <c r="G82" i="8"/>
  <c r="CU82" i="8"/>
  <c r="BN82" i="8"/>
  <c r="CP82" i="8"/>
  <c r="BM82" i="8"/>
  <c r="CO82" i="8"/>
  <c r="EI82" i="8"/>
  <c r="CQ82" i="8"/>
  <c r="EC82" i="8"/>
  <c r="T82" i="8"/>
  <c r="BF82" i="8"/>
  <c r="BC82" i="8"/>
  <c r="EW82" i="8"/>
  <c r="BI82" i="8"/>
  <c r="CB82" i="8"/>
  <c r="Z82" i="8"/>
  <c r="BO82" i="8"/>
  <c r="DG82" i="8"/>
  <c r="CH82" i="8"/>
  <c r="AY82" i="8"/>
  <c r="AA82" i="8"/>
  <c r="CG82" i="8"/>
  <c r="L82" i="8"/>
  <c r="BJ82" i="8"/>
  <c r="R82" i="8"/>
  <c r="EA82" i="8"/>
  <c r="DU82" i="8"/>
  <c r="BK82" i="8"/>
  <c r="DR82" i="8"/>
  <c r="DQ82" i="8"/>
  <c r="EF82" i="8"/>
  <c r="F82" i="8"/>
  <c r="DT82" i="8"/>
  <c r="BQ82" i="8"/>
  <c r="DF82" i="8"/>
  <c r="DV82" i="8"/>
  <c r="BP82" i="8"/>
  <c r="E82" i="8"/>
  <c r="CR82" i="8"/>
  <c r="EP82" i="8"/>
  <c r="AI82" i="8"/>
  <c r="AC82" i="8"/>
  <c r="EJ82" i="8"/>
  <c r="CM82" i="8"/>
  <c r="DE82" i="8"/>
  <c r="BS82" i="8"/>
  <c r="ED82" i="8"/>
  <c r="N82" i="8"/>
  <c r="BH82" i="8"/>
  <c r="EN82" i="8"/>
  <c r="AP82" i="8"/>
  <c r="DA82" i="8"/>
  <c r="M82" i="8"/>
  <c r="CE82" i="8"/>
  <c r="DY82" i="8"/>
  <c r="DK82" i="8"/>
  <c r="ER82" i="8"/>
  <c r="BG82" i="8"/>
  <c r="AB82" i="8"/>
  <c r="DZ82" i="8"/>
  <c r="EE82" i="8"/>
  <c r="BZ82" i="8"/>
  <c r="CL82" i="8"/>
  <c r="BY82" i="8"/>
  <c r="DO82" i="8"/>
  <c r="DB82" i="8"/>
  <c r="AL82" i="8"/>
  <c r="X82" i="8"/>
  <c r="J82" i="8"/>
  <c r="BB82" i="8"/>
  <c r="BA82" i="8"/>
  <c r="BW82" i="8"/>
  <c r="AW82" i="8"/>
  <c r="CF82" i="8"/>
  <c r="O82" i="8"/>
  <c r="AQ82" i="8"/>
  <c r="AM82" i="8"/>
  <c r="EL82" i="8"/>
  <c r="DX82" i="8"/>
  <c r="I82" i="8"/>
  <c r="EK82" i="8"/>
  <c r="AK82" i="8"/>
  <c r="S82" i="8"/>
  <c r="AX82" i="8"/>
  <c r="DI82" i="8"/>
  <c r="BL82" i="8"/>
  <c r="CA82" i="8"/>
  <c r="EX82" i="8"/>
  <c r="Y82" i="8"/>
  <c r="AN82" i="8"/>
  <c r="EQ82" i="8"/>
  <c r="CY82" i="8"/>
  <c r="CZ82" i="8"/>
  <c r="BV82" i="8"/>
  <c r="DC82" i="8"/>
  <c r="DJ82" i="8"/>
  <c r="DS82" i="8"/>
  <c r="EM82" i="8"/>
  <c r="BU82" i="8"/>
  <c r="CX82" i="8"/>
  <c r="CW82" i="8"/>
  <c r="CJ82" i="8"/>
  <c r="CK82" i="8"/>
  <c r="DN82" i="8"/>
  <c r="DM82" i="8"/>
  <c r="EB53" i="8"/>
  <c r="AV53" i="8"/>
  <c r="DL53" i="8"/>
  <c r="CI53" i="8"/>
  <c r="BE53" i="8"/>
  <c r="AU53" i="8"/>
  <c r="BT53" i="8"/>
  <c r="AH53" i="8"/>
  <c r="Q53" i="8"/>
  <c r="AT53" i="8"/>
  <c r="DH53" i="8"/>
  <c r="EU53" i="8"/>
  <c r="AG53" i="8"/>
  <c r="EY53" i="8"/>
  <c r="ET53" i="8"/>
  <c r="ES53" i="8"/>
  <c r="CD53" i="8"/>
  <c r="DW53" i="8"/>
  <c r="CT53" i="8"/>
  <c r="CC53" i="8"/>
  <c r="CS53" i="8"/>
  <c r="AZ53" i="8"/>
  <c r="BD53" i="8"/>
  <c r="AS53" i="8"/>
  <c r="AE53" i="8"/>
  <c r="AD53" i="8"/>
  <c r="BX53" i="8"/>
  <c r="P53" i="8"/>
  <c r="EO53" i="8"/>
  <c r="K53" i="8"/>
  <c r="EC53" i="8"/>
  <c r="AF53" i="8"/>
  <c r="CU53" i="8"/>
  <c r="AO53" i="8"/>
  <c r="G53" i="8"/>
  <c r="BR53" i="8"/>
  <c r="DP53" i="8"/>
  <c r="EI53" i="8"/>
  <c r="CQ53" i="8"/>
  <c r="CO53" i="8"/>
  <c r="BN53" i="8"/>
  <c r="CP53" i="8"/>
  <c r="BM53" i="8"/>
  <c r="BF53" i="8"/>
  <c r="DG53" i="8"/>
  <c r="Z53" i="8"/>
  <c r="CB53" i="8"/>
  <c r="BO53" i="8"/>
  <c r="BC53" i="8"/>
  <c r="T53" i="8"/>
  <c r="BI53" i="8"/>
  <c r="AY53" i="8"/>
  <c r="L53" i="8"/>
  <c r="EW53" i="8"/>
  <c r="AA53" i="8"/>
  <c r="CH53" i="8"/>
  <c r="CG53" i="8"/>
  <c r="BK53" i="8"/>
  <c r="DQ53" i="8"/>
  <c r="R53" i="8"/>
  <c r="EA53" i="8"/>
  <c r="DR53" i="8"/>
  <c r="DV53" i="8"/>
  <c r="DF53" i="8"/>
  <c r="BP53" i="8"/>
  <c r="EF53" i="8"/>
  <c r="F53" i="8"/>
  <c r="DU53" i="8"/>
  <c r="E53" i="8"/>
  <c r="DT53" i="8"/>
  <c r="AC53" i="8"/>
  <c r="BJ53" i="8"/>
  <c r="EJ53" i="8"/>
  <c r="EP53" i="8"/>
  <c r="BQ53" i="8"/>
  <c r="DE53" i="8"/>
  <c r="AI53" i="8"/>
  <c r="CR53" i="8"/>
  <c r="DZ53" i="8"/>
  <c r="N53" i="8"/>
  <c r="DY53" i="8"/>
  <c r="CM53" i="8"/>
  <c r="EN53" i="8"/>
  <c r="BH53" i="8"/>
  <c r="AP53" i="8"/>
  <c r="M53" i="8"/>
  <c r="CE53" i="8"/>
  <c r="BW53" i="8"/>
  <c r="O53" i="8"/>
  <c r="BS53" i="8"/>
  <c r="DA53" i="8"/>
  <c r="DO53" i="8"/>
  <c r="AB53" i="8"/>
  <c r="BZ53" i="8"/>
  <c r="DK53" i="8"/>
  <c r="ED53" i="8"/>
  <c r="CL53" i="8"/>
  <c r="CF53" i="8"/>
  <c r="ER53" i="8"/>
  <c r="AW53" i="8"/>
  <c r="AQ53" i="8"/>
  <c r="EX53" i="8"/>
  <c r="DB53" i="8"/>
  <c r="BG53" i="8"/>
  <c r="BY53" i="8"/>
  <c r="J53" i="8"/>
  <c r="EE53" i="8"/>
  <c r="AL53" i="8"/>
  <c r="I53" i="8"/>
  <c r="X53" i="8"/>
  <c r="Y53" i="8"/>
  <c r="BA53" i="8"/>
  <c r="AN53" i="8"/>
  <c r="CA53" i="8"/>
  <c r="DI53" i="8"/>
  <c r="AK53" i="8"/>
  <c r="BB53" i="8"/>
  <c r="S53" i="8"/>
  <c r="AX53" i="8"/>
  <c r="EL53" i="8"/>
  <c r="BL53" i="8"/>
  <c r="AM53" i="8"/>
  <c r="EK53" i="8"/>
  <c r="EQ53" i="8"/>
  <c r="CY53" i="8"/>
  <c r="BV53" i="8"/>
  <c r="DX53" i="8"/>
  <c r="CW53" i="8"/>
  <c r="CJ53" i="8"/>
  <c r="CK53" i="8"/>
  <c r="CX53" i="8"/>
  <c r="DN53" i="8"/>
  <c r="DC53" i="8"/>
  <c r="DS53" i="8"/>
  <c r="DJ53" i="8"/>
  <c r="CZ53" i="8"/>
  <c r="EM53" i="8"/>
  <c r="BU53" i="8"/>
  <c r="DM53" i="8"/>
  <c r="EB78" i="8"/>
  <c r="DL78" i="8"/>
  <c r="CI78" i="8"/>
  <c r="AV78" i="8"/>
  <c r="BT78" i="8"/>
  <c r="BE78" i="8"/>
  <c r="AU78" i="8"/>
  <c r="AT78" i="8"/>
  <c r="AH78" i="8"/>
  <c r="Q78" i="8"/>
  <c r="EU78" i="8"/>
  <c r="AG78" i="8"/>
  <c r="DH78" i="8"/>
  <c r="ET78" i="8"/>
  <c r="ES78" i="8"/>
  <c r="CC78" i="8"/>
  <c r="EY78" i="8"/>
  <c r="CD78" i="8"/>
  <c r="DW78" i="8"/>
  <c r="CS78" i="8"/>
  <c r="BD78" i="8"/>
  <c r="AZ78" i="8"/>
  <c r="CT78" i="8"/>
  <c r="P78" i="8"/>
  <c r="AD78" i="8"/>
  <c r="AS78" i="8"/>
  <c r="EO78" i="8"/>
  <c r="BX78" i="8"/>
  <c r="AE78" i="8"/>
  <c r="AF78" i="8"/>
  <c r="BR78" i="8"/>
  <c r="EC78" i="8"/>
  <c r="G78" i="8"/>
  <c r="DP78" i="8"/>
  <c r="K78" i="8"/>
  <c r="AO78" i="8"/>
  <c r="CU78" i="8"/>
  <c r="CP78" i="8"/>
  <c r="BN78" i="8"/>
  <c r="EI78" i="8"/>
  <c r="BM78" i="8"/>
  <c r="CQ78" i="8"/>
  <c r="CO78" i="8"/>
  <c r="CB78" i="8"/>
  <c r="BO78" i="8"/>
  <c r="BC78" i="8"/>
  <c r="Z78" i="8"/>
  <c r="T78" i="8"/>
  <c r="BF78" i="8"/>
  <c r="DG78" i="8"/>
  <c r="L78" i="8"/>
  <c r="CH78" i="8"/>
  <c r="EW78" i="8"/>
  <c r="CG78" i="8"/>
  <c r="BI78" i="8"/>
  <c r="AA78" i="8"/>
  <c r="AY78" i="8"/>
  <c r="BJ78" i="8"/>
  <c r="DU78" i="8"/>
  <c r="EF78" i="8"/>
  <c r="BP78" i="8"/>
  <c r="DR78" i="8"/>
  <c r="R78" i="8"/>
  <c r="BK78" i="8"/>
  <c r="EA78" i="8"/>
  <c r="DQ78" i="8"/>
  <c r="F78" i="8"/>
  <c r="DV78" i="8"/>
  <c r="BQ78" i="8"/>
  <c r="DF78" i="8"/>
  <c r="E78" i="8"/>
  <c r="AI78" i="8"/>
  <c r="DT78" i="8"/>
  <c r="EP78" i="8"/>
  <c r="EJ78" i="8"/>
  <c r="AC78" i="8"/>
  <c r="DE78" i="8"/>
  <c r="CR78" i="8"/>
  <c r="BG78" i="8"/>
  <c r="ED78" i="8"/>
  <c r="CM78" i="8"/>
  <c r="N78" i="8"/>
  <c r="BH78" i="8"/>
  <c r="M78" i="8"/>
  <c r="DK78" i="8"/>
  <c r="BS78" i="8"/>
  <c r="AP78" i="8"/>
  <c r="CE78" i="8"/>
  <c r="DA78" i="8"/>
  <c r="DO78" i="8"/>
  <c r="EN78" i="8"/>
  <c r="BW78" i="8"/>
  <c r="EE78" i="8"/>
  <c r="AB78" i="8"/>
  <c r="CL78" i="8"/>
  <c r="CF78" i="8"/>
  <c r="DB78" i="8"/>
  <c r="BZ78" i="8"/>
  <c r="DZ78" i="8"/>
  <c r="BY78" i="8"/>
  <c r="DY78" i="8"/>
  <c r="ER78" i="8"/>
  <c r="O78" i="8"/>
  <c r="AW78" i="8"/>
  <c r="AL78" i="8"/>
  <c r="AK78" i="8"/>
  <c r="EX78" i="8"/>
  <c r="BA78" i="8"/>
  <c r="AM78" i="8"/>
  <c r="AQ78" i="8"/>
  <c r="J78" i="8"/>
  <c r="I78" i="8"/>
  <c r="BL78" i="8"/>
  <c r="BB78" i="8"/>
  <c r="CA78" i="8"/>
  <c r="S78" i="8"/>
  <c r="AX78" i="8"/>
  <c r="DX78" i="8"/>
  <c r="DI78" i="8"/>
  <c r="X78" i="8"/>
  <c r="AN78" i="8"/>
  <c r="Y78" i="8"/>
  <c r="EL78" i="8"/>
  <c r="EK78" i="8"/>
  <c r="EQ78" i="8"/>
  <c r="BU78" i="8"/>
  <c r="CZ78" i="8"/>
  <c r="CK78" i="8"/>
  <c r="CY78" i="8"/>
  <c r="DJ78" i="8"/>
  <c r="W78" i="8"/>
  <c r="CX78" i="8"/>
  <c r="CW78" i="8"/>
  <c r="DC78" i="8"/>
  <c r="DN78" i="8"/>
  <c r="CJ78" i="8"/>
  <c r="DM78" i="8"/>
  <c r="BV78" i="8"/>
  <c r="EM78" i="8"/>
  <c r="DL120" i="8"/>
  <c r="CI120" i="8"/>
  <c r="EB120" i="8"/>
  <c r="AV120" i="8"/>
  <c r="BE120" i="8"/>
  <c r="BT120" i="8"/>
  <c r="AU120" i="8"/>
  <c r="AT120" i="8"/>
  <c r="Q120" i="8"/>
  <c r="AH120" i="8"/>
  <c r="DH120" i="8"/>
  <c r="AG120" i="8"/>
  <c r="EU120" i="8"/>
  <c r="CD120" i="8"/>
  <c r="ET120" i="8"/>
  <c r="CC120" i="8"/>
  <c r="EY120" i="8"/>
  <c r="ES120" i="8"/>
  <c r="CT120" i="8"/>
  <c r="DW120" i="8"/>
  <c r="CS120" i="8"/>
  <c r="AZ120" i="8"/>
  <c r="BX120" i="8"/>
  <c r="AD120" i="8"/>
  <c r="P120" i="8"/>
  <c r="BD120" i="8"/>
  <c r="AE120" i="8"/>
  <c r="EO120" i="8"/>
  <c r="AS120" i="8"/>
  <c r="G120" i="8"/>
  <c r="CU120" i="8"/>
  <c r="EC120" i="8"/>
  <c r="AF120" i="8"/>
  <c r="BR120" i="8"/>
  <c r="K120" i="8"/>
  <c r="DP120" i="8"/>
  <c r="CQ120" i="8"/>
  <c r="CP120" i="8"/>
  <c r="AO120" i="8"/>
  <c r="BN120" i="8"/>
  <c r="BM120" i="8"/>
  <c r="EI120" i="8"/>
  <c r="CO120" i="8"/>
  <c r="BO120" i="8"/>
  <c r="Z120" i="8"/>
  <c r="DG120" i="8"/>
  <c r="BF120" i="8"/>
  <c r="BC120" i="8"/>
  <c r="T120" i="8"/>
  <c r="CB120" i="8"/>
  <c r="AA120" i="8"/>
  <c r="CH120" i="8"/>
  <c r="CG120" i="8"/>
  <c r="L120" i="8"/>
  <c r="EW120" i="8"/>
  <c r="BI120" i="8"/>
  <c r="AY120" i="8"/>
  <c r="DQ120" i="8"/>
  <c r="R120" i="8"/>
  <c r="DU120" i="8"/>
  <c r="EA120" i="8"/>
  <c r="BP120" i="8"/>
  <c r="BJ120" i="8"/>
  <c r="DV120" i="8"/>
  <c r="F120" i="8"/>
  <c r="DF120" i="8"/>
  <c r="DR120" i="8"/>
  <c r="EF120" i="8"/>
  <c r="CR120" i="8"/>
  <c r="AI120" i="8"/>
  <c r="DE120" i="8"/>
  <c r="DT120" i="8"/>
  <c r="BQ120" i="8"/>
  <c r="EP120" i="8"/>
  <c r="EJ120" i="8"/>
  <c r="DK120" i="8"/>
  <c r="M120" i="8"/>
  <c r="EN120" i="8"/>
  <c r="CE120" i="8"/>
  <c r="DZ120" i="8"/>
  <c r="DY120" i="8"/>
  <c r="BS120" i="8"/>
  <c r="N120" i="8"/>
  <c r="BH120" i="8"/>
  <c r="BG120" i="8"/>
  <c r="BK120" i="8"/>
  <c r="E120" i="8"/>
  <c r="ED120" i="8"/>
  <c r="AC120" i="8"/>
  <c r="DA120" i="8"/>
  <c r="CL120" i="8"/>
  <c r="DB120" i="8"/>
  <c r="CF120" i="8"/>
  <c r="CM120" i="8"/>
  <c r="ER120" i="8"/>
  <c r="BZ120" i="8"/>
  <c r="AW120" i="8"/>
  <c r="BW120" i="8"/>
  <c r="AP120" i="8"/>
  <c r="O120" i="8"/>
  <c r="AB120" i="8"/>
  <c r="AQ120" i="8"/>
  <c r="AM120" i="8"/>
  <c r="I120" i="8"/>
  <c r="X120" i="8"/>
  <c r="DO120" i="8"/>
  <c r="BY120" i="8"/>
  <c r="EE120" i="8"/>
  <c r="J120" i="8"/>
  <c r="Y120" i="8"/>
  <c r="AN120" i="8"/>
  <c r="EK120" i="8"/>
  <c r="CA120" i="8"/>
  <c r="DX120" i="8"/>
  <c r="EQ120" i="8"/>
  <c r="BL120" i="8"/>
  <c r="AK120" i="8"/>
  <c r="AX120" i="8"/>
  <c r="DI120" i="8"/>
  <c r="BA120" i="8"/>
  <c r="EL120" i="8"/>
  <c r="AL120" i="8"/>
  <c r="EX120" i="8"/>
  <c r="BB120" i="8"/>
  <c r="S120" i="8"/>
  <c r="CX120" i="8"/>
  <c r="CJ120" i="8"/>
  <c r="DN120" i="8"/>
  <c r="CK120" i="8"/>
  <c r="EM120" i="8"/>
  <c r="CW120" i="8"/>
  <c r="CZ120" i="8"/>
  <c r="BV120" i="8"/>
  <c r="CY120" i="8"/>
  <c r="DJ120" i="8"/>
  <c r="DC120" i="8"/>
  <c r="BU120" i="8"/>
  <c r="DM120" i="8"/>
  <c r="EB148" i="8"/>
  <c r="DL148" i="8"/>
  <c r="AV148" i="8"/>
  <c r="CI148" i="8"/>
  <c r="BE148" i="8"/>
  <c r="AU148" i="8"/>
  <c r="BT148" i="8"/>
  <c r="Q148" i="8"/>
  <c r="AH148" i="8"/>
  <c r="AT148" i="8"/>
  <c r="DH148" i="8"/>
  <c r="EU148" i="8"/>
  <c r="AG148" i="8"/>
  <c r="ET148" i="8"/>
  <c r="EY148" i="8"/>
  <c r="CD148" i="8"/>
  <c r="ES148" i="8"/>
  <c r="DW148" i="8"/>
  <c r="CS148" i="8"/>
  <c r="AZ148" i="8"/>
  <c r="CC148" i="8"/>
  <c r="CT148" i="8"/>
  <c r="BD148" i="8"/>
  <c r="AE148" i="8"/>
  <c r="AS148" i="8"/>
  <c r="EO148" i="8"/>
  <c r="BX148" i="8"/>
  <c r="AD148" i="8"/>
  <c r="P148" i="8"/>
  <c r="K148" i="8"/>
  <c r="AF148" i="8"/>
  <c r="CU148" i="8"/>
  <c r="BR148" i="8"/>
  <c r="G148" i="8"/>
  <c r="AO148" i="8"/>
  <c r="DP148" i="8"/>
  <c r="CQ148" i="8"/>
  <c r="EC148" i="8"/>
  <c r="CP148" i="8"/>
  <c r="EI148" i="8"/>
  <c r="BM148" i="8"/>
  <c r="BN148" i="8"/>
  <c r="CB148" i="8"/>
  <c r="CO148" i="8"/>
  <c r="BO148" i="8"/>
  <c r="BC148" i="8"/>
  <c r="Z148" i="8"/>
  <c r="T148" i="8"/>
  <c r="DG148" i="8"/>
  <c r="CG148" i="8"/>
  <c r="AY148" i="8"/>
  <c r="BF148" i="8"/>
  <c r="AA148" i="8"/>
  <c r="R148" i="8"/>
  <c r="L148" i="8"/>
  <c r="EW148" i="8"/>
  <c r="BI148" i="8"/>
  <c r="CH148" i="8"/>
  <c r="BP148" i="8"/>
  <c r="BK148" i="8"/>
  <c r="BJ148" i="8"/>
  <c r="EF148" i="8"/>
  <c r="EA148" i="8"/>
  <c r="DF148" i="8"/>
  <c r="E148" i="8"/>
  <c r="DU148" i="8"/>
  <c r="DR148" i="8"/>
  <c r="DV148" i="8"/>
  <c r="F148" i="8"/>
  <c r="DQ148" i="8"/>
  <c r="BQ148" i="8"/>
  <c r="DT148" i="8"/>
  <c r="EJ148" i="8"/>
  <c r="DE148" i="8"/>
  <c r="AI148" i="8"/>
  <c r="EP148" i="8"/>
  <c r="DK148" i="8"/>
  <c r="BS148" i="8"/>
  <c r="AC148" i="8"/>
  <c r="DA148" i="8"/>
  <c r="AP148" i="8"/>
  <c r="N148" i="8"/>
  <c r="BH148" i="8"/>
  <c r="CE148" i="8"/>
  <c r="BG148" i="8"/>
  <c r="DZ148" i="8"/>
  <c r="EN148" i="8"/>
  <c r="CR148" i="8"/>
  <c r="ED148" i="8"/>
  <c r="CM148" i="8"/>
  <c r="AB148" i="8"/>
  <c r="CL148" i="8"/>
  <c r="CF148" i="8"/>
  <c r="ER148" i="8"/>
  <c r="DB148" i="8"/>
  <c r="O148" i="8"/>
  <c r="BZ148" i="8"/>
  <c r="AW148" i="8"/>
  <c r="DO148" i="8"/>
  <c r="M148" i="8"/>
  <c r="BW148" i="8"/>
  <c r="BL148" i="8"/>
  <c r="AQ148" i="8"/>
  <c r="BY148" i="8"/>
  <c r="X148" i="8"/>
  <c r="DY148" i="8"/>
  <c r="AM148" i="8"/>
  <c r="AL148" i="8"/>
  <c r="AK148" i="8"/>
  <c r="EE148" i="8"/>
  <c r="EX148" i="8"/>
  <c r="BA148" i="8"/>
  <c r="I148" i="8"/>
  <c r="S148" i="8"/>
  <c r="AX148" i="8"/>
  <c r="Y148" i="8"/>
  <c r="BB148" i="8"/>
  <c r="EQ148" i="8"/>
  <c r="AN148" i="8"/>
  <c r="EL148" i="8"/>
  <c r="DI148" i="8"/>
  <c r="J148" i="8"/>
  <c r="CA148" i="8"/>
  <c r="CY148" i="8"/>
  <c r="DX148" i="8"/>
  <c r="EK148" i="8"/>
  <c r="DM148" i="8"/>
  <c r="CZ148" i="8"/>
  <c r="CW148" i="8"/>
  <c r="BV148" i="8"/>
  <c r="BU148" i="8"/>
  <c r="CJ148" i="8"/>
  <c r="CK148" i="8"/>
  <c r="DC148" i="8"/>
  <c r="CX148" i="8"/>
  <c r="DN148" i="8"/>
  <c r="DJ148" i="8"/>
  <c r="DL118" i="8"/>
  <c r="AV118" i="8"/>
  <c r="CI118" i="8"/>
  <c r="EB118" i="8"/>
  <c r="BT118" i="8"/>
  <c r="AU118" i="8"/>
  <c r="BE118" i="8"/>
  <c r="AH118" i="8"/>
  <c r="Q118" i="8"/>
  <c r="AT118" i="8"/>
  <c r="DH118" i="8"/>
  <c r="EU118" i="8"/>
  <c r="AG118" i="8"/>
  <c r="ET118" i="8"/>
  <c r="ES118" i="8"/>
  <c r="EY118" i="8"/>
  <c r="CD118" i="8"/>
  <c r="CC118" i="8"/>
  <c r="DW118" i="8"/>
  <c r="CS118" i="8"/>
  <c r="CT118" i="8"/>
  <c r="P118" i="8"/>
  <c r="AS118" i="8"/>
  <c r="BD118" i="8"/>
  <c r="AE118" i="8"/>
  <c r="EO118" i="8"/>
  <c r="AD118" i="8"/>
  <c r="BX118" i="8"/>
  <c r="AZ118" i="8"/>
  <c r="K118" i="8"/>
  <c r="EC118" i="8"/>
  <c r="CU118" i="8"/>
  <c r="AF118" i="8"/>
  <c r="G118" i="8"/>
  <c r="BR118" i="8"/>
  <c r="EI118" i="8"/>
  <c r="AO118" i="8"/>
  <c r="CP118" i="8"/>
  <c r="CQ118" i="8"/>
  <c r="DP118" i="8"/>
  <c r="BN118" i="8"/>
  <c r="CO118" i="8"/>
  <c r="BM118" i="8"/>
  <c r="T118" i="8"/>
  <c r="CB118" i="8"/>
  <c r="BO118" i="8"/>
  <c r="Z118" i="8"/>
  <c r="DG118" i="8"/>
  <c r="BC118" i="8"/>
  <c r="BF118" i="8"/>
  <c r="BI118" i="8"/>
  <c r="EW118" i="8"/>
  <c r="AY118" i="8"/>
  <c r="CG118" i="8"/>
  <c r="L118" i="8"/>
  <c r="AA118" i="8"/>
  <c r="CH118" i="8"/>
  <c r="BK118" i="8"/>
  <c r="EA118" i="8"/>
  <c r="R118" i="8"/>
  <c r="DR118" i="8"/>
  <c r="BP118" i="8"/>
  <c r="DU118" i="8"/>
  <c r="DQ118" i="8"/>
  <c r="BJ118" i="8"/>
  <c r="DV118" i="8"/>
  <c r="E118" i="8"/>
  <c r="DF118" i="8"/>
  <c r="F118" i="8"/>
  <c r="EF118" i="8"/>
  <c r="BQ118" i="8"/>
  <c r="EP118" i="8"/>
  <c r="DK118" i="8"/>
  <c r="AC118" i="8"/>
  <c r="EJ118" i="8"/>
  <c r="DE118" i="8"/>
  <c r="CR118" i="8"/>
  <c r="AI118" i="8"/>
  <c r="DT118" i="8"/>
  <c r="DA118" i="8"/>
  <c r="BH118" i="8"/>
  <c r="CM118" i="8"/>
  <c r="BS118" i="8"/>
  <c r="N118" i="8"/>
  <c r="M118" i="8"/>
  <c r="AP118" i="8"/>
  <c r="CE118" i="8"/>
  <c r="DZ118" i="8"/>
  <c r="BG118" i="8"/>
  <c r="DY118" i="8"/>
  <c r="EN118" i="8"/>
  <c r="BZ118" i="8"/>
  <c r="BY118" i="8"/>
  <c r="DB118" i="8"/>
  <c r="BL118" i="8"/>
  <c r="CL118" i="8"/>
  <c r="DO118" i="8"/>
  <c r="AW118" i="8"/>
  <c r="ED118" i="8"/>
  <c r="BW118" i="8"/>
  <c r="O118" i="8"/>
  <c r="CF118" i="8"/>
  <c r="ER118" i="8"/>
  <c r="EE118" i="8"/>
  <c r="AB118" i="8"/>
  <c r="AQ118" i="8"/>
  <c r="AM118" i="8"/>
  <c r="AL118" i="8"/>
  <c r="AK118" i="8"/>
  <c r="BB118" i="8"/>
  <c r="DI118" i="8"/>
  <c r="EX118" i="8"/>
  <c r="S118" i="8"/>
  <c r="BV118" i="8"/>
  <c r="X118" i="8"/>
  <c r="Y118" i="8"/>
  <c r="I118" i="8"/>
  <c r="AN118" i="8"/>
  <c r="EK118" i="8"/>
  <c r="EL118" i="8"/>
  <c r="CA118" i="8"/>
  <c r="J118" i="8"/>
  <c r="BA118" i="8"/>
  <c r="AX118" i="8"/>
  <c r="DX118" i="8"/>
  <c r="CY118" i="8"/>
  <c r="CX118" i="8"/>
  <c r="DM118" i="8"/>
  <c r="BU118" i="8"/>
  <c r="DN118" i="8"/>
  <c r="DS118" i="8"/>
  <c r="DJ118" i="8"/>
  <c r="CW118" i="8"/>
  <c r="CJ118" i="8"/>
  <c r="CK118" i="8"/>
  <c r="CZ118" i="8"/>
  <c r="EQ118" i="8"/>
  <c r="DC118" i="8"/>
  <c r="CV175" i="8"/>
  <c r="CV164" i="8"/>
  <c r="CV178" i="8"/>
  <c r="CV168" i="8"/>
  <c r="CV153" i="8"/>
  <c r="CV142" i="8"/>
  <c r="CV139" i="8"/>
  <c r="CV100" i="8"/>
  <c r="CV84" i="8"/>
  <c r="CV69" i="8"/>
  <c r="CV60" i="8"/>
  <c r="CV57" i="8"/>
  <c r="CV47" i="8"/>
  <c r="CV24" i="8"/>
  <c r="CV14" i="8"/>
  <c r="EV179" i="8"/>
  <c r="EV171" i="8"/>
  <c r="EV168" i="8"/>
  <c r="EV169" i="8"/>
  <c r="EV91" i="8"/>
  <c r="EV77" i="8"/>
  <c r="EV65" i="8"/>
  <c r="EV47" i="8"/>
  <c r="EV34" i="8"/>
  <c r="EV24" i="8"/>
  <c r="EV11" i="8"/>
  <c r="AJ164" i="8"/>
  <c r="AJ178" i="8"/>
  <c r="AJ152" i="8"/>
  <c r="AJ147" i="8"/>
  <c r="AJ130" i="8"/>
  <c r="AJ99" i="8"/>
  <c r="AJ91" i="8"/>
  <c r="AJ72" i="8"/>
  <c r="AJ65" i="8"/>
  <c r="AJ41" i="8"/>
  <c r="AJ34" i="8"/>
  <c r="AJ11" i="8"/>
  <c r="EG179" i="8"/>
  <c r="EG169" i="8"/>
  <c r="EG154" i="8"/>
  <c r="EG130" i="8"/>
  <c r="EG142" i="8"/>
  <c r="EG119" i="8"/>
  <c r="EG102" i="8"/>
  <c r="EG98" i="8"/>
  <c r="EG77" i="8"/>
  <c r="EG66" i="8"/>
  <c r="AR170" i="8"/>
  <c r="AR152" i="8"/>
  <c r="AR146" i="8"/>
  <c r="AR116" i="8"/>
  <c r="AR121" i="8"/>
  <c r="AR102" i="8"/>
  <c r="AR99" i="8"/>
  <c r="AR77" i="8"/>
  <c r="AR62" i="8"/>
  <c r="AR50" i="8"/>
  <c r="AR39" i="8"/>
  <c r="AR33" i="8"/>
  <c r="AR11" i="8"/>
  <c r="EH175" i="8"/>
  <c r="EH153" i="8"/>
  <c r="EH110" i="8"/>
  <c r="EH120" i="8"/>
  <c r="EH101" i="8"/>
  <c r="EH95" i="8"/>
  <c r="EH72" i="8"/>
  <c r="EH76" i="8"/>
  <c r="EH64" i="8"/>
  <c r="EH60" i="8"/>
  <c r="EH39" i="8"/>
  <c r="EH34" i="8"/>
  <c r="EH14" i="8"/>
  <c r="H179" i="8"/>
  <c r="H169" i="8"/>
  <c r="H153" i="8"/>
  <c r="H100" i="8"/>
  <c r="H110" i="8"/>
  <c r="H67" i="8"/>
  <c r="H65" i="8"/>
  <c r="H41" i="8"/>
  <c r="H33" i="8"/>
  <c r="H23" i="8"/>
  <c r="U171" i="8"/>
  <c r="U168" i="8"/>
  <c r="U155" i="8"/>
  <c r="U131" i="8"/>
  <c r="U118" i="8"/>
  <c r="U95" i="8"/>
  <c r="U91" i="8"/>
  <c r="U76" i="8"/>
  <c r="U67" i="8"/>
  <c r="U47" i="8"/>
  <c r="U42" i="8"/>
  <c r="DD172" i="8"/>
  <c r="DD178" i="8"/>
  <c r="DD143" i="8"/>
  <c r="DD156" i="8"/>
  <c r="DD131" i="8"/>
  <c r="DD120" i="8"/>
  <c r="DD105" i="8"/>
  <c r="DD100" i="8"/>
  <c r="DD91" i="8"/>
  <c r="DD72" i="8"/>
  <c r="DD64" i="8"/>
  <c r="DD52" i="8"/>
  <c r="DD28" i="8"/>
  <c r="DD24" i="8"/>
  <c r="V174" i="8"/>
  <c r="V148" i="8"/>
  <c r="V142" i="8"/>
  <c r="V131" i="8"/>
  <c r="V91" i="8"/>
  <c r="V95" i="8"/>
  <c r="V76" i="8"/>
  <c r="V53" i="8"/>
  <c r="V33" i="8"/>
  <c r="V34" i="8"/>
  <c r="V28" i="8"/>
  <c r="V23" i="8"/>
  <c r="CN181" i="8"/>
  <c r="CN143" i="8"/>
  <c r="CN155" i="8"/>
  <c r="CN139" i="8"/>
  <c r="CN74" i="8"/>
  <c r="CN53" i="8"/>
  <c r="CN33" i="8"/>
  <c r="CN23" i="8"/>
  <c r="W178" i="8"/>
  <c r="W155" i="8"/>
  <c r="W171" i="8"/>
  <c r="W110" i="8"/>
  <c r="W118" i="8"/>
  <c r="DJ154" i="8"/>
  <c r="DJ14" i="8"/>
  <c r="EM100" i="8"/>
  <c r="EM66" i="8"/>
  <c r="DS131" i="8"/>
  <c r="DL35" i="8"/>
  <c r="AV35" i="8"/>
  <c r="EB35" i="8"/>
  <c r="CI35" i="8"/>
  <c r="BT35" i="8"/>
  <c r="BE35" i="8"/>
  <c r="AU35" i="8"/>
  <c r="AH35" i="8"/>
  <c r="Q35" i="8"/>
  <c r="AT35" i="8"/>
  <c r="AG35" i="8"/>
  <c r="DH35" i="8"/>
  <c r="EU35" i="8"/>
  <c r="ET35" i="8"/>
  <c r="ES35" i="8"/>
  <c r="CC35" i="8"/>
  <c r="EY35" i="8"/>
  <c r="CD35" i="8"/>
  <c r="CT35" i="8"/>
  <c r="CS35" i="8"/>
  <c r="DW35" i="8"/>
  <c r="AZ35" i="8"/>
  <c r="BD35" i="8"/>
  <c r="AE35" i="8"/>
  <c r="P35" i="8"/>
  <c r="AD35" i="8"/>
  <c r="BX35" i="8"/>
  <c r="EO35" i="8"/>
  <c r="AS35" i="8"/>
  <c r="AF35" i="8"/>
  <c r="K35" i="8"/>
  <c r="G35" i="8"/>
  <c r="BR35" i="8"/>
  <c r="CU35" i="8"/>
  <c r="EC35" i="8"/>
  <c r="EI35" i="8"/>
  <c r="CQ35" i="8"/>
  <c r="BN35" i="8"/>
  <c r="CP35" i="8"/>
  <c r="BM35" i="8"/>
  <c r="CO35" i="8"/>
  <c r="DP35" i="8"/>
  <c r="AO35" i="8"/>
  <c r="BF35" i="8"/>
  <c r="DG35" i="8"/>
  <c r="CB35" i="8"/>
  <c r="BC35" i="8"/>
  <c r="Z35" i="8"/>
  <c r="T35" i="8"/>
  <c r="L35" i="8"/>
  <c r="BO35" i="8"/>
  <c r="BI35" i="8"/>
  <c r="EW35" i="8"/>
  <c r="CG35" i="8"/>
  <c r="AA35" i="8"/>
  <c r="CH35" i="8"/>
  <c r="AY35" i="8"/>
  <c r="BP35" i="8"/>
  <c r="DQ35" i="8"/>
  <c r="EF35" i="8"/>
  <c r="EA35" i="8"/>
  <c r="R35" i="8"/>
  <c r="DU35" i="8"/>
  <c r="DR35" i="8"/>
  <c r="BK35" i="8"/>
  <c r="E35" i="8"/>
  <c r="DF35" i="8"/>
  <c r="BJ35" i="8"/>
  <c r="F35" i="8"/>
  <c r="AI35" i="8"/>
  <c r="EJ35" i="8"/>
  <c r="DT35" i="8"/>
  <c r="AC35" i="8"/>
  <c r="DE35" i="8"/>
  <c r="CR35" i="8"/>
  <c r="EP35" i="8"/>
  <c r="DV35" i="8"/>
  <c r="DK35" i="8"/>
  <c r="M35" i="8"/>
  <c r="BG35" i="8"/>
  <c r="DY35" i="8"/>
  <c r="BS35" i="8"/>
  <c r="CM35" i="8"/>
  <c r="BH35" i="8"/>
  <c r="DA35" i="8"/>
  <c r="EN35" i="8"/>
  <c r="AP35" i="8"/>
  <c r="BQ35" i="8"/>
  <c r="ED35" i="8"/>
  <c r="CE35" i="8"/>
  <c r="DO35" i="8"/>
  <c r="O35" i="8"/>
  <c r="N35" i="8"/>
  <c r="BW35" i="8"/>
  <c r="AB35" i="8"/>
  <c r="BZ35" i="8"/>
  <c r="BY35" i="8"/>
  <c r="CL35" i="8"/>
  <c r="CF35" i="8"/>
  <c r="ER35" i="8"/>
  <c r="EE35" i="8"/>
  <c r="DB35" i="8"/>
  <c r="DZ35" i="8"/>
  <c r="AM35" i="8"/>
  <c r="BL35" i="8"/>
  <c r="AQ35" i="8"/>
  <c r="AL35" i="8"/>
  <c r="AW35" i="8"/>
  <c r="AK35" i="8"/>
  <c r="AN35" i="8"/>
  <c r="EX35" i="8"/>
  <c r="J35" i="8"/>
  <c r="Y35" i="8"/>
  <c r="CA35" i="8"/>
  <c r="AX35" i="8"/>
  <c r="DI35" i="8"/>
  <c r="X35" i="8"/>
  <c r="S35" i="8"/>
  <c r="EL35" i="8"/>
  <c r="I35" i="8"/>
  <c r="BB35" i="8"/>
  <c r="BA35" i="8"/>
  <c r="EQ35" i="8"/>
  <c r="CY35" i="8"/>
  <c r="DX35" i="8"/>
  <c r="CX35" i="8"/>
  <c r="BU35" i="8"/>
  <c r="DN35" i="8"/>
  <c r="CK35" i="8"/>
  <c r="DM35" i="8"/>
  <c r="CZ35" i="8"/>
  <c r="CW35" i="8"/>
  <c r="EM35" i="8"/>
  <c r="DJ35" i="8"/>
  <c r="BV35" i="8"/>
  <c r="DC35" i="8"/>
  <c r="EK35" i="8"/>
  <c r="DS35" i="8"/>
  <c r="CJ35" i="8"/>
  <c r="CV77" i="8"/>
  <c r="DL58" i="8"/>
  <c r="CI58" i="8"/>
  <c r="AV58" i="8"/>
  <c r="EB58" i="8"/>
  <c r="BT58" i="8"/>
  <c r="BE58" i="8"/>
  <c r="AU58" i="8"/>
  <c r="Q58" i="8"/>
  <c r="AT58" i="8"/>
  <c r="AH58" i="8"/>
  <c r="EU58" i="8"/>
  <c r="AG58" i="8"/>
  <c r="DH58" i="8"/>
  <c r="EY58" i="8"/>
  <c r="CC58" i="8"/>
  <c r="DW58" i="8"/>
  <c r="ES58" i="8"/>
  <c r="ET58" i="8"/>
  <c r="CD58" i="8"/>
  <c r="CT58" i="8"/>
  <c r="AZ58" i="8"/>
  <c r="CS58" i="8"/>
  <c r="BD58" i="8"/>
  <c r="P58" i="8"/>
  <c r="BX58" i="8"/>
  <c r="AD58" i="8"/>
  <c r="EO58" i="8"/>
  <c r="AS58" i="8"/>
  <c r="AE58" i="8"/>
  <c r="CU58" i="8"/>
  <c r="G58" i="8"/>
  <c r="BR58" i="8"/>
  <c r="AO58" i="8"/>
  <c r="EC58" i="8"/>
  <c r="DP58" i="8"/>
  <c r="K58" i="8"/>
  <c r="AF58" i="8"/>
  <c r="CQ58" i="8"/>
  <c r="BN58" i="8"/>
  <c r="CP58" i="8"/>
  <c r="BM58" i="8"/>
  <c r="CO58" i="8"/>
  <c r="EI58" i="8"/>
  <c r="CB58" i="8"/>
  <c r="T58" i="8"/>
  <c r="BO58" i="8"/>
  <c r="BC58" i="8"/>
  <c r="Z58" i="8"/>
  <c r="DG58" i="8"/>
  <c r="EW58" i="8"/>
  <c r="L58" i="8"/>
  <c r="AA58" i="8"/>
  <c r="AY58" i="8"/>
  <c r="CH58" i="8"/>
  <c r="BF58" i="8"/>
  <c r="BI58" i="8"/>
  <c r="CG58" i="8"/>
  <c r="R58" i="8"/>
  <c r="BJ58" i="8"/>
  <c r="DR58" i="8"/>
  <c r="EF58" i="8"/>
  <c r="DU58" i="8"/>
  <c r="BP58" i="8"/>
  <c r="EA58" i="8"/>
  <c r="DQ58" i="8"/>
  <c r="DF58" i="8"/>
  <c r="E58" i="8"/>
  <c r="AI58" i="8"/>
  <c r="F58" i="8"/>
  <c r="DV58" i="8"/>
  <c r="BQ58" i="8"/>
  <c r="DT58" i="8"/>
  <c r="EJ58" i="8"/>
  <c r="EP58" i="8"/>
  <c r="DE58" i="8"/>
  <c r="DK58" i="8"/>
  <c r="BK58" i="8"/>
  <c r="AC58" i="8"/>
  <c r="BS58" i="8"/>
  <c r="BG58" i="8"/>
  <c r="CE58" i="8"/>
  <c r="ED58" i="8"/>
  <c r="DA58" i="8"/>
  <c r="DZ58" i="8"/>
  <c r="CR58" i="8"/>
  <c r="N58" i="8"/>
  <c r="CM58" i="8"/>
  <c r="EN58" i="8"/>
  <c r="AP58" i="8"/>
  <c r="DY58" i="8"/>
  <c r="BW58" i="8"/>
  <c r="CF58" i="8"/>
  <c r="M58" i="8"/>
  <c r="CL58" i="8"/>
  <c r="BH58" i="8"/>
  <c r="ER58" i="8"/>
  <c r="EE58" i="8"/>
  <c r="DO58" i="8"/>
  <c r="O58" i="8"/>
  <c r="AB58" i="8"/>
  <c r="AL58" i="8"/>
  <c r="I58" i="8"/>
  <c r="AK58" i="8"/>
  <c r="X58" i="8"/>
  <c r="Y58" i="8"/>
  <c r="AN58" i="8"/>
  <c r="BZ58" i="8"/>
  <c r="AW58" i="8"/>
  <c r="BY58" i="8"/>
  <c r="AQ58" i="8"/>
  <c r="J58" i="8"/>
  <c r="BL58" i="8"/>
  <c r="AM58" i="8"/>
  <c r="CA58" i="8"/>
  <c r="EQ58" i="8"/>
  <c r="EL58" i="8"/>
  <c r="DI58" i="8"/>
  <c r="EK58" i="8"/>
  <c r="DX58" i="8"/>
  <c r="AX58" i="8"/>
  <c r="DB58" i="8"/>
  <c r="EX58" i="8"/>
  <c r="BA58" i="8"/>
  <c r="S58" i="8"/>
  <c r="BB58" i="8"/>
  <c r="DC58" i="8"/>
  <c r="DJ58" i="8"/>
  <c r="EM58" i="8"/>
  <c r="CY58" i="8"/>
  <c r="W58" i="8"/>
  <c r="CX58" i="8"/>
  <c r="BU58" i="8"/>
  <c r="CW58" i="8"/>
  <c r="CJ58" i="8"/>
  <c r="CK58" i="8"/>
  <c r="CZ58" i="8"/>
  <c r="BV58" i="8"/>
  <c r="DN58" i="8"/>
  <c r="DM58" i="8"/>
  <c r="AV139" i="8"/>
  <c r="EB139" i="8"/>
  <c r="CI139" i="8"/>
  <c r="DL139" i="8"/>
  <c r="BE139" i="8"/>
  <c r="BT139" i="8"/>
  <c r="AU139" i="8"/>
  <c r="AH139" i="8"/>
  <c r="Q139" i="8"/>
  <c r="AT139" i="8"/>
  <c r="AG139" i="8"/>
  <c r="DH139" i="8"/>
  <c r="EU139" i="8"/>
  <c r="ET139" i="8"/>
  <c r="ES139" i="8"/>
  <c r="DW139" i="8"/>
  <c r="CD139" i="8"/>
  <c r="EY139" i="8"/>
  <c r="CC139" i="8"/>
  <c r="BD139" i="8"/>
  <c r="CS139" i="8"/>
  <c r="CT139" i="8"/>
  <c r="P139" i="8"/>
  <c r="AE139" i="8"/>
  <c r="AZ139" i="8"/>
  <c r="BX139" i="8"/>
  <c r="EO139" i="8"/>
  <c r="AD139" i="8"/>
  <c r="BR139" i="8"/>
  <c r="AF139" i="8"/>
  <c r="K139" i="8"/>
  <c r="AS139" i="8"/>
  <c r="AO139" i="8"/>
  <c r="CU139" i="8"/>
  <c r="G139" i="8"/>
  <c r="BN139" i="8"/>
  <c r="EC139" i="8"/>
  <c r="BM139" i="8"/>
  <c r="CP139" i="8"/>
  <c r="DP139" i="8"/>
  <c r="CQ139" i="8"/>
  <c r="EI139" i="8"/>
  <c r="BF139" i="8"/>
  <c r="CB139" i="8"/>
  <c r="EW139" i="8"/>
  <c r="BC139" i="8"/>
  <c r="BO139" i="8"/>
  <c r="T139" i="8"/>
  <c r="CO139" i="8"/>
  <c r="DG139" i="8"/>
  <c r="L139" i="8"/>
  <c r="AA139" i="8"/>
  <c r="CG139" i="8"/>
  <c r="BI139" i="8"/>
  <c r="Z139" i="8"/>
  <c r="CH139" i="8"/>
  <c r="AY139" i="8"/>
  <c r="DU139" i="8"/>
  <c r="BK139" i="8"/>
  <c r="EF139" i="8"/>
  <c r="R139" i="8"/>
  <c r="BP139" i="8"/>
  <c r="DR139" i="8"/>
  <c r="BJ139" i="8"/>
  <c r="DQ139" i="8"/>
  <c r="F139" i="8"/>
  <c r="EA139" i="8"/>
  <c r="DV139" i="8"/>
  <c r="BQ139" i="8"/>
  <c r="AI139" i="8"/>
  <c r="E139" i="8"/>
  <c r="DT139" i="8"/>
  <c r="CR139" i="8"/>
  <c r="DF139" i="8"/>
  <c r="EJ139" i="8"/>
  <c r="EP139" i="8"/>
  <c r="AC139" i="8"/>
  <c r="DE139" i="8"/>
  <c r="BS139" i="8"/>
  <c r="DY139" i="8"/>
  <c r="ED139" i="8"/>
  <c r="M139" i="8"/>
  <c r="DA139" i="8"/>
  <c r="N139" i="8"/>
  <c r="BH139" i="8"/>
  <c r="BG139" i="8"/>
  <c r="AP139" i="8"/>
  <c r="CE139" i="8"/>
  <c r="CM139" i="8"/>
  <c r="DK139" i="8"/>
  <c r="DZ139" i="8"/>
  <c r="CL139" i="8"/>
  <c r="AB139" i="8"/>
  <c r="BY139" i="8"/>
  <c r="O139" i="8"/>
  <c r="DO139" i="8"/>
  <c r="CF139" i="8"/>
  <c r="DB139" i="8"/>
  <c r="BZ139" i="8"/>
  <c r="EN139" i="8"/>
  <c r="ER139" i="8"/>
  <c r="EE139" i="8"/>
  <c r="EX139" i="8"/>
  <c r="BL139" i="8"/>
  <c r="BW139" i="8"/>
  <c r="AQ139" i="8"/>
  <c r="J139" i="8"/>
  <c r="AL139" i="8"/>
  <c r="AW139" i="8"/>
  <c r="EL139" i="8"/>
  <c r="AN139" i="8"/>
  <c r="DI139" i="8"/>
  <c r="CY139" i="8"/>
  <c r="BB139" i="8"/>
  <c r="Y139" i="8"/>
  <c r="S139" i="8"/>
  <c r="AX139" i="8"/>
  <c r="AK139" i="8"/>
  <c r="X139" i="8"/>
  <c r="BA139" i="8"/>
  <c r="EK139" i="8"/>
  <c r="BV139" i="8"/>
  <c r="AM139" i="8"/>
  <c r="I139" i="8"/>
  <c r="CA139" i="8"/>
  <c r="EQ139" i="8"/>
  <c r="DX139" i="8"/>
  <c r="BU139" i="8"/>
  <c r="DS139" i="8"/>
  <c r="DC139" i="8"/>
  <c r="CK139" i="8"/>
  <c r="CZ139" i="8"/>
  <c r="CX139" i="8"/>
  <c r="CW139" i="8"/>
  <c r="DN139" i="8"/>
  <c r="DJ139" i="8"/>
  <c r="DM139" i="8"/>
  <c r="CJ139" i="8"/>
  <c r="AV168" i="8"/>
  <c r="DL168" i="8"/>
  <c r="EB168" i="8"/>
  <c r="BT168" i="8"/>
  <c r="BE168" i="8"/>
  <c r="CI168" i="8"/>
  <c r="AT168" i="8"/>
  <c r="AU168" i="8"/>
  <c r="Q168" i="8"/>
  <c r="AH168" i="8"/>
  <c r="ET168" i="8"/>
  <c r="AG168" i="8"/>
  <c r="EU168" i="8"/>
  <c r="DH168" i="8"/>
  <c r="EY168" i="8"/>
  <c r="ES168" i="8"/>
  <c r="CD168" i="8"/>
  <c r="DW168" i="8"/>
  <c r="CC168" i="8"/>
  <c r="CT168" i="8"/>
  <c r="CS168" i="8"/>
  <c r="AZ168" i="8"/>
  <c r="AS168" i="8"/>
  <c r="EO168" i="8"/>
  <c r="AE168" i="8"/>
  <c r="BD168" i="8"/>
  <c r="P168" i="8"/>
  <c r="BX168" i="8"/>
  <c r="AD168" i="8"/>
  <c r="BR168" i="8"/>
  <c r="K168" i="8"/>
  <c r="CU168" i="8"/>
  <c r="AO168" i="8"/>
  <c r="EC168" i="8"/>
  <c r="AF168" i="8"/>
  <c r="G168" i="8"/>
  <c r="DP168" i="8"/>
  <c r="CQ168" i="8"/>
  <c r="BN168" i="8"/>
  <c r="CP168" i="8"/>
  <c r="CO168" i="8"/>
  <c r="BM168" i="8"/>
  <c r="EI168" i="8"/>
  <c r="BC168" i="8"/>
  <c r="Z168" i="8"/>
  <c r="CB168" i="8"/>
  <c r="BO168" i="8"/>
  <c r="BF168" i="8"/>
  <c r="L168" i="8"/>
  <c r="T168" i="8"/>
  <c r="DG168" i="8"/>
  <c r="EW168" i="8"/>
  <c r="BI168" i="8"/>
  <c r="AY168" i="8"/>
  <c r="AA168" i="8"/>
  <c r="CG168" i="8"/>
  <c r="CH168" i="8"/>
  <c r="R168" i="8"/>
  <c r="DR168" i="8"/>
  <c r="BK168" i="8"/>
  <c r="DU168" i="8"/>
  <c r="BJ168" i="8"/>
  <c r="BP168" i="8"/>
  <c r="EA168" i="8"/>
  <c r="BQ168" i="8"/>
  <c r="DV168" i="8"/>
  <c r="E168" i="8"/>
  <c r="EF168" i="8"/>
  <c r="DQ168" i="8"/>
  <c r="DF168" i="8"/>
  <c r="DT168" i="8"/>
  <c r="EJ168" i="8"/>
  <c r="AI168" i="8"/>
  <c r="AC168" i="8"/>
  <c r="F168" i="8"/>
  <c r="DE168" i="8"/>
  <c r="CR168" i="8"/>
  <c r="EP168" i="8"/>
  <c r="ED168" i="8"/>
  <c r="AP168" i="8"/>
  <c r="CE168" i="8"/>
  <c r="BH168" i="8"/>
  <c r="M168" i="8"/>
  <c r="DZ168" i="8"/>
  <c r="N168" i="8"/>
  <c r="DK168" i="8"/>
  <c r="BS168" i="8"/>
  <c r="BG168" i="8"/>
  <c r="DA168" i="8"/>
  <c r="CM168" i="8"/>
  <c r="EN168" i="8"/>
  <c r="DO168" i="8"/>
  <c r="O168" i="8"/>
  <c r="AW168" i="8"/>
  <c r="BY168" i="8"/>
  <c r="BL168" i="8"/>
  <c r="DY168" i="8"/>
  <c r="CF168" i="8"/>
  <c r="ER168" i="8"/>
  <c r="BZ168" i="8"/>
  <c r="BW168" i="8"/>
  <c r="CL168" i="8"/>
  <c r="EE168" i="8"/>
  <c r="DB168" i="8"/>
  <c r="AB168" i="8"/>
  <c r="AL168" i="8"/>
  <c r="AM168" i="8"/>
  <c r="I168" i="8"/>
  <c r="AK168" i="8"/>
  <c r="Y168" i="8"/>
  <c r="BA168" i="8"/>
  <c r="BB168" i="8"/>
  <c r="AN168" i="8"/>
  <c r="EQ168" i="8"/>
  <c r="CY168" i="8"/>
  <c r="J168" i="8"/>
  <c r="EX168" i="8"/>
  <c r="X168" i="8"/>
  <c r="CA168" i="8"/>
  <c r="AQ168" i="8"/>
  <c r="EL168" i="8"/>
  <c r="DI168" i="8"/>
  <c r="S168" i="8"/>
  <c r="AX168" i="8"/>
  <c r="CX168" i="8"/>
  <c r="DX168" i="8"/>
  <c r="CJ168" i="8"/>
  <c r="DN168" i="8"/>
  <c r="DM168" i="8"/>
  <c r="BU168" i="8"/>
  <c r="CW168" i="8"/>
  <c r="CK168" i="8"/>
  <c r="EM168" i="8"/>
  <c r="EK168" i="8"/>
  <c r="BV168" i="8"/>
  <c r="DC168" i="8"/>
  <c r="DS168" i="8"/>
  <c r="DL79" i="8"/>
  <c r="EB79" i="8"/>
  <c r="AV79" i="8"/>
  <c r="BT79" i="8"/>
  <c r="CI79" i="8"/>
  <c r="BE79" i="8"/>
  <c r="AU79" i="8"/>
  <c r="Q79" i="8"/>
  <c r="AG79" i="8"/>
  <c r="AT79" i="8"/>
  <c r="AH79" i="8"/>
  <c r="DH79" i="8"/>
  <c r="EU79" i="8"/>
  <c r="ET79" i="8"/>
  <c r="ES79" i="8"/>
  <c r="EY79" i="8"/>
  <c r="CD79" i="8"/>
  <c r="CS79" i="8"/>
  <c r="CT79" i="8"/>
  <c r="CC79" i="8"/>
  <c r="AZ79" i="8"/>
  <c r="DW79" i="8"/>
  <c r="BX79" i="8"/>
  <c r="AD79" i="8"/>
  <c r="AS79" i="8"/>
  <c r="BD79" i="8"/>
  <c r="EO79" i="8"/>
  <c r="AE79" i="8"/>
  <c r="P79" i="8"/>
  <c r="G79" i="8"/>
  <c r="K79" i="8"/>
  <c r="CU79" i="8"/>
  <c r="AF79" i="8"/>
  <c r="BR79" i="8"/>
  <c r="EI79" i="8"/>
  <c r="BM79" i="8"/>
  <c r="AO79" i="8"/>
  <c r="EC79" i="8"/>
  <c r="DP79" i="8"/>
  <c r="CQ79" i="8"/>
  <c r="CO79" i="8"/>
  <c r="BN79" i="8"/>
  <c r="CP79" i="8"/>
  <c r="CB79" i="8"/>
  <c r="BC79" i="8"/>
  <c r="T79" i="8"/>
  <c r="BO79" i="8"/>
  <c r="Z79" i="8"/>
  <c r="BF79" i="8"/>
  <c r="CH79" i="8"/>
  <c r="EW79" i="8"/>
  <c r="CG79" i="8"/>
  <c r="AY79" i="8"/>
  <c r="BI79" i="8"/>
  <c r="AA79" i="8"/>
  <c r="DG79" i="8"/>
  <c r="L79" i="8"/>
  <c r="R79" i="8"/>
  <c r="EA79" i="8"/>
  <c r="BP79" i="8"/>
  <c r="DR79" i="8"/>
  <c r="DF79" i="8"/>
  <c r="BJ79" i="8"/>
  <c r="DU79" i="8"/>
  <c r="EF79" i="8"/>
  <c r="DV79" i="8"/>
  <c r="AI79" i="8"/>
  <c r="DQ79" i="8"/>
  <c r="BQ79" i="8"/>
  <c r="BK79" i="8"/>
  <c r="E79" i="8"/>
  <c r="F79" i="8"/>
  <c r="AC79" i="8"/>
  <c r="DE79" i="8"/>
  <c r="DT79" i="8"/>
  <c r="CR79" i="8"/>
  <c r="EJ79" i="8"/>
  <c r="EP79" i="8"/>
  <c r="DK79" i="8"/>
  <c r="N79" i="8"/>
  <c r="EN79" i="8"/>
  <c r="M79" i="8"/>
  <c r="CE79" i="8"/>
  <c r="AP79" i="8"/>
  <c r="DA79" i="8"/>
  <c r="BS79" i="8"/>
  <c r="DZ79" i="8"/>
  <c r="BH79" i="8"/>
  <c r="BG79" i="8"/>
  <c r="DY79" i="8"/>
  <c r="ED79" i="8"/>
  <c r="ER79" i="8"/>
  <c r="CL79" i="8"/>
  <c r="DB79" i="8"/>
  <c r="BZ79" i="8"/>
  <c r="AB79" i="8"/>
  <c r="BY79" i="8"/>
  <c r="CM79" i="8"/>
  <c r="O79" i="8"/>
  <c r="DO79" i="8"/>
  <c r="AM79" i="8"/>
  <c r="J79" i="8"/>
  <c r="AQ79" i="8"/>
  <c r="EE79" i="8"/>
  <c r="BW79" i="8"/>
  <c r="BL79" i="8"/>
  <c r="CF79" i="8"/>
  <c r="AL79" i="8"/>
  <c r="AK79" i="8"/>
  <c r="EX79" i="8"/>
  <c r="DX79" i="8"/>
  <c r="AW79" i="8"/>
  <c r="DI79" i="8"/>
  <c r="BV79" i="8"/>
  <c r="AN79" i="8"/>
  <c r="I79" i="8"/>
  <c r="X79" i="8"/>
  <c r="Y79" i="8"/>
  <c r="EL79" i="8"/>
  <c r="BB79" i="8"/>
  <c r="BA79" i="8"/>
  <c r="CA79" i="8"/>
  <c r="S79" i="8"/>
  <c r="AX79" i="8"/>
  <c r="CY79" i="8"/>
  <c r="DC79" i="8"/>
  <c r="W79" i="8"/>
  <c r="CX79" i="8"/>
  <c r="DS79" i="8"/>
  <c r="CW79" i="8"/>
  <c r="DN79" i="8"/>
  <c r="BU79" i="8"/>
  <c r="CJ79" i="8"/>
  <c r="DM79" i="8"/>
  <c r="EQ79" i="8"/>
  <c r="CK79" i="8"/>
  <c r="EK79" i="8"/>
  <c r="DJ79" i="8"/>
  <c r="DL45" i="8"/>
  <c r="EB45" i="8"/>
  <c r="CI45" i="8"/>
  <c r="AV45" i="8"/>
  <c r="BT45" i="8"/>
  <c r="BE45" i="8"/>
  <c r="AU45" i="8"/>
  <c r="Q45" i="8"/>
  <c r="AG45" i="8"/>
  <c r="AT45" i="8"/>
  <c r="AH45" i="8"/>
  <c r="EU45" i="8"/>
  <c r="DH45" i="8"/>
  <c r="ET45" i="8"/>
  <c r="CD45" i="8"/>
  <c r="CC45" i="8"/>
  <c r="EY45" i="8"/>
  <c r="ES45" i="8"/>
  <c r="DW45" i="8"/>
  <c r="CT45" i="8"/>
  <c r="CS45" i="8"/>
  <c r="AZ45" i="8"/>
  <c r="P45" i="8"/>
  <c r="AD45" i="8"/>
  <c r="AF45" i="8"/>
  <c r="AS45" i="8"/>
  <c r="AE45" i="8"/>
  <c r="EO45" i="8"/>
  <c r="BD45" i="8"/>
  <c r="BX45" i="8"/>
  <c r="CU45" i="8"/>
  <c r="BR45" i="8"/>
  <c r="G45" i="8"/>
  <c r="K45" i="8"/>
  <c r="AO45" i="8"/>
  <c r="CO45" i="8"/>
  <c r="BM45" i="8"/>
  <c r="CQ45" i="8"/>
  <c r="BN45" i="8"/>
  <c r="EC45" i="8"/>
  <c r="DP45" i="8"/>
  <c r="EI45" i="8"/>
  <c r="CP45" i="8"/>
  <c r="CB45" i="8"/>
  <c r="Z45" i="8"/>
  <c r="BC45" i="8"/>
  <c r="T45" i="8"/>
  <c r="BF45" i="8"/>
  <c r="BO45" i="8"/>
  <c r="EW45" i="8"/>
  <c r="L45" i="8"/>
  <c r="CH45" i="8"/>
  <c r="R45" i="8"/>
  <c r="CG45" i="8"/>
  <c r="DG45" i="8"/>
  <c r="BI45" i="8"/>
  <c r="AA45" i="8"/>
  <c r="AY45" i="8"/>
  <c r="BJ45" i="8"/>
  <c r="DR45" i="8"/>
  <c r="EA45" i="8"/>
  <c r="BP45" i="8"/>
  <c r="BK45" i="8"/>
  <c r="DU45" i="8"/>
  <c r="DQ45" i="8"/>
  <c r="F45" i="8"/>
  <c r="EF45" i="8"/>
  <c r="DV45" i="8"/>
  <c r="E45" i="8"/>
  <c r="AI45" i="8"/>
  <c r="DT45" i="8"/>
  <c r="DF45" i="8"/>
  <c r="BQ45" i="8"/>
  <c r="BS45" i="8"/>
  <c r="EJ45" i="8"/>
  <c r="AC45" i="8"/>
  <c r="EP45" i="8"/>
  <c r="CR45" i="8"/>
  <c r="DK45" i="8"/>
  <c r="BH45" i="8"/>
  <c r="DY45" i="8"/>
  <c r="CM45" i="8"/>
  <c r="AP45" i="8"/>
  <c r="ED45" i="8"/>
  <c r="BG45" i="8"/>
  <c r="DO45" i="8"/>
  <c r="CE45" i="8"/>
  <c r="DZ45" i="8"/>
  <c r="DE45" i="8"/>
  <c r="N45" i="8"/>
  <c r="M45" i="8"/>
  <c r="DA45" i="8"/>
  <c r="CL45" i="8"/>
  <c r="CF45" i="8"/>
  <c r="DB45" i="8"/>
  <c r="AB45" i="8"/>
  <c r="AQ45" i="8"/>
  <c r="BW45" i="8"/>
  <c r="EE45" i="8"/>
  <c r="AW45" i="8"/>
  <c r="ER45" i="8"/>
  <c r="O45" i="8"/>
  <c r="BZ45" i="8"/>
  <c r="BY45" i="8"/>
  <c r="I45" i="8"/>
  <c r="AK45" i="8"/>
  <c r="X45" i="8"/>
  <c r="BA45" i="8"/>
  <c r="AN45" i="8"/>
  <c r="EN45" i="8"/>
  <c r="BL45" i="8"/>
  <c r="J45" i="8"/>
  <c r="EL45" i="8"/>
  <c r="EK45" i="8"/>
  <c r="DX45" i="8"/>
  <c r="S45" i="8"/>
  <c r="BB45" i="8"/>
  <c r="Y45" i="8"/>
  <c r="CY45" i="8"/>
  <c r="AM45" i="8"/>
  <c r="AL45" i="8"/>
  <c r="EX45" i="8"/>
  <c r="DI45" i="8"/>
  <c r="AX45" i="8"/>
  <c r="CA45" i="8"/>
  <c r="DC45" i="8"/>
  <c r="EQ45" i="8"/>
  <c r="BU45" i="8"/>
  <c r="CK45" i="8"/>
  <c r="CX45" i="8"/>
  <c r="CZ45" i="8"/>
  <c r="CW45" i="8"/>
  <c r="CJ45" i="8"/>
  <c r="DN45" i="8"/>
  <c r="BV45" i="8"/>
  <c r="DM45" i="8"/>
  <c r="EM45" i="8"/>
  <c r="AV132" i="8"/>
  <c r="DL132" i="8"/>
  <c r="EB132" i="8"/>
  <c r="CI132" i="8"/>
  <c r="BT132" i="8"/>
  <c r="AU132" i="8"/>
  <c r="BE132" i="8"/>
  <c r="Q132" i="8"/>
  <c r="AT132" i="8"/>
  <c r="AH132" i="8"/>
  <c r="EU132" i="8"/>
  <c r="AG132" i="8"/>
  <c r="DH132" i="8"/>
  <c r="ET132" i="8"/>
  <c r="EY132" i="8"/>
  <c r="CD132" i="8"/>
  <c r="ES132" i="8"/>
  <c r="DW132" i="8"/>
  <c r="CS132" i="8"/>
  <c r="CT132" i="8"/>
  <c r="CC132" i="8"/>
  <c r="AZ132" i="8"/>
  <c r="AE132" i="8"/>
  <c r="EO132" i="8"/>
  <c r="AD132" i="8"/>
  <c r="BD132" i="8"/>
  <c r="P132" i="8"/>
  <c r="BX132" i="8"/>
  <c r="AS132" i="8"/>
  <c r="AO132" i="8"/>
  <c r="CU132" i="8"/>
  <c r="G132" i="8"/>
  <c r="BR132" i="8"/>
  <c r="AF132" i="8"/>
  <c r="K132" i="8"/>
  <c r="EC132" i="8"/>
  <c r="BM132" i="8"/>
  <c r="CP132" i="8"/>
  <c r="CQ132" i="8"/>
  <c r="DP132" i="8"/>
  <c r="EI132" i="8"/>
  <c r="BN132" i="8"/>
  <c r="BC132" i="8"/>
  <c r="T132" i="8"/>
  <c r="BO132" i="8"/>
  <c r="Z132" i="8"/>
  <c r="DG132" i="8"/>
  <c r="CO132" i="8"/>
  <c r="CB132" i="8"/>
  <c r="L132" i="8"/>
  <c r="CG132" i="8"/>
  <c r="BI132" i="8"/>
  <c r="AY132" i="8"/>
  <c r="EW132" i="8"/>
  <c r="AA132" i="8"/>
  <c r="CH132" i="8"/>
  <c r="BF132" i="8"/>
  <c r="BP132" i="8"/>
  <c r="R132" i="8"/>
  <c r="BJ132" i="8"/>
  <c r="DU132" i="8"/>
  <c r="EA132" i="8"/>
  <c r="BK132" i="8"/>
  <c r="DF132" i="8"/>
  <c r="E132" i="8"/>
  <c r="DQ132" i="8"/>
  <c r="EF132" i="8"/>
  <c r="AI132" i="8"/>
  <c r="F132" i="8"/>
  <c r="DV132" i="8"/>
  <c r="DK132" i="8"/>
  <c r="BQ132" i="8"/>
  <c r="EJ132" i="8"/>
  <c r="DE132" i="8"/>
  <c r="DR132" i="8"/>
  <c r="DT132" i="8"/>
  <c r="EP132" i="8"/>
  <c r="CR132" i="8"/>
  <c r="N132" i="8"/>
  <c r="DA132" i="8"/>
  <c r="AP132" i="8"/>
  <c r="CE132" i="8"/>
  <c r="BS132" i="8"/>
  <c r="DZ132" i="8"/>
  <c r="BG132" i="8"/>
  <c r="DY132" i="8"/>
  <c r="EN132" i="8"/>
  <c r="ED132" i="8"/>
  <c r="CM132" i="8"/>
  <c r="CL132" i="8"/>
  <c r="O132" i="8"/>
  <c r="DO132" i="8"/>
  <c r="M132" i="8"/>
  <c r="AC132" i="8"/>
  <c r="BW132" i="8"/>
  <c r="AW132" i="8"/>
  <c r="BH132" i="8"/>
  <c r="EE132" i="8"/>
  <c r="DB132" i="8"/>
  <c r="AB132" i="8"/>
  <c r="BL132" i="8"/>
  <c r="BZ132" i="8"/>
  <c r="I132" i="8"/>
  <c r="CF132" i="8"/>
  <c r="ER132" i="8"/>
  <c r="AQ132" i="8"/>
  <c r="AM132" i="8"/>
  <c r="AL132" i="8"/>
  <c r="AK132" i="8"/>
  <c r="BY132" i="8"/>
  <c r="S132" i="8"/>
  <c r="AX132" i="8"/>
  <c r="BV132" i="8"/>
  <c r="EL132" i="8"/>
  <c r="X132" i="8"/>
  <c r="BB132" i="8"/>
  <c r="BA132" i="8"/>
  <c r="CA132" i="8"/>
  <c r="J132" i="8"/>
  <c r="AN132" i="8"/>
  <c r="DI132" i="8"/>
  <c r="EX132" i="8"/>
  <c r="Y132" i="8"/>
  <c r="CW132" i="8"/>
  <c r="DJ132" i="8"/>
  <c r="DM132" i="8"/>
  <c r="EM132" i="8"/>
  <c r="CY132" i="8"/>
  <c r="CJ132" i="8"/>
  <c r="EQ132" i="8"/>
  <c r="BU132" i="8"/>
  <c r="CK132" i="8"/>
  <c r="CZ132" i="8"/>
  <c r="EK132" i="8"/>
  <c r="DN132" i="8"/>
  <c r="DX132" i="8"/>
  <c r="CX132" i="8"/>
  <c r="DC132" i="8"/>
  <c r="AV143" i="8"/>
  <c r="EB143" i="8"/>
  <c r="DL143" i="8"/>
  <c r="BE143" i="8"/>
  <c r="BT143" i="8"/>
  <c r="CI143" i="8"/>
  <c r="AU143" i="8"/>
  <c r="Q143" i="8"/>
  <c r="AT143" i="8"/>
  <c r="ET143" i="8"/>
  <c r="AH143" i="8"/>
  <c r="AG143" i="8"/>
  <c r="DH143" i="8"/>
  <c r="EU143" i="8"/>
  <c r="ES143" i="8"/>
  <c r="EY143" i="8"/>
  <c r="CC143" i="8"/>
  <c r="CD143" i="8"/>
  <c r="BD143" i="8"/>
  <c r="CS143" i="8"/>
  <c r="DW143" i="8"/>
  <c r="CT143" i="8"/>
  <c r="P143" i="8"/>
  <c r="AS143" i="8"/>
  <c r="AZ143" i="8"/>
  <c r="AE143" i="8"/>
  <c r="BX143" i="8"/>
  <c r="EO143" i="8"/>
  <c r="AD143" i="8"/>
  <c r="BR143" i="8"/>
  <c r="AF143" i="8"/>
  <c r="AO143" i="8"/>
  <c r="K143" i="8"/>
  <c r="CU143" i="8"/>
  <c r="G143" i="8"/>
  <c r="EC143" i="8"/>
  <c r="EI143" i="8"/>
  <c r="BN143" i="8"/>
  <c r="BM143" i="8"/>
  <c r="CP143" i="8"/>
  <c r="CO143" i="8"/>
  <c r="CQ143" i="8"/>
  <c r="DP143" i="8"/>
  <c r="BF143" i="8"/>
  <c r="CB143" i="8"/>
  <c r="BO143" i="8"/>
  <c r="BC143" i="8"/>
  <c r="T143" i="8"/>
  <c r="DG143" i="8"/>
  <c r="Z143" i="8"/>
  <c r="AA143" i="8"/>
  <c r="CG143" i="8"/>
  <c r="EW143" i="8"/>
  <c r="L143" i="8"/>
  <c r="AY143" i="8"/>
  <c r="BI143" i="8"/>
  <c r="CH143" i="8"/>
  <c r="R143" i="8"/>
  <c r="EA143" i="8"/>
  <c r="BP143" i="8"/>
  <c r="BK143" i="8"/>
  <c r="BJ143" i="8"/>
  <c r="DU143" i="8"/>
  <c r="DR143" i="8"/>
  <c r="DQ143" i="8"/>
  <c r="DV143" i="8"/>
  <c r="BQ143" i="8"/>
  <c r="DF143" i="8"/>
  <c r="AI143" i="8"/>
  <c r="E143" i="8"/>
  <c r="F143" i="8"/>
  <c r="EF143" i="8"/>
  <c r="AC143" i="8"/>
  <c r="EP143" i="8"/>
  <c r="EJ143" i="8"/>
  <c r="CR143" i="8"/>
  <c r="DT143" i="8"/>
  <c r="DE143" i="8"/>
  <c r="ED143" i="8"/>
  <c r="CE143" i="8"/>
  <c r="DZ143" i="8"/>
  <c r="M143" i="8"/>
  <c r="DK143" i="8"/>
  <c r="BS143" i="8"/>
  <c r="DA143" i="8"/>
  <c r="BG143" i="8"/>
  <c r="N143" i="8"/>
  <c r="BH143" i="8"/>
  <c r="AP143" i="8"/>
  <c r="CM143" i="8"/>
  <c r="DO143" i="8"/>
  <c r="EN143" i="8"/>
  <c r="BW143" i="8"/>
  <c r="O143" i="8"/>
  <c r="AB143" i="8"/>
  <c r="CL143" i="8"/>
  <c r="ER143" i="8"/>
  <c r="DB143" i="8"/>
  <c r="BZ143" i="8"/>
  <c r="CF143" i="8"/>
  <c r="DY143" i="8"/>
  <c r="EX143" i="8"/>
  <c r="EE143" i="8"/>
  <c r="I143" i="8"/>
  <c r="BL143" i="8"/>
  <c r="AW143" i="8"/>
  <c r="BY143" i="8"/>
  <c r="AM143" i="8"/>
  <c r="AL143" i="8"/>
  <c r="AK143" i="8"/>
  <c r="EQ143" i="8"/>
  <c r="BA143" i="8"/>
  <c r="AN143" i="8"/>
  <c r="DI143" i="8"/>
  <c r="DX143" i="8"/>
  <c r="J143" i="8"/>
  <c r="AX143" i="8"/>
  <c r="EK143" i="8"/>
  <c r="X143" i="8"/>
  <c r="S143" i="8"/>
  <c r="BB143" i="8"/>
  <c r="CA143" i="8"/>
  <c r="EL143" i="8"/>
  <c r="AQ143" i="8"/>
  <c r="Y143" i="8"/>
  <c r="BU143" i="8"/>
  <c r="CX143" i="8"/>
  <c r="CK143" i="8"/>
  <c r="CZ143" i="8"/>
  <c r="CY143" i="8"/>
  <c r="CW143" i="8"/>
  <c r="DN143" i="8"/>
  <c r="DM143" i="8"/>
  <c r="DJ143" i="8"/>
  <c r="BV143" i="8"/>
  <c r="CJ143" i="8"/>
  <c r="DC143" i="8"/>
  <c r="CV35" i="8"/>
  <c r="EV133" i="8"/>
  <c r="EV72" i="8"/>
  <c r="DL174" i="8"/>
  <c r="AV174" i="8"/>
  <c r="EB174" i="8"/>
  <c r="BE174" i="8"/>
  <c r="BT174" i="8"/>
  <c r="CI174" i="8"/>
  <c r="Q174" i="8"/>
  <c r="AU174" i="8"/>
  <c r="AH174" i="8"/>
  <c r="AT174" i="8"/>
  <c r="AG174" i="8"/>
  <c r="DH174" i="8"/>
  <c r="EU174" i="8"/>
  <c r="ET174" i="8"/>
  <c r="EY174" i="8"/>
  <c r="CD174" i="8"/>
  <c r="ES174" i="8"/>
  <c r="CT174" i="8"/>
  <c r="CC174" i="8"/>
  <c r="DW174" i="8"/>
  <c r="CS174" i="8"/>
  <c r="P174" i="8"/>
  <c r="BX174" i="8"/>
  <c r="AZ174" i="8"/>
  <c r="AE174" i="8"/>
  <c r="BD174" i="8"/>
  <c r="EO174" i="8"/>
  <c r="AD174" i="8"/>
  <c r="AS174" i="8"/>
  <c r="AF174" i="8"/>
  <c r="K174" i="8"/>
  <c r="CU174" i="8"/>
  <c r="AO174" i="8"/>
  <c r="G174" i="8"/>
  <c r="BR174" i="8"/>
  <c r="EC174" i="8"/>
  <c r="BN174" i="8"/>
  <c r="BM174" i="8"/>
  <c r="CP174" i="8"/>
  <c r="DP174" i="8"/>
  <c r="CO174" i="8"/>
  <c r="CQ174" i="8"/>
  <c r="EI174" i="8"/>
  <c r="BF174" i="8"/>
  <c r="BC174" i="8"/>
  <c r="CB174" i="8"/>
  <c r="T174" i="8"/>
  <c r="BO174" i="8"/>
  <c r="Z174" i="8"/>
  <c r="CG174" i="8"/>
  <c r="AY174" i="8"/>
  <c r="EW174" i="8"/>
  <c r="AA174" i="8"/>
  <c r="CH174" i="8"/>
  <c r="DG174" i="8"/>
  <c r="L174" i="8"/>
  <c r="BI174" i="8"/>
  <c r="BK174" i="8"/>
  <c r="EA174" i="8"/>
  <c r="BJ174" i="8"/>
  <c r="DU174" i="8"/>
  <c r="DR174" i="8"/>
  <c r="BP174" i="8"/>
  <c r="R174" i="8"/>
  <c r="DV174" i="8"/>
  <c r="DF174" i="8"/>
  <c r="E174" i="8"/>
  <c r="F174" i="8"/>
  <c r="DQ174" i="8"/>
  <c r="EF174" i="8"/>
  <c r="AI174" i="8"/>
  <c r="EJ174" i="8"/>
  <c r="AC174" i="8"/>
  <c r="EP174" i="8"/>
  <c r="BQ174" i="8"/>
  <c r="DE174" i="8"/>
  <c r="DT174" i="8"/>
  <c r="CR174" i="8"/>
  <c r="CM174" i="8"/>
  <c r="BS174" i="8"/>
  <c r="DA174" i="8"/>
  <c r="N174" i="8"/>
  <c r="M174" i="8"/>
  <c r="BH174" i="8"/>
  <c r="AP174" i="8"/>
  <c r="BG174" i="8"/>
  <c r="DK174" i="8"/>
  <c r="ED174" i="8"/>
  <c r="DZ174" i="8"/>
  <c r="DY174" i="8"/>
  <c r="CF174" i="8"/>
  <c r="CL174" i="8"/>
  <c r="ER174" i="8"/>
  <c r="AB174" i="8"/>
  <c r="EN174" i="8"/>
  <c r="DB174" i="8"/>
  <c r="CE174" i="8"/>
  <c r="BW174" i="8"/>
  <c r="AW174" i="8"/>
  <c r="O174" i="8"/>
  <c r="I174" i="8"/>
  <c r="BZ174" i="8"/>
  <c r="EX174" i="8"/>
  <c r="DO174" i="8"/>
  <c r="EE174" i="8"/>
  <c r="AL174" i="8"/>
  <c r="AQ174" i="8"/>
  <c r="BA174" i="8"/>
  <c r="J174" i="8"/>
  <c r="DI174" i="8"/>
  <c r="BY174" i="8"/>
  <c r="AX174" i="8"/>
  <c r="CY174" i="8"/>
  <c r="BV174" i="8"/>
  <c r="BL174" i="8"/>
  <c r="AM174" i="8"/>
  <c r="Y174" i="8"/>
  <c r="CA174" i="8"/>
  <c r="EL174" i="8"/>
  <c r="EK174" i="8"/>
  <c r="S174" i="8"/>
  <c r="AN174" i="8"/>
  <c r="DX174" i="8"/>
  <c r="AK174" i="8"/>
  <c r="X174" i="8"/>
  <c r="BB174" i="8"/>
  <c r="CW174" i="8"/>
  <c r="DC174" i="8"/>
  <c r="DM174" i="8"/>
  <c r="DN174" i="8"/>
  <c r="DJ174" i="8"/>
  <c r="CZ174" i="8"/>
  <c r="DS174" i="8"/>
  <c r="EQ174" i="8"/>
  <c r="BU174" i="8"/>
  <c r="CJ174" i="8"/>
  <c r="CK174" i="8"/>
  <c r="CX174" i="8"/>
  <c r="EB158" i="8"/>
  <c r="DL158" i="8"/>
  <c r="AV158" i="8"/>
  <c r="BE158" i="8"/>
  <c r="BT158" i="8"/>
  <c r="CI158" i="8"/>
  <c r="AU158" i="8"/>
  <c r="AT158" i="8"/>
  <c r="Q158" i="8"/>
  <c r="AH158" i="8"/>
  <c r="DH158" i="8"/>
  <c r="AG158" i="8"/>
  <c r="EU158" i="8"/>
  <c r="ET158" i="8"/>
  <c r="EY158" i="8"/>
  <c r="ES158" i="8"/>
  <c r="CD158" i="8"/>
  <c r="CC158" i="8"/>
  <c r="DW158" i="8"/>
  <c r="CT158" i="8"/>
  <c r="CS158" i="8"/>
  <c r="P158" i="8"/>
  <c r="AZ158" i="8"/>
  <c r="AE158" i="8"/>
  <c r="AD158" i="8"/>
  <c r="AS158" i="8"/>
  <c r="BD158" i="8"/>
  <c r="EO158" i="8"/>
  <c r="BX158" i="8"/>
  <c r="G158" i="8"/>
  <c r="EC158" i="8"/>
  <c r="AF158" i="8"/>
  <c r="BR158" i="8"/>
  <c r="AO158" i="8"/>
  <c r="K158" i="8"/>
  <c r="CU158" i="8"/>
  <c r="CO158" i="8"/>
  <c r="BN158" i="8"/>
  <c r="BM158" i="8"/>
  <c r="DP158" i="8"/>
  <c r="EI158" i="8"/>
  <c r="CQ158" i="8"/>
  <c r="CP158" i="8"/>
  <c r="CB158" i="8"/>
  <c r="BF158" i="8"/>
  <c r="BC158" i="8"/>
  <c r="BO158" i="8"/>
  <c r="Z158" i="8"/>
  <c r="T158" i="8"/>
  <c r="DG158" i="8"/>
  <c r="BI158" i="8"/>
  <c r="EW158" i="8"/>
  <c r="L158" i="8"/>
  <c r="AY158" i="8"/>
  <c r="CH158" i="8"/>
  <c r="AA158" i="8"/>
  <c r="CG158" i="8"/>
  <c r="DU158" i="8"/>
  <c r="DQ158" i="8"/>
  <c r="BP158" i="8"/>
  <c r="EA158" i="8"/>
  <c r="R158" i="8"/>
  <c r="BJ158" i="8"/>
  <c r="EF158" i="8"/>
  <c r="F158" i="8"/>
  <c r="DV158" i="8"/>
  <c r="BQ158" i="8"/>
  <c r="DF158" i="8"/>
  <c r="BK158" i="8"/>
  <c r="DR158" i="8"/>
  <c r="E158" i="8"/>
  <c r="DE158" i="8"/>
  <c r="EP158" i="8"/>
  <c r="DK158" i="8"/>
  <c r="AI158" i="8"/>
  <c r="EJ158" i="8"/>
  <c r="DT158" i="8"/>
  <c r="AC158" i="8"/>
  <c r="CR158" i="8"/>
  <c r="N158" i="8"/>
  <c r="DZ158" i="8"/>
  <c r="DY158" i="8"/>
  <c r="CM158" i="8"/>
  <c r="ED158" i="8"/>
  <c r="BS158" i="8"/>
  <c r="DA158" i="8"/>
  <c r="M158" i="8"/>
  <c r="EN158" i="8"/>
  <c r="AP158" i="8"/>
  <c r="CE158" i="8"/>
  <c r="EE158" i="8"/>
  <c r="BZ158" i="8"/>
  <c r="BH158" i="8"/>
  <c r="DO158" i="8"/>
  <c r="BW158" i="8"/>
  <c r="O158" i="8"/>
  <c r="AB158" i="8"/>
  <c r="BG158" i="8"/>
  <c r="BY158" i="8"/>
  <c r="CL158" i="8"/>
  <c r="CF158" i="8"/>
  <c r="DB158" i="8"/>
  <c r="AQ158" i="8"/>
  <c r="AK158" i="8"/>
  <c r="BA158" i="8"/>
  <c r="BL158" i="8"/>
  <c r="AW158" i="8"/>
  <c r="J158" i="8"/>
  <c r="EX158" i="8"/>
  <c r="ER158" i="8"/>
  <c r="BB158" i="8"/>
  <c r="AN158" i="8"/>
  <c r="EK158" i="8"/>
  <c r="DX158" i="8"/>
  <c r="X158" i="8"/>
  <c r="AM158" i="8"/>
  <c r="I158" i="8"/>
  <c r="S158" i="8"/>
  <c r="EL158" i="8"/>
  <c r="DI158" i="8"/>
  <c r="AL158" i="8"/>
  <c r="Y158" i="8"/>
  <c r="AX158" i="8"/>
  <c r="EQ158" i="8"/>
  <c r="CA158" i="8"/>
  <c r="CK158" i="8"/>
  <c r="CX158" i="8"/>
  <c r="DN158" i="8"/>
  <c r="DC158" i="8"/>
  <c r="DS158" i="8"/>
  <c r="DJ158" i="8"/>
  <c r="CJ158" i="8"/>
  <c r="CY158" i="8"/>
  <c r="DM158" i="8"/>
  <c r="CZ158" i="8"/>
  <c r="BV158" i="8"/>
  <c r="CW158" i="8"/>
  <c r="BU158" i="8"/>
  <c r="EB182" i="8"/>
  <c r="DL182" i="8"/>
  <c r="AV182" i="8"/>
  <c r="BE182" i="8"/>
  <c r="BT182" i="8"/>
  <c r="CI182" i="8"/>
  <c r="Q182" i="8"/>
  <c r="AU182" i="8"/>
  <c r="AH182" i="8"/>
  <c r="AT182" i="8"/>
  <c r="ET182" i="8"/>
  <c r="AG182" i="8"/>
  <c r="DH182" i="8"/>
  <c r="EU182" i="8"/>
  <c r="ES182" i="8"/>
  <c r="EY182" i="8"/>
  <c r="CD182" i="8"/>
  <c r="CS182" i="8"/>
  <c r="CT182" i="8"/>
  <c r="CC182" i="8"/>
  <c r="BD182" i="8"/>
  <c r="DW182" i="8"/>
  <c r="AS182" i="8"/>
  <c r="P182" i="8"/>
  <c r="BX182" i="8"/>
  <c r="AZ182" i="8"/>
  <c r="AE182" i="8"/>
  <c r="EO182" i="8"/>
  <c r="AD182" i="8"/>
  <c r="AF182" i="8"/>
  <c r="K182" i="8"/>
  <c r="CU182" i="8"/>
  <c r="G182" i="8"/>
  <c r="BR182" i="8"/>
  <c r="EI182" i="8"/>
  <c r="BN182" i="8"/>
  <c r="BM182" i="8"/>
  <c r="CP182" i="8"/>
  <c r="DP182" i="8"/>
  <c r="CQ182" i="8"/>
  <c r="AO182" i="8"/>
  <c r="EC182" i="8"/>
  <c r="BF182" i="8"/>
  <c r="CO182" i="8"/>
  <c r="BC182" i="8"/>
  <c r="EW182" i="8"/>
  <c r="CB182" i="8"/>
  <c r="T182" i="8"/>
  <c r="BO182" i="8"/>
  <c r="Z182" i="8"/>
  <c r="DG182" i="8"/>
  <c r="L182" i="8"/>
  <c r="BI182" i="8"/>
  <c r="AA182" i="8"/>
  <c r="CG182" i="8"/>
  <c r="AY182" i="8"/>
  <c r="CH182" i="8"/>
  <c r="R182" i="8"/>
  <c r="DQ182" i="8"/>
  <c r="BK182" i="8"/>
  <c r="BJ182" i="8"/>
  <c r="DU182" i="8"/>
  <c r="BP182" i="8"/>
  <c r="BQ182" i="8"/>
  <c r="DV182" i="8"/>
  <c r="EA182" i="8"/>
  <c r="AI182" i="8"/>
  <c r="DF182" i="8"/>
  <c r="E182" i="8"/>
  <c r="DR182" i="8"/>
  <c r="F182" i="8"/>
  <c r="EJ182" i="8"/>
  <c r="AC182" i="8"/>
  <c r="EP182" i="8"/>
  <c r="DK182" i="8"/>
  <c r="DE182" i="8"/>
  <c r="EF182" i="8"/>
  <c r="DT182" i="8"/>
  <c r="CR182" i="8"/>
  <c r="BS182" i="8"/>
  <c r="EN182" i="8"/>
  <c r="CE182" i="8"/>
  <c r="BG182" i="8"/>
  <c r="DA182" i="8"/>
  <c r="N182" i="8"/>
  <c r="M182" i="8"/>
  <c r="BH182" i="8"/>
  <c r="AP182" i="8"/>
  <c r="DY182" i="8"/>
  <c r="DO182" i="8"/>
  <c r="EE182" i="8"/>
  <c r="CM182" i="8"/>
  <c r="CF182" i="8"/>
  <c r="O182" i="8"/>
  <c r="BZ182" i="8"/>
  <c r="BY182" i="8"/>
  <c r="CL182" i="8"/>
  <c r="ER182" i="8"/>
  <c r="AB182" i="8"/>
  <c r="ED182" i="8"/>
  <c r="DZ182" i="8"/>
  <c r="DB182" i="8"/>
  <c r="BL182" i="8"/>
  <c r="J182" i="8"/>
  <c r="BW182" i="8"/>
  <c r="I182" i="8"/>
  <c r="Y182" i="8"/>
  <c r="X182" i="8"/>
  <c r="AL182" i="8"/>
  <c r="AK182" i="8"/>
  <c r="AW182" i="8"/>
  <c r="BB182" i="8"/>
  <c r="DI182" i="8"/>
  <c r="EQ182" i="8"/>
  <c r="BA182" i="8"/>
  <c r="AX182" i="8"/>
  <c r="AM182" i="8"/>
  <c r="EX182" i="8"/>
  <c r="CA182" i="8"/>
  <c r="EL182" i="8"/>
  <c r="AQ182" i="8"/>
  <c r="AN182" i="8"/>
  <c r="S182" i="8"/>
  <c r="DX182" i="8"/>
  <c r="CX182" i="8"/>
  <c r="CW182" i="8"/>
  <c r="DM182" i="8"/>
  <c r="CY182" i="8"/>
  <c r="DC182" i="8"/>
  <c r="DN182" i="8"/>
  <c r="DJ182" i="8"/>
  <c r="BV182" i="8"/>
  <c r="CZ182" i="8"/>
  <c r="BU182" i="8"/>
  <c r="CJ182" i="8"/>
  <c r="CK182" i="8"/>
  <c r="EK182" i="8"/>
  <c r="AV41" i="8"/>
  <c r="EB41" i="8"/>
  <c r="CI41" i="8"/>
  <c r="DL41" i="8"/>
  <c r="BE41" i="8"/>
  <c r="AU41" i="8"/>
  <c r="BT41" i="8"/>
  <c r="AT41" i="8"/>
  <c r="Q41" i="8"/>
  <c r="AH41" i="8"/>
  <c r="ET41" i="8"/>
  <c r="EU41" i="8"/>
  <c r="AG41" i="8"/>
  <c r="DH41" i="8"/>
  <c r="CC41" i="8"/>
  <c r="ES41" i="8"/>
  <c r="EY41" i="8"/>
  <c r="CD41" i="8"/>
  <c r="CT41" i="8"/>
  <c r="CS41" i="8"/>
  <c r="DW41" i="8"/>
  <c r="AZ41" i="8"/>
  <c r="AE41" i="8"/>
  <c r="AD41" i="8"/>
  <c r="BD41" i="8"/>
  <c r="AS41" i="8"/>
  <c r="BX41" i="8"/>
  <c r="EO41" i="8"/>
  <c r="P41" i="8"/>
  <c r="G41" i="8"/>
  <c r="EC41" i="8"/>
  <c r="DP41" i="8"/>
  <c r="K41" i="8"/>
  <c r="AF41" i="8"/>
  <c r="CU41" i="8"/>
  <c r="BR41" i="8"/>
  <c r="CQ41" i="8"/>
  <c r="AO41" i="8"/>
  <c r="EI41" i="8"/>
  <c r="BM41" i="8"/>
  <c r="BN41" i="8"/>
  <c r="CP41" i="8"/>
  <c r="BF41" i="8"/>
  <c r="DG41" i="8"/>
  <c r="CO41" i="8"/>
  <c r="CB41" i="8"/>
  <c r="BO41" i="8"/>
  <c r="BC41" i="8"/>
  <c r="Z41" i="8"/>
  <c r="T41" i="8"/>
  <c r="BI41" i="8"/>
  <c r="R41" i="8"/>
  <c r="L41" i="8"/>
  <c r="CG41" i="8"/>
  <c r="AY41" i="8"/>
  <c r="EW41" i="8"/>
  <c r="AA41" i="8"/>
  <c r="CH41" i="8"/>
  <c r="DU41" i="8"/>
  <c r="BK41" i="8"/>
  <c r="EA41" i="8"/>
  <c r="DF41" i="8"/>
  <c r="BJ41" i="8"/>
  <c r="BP41" i="8"/>
  <c r="DQ41" i="8"/>
  <c r="DR41" i="8"/>
  <c r="DV41" i="8"/>
  <c r="BQ41" i="8"/>
  <c r="EF41" i="8"/>
  <c r="E41" i="8"/>
  <c r="F41" i="8"/>
  <c r="AI41" i="8"/>
  <c r="DT41" i="8"/>
  <c r="CR41" i="8"/>
  <c r="EJ41" i="8"/>
  <c r="EP41" i="8"/>
  <c r="AC41" i="8"/>
  <c r="DE41" i="8"/>
  <c r="DZ41" i="8"/>
  <c r="CM41" i="8"/>
  <c r="N41" i="8"/>
  <c r="BS41" i="8"/>
  <c r="BH41" i="8"/>
  <c r="M41" i="8"/>
  <c r="DK41" i="8"/>
  <c r="DA41" i="8"/>
  <c r="CE41" i="8"/>
  <c r="BG41" i="8"/>
  <c r="DO41" i="8"/>
  <c r="EN41" i="8"/>
  <c r="BW41" i="8"/>
  <c r="EE41" i="8"/>
  <c r="BZ41" i="8"/>
  <c r="BL41" i="8"/>
  <c r="ED41" i="8"/>
  <c r="DY41" i="8"/>
  <c r="CF41" i="8"/>
  <c r="AB41" i="8"/>
  <c r="BY41" i="8"/>
  <c r="AP41" i="8"/>
  <c r="CL41" i="8"/>
  <c r="O41" i="8"/>
  <c r="ER41" i="8"/>
  <c r="DB41" i="8"/>
  <c r="AQ41" i="8"/>
  <c r="AM41" i="8"/>
  <c r="J41" i="8"/>
  <c r="EX41" i="8"/>
  <c r="AL41" i="8"/>
  <c r="AK41" i="8"/>
  <c r="Y41" i="8"/>
  <c r="I41" i="8"/>
  <c r="X41" i="8"/>
  <c r="DI41" i="8"/>
  <c r="S41" i="8"/>
  <c r="AX41" i="8"/>
  <c r="EL41" i="8"/>
  <c r="AW41" i="8"/>
  <c r="BB41" i="8"/>
  <c r="BA41" i="8"/>
  <c r="CA41" i="8"/>
  <c r="EK41" i="8"/>
  <c r="EQ41" i="8"/>
  <c r="BV41" i="8"/>
  <c r="AN41" i="8"/>
  <c r="CY41" i="8"/>
  <c r="CJ41" i="8"/>
  <c r="EM41" i="8"/>
  <c r="CX41" i="8"/>
  <c r="CW41" i="8"/>
  <c r="DC41" i="8"/>
  <c r="DN41" i="8"/>
  <c r="DS41" i="8"/>
  <c r="DM41" i="8"/>
  <c r="DJ41" i="8"/>
  <c r="W41" i="8"/>
  <c r="BU41" i="8"/>
  <c r="DX41" i="8"/>
  <c r="CK41" i="8"/>
  <c r="CZ41" i="8"/>
  <c r="CI20" i="8"/>
  <c r="EB20" i="8"/>
  <c r="DL20" i="8"/>
  <c r="AV20" i="8"/>
  <c r="AU20" i="8"/>
  <c r="BT20" i="8"/>
  <c r="BE20" i="8"/>
  <c r="Q20" i="8"/>
  <c r="AG20" i="8"/>
  <c r="AT20" i="8"/>
  <c r="AH20" i="8"/>
  <c r="DH20" i="8"/>
  <c r="ET20" i="8"/>
  <c r="EU20" i="8"/>
  <c r="CD20" i="8"/>
  <c r="CC20" i="8"/>
  <c r="ES20" i="8"/>
  <c r="EY20" i="8"/>
  <c r="CT20" i="8"/>
  <c r="CS20" i="8"/>
  <c r="DW20" i="8"/>
  <c r="AZ20" i="8"/>
  <c r="P20" i="8"/>
  <c r="EO20" i="8"/>
  <c r="AD20" i="8"/>
  <c r="AS20" i="8"/>
  <c r="BD20" i="8"/>
  <c r="AE20" i="8"/>
  <c r="BX20" i="8"/>
  <c r="BR20" i="8"/>
  <c r="CU20" i="8"/>
  <c r="AF20" i="8"/>
  <c r="G20" i="8"/>
  <c r="EC20" i="8"/>
  <c r="K20" i="8"/>
  <c r="AO20" i="8"/>
  <c r="BM20" i="8"/>
  <c r="DP20" i="8"/>
  <c r="EI20" i="8"/>
  <c r="CQ20" i="8"/>
  <c r="BN20" i="8"/>
  <c r="CP20" i="8"/>
  <c r="CO20" i="8"/>
  <c r="BO20" i="8"/>
  <c r="CB20" i="8"/>
  <c r="Z20" i="8"/>
  <c r="BC20" i="8"/>
  <c r="BI20" i="8"/>
  <c r="BF20" i="8"/>
  <c r="DG20" i="8"/>
  <c r="L20" i="8"/>
  <c r="T20" i="8"/>
  <c r="AA20" i="8"/>
  <c r="R20" i="8"/>
  <c r="EW20" i="8"/>
  <c r="CH20" i="8"/>
  <c r="CG20" i="8"/>
  <c r="AY20" i="8"/>
  <c r="BJ20" i="8"/>
  <c r="BK20" i="8"/>
  <c r="DU20" i="8"/>
  <c r="EA20" i="8"/>
  <c r="DR20" i="8"/>
  <c r="EF20" i="8"/>
  <c r="BQ20" i="8"/>
  <c r="DF20" i="8"/>
  <c r="DV20" i="8"/>
  <c r="F20" i="8"/>
  <c r="DQ20" i="8"/>
  <c r="AI20" i="8"/>
  <c r="DE20" i="8"/>
  <c r="DT20" i="8"/>
  <c r="BS20" i="8"/>
  <c r="BP20" i="8"/>
  <c r="E20" i="8"/>
  <c r="EP20" i="8"/>
  <c r="AC20" i="8"/>
  <c r="EJ20" i="8"/>
  <c r="CR20" i="8"/>
  <c r="DZ20" i="8"/>
  <c r="BG20" i="8"/>
  <c r="CM20" i="8"/>
  <c r="DO20" i="8"/>
  <c r="ED20" i="8"/>
  <c r="N20" i="8"/>
  <c r="M20" i="8"/>
  <c r="DA20" i="8"/>
  <c r="EN20" i="8"/>
  <c r="BH20" i="8"/>
  <c r="CE20" i="8"/>
  <c r="CL20" i="8"/>
  <c r="BW20" i="8"/>
  <c r="ER20" i="8"/>
  <c r="AP20" i="8"/>
  <c r="EE20" i="8"/>
  <c r="AM20" i="8"/>
  <c r="DK20" i="8"/>
  <c r="AB20" i="8"/>
  <c r="CF20" i="8"/>
  <c r="AW20" i="8"/>
  <c r="O20" i="8"/>
  <c r="BZ20" i="8"/>
  <c r="X20" i="8"/>
  <c r="AK20" i="8"/>
  <c r="BB20" i="8"/>
  <c r="AN20" i="8"/>
  <c r="DB20" i="8"/>
  <c r="BY20" i="8"/>
  <c r="BL20" i="8"/>
  <c r="AL20" i="8"/>
  <c r="AQ20" i="8"/>
  <c r="J20" i="8"/>
  <c r="CA20" i="8"/>
  <c r="EL20" i="8"/>
  <c r="EK20" i="8"/>
  <c r="DY20" i="8"/>
  <c r="I20" i="8"/>
  <c r="Y20" i="8"/>
  <c r="BA20" i="8"/>
  <c r="S20" i="8"/>
  <c r="AX20" i="8"/>
  <c r="DI20" i="8"/>
  <c r="EX20" i="8"/>
  <c r="DX20" i="8"/>
  <c r="EQ20" i="8"/>
  <c r="CK20" i="8"/>
  <c r="CX20" i="8"/>
  <c r="DJ20" i="8"/>
  <c r="W20" i="8"/>
  <c r="BV20" i="8"/>
  <c r="CJ20" i="8"/>
  <c r="DC20" i="8"/>
  <c r="CY20" i="8"/>
  <c r="BU20" i="8"/>
  <c r="CW20" i="8"/>
  <c r="DN20" i="8"/>
  <c r="DM20" i="8"/>
  <c r="CZ20" i="8"/>
  <c r="EM20" i="8"/>
  <c r="EB26" i="8"/>
  <c r="CI26" i="8"/>
  <c r="DL26" i="8"/>
  <c r="AV26" i="8"/>
  <c r="AU26" i="8"/>
  <c r="BT26" i="8"/>
  <c r="BE26" i="8"/>
  <c r="AT26" i="8"/>
  <c r="Q26" i="8"/>
  <c r="AH26" i="8"/>
  <c r="AG26" i="8"/>
  <c r="EU26" i="8"/>
  <c r="DH26" i="8"/>
  <c r="ET26" i="8"/>
  <c r="CD26" i="8"/>
  <c r="ES26" i="8"/>
  <c r="EY26" i="8"/>
  <c r="CS26" i="8"/>
  <c r="CC26" i="8"/>
  <c r="DW26" i="8"/>
  <c r="AZ26" i="8"/>
  <c r="CT26" i="8"/>
  <c r="BD26" i="8"/>
  <c r="AE26" i="8"/>
  <c r="EO26" i="8"/>
  <c r="P26" i="8"/>
  <c r="AD26" i="8"/>
  <c r="AS26" i="8"/>
  <c r="BX26" i="8"/>
  <c r="AO26" i="8"/>
  <c r="AF26" i="8"/>
  <c r="G26" i="8"/>
  <c r="BR26" i="8"/>
  <c r="EC26" i="8"/>
  <c r="K26" i="8"/>
  <c r="CU26" i="8"/>
  <c r="CQ26" i="8"/>
  <c r="CO26" i="8"/>
  <c r="CP26" i="8"/>
  <c r="DP26" i="8"/>
  <c r="EI26" i="8"/>
  <c r="BN26" i="8"/>
  <c r="BM26" i="8"/>
  <c r="BF26" i="8"/>
  <c r="Z26" i="8"/>
  <c r="BC26" i="8"/>
  <c r="BO26" i="8"/>
  <c r="T26" i="8"/>
  <c r="L26" i="8"/>
  <c r="CB26" i="8"/>
  <c r="DG26" i="8"/>
  <c r="CH26" i="8"/>
  <c r="BI26" i="8"/>
  <c r="AY26" i="8"/>
  <c r="EW26" i="8"/>
  <c r="AA26" i="8"/>
  <c r="CG26" i="8"/>
  <c r="EA26" i="8"/>
  <c r="R26" i="8"/>
  <c r="BP26" i="8"/>
  <c r="BJ26" i="8"/>
  <c r="BK26" i="8"/>
  <c r="DQ26" i="8"/>
  <c r="DR26" i="8"/>
  <c r="E26" i="8"/>
  <c r="DU26" i="8"/>
  <c r="F26" i="8"/>
  <c r="EF26" i="8"/>
  <c r="DF26" i="8"/>
  <c r="AI26" i="8"/>
  <c r="DV26" i="8"/>
  <c r="BQ26" i="8"/>
  <c r="EP26" i="8"/>
  <c r="DE26" i="8"/>
  <c r="BS26" i="8"/>
  <c r="EJ26" i="8"/>
  <c r="DK26" i="8"/>
  <c r="DT26" i="8"/>
  <c r="AC26" i="8"/>
  <c r="CR26" i="8"/>
  <c r="N26" i="8"/>
  <c r="M26" i="8"/>
  <c r="BG26" i="8"/>
  <c r="DA26" i="8"/>
  <c r="CM26" i="8"/>
  <c r="DZ26" i="8"/>
  <c r="AP26" i="8"/>
  <c r="DY26" i="8"/>
  <c r="ED26" i="8"/>
  <c r="BH26" i="8"/>
  <c r="CE26" i="8"/>
  <c r="EN26" i="8"/>
  <c r="ER26" i="8"/>
  <c r="O26" i="8"/>
  <c r="BZ26" i="8"/>
  <c r="BW26" i="8"/>
  <c r="CL26" i="8"/>
  <c r="AM26" i="8"/>
  <c r="EE26" i="8"/>
  <c r="AB26" i="8"/>
  <c r="AW26" i="8"/>
  <c r="DB26" i="8"/>
  <c r="CF26" i="8"/>
  <c r="BL26" i="8"/>
  <c r="AL26" i="8"/>
  <c r="DO26" i="8"/>
  <c r="AQ26" i="8"/>
  <c r="J26" i="8"/>
  <c r="BY26" i="8"/>
  <c r="I26" i="8"/>
  <c r="BB26" i="8"/>
  <c r="DX26" i="8"/>
  <c r="X26" i="8"/>
  <c r="AN26" i="8"/>
  <c r="CA26" i="8"/>
  <c r="Y26" i="8"/>
  <c r="EQ26" i="8"/>
  <c r="AK26" i="8"/>
  <c r="AX26" i="8"/>
  <c r="EL26" i="8"/>
  <c r="S26" i="8"/>
  <c r="EX26" i="8"/>
  <c r="BA26" i="8"/>
  <c r="DI26" i="8"/>
  <c r="CW26" i="8"/>
  <c r="DN26" i="8"/>
  <c r="DM26" i="8"/>
  <c r="EM26" i="8"/>
  <c r="EK26" i="8"/>
  <c r="CY26" i="8"/>
  <c r="BU26" i="8"/>
  <c r="DC26" i="8"/>
  <c r="DJ26" i="8"/>
  <c r="CK26" i="8"/>
  <c r="DS26" i="8"/>
  <c r="CJ26" i="8"/>
  <c r="BV26" i="8"/>
  <c r="CX26" i="8"/>
  <c r="CZ26" i="8"/>
  <c r="DL98" i="8"/>
  <c r="AV98" i="8"/>
  <c r="EB98" i="8"/>
  <c r="CI98" i="8"/>
  <c r="BE98" i="8"/>
  <c r="BT98" i="8"/>
  <c r="AU98" i="8"/>
  <c r="AT98" i="8"/>
  <c r="AH98" i="8"/>
  <c r="Q98" i="8"/>
  <c r="ET98" i="8"/>
  <c r="AG98" i="8"/>
  <c r="DH98" i="8"/>
  <c r="EU98" i="8"/>
  <c r="CD98" i="8"/>
  <c r="DW98" i="8"/>
  <c r="CC98" i="8"/>
  <c r="ES98" i="8"/>
  <c r="EY98" i="8"/>
  <c r="AZ98" i="8"/>
  <c r="CT98" i="8"/>
  <c r="CS98" i="8"/>
  <c r="AD98" i="8"/>
  <c r="EO98" i="8"/>
  <c r="BX98" i="8"/>
  <c r="P98" i="8"/>
  <c r="AS98" i="8"/>
  <c r="AE98" i="8"/>
  <c r="BD98" i="8"/>
  <c r="CU98" i="8"/>
  <c r="EC98" i="8"/>
  <c r="G98" i="8"/>
  <c r="AF98" i="8"/>
  <c r="BR98" i="8"/>
  <c r="AO98" i="8"/>
  <c r="K98" i="8"/>
  <c r="DP98" i="8"/>
  <c r="CP98" i="8"/>
  <c r="CO98" i="8"/>
  <c r="BM98" i="8"/>
  <c r="EI98" i="8"/>
  <c r="BN98" i="8"/>
  <c r="CQ98" i="8"/>
  <c r="BO98" i="8"/>
  <c r="BC98" i="8"/>
  <c r="Z98" i="8"/>
  <c r="T98" i="8"/>
  <c r="BF98" i="8"/>
  <c r="CB98" i="8"/>
  <c r="DG98" i="8"/>
  <c r="EW98" i="8"/>
  <c r="AA98" i="8"/>
  <c r="AY98" i="8"/>
  <c r="BI98" i="8"/>
  <c r="R98" i="8"/>
  <c r="L98" i="8"/>
  <c r="CG98" i="8"/>
  <c r="CH98" i="8"/>
  <c r="BP98" i="8"/>
  <c r="DR98" i="8"/>
  <c r="DQ98" i="8"/>
  <c r="BJ98" i="8"/>
  <c r="E98" i="8"/>
  <c r="EA98" i="8"/>
  <c r="EF98" i="8"/>
  <c r="F98" i="8"/>
  <c r="DV98" i="8"/>
  <c r="BQ98" i="8"/>
  <c r="DU98" i="8"/>
  <c r="DF98" i="8"/>
  <c r="BK98" i="8"/>
  <c r="DK98" i="8"/>
  <c r="CR98" i="8"/>
  <c r="EP98" i="8"/>
  <c r="DT98" i="8"/>
  <c r="AC98" i="8"/>
  <c r="AP98" i="8"/>
  <c r="BG98" i="8"/>
  <c r="EN98" i="8"/>
  <c r="CE98" i="8"/>
  <c r="DY98" i="8"/>
  <c r="DZ98" i="8"/>
  <c r="CM98" i="8"/>
  <c r="AI98" i="8"/>
  <c r="DE98" i="8"/>
  <c r="N98" i="8"/>
  <c r="EJ98" i="8"/>
  <c r="M98" i="8"/>
  <c r="BS98" i="8"/>
  <c r="ED98" i="8"/>
  <c r="DA98" i="8"/>
  <c r="CL98" i="8"/>
  <c r="CF98" i="8"/>
  <c r="AB98" i="8"/>
  <c r="BH98" i="8"/>
  <c r="DO98" i="8"/>
  <c r="ER98" i="8"/>
  <c r="EE98" i="8"/>
  <c r="DB98" i="8"/>
  <c r="AW98" i="8"/>
  <c r="BW98" i="8"/>
  <c r="BZ98" i="8"/>
  <c r="O98" i="8"/>
  <c r="BY98" i="8"/>
  <c r="AL98" i="8"/>
  <c r="AK98" i="8"/>
  <c r="AQ98" i="8"/>
  <c r="BL98" i="8"/>
  <c r="J98" i="8"/>
  <c r="I98" i="8"/>
  <c r="EX98" i="8"/>
  <c r="BB98" i="8"/>
  <c r="Y98" i="8"/>
  <c r="S98" i="8"/>
  <c r="AM98" i="8"/>
  <c r="X98" i="8"/>
  <c r="AN98" i="8"/>
  <c r="EK98" i="8"/>
  <c r="DX98" i="8"/>
  <c r="EQ98" i="8"/>
  <c r="CY98" i="8"/>
  <c r="BA98" i="8"/>
  <c r="EL98" i="8"/>
  <c r="DI98" i="8"/>
  <c r="CA98" i="8"/>
  <c r="AX98" i="8"/>
  <c r="BV98" i="8"/>
  <c r="CZ98" i="8"/>
  <c r="W98" i="8"/>
  <c r="BU98" i="8"/>
  <c r="DN98" i="8"/>
  <c r="CK98" i="8"/>
  <c r="DS98" i="8"/>
  <c r="CW98" i="8"/>
  <c r="DC98" i="8"/>
  <c r="CX98" i="8"/>
  <c r="CJ98" i="8"/>
  <c r="DM98" i="8"/>
  <c r="EM98" i="8"/>
  <c r="DL61" i="8"/>
  <c r="EB61" i="8"/>
  <c r="CI61" i="8"/>
  <c r="AV61" i="8"/>
  <c r="BE61" i="8"/>
  <c r="BT61" i="8"/>
  <c r="AU61" i="8"/>
  <c r="AT61" i="8"/>
  <c r="AH61" i="8"/>
  <c r="Q61" i="8"/>
  <c r="DH61" i="8"/>
  <c r="EU61" i="8"/>
  <c r="AG61" i="8"/>
  <c r="CD61" i="8"/>
  <c r="ET61" i="8"/>
  <c r="ES61" i="8"/>
  <c r="EY61" i="8"/>
  <c r="AZ61" i="8"/>
  <c r="DW61" i="8"/>
  <c r="CT61" i="8"/>
  <c r="CC61" i="8"/>
  <c r="CS61" i="8"/>
  <c r="BD61" i="8"/>
  <c r="AE61" i="8"/>
  <c r="P61" i="8"/>
  <c r="AS61" i="8"/>
  <c r="BX61" i="8"/>
  <c r="AD61" i="8"/>
  <c r="EO61" i="8"/>
  <c r="G61" i="8"/>
  <c r="AO61" i="8"/>
  <c r="AF61" i="8"/>
  <c r="BR61" i="8"/>
  <c r="K61" i="8"/>
  <c r="CU61" i="8"/>
  <c r="DP61" i="8"/>
  <c r="CP61" i="8"/>
  <c r="CO61" i="8"/>
  <c r="CB61" i="8"/>
  <c r="CQ61" i="8"/>
  <c r="BN61" i="8"/>
  <c r="BM61" i="8"/>
  <c r="EC61" i="8"/>
  <c r="EI61" i="8"/>
  <c r="BO61" i="8"/>
  <c r="BC61" i="8"/>
  <c r="T61" i="8"/>
  <c r="Z61" i="8"/>
  <c r="BF61" i="8"/>
  <c r="DG61" i="8"/>
  <c r="EW61" i="8"/>
  <c r="L61" i="8"/>
  <c r="CH61" i="8"/>
  <c r="R61" i="8"/>
  <c r="CG61" i="8"/>
  <c r="BI61" i="8"/>
  <c r="AA61" i="8"/>
  <c r="AY61" i="8"/>
  <c r="BJ61" i="8"/>
  <c r="BK61" i="8"/>
  <c r="DU61" i="8"/>
  <c r="DQ61" i="8"/>
  <c r="BP61" i="8"/>
  <c r="EA61" i="8"/>
  <c r="EF61" i="8"/>
  <c r="DV61" i="8"/>
  <c r="F61" i="8"/>
  <c r="DF61" i="8"/>
  <c r="AI61" i="8"/>
  <c r="BQ61" i="8"/>
  <c r="E61" i="8"/>
  <c r="EJ61" i="8"/>
  <c r="AC61" i="8"/>
  <c r="CR61" i="8"/>
  <c r="DT61" i="8"/>
  <c r="EP61" i="8"/>
  <c r="DE61" i="8"/>
  <c r="DK61" i="8"/>
  <c r="BS61" i="8"/>
  <c r="DR61" i="8"/>
  <c r="EN61" i="8"/>
  <c r="DA61" i="8"/>
  <c r="BG61" i="8"/>
  <c r="BH61" i="8"/>
  <c r="DY61" i="8"/>
  <c r="CM61" i="8"/>
  <c r="ED61" i="8"/>
  <c r="DZ61" i="8"/>
  <c r="CE61" i="8"/>
  <c r="CL61" i="8"/>
  <c r="EE61" i="8"/>
  <c r="DB61" i="8"/>
  <c r="BW61" i="8"/>
  <c r="ER61" i="8"/>
  <c r="AB61" i="8"/>
  <c r="BZ61" i="8"/>
  <c r="O61" i="8"/>
  <c r="M61" i="8"/>
  <c r="DO61" i="8"/>
  <c r="AW61" i="8"/>
  <c r="N61" i="8"/>
  <c r="CF61" i="8"/>
  <c r="AM61" i="8"/>
  <c r="AL61" i="8"/>
  <c r="X61" i="8"/>
  <c r="EX61" i="8"/>
  <c r="AK61" i="8"/>
  <c r="BY61" i="8"/>
  <c r="AP61" i="8"/>
  <c r="J61" i="8"/>
  <c r="I61" i="8"/>
  <c r="AQ61" i="8"/>
  <c r="Y61" i="8"/>
  <c r="BL61" i="8"/>
  <c r="EL61" i="8"/>
  <c r="BA61" i="8"/>
  <c r="BB61" i="8"/>
  <c r="S61" i="8"/>
  <c r="CA61" i="8"/>
  <c r="AX61" i="8"/>
  <c r="DX61" i="8"/>
  <c r="AN61" i="8"/>
  <c r="DI61" i="8"/>
  <c r="EQ61" i="8"/>
  <c r="BV61" i="8"/>
  <c r="BU61" i="8"/>
  <c r="DC61" i="8"/>
  <c r="CK61" i="8"/>
  <c r="EK61" i="8"/>
  <c r="DJ61" i="8"/>
  <c r="CX61" i="8"/>
  <c r="CJ61" i="8"/>
  <c r="CY61" i="8"/>
  <c r="CW61" i="8"/>
  <c r="DM61" i="8"/>
  <c r="DN61" i="8"/>
  <c r="CZ61" i="8"/>
  <c r="CI94" i="8"/>
  <c r="DL94" i="8"/>
  <c r="EB94" i="8"/>
  <c r="AV94" i="8"/>
  <c r="AU94" i="8"/>
  <c r="BE94" i="8"/>
  <c r="BT94" i="8"/>
  <c r="AH94" i="8"/>
  <c r="Q94" i="8"/>
  <c r="AT94" i="8"/>
  <c r="EU94" i="8"/>
  <c r="AG94" i="8"/>
  <c r="DH94" i="8"/>
  <c r="ET94" i="8"/>
  <c r="ES94" i="8"/>
  <c r="CC94" i="8"/>
  <c r="CD94" i="8"/>
  <c r="EY94" i="8"/>
  <c r="CT94" i="8"/>
  <c r="BD94" i="8"/>
  <c r="DW94" i="8"/>
  <c r="CS94" i="8"/>
  <c r="AZ94" i="8"/>
  <c r="AD94" i="8"/>
  <c r="EO94" i="8"/>
  <c r="AS94" i="8"/>
  <c r="BX94" i="8"/>
  <c r="AE94" i="8"/>
  <c r="P94" i="8"/>
  <c r="CU94" i="8"/>
  <c r="EC94" i="8"/>
  <c r="AF94" i="8"/>
  <c r="G94" i="8"/>
  <c r="K94" i="8"/>
  <c r="BR94" i="8"/>
  <c r="CQ94" i="8"/>
  <c r="BM94" i="8"/>
  <c r="BN94" i="8"/>
  <c r="DP94" i="8"/>
  <c r="EI94" i="8"/>
  <c r="AO94" i="8"/>
  <c r="CP94" i="8"/>
  <c r="CO94" i="8"/>
  <c r="CB94" i="8"/>
  <c r="Z94" i="8"/>
  <c r="DG94" i="8"/>
  <c r="BF94" i="8"/>
  <c r="BC94" i="8"/>
  <c r="BI94" i="8"/>
  <c r="T94" i="8"/>
  <c r="BO94" i="8"/>
  <c r="AA94" i="8"/>
  <c r="EW94" i="8"/>
  <c r="L94" i="8"/>
  <c r="CG94" i="8"/>
  <c r="CH94" i="8"/>
  <c r="AY94" i="8"/>
  <c r="BP94" i="8"/>
  <c r="DU94" i="8"/>
  <c r="EA94" i="8"/>
  <c r="BK94" i="8"/>
  <c r="BJ94" i="8"/>
  <c r="DQ94" i="8"/>
  <c r="DV94" i="8"/>
  <c r="F94" i="8"/>
  <c r="BQ94" i="8"/>
  <c r="EF94" i="8"/>
  <c r="E94" i="8"/>
  <c r="DR94" i="8"/>
  <c r="AI94" i="8"/>
  <c r="R94" i="8"/>
  <c r="EP94" i="8"/>
  <c r="CR94" i="8"/>
  <c r="BS94" i="8"/>
  <c r="DT94" i="8"/>
  <c r="EJ94" i="8"/>
  <c r="AC94" i="8"/>
  <c r="DK94" i="8"/>
  <c r="DF94" i="8"/>
  <c r="ED94" i="8"/>
  <c r="CE94" i="8"/>
  <c r="DY94" i="8"/>
  <c r="DE94" i="8"/>
  <c r="N94" i="8"/>
  <c r="M94" i="8"/>
  <c r="DZ94" i="8"/>
  <c r="DA94" i="8"/>
  <c r="BH94" i="8"/>
  <c r="EN94" i="8"/>
  <c r="DB94" i="8"/>
  <c r="O94" i="8"/>
  <c r="DO94" i="8"/>
  <c r="BW94" i="8"/>
  <c r="BZ94" i="8"/>
  <c r="AW94" i="8"/>
  <c r="AP94" i="8"/>
  <c r="BG94" i="8"/>
  <c r="CF94" i="8"/>
  <c r="EE94" i="8"/>
  <c r="CM94" i="8"/>
  <c r="AB94" i="8"/>
  <c r="BY94" i="8"/>
  <c r="ER94" i="8"/>
  <c r="AM94" i="8"/>
  <c r="AK94" i="8"/>
  <c r="BA94" i="8"/>
  <c r="BL94" i="8"/>
  <c r="J94" i="8"/>
  <c r="AQ94" i="8"/>
  <c r="EK94" i="8"/>
  <c r="EQ94" i="8"/>
  <c r="AL94" i="8"/>
  <c r="X94" i="8"/>
  <c r="AN94" i="8"/>
  <c r="CA94" i="8"/>
  <c r="I94" i="8"/>
  <c r="BB94" i="8"/>
  <c r="AX94" i="8"/>
  <c r="Y94" i="8"/>
  <c r="S94" i="8"/>
  <c r="DI94" i="8"/>
  <c r="CL94" i="8"/>
  <c r="EX94" i="8"/>
  <c r="EL94" i="8"/>
  <c r="DX94" i="8"/>
  <c r="BU94" i="8"/>
  <c r="CK94" i="8"/>
  <c r="CX94" i="8"/>
  <c r="EM94" i="8"/>
  <c r="DN94" i="8"/>
  <c r="DS94" i="8"/>
  <c r="CW94" i="8"/>
  <c r="DC94" i="8"/>
  <c r="CY94" i="8"/>
  <c r="BV94" i="8"/>
  <c r="DM94" i="8"/>
  <c r="CJ94" i="8"/>
  <c r="DL147" i="8"/>
  <c r="EB147" i="8"/>
  <c r="AV147" i="8"/>
  <c r="AU147" i="8"/>
  <c r="CI147" i="8"/>
  <c r="BT147" i="8"/>
  <c r="BE147" i="8"/>
  <c r="AT147" i="8"/>
  <c r="AH147" i="8"/>
  <c r="Q147" i="8"/>
  <c r="AG147" i="8"/>
  <c r="EU147" i="8"/>
  <c r="DH147" i="8"/>
  <c r="EY147" i="8"/>
  <c r="CD147" i="8"/>
  <c r="ET147" i="8"/>
  <c r="ES147" i="8"/>
  <c r="DW147" i="8"/>
  <c r="CS147" i="8"/>
  <c r="CC147" i="8"/>
  <c r="CT147" i="8"/>
  <c r="AD147" i="8"/>
  <c r="BX147" i="8"/>
  <c r="AE147" i="8"/>
  <c r="BD147" i="8"/>
  <c r="AS147" i="8"/>
  <c r="AZ147" i="8"/>
  <c r="EO147" i="8"/>
  <c r="P147" i="8"/>
  <c r="G147" i="8"/>
  <c r="BR147" i="8"/>
  <c r="AO147" i="8"/>
  <c r="K147" i="8"/>
  <c r="CU147" i="8"/>
  <c r="AF147" i="8"/>
  <c r="BN147" i="8"/>
  <c r="BM147" i="8"/>
  <c r="CQ147" i="8"/>
  <c r="DP147" i="8"/>
  <c r="CO147" i="8"/>
  <c r="EC147" i="8"/>
  <c r="CP147" i="8"/>
  <c r="EI147" i="8"/>
  <c r="CB147" i="8"/>
  <c r="EW147" i="8"/>
  <c r="BO147" i="8"/>
  <c r="Z147" i="8"/>
  <c r="BC147" i="8"/>
  <c r="T147" i="8"/>
  <c r="L147" i="8"/>
  <c r="BI147" i="8"/>
  <c r="CH147" i="8"/>
  <c r="CG147" i="8"/>
  <c r="AY147" i="8"/>
  <c r="BF147" i="8"/>
  <c r="DG147" i="8"/>
  <c r="AA147" i="8"/>
  <c r="R147" i="8"/>
  <c r="BK147" i="8"/>
  <c r="EA147" i="8"/>
  <c r="DR147" i="8"/>
  <c r="BP147" i="8"/>
  <c r="DU147" i="8"/>
  <c r="DQ147" i="8"/>
  <c r="EF147" i="8"/>
  <c r="DF147" i="8"/>
  <c r="BQ147" i="8"/>
  <c r="BJ147" i="8"/>
  <c r="E147" i="8"/>
  <c r="DV147" i="8"/>
  <c r="AI147" i="8"/>
  <c r="DK147" i="8"/>
  <c r="F147" i="8"/>
  <c r="AC147" i="8"/>
  <c r="EJ147" i="8"/>
  <c r="DT147" i="8"/>
  <c r="DE147" i="8"/>
  <c r="ED147" i="8"/>
  <c r="M147" i="8"/>
  <c r="CM147" i="8"/>
  <c r="DA147" i="8"/>
  <c r="CR147" i="8"/>
  <c r="BS147" i="8"/>
  <c r="AP147" i="8"/>
  <c r="N147" i="8"/>
  <c r="BH147" i="8"/>
  <c r="CE147" i="8"/>
  <c r="EN147" i="8"/>
  <c r="BG147" i="8"/>
  <c r="DZ147" i="8"/>
  <c r="DY147" i="8"/>
  <c r="EP147" i="8"/>
  <c r="CL147" i="8"/>
  <c r="AB147" i="8"/>
  <c r="O147" i="8"/>
  <c r="BY147" i="8"/>
  <c r="DB147" i="8"/>
  <c r="CF147" i="8"/>
  <c r="ER147" i="8"/>
  <c r="BZ147" i="8"/>
  <c r="AW147" i="8"/>
  <c r="BL147" i="8"/>
  <c r="DO147" i="8"/>
  <c r="J147" i="8"/>
  <c r="I147" i="8"/>
  <c r="Y147" i="8"/>
  <c r="BW147" i="8"/>
  <c r="AQ147" i="8"/>
  <c r="EE147" i="8"/>
  <c r="AM147" i="8"/>
  <c r="BB147" i="8"/>
  <c r="X147" i="8"/>
  <c r="DI147" i="8"/>
  <c r="AK147" i="8"/>
  <c r="AX147" i="8"/>
  <c r="S147" i="8"/>
  <c r="EX147" i="8"/>
  <c r="BA147" i="8"/>
  <c r="AN147" i="8"/>
  <c r="CA147" i="8"/>
  <c r="AL147" i="8"/>
  <c r="EL147" i="8"/>
  <c r="DX147" i="8"/>
  <c r="DS147" i="8"/>
  <c r="EK147" i="8"/>
  <c r="DN147" i="8"/>
  <c r="DJ147" i="8"/>
  <c r="EQ147" i="8"/>
  <c r="DM147" i="8"/>
  <c r="CX147" i="8"/>
  <c r="CW147" i="8"/>
  <c r="CJ147" i="8"/>
  <c r="BU147" i="8"/>
  <c r="CY147" i="8"/>
  <c r="CK147" i="8"/>
  <c r="BV147" i="8"/>
  <c r="DC147" i="8"/>
  <c r="AV116" i="8"/>
  <c r="CI116" i="8"/>
  <c r="EB116" i="8"/>
  <c r="DL116" i="8"/>
  <c r="AU116" i="8"/>
  <c r="BE116" i="8"/>
  <c r="BT116" i="8"/>
  <c r="AT116" i="8"/>
  <c r="AH116" i="8"/>
  <c r="Q116" i="8"/>
  <c r="AG116" i="8"/>
  <c r="DH116" i="8"/>
  <c r="EU116" i="8"/>
  <c r="CD116" i="8"/>
  <c r="ET116" i="8"/>
  <c r="ES116" i="8"/>
  <c r="DW116" i="8"/>
  <c r="EY116" i="8"/>
  <c r="CC116" i="8"/>
  <c r="CT116" i="8"/>
  <c r="CS116" i="8"/>
  <c r="AD116" i="8"/>
  <c r="BX116" i="8"/>
  <c r="AS116" i="8"/>
  <c r="AZ116" i="8"/>
  <c r="P116" i="8"/>
  <c r="BD116" i="8"/>
  <c r="AE116" i="8"/>
  <c r="EO116" i="8"/>
  <c r="G116" i="8"/>
  <c r="AF116" i="8"/>
  <c r="K116" i="8"/>
  <c r="BR116" i="8"/>
  <c r="AO116" i="8"/>
  <c r="CU116" i="8"/>
  <c r="EC116" i="8"/>
  <c r="EI116" i="8"/>
  <c r="BM116" i="8"/>
  <c r="BN116" i="8"/>
  <c r="CP116" i="8"/>
  <c r="DP116" i="8"/>
  <c r="CQ116" i="8"/>
  <c r="DG116" i="8"/>
  <c r="BC116" i="8"/>
  <c r="BF116" i="8"/>
  <c r="EW116" i="8"/>
  <c r="CB116" i="8"/>
  <c r="BO116" i="8"/>
  <c r="CO116" i="8"/>
  <c r="Z116" i="8"/>
  <c r="T116" i="8"/>
  <c r="L116" i="8"/>
  <c r="CH116" i="8"/>
  <c r="AY116" i="8"/>
  <c r="CG116" i="8"/>
  <c r="BI116" i="8"/>
  <c r="AA116" i="8"/>
  <c r="BJ116" i="8"/>
  <c r="DU116" i="8"/>
  <c r="EA116" i="8"/>
  <c r="R116" i="8"/>
  <c r="BP116" i="8"/>
  <c r="EF116" i="8"/>
  <c r="F116" i="8"/>
  <c r="DT116" i="8"/>
  <c r="BQ116" i="8"/>
  <c r="DQ116" i="8"/>
  <c r="DF116" i="8"/>
  <c r="DV116" i="8"/>
  <c r="BK116" i="8"/>
  <c r="DR116" i="8"/>
  <c r="E116" i="8"/>
  <c r="CR116" i="8"/>
  <c r="DK116" i="8"/>
  <c r="AC116" i="8"/>
  <c r="EP116" i="8"/>
  <c r="DE116" i="8"/>
  <c r="EJ116" i="8"/>
  <c r="AI116" i="8"/>
  <c r="DY116" i="8"/>
  <c r="CM116" i="8"/>
  <c r="EN116" i="8"/>
  <c r="DZ116" i="8"/>
  <c r="DO116" i="8"/>
  <c r="AP116" i="8"/>
  <c r="ED116" i="8"/>
  <c r="BS116" i="8"/>
  <c r="CE116" i="8"/>
  <c r="DA116" i="8"/>
  <c r="N116" i="8"/>
  <c r="BH116" i="8"/>
  <c r="M116" i="8"/>
  <c r="BG116" i="8"/>
  <c r="BW116" i="8"/>
  <c r="EE116" i="8"/>
  <c r="DB116" i="8"/>
  <c r="CL116" i="8"/>
  <c r="AB116" i="8"/>
  <c r="BZ116" i="8"/>
  <c r="CF116" i="8"/>
  <c r="O116" i="8"/>
  <c r="ER116" i="8"/>
  <c r="AW116" i="8"/>
  <c r="BL116" i="8"/>
  <c r="AM116" i="8"/>
  <c r="J116" i="8"/>
  <c r="AQ116" i="8"/>
  <c r="AN116" i="8"/>
  <c r="EL116" i="8"/>
  <c r="EK116" i="8"/>
  <c r="EX116" i="8"/>
  <c r="BB116" i="8"/>
  <c r="S116" i="8"/>
  <c r="CA116" i="8"/>
  <c r="DX116" i="8"/>
  <c r="DI116" i="8"/>
  <c r="BY116" i="8"/>
  <c r="AX116" i="8"/>
  <c r="X116" i="8"/>
  <c r="I116" i="8"/>
  <c r="AK116" i="8"/>
  <c r="Y116" i="8"/>
  <c r="EQ116" i="8"/>
  <c r="AL116" i="8"/>
  <c r="BA116" i="8"/>
  <c r="DC116" i="8"/>
  <c r="CZ116" i="8"/>
  <c r="EM116" i="8"/>
  <c r="W116" i="8"/>
  <c r="BV116" i="8"/>
  <c r="DS116" i="8"/>
  <c r="CX116" i="8"/>
  <c r="CW116" i="8"/>
  <c r="DM116" i="8"/>
  <c r="DJ116" i="8"/>
  <c r="CY116" i="8"/>
  <c r="BU116" i="8"/>
  <c r="DN116" i="8"/>
  <c r="CJ116" i="8"/>
  <c r="CK116" i="8"/>
  <c r="EB109" i="8"/>
  <c r="DL109" i="8"/>
  <c r="AV109" i="8"/>
  <c r="CI109" i="8"/>
  <c r="BT109" i="8"/>
  <c r="BE109" i="8"/>
  <c r="AU109" i="8"/>
  <c r="Q109" i="8"/>
  <c r="AT109" i="8"/>
  <c r="AH109" i="8"/>
  <c r="DH109" i="8"/>
  <c r="AG109" i="8"/>
  <c r="EU109" i="8"/>
  <c r="EY109" i="8"/>
  <c r="CD109" i="8"/>
  <c r="ES109" i="8"/>
  <c r="ET109" i="8"/>
  <c r="DW109" i="8"/>
  <c r="CC109" i="8"/>
  <c r="CT109" i="8"/>
  <c r="CS109" i="8"/>
  <c r="AZ109" i="8"/>
  <c r="AE109" i="8"/>
  <c r="EO109" i="8"/>
  <c r="AD109" i="8"/>
  <c r="BD109" i="8"/>
  <c r="BX109" i="8"/>
  <c r="AS109" i="8"/>
  <c r="P109" i="8"/>
  <c r="K109" i="8"/>
  <c r="CU109" i="8"/>
  <c r="BR109" i="8"/>
  <c r="G109" i="8"/>
  <c r="AF109" i="8"/>
  <c r="AO109" i="8"/>
  <c r="CP109" i="8"/>
  <c r="BM109" i="8"/>
  <c r="CQ109" i="8"/>
  <c r="BN109" i="8"/>
  <c r="CO109" i="8"/>
  <c r="EI109" i="8"/>
  <c r="EC109" i="8"/>
  <c r="DP109" i="8"/>
  <c r="BO109" i="8"/>
  <c r="CB109" i="8"/>
  <c r="Z109" i="8"/>
  <c r="BF109" i="8"/>
  <c r="DG109" i="8"/>
  <c r="BC109" i="8"/>
  <c r="BI109" i="8"/>
  <c r="CH109" i="8"/>
  <c r="T109" i="8"/>
  <c r="AY109" i="8"/>
  <c r="L109" i="8"/>
  <c r="AA109" i="8"/>
  <c r="R109" i="8"/>
  <c r="EW109" i="8"/>
  <c r="CG109" i="8"/>
  <c r="BK109" i="8"/>
  <c r="DR109" i="8"/>
  <c r="BP109" i="8"/>
  <c r="DU109" i="8"/>
  <c r="EA109" i="8"/>
  <c r="DF109" i="8"/>
  <c r="DV109" i="8"/>
  <c r="DQ109" i="8"/>
  <c r="F109" i="8"/>
  <c r="DE109" i="8"/>
  <c r="DK109" i="8"/>
  <c r="E109" i="8"/>
  <c r="AC109" i="8"/>
  <c r="EJ109" i="8"/>
  <c r="BJ109" i="8"/>
  <c r="DT109" i="8"/>
  <c r="AI109" i="8"/>
  <c r="EF109" i="8"/>
  <c r="EP109" i="8"/>
  <c r="BQ109" i="8"/>
  <c r="CR109" i="8"/>
  <c r="AP109" i="8"/>
  <c r="DA109" i="8"/>
  <c r="CE109" i="8"/>
  <c r="BS109" i="8"/>
  <c r="DZ109" i="8"/>
  <c r="BH109" i="8"/>
  <c r="BG109" i="8"/>
  <c r="ED109" i="8"/>
  <c r="N109" i="8"/>
  <c r="M109" i="8"/>
  <c r="CM109" i="8"/>
  <c r="DO109" i="8"/>
  <c r="CL109" i="8"/>
  <c r="O109" i="8"/>
  <c r="AB109" i="8"/>
  <c r="CF109" i="8"/>
  <c r="AW109" i="8"/>
  <c r="BZ109" i="8"/>
  <c r="BW109" i="8"/>
  <c r="ER109" i="8"/>
  <c r="BL109" i="8"/>
  <c r="DY109" i="8"/>
  <c r="EE109" i="8"/>
  <c r="AL109" i="8"/>
  <c r="DB109" i="8"/>
  <c r="Y109" i="8"/>
  <c r="AM109" i="8"/>
  <c r="AQ109" i="8"/>
  <c r="EN109" i="8"/>
  <c r="J109" i="8"/>
  <c r="EX109" i="8"/>
  <c r="BA109" i="8"/>
  <c r="I109" i="8"/>
  <c r="X109" i="8"/>
  <c r="S109" i="8"/>
  <c r="EQ109" i="8"/>
  <c r="BY109" i="8"/>
  <c r="CA109" i="8"/>
  <c r="DI109" i="8"/>
  <c r="BB109" i="8"/>
  <c r="AN109" i="8"/>
  <c r="AX109" i="8"/>
  <c r="CY109" i="8"/>
  <c r="AK109" i="8"/>
  <c r="EL109" i="8"/>
  <c r="EK109" i="8"/>
  <c r="DX109" i="8"/>
  <c r="DM109" i="8"/>
  <c r="BU109" i="8"/>
  <c r="DN109" i="8"/>
  <c r="CK109" i="8"/>
  <c r="CJ109" i="8"/>
  <c r="EM109" i="8"/>
  <c r="BV109" i="8"/>
  <c r="CZ109" i="8"/>
  <c r="CX109" i="8"/>
  <c r="DC109" i="8"/>
  <c r="CW109" i="8"/>
  <c r="DS109" i="8"/>
  <c r="CV182" i="8"/>
  <c r="CV171" i="8"/>
  <c r="CV145" i="8"/>
  <c r="CV156" i="8"/>
  <c r="CV131" i="8"/>
  <c r="CV119" i="8"/>
  <c r="CV109" i="8"/>
  <c r="CV76" i="8"/>
  <c r="CV66" i="8"/>
  <c r="CV59" i="8"/>
  <c r="CV52" i="8"/>
  <c r="CV39" i="8"/>
  <c r="EV181" i="8"/>
  <c r="EV142" i="8"/>
  <c r="EV130" i="8"/>
  <c r="EV102" i="8"/>
  <c r="EV67" i="8"/>
  <c r="EV66" i="8"/>
  <c r="EV42" i="8"/>
  <c r="EV53" i="8"/>
  <c r="EV36" i="8"/>
  <c r="AJ182" i="8"/>
  <c r="AJ171" i="8"/>
  <c r="AJ143" i="8"/>
  <c r="AJ142" i="8"/>
  <c r="AJ139" i="8"/>
  <c r="AJ117" i="8"/>
  <c r="AJ94" i="8"/>
  <c r="AJ100" i="8"/>
  <c r="AJ74" i="8"/>
  <c r="AJ64" i="8"/>
  <c r="AJ66" i="8"/>
  <c r="AJ36" i="8"/>
  <c r="AJ53" i="8"/>
  <c r="AJ42" i="8"/>
  <c r="AJ35" i="8"/>
  <c r="AJ24" i="8"/>
  <c r="EG181" i="8"/>
  <c r="EG170" i="8"/>
  <c r="EG146" i="8"/>
  <c r="EG139" i="8"/>
  <c r="EG124" i="8"/>
  <c r="EG94" i="8"/>
  <c r="EG72" i="8"/>
  <c r="EG69" i="8"/>
  <c r="EG52" i="8"/>
  <c r="EG34" i="8"/>
  <c r="EG11" i="8"/>
  <c r="AR130" i="8"/>
  <c r="AR94" i="8"/>
  <c r="AR95" i="8"/>
  <c r="AR82" i="8"/>
  <c r="AR41" i="8"/>
  <c r="AR34" i="8"/>
  <c r="AR20" i="8"/>
  <c r="EH170" i="8"/>
  <c r="EH179" i="8"/>
  <c r="EH142" i="8"/>
  <c r="EH145" i="8"/>
  <c r="EH77" i="8"/>
  <c r="EH94" i="8"/>
  <c r="EH74" i="8"/>
  <c r="EH58" i="8"/>
  <c r="EH53" i="8"/>
  <c r="EH26" i="8"/>
  <c r="EH20" i="8"/>
  <c r="H145" i="8"/>
  <c r="H133" i="8"/>
  <c r="H91" i="8"/>
  <c r="H78" i="8"/>
  <c r="H69" i="8"/>
  <c r="H66" i="8"/>
  <c r="H34" i="8"/>
  <c r="H24" i="8"/>
  <c r="H8" i="8"/>
  <c r="U174" i="8"/>
  <c r="U178" i="8"/>
  <c r="U143" i="8"/>
  <c r="U147" i="8"/>
  <c r="U120" i="8"/>
  <c r="U101" i="8"/>
  <c r="U65" i="8"/>
  <c r="U24" i="8"/>
  <c r="U14" i="8"/>
  <c r="DD175" i="8"/>
  <c r="DD182" i="8"/>
  <c r="DD132" i="8"/>
  <c r="DD148" i="8"/>
  <c r="DD118" i="8"/>
  <c r="DD109" i="8"/>
  <c r="DD65" i="8"/>
  <c r="DD36" i="8"/>
  <c r="DD14" i="8"/>
  <c r="V152" i="8"/>
  <c r="V118" i="8"/>
  <c r="V122" i="8"/>
  <c r="V117" i="8"/>
  <c r="V74" i="8"/>
  <c r="V47" i="8"/>
  <c r="V41" i="8"/>
  <c r="V35" i="8"/>
  <c r="CN172" i="8"/>
  <c r="CN153" i="8"/>
  <c r="CN147" i="8"/>
  <c r="CN131" i="8"/>
  <c r="CN122" i="8"/>
  <c r="CN100" i="8"/>
  <c r="CN91" i="8"/>
  <c r="CN82" i="8"/>
  <c r="CN78" i="8"/>
  <c r="CN65" i="8"/>
  <c r="CN45" i="8"/>
  <c r="CN36" i="8"/>
  <c r="CN14" i="8"/>
  <c r="W168" i="8"/>
  <c r="W156" i="8"/>
  <c r="W142" i="8"/>
  <c r="W122" i="8"/>
  <c r="W105" i="8"/>
  <c r="W77" i="8"/>
  <c r="W53" i="8"/>
  <c r="W39" i="8"/>
  <c r="DJ168" i="8"/>
  <c r="DJ95" i="8"/>
  <c r="DJ76" i="8"/>
  <c r="DJ45" i="8"/>
  <c r="EM171" i="8"/>
  <c r="EM139" i="8"/>
  <c r="DS143" i="8"/>
  <c r="DS78" i="8"/>
  <c r="DS61" i="8"/>
  <c r="AV24" i="8"/>
  <c r="EB24" i="8"/>
  <c r="DL24" i="8"/>
  <c r="CI24" i="8"/>
  <c r="AU24" i="8"/>
  <c r="BT24" i="8"/>
  <c r="BE24" i="8"/>
  <c r="AT24" i="8"/>
  <c r="Q24" i="8"/>
  <c r="AG24" i="8"/>
  <c r="AH24" i="8"/>
  <c r="ET24" i="8"/>
  <c r="DH24" i="8"/>
  <c r="EU24" i="8"/>
  <c r="ES24" i="8"/>
  <c r="EY24" i="8"/>
  <c r="CD24" i="8"/>
  <c r="CC24" i="8"/>
  <c r="DW24" i="8"/>
  <c r="CS24" i="8"/>
  <c r="AZ24" i="8"/>
  <c r="CT24" i="8"/>
  <c r="BD24" i="8"/>
  <c r="AS24" i="8"/>
  <c r="AE24" i="8"/>
  <c r="EO24" i="8"/>
  <c r="P24" i="8"/>
  <c r="BX24" i="8"/>
  <c r="AD24" i="8"/>
  <c r="AO24" i="8"/>
  <c r="AF24" i="8"/>
  <c r="K24" i="8"/>
  <c r="CU24" i="8"/>
  <c r="G24" i="8"/>
  <c r="BR24" i="8"/>
  <c r="EC24" i="8"/>
  <c r="DP24" i="8"/>
  <c r="CQ24" i="8"/>
  <c r="CB24" i="8"/>
  <c r="CP24" i="8"/>
  <c r="CO24" i="8"/>
  <c r="BN24" i="8"/>
  <c r="BM24" i="8"/>
  <c r="EI24" i="8"/>
  <c r="Z24" i="8"/>
  <c r="T24" i="8"/>
  <c r="BF24" i="8"/>
  <c r="BO24" i="8"/>
  <c r="BC24" i="8"/>
  <c r="EW24" i="8"/>
  <c r="BI24" i="8"/>
  <c r="L24" i="8"/>
  <c r="DG24" i="8"/>
  <c r="CG24" i="8"/>
  <c r="R24" i="8"/>
  <c r="AY24" i="8"/>
  <c r="CH24" i="8"/>
  <c r="AA24" i="8"/>
  <c r="BP24" i="8"/>
  <c r="EA24" i="8"/>
  <c r="BK24" i="8"/>
  <c r="DU24" i="8"/>
  <c r="DV24" i="8"/>
  <c r="BQ24" i="8"/>
  <c r="DR24" i="8"/>
  <c r="E24" i="8"/>
  <c r="BJ24" i="8"/>
  <c r="EF24" i="8"/>
  <c r="F24" i="8"/>
  <c r="DQ24" i="8"/>
  <c r="AC24" i="8"/>
  <c r="DF24" i="8"/>
  <c r="AI24" i="8"/>
  <c r="DK24" i="8"/>
  <c r="EJ24" i="8"/>
  <c r="DE24" i="8"/>
  <c r="CR24" i="8"/>
  <c r="DT24" i="8"/>
  <c r="EP24" i="8"/>
  <c r="AP24" i="8"/>
  <c r="CM24" i="8"/>
  <c r="EN24" i="8"/>
  <c r="DA24" i="8"/>
  <c r="BH24" i="8"/>
  <c r="BS24" i="8"/>
  <c r="CE24" i="8"/>
  <c r="DZ24" i="8"/>
  <c r="DY24" i="8"/>
  <c r="BG24" i="8"/>
  <c r="DO24" i="8"/>
  <c r="N24" i="8"/>
  <c r="CL24" i="8"/>
  <c r="ED24" i="8"/>
  <c r="DB24" i="8"/>
  <c r="O24" i="8"/>
  <c r="BZ24" i="8"/>
  <c r="BY24" i="8"/>
  <c r="AQ24" i="8"/>
  <c r="CF24" i="8"/>
  <c r="AB24" i="8"/>
  <c r="ER24" i="8"/>
  <c r="AW24" i="8"/>
  <c r="M24" i="8"/>
  <c r="EE24" i="8"/>
  <c r="J24" i="8"/>
  <c r="BW24" i="8"/>
  <c r="BL24" i="8"/>
  <c r="AL24" i="8"/>
  <c r="AM24" i="8"/>
  <c r="AK24" i="8"/>
  <c r="X24" i="8"/>
  <c r="BB24" i="8"/>
  <c r="BA24" i="8"/>
  <c r="DI24" i="8"/>
  <c r="I24" i="8"/>
  <c r="Y24" i="8"/>
  <c r="S24" i="8"/>
  <c r="BV24" i="8"/>
  <c r="EX24" i="8"/>
  <c r="CA24" i="8"/>
  <c r="AN24" i="8"/>
  <c r="EL24" i="8"/>
  <c r="CY24" i="8"/>
  <c r="AX24" i="8"/>
  <c r="CX24" i="8"/>
  <c r="DC24" i="8"/>
  <c r="DS24" i="8"/>
  <c r="CW24" i="8"/>
  <c r="CJ24" i="8"/>
  <c r="DN24" i="8"/>
  <c r="EK24" i="8"/>
  <c r="DM24" i="8"/>
  <c r="CZ24" i="8"/>
  <c r="EM24" i="8"/>
  <c r="DX24" i="8"/>
  <c r="BU24" i="8"/>
  <c r="CK24" i="8"/>
  <c r="EQ24" i="8"/>
  <c r="DJ24" i="8"/>
  <c r="W24" i="8"/>
  <c r="DL155" i="8"/>
  <c r="EB155" i="8"/>
  <c r="AV155" i="8"/>
  <c r="BE155" i="8"/>
  <c r="BT155" i="8"/>
  <c r="CI155" i="8"/>
  <c r="AT155" i="8"/>
  <c r="AU155" i="8"/>
  <c r="AH155" i="8"/>
  <c r="Q155" i="8"/>
  <c r="AG155" i="8"/>
  <c r="DH155" i="8"/>
  <c r="EU155" i="8"/>
  <c r="ES155" i="8"/>
  <c r="EY155" i="8"/>
  <c r="CD155" i="8"/>
  <c r="ET155" i="8"/>
  <c r="CC155" i="8"/>
  <c r="CT155" i="8"/>
  <c r="CS155" i="8"/>
  <c r="BD155" i="8"/>
  <c r="DW155" i="8"/>
  <c r="P155" i="8"/>
  <c r="AD155" i="8"/>
  <c r="BX155" i="8"/>
  <c r="AS155" i="8"/>
  <c r="AZ155" i="8"/>
  <c r="EO155" i="8"/>
  <c r="AE155" i="8"/>
  <c r="AF155" i="8"/>
  <c r="BR155" i="8"/>
  <c r="K155" i="8"/>
  <c r="G155" i="8"/>
  <c r="CU155" i="8"/>
  <c r="EC155" i="8"/>
  <c r="EI155" i="8"/>
  <c r="CQ155" i="8"/>
  <c r="BN155" i="8"/>
  <c r="BM155" i="8"/>
  <c r="AO155" i="8"/>
  <c r="DP155" i="8"/>
  <c r="CP155" i="8"/>
  <c r="CB155" i="8"/>
  <c r="CO155" i="8"/>
  <c r="BC155" i="8"/>
  <c r="BO155" i="8"/>
  <c r="BF155" i="8"/>
  <c r="T155" i="8"/>
  <c r="Z155" i="8"/>
  <c r="L155" i="8"/>
  <c r="EW155" i="8"/>
  <c r="BI155" i="8"/>
  <c r="CH155" i="8"/>
  <c r="CG155" i="8"/>
  <c r="AY155" i="8"/>
  <c r="BP155" i="8"/>
  <c r="DG155" i="8"/>
  <c r="AA155" i="8"/>
  <c r="DU155" i="8"/>
  <c r="R155" i="8"/>
  <c r="EA155" i="8"/>
  <c r="DF155" i="8"/>
  <c r="BJ155" i="8"/>
  <c r="BK155" i="8"/>
  <c r="F155" i="8"/>
  <c r="BQ155" i="8"/>
  <c r="EF155" i="8"/>
  <c r="DR155" i="8"/>
  <c r="E155" i="8"/>
  <c r="EP155" i="8"/>
  <c r="CR155" i="8"/>
  <c r="DQ155" i="8"/>
  <c r="AI155" i="8"/>
  <c r="DV155" i="8"/>
  <c r="AC155" i="8"/>
  <c r="EJ155" i="8"/>
  <c r="DE155" i="8"/>
  <c r="ED155" i="8"/>
  <c r="DT155" i="8"/>
  <c r="M155" i="8"/>
  <c r="CM155" i="8"/>
  <c r="DO155" i="8"/>
  <c r="BS155" i="8"/>
  <c r="DA155" i="8"/>
  <c r="DK155" i="8"/>
  <c r="AP155" i="8"/>
  <c r="N155" i="8"/>
  <c r="BH155" i="8"/>
  <c r="CE155" i="8"/>
  <c r="EN155" i="8"/>
  <c r="BG155" i="8"/>
  <c r="DY155" i="8"/>
  <c r="BW155" i="8"/>
  <c r="CL155" i="8"/>
  <c r="AQ155" i="8"/>
  <c r="AB155" i="8"/>
  <c r="DZ155" i="8"/>
  <c r="BY155" i="8"/>
  <c r="EE155" i="8"/>
  <c r="DB155" i="8"/>
  <c r="CF155" i="8"/>
  <c r="ER155" i="8"/>
  <c r="BZ155" i="8"/>
  <c r="BL155" i="8"/>
  <c r="AL155" i="8"/>
  <c r="X155" i="8"/>
  <c r="EX155" i="8"/>
  <c r="AW155" i="8"/>
  <c r="J155" i="8"/>
  <c r="I155" i="8"/>
  <c r="AM155" i="8"/>
  <c r="O155" i="8"/>
  <c r="EL155" i="8"/>
  <c r="DX155" i="8"/>
  <c r="DI155" i="8"/>
  <c r="AK155" i="8"/>
  <c r="AX155" i="8"/>
  <c r="Y155" i="8"/>
  <c r="S155" i="8"/>
  <c r="BB155" i="8"/>
  <c r="BA155" i="8"/>
  <c r="CA155" i="8"/>
  <c r="EK155" i="8"/>
  <c r="CY155" i="8"/>
  <c r="AN155" i="8"/>
  <c r="BV155" i="8"/>
  <c r="DC155" i="8"/>
  <c r="DS155" i="8"/>
  <c r="DN155" i="8"/>
  <c r="EM155" i="8"/>
  <c r="DJ155" i="8"/>
  <c r="EQ155" i="8"/>
  <c r="DM155" i="8"/>
  <c r="CX155" i="8"/>
  <c r="CW155" i="8"/>
  <c r="CJ155" i="8"/>
  <c r="BU155" i="8"/>
  <c r="CK155" i="8"/>
  <c r="CZ155" i="8"/>
  <c r="AV104" i="8"/>
  <c r="CI104" i="8"/>
  <c r="DL104" i="8"/>
  <c r="EB104" i="8"/>
  <c r="BT104" i="8"/>
  <c r="BE104" i="8"/>
  <c r="AU104" i="8"/>
  <c r="AH104" i="8"/>
  <c r="Q104" i="8"/>
  <c r="AT104" i="8"/>
  <c r="AG104" i="8"/>
  <c r="DH104" i="8"/>
  <c r="EU104" i="8"/>
  <c r="ET104" i="8"/>
  <c r="EY104" i="8"/>
  <c r="CD104" i="8"/>
  <c r="ES104" i="8"/>
  <c r="CT104" i="8"/>
  <c r="CS104" i="8"/>
  <c r="DW104" i="8"/>
  <c r="CC104" i="8"/>
  <c r="BD104" i="8"/>
  <c r="P104" i="8"/>
  <c r="BX104" i="8"/>
  <c r="AZ104" i="8"/>
  <c r="AE104" i="8"/>
  <c r="AD104" i="8"/>
  <c r="EO104" i="8"/>
  <c r="AS104" i="8"/>
  <c r="AF104" i="8"/>
  <c r="K104" i="8"/>
  <c r="AO104" i="8"/>
  <c r="EC104" i="8"/>
  <c r="CU104" i="8"/>
  <c r="BR104" i="8"/>
  <c r="G104" i="8"/>
  <c r="BM104" i="8"/>
  <c r="EI104" i="8"/>
  <c r="BN104" i="8"/>
  <c r="DP104" i="8"/>
  <c r="CP104" i="8"/>
  <c r="CO104" i="8"/>
  <c r="CQ104" i="8"/>
  <c r="BF104" i="8"/>
  <c r="BC104" i="8"/>
  <c r="EW104" i="8"/>
  <c r="BO104" i="8"/>
  <c r="Z104" i="8"/>
  <c r="DG104" i="8"/>
  <c r="CB104" i="8"/>
  <c r="BI104" i="8"/>
  <c r="CG104" i="8"/>
  <c r="L104" i="8"/>
  <c r="AA104" i="8"/>
  <c r="AY104" i="8"/>
  <c r="T104" i="8"/>
  <c r="CH104" i="8"/>
  <c r="R104" i="8"/>
  <c r="EA104" i="8"/>
  <c r="BK104" i="8"/>
  <c r="BJ104" i="8"/>
  <c r="EF104" i="8"/>
  <c r="BP104" i="8"/>
  <c r="DU104" i="8"/>
  <c r="DQ104" i="8"/>
  <c r="DR104" i="8"/>
  <c r="DF104" i="8"/>
  <c r="E104" i="8"/>
  <c r="F104" i="8"/>
  <c r="BQ104" i="8"/>
  <c r="DT104" i="8"/>
  <c r="AI104" i="8"/>
  <c r="AC104" i="8"/>
  <c r="EP104" i="8"/>
  <c r="DE104" i="8"/>
  <c r="CR104" i="8"/>
  <c r="DV104" i="8"/>
  <c r="N104" i="8"/>
  <c r="M104" i="8"/>
  <c r="DK104" i="8"/>
  <c r="AP104" i="8"/>
  <c r="DA104" i="8"/>
  <c r="BG104" i="8"/>
  <c r="CE104" i="8"/>
  <c r="EJ104" i="8"/>
  <c r="BS104" i="8"/>
  <c r="ED104" i="8"/>
  <c r="BH104" i="8"/>
  <c r="DY104" i="8"/>
  <c r="CM104" i="8"/>
  <c r="EN104" i="8"/>
  <c r="BW104" i="8"/>
  <c r="BZ104" i="8"/>
  <c r="DO104" i="8"/>
  <c r="ER104" i="8"/>
  <c r="CL104" i="8"/>
  <c r="O104" i="8"/>
  <c r="CF104" i="8"/>
  <c r="DB104" i="8"/>
  <c r="EE104" i="8"/>
  <c r="DZ104" i="8"/>
  <c r="AB104" i="8"/>
  <c r="X104" i="8"/>
  <c r="Y104" i="8"/>
  <c r="AN104" i="8"/>
  <c r="BY104" i="8"/>
  <c r="AL104" i="8"/>
  <c r="AK104" i="8"/>
  <c r="AM104" i="8"/>
  <c r="BA104" i="8"/>
  <c r="J104" i="8"/>
  <c r="EX104" i="8"/>
  <c r="AQ104" i="8"/>
  <c r="DI104" i="8"/>
  <c r="AW104" i="8"/>
  <c r="AX104" i="8"/>
  <c r="EL104" i="8"/>
  <c r="S104" i="8"/>
  <c r="BB104" i="8"/>
  <c r="BL104" i="8"/>
  <c r="I104" i="8"/>
  <c r="EQ104" i="8"/>
  <c r="CA104" i="8"/>
  <c r="CX104" i="8"/>
  <c r="CZ104" i="8"/>
  <c r="DS104" i="8"/>
  <c r="W104" i="8"/>
  <c r="DC104" i="8"/>
  <c r="DN104" i="8"/>
  <c r="DM104" i="8"/>
  <c r="DJ104" i="8"/>
  <c r="DX104" i="8"/>
  <c r="BV104" i="8"/>
  <c r="CY104" i="8"/>
  <c r="EK104" i="8"/>
  <c r="CJ104" i="8"/>
  <c r="CK104" i="8"/>
  <c r="BU104" i="8"/>
  <c r="CW104" i="8"/>
  <c r="EM104" i="8"/>
  <c r="AV180" i="8"/>
  <c r="EB180" i="8"/>
  <c r="DL180" i="8"/>
  <c r="CI180" i="8"/>
  <c r="BE180" i="8"/>
  <c r="BT180" i="8"/>
  <c r="AT180" i="8"/>
  <c r="AH180" i="8"/>
  <c r="AU180" i="8"/>
  <c r="Q180" i="8"/>
  <c r="EU180" i="8"/>
  <c r="ET180" i="8"/>
  <c r="AG180" i="8"/>
  <c r="DH180" i="8"/>
  <c r="EY180" i="8"/>
  <c r="ES180" i="8"/>
  <c r="CD180" i="8"/>
  <c r="DW180" i="8"/>
  <c r="CT180" i="8"/>
  <c r="CC180" i="8"/>
  <c r="CS180" i="8"/>
  <c r="BX180" i="8"/>
  <c r="AZ180" i="8"/>
  <c r="AD180" i="8"/>
  <c r="EO180" i="8"/>
  <c r="AS180" i="8"/>
  <c r="P180" i="8"/>
  <c r="BD180" i="8"/>
  <c r="AE180" i="8"/>
  <c r="G180" i="8"/>
  <c r="EC180" i="8"/>
  <c r="BR180" i="8"/>
  <c r="AF180" i="8"/>
  <c r="K180" i="8"/>
  <c r="AO180" i="8"/>
  <c r="CU180" i="8"/>
  <c r="DP180" i="8"/>
  <c r="CQ180" i="8"/>
  <c r="BM180" i="8"/>
  <c r="EI180" i="8"/>
  <c r="BN180" i="8"/>
  <c r="CP180" i="8"/>
  <c r="CO180" i="8"/>
  <c r="T180" i="8"/>
  <c r="CB180" i="8"/>
  <c r="BC180" i="8"/>
  <c r="BO180" i="8"/>
  <c r="Z180" i="8"/>
  <c r="DG180" i="8"/>
  <c r="CH180" i="8"/>
  <c r="EW180" i="8"/>
  <c r="BF180" i="8"/>
  <c r="L180" i="8"/>
  <c r="BI180" i="8"/>
  <c r="AY180" i="8"/>
  <c r="CG180" i="8"/>
  <c r="AA180" i="8"/>
  <c r="R180" i="8"/>
  <c r="BJ180" i="8"/>
  <c r="DU180" i="8"/>
  <c r="BP180" i="8"/>
  <c r="BK180" i="8"/>
  <c r="DQ180" i="8"/>
  <c r="DR180" i="8"/>
  <c r="EA180" i="8"/>
  <c r="EF180" i="8"/>
  <c r="F180" i="8"/>
  <c r="BQ180" i="8"/>
  <c r="E180" i="8"/>
  <c r="DV180" i="8"/>
  <c r="DF180" i="8"/>
  <c r="DE180" i="8"/>
  <c r="CR180" i="8"/>
  <c r="DT180" i="8"/>
  <c r="EP180" i="8"/>
  <c r="EJ180" i="8"/>
  <c r="AC180" i="8"/>
  <c r="DK180" i="8"/>
  <c r="AI180" i="8"/>
  <c r="DZ180" i="8"/>
  <c r="BG180" i="8"/>
  <c r="DY180" i="8"/>
  <c r="CM180" i="8"/>
  <c r="BS180" i="8"/>
  <c r="ED180" i="8"/>
  <c r="DA180" i="8"/>
  <c r="AP180" i="8"/>
  <c r="N180" i="8"/>
  <c r="M180" i="8"/>
  <c r="CE180" i="8"/>
  <c r="ER180" i="8"/>
  <c r="BH180" i="8"/>
  <c r="BW180" i="8"/>
  <c r="AQ180" i="8"/>
  <c r="EE180" i="8"/>
  <c r="EN180" i="8"/>
  <c r="DO180" i="8"/>
  <c r="CL180" i="8"/>
  <c r="O180" i="8"/>
  <c r="AB180" i="8"/>
  <c r="DB180" i="8"/>
  <c r="AM180" i="8"/>
  <c r="I180" i="8"/>
  <c r="BZ180" i="8"/>
  <c r="BL180" i="8"/>
  <c r="AW180" i="8"/>
  <c r="X180" i="8"/>
  <c r="CA180" i="8"/>
  <c r="BB180" i="8"/>
  <c r="DI180" i="8"/>
  <c r="J180" i="8"/>
  <c r="EL180" i="8"/>
  <c r="EK180" i="8"/>
  <c r="DX180" i="8"/>
  <c r="CF180" i="8"/>
  <c r="BY180" i="8"/>
  <c r="Y180" i="8"/>
  <c r="AN180" i="8"/>
  <c r="S180" i="8"/>
  <c r="AX180" i="8"/>
  <c r="AK180" i="8"/>
  <c r="EX180" i="8"/>
  <c r="CY180" i="8"/>
  <c r="BV180" i="8"/>
  <c r="AL180" i="8"/>
  <c r="BA180" i="8"/>
  <c r="EQ180" i="8"/>
  <c r="EM180" i="8"/>
  <c r="CJ180" i="8"/>
  <c r="DC180" i="8"/>
  <c r="CX180" i="8"/>
  <c r="CZ180" i="8"/>
  <c r="DS180" i="8"/>
  <c r="DJ180" i="8"/>
  <c r="BU180" i="8"/>
  <c r="CW180" i="8"/>
  <c r="DM180" i="8"/>
  <c r="DN180" i="8"/>
  <c r="CK180" i="8"/>
  <c r="DL84" i="8"/>
  <c r="AV84" i="8"/>
  <c r="EB84" i="8"/>
  <c r="BE84" i="8"/>
  <c r="BT84" i="8"/>
  <c r="AU84" i="8"/>
  <c r="CI84" i="8"/>
  <c r="Q84" i="8"/>
  <c r="AT84" i="8"/>
  <c r="AH84" i="8"/>
  <c r="AG84" i="8"/>
  <c r="DH84" i="8"/>
  <c r="EU84" i="8"/>
  <c r="ES84" i="8"/>
  <c r="CC84" i="8"/>
  <c r="CD84" i="8"/>
  <c r="ET84" i="8"/>
  <c r="EY84" i="8"/>
  <c r="CS84" i="8"/>
  <c r="DW84" i="8"/>
  <c r="AZ84" i="8"/>
  <c r="CT84" i="8"/>
  <c r="AD84" i="8"/>
  <c r="AS84" i="8"/>
  <c r="BD84" i="8"/>
  <c r="BX84" i="8"/>
  <c r="EO84" i="8"/>
  <c r="AE84" i="8"/>
  <c r="P84" i="8"/>
  <c r="K84" i="8"/>
  <c r="G84" i="8"/>
  <c r="CU84" i="8"/>
  <c r="AF84" i="8"/>
  <c r="BR84" i="8"/>
  <c r="AO84" i="8"/>
  <c r="DP84" i="8"/>
  <c r="CO84" i="8"/>
  <c r="EC84" i="8"/>
  <c r="EI84" i="8"/>
  <c r="CQ84" i="8"/>
  <c r="CP84" i="8"/>
  <c r="BN84" i="8"/>
  <c r="BM84" i="8"/>
  <c r="CB84" i="8"/>
  <c r="BC84" i="8"/>
  <c r="BO84" i="8"/>
  <c r="Z84" i="8"/>
  <c r="DG84" i="8"/>
  <c r="EW84" i="8"/>
  <c r="CH84" i="8"/>
  <c r="AY84" i="8"/>
  <c r="BI84" i="8"/>
  <c r="AA84" i="8"/>
  <c r="CG84" i="8"/>
  <c r="L84" i="8"/>
  <c r="BF84" i="8"/>
  <c r="T84" i="8"/>
  <c r="BP84" i="8"/>
  <c r="DQ84" i="8"/>
  <c r="BK84" i="8"/>
  <c r="DR84" i="8"/>
  <c r="DF84" i="8"/>
  <c r="BJ84" i="8"/>
  <c r="DU84" i="8"/>
  <c r="EA84" i="8"/>
  <c r="R84" i="8"/>
  <c r="AI84" i="8"/>
  <c r="BQ84" i="8"/>
  <c r="E84" i="8"/>
  <c r="EF84" i="8"/>
  <c r="F84" i="8"/>
  <c r="DV84" i="8"/>
  <c r="EJ84" i="8"/>
  <c r="AC84" i="8"/>
  <c r="DE84" i="8"/>
  <c r="DT84" i="8"/>
  <c r="CR84" i="8"/>
  <c r="DK84" i="8"/>
  <c r="BS84" i="8"/>
  <c r="AP84" i="8"/>
  <c r="N84" i="8"/>
  <c r="M84" i="8"/>
  <c r="CE84" i="8"/>
  <c r="BH84" i="8"/>
  <c r="DZ84" i="8"/>
  <c r="BG84" i="8"/>
  <c r="DY84" i="8"/>
  <c r="CM84" i="8"/>
  <c r="ED84" i="8"/>
  <c r="EP84" i="8"/>
  <c r="EE84" i="8"/>
  <c r="AB84" i="8"/>
  <c r="CL84" i="8"/>
  <c r="DA84" i="8"/>
  <c r="CF84" i="8"/>
  <c r="BY84" i="8"/>
  <c r="EN84" i="8"/>
  <c r="O84" i="8"/>
  <c r="DO84" i="8"/>
  <c r="BW84" i="8"/>
  <c r="ER84" i="8"/>
  <c r="BL84" i="8"/>
  <c r="AQ84" i="8"/>
  <c r="X84" i="8"/>
  <c r="DB84" i="8"/>
  <c r="Y84" i="8"/>
  <c r="AN84" i="8"/>
  <c r="AW84" i="8"/>
  <c r="BZ84" i="8"/>
  <c r="AK84" i="8"/>
  <c r="EX84" i="8"/>
  <c r="DX84" i="8"/>
  <c r="I84" i="8"/>
  <c r="DI84" i="8"/>
  <c r="EQ84" i="8"/>
  <c r="BV84" i="8"/>
  <c r="BA84" i="8"/>
  <c r="EK84" i="8"/>
  <c r="BB84" i="8"/>
  <c r="EL84" i="8"/>
  <c r="AM84" i="8"/>
  <c r="AL84" i="8"/>
  <c r="CA84" i="8"/>
  <c r="J84" i="8"/>
  <c r="S84" i="8"/>
  <c r="AX84" i="8"/>
  <c r="CY84" i="8"/>
  <c r="CX84" i="8"/>
  <c r="CW84" i="8"/>
  <c r="DN84" i="8"/>
  <c r="DM84" i="8"/>
  <c r="BU84" i="8"/>
  <c r="CJ84" i="8"/>
  <c r="DC84" i="8"/>
  <c r="CZ84" i="8"/>
  <c r="CK84" i="8"/>
  <c r="DS84" i="8"/>
  <c r="DJ84" i="8"/>
  <c r="CI62" i="8"/>
  <c r="EB62" i="8"/>
  <c r="DL62" i="8"/>
  <c r="AV62" i="8"/>
  <c r="BE62" i="8"/>
  <c r="BT62" i="8"/>
  <c r="AU62" i="8"/>
  <c r="AT62" i="8"/>
  <c r="AH62" i="8"/>
  <c r="Q62" i="8"/>
  <c r="EU62" i="8"/>
  <c r="DH62" i="8"/>
  <c r="ET62" i="8"/>
  <c r="AG62" i="8"/>
  <c r="CD62" i="8"/>
  <c r="CC62" i="8"/>
  <c r="ES62" i="8"/>
  <c r="DW62" i="8"/>
  <c r="EY62" i="8"/>
  <c r="CT62" i="8"/>
  <c r="AZ62" i="8"/>
  <c r="CS62" i="8"/>
  <c r="BD62" i="8"/>
  <c r="P62" i="8"/>
  <c r="AD62" i="8"/>
  <c r="EO62" i="8"/>
  <c r="AS62" i="8"/>
  <c r="AE62" i="8"/>
  <c r="BX62" i="8"/>
  <c r="AF62" i="8"/>
  <c r="BR62" i="8"/>
  <c r="G62" i="8"/>
  <c r="K62" i="8"/>
  <c r="CU62" i="8"/>
  <c r="EC62" i="8"/>
  <c r="DP62" i="8"/>
  <c r="EI62" i="8"/>
  <c r="CQ62" i="8"/>
  <c r="CP62" i="8"/>
  <c r="BM62" i="8"/>
  <c r="CO62" i="8"/>
  <c r="BN62" i="8"/>
  <c r="AO62" i="8"/>
  <c r="BO62" i="8"/>
  <c r="BC62" i="8"/>
  <c r="EW62" i="8"/>
  <c r="BI62" i="8"/>
  <c r="Z62" i="8"/>
  <c r="CB62" i="8"/>
  <c r="BF62" i="8"/>
  <c r="DG62" i="8"/>
  <c r="T62" i="8"/>
  <c r="CH62" i="8"/>
  <c r="BP62" i="8"/>
  <c r="CG62" i="8"/>
  <c r="AY62" i="8"/>
  <c r="L62" i="8"/>
  <c r="AA62" i="8"/>
  <c r="BJ62" i="8"/>
  <c r="DU62" i="8"/>
  <c r="EF62" i="8"/>
  <c r="R62" i="8"/>
  <c r="EA62" i="8"/>
  <c r="BK62" i="8"/>
  <c r="DR62" i="8"/>
  <c r="DF62" i="8"/>
  <c r="F62" i="8"/>
  <c r="DQ62" i="8"/>
  <c r="DV62" i="8"/>
  <c r="BQ62" i="8"/>
  <c r="E62" i="8"/>
  <c r="DE62" i="8"/>
  <c r="CR62" i="8"/>
  <c r="EP62" i="8"/>
  <c r="EJ62" i="8"/>
  <c r="AC62" i="8"/>
  <c r="BG62" i="8"/>
  <c r="AI62" i="8"/>
  <c r="DT62" i="8"/>
  <c r="ED62" i="8"/>
  <c r="DA62" i="8"/>
  <c r="DK62" i="8"/>
  <c r="N62" i="8"/>
  <c r="M62" i="8"/>
  <c r="DZ62" i="8"/>
  <c r="AP62" i="8"/>
  <c r="BH62" i="8"/>
  <c r="CE62" i="8"/>
  <c r="DY62" i="8"/>
  <c r="EN62" i="8"/>
  <c r="BW62" i="8"/>
  <c r="ER62" i="8"/>
  <c r="CL62" i="8"/>
  <c r="EE62" i="8"/>
  <c r="BS62" i="8"/>
  <c r="DO62" i="8"/>
  <c r="O62" i="8"/>
  <c r="AB62" i="8"/>
  <c r="BZ62" i="8"/>
  <c r="CF62" i="8"/>
  <c r="DB62" i="8"/>
  <c r="I62" i="8"/>
  <c r="AK62" i="8"/>
  <c r="X62" i="8"/>
  <c r="BB62" i="8"/>
  <c r="BA62" i="8"/>
  <c r="BL62" i="8"/>
  <c r="AQ62" i="8"/>
  <c r="AM62" i="8"/>
  <c r="J62" i="8"/>
  <c r="CM62" i="8"/>
  <c r="AW62" i="8"/>
  <c r="AN62" i="8"/>
  <c r="EL62" i="8"/>
  <c r="Y62" i="8"/>
  <c r="EK62" i="8"/>
  <c r="DI62" i="8"/>
  <c r="DX62" i="8"/>
  <c r="S62" i="8"/>
  <c r="AX62" i="8"/>
  <c r="BY62" i="8"/>
  <c r="AL62" i="8"/>
  <c r="BV62" i="8"/>
  <c r="EX62" i="8"/>
  <c r="CA62" i="8"/>
  <c r="DC62" i="8"/>
  <c r="CZ62" i="8"/>
  <c r="EQ62" i="8"/>
  <c r="CX62" i="8"/>
  <c r="DJ62" i="8"/>
  <c r="BU62" i="8"/>
  <c r="CW62" i="8"/>
  <c r="DM62" i="8"/>
  <c r="CJ62" i="8"/>
  <c r="DN62" i="8"/>
  <c r="CK62" i="8"/>
  <c r="CY62" i="8"/>
  <c r="EM62" i="8"/>
  <c r="CV143" i="8"/>
  <c r="CV74" i="8"/>
  <c r="CV42" i="8"/>
  <c r="EV180" i="8"/>
  <c r="EV145" i="8"/>
  <c r="EB181" i="8"/>
  <c r="DL181" i="8"/>
  <c r="AV181" i="8"/>
  <c r="CI181" i="8"/>
  <c r="AU181" i="8"/>
  <c r="BE181" i="8"/>
  <c r="BT181" i="8"/>
  <c r="AT181" i="8"/>
  <c r="Q181" i="8"/>
  <c r="EU181" i="8"/>
  <c r="AH181" i="8"/>
  <c r="AG181" i="8"/>
  <c r="DH181" i="8"/>
  <c r="ET181" i="8"/>
  <c r="ES181" i="8"/>
  <c r="EY181" i="8"/>
  <c r="CD181" i="8"/>
  <c r="DW181" i="8"/>
  <c r="CT181" i="8"/>
  <c r="CS181" i="8"/>
  <c r="CC181" i="8"/>
  <c r="AZ181" i="8"/>
  <c r="AD181" i="8"/>
  <c r="EO181" i="8"/>
  <c r="P181" i="8"/>
  <c r="BD181" i="8"/>
  <c r="AE181" i="8"/>
  <c r="BX181" i="8"/>
  <c r="BR181" i="8"/>
  <c r="AS181" i="8"/>
  <c r="AF181" i="8"/>
  <c r="AO181" i="8"/>
  <c r="K181" i="8"/>
  <c r="CU181" i="8"/>
  <c r="G181" i="8"/>
  <c r="CQ181" i="8"/>
  <c r="BN181" i="8"/>
  <c r="EI181" i="8"/>
  <c r="BM181" i="8"/>
  <c r="CP181" i="8"/>
  <c r="DP181" i="8"/>
  <c r="EC181" i="8"/>
  <c r="BC181" i="8"/>
  <c r="CB181" i="8"/>
  <c r="BO181" i="8"/>
  <c r="Z181" i="8"/>
  <c r="T181" i="8"/>
  <c r="CO181" i="8"/>
  <c r="DG181" i="8"/>
  <c r="CH181" i="8"/>
  <c r="L181" i="8"/>
  <c r="BF181" i="8"/>
  <c r="BI181" i="8"/>
  <c r="AY181" i="8"/>
  <c r="CG181" i="8"/>
  <c r="EW181" i="8"/>
  <c r="AA181" i="8"/>
  <c r="BP181" i="8"/>
  <c r="BJ181" i="8"/>
  <c r="DU181" i="8"/>
  <c r="EA181" i="8"/>
  <c r="BK181" i="8"/>
  <c r="DQ181" i="8"/>
  <c r="R181" i="8"/>
  <c r="EF181" i="8"/>
  <c r="F181" i="8"/>
  <c r="BQ181" i="8"/>
  <c r="DT181" i="8"/>
  <c r="DR181" i="8"/>
  <c r="E181" i="8"/>
  <c r="DV181" i="8"/>
  <c r="DF181" i="8"/>
  <c r="CR181" i="8"/>
  <c r="AC181" i="8"/>
  <c r="EJ181" i="8"/>
  <c r="AI181" i="8"/>
  <c r="CM181" i="8"/>
  <c r="DY181" i="8"/>
  <c r="EP181" i="8"/>
  <c r="BS181" i="8"/>
  <c r="ED181" i="8"/>
  <c r="EN181" i="8"/>
  <c r="AP181" i="8"/>
  <c r="N181" i="8"/>
  <c r="M181" i="8"/>
  <c r="DZ181" i="8"/>
  <c r="DE181" i="8"/>
  <c r="DK181" i="8"/>
  <c r="DA181" i="8"/>
  <c r="BH181" i="8"/>
  <c r="CE181" i="8"/>
  <c r="BG181" i="8"/>
  <c r="CL181" i="8"/>
  <c r="BW181" i="8"/>
  <c r="EE181" i="8"/>
  <c r="DO181" i="8"/>
  <c r="CF181" i="8"/>
  <c r="DB181" i="8"/>
  <c r="O181" i="8"/>
  <c r="AB181" i="8"/>
  <c r="BZ181" i="8"/>
  <c r="BY181" i="8"/>
  <c r="ER181" i="8"/>
  <c r="AM181" i="8"/>
  <c r="AW181" i="8"/>
  <c r="BB181" i="8"/>
  <c r="BL181" i="8"/>
  <c r="J181" i="8"/>
  <c r="AQ181" i="8"/>
  <c r="AL181" i="8"/>
  <c r="I181" i="8"/>
  <c r="X181" i="8"/>
  <c r="AX181" i="8"/>
  <c r="EL181" i="8"/>
  <c r="AN181" i="8"/>
  <c r="EK181" i="8"/>
  <c r="S181" i="8"/>
  <c r="DI181" i="8"/>
  <c r="AK181" i="8"/>
  <c r="EX181" i="8"/>
  <c r="Y181" i="8"/>
  <c r="BA181" i="8"/>
  <c r="CA181" i="8"/>
  <c r="EQ181" i="8"/>
  <c r="DX181" i="8"/>
  <c r="BV181" i="8"/>
  <c r="CJ181" i="8"/>
  <c r="CZ181" i="8"/>
  <c r="EM181" i="8"/>
  <c r="DC181" i="8"/>
  <c r="CK181" i="8"/>
  <c r="DS181" i="8"/>
  <c r="CX181" i="8"/>
  <c r="CW181" i="8"/>
  <c r="DM181" i="8"/>
  <c r="CY181" i="8"/>
  <c r="DN181" i="8"/>
  <c r="BU181" i="8"/>
  <c r="DJ181" i="8"/>
  <c r="DL169" i="8"/>
  <c r="AV169" i="8"/>
  <c r="EB169" i="8"/>
  <c r="CI169" i="8"/>
  <c r="AU169" i="8"/>
  <c r="BT169" i="8"/>
  <c r="BE169" i="8"/>
  <c r="Q169" i="8"/>
  <c r="AT169" i="8"/>
  <c r="AH169" i="8"/>
  <c r="AG169" i="8"/>
  <c r="EU169" i="8"/>
  <c r="DH169" i="8"/>
  <c r="ET169" i="8"/>
  <c r="EY169" i="8"/>
  <c r="ES169" i="8"/>
  <c r="CD169" i="8"/>
  <c r="CC169" i="8"/>
  <c r="CT169" i="8"/>
  <c r="DW169" i="8"/>
  <c r="CS169" i="8"/>
  <c r="AE169" i="8"/>
  <c r="BX169" i="8"/>
  <c r="EO169" i="8"/>
  <c r="BD169" i="8"/>
  <c r="AD169" i="8"/>
  <c r="AZ169" i="8"/>
  <c r="P169" i="8"/>
  <c r="AS169" i="8"/>
  <c r="EC169" i="8"/>
  <c r="G169" i="8"/>
  <c r="AF169" i="8"/>
  <c r="K169" i="8"/>
  <c r="BR169" i="8"/>
  <c r="CU169" i="8"/>
  <c r="AO169" i="8"/>
  <c r="CQ169" i="8"/>
  <c r="BN169" i="8"/>
  <c r="CP169" i="8"/>
  <c r="BM169" i="8"/>
  <c r="EI169" i="8"/>
  <c r="DP169" i="8"/>
  <c r="CO169" i="8"/>
  <c r="BO169" i="8"/>
  <c r="BC169" i="8"/>
  <c r="Z169" i="8"/>
  <c r="BF169" i="8"/>
  <c r="T169" i="8"/>
  <c r="DG169" i="8"/>
  <c r="CB169" i="8"/>
  <c r="L169" i="8"/>
  <c r="AA169" i="8"/>
  <c r="CG169" i="8"/>
  <c r="BI169" i="8"/>
  <c r="EW169" i="8"/>
  <c r="CH169" i="8"/>
  <c r="AY169" i="8"/>
  <c r="BK169" i="8"/>
  <c r="DU169" i="8"/>
  <c r="BP169" i="8"/>
  <c r="EA169" i="8"/>
  <c r="R169" i="8"/>
  <c r="DR169" i="8"/>
  <c r="DQ169" i="8"/>
  <c r="DF169" i="8"/>
  <c r="E169" i="8"/>
  <c r="EF169" i="8"/>
  <c r="BJ169" i="8"/>
  <c r="F169" i="8"/>
  <c r="BQ169" i="8"/>
  <c r="DT169" i="8"/>
  <c r="DE169" i="8"/>
  <c r="AI169" i="8"/>
  <c r="EP169" i="8"/>
  <c r="DV169" i="8"/>
  <c r="DK169" i="8"/>
  <c r="N169" i="8"/>
  <c r="BH169" i="8"/>
  <c r="M169" i="8"/>
  <c r="DZ169" i="8"/>
  <c r="DY169" i="8"/>
  <c r="BG169" i="8"/>
  <c r="AC169" i="8"/>
  <c r="BS169" i="8"/>
  <c r="EN169" i="8"/>
  <c r="EJ169" i="8"/>
  <c r="DA169" i="8"/>
  <c r="CR169" i="8"/>
  <c r="ED169" i="8"/>
  <c r="O169" i="8"/>
  <c r="CM169" i="8"/>
  <c r="CF169" i="8"/>
  <c r="ER169" i="8"/>
  <c r="BW169" i="8"/>
  <c r="EE169" i="8"/>
  <c r="AW169" i="8"/>
  <c r="AP169" i="8"/>
  <c r="CL169" i="8"/>
  <c r="CE169" i="8"/>
  <c r="DO169" i="8"/>
  <c r="DB169" i="8"/>
  <c r="BY169" i="8"/>
  <c r="BL169" i="8"/>
  <c r="AB169" i="8"/>
  <c r="AQ169" i="8"/>
  <c r="AM169" i="8"/>
  <c r="J169" i="8"/>
  <c r="BZ169" i="8"/>
  <c r="X169" i="8"/>
  <c r="EX169" i="8"/>
  <c r="EK169" i="8"/>
  <c r="DX169" i="8"/>
  <c r="AL169" i="8"/>
  <c r="CA169" i="8"/>
  <c r="EL169" i="8"/>
  <c r="I169" i="8"/>
  <c r="Y169" i="8"/>
  <c r="BA169" i="8"/>
  <c r="AN169" i="8"/>
  <c r="S169" i="8"/>
  <c r="AX169" i="8"/>
  <c r="BB169" i="8"/>
  <c r="AK169" i="8"/>
  <c r="DI169" i="8"/>
  <c r="EQ169" i="8"/>
  <c r="BU169" i="8"/>
  <c r="CJ169" i="8"/>
  <c r="CY169" i="8"/>
  <c r="CZ169" i="8"/>
  <c r="EM169" i="8"/>
  <c r="DC169" i="8"/>
  <c r="BV169" i="8"/>
  <c r="DS169" i="8"/>
  <c r="DJ169" i="8"/>
  <c r="CX169" i="8"/>
  <c r="CW169" i="8"/>
  <c r="DN169" i="8"/>
  <c r="CK169" i="8"/>
  <c r="DM169" i="8"/>
  <c r="DL19" i="8"/>
  <c r="AV19" i="8"/>
  <c r="EB19" i="8"/>
  <c r="CI19" i="8"/>
  <c r="AU19" i="8"/>
  <c r="BT19" i="8"/>
  <c r="BE19" i="8"/>
  <c r="AH19" i="8"/>
  <c r="Q19" i="8"/>
  <c r="AT19" i="8"/>
  <c r="AG19" i="8"/>
  <c r="DH19" i="8"/>
  <c r="EU19" i="8"/>
  <c r="ET19" i="8"/>
  <c r="CD19" i="8"/>
  <c r="DW19" i="8"/>
  <c r="EY19" i="8"/>
  <c r="ES19" i="8"/>
  <c r="CC19" i="8"/>
  <c r="CS19" i="8"/>
  <c r="AZ19" i="8"/>
  <c r="CT19" i="8"/>
  <c r="BX19" i="8"/>
  <c r="P19" i="8"/>
  <c r="EO19" i="8"/>
  <c r="AD19" i="8"/>
  <c r="BD19" i="8"/>
  <c r="AS19" i="8"/>
  <c r="AE19" i="8"/>
  <c r="EC19" i="8"/>
  <c r="DP19" i="8"/>
  <c r="AF19" i="8"/>
  <c r="G19" i="8"/>
  <c r="BR19" i="8"/>
  <c r="K19" i="8"/>
  <c r="CU19" i="8"/>
  <c r="AO19" i="8"/>
  <c r="CP19" i="8"/>
  <c r="CO19" i="8"/>
  <c r="EI19" i="8"/>
  <c r="BN19" i="8"/>
  <c r="BM19" i="8"/>
  <c r="CQ19" i="8"/>
  <c r="BO19" i="8"/>
  <c r="T19" i="8"/>
  <c r="CB19" i="8"/>
  <c r="Z19" i="8"/>
  <c r="BC19" i="8"/>
  <c r="DG19" i="8"/>
  <c r="AY19" i="8"/>
  <c r="AA19" i="8"/>
  <c r="EW19" i="8"/>
  <c r="CH19" i="8"/>
  <c r="R19" i="8"/>
  <c r="L19" i="8"/>
  <c r="BI19" i="8"/>
  <c r="CG19" i="8"/>
  <c r="BF19" i="8"/>
  <c r="BJ19" i="8"/>
  <c r="DR19" i="8"/>
  <c r="BP19" i="8"/>
  <c r="DU19" i="8"/>
  <c r="EA19" i="8"/>
  <c r="BK19" i="8"/>
  <c r="DQ19" i="8"/>
  <c r="E19" i="8"/>
  <c r="F19" i="8"/>
  <c r="DF19" i="8"/>
  <c r="DV19" i="8"/>
  <c r="DT19" i="8"/>
  <c r="AC19" i="8"/>
  <c r="BQ19" i="8"/>
  <c r="DK19" i="8"/>
  <c r="EF19" i="8"/>
  <c r="AI19" i="8"/>
  <c r="EP19" i="8"/>
  <c r="CR19" i="8"/>
  <c r="AP19" i="8"/>
  <c r="BH19" i="8"/>
  <c r="DE19" i="8"/>
  <c r="DA19" i="8"/>
  <c r="EJ19" i="8"/>
  <c r="BG19" i="8"/>
  <c r="DO19" i="8"/>
  <c r="ED19" i="8"/>
  <c r="DZ19" i="8"/>
  <c r="DY19" i="8"/>
  <c r="BS19" i="8"/>
  <c r="M19" i="8"/>
  <c r="EN19" i="8"/>
  <c r="CF19" i="8"/>
  <c r="CL19" i="8"/>
  <c r="BW19" i="8"/>
  <c r="ER19" i="8"/>
  <c r="EE19" i="8"/>
  <c r="DB19" i="8"/>
  <c r="CE19" i="8"/>
  <c r="CM19" i="8"/>
  <c r="AW19" i="8"/>
  <c r="N19" i="8"/>
  <c r="AB19" i="8"/>
  <c r="O19" i="8"/>
  <c r="BA19" i="8"/>
  <c r="BZ19" i="8"/>
  <c r="BY19" i="8"/>
  <c r="AM19" i="8"/>
  <c r="AL19" i="8"/>
  <c r="BL19" i="8"/>
  <c r="EX19" i="8"/>
  <c r="DI19" i="8"/>
  <c r="DX19" i="8"/>
  <c r="CA19" i="8"/>
  <c r="EL19" i="8"/>
  <c r="AK19" i="8"/>
  <c r="BB19" i="8"/>
  <c r="EK19" i="8"/>
  <c r="BV19" i="8"/>
  <c r="AN19" i="8"/>
  <c r="J19" i="8"/>
  <c r="I19" i="8"/>
  <c r="X19" i="8"/>
  <c r="Y19" i="8"/>
  <c r="S19" i="8"/>
  <c r="EQ19" i="8"/>
  <c r="AQ19" i="8"/>
  <c r="AX19" i="8"/>
  <c r="BU19" i="8"/>
  <c r="CY19" i="8"/>
  <c r="DC19" i="8"/>
  <c r="CW19" i="8"/>
  <c r="DS19" i="8"/>
  <c r="CK19" i="8"/>
  <c r="CX19" i="8"/>
  <c r="CJ19" i="8"/>
  <c r="DN19" i="8"/>
  <c r="DM19" i="8"/>
  <c r="CZ19" i="8"/>
  <c r="EM19" i="8"/>
  <c r="DL57" i="8"/>
  <c r="AV57" i="8"/>
  <c r="EB57" i="8"/>
  <c r="AU57" i="8"/>
  <c r="BE57" i="8"/>
  <c r="BT57" i="8"/>
  <c r="CI57" i="8"/>
  <c r="Q57" i="8"/>
  <c r="AT57" i="8"/>
  <c r="AH57" i="8"/>
  <c r="EU57" i="8"/>
  <c r="DH57" i="8"/>
  <c r="AG57" i="8"/>
  <c r="ET57" i="8"/>
  <c r="EY57" i="8"/>
  <c r="CD57" i="8"/>
  <c r="ES57" i="8"/>
  <c r="CC57" i="8"/>
  <c r="AZ57" i="8"/>
  <c r="CT57" i="8"/>
  <c r="DW57" i="8"/>
  <c r="CS57" i="8"/>
  <c r="AE57" i="8"/>
  <c r="P57" i="8"/>
  <c r="BD57" i="8"/>
  <c r="BX57" i="8"/>
  <c r="AD57" i="8"/>
  <c r="EO57" i="8"/>
  <c r="AS57" i="8"/>
  <c r="K57" i="8"/>
  <c r="AF57" i="8"/>
  <c r="CU57" i="8"/>
  <c r="G57" i="8"/>
  <c r="BR57" i="8"/>
  <c r="CQ57" i="8"/>
  <c r="CP57" i="8"/>
  <c r="EC57" i="8"/>
  <c r="DP57" i="8"/>
  <c r="EI57" i="8"/>
  <c r="BN57" i="8"/>
  <c r="BM57" i="8"/>
  <c r="AO57" i="8"/>
  <c r="Z57" i="8"/>
  <c r="CO57" i="8"/>
  <c r="CB57" i="8"/>
  <c r="DG57" i="8"/>
  <c r="BF57" i="8"/>
  <c r="BO57" i="8"/>
  <c r="T57" i="8"/>
  <c r="BC57" i="8"/>
  <c r="CG57" i="8"/>
  <c r="L57" i="8"/>
  <c r="EW57" i="8"/>
  <c r="AA57" i="8"/>
  <c r="AY57" i="8"/>
  <c r="CH57" i="8"/>
  <c r="BI57" i="8"/>
  <c r="R57" i="8"/>
  <c r="EA57" i="8"/>
  <c r="BJ57" i="8"/>
  <c r="BK57" i="8"/>
  <c r="DR57" i="8"/>
  <c r="DU57" i="8"/>
  <c r="BP57" i="8"/>
  <c r="DQ57" i="8"/>
  <c r="E57" i="8"/>
  <c r="F57" i="8"/>
  <c r="DF57" i="8"/>
  <c r="EF57" i="8"/>
  <c r="DV57" i="8"/>
  <c r="EJ57" i="8"/>
  <c r="DE57" i="8"/>
  <c r="CR57" i="8"/>
  <c r="DK57" i="8"/>
  <c r="BS57" i="8"/>
  <c r="DT57" i="8"/>
  <c r="BQ57" i="8"/>
  <c r="AI57" i="8"/>
  <c r="BH57" i="8"/>
  <c r="M57" i="8"/>
  <c r="EN57" i="8"/>
  <c r="CE57" i="8"/>
  <c r="DZ57" i="8"/>
  <c r="AP57" i="8"/>
  <c r="BG57" i="8"/>
  <c r="DY57" i="8"/>
  <c r="AC57" i="8"/>
  <c r="EP57" i="8"/>
  <c r="ED57" i="8"/>
  <c r="DA57" i="8"/>
  <c r="CM57" i="8"/>
  <c r="AB57" i="8"/>
  <c r="BZ57" i="8"/>
  <c r="CF57" i="8"/>
  <c r="AM57" i="8"/>
  <c r="N57" i="8"/>
  <c r="BW57" i="8"/>
  <c r="ER57" i="8"/>
  <c r="EE57" i="8"/>
  <c r="CL57" i="8"/>
  <c r="I57" i="8"/>
  <c r="O57" i="8"/>
  <c r="AQ57" i="8"/>
  <c r="DB57" i="8"/>
  <c r="AW57" i="8"/>
  <c r="BY57" i="8"/>
  <c r="BL57" i="8"/>
  <c r="BB57" i="8"/>
  <c r="S57" i="8"/>
  <c r="X57" i="8"/>
  <c r="AN57" i="8"/>
  <c r="CA57" i="8"/>
  <c r="DO57" i="8"/>
  <c r="AX57" i="8"/>
  <c r="EQ57" i="8"/>
  <c r="AK57" i="8"/>
  <c r="EL57" i="8"/>
  <c r="DI57" i="8"/>
  <c r="AL57" i="8"/>
  <c r="J57" i="8"/>
  <c r="EX57" i="8"/>
  <c r="Y57" i="8"/>
  <c r="BA57" i="8"/>
  <c r="DN57" i="8"/>
  <c r="DM57" i="8"/>
  <c r="DS57" i="8"/>
  <c r="BU57" i="8"/>
  <c r="CK57" i="8"/>
  <c r="DJ57" i="8"/>
  <c r="EK57" i="8"/>
  <c r="EM57" i="8"/>
  <c r="CY57" i="8"/>
  <c r="BV57" i="8"/>
  <c r="DX57" i="8"/>
  <c r="CX57" i="8"/>
  <c r="CW57" i="8"/>
  <c r="CJ57" i="8"/>
  <c r="DC57" i="8"/>
  <c r="CZ57" i="8"/>
  <c r="EB28" i="8"/>
  <c r="AV28" i="8"/>
  <c r="DL28" i="8"/>
  <c r="CI28" i="8"/>
  <c r="BE28" i="8"/>
  <c r="AU28" i="8"/>
  <c r="BT28" i="8"/>
  <c r="AH28" i="8"/>
  <c r="AT28" i="8"/>
  <c r="Q28" i="8"/>
  <c r="AG28" i="8"/>
  <c r="ET28" i="8"/>
  <c r="EU28" i="8"/>
  <c r="DH28" i="8"/>
  <c r="EY28" i="8"/>
  <c r="ES28" i="8"/>
  <c r="CD28" i="8"/>
  <c r="DW28" i="8"/>
  <c r="CT28" i="8"/>
  <c r="CS28" i="8"/>
  <c r="AZ28" i="8"/>
  <c r="CC28" i="8"/>
  <c r="BX28" i="8"/>
  <c r="P28" i="8"/>
  <c r="BD28" i="8"/>
  <c r="AS28" i="8"/>
  <c r="AD28" i="8"/>
  <c r="AE28" i="8"/>
  <c r="EO28" i="8"/>
  <c r="BR28" i="8"/>
  <c r="G28" i="8"/>
  <c r="K28" i="8"/>
  <c r="CU28" i="8"/>
  <c r="AO28" i="8"/>
  <c r="AF28" i="8"/>
  <c r="CO28" i="8"/>
  <c r="EC28" i="8"/>
  <c r="EI28" i="8"/>
  <c r="BN28" i="8"/>
  <c r="BM28" i="8"/>
  <c r="CQ28" i="8"/>
  <c r="DP28" i="8"/>
  <c r="CP28" i="8"/>
  <c r="BF28" i="8"/>
  <c r="CB28" i="8"/>
  <c r="DG28" i="8"/>
  <c r="BO28" i="8"/>
  <c r="BC28" i="8"/>
  <c r="Z28" i="8"/>
  <c r="T28" i="8"/>
  <c r="CH28" i="8"/>
  <c r="EW28" i="8"/>
  <c r="AA28" i="8"/>
  <c r="L28" i="8"/>
  <c r="BI28" i="8"/>
  <c r="AY28" i="8"/>
  <c r="CG28" i="8"/>
  <c r="BP28" i="8"/>
  <c r="BK28" i="8"/>
  <c r="R28" i="8"/>
  <c r="DU28" i="8"/>
  <c r="DQ28" i="8"/>
  <c r="BJ28" i="8"/>
  <c r="EA28" i="8"/>
  <c r="DF28" i="8"/>
  <c r="DV28" i="8"/>
  <c r="DR28" i="8"/>
  <c r="EF28" i="8"/>
  <c r="BQ28" i="8"/>
  <c r="F28" i="8"/>
  <c r="DT28" i="8"/>
  <c r="CR28" i="8"/>
  <c r="E28" i="8"/>
  <c r="AI28" i="8"/>
  <c r="EP28" i="8"/>
  <c r="EJ28" i="8"/>
  <c r="AC28" i="8"/>
  <c r="N28" i="8"/>
  <c r="DZ28" i="8"/>
  <c r="DY28" i="8"/>
  <c r="CM28" i="8"/>
  <c r="DE28" i="8"/>
  <c r="DK28" i="8"/>
  <c r="ED28" i="8"/>
  <c r="EN28" i="8"/>
  <c r="BH28" i="8"/>
  <c r="CE28" i="8"/>
  <c r="BS28" i="8"/>
  <c r="M28" i="8"/>
  <c r="AP28" i="8"/>
  <c r="DA28" i="8"/>
  <c r="ER28" i="8"/>
  <c r="DO28" i="8"/>
  <c r="BW28" i="8"/>
  <c r="CF28" i="8"/>
  <c r="BG28" i="8"/>
  <c r="BZ28" i="8"/>
  <c r="CL28" i="8"/>
  <c r="O28" i="8"/>
  <c r="I28" i="8"/>
  <c r="X28" i="8"/>
  <c r="AQ28" i="8"/>
  <c r="J28" i="8"/>
  <c r="AK28" i="8"/>
  <c r="AB28" i="8"/>
  <c r="AW28" i="8"/>
  <c r="BL28" i="8"/>
  <c r="AM28" i="8"/>
  <c r="EX28" i="8"/>
  <c r="AN28" i="8"/>
  <c r="EL28" i="8"/>
  <c r="EK28" i="8"/>
  <c r="BY28" i="8"/>
  <c r="AL28" i="8"/>
  <c r="DB28" i="8"/>
  <c r="S28" i="8"/>
  <c r="EE28" i="8"/>
  <c r="BB28" i="8"/>
  <c r="BA28" i="8"/>
  <c r="CA28" i="8"/>
  <c r="AX28" i="8"/>
  <c r="DI28" i="8"/>
  <c r="Y28" i="8"/>
  <c r="BV28" i="8"/>
  <c r="BU28" i="8"/>
  <c r="CJ28" i="8"/>
  <c r="CK28" i="8"/>
  <c r="DC28" i="8"/>
  <c r="CZ28" i="8"/>
  <c r="DX28" i="8"/>
  <c r="EQ28" i="8"/>
  <c r="DS28" i="8"/>
  <c r="W28" i="8"/>
  <c r="CY28" i="8"/>
  <c r="CX28" i="8"/>
  <c r="EM28" i="8"/>
  <c r="DJ28" i="8"/>
  <c r="DN28" i="8"/>
  <c r="CW28" i="8"/>
  <c r="DM28" i="8"/>
  <c r="EB34" i="8"/>
  <c r="AV34" i="8"/>
  <c r="DL34" i="8"/>
  <c r="CI34" i="8"/>
  <c r="BE34" i="8"/>
  <c r="AU34" i="8"/>
  <c r="BT34" i="8"/>
  <c r="AT34" i="8"/>
  <c r="Q34" i="8"/>
  <c r="AH34" i="8"/>
  <c r="ET34" i="8"/>
  <c r="EU34" i="8"/>
  <c r="AG34" i="8"/>
  <c r="ES34" i="8"/>
  <c r="DH34" i="8"/>
  <c r="CD34" i="8"/>
  <c r="CC34" i="8"/>
  <c r="EY34" i="8"/>
  <c r="DW34" i="8"/>
  <c r="CT34" i="8"/>
  <c r="CS34" i="8"/>
  <c r="AZ34" i="8"/>
  <c r="AS34" i="8"/>
  <c r="BD34" i="8"/>
  <c r="P34" i="8"/>
  <c r="AD34" i="8"/>
  <c r="BX34" i="8"/>
  <c r="AE34" i="8"/>
  <c r="EO34" i="8"/>
  <c r="G34" i="8"/>
  <c r="CU34" i="8"/>
  <c r="AF34" i="8"/>
  <c r="AO34" i="8"/>
  <c r="EC34" i="8"/>
  <c r="K34" i="8"/>
  <c r="BR34" i="8"/>
  <c r="EI34" i="8"/>
  <c r="BN34" i="8"/>
  <c r="CP34" i="8"/>
  <c r="BM34" i="8"/>
  <c r="DP34" i="8"/>
  <c r="CO34" i="8"/>
  <c r="CQ34" i="8"/>
  <c r="CB34" i="8"/>
  <c r="BO34" i="8"/>
  <c r="BC34" i="8"/>
  <c r="Z34" i="8"/>
  <c r="BF34" i="8"/>
  <c r="DG34" i="8"/>
  <c r="T34" i="8"/>
  <c r="L34" i="8"/>
  <c r="EW34" i="8"/>
  <c r="CG34" i="8"/>
  <c r="R34" i="8"/>
  <c r="BI34" i="8"/>
  <c r="AA34" i="8"/>
  <c r="CH34" i="8"/>
  <c r="AY34" i="8"/>
  <c r="BJ34" i="8"/>
  <c r="BP34" i="8"/>
  <c r="BK34" i="8"/>
  <c r="DU34" i="8"/>
  <c r="DV34" i="8"/>
  <c r="BQ34" i="8"/>
  <c r="EF34" i="8"/>
  <c r="EA34" i="8"/>
  <c r="DT34" i="8"/>
  <c r="E34" i="8"/>
  <c r="DQ34" i="8"/>
  <c r="DF34" i="8"/>
  <c r="DR34" i="8"/>
  <c r="F34" i="8"/>
  <c r="AI34" i="8"/>
  <c r="EJ34" i="8"/>
  <c r="AC34" i="8"/>
  <c r="DE34" i="8"/>
  <c r="CR34" i="8"/>
  <c r="EP34" i="8"/>
  <c r="DK34" i="8"/>
  <c r="AP34" i="8"/>
  <c r="N34" i="8"/>
  <c r="M34" i="8"/>
  <c r="DZ34" i="8"/>
  <c r="BG34" i="8"/>
  <c r="DY34" i="8"/>
  <c r="EN34" i="8"/>
  <c r="BS34" i="8"/>
  <c r="DA34" i="8"/>
  <c r="BH34" i="8"/>
  <c r="EE34" i="8"/>
  <c r="DB34" i="8"/>
  <c r="BL34" i="8"/>
  <c r="ED34" i="8"/>
  <c r="BW34" i="8"/>
  <c r="AB34" i="8"/>
  <c r="BZ34" i="8"/>
  <c r="BY34" i="8"/>
  <c r="O34" i="8"/>
  <c r="CE34" i="8"/>
  <c r="DO34" i="8"/>
  <c r="CF34" i="8"/>
  <c r="ER34" i="8"/>
  <c r="AM34" i="8"/>
  <c r="AQ34" i="8"/>
  <c r="I34" i="8"/>
  <c r="CM34" i="8"/>
  <c r="AL34" i="8"/>
  <c r="AW34" i="8"/>
  <c r="J34" i="8"/>
  <c r="BB34" i="8"/>
  <c r="AN34" i="8"/>
  <c r="AK34" i="8"/>
  <c r="Y34" i="8"/>
  <c r="DI34" i="8"/>
  <c r="DX34" i="8"/>
  <c r="CL34" i="8"/>
  <c r="S34" i="8"/>
  <c r="AX34" i="8"/>
  <c r="EL34" i="8"/>
  <c r="X34" i="8"/>
  <c r="EX34" i="8"/>
  <c r="CA34" i="8"/>
  <c r="BA34" i="8"/>
  <c r="EQ34" i="8"/>
  <c r="CX34" i="8"/>
  <c r="BU34" i="8"/>
  <c r="CJ34" i="8"/>
  <c r="DN34" i="8"/>
  <c r="DM34" i="8"/>
  <c r="CK34" i="8"/>
  <c r="CZ34" i="8"/>
  <c r="CW34" i="8"/>
  <c r="W34" i="8"/>
  <c r="DC34" i="8"/>
  <c r="EK34" i="8"/>
  <c r="CY34" i="8"/>
  <c r="BV34" i="8"/>
  <c r="DL16" i="8"/>
  <c r="CI16" i="8"/>
  <c r="EB16" i="8"/>
  <c r="AV16" i="8"/>
  <c r="BE16" i="8"/>
  <c r="BT16" i="8"/>
  <c r="AU16" i="8"/>
  <c r="Q16" i="8"/>
  <c r="AT16" i="8"/>
  <c r="AH16" i="8"/>
  <c r="DH16" i="8"/>
  <c r="ET16" i="8"/>
  <c r="AG16" i="8"/>
  <c r="EU16" i="8"/>
  <c r="ES16" i="8"/>
  <c r="EY16" i="8"/>
  <c r="CD16" i="8"/>
  <c r="CT16" i="8"/>
  <c r="CS16" i="8"/>
  <c r="AZ16" i="8"/>
  <c r="BD16" i="8"/>
  <c r="CC16" i="8"/>
  <c r="DW16" i="8"/>
  <c r="P16" i="8"/>
  <c r="AD16" i="8"/>
  <c r="BX16" i="8"/>
  <c r="EO16" i="8"/>
  <c r="AE16" i="8"/>
  <c r="AS16" i="8"/>
  <c r="G16" i="8"/>
  <c r="CU16" i="8"/>
  <c r="EC16" i="8"/>
  <c r="BR16" i="8"/>
  <c r="AO16" i="8"/>
  <c r="K16" i="8"/>
  <c r="AF16" i="8"/>
  <c r="BM16" i="8"/>
  <c r="BN16" i="8"/>
  <c r="CQ16" i="8"/>
  <c r="DP16" i="8"/>
  <c r="CP16" i="8"/>
  <c r="EI16" i="8"/>
  <c r="CO16" i="8"/>
  <c r="CB16" i="8"/>
  <c r="BF16" i="8"/>
  <c r="BC16" i="8"/>
  <c r="BO16" i="8"/>
  <c r="T16" i="8"/>
  <c r="L16" i="8"/>
  <c r="Z16" i="8"/>
  <c r="EW16" i="8"/>
  <c r="CH16" i="8"/>
  <c r="DG16" i="8"/>
  <c r="CG16" i="8"/>
  <c r="AY16" i="8"/>
  <c r="AA16" i="8"/>
  <c r="BI16" i="8"/>
  <c r="BP16" i="8"/>
  <c r="BK16" i="8"/>
  <c r="R16" i="8"/>
  <c r="DF16" i="8"/>
  <c r="DR16" i="8"/>
  <c r="DQ16" i="8"/>
  <c r="EA16" i="8"/>
  <c r="BJ16" i="8"/>
  <c r="E16" i="8"/>
  <c r="DU16" i="8"/>
  <c r="EF16" i="8"/>
  <c r="F16" i="8"/>
  <c r="DV16" i="8"/>
  <c r="BQ16" i="8"/>
  <c r="CR16" i="8"/>
  <c r="DK16" i="8"/>
  <c r="EP16" i="8"/>
  <c r="DT16" i="8"/>
  <c r="AI16" i="8"/>
  <c r="AC16" i="8"/>
  <c r="DE16" i="8"/>
  <c r="DZ16" i="8"/>
  <c r="EJ16" i="8"/>
  <c r="ED16" i="8"/>
  <c r="BH16" i="8"/>
  <c r="BS16" i="8"/>
  <c r="CE16" i="8"/>
  <c r="BG16" i="8"/>
  <c r="AP16" i="8"/>
  <c r="N16" i="8"/>
  <c r="M16" i="8"/>
  <c r="EN16" i="8"/>
  <c r="DY16" i="8"/>
  <c r="CM16" i="8"/>
  <c r="DA16" i="8"/>
  <c r="EE16" i="8"/>
  <c r="CF16" i="8"/>
  <c r="ER16" i="8"/>
  <c r="BZ16" i="8"/>
  <c r="AW16" i="8"/>
  <c r="CL16" i="8"/>
  <c r="O16" i="8"/>
  <c r="DB16" i="8"/>
  <c r="AM16" i="8"/>
  <c r="AL16" i="8"/>
  <c r="X16" i="8"/>
  <c r="BB16" i="8"/>
  <c r="Y16" i="8"/>
  <c r="BA16" i="8"/>
  <c r="DO16" i="8"/>
  <c r="BW16" i="8"/>
  <c r="J16" i="8"/>
  <c r="AQ16" i="8"/>
  <c r="AB16" i="8"/>
  <c r="EK16" i="8"/>
  <c r="BL16" i="8"/>
  <c r="I16" i="8"/>
  <c r="DX16" i="8"/>
  <c r="S16" i="8"/>
  <c r="AX16" i="8"/>
  <c r="EX16" i="8"/>
  <c r="AN16" i="8"/>
  <c r="BV16" i="8"/>
  <c r="BY16" i="8"/>
  <c r="AK16" i="8"/>
  <c r="CA16" i="8"/>
  <c r="EL16" i="8"/>
  <c r="DI16" i="8"/>
  <c r="EQ16" i="8"/>
  <c r="CY16" i="8"/>
  <c r="W16" i="8"/>
  <c r="CZ16" i="8"/>
  <c r="DJ16" i="8"/>
  <c r="CX16" i="8"/>
  <c r="CK16" i="8"/>
  <c r="CW16" i="8"/>
  <c r="CJ16" i="8"/>
  <c r="DN16" i="8"/>
  <c r="DC16" i="8"/>
  <c r="DM16" i="8"/>
  <c r="BU16" i="8"/>
  <c r="DS16" i="8"/>
  <c r="AV69" i="8"/>
  <c r="DL69" i="8"/>
  <c r="CI69" i="8"/>
  <c r="EB69" i="8"/>
  <c r="AU69" i="8"/>
  <c r="BE69" i="8"/>
  <c r="BT69" i="8"/>
  <c r="AT69" i="8"/>
  <c r="AH69" i="8"/>
  <c r="Q69" i="8"/>
  <c r="AG69" i="8"/>
  <c r="EU69" i="8"/>
  <c r="DH69" i="8"/>
  <c r="ET69" i="8"/>
  <c r="EY69" i="8"/>
  <c r="CC69" i="8"/>
  <c r="CD69" i="8"/>
  <c r="ES69" i="8"/>
  <c r="CT69" i="8"/>
  <c r="CS69" i="8"/>
  <c r="AZ69" i="8"/>
  <c r="DW69" i="8"/>
  <c r="AD69" i="8"/>
  <c r="AS69" i="8"/>
  <c r="AE69" i="8"/>
  <c r="BD69" i="8"/>
  <c r="P69" i="8"/>
  <c r="BX69" i="8"/>
  <c r="EO69" i="8"/>
  <c r="BR69" i="8"/>
  <c r="K69" i="8"/>
  <c r="AF69" i="8"/>
  <c r="G69" i="8"/>
  <c r="CU69" i="8"/>
  <c r="AO69" i="8"/>
  <c r="EC69" i="8"/>
  <c r="CQ69" i="8"/>
  <c r="BM69" i="8"/>
  <c r="BN69" i="8"/>
  <c r="DP69" i="8"/>
  <c r="CO69" i="8"/>
  <c r="CP69" i="8"/>
  <c r="EI69" i="8"/>
  <c r="CB69" i="8"/>
  <c r="BF69" i="8"/>
  <c r="BO69" i="8"/>
  <c r="BC69" i="8"/>
  <c r="Z69" i="8"/>
  <c r="DG69" i="8"/>
  <c r="L69" i="8"/>
  <c r="CG69" i="8"/>
  <c r="EW69" i="8"/>
  <c r="AY69" i="8"/>
  <c r="BI69" i="8"/>
  <c r="AA69" i="8"/>
  <c r="CH69" i="8"/>
  <c r="T69" i="8"/>
  <c r="EA69" i="8"/>
  <c r="R69" i="8"/>
  <c r="DU69" i="8"/>
  <c r="BJ69" i="8"/>
  <c r="BK69" i="8"/>
  <c r="DR69" i="8"/>
  <c r="DF69" i="8"/>
  <c r="DV69" i="8"/>
  <c r="F69" i="8"/>
  <c r="E69" i="8"/>
  <c r="BP69" i="8"/>
  <c r="DQ69" i="8"/>
  <c r="EF69" i="8"/>
  <c r="DT69" i="8"/>
  <c r="AI69" i="8"/>
  <c r="BQ69" i="8"/>
  <c r="AC69" i="8"/>
  <c r="EP69" i="8"/>
  <c r="EJ69" i="8"/>
  <c r="CR69" i="8"/>
  <c r="DE69" i="8"/>
  <c r="BH69" i="8"/>
  <c r="DY69" i="8"/>
  <c r="DK69" i="8"/>
  <c r="ED69" i="8"/>
  <c r="M69" i="8"/>
  <c r="EN69" i="8"/>
  <c r="BS69" i="8"/>
  <c r="CE69" i="8"/>
  <c r="BG69" i="8"/>
  <c r="AP69" i="8"/>
  <c r="DA69" i="8"/>
  <c r="DZ69" i="8"/>
  <c r="N69" i="8"/>
  <c r="CM69" i="8"/>
  <c r="BZ69" i="8"/>
  <c r="CF69" i="8"/>
  <c r="BY69" i="8"/>
  <c r="BL69" i="8"/>
  <c r="AM69" i="8"/>
  <c r="ER69" i="8"/>
  <c r="EE69" i="8"/>
  <c r="DO69" i="8"/>
  <c r="DB69" i="8"/>
  <c r="CL69" i="8"/>
  <c r="BW69" i="8"/>
  <c r="AW69" i="8"/>
  <c r="EX69" i="8"/>
  <c r="AQ69" i="8"/>
  <c r="I69" i="8"/>
  <c r="AK69" i="8"/>
  <c r="X69" i="8"/>
  <c r="O69" i="8"/>
  <c r="AB69" i="8"/>
  <c r="BA69" i="8"/>
  <c r="S69" i="8"/>
  <c r="CA69" i="8"/>
  <c r="AN69" i="8"/>
  <c r="AX69" i="8"/>
  <c r="BB69" i="8"/>
  <c r="Y69" i="8"/>
  <c r="EL69" i="8"/>
  <c r="AL69" i="8"/>
  <c r="DI69" i="8"/>
  <c r="EK69" i="8"/>
  <c r="DX69" i="8"/>
  <c r="J69" i="8"/>
  <c r="BU69" i="8"/>
  <c r="CW69" i="8"/>
  <c r="CJ69" i="8"/>
  <c r="DN69" i="8"/>
  <c r="DS69" i="8"/>
  <c r="CY69" i="8"/>
  <c r="CK69" i="8"/>
  <c r="EM69" i="8"/>
  <c r="DM69" i="8"/>
  <c r="BV69" i="8"/>
  <c r="CX69" i="8"/>
  <c r="CZ69" i="8"/>
  <c r="DJ69" i="8"/>
  <c r="EQ69" i="8"/>
  <c r="DC69" i="8"/>
  <c r="EB102" i="8"/>
  <c r="AV102" i="8"/>
  <c r="CI102" i="8"/>
  <c r="DL102" i="8"/>
  <c r="AU102" i="8"/>
  <c r="BE102" i="8"/>
  <c r="BT102" i="8"/>
  <c r="AT102" i="8"/>
  <c r="AH102" i="8"/>
  <c r="Q102" i="8"/>
  <c r="EU102" i="8"/>
  <c r="ET102" i="8"/>
  <c r="AG102" i="8"/>
  <c r="DH102" i="8"/>
  <c r="CD102" i="8"/>
  <c r="DW102" i="8"/>
  <c r="EY102" i="8"/>
  <c r="ES102" i="8"/>
  <c r="CT102" i="8"/>
  <c r="CS102" i="8"/>
  <c r="CC102" i="8"/>
  <c r="AZ102" i="8"/>
  <c r="BX102" i="8"/>
  <c r="BD102" i="8"/>
  <c r="EO102" i="8"/>
  <c r="AD102" i="8"/>
  <c r="P102" i="8"/>
  <c r="AE102" i="8"/>
  <c r="AS102" i="8"/>
  <c r="AF102" i="8"/>
  <c r="G102" i="8"/>
  <c r="BR102" i="8"/>
  <c r="EC102" i="8"/>
  <c r="K102" i="8"/>
  <c r="AO102" i="8"/>
  <c r="CU102" i="8"/>
  <c r="CP102" i="8"/>
  <c r="BN102" i="8"/>
  <c r="DP102" i="8"/>
  <c r="EI102" i="8"/>
  <c r="CO102" i="8"/>
  <c r="BM102" i="8"/>
  <c r="CQ102" i="8"/>
  <c r="CB102" i="8"/>
  <c r="T102" i="8"/>
  <c r="BC102" i="8"/>
  <c r="Z102" i="8"/>
  <c r="BO102" i="8"/>
  <c r="BF102" i="8"/>
  <c r="L102" i="8"/>
  <c r="EW102" i="8"/>
  <c r="CH102" i="8"/>
  <c r="R102" i="8"/>
  <c r="DG102" i="8"/>
  <c r="BI102" i="8"/>
  <c r="AY102" i="8"/>
  <c r="AA102" i="8"/>
  <c r="CG102" i="8"/>
  <c r="BJ102" i="8"/>
  <c r="DQ102" i="8"/>
  <c r="EA102" i="8"/>
  <c r="BP102" i="8"/>
  <c r="DU102" i="8"/>
  <c r="DR102" i="8"/>
  <c r="DF102" i="8"/>
  <c r="E102" i="8"/>
  <c r="BK102" i="8"/>
  <c r="DV102" i="8"/>
  <c r="EF102" i="8"/>
  <c r="F102" i="8"/>
  <c r="BQ102" i="8"/>
  <c r="DE102" i="8"/>
  <c r="AI102" i="8"/>
  <c r="DT102" i="8"/>
  <c r="BS102" i="8"/>
  <c r="CR102" i="8"/>
  <c r="EJ102" i="8"/>
  <c r="EP102" i="8"/>
  <c r="DK102" i="8"/>
  <c r="AP102" i="8"/>
  <c r="EN102" i="8"/>
  <c r="CM102" i="8"/>
  <c r="AC102" i="8"/>
  <c r="DZ102" i="8"/>
  <c r="DY102" i="8"/>
  <c r="ED102" i="8"/>
  <c r="N102" i="8"/>
  <c r="DA102" i="8"/>
  <c r="BH102" i="8"/>
  <c r="M102" i="8"/>
  <c r="CE102" i="8"/>
  <c r="ER102" i="8"/>
  <c r="BW102" i="8"/>
  <c r="CL102" i="8"/>
  <c r="AW102" i="8"/>
  <c r="BL102" i="8"/>
  <c r="DO102" i="8"/>
  <c r="EE102" i="8"/>
  <c r="BZ102" i="8"/>
  <c r="BG102" i="8"/>
  <c r="AB102" i="8"/>
  <c r="AQ102" i="8"/>
  <c r="AM102" i="8"/>
  <c r="EX102" i="8"/>
  <c r="BB102" i="8"/>
  <c r="DB102" i="8"/>
  <c r="X102" i="8"/>
  <c r="O102" i="8"/>
  <c r="J102" i="8"/>
  <c r="EL102" i="8"/>
  <c r="CA102" i="8"/>
  <c r="CF102" i="8"/>
  <c r="BY102" i="8"/>
  <c r="Y102" i="8"/>
  <c r="AN102" i="8"/>
  <c r="AL102" i="8"/>
  <c r="DX102" i="8"/>
  <c r="BA102" i="8"/>
  <c r="S102" i="8"/>
  <c r="AX102" i="8"/>
  <c r="DI102" i="8"/>
  <c r="I102" i="8"/>
  <c r="AK102" i="8"/>
  <c r="EQ102" i="8"/>
  <c r="CY102" i="8"/>
  <c r="CJ102" i="8"/>
  <c r="CK102" i="8"/>
  <c r="DM102" i="8"/>
  <c r="BU102" i="8"/>
  <c r="EM102" i="8"/>
  <c r="CZ102" i="8"/>
  <c r="DC102" i="8"/>
  <c r="DS102" i="8"/>
  <c r="W102" i="8"/>
  <c r="EK102" i="8"/>
  <c r="DN102" i="8"/>
  <c r="CX102" i="8"/>
  <c r="BV102" i="8"/>
  <c r="CW102" i="8"/>
  <c r="DJ102" i="8"/>
  <c r="EB131" i="8"/>
  <c r="DL131" i="8"/>
  <c r="AV131" i="8"/>
  <c r="CI131" i="8"/>
  <c r="BT131" i="8"/>
  <c r="BE131" i="8"/>
  <c r="AH131" i="8"/>
  <c r="AU131" i="8"/>
  <c r="Q131" i="8"/>
  <c r="AT131" i="8"/>
  <c r="ET131" i="8"/>
  <c r="AG131" i="8"/>
  <c r="DH131" i="8"/>
  <c r="EU131" i="8"/>
  <c r="ES131" i="8"/>
  <c r="EY131" i="8"/>
  <c r="CC131" i="8"/>
  <c r="CD131" i="8"/>
  <c r="DW131" i="8"/>
  <c r="CS131" i="8"/>
  <c r="CT131" i="8"/>
  <c r="BD131" i="8"/>
  <c r="P131" i="8"/>
  <c r="AS131" i="8"/>
  <c r="AE131" i="8"/>
  <c r="AZ131" i="8"/>
  <c r="BX131" i="8"/>
  <c r="EO131" i="8"/>
  <c r="AD131" i="8"/>
  <c r="CU131" i="8"/>
  <c r="BR131" i="8"/>
  <c r="AF131" i="8"/>
  <c r="K131" i="8"/>
  <c r="EC131" i="8"/>
  <c r="G131" i="8"/>
  <c r="BN131" i="8"/>
  <c r="AO131" i="8"/>
  <c r="EI131" i="8"/>
  <c r="BM131" i="8"/>
  <c r="CP131" i="8"/>
  <c r="DP131" i="8"/>
  <c r="CQ131" i="8"/>
  <c r="CB131" i="8"/>
  <c r="BC131" i="8"/>
  <c r="Z131" i="8"/>
  <c r="BO131" i="8"/>
  <c r="CO131" i="8"/>
  <c r="DG131" i="8"/>
  <c r="BF131" i="8"/>
  <c r="BI131" i="8"/>
  <c r="L131" i="8"/>
  <c r="CG131" i="8"/>
  <c r="AY131" i="8"/>
  <c r="AA131" i="8"/>
  <c r="T131" i="8"/>
  <c r="EW131" i="8"/>
  <c r="CH131" i="8"/>
  <c r="R131" i="8"/>
  <c r="BP131" i="8"/>
  <c r="DU131" i="8"/>
  <c r="EA131" i="8"/>
  <c r="BK131" i="8"/>
  <c r="BJ131" i="8"/>
  <c r="DR131" i="8"/>
  <c r="DV131" i="8"/>
  <c r="BQ131" i="8"/>
  <c r="DQ131" i="8"/>
  <c r="EF131" i="8"/>
  <c r="E131" i="8"/>
  <c r="DF131" i="8"/>
  <c r="AI131" i="8"/>
  <c r="DT131" i="8"/>
  <c r="CR131" i="8"/>
  <c r="EJ131" i="8"/>
  <c r="EP131" i="8"/>
  <c r="AC131" i="8"/>
  <c r="DE131" i="8"/>
  <c r="F131" i="8"/>
  <c r="DK131" i="8"/>
  <c r="CM131" i="8"/>
  <c r="ED131" i="8"/>
  <c r="M131" i="8"/>
  <c r="CE131" i="8"/>
  <c r="BG131" i="8"/>
  <c r="DA131" i="8"/>
  <c r="N131" i="8"/>
  <c r="BH131" i="8"/>
  <c r="AP131" i="8"/>
  <c r="BS131" i="8"/>
  <c r="DZ131" i="8"/>
  <c r="EN131" i="8"/>
  <c r="EE131" i="8"/>
  <c r="BW131" i="8"/>
  <c r="DY131" i="8"/>
  <c r="CL131" i="8"/>
  <c r="AB131" i="8"/>
  <c r="BY131" i="8"/>
  <c r="O131" i="8"/>
  <c r="DO131" i="8"/>
  <c r="CF131" i="8"/>
  <c r="DB131" i="8"/>
  <c r="BZ131" i="8"/>
  <c r="ER131" i="8"/>
  <c r="EX131" i="8"/>
  <c r="BL131" i="8"/>
  <c r="X131" i="8"/>
  <c r="I131" i="8"/>
  <c r="AL131" i="8"/>
  <c r="AM131" i="8"/>
  <c r="AK131" i="8"/>
  <c r="AN131" i="8"/>
  <c r="DX131" i="8"/>
  <c r="DI131" i="8"/>
  <c r="BB131" i="8"/>
  <c r="Y131" i="8"/>
  <c r="AX131" i="8"/>
  <c r="AQ131" i="8"/>
  <c r="BA131" i="8"/>
  <c r="J131" i="8"/>
  <c r="CA131" i="8"/>
  <c r="AW131" i="8"/>
  <c r="S131" i="8"/>
  <c r="EL131" i="8"/>
  <c r="EQ131" i="8"/>
  <c r="CK131" i="8"/>
  <c r="CZ131" i="8"/>
  <c r="CX131" i="8"/>
  <c r="CW131" i="8"/>
  <c r="DN131" i="8"/>
  <c r="DJ131" i="8"/>
  <c r="BV131" i="8"/>
  <c r="DM131" i="8"/>
  <c r="DC131" i="8"/>
  <c r="CY131" i="8"/>
  <c r="CJ131" i="8"/>
  <c r="EK131" i="8"/>
  <c r="BU131" i="8"/>
  <c r="DL129" i="8"/>
  <c r="AV129" i="8"/>
  <c r="EB129" i="8"/>
  <c r="CI129" i="8"/>
  <c r="BE129" i="8"/>
  <c r="BT129" i="8"/>
  <c r="AT129" i="8"/>
  <c r="Q129" i="8"/>
  <c r="AH129" i="8"/>
  <c r="AU129" i="8"/>
  <c r="DH129" i="8"/>
  <c r="EU129" i="8"/>
  <c r="AG129" i="8"/>
  <c r="ET129" i="8"/>
  <c r="ES129" i="8"/>
  <c r="EY129" i="8"/>
  <c r="CD129" i="8"/>
  <c r="DW129" i="8"/>
  <c r="CC129" i="8"/>
  <c r="CT129" i="8"/>
  <c r="CS129" i="8"/>
  <c r="AE129" i="8"/>
  <c r="BX129" i="8"/>
  <c r="EO129" i="8"/>
  <c r="AD129" i="8"/>
  <c r="BD129" i="8"/>
  <c r="P129" i="8"/>
  <c r="AZ129" i="8"/>
  <c r="AS129" i="8"/>
  <c r="EC129" i="8"/>
  <c r="G129" i="8"/>
  <c r="BR129" i="8"/>
  <c r="AF129" i="8"/>
  <c r="K129" i="8"/>
  <c r="CU129" i="8"/>
  <c r="AO129" i="8"/>
  <c r="CQ129" i="8"/>
  <c r="CP129" i="8"/>
  <c r="DP129" i="8"/>
  <c r="EI129" i="8"/>
  <c r="BN129" i="8"/>
  <c r="BM129" i="8"/>
  <c r="T129" i="8"/>
  <c r="BF129" i="8"/>
  <c r="CO129" i="8"/>
  <c r="EW129" i="8"/>
  <c r="CB129" i="8"/>
  <c r="BO129" i="8"/>
  <c r="BC129" i="8"/>
  <c r="Z129" i="8"/>
  <c r="L129" i="8"/>
  <c r="AA129" i="8"/>
  <c r="DG129" i="8"/>
  <c r="BI129" i="8"/>
  <c r="CH129" i="8"/>
  <c r="AY129" i="8"/>
  <c r="CG129" i="8"/>
  <c r="BJ129" i="8"/>
  <c r="EA129" i="8"/>
  <c r="R129" i="8"/>
  <c r="BK129" i="8"/>
  <c r="DR129" i="8"/>
  <c r="BP129" i="8"/>
  <c r="DF129" i="8"/>
  <c r="F129" i="8"/>
  <c r="DV129" i="8"/>
  <c r="BQ129" i="8"/>
  <c r="DQ129" i="8"/>
  <c r="EF129" i="8"/>
  <c r="E129" i="8"/>
  <c r="AI129" i="8"/>
  <c r="DT129" i="8"/>
  <c r="DE129" i="8"/>
  <c r="EP129" i="8"/>
  <c r="CR129" i="8"/>
  <c r="DU129" i="8"/>
  <c r="N129" i="8"/>
  <c r="DZ129" i="8"/>
  <c r="BG129" i="8"/>
  <c r="DY129" i="8"/>
  <c r="BH129" i="8"/>
  <c r="BS129" i="8"/>
  <c r="EN129" i="8"/>
  <c r="DK129" i="8"/>
  <c r="DA129" i="8"/>
  <c r="ED129" i="8"/>
  <c r="AC129" i="8"/>
  <c r="AP129" i="8"/>
  <c r="CF129" i="8"/>
  <c r="O129" i="8"/>
  <c r="EJ129" i="8"/>
  <c r="CM129" i="8"/>
  <c r="ER129" i="8"/>
  <c r="CE129" i="8"/>
  <c r="AW129" i="8"/>
  <c r="M129" i="8"/>
  <c r="BW129" i="8"/>
  <c r="BL129" i="8"/>
  <c r="CL129" i="8"/>
  <c r="EE129" i="8"/>
  <c r="DB129" i="8"/>
  <c r="BY129" i="8"/>
  <c r="AL129" i="8"/>
  <c r="AB129" i="8"/>
  <c r="AM129" i="8"/>
  <c r="AK129" i="8"/>
  <c r="EX129" i="8"/>
  <c r="J129" i="8"/>
  <c r="DO129" i="8"/>
  <c r="X129" i="8"/>
  <c r="AQ129" i="8"/>
  <c r="EK129" i="8"/>
  <c r="CA129" i="8"/>
  <c r="I129" i="8"/>
  <c r="BA129" i="8"/>
  <c r="AN129" i="8"/>
  <c r="AX129" i="8"/>
  <c r="EL129" i="8"/>
  <c r="DI129" i="8"/>
  <c r="BB129" i="8"/>
  <c r="S129" i="8"/>
  <c r="BZ129" i="8"/>
  <c r="Y129" i="8"/>
  <c r="EQ129" i="8"/>
  <c r="CW129" i="8"/>
  <c r="CK129" i="8"/>
  <c r="CY129" i="8"/>
  <c r="CJ129" i="8"/>
  <c r="EM129" i="8"/>
  <c r="DX129" i="8"/>
  <c r="BU129" i="8"/>
  <c r="DC129" i="8"/>
  <c r="DS129" i="8"/>
  <c r="BV129" i="8"/>
  <c r="CZ129" i="8"/>
  <c r="DJ129" i="8"/>
  <c r="CX129" i="8"/>
  <c r="DN129" i="8"/>
  <c r="DM129" i="8"/>
  <c r="DL124" i="8"/>
  <c r="AV124" i="8"/>
  <c r="CI124" i="8"/>
  <c r="EB124" i="8"/>
  <c r="AU124" i="8"/>
  <c r="BE124" i="8"/>
  <c r="BT124" i="8"/>
  <c r="AT124" i="8"/>
  <c r="AH124" i="8"/>
  <c r="Q124" i="8"/>
  <c r="AG124" i="8"/>
  <c r="DH124" i="8"/>
  <c r="EU124" i="8"/>
  <c r="ET124" i="8"/>
  <c r="ES124" i="8"/>
  <c r="CD124" i="8"/>
  <c r="EY124" i="8"/>
  <c r="DW124" i="8"/>
  <c r="CT124" i="8"/>
  <c r="CS124" i="8"/>
  <c r="CC124" i="8"/>
  <c r="AE124" i="8"/>
  <c r="EO124" i="8"/>
  <c r="AD124" i="8"/>
  <c r="BX124" i="8"/>
  <c r="AS124" i="8"/>
  <c r="AZ124" i="8"/>
  <c r="P124" i="8"/>
  <c r="BD124" i="8"/>
  <c r="EC124" i="8"/>
  <c r="G124" i="8"/>
  <c r="AF124" i="8"/>
  <c r="K124" i="8"/>
  <c r="BR124" i="8"/>
  <c r="CU124" i="8"/>
  <c r="DP124" i="8"/>
  <c r="CQ124" i="8"/>
  <c r="EI124" i="8"/>
  <c r="BN124" i="8"/>
  <c r="BM124" i="8"/>
  <c r="AO124" i="8"/>
  <c r="CP124" i="8"/>
  <c r="CO124" i="8"/>
  <c r="T124" i="8"/>
  <c r="BF124" i="8"/>
  <c r="BC124" i="8"/>
  <c r="Z124" i="8"/>
  <c r="BI124" i="8"/>
  <c r="CB124" i="8"/>
  <c r="BO124" i="8"/>
  <c r="CH124" i="8"/>
  <c r="DG124" i="8"/>
  <c r="EW124" i="8"/>
  <c r="BP124" i="8"/>
  <c r="AY124" i="8"/>
  <c r="CG124" i="8"/>
  <c r="R124" i="8"/>
  <c r="L124" i="8"/>
  <c r="AA124" i="8"/>
  <c r="BJ124" i="8"/>
  <c r="DU124" i="8"/>
  <c r="EA124" i="8"/>
  <c r="DQ124" i="8"/>
  <c r="BK124" i="8"/>
  <c r="DR124" i="8"/>
  <c r="EF124" i="8"/>
  <c r="F124" i="8"/>
  <c r="DF124" i="8"/>
  <c r="DV124" i="8"/>
  <c r="EP124" i="8"/>
  <c r="CR124" i="8"/>
  <c r="BQ124" i="8"/>
  <c r="BS124" i="8"/>
  <c r="AC124" i="8"/>
  <c r="DE124" i="8"/>
  <c r="E124" i="8"/>
  <c r="DT124" i="8"/>
  <c r="EJ124" i="8"/>
  <c r="AP124" i="8"/>
  <c r="DZ124" i="8"/>
  <c r="DY124" i="8"/>
  <c r="DK124" i="8"/>
  <c r="CM124" i="8"/>
  <c r="EN124" i="8"/>
  <c r="ED124" i="8"/>
  <c r="AI124" i="8"/>
  <c r="CE124" i="8"/>
  <c r="DA124" i="8"/>
  <c r="BG124" i="8"/>
  <c r="DO124" i="8"/>
  <c r="ER124" i="8"/>
  <c r="DB124" i="8"/>
  <c r="M124" i="8"/>
  <c r="BW124" i="8"/>
  <c r="AW124" i="8"/>
  <c r="N124" i="8"/>
  <c r="CL124" i="8"/>
  <c r="EE124" i="8"/>
  <c r="BH124" i="8"/>
  <c r="AB124" i="8"/>
  <c r="BZ124" i="8"/>
  <c r="CF124" i="8"/>
  <c r="O124" i="8"/>
  <c r="BY124" i="8"/>
  <c r="AK124" i="8"/>
  <c r="BL124" i="8"/>
  <c r="AM124" i="8"/>
  <c r="BA124" i="8"/>
  <c r="I124" i="8"/>
  <c r="X124" i="8"/>
  <c r="AQ124" i="8"/>
  <c r="AL124" i="8"/>
  <c r="AN124" i="8"/>
  <c r="AX124" i="8"/>
  <c r="EL124" i="8"/>
  <c r="EK124" i="8"/>
  <c r="BB124" i="8"/>
  <c r="S124" i="8"/>
  <c r="CA124" i="8"/>
  <c r="J124" i="8"/>
  <c r="DI124" i="8"/>
  <c r="EX124" i="8"/>
  <c r="CY124" i="8"/>
  <c r="Y124" i="8"/>
  <c r="EQ124" i="8"/>
  <c r="BV124" i="8"/>
  <c r="CJ124" i="8"/>
  <c r="CK124" i="8"/>
  <c r="DC124" i="8"/>
  <c r="CZ124" i="8"/>
  <c r="EM124" i="8"/>
  <c r="DJ124" i="8"/>
  <c r="DX124" i="8"/>
  <c r="DS124" i="8"/>
  <c r="CX124" i="8"/>
  <c r="CW124" i="8"/>
  <c r="DM124" i="8"/>
  <c r="BU124" i="8"/>
  <c r="DN124" i="8"/>
  <c r="CV174" i="8"/>
  <c r="CV179" i="8"/>
  <c r="CV169" i="8"/>
  <c r="CV148" i="8"/>
  <c r="CV133" i="8"/>
  <c r="CV129" i="8"/>
  <c r="CV95" i="8"/>
  <c r="CV94" i="8"/>
  <c r="CV101" i="8"/>
  <c r="CV67" i="8"/>
  <c r="CV58" i="8"/>
  <c r="CV37" i="8"/>
  <c r="CV20" i="8"/>
  <c r="CV16" i="8"/>
  <c r="EV170" i="8"/>
  <c r="EV154" i="8"/>
  <c r="EV139" i="8"/>
  <c r="EV120" i="8"/>
  <c r="EV124" i="8"/>
  <c r="EV98" i="8"/>
  <c r="EV94" i="8"/>
  <c r="EV69" i="8"/>
  <c r="EV57" i="8"/>
  <c r="EV38" i="8"/>
  <c r="EV8" i="8"/>
  <c r="AJ175" i="8"/>
  <c r="AJ174" i="8"/>
  <c r="AJ179" i="8"/>
  <c r="AJ168" i="8"/>
  <c r="AJ153" i="8"/>
  <c r="AJ118" i="8"/>
  <c r="AJ131" i="8"/>
  <c r="AJ119" i="8"/>
  <c r="AJ105" i="8"/>
  <c r="AJ109" i="8"/>
  <c r="AJ84" i="8"/>
  <c r="AJ69" i="8"/>
  <c r="AJ60" i="8"/>
  <c r="AJ14" i="8"/>
  <c r="AJ8" i="8"/>
  <c r="EG172" i="8"/>
  <c r="EG158" i="8"/>
  <c r="EG143" i="8"/>
  <c r="EG131" i="8"/>
  <c r="EG116" i="8"/>
  <c r="EG120" i="8"/>
  <c r="EG104" i="8"/>
  <c r="EG67" i="8"/>
  <c r="EG47" i="8"/>
  <c r="EG53" i="8"/>
  <c r="EG35" i="8"/>
  <c r="EG28" i="8"/>
  <c r="AR182" i="8"/>
  <c r="AR178" i="8"/>
  <c r="AR171" i="8"/>
  <c r="AR168" i="8"/>
  <c r="AR147" i="8"/>
  <c r="AR139" i="8"/>
  <c r="AR117" i="8"/>
  <c r="AR122" i="8"/>
  <c r="AR100" i="8"/>
  <c r="AR74" i="8"/>
  <c r="AR78" i="8"/>
  <c r="AR64" i="8"/>
  <c r="AR53" i="8"/>
  <c r="AR35" i="8"/>
  <c r="AR26" i="8"/>
  <c r="EH180" i="8"/>
  <c r="EH158" i="8"/>
  <c r="EH154" i="8"/>
  <c r="EH129" i="8"/>
  <c r="EH133" i="8"/>
  <c r="EH121" i="8"/>
  <c r="EH65" i="8"/>
  <c r="EH41" i="8"/>
  <c r="EH28" i="8"/>
  <c r="EH16" i="8"/>
  <c r="H181" i="8"/>
  <c r="H170" i="8"/>
  <c r="H148" i="8"/>
  <c r="H142" i="8"/>
  <c r="H120" i="8"/>
  <c r="H124" i="8"/>
  <c r="H98" i="8"/>
  <c r="H42" i="8"/>
  <c r="H36" i="8"/>
  <c r="H26" i="8"/>
  <c r="H5" i="8"/>
  <c r="U164" i="8"/>
  <c r="U169" i="8"/>
  <c r="U142" i="8"/>
  <c r="U156" i="8"/>
  <c r="U132" i="8"/>
  <c r="U110" i="8"/>
  <c r="U66" i="8"/>
  <c r="U57" i="8"/>
  <c r="U36" i="8"/>
  <c r="DD174" i="8"/>
  <c r="DD179" i="8"/>
  <c r="DD169" i="8"/>
  <c r="DD153" i="8"/>
  <c r="DD133" i="8"/>
  <c r="DD129" i="8"/>
  <c r="DD104" i="8"/>
  <c r="DD101" i="8"/>
  <c r="DD76" i="8"/>
  <c r="DD61" i="8"/>
  <c r="DD58" i="8"/>
  <c r="DD37" i="8"/>
  <c r="V179" i="8"/>
  <c r="V172" i="8"/>
  <c r="V154" i="8"/>
  <c r="V132" i="8"/>
  <c r="V129" i="8"/>
  <c r="V119" i="8"/>
  <c r="V104" i="8"/>
  <c r="V100" i="8"/>
  <c r="V69" i="8"/>
  <c r="V65" i="8"/>
  <c r="V42" i="8"/>
  <c r="V19" i="8"/>
  <c r="V11" i="8"/>
  <c r="CN182" i="8"/>
  <c r="CN171" i="8"/>
  <c r="CN168" i="8"/>
  <c r="CN145" i="8"/>
  <c r="CN156" i="8"/>
  <c r="CN117" i="8"/>
  <c r="CN105" i="8"/>
  <c r="CN109" i="8"/>
  <c r="CN69" i="8"/>
  <c r="CN61" i="8"/>
  <c r="CN57" i="8"/>
  <c r="CN47" i="8"/>
  <c r="CN42" i="8"/>
  <c r="CN35" i="8"/>
  <c r="CN24" i="8"/>
  <c r="W172" i="8"/>
  <c r="W148" i="8"/>
  <c r="W152" i="8"/>
  <c r="W94" i="8"/>
  <c r="W82" i="8"/>
  <c r="W45" i="8"/>
  <c r="W26" i="8"/>
  <c r="W11" i="8"/>
  <c r="DJ109" i="8"/>
  <c r="DJ74" i="8"/>
  <c r="DJ37" i="8"/>
  <c r="EM131" i="8"/>
  <c r="EM95" i="8"/>
  <c r="EM64" i="8"/>
  <c r="DS145" i="8"/>
  <c r="DS120" i="8"/>
  <c r="DS45" i="8"/>
  <c r="DS20" i="8"/>
  <c r="CZ99" i="8"/>
  <c r="CV36" i="8"/>
  <c r="EV104" i="8"/>
  <c r="EV39" i="8"/>
  <c r="AJ172" i="8"/>
  <c r="AJ132" i="8"/>
  <c r="AJ145" i="8"/>
  <c r="AJ156" i="8"/>
  <c r="AJ120" i="8"/>
  <c r="AJ101" i="8"/>
  <c r="AJ76" i="8"/>
  <c r="AJ67" i="8"/>
  <c r="AJ57" i="8"/>
  <c r="AJ47" i="8"/>
  <c r="AJ39" i="8"/>
  <c r="AJ23" i="8"/>
  <c r="EG182" i="8"/>
  <c r="EG171" i="8"/>
  <c r="EG155" i="8"/>
  <c r="EG152" i="8"/>
  <c r="EG110" i="8"/>
  <c r="EG78" i="8"/>
  <c r="EG82" i="8"/>
  <c r="EG57" i="8"/>
  <c r="EG61" i="8"/>
  <c r="EG41" i="8"/>
  <c r="EG37" i="8"/>
  <c r="AR174" i="8"/>
  <c r="AR143" i="8"/>
  <c r="AR156" i="8"/>
  <c r="AR131" i="8"/>
  <c r="AR119" i="8"/>
  <c r="AR105" i="8"/>
  <c r="AR109" i="8"/>
  <c r="AR91" i="8"/>
  <c r="AR69" i="8"/>
  <c r="AR65" i="8"/>
  <c r="AR47" i="8"/>
  <c r="AR28" i="8"/>
  <c r="AR24" i="8"/>
  <c r="AR8" i="8"/>
  <c r="EH181" i="8"/>
  <c r="EH143" i="8"/>
  <c r="EH139" i="8"/>
  <c r="EH102" i="8"/>
  <c r="EH104" i="8"/>
  <c r="EH99" i="8"/>
  <c r="EH82" i="8"/>
  <c r="EH62" i="8"/>
  <c r="EH66" i="8"/>
  <c r="EH47" i="8"/>
  <c r="EH35" i="8"/>
  <c r="EH11" i="8"/>
  <c r="H182" i="8"/>
  <c r="H158" i="8"/>
  <c r="H154" i="8"/>
  <c r="H116" i="8"/>
  <c r="H95" i="8"/>
  <c r="H94" i="8"/>
  <c r="H62" i="8"/>
  <c r="H57" i="8"/>
  <c r="H50" i="8"/>
  <c r="H37" i="8"/>
  <c r="H19" i="8"/>
  <c r="U179" i="8"/>
  <c r="U152" i="8"/>
  <c r="U148" i="8"/>
  <c r="U129" i="8"/>
  <c r="U121" i="8"/>
  <c r="U98" i="8"/>
  <c r="U102" i="8"/>
  <c r="U77" i="8"/>
  <c r="U53" i="8"/>
  <c r="U37" i="8"/>
  <c r="U26" i="8"/>
  <c r="U8" i="8"/>
  <c r="DD180" i="8"/>
  <c r="DD158" i="8"/>
  <c r="DD124" i="8"/>
  <c r="DD110" i="8"/>
  <c r="DD67" i="8"/>
  <c r="DD50" i="8"/>
  <c r="DD38" i="8"/>
  <c r="DD20" i="8"/>
  <c r="DD5" i="8"/>
  <c r="V175" i="8"/>
  <c r="V164" i="8"/>
  <c r="V169" i="8"/>
  <c r="V153" i="8"/>
  <c r="V105" i="8"/>
  <c r="V77" i="8"/>
  <c r="V67" i="8"/>
  <c r="V57" i="8"/>
  <c r="V26" i="8"/>
  <c r="CN174" i="8"/>
  <c r="CN178" i="8"/>
  <c r="CN142" i="8"/>
  <c r="CN148" i="8"/>
  <c r="CN133" i="8"/>
  <c r="CN104" i="8"/>
  <c r="CN67" i="8"/>
  <c r="CN58" i="8"/>
  <c r="CN11" i="8"/>
  <c r="W179" i="8"/>
  <c r="W169" i="8"/>
  <c r="W121" i="8"/>
  <c r="W132" i="8"/>
  <c r="W95" i="8"/>
  <c r="W65" i="8"/>
  <c r="DJ179" i="8"/>
  <c r="DJ33" i="8"/>
  <c r="EM156" i="8"/>
  <c r="EM99" i="8"/>
  <c r="EM61" i="8"/>
  <c r="DS142" i="8"/>
  <c r="DL164" i="8"/>
  <c r="EB164" i="8"/>
  <c r="AV164" i="8"/>
  <c r="BT164" i="8"/>
  <c r="CI164" i="8"/>
  <c r="AU164" i="8"/>
  <c r="BE164" i="8"/>
  <c r="AH164" i="8"/>
  <c r="AT164" i="8"/>
  <c r="Q164" i="8"/>
  <c r="DH164" i="8"/>
  <c r="EU164" i="8"/>
  <c r="AG164" i="8"/>
  <c r="ET164" i="8"/>
  <c r="EY164" i="8"/>
  <c r="CD164" i="8"/>
  <c r="ES164" i="8"/>
  <c r="DW164" i="8"/>
  <c r="CC164" i="8"/>
  <c r="AZ164" i="8"/>
  <c r="CT164" i="8"/>
  <c r="CS164" i="8"/>
  <c r="P164" i="8"/>
  <c r="AE164" i="8"/>
  <c r="EO164" i="8"/>
  <c r="AD164" i="8"/>
  <c r="BD164" i="8"/>
  <c r="BX164" i="8"/>
  <c r="AS164" i="8"/>
  <c r="K164" i="8"/>
  <c r="CU164" i="8"/>
  <c r="EC164" i="8"/>
  <c r="G164" i="8"/>
  <c r="BR164" i="8"/>
  <c r="AF164" i="8"/>
  <c r="CP164" i="8"/>
  <c r="DP164" i="8"/>
  <c r="CQ164" i="8"/>
  <c r="AO164" i="8"/>
  <c r="BN164" i="8"/>
  <c r="EI164" i="8"/>
  <c r="BM164" i="8"/>
  <c r="CB164" i="8"/>
  <c r="BO164" i="8"/>
  <c r="Z164" i="8"/>
  <c r="DG164" i="8"/>
  <c r="BF164" i="8"/>
  <c r="CO164" i="8"/>
  <c r="BC164" i="8"/>
  <c r="CG164" i="8"/>
  <c r="BI164" i="8"/>
  <c r="AA164" i="8"/>
  <c r="R164" i="8"/>
  <c r="L164" i="8"/>
  <c r="CH164" i="8"/>
  <c r="EW164" i="8"/>
  <c r="T164" i="8"/>
  <c r="AY164" i="8"/>
  <c r="BK164" i="8"/>
  <c r="BP164" i="8"/>
  <c r="BJ164" i="8"/>
  <c r="EA164" i="8"/>
  <c r="EF164" i="8"/>
  <c r="E164" i="8"/>
  <c r="DF164" i="8"/>
  <c r="DQ164" i="8"/>
  <c r="F164" i="8"/>
  <c r="DU164" i="8"/>
  <c r="DV164" i="8"/>
  <c r="BQ164" i="8"/>
  <c r="DE164" i="8"/>
  <c r="EJ164" i="8"/>
  <c r="CR164" i="8"/>
  <c r="DR164" i="8"/>
  <c r="DT164" i="8"/>
  <c r="DK164" i="8"/>
  <c r="DA164" i="8"/>
  <c r="AI164" i="8"/>
  <c r="EP164" i="8"/>
  <c r="AP164" i="8"/>
  <c r="CE164" i="8"/>
  <c r="AC164" i="8"/>
  <c r="BH164" i="8"/>
  <c r="BG164" i="8"/>
  <c r="BS164" i="8"/>
  <c r="DZ164" i="8"/>
  <c r="ED164" i="8"/>
  <c r="DY164" i="8"/>
  <c r="EN164" i="8"/>
  <c r="CM164" i="8"/>
  <c r="DO164" i="8"/>
  <c r="M164" i="8"/>
  <c r="AB164" i="8"/>
  <c r="BZ164" i="8"/>
  <c r="CL164" i="8"/>
  <c r="N164" i="8"/>
  <c r="DB164" i="8"/>
  <c r="BL164" i="8"/>
  <c r="AW164" i="8"/>
  <c r="EE164" i="8"/>
  <c r="BW164" i="8"/>
  <c r="ER164" i="8"/>
  <c r="AL164" i="8"/>
  <c r="O164" i="8"/>
  <c r="BY164" i="8"/>
  <c r="AM164" i="8"/>
  <c r="AK164" i="8"/>
  <c r="AQ164" i="8"/>
  <c r="CF164" i="8"/>
  <c r="J164" i="8"/>
  <c r="EX164" i="8"/>
  <c r="S164" i="8"/>
  <c r="AX164" i="8"/>
  <c r="EK164" i="8"/>
  <c r="BV164" i="8"/>
  <c r="BA164" i="8"/>
  <c r="EL164" i="8"/>
  <c r="I164" i="8"/>
  <c r="X164" i="8"/>
  <c r="BB164" i="8"/>
  <c r="AN164" i="8"/>
  <c r="CA164" i="8"/>
  <c r="Y164" i="8"/>
  <c r="DI164" i="8"/>
  <c r="CW164" i="8"/>
  <c r="DN164" i="8"/>
  <c r="DJ164" i="8"/>
  <c r="BU164" i="8"/>
  <c r="CJ164" i="8"/>
  <c r="CK164" i="8"/>
  <c r="CZ164" i="8"/>
  <c r="EM164" i="8"/>
  <c r="CY164" i="8"/>
  <c r="EQ164" i="8"/>
  <c r="DC164" i="8"/>
  <c r="CX164" i="8"/>
  <c r="DX164" i="8"/>
  <c r="DM164" i="8"/>
  <c r="CI42" i="8"/>
  <c r="EB42" i="8"/>
  <c r="DL42" i="8"/>
  <c r="AV42" i="8"/>
  <c r="AU42" i="8"/>
  <c r="BT42" i="8"/>
  <c r="BE42" i="8"/>
  <c r="AT42" i="8"/>
  <c r="AH42" i="8"/>
  <c r="Q42" i="8"/>
  <c r="DH42" i="8"/>
  <c r="EU42" i="8"/>
  <c r="AG42" i="8"/>
  <c r="ET42" i="8"/>
  <c r="ES42" i="8"/>
  <c r="EY42" i="8"/>
  <c r="CD42" i="8"/>
  <c r="CS42" i="8"/>
  <c r="CC42" i="8"/>
  <c r="DW42" i="8"/>
  <c r="AZ42" i="8"/>
  <c r="CT42" i="8"/>
  <c r="AS42" i="8"/>
  <c r="AE42" i="8"/>
  <c r="BD42" i="8"/>
  <c r="EO42" i="8"/>
  <c r="BX42" i="8"/>
  <c r="AD42" i="8"/>
  <c r="P42" i="8"/>
  <c r="AF42" i="8"/>
  <c r="K42" i="8"/>
  <c r="CU42" i="8"/>
  <c r="G42" i="8"/>
  <c r="BR42" i="8"/>
  <c r="EC42" i="8"/>
  <c r="AO42" i="8"/>
  <c r="EI42" i="8"/>
  <c r="BN42" i="8"/>
  <c r="BM42" i="8"/>
  <c r="CQ42" i="8"/>
  <c r="CP42" i="8"/>
  <c r="CO42" i="8"/>
  <c r="DP42" i="8"/>
  <c r="EW42" i="8"/>
  <c r="Z42" i="8"/>
  <c r="BO42" i="8"/>
  <c r="T42" i="8"/>
  <c r="BF42" i="8"/>
  <c r="CB42" i="8"/>
  <c r="BC42" i="8"/>
  <c r="L42" i="8"/>
  <c r="CG42" i="8"/>
  <c r="BI42" i="8"/>
  <c r="AY42" i="8"/>
  <c r="AA42" i="8"/>
  <c r="CH42" i="8"/>
  <c r="R42" i="8"/>
  <c r="DG42" i="8"/>
  <c r="EA42" i="8"/>
  <c r="BJ42" i="8"/>
  <c r="EF42" i="8"/>
  <c r="BP42" i="8"/>
  <c r="BK42" i="8"/>
  <c r="DU42" i="8"/>
  <c r="BQ42" i="8"/>
  <c r="AI42" i="8"/>
  <c r="DF42" i="8"/>
  <c r="E42" i="8"/>
  <c r="DR42" i="8"/>
  <c r="F42" i="8"/>
  <c r="DQ42" i="8"/>
  <c r="DT42" i="8"/>
  <c r="EP42" i="8"/>
  <c r="EJ42" i="8"/>
  <c r="AC42" i="8"/>
  <c r="DK42" i="8"/>
  <c r="CR42" i="8"/>
  <c r="DE42" i="8"/>
  <c r="DV42" i="8"/>
  <c r="BS42" i="8"/>
  <c r="DA42" i="8"/>
  <c r="BH42" i="8"/>
  <c r="M42" i="8"/>
  <c r="AP42" i="8"/>
  <c r="CE42" i="8"/>
  <c r="BG42" i="8"/>
  <c r="ED42" i="8"/>
  <c r="DZ42" i="8"/>
  <c r="DY42" i="8"/>
  <c r="DO42" i="8"/>
  <c r="CM42" i="8"/>
  <c r="N42" i="8"/>
  <c r="AB42" i="8"/>
  <c r="CL42" i="8"/>
  <c r="CF42" i="8"/>
  <c r="BY42" i="8"/>
  <c r="EN42" i="8"/>
  <c r="DB42" i="8"/>
  <c r="ER42" i="8"/>
  <c r="O42" i="8"/>
  <c r="BL42" i="8"/>
  <c r="BZ42" i="8"/>
  <c r="AM42" i="8"/>
  <c r="I42" i="8"/>
  <c r="EX42" i="8"/>
  <c r="EE42" i="8"/>
  <c r="AL42" i="8"/>
  <c r="X42" i="8"/>
  <c r="BW42" i="8"/>
  <c r="BB42" i="8"/>
  <c r="AN42" i="8"/>
  <c r="AX42" i="8"/>
  <c r="DI42" i="8"/>
  <c r="S42" i="8"/>
  <c r="CA42" i="8"/>
  <c r="EL42" i="8"/>
  <c r="AQ42" i="8"/>
  <c r="J42" i="8"/>
  <c r="AK42" i="8"/>
  <c r="EK42" i="8"/>
  <c r="AW42" i="8"/>
  <c r="BA42" i="8"/>
  <c r="CY42" i="8"/>
  <c r="Y42" i="8"/>
  <c r="CX42" i="8"/>
  <c r="CJ42" i="8"/>
  <c r="DC42" i="8"/>
  <c r="DX42" i="8"/>
  <c r="CW42" i="8"/>
  <c r="DN42" i="8"/>
  <c r="DS42" i="8"/>
  <c r="DJ42" i="8"/>
  <c r="DM42" i="8"/>
  <c r="EM42" i="8"/>
  <c r="CZ42" i="8"/>
  <c r="BU42" i="8"/>
  <c r="CK42" i="8"/>
  <c r="EQ42" i="8"/>
  <c r="BV42" i="8"/>
  <c r="AV146" i="8"/>
  <c r="DL146" i="8"/>
  <c r="EB146" i="8"/>
  <c r="BE146" i="8"/>
  <c r="BT146" i="8"/>
  <c r="CI146" i="8"/>
  <c r="AT146" i="8"/>
  <c r="AH146" i="8"/>
  <c r="Q146" i="8"/>
  <c r="AU146" i="8"/>
  <c r="AG146" i="8"/>
  <c r="DH146" i="8"/>
  <c r="EU146" i="8"/>
  <c r="ES146" i="8"/>
  <c r="CC146" i="8"/>
  <c r="ET146" i="8"/>
  <c r="EY146" i="8"/>
  <c r="CD146" i="8"/>
  <c r="CT146" i="8"/>
  <c r="DW146" i="8"/>
  <c r="CS146" i="8"/>
  <c r="AZ146" i="8"/>
  <c r="P146" i="8"/>
  <c r="BX146" i="8"/>
  <c r="BD146" i="8"/>
  <c r="AE146" i="8"/>
  <c r="EO146" i="8"/>
  <c r="AS146" i="8"/>
  <c r="AD146" i="8"/>
  <c r="G146" i="8"/>
  <c r="AF146" i="8"/>
  <c r="CU146" i="8"/>
  <c r="EC146" i="8"/>
  <c r="K146" i="8"/>
  <c r="BR146" i="8"/>
  <c r="EI146" i="8"/>
  <c r="BN146" i="8"/>
  <c r="BM146" i="8"/>
  <c r="CQ146" i="8"/>
  <c r="AO146" i="8"/>
  <c r="DP146" i="8"/>
  <c r="CP146" i="8"/>
  <c r="BF146" i="8"/>
  <c r="T146" i="8"/>
  <c r="CO146" i="8"/>
  <c r="CB146" i="8"/>
  <c r="BC146" i="8"/>
  <c r="BO146" i="8"/>
  <c r="Z146" i="8"/>
  <c r="DG146" i="8"/>
  <c r="AA146" i="8"/>
  <c r="CH146" i="8"/>
  <c r="L146" i="8"/>
  <c r="BI146" i="8"/>
  <c r="CG146" i="8"/>
  <c r="EW146" i="8"/>
  <c r="AY146" i="8"/>
  <c r="R146" i="8"/>
  <c r="BJ146" i="8"/>
  <c r="DQ146" i="8"/>
  <c r="DU146" i="8"/>
  <c r="BK146" i="8"/>
  <c r="EA146" i="8"/>
  <c r="BP146" i="8"/>
  <c r="DR146" i="8"/>
  <c r="DF146" i="8"/>
  <c r="DV146" i="8"/>
  <c r="F146" i="8"/>
  <c r="EF146" i="8"/>
  <c r="DT146" i="8"/>
  <c r="DE146" i="8"/>
  <c r="EP146" i="8"/>
  <c r="CR146" i="8"/>
  <c r="AI146" i="8"/>
  <c r="DK146" i="8"/>
  <c r="E146" i="8"/>
  <c r="AC146" i="8"/>
  <c r="BQ146" i="8"/>
  <c r="EJ146" i="8"/>
  <c r="DZ146" i="8"/>
  <c r="BS146" i="8"/>
  <c r="N146" i="8"/>
  <c r="DY146" i="8"/>
  <c r="DO146" i="8"/>
  <c r="ED146" i="8"/>
  <c r="DA146" i="8"/>
  <c r="M146" i="8"/>
  <c r="AP146" i="8"/>
  <c r="BH146" i="8"/>
  <c r="CE146" i="8"/>
  <c r="CF146" i="8"/>
  <c r="ER146" i="8"/>
  <c r="BW146" i="8"/>
  <c r="BZ146" i="8"/>
  <c r="BG146" i="8"/>
  <c r="CM146" i="8"/>
  <c r="EN146" i="8"/>
  <c r="CL146" i="8"/>
  <c r="O146" i="8"/>
  <c r="AB146" i="8"/>
  <c r="BY146" i="8"/>
  <c r="DB146" i="8"/>
  <c r="AK146" i="8"/>
  <c r="BL146" i="8"/>
  <c r="BA146" i="8"/>
  <c r="AW146" i="8"/>
  <c r="AQ146" i="8"/>
  <c r="EE146" i="8"/>
  <c r="AM146" i="8"/>
  <c r="BB146" i="8"/>
  <c r="AN146" i="8"/>
  <c r="CA146" i="8"/>
  <c r="J146" i="8"/>
  <c r="X146" i="8"/>
  <c r="Y146" i="8"/>
  <c r="DI146" i="8"/>
  <c r="I146" i="8"/>
  <c r="S146" i="8"/>
  <c r="EL146" i="8"/>
  <c r="AL146" i="8"/>
  <c r="EX146" i="8"/>
  <c r="AX146" i="8"/>
  <c r="EQ146" i="8"/>
  <c r="EK146" i="8"/>
  <c r="CY146" i="8"/>
  <c r="CZ146" i="8"/>
  <c r="BV146" i="8"/>
  <c r="BU146" i="8"/>
  <c r="DN146" i="8"/>
  <c r="CK146" i="8"/>
  <c r="DC146" i="8"/>
  <c r="CX146" i="8"/>
  <c r="DS146" i="8"/>
  <c r="DX146" i="8"/>
  <c r="DM146" i="8"/>
  <c r="DJ146" i="8"/>
  <c r="CW146" i="8"/>
  <c r="CJ146" i="8"/>
  <c r="EM146" i="8"/>
  <c r="AV145" i="8"/>
  <c r="DL145" i="8"/>
  <c r="EB145" i="8"/>
  <c r="CI145" i="8"/>
  <c r="BE145" i="8"/>
  <c r="BT145" i="8"/>
  <c r="AU145" i="8"/>
  <c r="Q145" i="8"/>
  <c r="AT145" i="8"/>
  <c r="AH145" i="8"/>
  <c r="DH145" i="8"/>
  <c r="EU145" i="8"/>
  <c r="ET145" i="8"/>
  <c r="AG145" i="8"/>
  <c r="EY145" i="8"/>
  <c r="CD145" i="8"/>
  <c r="ES145" i="8"/>
  <c r="CC145" i="8"/>
  <c r="CT145" i="8"/>
  <c r="DW145" i="8"/>
  <c r="CS145" i="8"/>
  <c r="BD145" i="8"/>
  <c r="EO145" i="8"/>
  <c r="AD145" i="8"/>
  <c r="BX145" i="8"/>
  <c r="AS145" i="8"/>
  <c r="P145" i="8"/>
  <c r="AZ145" i="8"/>
  <c r="AE145" i="8"/>
  <c r="G145" i="8"/>
  <c r="BR145" i="8"/>
  <c r="CU145" i="8"/>
  <c r="AF145" i="8"/>
  <c r="K145" i="8"/>
  <c r="CQ145" i="8"/>
  <c r="CP145" i="8"/>
  <c r="DP145" i="8"/>
  <c r="EI145" i="8"/>
  <c r="EC145" i="8"/>
  <c r="BN145" i="8"/>
  <c r="BM145" i="8"/>
  <c r="AO145" i="8"/>
  <c r="CO145" i="8"/>
  <c r="BO145" i="8"/>
  <c r="Z145" i="8"/>
  <c r="T145" i="8"/>
  <c r="L145" i="8"/>
  <c r="BF145" i="8"/>
  <c r="BC145" i="8"/>
  <c r="CB145" i="8"/>
  <c r="AY145" i="8"/>
  <c r="BI145" i="8"/>
  <c r="DG145" i="8"/>
  <c r="AA145" i="8"/>
  <c r="CH145" i="8"/>
  <c r="EW145" i="8"/>
  <c r="CG145" i="8"/>
  <c r="BP145" i="8"/>
  <c r="BJ145" i="8"/>
  <c r="DU145" i="8"/>
  <c r="DR145" i="8"/>
  <c r="DQ145" i="8"/>
  <c r="EA145" i="8"/>
  <c r="BK145" i="8"/>
  <c r="R145" i="8"/>
  <c r="E145" i="8"/>
  <c r="F145" i="8"/>
  <c r="DF145" i="8"/>
  <c r="DV145" i="8"/>
  <c r="EF145" i="8"/>
  <c r="DT145" i="8"/>
  <c r="AC145" i="8"/>
  <c r="BQ145" i="8"/>
  <c r="BS145" i="8"/>
  <c r="EP145" i="8"/>
  <c r="AI145" i="8"/>
  <c r="CR145" i="8"/>
  <c r="DK145" i="8"/>
  <c r="AP145" i="8"/>
  <c r="CE145" i="8"/>
  <c r="BH145" i="8"/>
  <c r="EJ145" i="8"/>
  <c r="ED145" i="8"/>
  <c r="BG145" i="8"/>
  <c r="DE145" i="8"/>
  <c r="DZ145" i="8"/>
  <c r="M145" i="8"/>
  <c r="DA145" i="8"/>
  <c r="N145" i="8"/>
  <c r="CM145" i="8"/>
  <c r="DB145" i="8"/>
  <c r="EN145" i="8"/>
  <c r="CF145" i="8"/>
  <c r="ER145" i="8"/>
  <c r="AW145" i="8"/>
  <c r="BL145" i="8"/>
  <c r="BW145" i="8"/>
  <c r="EE145" i="8"/>
  <c r="BY145" i="8"/>
  <c r="DY145" i="8"/>
  <c r="DO145" i="8"/>
  <c r="AB145" i="8"/>
  <c r="AM145" i="8"/>
  <c r="AL145" i="8"/>
  <c r="O145" i="8"/>
  <c r="CL145" i="8"/>
  <c r="BZ145" i="8"/>
  <c r="J145" i="8"/>
  <c r="EX145" i="8"/>
  <c r="EQ145" i="8"/>
  <c r="AK145" i="8"/>
  <c r="BA145" i="8"/>
  <c r="EL145" i="8"/>
  <c r="Y145" i="8"/>
  <c r="CA145" i="8"/>
  <c r="X145" i="8"/>
  <c r="AN145" i="8"/>
  <c r="AQ145" i="8"/>
  <c r="DI145" i="8"/>
  <c r="I145" i="8"/>
  <c r="BB145" i="8"/>
  <c r="S145" i="8"/>
  <c r="EK145" i="8"/>
  <c r="AX145" i="8"/>
  <c r="EM145" i="8"/>
  <c r="CY145" i="8"/>
  <c r="BV145" i="8"/>
  <c r="DM145" i="8"/>
  <c r="CW145" i="8"/>
  <c r="CJ145" i="8"/>
  <c r="CK145" i="8"/>
  <c r="CZ145" i="8"/>
  <c r="BU145" i="8"/>
  <c r="DN145" i="8"/>
  <c r="CX145" i="8"/>
  <c r="DC145" i="8"/>
  <c r="DX145" i="8"/>
  <c r="CV5" i="8"/>
  <c r="EV146" i="8"/>
  <c r="EV143" i="8"/>
  <c r="EV58" i="8"/>
  <c r="EV35" i="8"/>
  <c r="DL172" i="8"/>
  <c r="EB172" i="8"/>
  <c r="AV172" i="8"/>
  <c r="CI172" i="8"/>
  <c r="AU172" i="8"/>
  <c r="BE172" i="8"/>
  <c r="BT172" i="8"/>
  <c r="AH172" i="8"/>
  <c r="AT172" i="8"/>
  <c r="Q172" i="8"/>
  <c r="DH172" i="8"/>
  <c r="EU172" i="8"/>
  <c r="AG172" i="8"/>
  <c r="ET172" i="8"/>
  <c r="EY172" i="8"/>
  <c r="CD172" i="8"/>
  <c r="ES172" i="8"/>
  <c r="CC172" i="8"/>
  <c r="DW172" i="8"/>
  <c r="CT172" i="8"/>
  <c r="CS172" i="8"/>
  <c r="BD172" i="8"/>
  <c r="P172" i="8"/>
  <c r="AE172" i="8"/>
  <c r="EO172" i="8"/>
  <c r="AS172" i="8"/>
  <c r="AD172" i="8"/>
  <c r="BX172" i="8"/>
  <c r="AZ172" i="8"/>
  <c r="AO172" i="8"/>
  <c r="K172" i="8"/>
  <c r="CU172" i="8"/>
  <c r="BR172" i="8"/>
  <c r="G172" i="8"/>
  <c r="AF172" i="8"/>
  <c r="EC172" i="8"/>
  <c r="EI172" i="8"/>
  <c r="CP172" i="8"/>
  <c r="CQ172" i="8"/>
  <c r="DP172" i="8"/>
  <c r="BN172" i="8"/>
  <c r="BM172" i="8"/>
  <c r="BC172" i="8"/>
  <c r="CB172" i="8"/>
  <c r="BO172" i="8"/>
  <c r="Z172" i="8"/>
  <c r="BF172" i="8"/>
  <c r="CO172" i="8"/>
  <c r="DG172" i="8"/>
  <c r="T172" i="8"/>
  <c r="L172" i="8"/>
  <c r="AY172" i="8"/>
  <c r="CH172" i="8"/>
  <c r="BI172" i="8"/>
  <c r="AA172" i="8"/>
  <c r="CG172" i="8"/>
  <c r="EW172" i="8"/>
  <c r="EA172" i="8"/>
  <c r="BK172" i="8"/>
  <c r="R172" i="8"/>
  <c r="BJ172" i="8"/>
  <c r="DQ172" i="8"/>
  <c r="DF172" i="8"/>
  <c r="DU172" i="8"/>
  <c r="EF172" i="8"/>
  <c r="DT172" i="8"/>
  <c r="DV172" i="8"/>
  <c r="F172" i="8"/>
  <c r="BP172" i="8"/>
  <c r="DR172" i="8"/>
  <c r="AI172" i="8"/>
  <c r="BQ172" i="8"/>
  <c r="EJ172" i="8"/>
  <c r="E172" i="8"/>
  <c r="CR172" i="8"/>
  <c r="DE172" i="8"/>
  <c r="EP172" i="8"/>
  <c r="DK172" i="8"/>
  <c r="N172" i="8"/>
  <c r="BH172" i="8"/>
  <c r="AC172" i="8"/>
  <c r="AP172" i="8"/>
  <c r="CE172" i="8"/>
  <c r="DZ172" i="8"/>
  <c r="M172" i="8"/>
  <c r="BG172" i="8"/>
  <c r="DY172" i="8"/>
  <c r="BS172" i="8"/>
  <c r="ED172" i="8"/>
  <c r="EN172" i="8"/>
  <c r="CM172" i="8"/>
  <c r="CF172" i="8"/>
  <c r="DO172" i="8"/>
  <c r="O172" i="8"/>
  <c r="BZ172" i="8"/>
  <c r="BY172" i="8"/>
  <c r="DA172" i="8"/>
  <c r="CL172" i="8"/>
  <c r="ER172" i="8"/>
  <c r="EE172" i="8"/>
  <c r="DB172" i="8"/>
  <c r="X172" i="8"/>
  <c r="AB172" i="8"/>
  <c r="AW172" i="8"/>
  <c r="AM172" i="8"/>
  <c r="BW172" i="8"/>
  <c r="BL172" i="8"/>
  <c r="AQ172" i="8"/>
  <c r="Y172" i="8"/>
  <c r="AK172" i="8"/>
  <c r="DI172" i="8"/>
  <c r="J172" i="8"/>
  <c r="EX172" i="8"/>
  <c r="S172" i="8"/>
  <c r="AX172" i="8"/>
  <c r="I172" i="8"/>
  <c r="BB172" i="8"/>
  <c r="BA172" i="8"/>
  <c r="AN172" i="8"/>
  <c r="CA172" i="8"/>
  <c r="AL172" i="8"/>
  <c r="EL172" i="8"/>
  <c r="EK172" i="8"/>
  <c r="CK172" i="8"/>
  <c r="DJ172" i="8"/>
  <c r="BU172" i="8"/>
  <c r="CZ172" i="8"/>
  <c r="DX172" i="8"/>
  <c r="CX172" i="8"/>
  <c r="EM172" i="8"/>
  <c r="CY172" i="8"/>
  <c r="DM172" i="8"/>
  <c r="EQ172" i="8"/>
  <c r="CJ172" i="8"/>
  <c r="DC172" i="8"/>
  <c r="DN172" i="8"/>
  <c r="BV172" i="8"/>
  <c r="CW172" i="8"/>
  <c r="DS172" i="8"/>
  <c r="DL175" i="8"/>
  <c r="EB175" i="8"/>
  <c r="AV175" i="8"/>
  <c r="BT175" i="8"/>
  <c r="CI175" i="8"/>
  <c r="BE175" i="8"/>
  <c r="AU175" i="8"/>
  <c r="AH175" i="8"/>
  <c r="AT175" i="8"/>
  <c r="Q175" i="8"/>
  <c r="EU175" i="8"/>
  <c r="AG175" i="8"/>
  <c r="DH175" i="8"/>
  <c r="EY175" i="8"/>
  <c r="ET175" i="8"/>
  <c r="CD175" i="8"/>
  <c r="ES175" i="8"/>
  <c r="DW175" i="8"/>
  <c r="CS175" i="8"/>
  <c r="CT175" i="8"/>
  <c r="CC175" i="8"/>
  <c r="AZ175" i="8"/>
  <c r="P175" i="8"/>
  <c r="EO175" i="8"/>
  <c r="AE175" i="8"/>
  <c r="BD175" i="8"/>
  <c r="AD175" i="8"/>
  <c r="BX175" i="8"/>
  <c r="AS175" i="8"/>
  <c r="K175" i="8"/>
  <c r="CU175" i="8"/>
  <c r="G175" i="8"/>
  <c r="BR175" i="8"/>
  <c r="AF175" i="8"/>
  <c r="DP175" i="8"/>
  <c r="CQ175" i="8"/>
  <c r="EC175" i="8"/>
  <c r="AO175" i="8"/>
  <c r="BN175" i="8"/>
  <c r="EI175" i="8"/>
  <c r="CP175" i="8"/>
  <c r="BM175" i="8"/>
  <c r="BO175" i="8"/>
  <c r="Z175" i="8"/>
  <c r="T175" i="8"/>
  <c r="BC175" i="8"/>
  <c r="CO175" i="8"/>
  <c r="CB175" i="8"/>
  <c r="AY175" i="8"/>
  <c r="BF175" i="8"/>
  <c r="EW175" i="8"/>
  <c r="L175" i="8"/>
  <c r="CH175" i="8"/>
  <c r="R175" i="8"/>
  <c r="DG175" i="8"/>
  <c r="AA175" i="8"/>
  <c r="BI175" i="8"/>
  <c r="CG175" i="8"/>
  <c r="BJ175" i="8"/>
  <c r="DU175" i="8"/>
  <c r="BP175" i="8"/>
  <c r="BK175" i="8"/>
  <c r="EA175" i="8"/>
  <c r="EF175" i="8"/>
  <c r="DF175" i="8"/>
  <c r="E175" i="8"/>
  <c r="DR175" i="8"/>
  <c r="AI175" i="8"/>
  <c r="F175" i="8"/>
  <c r="DQ175" i="8"/>
  <c r="DV175" i="8"/>
  <c r="BQ175" i="8"/>
  <c r="DT175" i="8"/>
  <c r="DE175" i="8"/>
  <c r="DK175" i="8"/>
  <c r="CR175" i="8"/>
  <c r="AC175" i="8"/>
  <c r="EP175" i="8"/>
  <c r="EJ175" i="8"/>
  <c r="AP175" i="8"/>
  <c r="CE175" i="8"/>
  <c r="DZ175" i="8"/>
  <c r="ED175" i="8"/>
  <c r="DY175" i="8"/>
  <c r="CM175" i="8"/>
  <c r="BH175" i="8"/>
  <c r="M175" i="8"/>
  <c r="DO175" i="8"/>
  <c r="CL175" i="8"/>
  <c r="CF175" i="8"/>
  <c r="EN175" i="8"/>
  <c r="DB175" i="8"/>
  <c r="BL175" i="8"/>
  <c r="BG175" i="8"/>
  <c r="AW175" i="8"/>
  <c r="ER175" i="8"/>
  <c r="DA175" i="8"/>
  <c r="EE175" i="8"/>
  <c r="BS175" i="8"/>
  <c r="AB175" i="8"/>
  <c r="AL175" i="8"/>
  <c r="BA175" i="8"/>
  <c r="BW175" i="8"/>
  <c r="AQ175" i="8"/>
  <c r="AM175" i="8"/>
  <c r="BY175" i="8"/>
  <c r="J175" i="8"/>
  <c r="I175" i="8"/>
  <c r="N175" i="8"/>
  <c r="S175" i="8"/>
  <c r="AX175" i="8"/>
  <c r="EK175" i="8"/>
  <c r="BB175" i="8"/>
  <c r="Y175" i="8"/>
  <c r="CA175" i="8"/>
  <c r="EL175" i="8"/>
  <c r="EX175" i="8"/>
  <c r="BZ175" i="8"/>
  <c r="AN175" i="8"/>
  <c r="AK175" i="8"/>
  <c r="X175" i="8"/>
  <c r="O175" i="8"/>
  <c r="DI175" i="8"/>
  <c r="CY175" i="8"/>
  <c r="EQ175" i="8"/>
  <c r="BU175" i="8"/>
  <c r="CJ175" i="8"/>
  <c r="CZ175" i="8"/>
  <c r="BV175" i="8"/>
  <c r="CK175" i="8"/>
  <c r="EM175" i="8"/>
  <c r="CX175" i="8"/>
  <c r="DC175" i="8"/>
  <c r="DX175" i="8"/>
  <c r="CW175" i="8"/>
  <c r="DM175" i="8"/>
  <c r="DN175" i="8"/>
  <c r="DJ175" i="8"/>
  <c r="DL59" i="8"/>
  <c r="CI59" i="8"/>
  <c r="EB59" i="8"/>
  <c r="AV59" i="8"/>
  <c r="BT59" i="8"/>
  <c r="AT59" i="8"/>
  <c r="BE59" i="8"/>
  <c r="AU59" i="8"/>
  <c r="AH59" i="8"/>
  <c r="Q59" i="8"/>
  <c r="AG59" i="8"/>
  <c r="DH59" i="8"/>
  <c r="ET59" i="8"/>
  <c r="EU59" i="8"/>
  <c r="CD59" i="8"/>
  <c r="ES59" i="8"/>
  <c r="EY59" i="8"/>
  <c r="CC59" i="8"/>
  <c r="CT59" i="8"/>
  <c r="CS59" i="8"/>
  <c r="DW59" i="8"/>
  <c r="AZ59" i="8"/>
  <c r="P59" i="8"/>
  <c r="BX59" i="8"/>
  <c r="BD59" i="8"/>
  <c r="AD59" i="8"/>
  <c r="EO59" i="8"/>
  <c r="AS59" i="8"/>
  <c r="AE59" i="8"/>
  <c r="K59" i="8"/>
  <c r="G59" i="8"/>
  <c r="BR59" i="8"/>
  <c r="CU59" i="8"/>
  <c r="AF59" i="8"/>
  <c r="CP59" i="8"/>
  <c r="BM59" i="8"/>
  <c r="CO59" i="8"/>
  <c r="EC59" i="8"/>
  <c r="AO59" i="8"/>
  <c r="DP59" i="8"/>
  <c r="EI59" i="8"/>
  <c r="BN59" i="8"/>
  <c r="CQ59" i="8"/>
  <c r="CB59" i="8"/>
  <c r="BO59" i="8"/>
  <c r="BC59" i="8"/>
  <c r="Z59" i="8"/>
  <c r="BI59" i="8"/>
  <c r="BF59" i="8"/>
  <c r="DG59" i="8"/>
  <c r="L59" i="8"/>
  <c r="AA59" i="8"/>
  <c r="CH59" i="8"/>
  <c r="AY59" i="8"/>
  <c r="T59" i="8"/>
  <c r="CG59" i="8"/>
  <c r="EW59" i="8"/>
  <c r="R59" i="8"/>
  <c r="BJ59" i="8"/>
  <c r="EA59" i="8"/>
  <c r="BK59" i="8"/>
  <c r="DU59" i="8"/>
  <c r="F59" i="8"/>
  <c r="BP59" i="8"/>
  <c r="DF59" i="8"/>
  <c r="DV59" i="8"/>
  <c r="DR59" i="8"/>
  <c r="EF59" i="8"/>
  <c r="BQ59" i="8"/>
  <c r="DQ59" i="8"/>
  <c r="AI59" i="8"/>
  <c r="DT59" i="8"/>
  <c r="EP59" i="8"/>
  <c r="AC59" i="8"/>
  <c r="EJ59" i="8"/>
  <c r="CR59" i="8"/>
  <c r="BS59" i="8"/>
  <c r="E59" i="8"/>
  <c r="AP59" i="8"/>
  <c r="DO59" i="8"/>
  <c r="ED59" i="8"/>
  <c r="DA59" i="8"/>
  <c r="CE59" i="8"/>
  <c r="DK59" i="8"/>
  <c r="CM59" i="8"/>
  <c r="DE59" i="8"/>
  <c r="N59" i="8"/>
  <c r="BH59" i="8"/>
  <c r="M59" i="8"/>
  <c r="BG59" i="8"/>
  <c r="EN59" i="8"/>
  <c r="DY59" i="8"/>
  <c r="AB59" i="8"/>
  <c r="EE59" i="8"/>
  <c r="DZ59" i="8"/>
  <c r="CL59" i="8"/>
  <c r="CF59" i="8"/>
  <c r="BW59" i="8"/>
  <c r="ER59" i="8"/>
  <c r="O59" i="8"/>
  <c r="BZ59" i="8"/>
  <c r="AW59" i="8"/>
  <c r="DB59" i="8"/>
  <c r="AQ59" i="8"/>
  <c r="AL59" i="8"/>
  <c r="AK59" i="8"/>
  <c r="EX59" i="8"/>
  <c r="BB59" i="8"/>
  <c r="BA59" i="8"/>
  <c r="BY59" i="8"/>
  <c r="AM59" i="8"/>
  <c r="BL59" i="8"/>
  <c r="X59" i="8"/>
  <c r="AN59" i="8"/>
  <c r="AX59" i="8"/>
  <c r="I59" i="8"/>
  <c r="S59" i="8"/>
  <c r="EL59" i="8"/>
  <c r="DI59" i="8"/>
  <c r="EK59" i="8"/>
  <c r="J59" i="8"/>
  <c r="Y59" i="8"/>
  <c r="CY59" i="8"/>
  <c r="CA59" i="8"/>
  <c r="EM59" i="8"/>
  <c r="DS59" i="8"/>
  <c r="EQ59" i="8"/>
  <c r="BV59" i="8"/>
  <c r="DX59" i="8"/>
  <c r="BU59" i="8"/>
  <c r="CW59" i="8"/>
  <c r="CJ59" i="8"/>
  <c r="DC59" i="8"/>
  <c r="CX59" i="8"/>
  <c r="CK59" i="8"/>
  <c r="CZ59" i="8"/>
  <c r="DN59" i="8"/>
  <c r="DM59" i="8"/>
  <c r="DJ59" i="8"/>
  <c r="CI23" i="8"/>
  <c r="EB23" i="8"/>
  <c r="DL23" i="8"/>
  <c r="AV23" i="8"/>
  <c r="BE23" i="8"/>
  <c r="AU23" i="8"/>
  <c r="BT23" i="8"/>
  <c r="AH23" i="8"/>
  <c r="AT23" i="8"/>
  <c r="Q23" i="8"/>
  <c r="AG23" i="8"/>
  <c r="ET23" i="8"/>
  <c r="EU23" i="8"/>
  <c r="DH23" i="8"/>
  <c r="ES23" i="8"/>
  <c r="EY23" i="8"/>
  <c r="CD23" i="8"/>
  <c r="CT23" i="8"/>
  <c r="AZ23" i="8"/>
  <c r="DW23" i="8"/>
  <c r="BD23" i="8"/>
  <c r="CC23" i="8"/>
  <c r="CS23" i="8"/>
  <c r="AS23" i="8"/>
  <c r="AE23" i="8"/>
  <c r="P23" i="8"/>
  <c r="BX23" i="8"/>
  <c r="EO23" i="8"/>
  <c r="AD23" i="8"/>
  <c r="AF23" i="8"/>
  <c r="K23" i="8"/>
  <c r="CU23" i="8"/>
  <c r="AO23" i="8"/>
  <c r="G23" i="8"/>
  <c r="BR23" i="8"/>
  <c r="BN23" i="8"/>
  <c r="EI23" i="8"/>
  <c r="BM23" i="8"/>
  <c r="CQ23" i="8"/>
  <c r="DP23" i="8"/>
  <c r="CP23" i="8"/>
  <c r="CO23" i="8"/>
  <c r="EC23" i="8"/>
  <c r="CB23" i="8"/>
  <c r="BC23" i="8"/>
  <c r="T23" i="8"/>
  <c r="BO23" i="8"/>
  <c r="DG23" i="8"/>
  <c r="Z23" i="8"/>
  <c r="BF23" i="8"/>
  <c r="CG23" i="8"/>
  <c r="AY23" i="8"/>
  <c r="AA23" i="8"/>
  <c r="EW23" i="8"/>
  <c r="L23" i="8"/>
  <c r="BI23" i="8"/>
  <c r="CH23" i="8"/>
  <c r="R23" i="8"/>
  <c r="DU23" i="8"/>
  <c r="BP23" i="8"/>
  <c r="BK23" i="8"/>
  <c r="DQ23" i="8"/>
  <c r="EF23" i="8"/>
  <c r="EA23" i="8"/>
  <c r="DF23" i="8"/>
  <c r="BJ23" i="8"/>
  <c r="DR23" i="8"/>
  <c r="DV23" i="8"/>
  <c r="BQ23" i="8"/>
  <c r="E23" i="8"/>
  <c r="F23" i="8"/>
  <c r="CR23" i="8"/>
  <c r="EP23" i="8"/>
  <c r="AC23" i="8"/>
  <c r="EJ23" i="8"/>
  <c r="DE23" i="8"/>
  <c r="DK23" i="8"/>
  <c r="DT23" i="8"/>
  <c r="BS23" i="8"/>
  <c r="ED23" i="8"/>
  <c r="DY23" i="8"/>
  <c r="N23" i="8"/>
  <c r="BH23" i="8"/>
  <c r="CE23" i="8"/>
  <c r="M23" i="8"/>
  <c r="AP23" i="8"/>
  <c r="BG23" i="8"/>
  <c r="DA23" i="8"/>
  <c r="AI23" i="8"/>
  <c r="DZ23" i="8"/>
  <c r="CM23" i="8"/>
  <c r="DO23" i="8"/>
  <c r="AB23" i="8"/>
  <c r="CF23" i="8"/>
  <c r="O23" i="8"/>
  <c r="BZ23" i="8"/>
  <c r="BY23" i="8"/>
  <c r="EN23" i="8"/>
  <c r="CL23" i="8"/>
  <c r="DB23" i="8"/>
  <c r="BW23" i="8"/>
  <c r="BL23" i="8"/>
  <c r="AQ23" i="8"/>
  <c r="EX23" i="8"/>
  <c r="J23" i="8"/>
  <c r="AK23" i="8"/>
  <c r="ER23" i="8"/>
  <c r="EE23" i="8"/>
  <c r="AL23" i="8"/>
  <c r="AN23" i="8"/>
  <c r="BA23" i="8"/>
  <c r="X23" i="8"/>
  <c r="AX23" i="8"/>
  <c r="DI23" i="8"/>
  <c r="AW23" i="8"/>
  <c r="BB23" i="8"/>
  <c r="DX23" i="8"/>
  <c r="CA23" i="8"/>
  <c r="I23" i="8"/>
  <c r="EL23" i="8"/>
  <c r="EK23" i="8"/>
  <c r="AM23" i="8"/>
  <c r="Y23" i="8"/>
  <c r="S23" i="8"/>
  <c r="BU23" i="8"/>
  <c r="DM23" i="8"/>
  <c r="W23" i="8"/>
  <c r="CK23" i="8"/>
  <c r="CX23" i="8"/>
  <c r="DC23" i="8"/>
  <c r="DN23" i="8"/>
  <c r="DS23" i="8"/>
  <c r="DJ23" i="8"/>
  <c r="CJ23" i="8"/>
  <c r="EM23" i="8"/>
  <c r="CZ23" i="8"/>
  <c r="BV23" i="8"/>
  <c r="EQ23" i="8"/>
  <c r="CY23" i="8"/>
  <c r="CW23" i="8"/>
  <c r="EB52" i="8"/>
  <c r="DL52" i="8"/>
  <c r="AV52" i="8"/>
  <c r="BT52" i="8"/>
  <c r="BE52" i="8"/>
  <c r="CI52" i="8"/>
  <c r="AU52" i="8"/>
  <c r="AT52" i="8"/>
  <c r="AH52" i="8"/>
  <c r="Q52" i="8"/>
  <c r="AG52" i="8"/>
  <c r="DH52" i="8"/>
  <c r="EU52" i="8"/>
  <c r="ES52" i="8"/>
  <c r="CD52" i="8"/>
  <c r="CC52" i="8"/>
  <c r="ET52" i="8"/>
  <c r="EY52" i="8"/>
  <c r="CT52" i="8"/>
  <c r="AZ52" i="8"/>
  <c r="CS52" i="8"/>
  <c r="DW52" i="8"/>
  <c r="AD52" i="8"/>
  <c r="P52" i="8"/>
  <c r="EO52" i="8"/>
  <c r="BD52" i="8"/>
  <c r="AS52" i="8"/>
  <c r="AE52" i="8"/>
  <c r="BX52" i="8"/>
  <c r="AF52" i="8"/>
  <c r="BR52" i="8"/>
  <c r="EC52" i="8"/>
  <c r="K52" i="8"/>
  <c r="G52" i="8"/>
  <c r="CU52" i="8"/>
  <c r="AO52" i="8"/>
  <c r="EI52" i="8"/>
  <c r="DP52" i="8"/>
  <c r="CQ52" i="8"/>
  <c r="BN52" i="8"/>
  <c r="BM52" i="8"/>
  <c r="CP52" i="8"/>
  <c r="CO52" i="8"/>
  <c r="CB52" i="8"/>
  <c r="BO52" i="8"/>
  <c r="BC52" i="8"/>
  <c r="T52" i="8"/>
  <c r="BF52" i="8"/>
  <c r="Z52" i="8"/>
  <c r="L52" i="8"/>
  <c r="DG52" i="8"/>
  <c r="AA52" i="8"/>
  <c r="CH52" i="8"/>
  <c r="EW52" i="8"/>
  <c r="CG52" i="8"/>
  <c r="BI52" i="8"/>
  <c r="R52" i="8"/>
  <c r="AY52" i="8"/>
  <c r="DU52" i="8"/>
  <c r="BP52" i="8"/>
  <c r="BK52" i="8"/>
  <c r="DF52" i="8"/>
  <c r="BJ52" i="8"/>
  <c r="DR52" i="8"/>
  <c r="EF52" i="8"/>
  <c r="DQ52" i="8"/>
  <c r="DV52" i="8"/>
  <c r="BQ52" i="8"/>
  <c r="DT52" i="8"/>
  <c r="EA52" i="8"/>
  <c r="E52" i="8"/>
  <c r="AI52" i="8"/>
  <c r="F52" i="8"/>
  <c r="AC52" i="8"/>
  <c r="EP52" i="8"/>
  <c r="EJ52" i="8"/>
  <c r="DE52" i="8"/>
  <c r="CR52" i="8"/>
  <c r="DK52" i="8"/>
  <c r="DA52" i="8"/>
  <c r="BG52" i="8"/>
  <c r="ED52" i="8"/>
  <c r="DZ52" i="8"/>
  <c r="BS52" i="8"/>
  <c r="N52" i="8"/>
  <c r="M52" i="8"/>
  <c r="DY52" i="8"/>
  <c r="BH52" i="8"/>
  <c r="AP52" i="8"/>
  <c r="DB52" i="8"/>
  <c r="EN52" i="8"/>
  <c r="CF52" i="8"/>
  <c r="BW52" i="8"/>
  <c r="AW52" i="8"/>
  <c r="CM52" i="8"/>
  <c r="O52" i="8"/>
  <c r="BZ52" i="8"/>
  <c r="BY52" i="8"/>
  <c r="BL52" i="8"/>
  <c r="ER52" i="8"/>
  <c r="AB52" i="8"/>
  <c r="CL52" i="8"/>
  <c r="AQ52" i="8"/>
  <c r="AN52" i="8"/>
  <c r="EE52" i="8"/>
  <c r="AM52" i="8"/>
  <c r="CE52" i="8"/>
  <c r="J52" i="8"/>
  <c r="DO52" i="8"/>
  <c r="EX52" i="8"/>
  <c r="AK52" i="8"/>
  <c r="AL52" i="8"/>
  <c r="X52" i="8"/>
  <c r="Y52" i="8"/>
  <c r="I52" i="8"/>
  <c r="BA52" i="8"/>
  <c r="CA52" i="8"/>
  <c r="DI52" i="8"/>
  <c r="BB52" i="8"/>
  <c r="S52" i="8"/>
  <c r="AX52" i="8"/>
  <c r="DX52" i="8"/>
  <c r="EL52" i="8"/>
  <c r="EK52" i="8"/>
  <c r="EQ52" i="8"/>
  <c r="BU52" i="8"/>
  <c r="W52" i="8"/>
  <c r="CY52" i="8"/>
  <c r="BV52" i="8"/>
  <c r="CW52" i="8"/>
  <c r="CX52" i="8"/>
  <c r="CJ52" i="8"/>
  <c r="DC52" i="8"/>
  <c r="DN52" i="8"/>
  <c r="CK52" i="8"/>
  <c r="DM52" i="8"/>
  <c r="DS52" i="8"/>
  <c r="EM52" i="8"/>
  <c r="DJ52" i="8"/>
  <c r="CZ52" i="8"/>
  <c r="CI50" i="8"/>
  <c r="EB50" i="8"/>
  <c r="DL50" i="8"/>
  <c r="AV50" i="8"/>
  <c r="BT50" i="8"/>
  <c r="AT50" i="8"/>
  <c r="BE50" i="8"/>
  <c r="AU50" i="8"/>
  <c r="Q50" i="8"/>
  <c r="AG50" i="8"/>
  <c r="AH50" i="8"/>
  <c r="EU50" i="8"/>
  <c r="DH50" i="8"/>
  <c r="ET50" i="8"/>
  <c r="ES50" i="8"/>
  <c r="CD50" i="8"/>
  <c r="EY50" i="8"/>
  <c r="CC50" i="8"/>
  <c r="DW50" i="8"/>
  <c r="CS50" i="8"/>
  <c r="AZ50" i="8"/>
  <c r="CT50" i="8"/>
  <c r="BD50" i="8"/>
  <c r="BX50" i="8"/>
  <c r="AD50" i="8"/>
  <c r="P50" i="8"/>
  <c r="EO50" i="8"/>
  <c r="AS50" i="8"/>
  <c r="AE50" i="8"/>
  <c r="AF50" i="8"/>
  <c r="CU50" i="8"/>
  <c r="BR50" i="8"/>
  <c r="G50" i="8"/>
  <c r="EC50" i="8"/>
  <c r="DP50" i="8"/>
  <c r="K50" i="8"/>
  <c r="CP50" i="8"/>
  <c r="CO50" i="8"/>
  <c r="AO50" i="8"/>
  <c r="BN50" i="8"/>
  <c r="EI50" i="8"/>
  <c r="CQ50" i="8"/>
  <c r="BM50" i="8"/>
  <c r="BF50" i="8"/>
  <c r="BO50" i="8"/>
  <c r="T50" i="8"/>
  <c r="CB50" i="8"/>
  <c r="BC50" i="8"/>
  <c r="EW50" i="8"/>
  <c r="BI50" i="8"/>
  <c r="Z50" i="8"/>
  <c r="AY50" i="8"/>
  <c r="DG50" i="8"/>
  <c r="L50" i="8"/>
  <c r="AA50" i="8"/>
  <c r="CH50" i="8"/>
  <c r="BP50" i="8"/>
  <c r="CG50" i="8"/>
  <c r="BJ50" i="8"/>
  <c r="R50" i="8"/>
  <c r="EA50" i="8"/>
  <c r="EF50" i="8"/>
  <c r="DQ50" i="8"/>
  <c r="F50" i="8"/>
  <c r="DV50" i="8"/>
  <c r="DU50" i="8"/>
  <c r="DF50" i="8"/>
  <c r="BQ50" i="8"/>
  <c r="BK50" i="8"/>
  <c r="DR50" i="8"/>
  <c r="DE50" i="8"/>
  <c r="CR50" i="8"/>
  <c r="DT50" i="8"/>
  <c r="EP50" i="8"/>
  <c r="BS50" i="8"/>
  <c r="E50" i="8"/>
  <c r="AI50" i="8"/>
  <c r="AC50" i="8"/>
  <c r="DK50" i="8"/>
  <c r="AP50" i="8"/>
  <c r="CE50" i="8"/>
  <c r="ED50" i="8"/>
  <c r="DZ50" i="8"/>
  <c r="BG50" i="8"/>
  <c r="DA50" i="8"/>
  <c r="DY50" i="8"/>
  <c r="CM50" i="8"/>
  <c r="M50" i="8"/>
  <c r="EJ50" i="8"/>
  <c r="N50" i="8"/>
  <c r="BH50" i="8"/>
  <c r="EN50" i="8"/>
  <c r="DO50" i="8"/>
  <c r="CF50" i="8"/>
  <c r="BW50" i="8"/>
  <c r="ER50" i="8"/>
  <c r="EE50" i="8"/>
  <c r="AB50" i="8"/>
  <c r="CL50" i="8"/>
  <c r="O50" i="8"/>
  <c r="BZ50" i="8"/>
  <c r="AW50" i="8"/>
  <c r="J50" i="8"/>
  <c r="AL50" i="8"/>
  <c r="BL50" i="8"/>
  <c r="I50" i="8"/>
  <c r="AK50" i="8"/>
  <c r="X50" i="8"/>
  <c r="Y50" i="8"/>
  <c r="AQ50" i="8"/>
  <c r="DB50" i="8"/>
  <c r="AM50" i="8"/>
  <c r="BB50" i="8"/>
  <c r="BA50" i="8"/>
  <c r="DI50" i="8"/>
  <c r="EQ50" i="8"/>
  <c r="EL50" i="8"/>
  <c r="EX50" i="8"/>
  <c r="EK50" i="8"/>
  <c r="DX50" i="8"/>
  <c r="BY50" i="8"/>
  <c r="AN50" i="8"/>
  <c r="S50" i="8"/>
  <c r="CA50" i="8"/>
  <c r="AX50" i="8"/>
  <c r="EM50" i="8"/>
  <c r="CY50" i="8"/>
  <c r="BU50" i="8"/>
  <c r="CX50" i="8"/>
  <c r="DN50" i="8"/>
  <c r="DC50" i="8"/>
  <c r="CW50" i="8"/>
  <c r="CJ50" i="8"/>
  <c r="CK50" i="8"/>
  <c r="BV50" i="8"/>
  <c r="DM50" i="8"/>
  <c r="CZ50" i="8"/>
  <c r="EB64" i="8"/>
  <c r="AV64" i="8"/>
  <c r="DL64" i="8"/>
  <c r="CI64" i="8"/>
  <c r="BT64" i="8"/>
  <c r="BE64" i="8"/>
  <c r="AU64" i="8"/>
  <c r="Q64" i="8"/>
  <c r="AH64" i="8"/>
  <c r="AT64" i="8"/>
  <c r="DH64" i="8"/>
  <c r="AG64" i="8"/>
  <c r="EU64" i="8"/>
  <c r="ET64" i="8"/>
  <c r="ES64" i="8"/>
  <c r="CD64" i="8"/>
  <c r="EY64" i="8"/>
  <c r="AZ64" i="8"/>
  <c r="DW64" i="8"/>
  <c r="CC64" i="8"/>
  <c r="CT64" i="8"/>
  <c r="CS64" i="8"/>
  <c r="BD64" i="8"/>
  <c r="EO64" i="8"/>
  <c r="AE64" i="8"/>
  <c r="BX64" i="8"/>
  <c r="AD64" i="8"/>
  <c r="P64" i="8"/>
  <c r="AS64" i="8"/>
  <c r="AO64" i="8"/>
  <c r="AF64" i="8"/>
  <c r="K64" i="8"/>
  <c r="G64" i="8"/>
  <c r="CU64" i="8"/>
  <c r="BR64" i="8"/>
  <c r="EC64" i="8"/>
  <c r="DP64" i="8"/>
  <c r="EI64" i="8"/>
  <c r="CQ64" i="8"/>
  <c r="BN64" i="8"/>
  <c r="CP64" i="8"/>
  <c r="BM64" i="8"/>
  <c r="CB64" i="8"/>
  <c r="BC64" i="8"/>
  <c r="T64" i="8"/>
  <c r="Z64" i="8"/>
  <c r="BI64" i="8"/>
  <c r="BF64" i="8"/>
  <c r="DG64" i="8"/>
  <c r="CO64" i="8"/>
  <c r="BO64" i="8"/>
  <c r="L64" i="8"/>
  <c r="CH64" i="8"/>
  <c r="CG64" i="8"/>
  <c r="R64" i="8"/>
  <c r="EW64" i="8"/>
  <c r="AY64" i="8"/>
  <c r="AA64" i="8"/>
  <c r="BP64" i="8"/>
  <c r="BK64" i="8"/>
  <c r="DR64" i="8"/>
  <c r="EA64" i="8"/>
  <c r="DU64" i="8"/>
  <c r="DF64" i="8"/>
  <c r="BJ64" i="8"/>
  <c r="DQ64" i="8"/>
  <c r="EF64" i="8"/>
  <c r="E64" i="8"/>
  <c r="DV64" i="8"/>
  <c r="BQ64" i="8"/>
  <c r="DE64" i="8"/>
  <c r="EJ64" i="8"/>
  <c r="AI64" i="8"/>
  <c r="DT64" i="8"/>
  <c r="EP64" i="8"/>
  <c r="F64" i="8"/>
  <c r="CR64" i="8"/>
  <c r="AP64" i="8"/>
  <c r="ED64" i="8"/>
  <c r="DZ64" i="8"/>
  <c r="DA64" i="8"/>
  <c r="M64" i="8"/>
  <c r="N64" i="8"/>
  <c r="CM64" i="8"/>
  <c r="EN64" i="8"/>
  <c r="BS64" i="8"/>
  <c r="CE64" i="8"/>
  <c r="BH64" i="8"/>
  <c r="CL64" i="8"/>
  <c r="DB64" i="8"/>
  <c r="BG64" i="8"/>
  <c r="DY64" i="8"/>
  <c r="BW64" i="8"/>
  <c r="O64" i="8"/>
  <c r="AQ64" i="8"/>
  <c r="DO64" i="8"/>
  <c r="BZ64" i="8"/>
  <c r="AC64" i="8"/>
  <c r="CF64" i="8"/>
  <c r="ER64" i="8"/>
  <c r="AW64" i="8"/>
  <c r="BL64" i="8"/>
  <c r="DK64" i="8"/>
  <c r="AB64" i="8"/>
  <c r="AM64" i="8"/>
  <c r="BY64" i="8"/>
  <c r="J64" i="8"/>
  <c r="AL64" i="8"/>
  <c r="X64" i="8"/>
  <c r="DI64" i="8"/>
  <c r="DX64" i="8"/>
  <c r="BA64" i="8"/>
  <c r="BB64" i="8"/>
  <c r="I64" i="8"/>
  <c r="S64" i="8"/>
  <c r="CA64" i="8"/>
  <c r="EE64" i="8"/>
  <c r="AN64" i="8"/>
  <c r="AK64" i="8"/>
  <c r="EX64" i="8"/>
  <c r="Y64" i="8"/>
  <c r="AX64" i="8"/>
  <c r="EL64" i="8"/>
  <c r="EQ64" i="8"/>
  <c r="BV64" i="8"/>
  <c r="CW64" i="8"/>
  <c r="W64" i="8"/>
  <c r="DC64" i="8"/>
  <c r="CX64" i="8"/>
  <c r="CJ64" i="8"/>
  <c r="BU64" i="8"/>
  <c r="CK64" i="8"/>
  <c r="DN64" i="8"/>
  <c r="CZ64" i="8"/>
  <c r="DS64" i="8"/>
  <c r="EK64" i="8"/>
  <c r="CY64" i="8"/>
  <c r="DM64" i="8"/>
  <c r="DL101" i="8"/>
  <c r="AV101" i="8"/>
  <c r="EB101" i="8"/>
  <c r="BT101" i="8"/>
  <c r="CI101" i="8"/>
  <c r="BE101" i="8"/>
  <c r="AU101" i="8"/>
  <c r="AT101" i="8"/>
  <c r="AH101" i="8"/>
  <c r="Q101" i="8"/>
  <c r="DH101" i="8"/>
  <c r="EU101" i="8"/>
  <c r="AG101" i="8"/>
  <c r="ET101" i="8"/>
  <c r="CD101" i="8"/>
  <c r="CC101" i="8"/>
  <c r="ES101" i="8"/>
  <c r="EY101" i="8"/>
  <c r="CT101" i="8"/>
  <c r="AZ101" i="8"/>
  <c r="CS101" i="8"/>
  <c r="DW101" i="8"/>
  <c r="BD101" i="8"/>
  <c r="AS101" i="8"/>
  <c r="AE101" i="8"/>
  <c r="BX101" i="8"/>
  <c r="AD101" i="8"/>
  <c r="P101" i="8"/>
  <c r="EO101" i="8"/>
  <c r="CU101" i="8"/>
  <c r="G101" i="8"/>
  <c r="BR101" i="8"/>
  <c r="AF101" i="8"/>
  <c r="K101" i="8"/>
  <c r="AO101" i="8"/>
  <c r="EC101" i="8"/>
  <c r="CQ101" i="8"/>
  <c r="CP101" i="8"/>
  <c r="BN101" i="8"/>
  <c r="EI101" i="8"/>
  <c r="CO101" i="8"/>
  <c r="DP101" i="8"/>
  <c r="BM101" i="8"/>
  <c r="BO101" i="8"/>
  <c r="CB101" i="8"/>
  <c r="Z101" i="8"/>
  <c r="BF101" i="8"/>
  <c r="L101" i="8"/>
  <c r="T101" i="8"/>
  <c r="BC101" i="8"/>
  <c r="CG101" i="8"/>
  <c r="AY101" i="8"/>
  <c r="AA101" i="8"/>
  <c r="CH101" i="8"/>
  <c r="DG101" i="8"/>
  <c r="EW101" i="8"/>
  <c r="BI101" i="8"/>
  <c r="DU101" i="8"/>
  <c r="BJ101" i="8"/>
  <c r="DQ101" i="8"/>
  <c r="BP101" i="8"/>
  <c r="EA101" i="8"/>
  <c r="R101" i="8"/>
  <c r="BK101" i="8"/>
  <c r="EF101" i="8"/>
  <c r="DR101" i="8"/>
  <c r="DF101" i="8"/>
  <c r="E101" i="8"/>
  <c r="DV101" i="8"/>
  <c r="F101" i="8"/>
  <c r="BQ101" i="8"/>
  <c r="AI101" i="8"/>
  <c r="EJ101" i="8"/>
  <c r="DT101" i="8"/>
  <c r="AC101" i="8"/>
  <c r="DE101" i="8"/>
  <c r="EP101" i="8"/>
  <c r="CR101" i="8"/>
  <c r="M101" i="8"/>
  <c r="CE101" i="8"/>
  <c r="BS101" i="8"/>
  <c r="DA101" i="8"/>
  <c r="DZ101" i="8"/>
  <c r="BH101" i="8"/>
  <c r="BG101" i="8"/>
  <c r="EN101" i="8"/>
  <c r="DK101" i="8"/>
  <c r="DY101" i="8"/>
  <c r="CM101" i="8"/>
  <c r="ED101" i="8"/>
  <c r="DB101" i="8"/>
  <c r="N101" i="8"/>
  <c r="CF101" i="8"/>
  <c r="BW101" i="8"/>
  <c r="ER101" i="8"/>
  <c r="AP101" i="8"/>
  <c r="EE101" i="8"/>
  <c r="DO101" i="8"/>
  <c r="CL101" i="8"/>
  <c r="BY101" i="8"/>
  <c r="BL101" i="8"/>
  <c r="AM101" i="8"/>
  <c r="Y101" i="8"/>
  <c r="AB101" i="8"/>
  <c r="AQ101" i="8"/>
  <c r="AL101" i="8"/>
  <c r="AW101" i="8"/>
  <c r="J101" i="8"/>
  <c r="O101" i="8"/>
  <c r="BA101" i="8"/>
  <c r="AK101" i="8"/>
  <c r="EX101" i="8"/>
  <c r="EL101" i="8"/>
  <c r="BZ101" i="8"/>
  <c r="CA101" i="8"/>
  <c r="DI101" i="8"/>
  <c r="EK101" i="8"/>
  <c r="I101" i="8"/>
  <c r="BB101" i="8"/>
  <c r="AN101" i="8"/>
  <c r="AX101" i="8"/>
  <c r="DX101" i="8"/>
  <c r="X101" i="8"/>
  <c r="S101" i="8"/>
  <c r="EQ101" i="8"/>
  <c r="CW101" i="8"/>
  <c r="CY101" i="8"/>
  <c r="DM101" i="8"/>
  <c r="BU101" i="8"/>
  <c r="CK101" i="8"/>
  <c r="CJ101" i="8"/>
  <c r="EM101" i="8"/>
  <c r="BV101" i="8"/>
  <c r="CZ101" i="8"/>
  <c r="DJ101" i="8"/>
  <c r="DC101" i="8"/>
  <c r="DN101" i="8"/>
  <c r="CX101" i="8"/>
  <c r="AV8" i="8"/>
  <c r="EB8" i="8"/>
  <c r="DL8" i="8"/>
  <c r="BE8" i="8"/>
  <c r="CI8" i="8"/>
  <c r="AU8" i="8"/>
  <c r="BT8" i="8"/>
  <c r="AH8" i="8"/>
  <c r="Q8" i="8"/>
  <c r="AT8" i="8"/>
  <c r="AG8" i="8"/>
  <c r="EU8" i="8"/>
  <c r="DH8" i="8"/>
  <c r="ET8" i="8"/>
  <c r="ES8" i="8"/>
  <c r="EY8" i="8"/>
  <c r="CD8" i="8"/>
  <c r="CT8" i="8"/>
  <c r="CS8" i="8"/>
  <c r="CC8" i="8"/>
  <c r="DW8" i="8"/>
  <c r="AZ8" i="8"/>
  <c r="AE8" i="8"/>
  <c r="EO8" i="8"/>
  <c r="BD8" i="8"/>
  <c r="AD8" i="8"/>
  <c r="P8" i="8"/>
  <c r="BX8" i="8"/>
  <c r="AS8" i="8"/>
  <c r="AF8" i="8"/>
  <c r="BR8" i="8"/>
  <c r="AO8" i="8"/>
  <c r="K8" i="8"/>
  <c r="G8" i="8"/>
  <c r="CU8" i="8"/>
  <c r="DP8" i="8"/>
  <c r="CQ8" i="8"/>
  <c r="BN8" i="8"/>
  <c r="EC8" i="8"/>
  <c r="EI8" i="8"/>
  <c r="CP8" i="8"/>
  <c r="BM8" i="8"/>
  <c r="CO8" i="8"/>
  <c r="DG8" i="8"/>
  <c r="CB8" i="8"/>
  <c r="Z8" i="8"/>
  <c r="BO8" i="8"/>
  <c r="BF8" i="8"/>
  <c r="L8" i="8"/>
  <c r="BC8" i="8"/>
  <c r="BI8" i="8"/>
  <c r="AY8" i="8"/>
  <c r="EW8" i="8"/>
  <c r="CH8" i="8"/>
  <c r="T8" i="8"/>
  <c r="R8" i="8"/>
  <c r="AA8" i="8"/>
  <c r="CG8" i="8"/>
  <c r="BP8" i="8"/>
  <c r="BK8" i="8"/>
  <c r="BJ8" i="8"/>
  <c r="DU8" i="8"/>
  <c r="DQ8" i="8"/>
  <c r="E8" i="8"/>
  <c r="DF8" i="8"/>
  <c r="EF8" i="8"/>
  <c r="F8" i="8"/>
  <c r="DR8" i="8"/>
  <c r="DV8" i="8"/>
  <c r="BQ8" i="8"/>
  <c r="EA8" i="8"/>
  <c r="DE8" i="8"/>
  <c r="AI8" i="8"/>
  <c r="EJ8" i="8"/>
  <c r="DK8" i="8"/>
  <c r="CM8" i="8"/>
  <c r="BS8" i="8"/>
  <c r="AP8" i="8"/>
  <c r="DA8" i="8"/>
  <c r="BH8" i="8"/>
  <c r="ED8" i="8"/>
  <c r="DT8" i="8"/>
  <c r="N8" i="8"/>
  <c r="CE8" i="8"/>
  <c r="BG8" i="8"/>
  <c r="DY8" i="8"/>
  <c r="EN8" i="8"/>
  <c r="BZ8" i="8"/>
  <c r="BW8" i="8"/>
  <c r="DB8" i="8"/>
  <c r="BL8" i="8"/>
  <c r="AC8" i="8"/>
  <c r="DO8" i="8"/>
  <c r="M8" i="8"/>
  <c r="DZ8" i="8"/>
  <c r="CF8" i="8"/>
  <c r="EE8" i="8"/>
  <c r="AB8" i="8"/>
  <c r="AW8" i="8"/>
  <c r="J8" i="8"/>
  <c r="EP8" i="8"/>
  <c r="ER8" i="8"/>
  <c r="CL8" i="8"/>
  <c r="BY8" i="8"/>
  <c r="AQ8" i="8"/>
  <c r="CR8" i="8"/>
  <c r="O8" i="8"/>
  <c r="AN8" i="8"/>
  <c r="EX8" i="8"/>
  <c r="CA8" i="8"/>
  <c r="AX8" i="8"/>
  <c r="DI8" i="8"/>
  <c r="AL8" i="8"/>
  <c r="Y8" i="8"/>
  <c r="AM8" i="8"/>
  <c r="AK8" i="8"/>
  <c r="BA8" i="8"/>
  <c r="S8" i="8"/>
  <c r="EL8" i="8"/>
  <c r="EK8" i="8"/>
  <c r="BB8" i="8"/>
  <c r="I8" i="8"/>
  <c r="X8" i="8"/>
  <c r="EQ8" i="8"/>
  <c r="CW8" i="8"/>
  <c r="DN8" i="8"/>
  <c r="DM8" i="8"/>
  <c r="DJ8" i="8"/>
  <c r="EM8" i="8"/>
  <c r="BV8" i="8"/>
  <c r="DC8" i="8"/>
  <c r="DS8" i="8"/>
  <c r="CY8" i="8"/>
  <c r="CK8" i="8"/>
  <c r="CZ8" i="8"/>
  <c r="DX8" i="8"/>
  <c r="CX8" i="8"/>
  <c r="BU8" i="8"/>
  <c r="CJ8" i="8"/>
  <c r="CI122" i="8"/>
  <c r="DL122" i="8"/>
  <c r="AV122" i="8"/>
  <c r="EB122" i="8"/>
  <c r="BE122" i="8"/>
  <c r="BT122" i="8"/>
  <c r="Q122" i="8"/>
  <c r="AT122" i="8"/>
  <c r="AU122" i="8"/>
  <c r="AH122" i="8"/>
  <c r="DH122" i="8"/>
  <c r="EU122" i="8"/>
  <c r="AG122" i="8"/>
  <c r="ET122" i="8"/>
  <c r="ES122" i="8"/>
  <c r="EY122" i="8"/>
  <c r="CD122" i="8"/>
  <c r="CC122" i="8"/>
  <c r="CS122" i="8"/>
  <c r="DW122" i="8"/>
  <c r="CT122" i="8"/>
  <c r="BD122" i="8"/>
  <c r="EO122" i="8"/>
  <c r="AE122" i="8"/>
  <c r="AZ122" i="8"/>
  <c r="AD122" i="8"/>
  <c r="BX122" i="8"/>
  <c r="P122" i="8"/>
  <c r="AS122" i="8"/>
  <c r="BR122" i="8"/>
  <c r="K122" i="8"/>
  <c r="AF122" i="8"/>
  <c r="CU122" i="8"/>
  <c r="G122" i="8"/>
  <c r="EC122" i="8"/>
  <c r="EI122" i="8"/>
  <c r="CP122" i="8"/>
  <c r="CQ122" i="8"/>
  <c r="AO122" i="8"/>
  <c r="BN122" i="8"/>
  <c r="BM122" i="8"/>
  <c r="DP122" i="8"/>
  <c r="CO122" i="8"/>
  <c r="BC122" i="8"/>
  <c r="Z122" i="8"/>
  <c r="BO122" i="8"/>
  <c r="T122" i="8"/>
  <c r="CB122" i="8"/>
  <c r="DG122" i="8"/>
  <c r="CG122" i="8"/>
  <c r="BI122" i="8"/>
  <c r="AY122" i="8"/>
  <c r="BF122" i="8"/>
  <c r="AA122" i="8"/>
  <c r="EW122" i="8"/>
  <c r="CH122" i="8"/>
  <c r="L122" i="8"/>
  <c r="BP122" i="8"/>
  <c r="R122" i="8"/>
  <c r="DU122" i="8"/>
  <c r="EA122" i="8"/>
  <c r="BK122" i="8"/>
  <c r="DQ122" i="8"/>
  <c r="BJ122" i="8"/>
  <c r="DF122" i="8"/>
  <c r="BQ122" i="8"/>
  <c r="AI122" i="8"/>
  <c r="DT122" i="8"/>
  <c r="DR122" i="8"/>
  <c r="E122" i="8"/>
  <c r="DV122" i="8"/>
  <c r="EF122" i="8"/>
  <c r="DE122" i="8"/>
  <c r="EJ122" i="8"/>
  <c r="CR122" i="8"/>
  <c r="DK122" i="8"/>
  <c r="AC122" i="8"/>
  <c r="F122" i="8"/>
  <c r="BS122" i="8"/>
  <c r="DA122" i="8"/>
  <c r="ED122" i="8"/>
  <c r="AP122" i="8"/>
  <c r="CE122" i="8"/>
  <c r="DZ122" i="8"/>
  <c r="M122" i="8"/>
  <c r="DY122" i="8"/>
  <c r="EN122" i="8"/>
  <c r="EP122" i="8"/>
  <c r="N122" i="8"/>
  <c r="BH122" i="8"/>
  <c r="BG122" i="8"/>
  <c r="CM122" i="8"/>
  <c r="CL122" i="8"/>
  <c r="DB122" i="8"/>
  <c r="BL122" i="8"/>
  <c r="O122" i="8"/>
  <c r="AB122" i="8"/>
  <c r="CF122" i="8"/>
  <c r="BY122" i="8"/>
  <c r="DO122" i="8"/>
  <c r="ER122" i="8"/>
  <c r="BZ122" i="8"/>
  <c r="AW122" i="8"/>
  <c r="X122" i="8"/>
  <c r="EE122" i="8"/>
  <c r="AQ122" i="8"/>
  <c r="I122" i="8"/>
  <c r="BA122" i="8"/>
  <c r="Y122" i="8"/>
  <c r="AX122" i="8"/>
  <c r="J122" i="8"/>
  <c r="AL122" i="8"/>
  <c r="AK122" i="8"/>
  <c r="S122" i="8"/>
  <c r="BV122" i="8"/>
  <c r="EX122" i="8"/>
  <c r="AN122" i="8"/>
  <c r="BB122" i="8"/>
  <c r="BW122" i="8"/>
  <c r="AM122" i="8"/>
  <c r="CA122" i="8"/>
  <c r="EL122" i="8"/>
  <c r="DI122" i="8"/>
  <c r="DC122" i="8"/>
  <c r="DJ122" i="8"/>
  <c r="EK122" i="8"/>
  <c r="CY122" i="8"/>
  <c r="DM122" i="8"/>
  <c r="DX122" i="8"/>
  <c r="EQ122" i="8"/>
  <c r="BU122" i="8"/>
  <c r="CK122" i="8"/>
  <c r="DS122" i="8"/>
  <c r="CX122" i="8"/>
  <c r="DN122" i="8"/>
  <c r="CW122" i="8"/>
  <c r="CZ122" i="8"/>
  <c r="CJ122" i="8"/>
  <c r="EB130" i="8"/>
  <c r="AV130" i="8"/>
  <c r="CI130" i="8"/>
  <c r="DL130" i="8"/>
  <c r="AU130" i="8"/>
  <c r="BE130" i="8"/>
  <c r="BT130" i="8"/>
  <c r="AT130" i="8"/>
  <c r="Q130" i="8"/>
  <c r="AH130" i="8"/>
  <c r="ET130" i="8"/>
  <c r="AG130" i="8"/>
  <c r="DH130" i="8"/>
  <c r="EU130" i="8"/>
  <c r="CD130" i="8"/>
  <c r="ES130" i="8"/>
  <c r="EY130" i="8"/>
  <c r="CC130" i="8"/>
  <c r="CT130" i="8"/>
  <c r="DW130" i="8"/>
  <c r="CS130" i="8"/>
  <c r="AZ130" i="8"/>
  <c r="AD130" i="8"/>
  <c r="BD130" i="8"/>
  <c r="P130" i="8"/>
  <c r="AS130" i="8"/>
  <c r="AE130" i="8"/>
  <c r="BX130" i="8"/>
  <c r="EO130" i="8"/>
  <c r="G130" i="8"/>
  <c r="BR130" i="8"/>
  <c r="AF130" i="8"/>
  <c r="K130" i="8"/>
  <c r="CU130" i="8"/>
  <c r="DP130" i="8"/>
  <c r="EI130" i="8"/>
  <c r="CO130" i="8"/>
  <c r="AO130" i="8"/>
  <c r="EC130" i="8"/>
  <c r="BM130" i="8"/>
  <c r="CP130" i="8"/>
  <c r="CQ130" i="8"/>
  <c r="BN130" i="8"/>
  <c r="BF130" i="8"/>
  <c r="CB130" i="8"/>
  <c r="BO130" i="8"/>
  <c r="BC130" i="8"/>
  <c r="Z130" i="8"/>
  <c r="T130" i="8"/>
  <c r="DG130" i="8"/>
  <c r="CH130" i="8"/>
  <c r="L130" i="8"/>
  <c r="BI130" i="8"/>
  <c r="AY130" i="8"/>
  <c r="CG130" i="8"/>
  <c r="AA130" i="8"/>
  <c r="EW130" i="8"/>
  <c r="R130" i="8"/>
  <c r="DU130" i="8"/>
  <c r="EA130" i="8"/>
  <c r="DR130" i="8"/>
  <c r="DF130" i="8"/>
  <c r="BK130" i="8"/>
  <c r="BP130" i="8"/>
  <c r="BJ130" i="8"/>
  <c r="F130" i="8"/>
  <c r="BQ130" i="8"/>
  <c r="DT130" i="8"/>
  <c r="DQ130" i="8"/>
  <c r="DV130" i="8"/>
  <c r="EF130" i="8"/>
  <c r="E130" i="8"/>
  <c r="AI130" i="8"/>
  <c r="DK130" i="8"/>
  <c r="EJ130" i="8"/>
  <c r="CR130" i="8"/>
  <c r="AC130" i="8"/>
  <c r="EP130" i="8"/>
  <c r="EN130" i="8"/>
  <c r="DY130" i="8"/>
  <c r="CM130" i="8"/>
  <c r="AP130" i="8"/>
  <c r="ED130" i="8"/>
  <c r="CE130" i="8"/>
  <c r="BH130" i="8"/>
  <c r="M130" i="8"/>
  <c r="DZ130" i="8"/>
  <c r="DE130" i="8"/>
  <c r="DA130" i="8"/>
  <c r="N130" i="8"/>
  <c r="BG130" i="8"/>
  <c r="BW130" i="8"/>
  <c r="BS130" i="8"/>
  <c r="EE130" i="8"/>
  <c r="DB130" i="8"/>
  <c r="AB130" i="8"/>
  <c r="O130" i="8"/>
  <c r="DO130" i="8"/>
  <c r="CL130" i="8"/>
  <c r="CF130" i="8"/>
  <c r="AW130" i="8"/>
  <c r="J130" i="8"/>
  <c r="AK130" i="8"/>
  <c r="ER130" i="8"/>
  <c r="BL130" i="8"/>
  <c r="X130" i="8"/>
  <c r="EX130" i="8"/>
  <c r="AQ130" i="8"/>
  <c r="I130" i="8"/>
  <c r="Y130" i="8"/>
  <c r="AM130" i="8"/>
  <c r="CA130" i="8"/>
  <c r="AN130" i="8"/>
  <c r="S130" i="8"/>
  <c r="EL130" i="8"/>
  <c r="DX130" i="8"/>
  <c r="BA130" i="8"/>
  <c r="AX130" i="8"/>
  <c r="DI130" i="8"/>
  <c r="BB130" i="8"/>
  <c r="BZ130" i="8"/>
  <c r="BY130" i="8"/>
  <c r="AL130" i="8"/>
  <c r="EK130" i="8"/>
  <c r="CJ130" i="8"/>
  <c r="DS130" i="8"/>
  <c r="BU130" i="8"/>
  <c r="DC130" i="8"/>
  <c r="CZ130" i="8"/>
  <c r="CK130" i="8"/>
  <c r="DJ130" i="8"/>
  <c r="CX130" i="8"/>
  <c r="DN130" i="8"/>
  <c r="DM130" i="8"/>
  <c r="BV130" i="8"/>
  <c r="CW130" i="8"/>
  <c r="EQ130" i="8"/>
  <c r="CY130" i="8"/>
  <c r="EM130" i="8"/>
  <c r="EB119" i="8"/>
  <c r="DL119" i="8"/>
  <c r="AV119" i="8"/>
  <c r="CI119" i="8"/>
  <c r="BE119" i="8"/>
  <c r="BT119" i="8"/>
  <c r="AU119" i="8"/>
  <c r="AT119" i="8"/>
  <c r="Q119" i="8"/>
  <c r="AH119" i="8"/>
  <c r="EU119" i="8"/>
  <c r="AG119" i="8"/>
  <c r="DH119" i="8"/>
  <c r="EY119" i="8"/>
  <c r="CD119" i="8"/>
  <c r="ES119" i="8"/>
  <c r="CC119" i="8"/>
  <c r="ET119" i="8"/>
  <c r="DW119" i="8"/>
  <c r="AZ119" i="8"/>
  <c r="CT119" i="8"/>
  <c r="CS119" i="8"/>
  <c r="AE119" i="8"/>
  <c r="EO119" i="8"/>
  <c r="BD119" i="8"/>
  <c r="AD119" i="8"/>
  <c r="BX119" i="8"/>
  <c r="P119" i="8"/>
  <c r="AS119" i="8"/>
  <c r="K119" i="8"/>
  <c r="CU119" i="8"/>
  <c r="G119" i="8"/>
  <c r="AF119" i="8"/>
  <c r="BR119" i="8"/>
  <c r="AO119" i="8"/>
  <c r="EC119" i="8"/>
  <c r="DP119" i="8"/>
  <c r="CQ119" i="8"/>
  <c r="CP119" i="8"/>
  <c r="BN119" i="8"/>
  <c r="CO119" i="8"/>
  <c r="BM119" i="8"/>
  <c r="EI119" i="8"/>
  <c r="BO119" i="8"/>
  <c r="Z119" i="8"/>
  <c r="L119" i="8"/>
  <c r="T119" i="8"/>
  <c r="BF119" i="8"/>
  <c r="CB119" i="8"/>
  <c r="BC119" i="8"/>
  <c r="EW119" i="8"/>
  <c r="AY119" i="8"/>
  <c r="R119" i="8"/>
  <c r="AA119" i="8"/>
  <c r="CH119" i="8"/>
  <c r="DG119" i="8"/>
  <c r="BI119" i="8"/>
  <c r="CG119" i="8"/>
  <c r="BP119" i="8"/>
  <c r="DU119" i="8"/>
  <c r="EA119" i="8"/>
  <c r="DR119" i="8"/>
  <c r="BJ119" i="8"/>
  <c r="BK119" i="8"/>
  <c r="DQ119" i="8"/>
  <c r="DF119" i="8"/>
  <c r="E119" i="8"/>
  <c r="F119" i="8"/>
  <c r="EF119" i="8"/>
  <c r="BQ119" i="8"/>
  <c r="EJ119" i="8"/>
  <c r="AC119" i="8"/>
  <c r="DE119" i="8"/>
  <c r="BS119" i="8"/>
  <c r="AI119" i="8"/>
  <c r="CR119" i="8"/>
  <c r="DT119" i="8"/>
  <c r="EP119" i="8"/>
  <c r="DK119" i="8"/>
  <c r="N119" i="8"/>
  <c r="AP119" i="8"/>
  <c r="CE119" i="8"/>
  <c r="BH119" i="8"/>
  <c r="M119" i="8"/>
  <c r="DZ119" i="8"/>
  <c r="BG119" i="8"/>
  <c r="ED119" i="8"/>
  <c r="CM119" i="8"/>
  <c r="DO119" i="8"/>
  <c r="AB119" i="8"/>
  <c r="BZ119" i="8"/>
  <c r="EN119" i="8"/>
  <c r="CL119" i="8"/>
  <c r="DB119" i="8"/>
  <c r="BL119" i="8"/>
  <c r="DA119" i="8"/>
  <c r="CF119" i="8"/>
  <c r="EE119" i="8"/>
  <c r="AW119" i="8"/>
  <c r="DV119" i="8"/>
  <c r="DY119" i="8"/>
  <c r="BW119" i="8"/>
  <c r="ER119" i="8"/>
  <c r="AK119" i="8"/>
  <c r="EX119" i="8"/>
  <c r="O119" i="8"/>
  <c r="AQ119" i="8"/>
  <c r="AM119" i="8"/>
  <c r="X119" i="8"/>
  <c r="BA119" i="8"/>
  <c r="BB119" i="8"/>
  <c r="S119" i="8"/>
  <c r="EK119" i="8"/>
  <c r="Y119" i="8"/>
  <c r="I119" i="8"/>
  <c r="AN119" i="8"/>
  <c r="CA119" i="8"/>
  <c r="EL119" i="8"/>
  <c r="BY119" i="8"/>
  <c r="AL119" i="8"/>
  <c r="AX119" i="8"/>
  <c r="J119" i="8"/>
  <c r="DI119" i="8"/>
  <c r="DX119" i="8"/>
  <c r="CY119" i="8"/>
  <c r="BU119" i="8"/>
  <c r="DM119" i="8"/>
  <c r="CJ119" i="8"/>
  <c r="CK119" i="8"/>
  <c r="CZ119" i="8"/>
  <c r="EM119" i="8"/>
  <c r="BV119" i="8"/>
  <c r="CW119" i="8"/>
  <c r="EQ119" i="8"/>
  <c r="DC119" i="8"/>
  <c r="DN119" i="8"/>
  <c r="CX119" i="8"/>
  <c r="DS119" i="8"/>
  <c r="CV180" i="8"/>
  <c r="CV146" i="8"/>
  <c r="CV116" i="8"/>
  <c r="CV82" i="8"/>
  <c r="CV62" i="8"/>
  <c r="CV45" i="8"/>
  <c r="CV38" i="8"/>
  <c r="CV8" i="8"/>
  <c r="EV174" i="8"/>
  <c r="EV152" i="8"/>
  <c r="EV110" i="8"/>
  <c r="EV117" i="8"/>
  <c r="EV99" i="8"/>
  <c r="EV105" i="8"/>
  <c r="EV74" i="8"/>
  <c r="EV62" i="8"/>
  <c r="EV50" i="8"/>
  <c r="EV26" i="8"/>
  <c r="EV19" i="8"/>
  <c r="AJ169" i="8"/>
  <c r="AJ148" i="8"/>
  <c r="AJ133" i="8"/>
  <c r="AJ129" i="8"/>
  <c r="AJ110" i="8"/>
  <c r="AJ61" i="8"/>
  <c r="AJ52" i="8"/>
  <c r="AJ37" i="8"/>
  <c r="EG180" i="8"/>
  <c r="EG174" i="8"/>
  <c r="EG147" i="8"/>
  <c r="EG132" i="8"/>
  <c r="EG121" i="8"/>
  <c r="EG117" i="8"/>
  <c r="EG105" i="8"/>
  <c r="EG76" i="8"/>
  <c r="EG74" i="8"/>
  <c r="EG62" i="8"/>
  <c r="EG58" i="8"/>
  <c r="EG42" i="8"/>
  <c r="EG39" i="8"/>
  <c r="EG8" i="8"/>
  <c r="AR175" i="8"/>
  <c r="AR179" i="8"/>
  <c r="AR132" i="8"/>
  <c r="AR148" i="8"/>
  <c r="AR118" i="8"/>
  <c r="AR120" i="8"/>
  <c r="AR101" i="8"/>
  <c r="AR72" i="8"/>
  <c r="AR61" i="8"/>
  <c r="AR45" i="8"/>
  <c r="AR16" i="8"/>
  <c r="EH171" i="8"/>
  <c r="EH130" i="8"/>
  <c r="EH155" i="8"/>
  <c r="EH131" i="8"/>
  <c r="EH117" i="8"/>
  <c r="EH105" i="8"/>
  <c r="EH78" i="8"/>
  <c r="EH69" i="8"/>
  <c r="EH42" i="8"/>
  <c r="EH36" i="8"/>
  <c r="EH5" i="8"/>
  <c r="H174" i="8"/>
  <c r="H156" i="8"/>
  <c r="H146" i="8"/>
  <c r="H139" i="8"/>
  <c r="H121" i="8"/>
  <c r="H99" i="8"/>
  <c r="H84" i="8"/>
  <c r="H79" i="8"/>
  <c r="H82" i="8"/>
  <c r="H61" i="8"/>
  <c r="H58" i="8"/>
  <c r="H35" i="8"/>
  <c r="H38" i="8"/>
  <c r="H28" i="8"/>
  <c r="H20" i="8"/>
  <c r="U175" i="8"/>
  <c r="U158" i="8"/>
  <c r="U145" i="8"/>
  <c r="U124" i="8"/>
  <c r="U61" i="8"/>
  <c r="U58" i="8"/>
  <c r="U50" i="8"/>
  <c r="U38" i="8"/>
  <c r="U19" i="8"/>
  <c r="U16" i="8"/>
  <c r="DD164" i="8"/>
  <c r="DD152" i="8"/>
  <c r="DD154" i="8"/>
  <c r="DD142" i="8"/>
  <c r="DD116" i="8"/>
  <c r="DD121" i="8"/>
  <c r="DD102" i="8"/>
  <c r="DD98" i="8"/>
  <c r="DD79" i="8"/>
  <c r="DD77" i="8"/>
  <c r="DD62" i="8"/>
  <c r="DD39" i="8"/>
  <c r="DD33" i="8"/>
  <c r="DD19" i="8"/>
  <c r="DD16" i="8"/>
  <c r="V145" i="8"/>
  <c r="V133" i="8"/>
  <c r="V101" i="8"/>
  <c r="V66" i="8"/>
  <c r="V61" i="8"/>
  <c r="V58" i="8"/>
  <c r="V36" i="8"/>
  <c r="V16" i="8"/>
  <c r="CN164" i="8"/>
  <c r="CN152" i="8"/>
  <c r="CN169" i="8"/>
  <c r="CN132" i="8"/>
  <c r="CN118" i="8"/>
  <c r="CN119" i="8"/>
  <c r="CN84" i="8"/>
  <c r="CN64" i="8"/>
  <c r="CN60" i="8"/>
  <c r="CN52" i="8"/>
  <c r="CN37" i="8"/>
  <c r="CN19" i="8"/>
  <c r="CN8" i="8"/>
  <c r="W153" i="8"/>
  <c r="W119" i="8"/>
  <c r="W50" i="8"/>
  <c r="W33" i="8"/>
  <c r="W5" i="8"/>
  <c r="DJ98" i="8"/>
  <c r="DJ65" i="8"/>
  <c r="DJ34" i="8"/>
  <c r="EM182" i="8"/>
  <c r="EM148" i="8"/>
  <c r="EM122" i="8"/>
  <c r="EM84" i="8"/>
  <c r="EM47" i="8"/>
  <c r="DS156" i="8"/>
  <c r="DS101" i="8"/>
  <c r="DS76" i="8"/>
  <c r="DS38" i="8"/>
  <c r="CZ147" i="8"/>
  <c r="CZ94" i="8"/>
  <c r="EB171" i="8"/>
  <c r="DL171" i="8"/>
  <c r="AV171" i="8"/>
  <c r="BE171" i="8"/>
  <c r="BT171" i="8"/>
  <c r="CI171" i="8"/>
  <c r="AU171" i="8"/>
  <c r="AT171" i="8"/>
  <c r="Q171" i="8"/>
  <c r="AH171" i="8"/>
  <c r="EU171" i="8"/>
  <c r="AG171" i="8"/>
  <c r="DH171" i="8"/>
  <c r="ES171" i="8"/>
  <c r="ET171" i="8"/>
  <c r="CD171" i="8"/>
  <c r="EY171" i="8"/>
  <c r="CT171" i="8"/>
  <c r="CS171" i="8"/>
  <c r="DW171" i="8"/>
  <c r="CC171" i="8"/>
  <c r="BD171" i="8"/>
  <c r="AD171" i="8"/>
  <c r="AS171" i="8"/>
  <c r="P171" i="8"/>
  <c r="EO171" i="8"/>
  <c r="AE171" i="8"/>
  <c r="BX171" i="8"/>
  <c r="AZ171" i="8"/>
  <c r="BR171" i="8"/>
  <c r="AO171" i="8"/>
  <c r="AF171" i="8"/>
  <c r="CU171" i="8"/>
  <c r="K171" i="8"/>
  <c r="G171" i="8"/>
  <c r="EI171" i="8"/>
  <c r="BN171" i="8"/>
  <c r="BM171" i="8"/>
  <c r="CO171" i="8"/>
  <c r="EC171" i="8"/>
  <c r="CQ171" i="8"/>
  <c r="CP171" i="8"/>
  <c r="DP171" i="8"/>
  <c r="CB171" i="8"/>
  <c r="BC171" i="8"/>
  <c r="EW171" i="8"/>
  <c r="BO171" i="8"/>
  <c r="Z171" i="8"/>
  <c r="BF171" i="8"/>
  <c r="DG171" i="8"/>
  <c r="BI171" i="8"/>
  <c r="L171" i="8"/>
  <c r="CH171" i="8"/>
  <c r="AY171" i="8"/>
  <c r="T171" i="8"/>
  <c r="CG171" i="8"/>
  <c r="AA171" i="8"/>
  <c r="R171" i="8"/>
  <c r="BP171" i="8"/>
  <c r="BK171" i="8"/>
  <c r="EA171" i="8"/>
  <c r="DR171" i="8"/>
  <c r="DU171" i="8"/>
  <c r="BJ171" i="8"/>
  <c r="BQ171" i="8"/>
  <c r="EF171" i="8"/>
  <c r="DV171" i="8"/>
  <c r="DQ171" i="8"/>
  <c r="E171" i="8"/>
  <c r="AI171" i="8"/>
  <c r="DT171" i="8"/>
  <c r="AC171" i="8"/>
  <c r="EP171" i="8"/>
  <c r="F171" i="8"/>
  <c r="EJ171" i="8"/>
  <c r="DE171" i="8"/>
  <c r="DF171" i="8"/>
  <c r="DK171" i="8"/>
  <c r="ED171" i="8"/>
  <c r="DA171" i="8"/>
  <c r="M171" i="8"/>
  <c r="CM171" i="8"/>
  <c r="CR171" i="8"/>
  <c r="N171" i="8"/>
  <c r="BH171" i="8"/>
  <c r="AP171" i="8"/>
  <c r="BG171" i="8"/>
  <c r="EN171" i="8"/>
  <c r="DZ171" i="8"/>
  <c r="BW171" i="8"/>
  <c r="EE171" i="8"/>
  <c r="CE171" i="8"/>
  <c r="DY171" i="8"/>
  <c r="AB171" i="8"/>
  <c r="BY171" i="8"/>
  <c r="DO171" i="8"/>
  <c r="CL171" i="8"/>
  <c r="CF171" i="8"/>
  <c r="DB171" i="8"/>
  <c r="O171" i="8"/>
  <c r="BZ171" i="8"/>
  <c r="BS171" i="8"/>
  <c r="ER171" i="8"/>
  <c r="BL171" i="8"/>
  <c r="J171" i="8"/>
  <c r="I171" i="8"/>
  <c r="EX171" i="8"/>
  <c r="AQ171" i="8"/>
  <c r="X171" i="8"/>
  <c r="AW171" i="8"/>
  <c r="AK171" i="8"/>
  <c r="BA171" i="8"/>
  <c r="AM171" i="8"/>
  <c r="Y171" i="8"/>
  <c r="S171" i="8"/>
  <c r="AL171" i="8"/>
  <c r="DI171" i="8"/>
  <c r="BB171" i="8"/>
  <c r="AX171" i="8"/>
  <c r="EL171" i="8"/>
  <c r="AN171" i="8"/>
  <c r="CA171" i="8"/>
  <c r="DS171" i="8"/>
  <c r="CJ171" i="8"/>
  <c r="DM171" i="8"/>
  <c r="DX171" i="8"/>
  <c r="BV171" i="8"/>
  <c r="CX171" i="8"/>
  <c r="CW171" i="8"/>
  <c r="DJ171" i="8"/>
  <c r="DN171" i="8"/>
  <c r="CK171" i="8"/>
  <c r="BU171" i="8"/>
  <c r="DC171" i="8"/>
  <c r="EK171" i="8"/>
  <c r="EQ171" i="8"/>
  <c r="CY171" i="8"/>
  <c r="CZ171" i="8"/>
  <c r="DL67" i="8"/>
  <c r="AV67" i="8"/>
  <c r="CI67" i="8"/>
  <c r="EB67" i="8"/>
  <c r="BE67" i="8"/>
  <c r="BT67" i="8"/>
  <c r="AU67" i="8"/>
  <c r="AT67" i="8"/>
  <c r="AH67" i="8"/>
  <c r="Q67" i="8"/>
  <c r="DH67" i="8"/>
  <c r="AG67" i="8"/>
  <c r="EU67" i="8"/>
  <c r="ES67" i="8"/>
  <c r="EY67" i="8"/>
  <c r="ET67" i="8"/>
  <c r="CD67" i="8"/>
  <c r="CC67" i="8"/>
  <c r="CS67" i="8"/>
  <c r="AZ67" i="8"/>
  <c r="DW67" i="8"/>
  <c r="CT67" i="8"/>
  <c r="AS67" i="8"/>
  <c r="BX67" i="8"/>
  <c r="AD67" i="8"/>
  <c r="AE67" i="8"/>
  <c r="BD67" i="8"/>
  <c r="EO67" i="8"/>
  <c r="P67" i="8"/>
  <c r="CU67" i="8"/>
  <c r="K67" i="8"/>
  <c r="BR67" i="8"/>
  <c r="AF67" i="8"/>
  <c r="G67" i="8"/>
  <c r="EC67" i="8"/>
  <c r="BN67" i="8"/>
  <c r="CP67" i="8"/>
  <c r="BM67" i="8"/>
  <c r="CQ67" i="8"/>
  <c r="AO67" i="8"/>
  <c r="DP67" i="8"/>
  <c r="EI67" i="8"/>
  <c r="CB67" i="8"/>
  <c r="BC67" i="8"/>
  <c r="BO67" i="8"/>
  <c r="T67" i="8"/>
  <c r="L67" i="8"/>
  <c r="EW67" i="8"/>
  <c r="BI67" i="8"/>
  <c r="CO67" i="8"/>
  <c r="Z67" i="8"/>
  <c r="BF67" i="8"/>
  <c r="DG67" i="8"/>
  <c r="CG67" i="8"/>
  <c r="AY67" i="8"/>
  <c r="AA67" i="8"/>
  <c r="CH67" i="8"/>
  <c r="R67" i="8"/>
  <c r="BJ67" i="8"/>
  <c r="DU67" i="8"/>
  <c r="DR67" i="8"/>
  <c r="EA67" i="8"/>
  <c r="BP67" i="8"/>
  <c r="BK67" i="8"/>
  <c r="BQ67" i="8"/>
  <c r="DF67" i="8"/>
  <c r="F67" i="8"/>
  <c r="E67" i="8"/>
  <c r="EF67" i="8"/>
  <c r="DV67" i="8"/>
  <c r="DT67" i="8"/>
  <c r="EP67" i="8"/>
  <c r="EJ67" i="8"/>
  <c r="AI67" i="8"/>
  <c r="DQ67" i="8"/>
  <c r="DE67" i="8"/>
  <c r="AC67" i="8"/>
  <c r="CR67" i="8"/>
  <c r="BS67" i="8"/>
  <c r="CE67" i="8"/>
  <c r="DY67" i="8"/>
  <c r="EN67" i="8"/>
  <c r="DO67" i="8"/>
  <c r="DZ67" i="8"/>
  <c r="BG67" i="8"/>
  <c r="AP67" i="8"/>
  <c r="ED67" i="8"/>
  <c r="DK67" i="8"/>
  <c r="DA67" i="8"/>
  <c r="N67" i="8"/>
  <c r="M67" i="8"/>
  <c r="CF67" i="8"/>
  <c r="AB67" i="8"/>
  <c r="ER67" i="8"/>
  <c r="BH67" i="8"/>
  <c r="CL67" i="8"/>
  <c r="DB67" i="8"/>
  <c r="BW67" i="8"/>
  <c r="O67" i="8"/>
  <c r="BY67" i="8"/>
  <c r="CM67" i="8"/>
  <c r="BZ67" i="8"/>
  <c r="EE67" i="8"/>
  <c r="EX67" i="8"/>
  <c r="AQ67" i="8"/>
  <c r="J67" i="8"/>
  <c r="BL67" i="8"/>
  <c r="AM67" i="8"/>
  <c r="AN67" i="8"/>
  <c r="EK67" i="8"/>
  <c r="I67" i="8"/>
  <c r="BA67" i="8"/>
  <c r="EL67" i="8"/>
  <c r="AK67" i="8"/>
  <c r="Y67" i="8"/>
  <c r="AX67" i="8"/>
  <c r="DI67" i="8"/>
  <c r="X67" i="8"/>
  <c r="BB67" i="8"/>
  <c r="AW67" i="8"/>
  <c r="AL67" i="8"/>
  <c r="S67" i="8"/>
  <c r="CA67" i="8"/>
  <c r="DX67" i="8"/>
  <c r="EQ67" i="8"/>
  <c r="DN67" i="8"/>
  <c r="CJ67" i="8"/>
  <c r="CZ67" i="8"/>
  <c r="DJ67" i="8"/>
  <c r="CY67" i="8"/>
  <c r="BV67" i="8"/>
  <c r="DC67" i="8"/>
  <c r="CX67" i="8"/>
  <c r="BU67" i="8"/>
  <c r="CW67" i="8"/>
  <c r="CK67" i="8"/>
  <c r="DM67" i="8"/>
  <c r="DS67" i="8"/>
  <c r="DL72" i="8"/>
  <c r="EB72" i="8"/>
  <c r="CI72" i="8"/>
  <c r="AV72" i="8"/>
  <c r="BT72" i="8"/>
  <c r="BE72" i="8"/>
  <c r="AU72" i="8"/>
  <c r="AT72" i="8"/>
  <c r="Q72" i="8"/>
  <c r="AH72" i="8"/>
  <c r="DH72" i="8"/>
  <c r="ET72" i="8"/>
  <c r="EU72" i="8"/>
  <c r="AG72" i="8"/>
  <c r="ES72" i="8"/>
  <c r="CD72" i="8"/>
  <c r="EY72" i="8"/>
  <c r="CC72" i="8"/>
  <c r="DW72" i="8"/>
  <c r="AZ72" i="8"/>
  <c r="CT72" i="8"/>
  <c r="CS72" i="8"/>
  <c r="AD72" i="8"/>
  <c r="AS72" i="8"/>
  <c r="BX72" i="8"/>
  <c r="BD72" i="8"/>
  <c r="AE72" i="8"/>
  <c r="P72" i="8"/>
  <c r="EO72" i="8"/>
  <c r="BR72" i="8"/>
  <c r="EC72" i="8"/>
  <c r="G72" i="8"/>
  <c r="CU72" i="8"/>
  <c r="AF72" i="8"/>
  <c r="K72" i="8"/>
  <c r="AO72" i="8"/>
  <c r="DP72" i="8"/>
  <c r="CO72" i="8"/>
  <c r="BN72" i="8"/>
  <c r="BM72" i="8"/>
  <c r="EI72" i="8"/>
  <c r="CQ72" i="8"/>
  <c r="CP72" i="8"/>
  <c r="CB72" i="8"/>
  <c r="BO72" i="8"/>
  <c r="Z72" i="8"/>
  <c r="BC72" i="8"/>
  <c r="T72" i="8"/>
  <c r="BF72" i="8"/>
  <c r="DG72" i="8"/>
  <c r="L72" i="8"/>
  <c r="BI72" i="8"/>
  <c r="AA72" i="8"/>
  <c r="CH72" i="8"/>
  <c r="CG72" i="8"/>
  <c r="EW72" i="8"/>
  <c r="AY72" i="8"/>
  <c r="R72" i="8"/>
  <c r="DU72" i="8"/>
  <c r="DR72" i="8"/>
  <c r="BP72" i="8"/>
  <c r="DQ72" i="8"/>
  <c r="BJ72" i="8"/>
  <c r="EF72" i="8"/>
  <c r="F72" i="8"/>
  <c r="AI72" i="8"/>
  <c r="BK72" i="8"/>
  <c r="DV72" i="8"/>
  <c r="BQ72" i="8"/>
  <c r="E72" i="8"/>
  <c r="EA72" i="8"/>
  <c r="DF72" i="8"/>
  <c r="DT72" i="8"/>
  <c r="EP72" i="8"/>
  <c r="EJ72" i="8"/>
  <c r="AC72" i="8"/>
  <c r="DK72" i="8"/>
  <c r="ED72" i="8"/>
  <c r="DZ72" i="8"/>
  <c r="BG72" i="8"/>
  <c r="N72" i="8"/>
  <c r="AP72" i="8"/>
  <c r="M72" i="8"/>
  <c r="DA72" i="8"/>
  <c r="CM72" i="8"/>
  <c r="BS72" i="8"/>
  <c r="BH72" i="8"/>
  <c r="CE72" i="8"/>
  <c r="CR72" i="8"/>
  <c r="CF72" i="8"/>
  <c r="DO72" i="8"/>
  <c r="BW72" i="8"/>
  <c r="BZ72" i="8"/>
  <c r="BY72" i="8"/>
  <c r="DE72" i="8"/>
  <c r="DY72" i="8"/>
  <c r="DB72" i="8"/>
  <c r="O72" i="8"/>
  <c r="AB72" i="8"/>
  <c r="EE72" i="8"/>
  <c r="AM72" i="8"/>
  <c r="I72" i="8"/>
  <c r="BA72" i="8"/>
  <c r="AN72" i="8"/>
  <c r="ER72" i="8"/>
  <c r="EN72" i="8"/>
  <c r="CL72" i="8"/>
  <c r="AW72" i="8"/>
  <c r="Y72" i="8"/>
  <c r="X72" i="8"/>
  <c r="EX72" i="8"/>
  <c r="DI72" i="8"/>
  <c r="AQ72" i="8"/>
  <c r="AL72" i="8"/>
  <c r="AK72" i="8"/>
  <c r="BL72" i="8"/>
  <c r="BB72" i="8"/>
  <c r="J72" i="8"/>
  <c r="S72" i="8"/>
  <c r="CA72" i="8"/>
  <c r="AX72" i="8"/>
  <c r="EL72" i="8"/>
  <c r="EK72" i="8"/>
  <c r="DX72" i="8"/>
  <c r="EQ72" i="8"/>
  <c r="W72" i="8"/>
  <c r="CX72" i="8"/>
  <c r="EM72" i="8"/>
  <c r="CW72" i="8"/>
  <c r="DC72" i="8"/>
  <c r="CK72" i="8"/>
  <c r="CY72" i="8"/>
  <c r="CJ72" i="8"/>
  <c r="DN72" i="8"/>
  <c r="BV72" i="8"/>
  <c r="BU72" i="8"/>
  <c r="DM72" i="8"/>
  <c r="EB121" i="8"/>
  <c r="AV121" i="8"/>
  <c r="DL121" i="8"/>
  <c r="AU121" i="8"/>
  <c r="BT121" i="8"/>
  <c r="CI121" i="8"/>
  <c r="BE121" i="8"/>
  <c r="AT121" i="8"/>
  <c r="AH121" i="8"/>
  <c r="Q121" i="8"/>
  <c r="AG121" i="8"/>
  <c r="DH121" i="8"/>
  <c r="EU121" i="8"/>
  <c r="ET121" i="8"/>
  <c r="ES121" i="8"/>
  <c r="EY121" i="8"/>
  <c r="CD121" i="8"/>
  <c r="CC121" i="8"/>
  <c r="CT121" i="8"/>
  <c r="DW121" i="8"/>
  <c r="CS121" i="8"/>
  <c r="BD121" i="8"/>
  <c r="AD121" i="8"/>
  <c r="P121" i="8"/>
  <c r="AE121" i="8"/>
  <c r="EO121" i="8"/>
  <c r="AZ121" i="8"/>
  <c r="BX121" i="8"/>
  <c r="G121" i="8"/>
  <c r="AO121" i="8"/>
  <c r="BR121" i="8"/>
  <c r="AS121" i="8"/>
  <c r="K121" i="8"/>
  <c r="CU121" i="8"/>
  <c r="AF121" i="8"/>
  <c r="CP121" i="8"/>
  <c r="CO121" i="8"/>
  <c r="EC121" i="8"/>
  <c r="BN121" i="8"/>
  <c r="BM121" i="8"/>
  <c r="EI121" i="8"/>
  <c r="DP121" i="8"/>
  <c r="CQ121" i="8"/>
  <c r="BF121" i="8"/>
  <c r="T121" i="8"/>
  <c r="CB121" i="8"/>
  <c r="BI121" i="8"/>
  <c r="BO121" i="8"/>
  <c r="BC121" i="8"/>
  <c r="Z121" i="8"/>
  <c r="L121" i="8"/>
  <c r="CH121" i="8"/>
  <c r="DG121" i="8"/>
  <c r="AY121" i="8"/>
  <c r="EW121" i="8"/>
  <c r="AA121" i="8"/>
  <c r="CG121" i="8"/>
  <c r="R121" i="8"/>
  <c r="BK121" i="8"/>
  <c r="BJ121" i="8"/>
  <c r="DU121" i="8"/>
  <c r="EA121" i="8"/>
  <c r="DF121" i="8"/>
  <c r="DR121" i="8"/>
  <c r="DQ121" i="8"/>
  <c r="BP121" i="8"/>
  <c r="F121" i="8"/>
  <c r="BQ121" i="8"/>
  <c r="EF121" i="8"/>
  <c r="E121" i="8"/>
  <c r="DV121" i="8"/>
  <c r="AI121" i="8"/>
  <c r="DT121" i="8"/>
  <c r="EP121" i="8"/>
  <c r="EJ121" i="8"/>
  <c r="AC121" i="8"/>
  <c r="DE121" i="8"/>
  <c r="CR121" i="8"/>
  <c r="BH121" i="8"/>
  <c r="BG121" i="8"/>
  <c r="CM121" i="8"/>
  <c r="ED121" i="8"/>
  <c r="DA121" i="8"/>
  <c r="AP121" i="8"/>
  <c r="BS121" i="8"/>
  <c r="M121" i="8"/>
  <c r="CE121" i="8"/>
  <c r="DZ121" i="8"/>
  <c r="DY121" i="8"/>
  <c r="EN121" i="8"/>
  <c r="CF121" i="8"/>
  <c r="DK121" i="8"/>
  <c r="DO121" i="8"/>
  <c r="ER121" i="8"/>
  <c r="BW121" i="8"/>
  <c r="EE121" i="8"/>
  <c r="AQ121" i="8"/>
  <c r="N121" i="8"/>
  <c r="CL121" i="8"/>
  <c r="AB121" i="8"/>
  <c r="DB121" i="8"/>
  <c r="AL121" i="8"/>
  <c r="I121" i="8"/>
  <c r="X121" i="8"/>
  <c r="BB121" i="8"/>
  <c r="AW121" i="8"/>
  <c r="BY121" i="8"/>
  <c r="J121" i="8"/>
  <c r="O121" i="8"/>
  <c r="BZ121" i="8"/>
  <c r="BL121" i="8"/>
  <c r="AM121" i="8"/>
  <c r="EL121" i="8"/>
  <c r="DI121" i="8"/>
  <c r="Y121" i="8"/>
  <c r="CA121" i="8"/>
  <c r="AX121" i="8"/>
  <c r="AK121" i="8"/>
  <c r="BA121" i="8"/>
  <c r="S121" i="8"/>
  <c r="EX121" i="8"/>
  <c r="AN121" i="8"/>
  <c r="EK121" i="8"/>
  <c r="DX121" i="8"/>
  <c r="EQ121" i="8"/>
  <c r="BV121" i="8"/>
  <c r="EM121" i="8"/>
  <c r="DC121" i="8"/>
  <c r="DJ121" i="8"/>
  <c r="DM121" i="8"/>
  <c r="CY121" i="8"/>
  <c r="DS121" i="8"/>
  <c r="CX121" i="8"/>
  <c r="BU121" i="8"/>
  <c r="CJ121" i="8"/>
  <c r="DN121" i="8"/>
  <c r="CK121" i="8"/>
  <c r="CW121" i="8"/>
  <c r="CZ121" i="8"/>
  <c r="CV104" i="8"/>
  <c r="CV110" i="8"/>
  <c r="CV79" i="8"/>
  <c r="EV158" i="8"/>
  <c r="EV155" i="8"/>
  <c r="EV132" i="8"/>
  <c r="EV121" i="8"/>
  <c r="EV100" i="8"/>
  <c r="EV109" i="8"/>
  <c r="EV84" i="8"/>
  <c r="EV59" i="8"/>
  <c r="EV45" i="8"/>
  <c r="EV23" i="8"/>
  <c r="EV16" i="8"/>
  <c r="EV5" i="8"/>
  <c r="AJ180" i="8"/>
  <c r="AJ154" i="8"/>
  <c r="AJ124" i="8"/>
  <c r="AJ121" i="8"/>
  <c r="AJ102" i="8"/>
  <c r="AJ77" i="8"/>
  <c r="AJ59" i="8"/>
  <c r="AJ58" i="8"/>
  <c r="AJ28" i="8"/>
  <c r="AJ5" i="8"/>
  <c r="EG156" i="8"/>
  <c r="EG153" i="8"/>
  <c r="EG101" i="8"/>
  <c r="EG99" i="8"/>
  <c r="EG95" i="8"/>
  <c r="EG50" i="8"/>
  <c r="EG24" i="8"/>
  <c r="AR153" i="8"/>
  <c r="AR84" i="8"/>
  <c r="AR66" i="8"/>
  <c r="AR52" i="8"/>
  <c r="AR36" i="8"/>
  <c r="AR23" i="8"/>
  <c r="EH182" i="8"/>
  <c r="EH152" i="8"/>
  <c r="EH147" i="8"/>
  <c r="EH116" i="8"/>
  <c r="EH118" i="8"/>
  <c r="EH100" i="8"/>
  <c r="EH91" i="8"/>
  <c r="EH61" i="8"/>
  <c r="EH38" i="8"/>
  <c r="EH23" i="8"/>
  <c r="H168" i="8"/>
  <c r="H155" i="8"/>
  <c r="H143" i="8"/>
  <c r="H131" i="8"/>
  <c r="H117" i="8"/>
  <c r="H109" i="8"/>
  <c r="H104" i="8"/>
  <c r="H76" i="8"/>
  <c r="H72" i="8"/>
  <c r="H59" i="8"/>
  <c r="H45" i="8"/>
  <c r="H39" i="8"/>
  <c r="H16" i="8"/>
  <c r="U180" i="8"/>
  <c r="U170" i="8"/>
  <c r="U133" i="8"/>
  <c r="U130" i="8"/>
  <c r="U109" i="8"/>
  <c r="U116" i="8"/>
  <c r="U99" i="8"/>
  <c r="U82" i="8"/>
  <c r="U78" i="8"/>
  <c r="U64" i="8"/>
  <c r="U62" i="8"/>
  <c r="U59" i="8"/>
  <c r="U45" i="8"/>
  <c r="U39" i="8"/>
  <c r="U20" i="8"/>
  <c r="U5" i="8"/>
  <c r="DD170" i="8"/>
  <c r="DD146" i="8"/>
  <c r="DD74" i="8"/>
  <c r="DD95" i="8"/>
  <c r="DD82" i="8"/>
  <c r="DD60" i="8"/>
  <c r="DD53" i="8"/>
  <c r="V180" i="8"/>
  <c r="V170" i="8"/>
  <c r="V155" i="8"/>
  <c r="V130" i="8"/>
  <c r="V102" i="8"/>
  <c r="V82" i="8"/>
  <c r="V78" i="8"/>
  <c r="V62" i="8"/>
  <c r="V59" i="8"/>
  <c r="V38" i="8"/>
  <c r="V37" i="8"/>
  <c r="V20" i="8"/>
  <c r="CN179" i="8"/>
  <c r="CN154" i="8"/>
  <c r="CN120" i="8"/>
  <c r="CN110" i="8"/>
  <c r="CN98" i="8"/>
  <c r="CN76" i="8"/>
  <c r="CN59" i="8"/>
  <c r="CN16" i="8"/>
  <c r="CN5" i="8"/>
  <c r="W180" i="8"/>
  <c r="W147" i="8"/>
  <c r="W170" i="8"/>
  <c r="W145" i="8"/>
  <c r="W133" i="8"/>
  <c r="W129" i="8"/>
  <c r="W124" i="8"/>
  <c r="W100" i="8"/>
  <c r="W91" i="8"/>
  <c r="W74" i="8"/>
  <c r="W57" i="8"/>
  <c r="W8" i="8"/>
  <c r="DJ77" i="8"/>
  <c r="DJ50" i="8"/>
  <c r="EM174" i="8"/>
  <c r="EM143" i="8"/>
  <c r="EM118" i="8"/>
  <c r="EM16" i="8"/>
  <c r="DS182" i="8"/>
  <c r="DS179" i="8"/>
  <c r="DS148" i="8"/>
  <c r="DS5" i="8"/>
  <c r="CZ79" i="8"/>
  <c r="FA183" i="8"/>
  <c r="R182" i="5" s="1"/>
  <c r="FA214" i="8"/>
  <c r="R213" i="5" s="1"/>
  <c r="FA229" i="8"/>
  <c r="R228" i="5" s="1"/>
  <c r="FA224" i="8"/>
  <c r="R223" i="5" s="1"/>
  <c r="FA234" i="8"/>
  <c r="R233" i="5" s="1"/>
  <c r="FA236" i="8"/>
  <c r="R235" i="5" s="1"/>
  <c r="FA206" i="8"/>
  <c r="R205" i="5" s="1"/>
  <c r="FA217" i="8"/>
  <c r="R216" i="5" s="1"/>
  <c r="FA194" i="8"/>
  <c r="R193" i="5" s="1"/>
  <c r="FA196" i="8"/>
  <c r="R195" i="5" s="1"/>
  <c r="FA242" i="8"/>
  <c r="R241" i="5" s="1"/>
  <c r="FA222" i="8"/>
  <c r="R221" i="5" s="1"/>
  <c r="FA207" i="8"/>
  <c r="R206" i="5" s="1"/>
  <c r="FA226" i="8"/>
  <c r="R225" i="5" s="1"/>
  <c r="FA228" i="8"/>
  <c r="R227" i="5" s="1"/>
  <c r="FA198" i="8"/>
  <c r="R197" i="5" s="1"/>
  <c r="FA209" i="8"/>
  <c r="R208" i="5" s="1"/>
  <c r="FA219" i="8"/>
  <c r="R218" i="5" s="1"/>
  <c r="FA186" i="8"/>
  <c r="R185" i="5" s="1"/>
  <c r="FA204" i="8"/>
  <c r="R203" i="5" s="1"/>
  <c r="FA246" i="8"/>
  <c r="R245" i="5" s="1"/>
  <c r="FA199" i="8"/>
  <c r="R198" i="5" s="1"/>
  <c r="FA223" i="8"/>
  <c r="R222" i="5" s="1"/>
  <c r="FA221" i="8"/>
  <c r="R220" i="5" s="1"/>
  <c r="FA190" i="8"/>
  <c r="R189" i="5" s="1"/>
  <c r="FA201" i="8"/>
  <c r="R200" i="5" s="1"/>
  <c r="FA211" i="8"/>
  <c r="R210" i="5" s="1"/>
  <c r="FA244" i="8"/>
  <c r="R243" i="5" s="1"/>
  <c r="FA238" i="8"/>
  <c r="R237" i="5" s="1"/>
  <c r="FA241" i="8"/>
  <c r="R240" i="5" s="1"/>
  <c r="FA243" i="8"/>
  <c r="R242" i="5" s="1"/>
  <c r="FA213" i="8"/>
  <c r="R212" i="5" s="1"/>
  <c r="FA216" i="8"/>
  <c r="R215" i="5" s="1"/>
  <c r="FA193" i="8"/>
  <c r="R192" i="5" s="1"/>
  <c r="FA203" i="8"/>
  <c r="R202" i="5" s="1"/>
  <c r="FA237" i="8"/>
  <c r="R236" i="5" s="1"/>
  <c r="FA247" i="8"/>
  <c r="R246" i="5" s="1"/>
  <c r="FA230" i="8"/>
  <c r="R229" i="5" s="1"/>
  <c r="FA233" i="8"/>
  <c r="R232" i="5" s="1"/>
  <c r="FA235" i="8"/>
  <c r="R234" i="5" s="1"/>
  <c r="FA205" i="8"/>
  <c r="R204" i="5" s="1"/>
  <c r="FA208" i="8"/>
  <c r="R207" i="5" s="1"/>
  <c r="FA184" i="8"/>
  <c r="R183" i="5" s="1"/>
  <c r="FA195" i="8"/>
  <c r="R194" i="5" s="1"/>
  <c r="FA187" i="8"/>
  <c r="R186" i="5" s="1"/>
  <c r="FA232" i="8"/>
  <c r="R231" i="5" s="1"/>
  <c r="FA185" i="8"/>
  <c r="R184" i="5" s="1"/>
  <c r="FA239" i="8"/>
  <c r="R238" i="5" s="1"/>
  <c r="FA191" i="8"/>
  <c r="R190" i="5" s="1"/>
  <c r="FA225" i="8"/>
  <c r="R224" i="5" s="1"/>
  <c r="FA227" i="8"/>
  <c r="R226" i="5" s="1"/>
  <c r="FA197" i="8"/>
  <c r="R196" i="5" s="1"/>
  <c r="FA200" i="8"/>
  <c r="R199" i="5" s="1"/>
  <c r="FA218" i="8"/>
  <c r="R217" i="5" s="1"/>
  <c r="FA220" i="8"/>
  <c r="R219" i="5" s="1"/>
  <c r="FA202" i="8"/>
  <c r="R201" i="5" s="1"/>
  <c r="FA245" i="8"/>
  <c r="R244" i="5" s="1"/>
  <c r="FA240" i="8"/>
  <c r="R239" i="5" s="1"/>
  <c r="FA215" i="8"/>
  <c r="R214" i="5" s="1"/>
  <c r="FA231" i="8"/>
  <c r="R230" i="5" s="1"/>
  <c r="FA189" i="8"/>
  <c r="R188" i="5" s="1"/>
  <c r="FA192" i="8"/>
  <c r="R191" i="5" s="1"/>
  <c r="FA210" i="8"/>
  <c r="R209" i="5" s="1"/>
  <c r="FA212" i="8"/>
  <c r="R211" i="5" s="1"/>
  <c r="FA188" i="8"/>
  <c r="R187" i="5" s="1"/>
  <c r="FD175" i="8"/>
  <c r="FE175" i="8" s="1"/>
  <c r="FD52" i="8"/>
  <c r="FE52" i="8" s="1"/>
  <c r="FD122" i="8"/>
  <c r="FE122" i="8" s="1"/>
  <c r="FD155" i="8"/>
  <c r="FE155" i="8" s="1"/>
  <c r="FD58" i="8"/>
  <c r="FE58" i="8" s="1"/>
  <c r="FD5" i="8"/>
  <c r="FE5" i="8" s="1"/>
  <c r="FD104" i="8"/>
  <c r="FE104" i="8" s="1"/>
  <c r="FD91" i="8"/>
  <c r="FE91" i="8" s="1"/>
  <c r="FD66" i="8"/>
  <c r="FE66" i="8" s="1"/>
  <c r="FD38" i="8"/>
  <c r="FE38" i="8" s="1"/>
  <c r="FD117" i="8"/>
  <c r="FE117" i="8" s="1"/>
  <c r="FD99" i="8"/>
  <c r="FE99" i="8" s="1"/>
  <c r="FD84" i="8"/>
  <c r="FE84" i="8" s="1"/>
  <c r="FD62" i="8"/>
  <c r="FE62" i="8" s="1"/>
  <c r="FD110" i="8"/>
  <c r="FE110" i="8" s="1"/>
  <c r="FD153" i="8"/>
  <c r="FE153" i="8" s="1"/>
  <c r="FD33" i="8"/>
  <c r="FE33" i="8" s="1"/>
  <c r="FD95" i="8"/>
  <c r="FE95" i="8" s="1"/>
  <c r="FD100" i="8"/>
  <c r="FE100" i="8" s="1"/>
  <c r="FD82" i="8"/>
  <c r="FE82" i="8" s="1"/>
  <c r="FD53" i="8"/>
  <c r="FE53" i="8" s="1"/>
  <c r="FD78" i="8"/>
  <c r="FE78" i="8" s="1"/>
  <c r="FD120" i="8"/>
  <c r="FE120" i="8" s="1"/>
  <c r="FD148" i="8"/>
  <c r="FE148" i="8" s="1"/>
  <c r="FD118" i="8"/>
  <c r="FE118" i="8" s="1"/>
  <c r="FD59" i="8"/>
  <c r="FE59" i="8" s="1"/>
  <c r="FD50" i="8"/>
  <c r="FE50" i="8" s="1"/>
  <c r="FD8" i="8"/>
  <c r="FE8" i="8" s="1"/>
  <c r="FD179" i="8"/>
  <c r="FE179" i="8" s="1"/>
  <c r="FD60" i="8"/>
  <c r="FE60" i="8" s="1"/>
  <c r="FD14" i="8"/>
  <c r="FE14" i="8" s="1"/>
  <c r="FD139" i="8"/>
  <c r="FE139" i="8" s="1"/>
  <c r="FD154" i="8"/>
  <c r="FE154" i="8" s="1"/>
  <c r="FD76" i="8"/>
  <c r="FE76" i="8" s="1"/>
  <c r="FD152" i="8"/>
  <c r="FE152" i="8" s="1"/>
  <c r="FD105" i="8"/>
  <c r="FE105" i="8" s="1"/>
  <c r="FD168" i="8"/>
  <c r="FE168" i="8" s="1"/>
  <c r="FD79" i="8"/>
  <c r="FE79" i="8" s="1"/>
  <c r="FD45" i="8"/>
  <c r="FE45" i="8" s="1"/>
  <c r="FD132" i="8"/>
  <c r="FE132" i="8" s="1"/>
  <c r="FD182" i="8"/>
  <c r="FE182" i="8" s="1"/>
  <c r="FD41" i="8"/>
  <c r="FE41" i="8" s="1"/>
  <c r="FD20" i="8"/>
  <c r="FE20" i="8" s="1"/>
  <c r="FD26" i="8"/>
  <c r="FE26" i="8" s="1"/>
  <c r="FD98" i="8"/>
  <c r="FE98" i="8" s="1"/>
  <c r="FD61" i="8"/>
  <c r="FE61" i="8" s="1"/>
  <c r="FD94" i="8"/>
  <c r="FE94" i="8" s="1"/>
  <c r="FD147" i="8"/>
  <c r="FE147" i="8" s="1"/>
  <c r="FD116" i="8"/>
  <c r="FE116" i="8" s="1"/>
  <c r="FD109" i="8"/>
  <c r="FE109" i="8" s="1"/>
  <c r="FD23" i="8"/>
  <c r="FE23" i="8" s="1"/>
  <c r="FD101" i="8"/>
  <c r="FE101" i="8" s="1"/>
  <c r="FD119" i="8"/>
  <c r="FE119" i="8" s="1"/>
  <c r="FD39" i="8"/>
  <c r="FE39" i="8" s="1"/>
  <c r="FD170" i="8"/>
  <c r="FE170" i="8" s="1"/>
  <c r="FD174" i="8"/>
  <c r="FE174" i="8" s="1"/>
  <c r="FD181" i="8"/>
  <c r="FE181" i="8" s="1"/>
  <c r="FD169" i="8"/>
  <c r="FE169" i="8" s="1"/>
  <c r="FD19" i="8"/>
  <c r="FE19" i="8" s="1"/>
  <c r="FD57" i="8"/>
  <c r="FE57" i="8" s="1"/>
  <c r="FD28" i="8"/>
  <c r="FE28" i="8" s="1"/>
  <c r="FD34" i="8"/>
  <c r="FE34" i="8" s="1"/>
  <c r="FD16" i="8"/>
  <c r="FE16" i="8" s="1"/>
  <c r="FD69" i="8"/>
  <c r="FE69" i="8" s="1"/>
  <c r="FD102" i="8"/>
  <c r="FE102" i="8" s="1"/>
  <c r="FD131" i="8"/>
  <c r="FE131" i="8" s="1"/>
  <c r="FD129" i="8"/>
  <c r="FE129" i="8" s="1"/>
  <c r="FD124" i="8"/>
  <c r="FE124" i="8" s="1"/>
  <c r="FD172" i="8"/>
  <c r="FE172" i="8" s="1"/>
  <c r="FD64" i="8"/>
  <c r="FE64" i="8" s="1"/>
  <c r="FD130" i="8"/>
  <c r="FE130" i="8" s="1"/>
  <c r="FD67" i="8"/>
  <c r="FE67" i="8" s="1"/>
  <c r="FD72" i="8"/>
  <c r="FE72" i="8" s="1"/>
  <c r="FD121" i="8"/>
  <c r="FE121" i="8" s="1"/>
  <c r="FD178" i="8"/>
  <c r="FE178" i="8" s="1"/>
  <c r="FD47" i="8"/>
  <c r="FE47" i="8" s="1"/>
  <c r="FD37" i="8"/>
  <c r="FE37" i="8" s="1"/>
  <c r="FD142" i="8"/>
  <c r="FE142" i="8" s="1"/>
  <c r="FD180" i="8"/>
  <c r="FE180" i="8" s="1"/>
  <c r="FD74" i="8"/>
  <c r="FE74" i="8" s="1"/>
  <c r="FD143" i="8"/>
  <c r="FE143" i="8" s="1"/>
  <c r="FD156" i="8"/>
  <c r="FE156" i="8" s="1"/>
  <c r="FD158" i="8"/>
  <c r="FE158" i="8" s="1"/>
  <c r="FD164" i="8"/>
  <c r="FE164" i="8" s="1"/>
  <c r="FD171" i="8"/>
  <c r="FE171" i="8" s="1"/>
  <c r="FD35" i="8"/>
  <c r="FE35" i="8" s="1"/>
  <c r="FD65" i="8"/>
  <c r="FE65" i="8" s="1"/>
  <c r="FD36" i="8"/>
  <c r="FE36" i="8" s="1"/>
  <c r="FD42" i="8"/>
  <c r="FE42" i="8" s="1"/>
  <c r="FD24" i="8"/>
  <c r="FE24" i="8" s="1"/>
  <c r="FD77" i="8"/>
  <c r="FE77" i="8" s="1"/>
  <c r="FD11" i="8"/>
  <c r="FE11" i="8" s="1"/>
  <c r="FD146" i="8"/>
  <c r="FE146" i="8" s="1"/>
  <c r="FD133" i="8"/>
  <c r="FE133" i="8" s="1"/>
  <c r="FD145" i="8"/>
  <c r="FE145" i="8" s="1"/>
  <c r="B134" i="8"/>
  <c r="B113" i="8"/>
  <c r="B167" i="8"/>
  <c r="B136" i="8"/>
  <c r="B108" i="8"/>
  <c r="B70" i="8"/>
  <c r="B7" i="8"/>
  <c r="B161" i="8"/>
  <c r="B159" i="8"/>
  <c r="B6" i="8"/>
  <c r="B141" i="8"/>
  <c r="B151" i="8"/>
  <c r="B31" i="8"/>
  <c r="B90" i="8"/>
  <c r="B88" i="8"/>
  <c r="B166" i="8"/>
  <c r="B48" i="8"/>
  <c r="B163" i="8"/>
  <c r="B177" i="8"/>
  <c r="B157" i="8"/>
  <c r="B165" i="8"/>
  <c r="B176" i="8"/>
  <c r="B51" i="8"/>
  <c r="B173" i="8"/>
  <c r="B162" i="8"/>
  <c r="B160" i="8"/>
  <c r="B44" i="8"/>
  <c r="B30" i="8"/>
  <c r="B55" i="8"/>
  <c r="B85" i="8"/>
  <c r="B80" i="8"/>
  <c r="B29" i="8"/>
  <c r="B22" i="8"/>
  <c r="B25" i="8"/>
  <c r="B83" i="8"/>
  <c r="B87" i="8"/>
  <c r="B12" i="8"/>
  <c r="B4" i="8"/>
  <c r="B123" i="8"/>
  <c r="B9" i="8"/>
  <c r="B81" i="8"/>
  <c r="B63" i="8"/>
  <c r="B56" i="8"/>
  <c r="B93" i="8"/>
  <c r="B86" i="8"/>
  <c r="B127" i="8"/>
  <c r="B126" i="8"/>
  <c r="B43" i="8"/>
  <c r="B17" i="8"/>
  <c r="B21" i="8"/>
  <c r="B10" i="8"/>
  <c r="B18" i="8"/>
  <c r="B89" i="8"/>
  <c r="B54" i="8"/>
  <c r="B107" i="8"/>
  <c r="B49" i="8"/>
  <c r="B75" i="8"/>
  <c r="B68" i="8"/>
  <c r="B3" i="8"/>
  <c r="B125" i="8"/>
  <c r="B144" i="8"/>
  <c r="B40" i="8"/>
  <c r="B114" i="8"/>
  <c r="B73" i="8"/>
  <c r="B106" i="8"/>
  <c r="B71" i="8"/>
  <c r="B138" i="8"/>
  <c r="B27" i="8"/>
  <c r="B32" i="8"/>
  <c r="B92" i="8"/>
  <c r="B149" i="8"/>
  <c r="B111" i="8"/>
  <c r="B46" i="8"/>
  <c r="B13" i="8"/>
  <c r="B103" i="8"/>
  <c r="B128" i="8"/>
  <c r="B96" i="8"/>
  <c r="B115" i="8"/>
  <c r="B15" i="8"/>
  <c r="B97" i="8"/>
  <c r="B140" i="8"/>
  <c r="B150" i="8"/>
  <c r="B135" i="8"/>
  <c r="B112" i="8"/>
  <c r="B137" i="8"/>
  <c r="EB150" i="8" l="1"/>
  <c r="AV150" i="8"/>
  <c r="DL150" i="8"/>
  <c r="CI150" i="8"/>
  <c r="AU150" i="8"/>
  <c r="BE150" i="8"/>
  <c r="BT150" i="8"/>
  <c r="AT150" i="8"/>
  <c r="AH150" i="8"/>
  <c r="Q150" i="8"/>
  <c r="DH150" i="8"/>
  <c r="EU150" i="8"/>
  <c r="ET150" i="8"/>
  <c r="AG150" i="8"/>
  <c r="CD150" i="8"/>
  <c r="ES150" i="8"/>
  <c r="EY150" i="8"/>
  <c r="DW150" i="8"/>
  <c r="CT150" i="8"/>
  <c r="CC150" i="8"/>
  <c r="CS150" i="8"/>
  <c r="BX150" i="8"/>
  <c r="AD150" i="8"/>
  <c r="EO150" i="8"/>
  <c r="P150" i="8"/>
  <c r="AZ150" i="8"/>
  <c r="AS150" i="8"/>
  <c r="AE150" i="8"/>
  <c r="BD150" i="8"/>
  <c r="G150" i="8"/>
  <c r="BR150" i="8"/>
  <c r="K150" i="8"/>
  <c r="AF150" i="8"/>
  <c r="CU150" i="8"/>
  <c r="EC150" i="8"/>
  <c r="DP150" i="8"/>
  <c r="EI150" i="8"/>
  <c r="AO150" i="8"/>
  <c r="BM150" i="8"/>
  <c r="BN150" i="8"/>
  <c r="CP150" i="8"/>
  <c r="CQ150" i="8"/>
  <c r="CO150" i="8"/>
  <c r="T150" i="8"/>
  <c r="CB150" i="8"/>
  <c r="Z150" i="8"/>
  <c r="BO150" i="8"/>
  <c r="BC150" i="8"/>
  <c r="L150" i="8"/>
  <c r="CH150" i="8"/>
  <c r="BF150" i="8"/>
  <c r="CG150" i="8"/>
  <c r="BI150" i="8"/>
  <c r="AY150" i="8"/>
  <c r="DG150" i="8"/>
  <c r="EW150" i="8"/>
  <c r="AA150" i="8"/>
  <c r="DU150" i="8"/>
  <c r="EA150" i="8"/>
  <c r="DR150" i="8"/>
  <c r="BK150" i="8"/>
  <c r="R150" i="8"/>
  <c r="BJ150" i="8"/>
  <c r="EF150" i="8"/>
  <c r="F150" i="8"/>
  <c r="DV150" i="8"/>
  <c r="BQ150" i="8"/>
  <c r="BP150" i="8"/>
  <c r="DQ150" i="8"/>
  <c r="DF150" i="8"/>
  <c r="E150" i="8"/>
  <c r="BS150" i="8"/>
  <c r="AC150" i="8"/>
  <c r="EP150" i="8"/>
  <c r="CR150" i="8"/>
  <c r="EJ150" i="8"/>
  <c r="DT150" i="8"/>
  <c r="AI150" i="8"/>
  <c r="DE150" i="8"/>
  <c r="AP150" i="8"/>
  <c r="DY150" i="8"/>
  <c r="EN150" i="8"/>
  <c r="ED150" i="8"/>
  <c r="CM150" i="8"/>
  <c r="DK150" i="8"/>
  <c r="M150" i="8"/>
  <c r="CE150" i="8"/>
  <c r="DZ150" i="8"/>
  <c r="N150" i="8"/>
  <c r="BH150" i="8"/>
  <c r="DO150" i="8"/>
  <c r="DA150" i="8"/>
  <c r="BW150" i="8"/>
  <c r="DB150" i="8"/>
  <c r="CL150" i="8"/>
  <c r="BG150" i="8"/>
  <c r="EE150" i="8"/>
  <c r="O150" i="8"/>
  <c r="AB150" i="8"/>
  <c r="BY150" i="8"/>
  <c r="AK150" i="8"/>
  <c r="BZ150" i="8"/>
  <c r="AQ150" i="8"/>
  <c r="CF150" i="8"/>
  <c r="ER150" i="8"/>
  <c r="I150" i="8"/>
  <c r="BB150" i="8"/>
  <c r="Y150" i="8"/>
  <c r="CA150" i="8"/>
  <c r="EK150" i="8"/>
  <c r="AW150" i="8"/>
  <c r="J150" i="8"/>
  <c r="S150" i="8"/>
  <c r="EL150" i="8"/>
  <c r="AN150" i="8"/>
  <c r="DI150" i="8"/>
  <c r="AM150" i="8"/>
  <c r="AL150" i="8"/>
  <c r="EX150" i="8"/>
  <c r="BL150" i="8"/>
  <c r="X150" i="8"/>
  <c r="EQ150" i="8"/>
  <c r="BA150" i="8"/>
  <c r="AX150" i="8"/>
  <c r="EM150" i="8"/>
  <c r="CJ150" i="8"/>
  <c r="DX150" i="8"/>
  <c r="BU150" i="8"/>
  <c r="DC150" i="8"/>
  <c r="CY150" i="8"/>
  <c r="BV150" i="8"/>
  <c r="CX150" i="8"/>
  <c r="CK150" i="8"/>
  <c r="CZ150" i="8"/>
  <c r="DS150" i="8"/>
  <c r="CW150" i="8"/>
  <c r="DN150" i="8"/>
  <c r="DM150" i="8"/>
  <c r="DD150" i="8"/>
  <c r="CV150" i="8"/>
  <c r="V150" i="8"/>
  <c r="DJ150" i="8"/>
  <c r="EH150" i="8"/>
  <c r="H150" i="8"/>
  <c r="AR150" i="8"/>
  <c r="EV150" i="8"/>
  <c r="EG150" i="8"/>
  <c r="AJ150" i="8"/>
  <c r="W150" i="8"/>
  <c r="CN150" i="8"/>
  <c r="U150" i="8"/>
  <c r="EB13" i="8"/>
  <c r="AV13" i="8"/>
  <c r="DL13" i="8"/>
  <c r="BE13" i="8"/>
  <c r="CI13" i="8"/>
  <c r="AU13" i="8"/>
  <c r="BT13" i="8"/>
  <c r="AH13" i="8"/>
  <c r="AT13" i="8"/>
  <c r="Q13" i="8"/>
  <c r="DH13" i="8"/>
  <c r="EU13" i="8"/>
  <c r="AG13" i="8"/>
  <c r="ET13" i="8"/>
  <c r="EY13" i="8"/>
  <c r="CD13" i="8"/>
  <c r="ES13" i="8"/>
  <c r="CC13" i="8"/>
  <c r="DW13" i="8"/>
  <c r="CS13" i="8"/>
  <c r="CT13" i="8"/>
  <c r="AZ13" i="8"/>
  <c r="BD13" i="8"/>
  <c r="AD13" i="8"/>
  <c r="EO13" i="8"/>
  <c r="AS13" i="8"/>
  <c r="AE13" i="8"/>
  <c r="P13" i="8"/>
  <c r="BX13" i="8"/>
  <c r="K13" i="8"/>
  <c r="CU13" i="8"/>
  <c r="BR13" i="8"/>
  <c r="AF13" i="8"/>
  <c r="AO13" i="8"/>
  <c r="EC13" i="8"/>
  <c r="G13" i="8"/>
  <c r="BN13" i="8"/>
  <c r="BM13" i="8"/>
  <c r="CO13" i="8"/>
  <c r="DP13" i="8"/>
  <c r="CQ13" i="8"/>
  <c r="EI13" i="8"/>
  <c r="CP13" i="8"/>
  <c r="T13" i="8"/>
  <c r="BO13" i="8"/>
  <c r="Z13" i="8"/>
  <c r="DG13" i="8"/>
  <c r="BC13" i="8"/>
  <c r="CB13" i="8"/>
  <c r="L13" i="8"/>
  <c r="AY13" i="8"/>
  <c r="CH13" i="8"/>
  <c r="AA13" i="8"/>
  <c r="CG13" i="8"/>
  <c r="EW13" i="8"/>
  <c r="BF13" i="8"/>
  <c r="BI13" i="8"/>
  <c r="BK13" i="8"/>
  <c r="DR13" i="8"/>
  <c r="R13" i="8"/>
  <c r="DU13" i="8"/>
  <c r="EA13" i="8"/>
  <c r="BJ13" i="8"/>
  <c r="BP13" i="8"/>
  <c r="EF13" i="8"/>
  <c r="F13" i="8"/>
  <c r="DV13" i="8"/>
  <c r="DF13" i="8"/>
  <c r="AI13" i="8"/>
  <c r="DQ13" i="8"/>
  <c r="E13" i="8"/>
  <c r="BQ13" i="8"/>
  <c r="DT13" i="8"/>
  <c r="DE13" i="8"/>
  <c r="DK13" i="8"/>
  <c r="CR13" i="8"/>
  <c r="EJ13" i="8"/>
  <c r="EP13" i="8"/>
  <c r="BS13" i="8"/>
  <c r="AC13" i="8"/>
  <c r="CE13" i="8"/>
  <c r="CM13" i="8"/>
  <c r="N13" i="8"/>
  <c r="M13" i="8"/>
  <c r="BG13" i="8"/>
  <c r="AP13" i="8"/>
  <c r="DA13" i="8"/>
  <c r="DZ13" i="8"/>
  <c r="EN13" i="8"/>
  <c r="BH13" i="8"/>
  <c r="ER13" i="8"/>
  <c r="ED13" i="8"/>
  <c r="CL13" i="8"/>
  <c r="BZ13" i="8"/>
  <c r="BW13" i="8"/>
  <c r="DB13" i="8"/>
  <c r="BY13" i="8"/>
  <c r="BL13" i="8"/>
  <c r="DY13" i="8"/>
  <c r="AB13" i="8"/>
  <c r="DO13" i="8"/>
  <c r="CF13" i="8"/>
  <c r="EE13" i="8"/>
  <c r="O13" i="8"/>
  <c r="AQ13" i="8"/>
  <c r="AW13" i="8"/>
  <c r="AK13" i="8"/>
  <c r="X13" i="8"/>
  <c r="BB13" i="8"/>
  <c r="AN13" i="8"/>
  <c r="Y13" i="8"/>
  <c r="S13" i="8"/>
  <c r="EK13" i="8"/>
  <c r="BA13" i="8"/>
  <c r="AX13" i="8"/>
  <c r="J13" i="8"/>
  <c r="I13" i="8"/>
  <c r="DI13" i="8"/>
  <c r="BV13" i="8"/>
  <c r="AL13" i="8"/>
  <c r="EX13" i="8"/>
  <c r="AM13" i="8"/>
  <c r="CA13" i="8"/>
  <c r="EL13" i="8"/>
  <c r="DX13" i="8"/>
  <c r="W13" i="8"/>
  <c r="CY13" i="8"/>
  <c r="DC13" i="8"/>
  <c r="CJ13" i="8"/>
  <c r="CX13" i="8"/>
  <c r="CW13" i="8"/>
  <c r="DS13" i="8"/>
  <c r="EQ13" i="8"/>
  <c r="DN13" i="8"/>
  <c r="CZ13" i="8"/>
  <c r="DM13" i="8"/>
  <c r="BU13" i="8"/>
  <c r="CK13" i="8"/>
  <c r="DJ13" i="8"/>
  <c r="DD13" i="8"/>
  <c r="AJ13" i="8"/>
  <c r="EG13" i="8"/>
  <c r="AR13" i="8"/>
  <c r="H13" i="8"/>
  <c r="CN13" i="8"/>
  <c r="EM13" i="8"/>
  <c r="V13" i="8"/>
  <c r="U13" i="8"/>
  <c r="EH13" i="8"/>
  <c r="EV13" i="8"/>
  <c r="CV13" i="8"/>
  <c r="DL71" i="8"/>
  <c r="AV71" i="8"/>
  <c r="CI71" i="8"/>
  <c r="EB71" i="8"/>
  <c r="BT71" i="8"/>
  <c r="BE71" i="8"/>
  <c r="AU71" i="8"/>
  <c r="Q71" i="8"/>
  <c r="AT71" i="8"/>
  <c r="AH71" i="8"/>
  <c r="AG71" i="8"/>
  <c r="DH71" i="8"/>
  <c r="ET71" i="8"/>
  <c r="EU71" i="8"/>
  <c r="DW71" i="8"/>
  <c r="ES71" i="8"/>
  <c r="EY71" i="8"/>
  <c r="CD71" i="8"/>
  <c r="CC71" i="8"/>
  <c r="AZ71" i="8"/>
  <c r="CS71" i="8"/>
  <c r="CT71" i="8"/>
  <c r="BD71" i="8"/>
  <c r="BX71" i="8"/>
  <c r="EO71" i="8"/>
  <c r="AD71" i="8"/>
  <c r="P71" i="8"/>
  <c r="AS71" i="8"/>
  <c r="AE71" i="8"/>
  <c r="K71" i="8"/>
  <c r="AO71" i="8"/>
  <c r="AF71" i="8"/>
  <c r="G71" i="8"/>
  <c r="BR71" i="8"/>
  <c r="CU71" i="8"/>
  <c r="DP71" i="8"/>
  <c r="EC71" i="8"/>
  <c r="CQ71" i="8"/>
  <c r="BN71" i="8"/>
  <c r="CP71" i="8"/>
  <c r="CO71" i="8"/>
  <c r="BM71" i="8"/>
  <c r="EI71" i="8"/>
  <c r="CB71" i="8"/>
  <c r="T71" i="8"/>
  <c r="BC71" i="8"/>
  <c r="BO71" i="8"/>
  <c r="Z71" i="8"/>
  <c r="BF71" i="8"/>
  <c r="BI71" i="8"/>
  <c r="DG71" i="8"/>
  <c r="CH71" i="8"/>
  <c r="BP71" i="8"/>
  <c r="AA71" i="8"/>
  <c r="CG71" i="8"/>
  <c r="L71" i="8"/>
  <c r="EW71" i="8"/>
  <c r="AY71" i="8"/>
  <c r="BJ71" i="8"/>
  <c r="DU71" i="8"/>
  <c r="EA71" i="8"/>
  <c r="BK71" i="8"/>
  <c r="DR71" i="8"/>
  <c r="F71" i="8"/>
  <c r="AI71" i="8"/>
  <c r="DT71" i="8"/>
  <c r="DV71" i="8"/>
  <c r="R71" i="8"/>
  <c r="DQ71" i="8"/>
  <c r="BQ71" i="8"/>
  <c r="DE71" i="8"/>
  <c r="E71" i="8"/>
  <c r="CR71" i="8"/>
  <c r="BS71" i="8"/>
  <c r="EF71" i="8"/>
  <c r="DF71" i="8"/>
  <c r="AC71" i="8"/>
  <c r="DK71" i="8"/>
  <c r="EJ71" i="8"/>
  <c r="BG71" i="8"/>
  <c r="CM71" i="8"/>
  <c r="EN71" i="8"/>
  <c r="AP71" i="8"/>
  <c r="ED71" i="8"/>
  <c r="DA71" i="8"/>
  <c r="N71" i="8"/>
  <c r="M71" i="8"/>
  <c r="DZ71" i="8"/>
  <c r="BH71" i="8"/>
  <c r="EP71" i="8"/>
  <c r="DY71" i="8"/>
  <c r="CE71" i="8"/>
  <c r="EE71" i="8"/>
  <c r="DO71" i="8"/>
  <c r="DB71" i="8"/>
  <c r="CL71" i="8"/>
  <c r="BZ71" i="8"/>
  <c r="BY71" i="8"/>
  <c r="BW71" i="8"/>
  <c r="AB71" i="8"/>
  <c r="AW71" i="8"/>
  <c r="O71" i="8"/>
  <c r="BL71" i="8"/>
  <c r="J71" i="8"/>
  <c r="I71" i="8"/>
  <c r="AK71" i="8"/>
  <c r="CF71" i="8"/>
  <c r="ER71" i="8"/>
  <c r="AQ71" i="8"/>
  <c r="AL71" i="8"/>
  <c r="BB71" i="8"/>
  <c r="AM71" i="8"/>
  <c r="EX71" i="8"/>
  <c r="CA71" i="8"/>
  <c r="AX71" i="8"/>
  <c r="EL71" i="8"/>
  <c r="EK71" i="8"/>
  <c r="EQ71" i="8"/>
  <c r="Y71" i="8"/>
  <c r="X71" i="8"/>
  <c r="DX71" i="8"/>
  <c r="CY71" i="8"/>
  <c r="BA71" i="8"/>
  <c r="AN71" i="8"/>
  <c r="S71" i="8"/>
  <c r="DI71" i="8"/>
  <c r="DM71" i="8"/>
  <c r="BV71" i="8"/>
  <c r="CJ71" i="8"/>
  <c r="DJ71" i="8"/>
  <c r="CK71" i="8"/>
  <c r="DS71" i="8"/>
  <c r="CX71" i="8"/>
  <c r="BU71" i="8"/>
  <c r="CW71" i="8"/>
  <c r="DC71" i="8"/>
  <c r="DN71" i="8"/>
  <c r="CZ71" i="8"/>
  <c r="EM71" i="8"/>
  <c r="CN71" i="8"/>
  <c r="V71" i="8"/>
  <c r="EH71" i="8"/>
  <c r="AR71" i="8"/>
  <c r="EG71" i="8"/>
  <c r="AJ71" i="8"/>
  <c r="U71" i="8"/>
  <c r="W71" i="8"/>
  <c r="H71" i="8"/>
  <c r="DD71" i="8"/>
  <c r="EV71" i="8"/>
  <c r="CV71" i="8"/>
  <c r="EB68" i="8"/>
  <c r="CI68" i="8"/>
  <c r="AV68" i="8"/>
  <c r="DL68" i="8"/>
  <c r="AU68" i="8"/>
  <c r="BE68" i="8"/>
  <c r="BT68" i="8"/>
  <c r="AH68" i="8"/>
  <c r="AT68" i="8"/>
  <c r="Q68" i="8"/>
  <c r="ET68" i="8"/>
  <c r="DH68" i="8"/>
  <c r="AG68" i="8"/>
  <c r="EU68" i="8"/>
  <c r="EY68" i="8"/>
  <c r="ES68" i="8"/>
  <c r="CD68" i="8"/>
  <c r="DW68" i="8"/>
  <c r="CS68" i="8"/>
  <c r="AZ68" i="8"/>
  <c r="CC68" i="8"/>
  <c r="CT68" i="8"/>
  <c r="BD68" i="8"/>
  <c r="AE68" i="8"/>
  <c r="EO68" i="8"/>
  <c r="AS68" i="8"/>
  <c r="AD68" i="8"/>
  <c r="P68" i="8"/>
  <c r="BX68" i="8"/>
  <c r="CU68" i="8"/>
  <c r="G68" i="8"/>
  <c r="BR68" i="8"/>
  <c r="AF68" i="8"/>
  <c r="AO68" i="8"/>
  <c r="K68" i="8"/>
  <c r="EI68" i="8"/>
  <c r="CB68" i="8"/>
  <c r="EC68" i="8"/>
  <c r="BM68" i="8"/>
  <c r="DP68" i="8"/>
  <c r="CQ68" i="8"/>
  <c r="CP68" i="8"/>
  <c r="BN68" i="8"/>
  <c r="CO68" i="8"/>
  <c r="T68" i="8"/>
  <c r="BO68" i="8"/>
  <c r="DG68" i="8"/>
  <c r="Z68" i="8"/>
  <c r="BC68" i="8"/>
  <c r="BF68" i="8"/>
  <c r="EW68" i="8"/>
  <c r="BI68" i="8"/>
  <c r="CH68" i="8"/>
  <c r="AA68" i="8"/>
  <c r="AY68" i="8"/>
  <c r="CG68" i="8"/>
  <c r="R68" i="8"/>
  <c r="L68" i="8"/>
  <c r="BK68" i="8"/>
  <c r="DU68" i="8"/>
  <c r="EA68" i="8"/>
  <c r="BP68" i="8"/>
  <c r="BJ68" i="8"/>
  <c r="DQ68" i="8"/>
  <c r="E68" i="8"/>
  <c r="DR68" i="8"/>
  <c r="DF68" i="8"/>
  <c r="EF68" i="8"/>
  <c r="F68" i="8"/>
  <c r="BQ68" i="8"/>
  <c r="DV68" i="8"/>
  <c r="DT68" i="8"/>
  <c r="EP68" i="8"/>
  <c r="DK68" i="8"/>
  <c r="EJ68" i="8"/>
  <c r="DE68" i="8"/>
  <c r="AI68" i="8"/>
  <c r="CR68" i="8"/>
  <c r="DZ68" i="8"/>
  <c r="BS68" i="8"/>
  <c r="BH68" i="8"/>
  <c r="DY68" i="8"/>
  <c r="EN68" i="8"/>
  <c r="AP68" i="8"/>
  <c r="N68" i="8"/>
  <c r="BG68" i="8"/>
  <c r="CM68" i="8"/>
  <c r="ED68" i="8"/>
  <c r="AC68" i="8"/>
  <c r="M68" i="8"/>
  <c r="CE68" i="8"/>
  <c r="AW68" i="8"/>
  <c r="CL68" i="8"/>
  <c r="DB68" i="8"/>
  <c r="BW68" i="8"/>
  <c r="ER68" i="8"/>
  <c r="EE68" i="8"/>
  <c r="BZ68" i="8"/>
  <c r="DA68" i="8"/>
  <c r="DO68" i="8"/>
  <c r="CF68" i="8"/>
  <c r="O68" i="8"/>
  <c r="J68" i="8"/>
  <c r="AB68" i="8"/>
  <c r="BY68" i="8"/>
  <c r="BL68" i="8"/>
  <c r="AL68" i="8"/>
  <c r="AK68" i="8"/>
  <c r="X68" i="8"/>
  <c r="BB68" i="8"/>
  <c r="Y68" i="8"/>
  <c r="EX68" i="8"/>
  <c r="AX68" i="8"/>
  <c r="AM68" i="8"/>
  <c r="AQ68" i="8"/>
  <c r="EL68" i="8"/>
  <c r="AN68" i="8"/>
  <c r="CA68" i="8"/>
  <c r="DI68" i="8"/>
  <c r="S68" i="8"/>
  <c r="I68" i="8"/>
  <c r="BA68" i="8"/>
  <c r="CX68" i="8"/>
  <c r="DJ68" i="8"/>
  <c r="EK68" i="8"/>
  <c r="DX68" i="8"/>
  <c r="DC68" i="8"/>
  <c r="DS68" i="8"/>
  <c r="CY68" i="8"/>
  <c r="CW68" i="8"/>
  <c r="CJ68" i="8"/>
  <c r="DN68" i="8"/>
  <c r="EM68" i="8"/>
  <c r="DM68" i="8"/>
  <c r="W68" i="8"/>
  <c r="BV68" i="8"/>
  <c r="CZ68" i="8"/>
  <c r="EQ68" i="8"/>
  <c r="BU68" i="8"/>
  <c r="CK68" i="8"/>
  <c r="CV68" i="8"/>
  <c r="U68" i="8"/>
  <c r="EH68" i="8"/>
  <c r="V68" i="8"/>
  <c r="AR68" i="8"/>
  <c r="EG68" i="8"/>
  <c r="EV68" i="8"/>
  <c r="H68" i="8"/>
  <c r="CN68" i="8"/>
  <c r="DD68" i="8"/>
  <c r="AJ68" i="8"/>
  <c r="CI21" i="8"/>
  <c r="EB21" i="8"/>
  <c r="AV21" i="8"/>
  <c r="DL21" i="8"/>
  <c r="BT21" i="8"/>
  <c r="AT21" i="8"/>
  <c r="BE21" i="8"/>
  <c r="AU21" i="8"/>
  <c r="AH21" i="8"/>
  <c r="Q21" i="8"/>
  <c r="DH21" i="8"/>
  <c r="EU21" i="8"/>
  <c r="AG21" i="8"/>
  <c r="CD21" i="8"/>
  <c r="EY21" i="8"/>
  <c r="ES21" i="8"/>
  <c r="CC21" i="8"/>
  <c r="ET21" i="8"/>
  <c r="CT21" i="8"/>
  <c r="DW21" i="8"/>
  <c r="CS21" i="8"/>
  <c r="AZ21" i="8"/>
  <c r="BD21" i="8"/>
  <c r="P21" i="8"/>
  <c r="EO21" i="8"/>
  <c r="AD21" i="8"/>
  <c r="AS21" i="8"/>
  <c r="AE21" i="8"/>
  <c r="BX21" i="8"/>
  <c r="AF21" i="8"/>
  <c r="G21" i="8"/>
  <c r="BR21" i="8"/>
  <c r="K21" i="8"/>
  <c r="CU21" i="8"/>
  <c r="AO21" i="8"/>
  <c r="CP21" i="8"/>
  <c r="CO21" i="8"/>
  <c r="DP21" i="8"/>
  <c r="EI21" i="8"/>
  <c r="BN21" i="8"/>
  <c r="BM21" i="8"/>
  <c r="EC21" i="8"/>
  <c r="CQ21" i="8"/>
  <c r="T21" i="8"/>
  <c r="BF21" i="8"/>
  <c r="BC21" i="8"/>
  <c r="BO21" i="8"/>
  <c r="CB21" i="8"/>
  <c r="Z21" i="8"/>
  <c r="L21" i="8"/>
  <c r="EW21" i="8"/>
  <c r="DG21" i="8"/>
  <c r="CH21" i="8"/>
  <c r="BP21" i="8"/>
  <c r="BI21" i="8"/>
  <c r="CG21" i="8"/>
  <c r="AA21" i="8"/>
  <c r="AY21" i="8"/>
  <c r="EA21" i="8"/>
  <c r="DU21" i="8"/>
  <c r="BK21" i="8"/>
  <c r="DQ21" i="8"/>
  <c r="R21" i="8"/>
  <c r="BJ21" i="8"/>
  <c r="F21" i="8"/>
  <c r="DR21" i="8"/>
  <c r="EF21" i="8"/>
  <c r="DF21" i="8"/>
  <c r="DV21" i="8"/>
  <c r="E21" i="8"/>
  <c r="BQ21" i="8"/>
  <c r="AI21" i="8"/>
  <c r="DT21" i="8"/>
  <c r="EP21" i="8"/>
  <c r="AC21" i="8"/>
  <c r="EJ21" i="8"/>
  <c r="CR21" i="8"/>
  <c r="DE21" i="8"/>
  <c r="DK21" i="8"/>
  <c r="DA21" i="8"/>
  <c r="DZ21" i="8"/>
  <c r="CM21" i="8"/>
  <c r="BS21" i="8"/>
  <c r="ED21" i="8"/>
  <c r="DY21" i="8"/>
  <c r="N21" i="8"/>
  <c r="M21" i="8"/>
  <c r="AP21" i="8"/>
  <c r="BH21" i="8"/>
  <c r="CE21" i="8"/>
  <c r="BW21" i="8"/>
  <c r="ER21" i="8"/>
  <c r="EN21" i="8"/>
  <c r="AW21" i="8"/>
  <c r="BG21" i="8"/>
  <c r="DO21" i="8"/>
  <c r="O21" i="8"/>
  <c r="AB21" i="8"/>
  <c r="BZ21" i="8"/>
  <c r="BY21" i="8"/>
  <c r="CL21" i="8"/>
  <c r="AM21" i="8"/>
  <c r="AK21" i="8"/>
  <c r="AQ21" i="8"/>
  <c r="CF21" i="8"/>
  <c r="EX21" i="8"/>
  <c r="DB21" i="8"/>
  <c r="J21" i="8"/>
  <c r="EE21" i="8"/>
  <c r="X21" i="8"/>
  <c r="Y21" i="8"/>
  <c r="EL21" i="8"/>
  <c r="EK21" i="8"/>
  <c r="CY21" i="8"/>
  <c r="BL21" i="8"/>
  <c r="BA21" i="8"/>
  <c r="AX21" i="8"/>
  <c r="S21" i="8"/>
  <c r="DI21" i="8"/>
  <c r="BB21" i="8"/>
  <c r="AN21" i="8"/>
  <c r="EQ21" i="8"/>
  <c r="AL21" i="8"/>
  <c r="I21" i="8"/>
  <c r="CA21" i="8"/>
  <c r="BV21" i="8"/>
  <c r="DC21" i="8"/>
  <c r="DX21" i="8"/>
  <c r="BU21" i="8"/>
  <c r="W21" i="8"/>
  <c r="CJ21" i="8"/>
  <c r="CK21" i="8"/>
  <c r="DS21" i="8"/>
  <c r="CX21" i="8"/>
  <c r="CZ21" i="8"/>
  <c r="DJ21" i="8"/>
  <c r="CW21" i="8"/>
  <c r="DN21" i="8"/>
  <c r="DM21" i="8"/>
  <c r="DD21" i="8"/>
  <c r="AJ21" i="8"/>
  <c r="CV21" i="8"/>
  <c r="EM21" i="8"/>
  <c r="EH21" i="8"/>
  <c r="EG21" i="8"/>
  <c r="AR21" i="8"/>
  <c r="EV21" i="8"/>
  <c r="CN21" i="8"/>
  <c r="V21" i="8"/>
  <c r="U21" i="8"/>
  <c r="H21" i="8"/>
  <c r="DL63" i="8"/>
  <c r="EB63" i="8"/>
  <c r="CI63" i="8"/>
  <c r="AV63" i="8"/>
  <c r="BT63" i="8"/>
  <c r="AU63" i="8"/>
  <c r="BE63" i="8"/>
  <c r="AT63" i="8"/>
  <c r="AH63" i="8"/>
  <c r="Q63" i="8"/>
  <c r="AG63" i="8"/>
  <c r="DH63" i="8"/>
  <c r="ET63" i="8"/>
  <c r="EU63" i="8"/>
  <c r="ES63" i="8"/>
  <c r="EY63" i="8"/>
  <c r="CD63" i="8"/>
  <c r="CC63" i="8"/>
  <c r="CS63" i="8"/>
  <c r="DW63" i="8"/>
  <c r="AZ63" i="8"/>
  <c r="CT63" i="8"/>
  <c r="AD63" i="8"/>
  <c r="P63" i="8"/>
  <c r="BX63" i="8"/>
  <c r="EO63" i="8"/>
  <c r="AS63" i="8"/>
  <c r="AE63" i="8"/>
  <c r="BD63" i="8"/>
  <c r="K63" i="8"/>
  <c r="CU63" i="8"/>
  <c r="BR63" i="8"/>
  <c r="G63" i="8"/>
  <c r="AO63" i="8"/>
  <c r="EC63" i="8"/>
  <c r="AF63" i="8"/>
  <c r="DP63" i="8"/>
  <c r="EI63" i="8"/>
  <c r="CQ63" i="8"/>
  <c r="CP63" i="8"/>
  <c r="BN63" i="8"/>
  <c r="BM63" i="8"/>
  <c r="CO63" i="8"/>
  <c r="BC63" i="8"/>
  <c r="Z63" i="8"/>
  <c r="T63" i="8"/>
  <c r="CB63" i="8"/>
  <c r="BO63" i="8"/>
  <c r="AY63" i="8"/>
  <c r="BI63" i="8"/>
  <c r="CH63" i="8"/>
  <c r="CG63" i="8"/>
  <c r="BF63" i="8"/>
  <c r="EW63" i="8"/>
  <c r="AA63" i="8"/>
  <c r="L63" i="8"/>
  <c r="DG63" i="8"/>
  <c r="BP63" i="8"/>
  <c r="BK63" i="8"/>
  <c r="DU63" i="8"/>
  <c r="R63" i="8"/>
  <c r="EA63" i="8"/>
  <c r="DR63" i="8"/>
  <c r="DQ63" i="8"/>
  <c r="BJ63" i="8"/>
  <c r="DF63" i="8"/>
  <c r="F63" i="8"/>
  <c r="EF63" i="8"/>
  <c r="DV63" i="8"/>
  <c r="BQ63" i="8"/>
  <c r="E63" i="8"/>
  <c r="AI63" i="8"/>
  <c r="DK63" i="8"/>
  <c r="AC63" i="8"/>
  <c r="DT63" i="8"/>
  <c r="EJ63" i="8"/>
  <c r="EP63" i="8"/>
  <c r="CM63" i="8"/>
  <c r="AP63" i="8"/>
  <c r="ED63" i="8"/>
  <c r="CE63" i="8"/>
  <c r="DA63" i="8"/>
  <c r="DO63" i="8"/>
  <c r="N63" i="8"/>
  <c r="DZ63" i="8"/>
  <c r="M63" i="8"/>
  <c r="DY63" i="8"/>
  <c r="EN63" i="8"/>
  <c r="DE63" i="8"/>
  <c r="CR63" i="8"/>
  <c r="BS63" i="8"/>
  <c r="BH63" i="8"/>
  <c r="BG63" i="8"/>
  <c r="CL63" i="8"/>
  <c r="CF63" i="8"/>
  <c r="ER63" i="8"/>
  <c r="DB63" i="8"/>
  <c r="AB63" i="8"/>
  <c r="O63" i="8"/>
  <c r="BW63" i="8"/>
  <c r="BZ63" i="8"/>
  <c r="BY63" i="8"/>
  <c r="AW63" i="8"/>
  <c r="EE63" i="8"/>
  <c r="AQ63" i="8"/>
  <c r="BL63" i="8"/>
  <c r="AN63" i="8"/>
  <c r="AM63" i="8"/>
  <c r="EX63" i="8"/>
  <c r="S63" i="8"/>
  <c r="EK63" i="8"/>
  <c r="DI63" i="8"/>
  <c r="EQ63" i="8"/>
  <c r="CY63" i="8"/>
  <c r="BV63" i="8"/>
  <c r="X63" i="8"/>
  <c r="BA63" i="8"/>
  <c r="J63" i="8"/>
  <c r="BB63" i="8"/>
  <c r="AL63" i="8"/>
  <c r="I63" i="8"/>
  <c r="AK63" i="8"/>
  <c r="CA63" i="8"/>
  <c r="Y63" i="8"/>
  <c r="AX63" i="8"/>
  <c r="EL63" i="8"/>
  <c r="DS63" i="8"/>
  <c r="CX63" i="8"/>
  <c r="CJ63" i="8"/>
  <c r="BU63" i="8"/>
  <c r="CW63" i="8"/>
  <c r="CK63" i="8"/>
  <c r="DM63" i="8"/>
  <c r="DC63" i="8"/>
  <c r="DN63" i="8"/>
  <c r="CZ63" i="8"/>
  <c r="DX63" i="8"/>
  <c r="DJ63" i="8"/>
  <c r="H63" i="8"/>
  <c r="EG63" i="8"/>
  <c r="CN63" i="8"/>
  <c r="DD63" i="8"/>
  <c r="EM63" i="8"/>
  <c r="W63" i="8"/>
  <c r="EH63" i="8"/>
  <c r="AJ63" i="8"/>
  <c r="V63" i="8"/>
  <c r="U63" i="8"/>
  <c r="AR63" i="8"/>
  <c r="EV63" i="8"/>
  <c r="CV63" i="8"/>
  <c r="EB25" i="8"/>
  <c r="DL25" i="8"/>
  <c r="AV25" i="8"/>
  <c r="BE25" i="8"/>
  <c r="AU25" i="8"/>
  <c r="BT25" i="8"/>
  <c r="CI25" i="8"/>
  <c r="AT25" i="8"/>
  <c r="Q25" i="8"/>
  <c r="AH25" i="8"/>
  <c r="AG25" i="8"/>
  <c r="EU25" i="8"/>
  <c r="DH25" i="8"/>
  <c r="ES25" i="8"/>
  <c r="ET25" i="8"/>
  <c r="CD25" i="8"/>
  <c r="CC25" i="8"/>
  <c r="EY25" i="8"/>
  <c r="AZ25" i="8"/>
  <c r="CT25" i="8"/>
  <c r="CS25" i="8"/>
  <c r="DW25" i="8"/>
  <c r="EO25" i="8"/>
  <c r="BD25" i="8"/>
  <c r="AE25" i="8"/>
  <c r="BX25" i="8"/>
  <c r="P25" i="8"/>
  <c r="AD25" i="8"/>
  <c r="AS25" i="8"/>
  <c r="CU25" i="8"/>
  <c r="DP25" i="8"/>
  <c r="AF25" i="8"/>
  <c r="G25" i="8"/>
  <c r="BR25" i="8"/>
  <c r="AO25" i="8"/>
  <c r="K25" i="8"/>
  <c r="EC25" i="8"/>
  <c r="CQ25" i="8"/>
  <c r="BM25" i="8"/>
  <c r="EI25" i="8"/>
  <c r="CP25" i="8"/>
  <c r="CO25" i="8"/>
  <c r="BN25" i="8"/>
  <c r="CB25" i="8"/>
  <c r="DG25" i="8"/>
  <c r="Z25" i="8"/>
  <c r="T25" i="8"/>
  <c r="BF25" i="8"/>
  <c r="L25" i="8"/>
  <c r="BC25" i="8"/>
  <c r="BO25" i="8"/>
  <c r="EW25" i="8"/>
  <c r="BI25" i="8"/>
  <c r="AA25" i="8"/>
  <c r="CG25" i="8"/>
  <c r="CH25" i="8"/>
  <c r="AY25" i="8"/>
  <c r="BP25" i="8"/>
  <c r="DR25" i="8"/>
  <c r="BJ25" i="8"/>
  <c r="EA25" i="8"/>
  <c r="EF25" i="8"/>
  <c r="DU25" i="8"/>
  <c r="BK25" i="8"/>
  <c r="R25" i="8"/>
  <c r="E25" i="8"/>
  <c r="F25" i="8"/>
  <c r="DF25" i="8"/>
  <c r="AI25" i="8"/>
  <c r="DQ25" i="8"/>
  <c r="EJ25" i="8"/>
  <c r="DE25" i="8"/>
  <c r="DV25" i="8"/>
  <c r="DT25" i="8"/>
  <c r="BQ25" i="8"/>
  <c r="EP25" i="8"/>
  <c r="DK25" i="8"/>
  <c r="AP25" i="8"/>
  <c r="DY25" i="8"/>
  <c r="AC25" i="8"/>
  <c r="CR25" i="8"/>
  <c r="N25" i="8"/>
  <c r="M25" i="8"/>
  <c r="BG25" i="8"/>
  <c r="BH25" i="8"/>
  <c r="BS25" i="8"/>
  <c r="DZ25" i="8"/>
  <c r="ED25" i="8"/>
  <c r="EN25" i="8"/>
  <c r="DO25" i="8"/>
  <c r="CL25" i="8"/>
  <c r="DA25" i="8"/>
  <c r="CF25" i="8"/>
  <c r="BW25" i="8"/>
  <c r="ER25" i="8"/>
  <c r="CE25" i="8"/>
  <c r="CM25" i="8"/>
  <c r="EE25" i="8"/>
  <c r="AW25" i="8"/>
  <c r="AB25" i="8"/>
  <c r="BL25" i="8"/>
  <c r="AM25" i="8"/>
  <c r="O25" i="8"/>
  <c r="I25" i="8"/>
  <c r="X25" i="8"/>
  <c r="AQ25" i="8"/>
  <c r="DB25" i="8"/>
  <c r="BZ25" i="8"/>
  <c r="BY25" i="8"/>
  <c r="EX25" i="8"/>
  <c r="AL25" i="8"/>
  <c r="BB25" i="8"/>
  <c r="Y25" i="8"/>
  <c r="DI25" i="8"/>
  <c r="DX25" i="8"/>
  <c r="AN25" i="8"/>
  <c r="CA25" i="8"/>
  <c r="AK25" i="8"/>
  <c r="EL25" i="8"/>
  <c r="EK25" i="8"/>
  <c r="J25" i="8"/>
  <c r="S25" i="8"/>
  <c r="AX25" i="8"/>
  <c r="BA25" i="8"/>
  <c r="EQ25" i="8"/>
  <c r="BU25" i="8"/>
  <c r="CW25" i="8"/>
  <c r="DN25" i="8"/>
  <c r="CK25" i="8"/>
  <c r="BV25" i="8"/>
  <c r="DM25" i="8"/>
  <c r="EM25" i="8"/>
  <c r="CY25" i="8"/>
  <c r="DC25" i="8"/>
  <c r="CJ25" i="8"/>
  <c r="CX25" i="8"/>
  <c r="CZ25" i="8"/>
  <c r="DJ25" i="8"/>
  <c r="AR25" i="8"/>
  <c r="EV25" i="8"/>
  <c r="CN25" i="8"/>
  <c r="V25" i="8"/>
  <c r="U25" i="8"/>
  <c r="AJ25" i="8"/>
  <c r="DS25" i="8"/>
  <c r="W25" i="8"/>
  <c r="DD25" i="8"/>
  <c r="H25" i="8"/>
  <c r="EG25" i="8"/>
  <c r="CV25" i="8"/>
  <c r="EH25" i="8"/>
  <c r="DL160" i="8"/>
  <c r="AV160" i="8"/>
  <c r="EB160" i="8"/>
  <c r="BE160" i="8"/>
  <c r="CI160" i="8"/>
  <c r="BT160" i="8"/>
  <c r="AT160" i="8"/>
  <c r="AU160" i="8"/>
  <c r="Q160" i="8"/>
  <c r="AG160" i="8"/>
  <c r="DH160" i="8"/>
  <c r="EU160" i="8"/>
  <c r="AH160" i="8"/>
  <c r="ET160" i="8"/>
  <c r="ES160" i="8"/>
  <c r="CD160" i="8"/>
  <c r="EY160" i="8"/>
  <c r="CC160" i="8"/>
  <c r="CT160" i="8"/>
  <c r="CS160" i="8"/>
  <c r="DW160" i="8"/>
  <c r="BD160" i="8"/>
  <c r="EO160" i="8"/>
  <c r="AE160" i="8"/>
  <c r="BX160" i="8"/>
  <c r="AD160" i="8"/>
  <c r="AZ160" i="8"/>
  <c r="P160" i="8"/>
  <c r="AS160" i="8"/>
  <c r="K160" i="8"/>
  <c r="AF160" i="8"/>
  <c r="CU160" i="8"/>
  <c r="G160" i="8"/>
  <c r="BR160" i="8"/>
  <c r="DP160" i="8"/>
  <c r="EC160" i="8"/>
  <c r="CQ160" i="8"/>
  <c r="BN160" i="8"/>
  <c r="CP160" i="8"/>
  <c r="CO160" i="8"/>
  <c r="BM160" i="8"/>
  <c r="EI160" i="8"/>
  <c r="AO160" i="8"/>
  <c r="BC160" i="8"/>
  <c r="Z160" i="8"/>
  <c r="BO160" i="8"/>
  <c r="T160" i="8"/>
  <c r="CB160" i="8"/>
  <c r="AY160" i="8"/>
  <c r="DG160" i="8"/>
  <c r="L160" i="8"/>
  <c r="EW160" i="8"/>
  <c r="AA160" i="8"/>
  <c r="CG160" i="8"/>
  <c r="R160" i="8"/>
  <c r="BF160" i="8"/>
  <c r="BI160" i="8"/>
  <c r="CH160" i="8"/>
  <c r="BK160" i="8"/>
  <c r="DQ160" i="8"/>
  <c r="EF160" i="8"/>
  <c r="BJ160" i="8"/>
  <c r="BP160" i="8"/>
  <c r="EA160" i="8"/>
  <c r="DV160" i="8"/>
  <c r="E160" i="8"/>
  <c r="DR160" i="8"/>
  <c r="DU160" i="8"/>
  <c r="DF160" i="8"/>
  <c r="F160" i="8"/>
  <c r="DT160" i="8"/>
  <c r="EJ160" i="8"/>
  <c r="AI160" i="8"/>
  <c r="AC160" i="8"/>
  <c r="DE160" i="8"/>
  <c r="EP160" i="8"/>
  <c r="DK160" i="8"/>
  <c r="BS160" i="8"/>
  <c r="AP160" i="8"/>
  <c r="CE160" i="8"/>
  <c r="BH160" i="8"/>
  <c r="M160" i="8"/>
  <c r="DZ160" i="8"/>
  <c r="BQ160" i="8"/>
  <c r="CR160" i="8"/>
  <c r="N160" i="8"/>
  <c r="DY160" i="8"/>
  <c r="EN160" i="8"/>
  <c r="BG160" i="8"/>
  <c r="DA160" i="8"/>
  <c r="CM160" i="8"/>
  <c r="DO160" i="8"/>
  <c r="DB160" i="8"/>
  <c r="AB160" i="8"/>
  <c r="CF160" i="8"/>
  <c r="ER160" i="8"/>
  <c r="ED160" i="8"/>
  <c r="BZ160" i="8"/>
  <c r="BW160" i="8"/>
  <c r="CL160" i="8"/>
  <c r="EE160" i="8"/>
  <c r="AW160" i="8"/>
  <c r="BL160" i="8"/>
  <c r="BY160" i="8"/>
  <c r="X160" i="8"/>
  <c r="AL160" i="8"/>
  <c r="AM160" i="8"/>
  <c r="O160" i="8"/>
  <c r="J160" i="8"/>
  <c r="EX160" i="8"/>
  <c r="BB160" i="8"/>
  <c r="AK160" i="8"/>
  <c r="DX160" i="8"/>
  <c r="AN160" i="8"/>
  <c r="Y160" i="8"/>
  <c r="CA160" i="8"/>
  <c r="EK160" i="8"/>
  <c r="AQ160" i="8"/>
  <c r="EL160" i="8"/>
  <c r="DI160" i="8"/>
  <c r="BA160" i="8"/>
  <c r="S160" i="8"/>
  <c r="AX160" i="8"/>
  <c r="I160" i="8"/>
  <c r="EQ160" i="8"/>
  <c r="DN160" i="8"/>
  <c r="DM160" i="8"/>
  <c r="BU160" i="8"/>
  <c r="CW160" i="8"/>
  <c r="CK160" i="8"/>
  <c r="CZ160" i="8"/>
  <c r="EM160" i="8"/>
  <c r="CY160" i="8"/>
  <c r="CJ160" i="8"/>
  <c r="BV160" i="8"/>
  <c r="DC160" i="8"/>
  <c r="CX160" i="8"/>
  <c r="EV160" i="8"/>
  <c r="CN160" i="8"/>
  <c r="AR160" i="8"/>
  <c r="AJ160" i="8"/>
  <c r="DJ160" i="8"/>
  <c r="W160" i="8"/>
  <c r="V160" i="8"/>
  <c r="U160" i="8"/>
  <c r="H160" i="8"/>
  <c r="CV160" i="8"/>
  <c r="DS160" i="8"/>
  <c r="DD160" i="8"/>
  <c r="EH160" i="8"/>
  <c r="EG160" i="8"/>
  <c r="EB163" i="8"/>
  <c r="DL163" i="8"/>
  <c r="AV163" i="8"/>
  <c r="BT163" i="8"/>
  <c r="CI163" i="8"/>
  <c r="BE163" i="8"/>
  <c r="Q163" i="8"/>
  <c r="AU163" i="8"/>
  <c r="AT163" i="8"/>
  <c r="ET163" i="8"/>
  <c r="DH163" i="8"/>
  <c r="EU163" i="8"/>
  <c r="AH163" i="8"/>
  <c r="AG163" i="8"/>
  <c r="CD163" i="8"/>
  <c r="EY163" i="8"/>
  <c r="ES163" i="8"/>
  <c r="CC163" i="8"/>
  <c r="CS163" i="8"/>
  <c r="DW163" i="8"/>
  <c r="CT163" i="8"/>
  <c r="AS163" i="8"/>
  <c r="P163" i="8"/>
  <c r="EO163" i="8"/>
  <c r="AE163" i="8"/>
  <c r="BX163" i="8"/>
  <c r="AZ163" i="8"/>
  <c r="BD163" i="8"/>
  <c r="AD163" i="8"/>
  <c r="AF163" i="8"/>
  <c r="CU163" i="8"/>
  <c r="K163" i="8"/>
  <c r="EC163" i="8"/>
  <c r="G163" i="8"/>
  <c r="BR163" i="8"/>
  <c r="AO163" i="8"/>
  <c r="BM163" i="8"/>
  <c r="DP163" i="8"/>
  <c r="CO163" i="8"/>
  <c r="CQ163" i="8"/>
  <c r="CP163" i="8"/>
  <c r="EI163" i="8"/>
  <c r="BN163" i="8"/>
  <c r="BO163" i="8"/>
  <c r="BC163" i="8"/>
  <c r="CB163" i="8"/>
  <c r="L163" i="8"/>
  <c r="T163" i="8"/>
  <c r="BF163" i="8"/>
  <c r="DG163" i="8"/>
  <c r="AA163" i="8"/>
  <c r="CG163" i="8"/>
  <c r="AY163" i="8"/>
  <c r="Z163" i="8"/>
  <c r="BI163" i="8"/>
  <c r="EW163" i="8"/>
  <c r="CH163" i="8"/>
  <c r="BK163" i="8"/>
  <c r="DU163" i="8"/>
  <c r="BJ163" i="8"/>
  <c r="EA163" i="8"/>
  <c r="BP163" i="8"/>
  <c r="DQ163" i="8"/>
  <c r="DR163" i="8"/>
  <c r="BQ163" i="8"/>
  <c r="EF163" i="8"/>
  <c r="DV163" i="8"/>
  <c r="E163" i="8"/>
  <c r="R163" i="8"/>
  <c r="DF163" i="8"/>
  <c r="F163" i="8"/>
  <c r="DT163" i="8"/>
  <c r="AC163" i="8"/>
  <c r="EP163" i="8"/>
  <c r="EJ163" i="8"/>
  <c r="DK163" i="8"/>
  <c r="DE163" i="8"/>
  <c r="AI163" i="8"/>
  <c r="CR163" i="8"/>
  <c r="DA163" i="8"/>
  <c r="M163" i="8"/>
  <c r="N163" i="8"/>
  <c r="CM163" i="8"/>
  <c r="BH163" i="8"/>
  <c r="AP163" i="8"/>
  <c r="CE163" i="8"/>
  <c r="DZ163" i="8"/>
  <c r="BS163" i="8"/>
  <c r="DY163" i="8"/>
  <c r="EN163" i="8"/>
  <c r="ED163" i="8"/>
  <c r="DO163" i="8"/>
  <c r="CL163" i="8"/>
  <c r="CF163" i="8"/>
  <c r="DB163" i="8"/>
  <c r="O163" i="8"/>
  <c r="BZ163" i="8"/>
  <c r="ER163" i="8"/>
  <c r="BG163" i="8"/>
  <c r="AW163" i="8"/>
  <c r="BW163" i="8"/>
  <c r="J163" i="8"/>
  <c r="I163" i="8"/>
  <c r="EX163" i="8"/>
  <c r="AQ163" i="8"/>
  <c r="AB163" i="8"/>
  <c r="BL163" i="8"/>
  <c r="BY163" i="8"/>
  <c r="AL163" i="8"/>
  <c r="EE163" i="8"/>
  <c r="DI163" i="8"/>
  <c r="BB163" i="8"/>
  <c r="AX163" i="8"/>
  <c r="CY163" i="8"/>
  <c r="S163" i="8"/>
  <c r="AK163" i="8"/>
  <c r="BA163" i="8"/>
  <c r="EK163" i="8"/>
  <c r="X163" i="8"/>
  <c r="EL163" i="8"/>
  <c r="AN163" i="8"/>
  <c r="CA163" i="8"/>
  <c r="DX163" i="8"/>
  <c r="AM163" i="8"/>
  <c r="Y163" i="8"/>
  <c r="DM163" i="8"/>
  <c r="BV163" i="8"/>
  <c r="CX163" i="8"/>
  <c r="CW163" i="8"/>
  <c r="DJ163" i="8"/>
  <c r="DN163" i="8"/>
  <c r="DS163" i="8"/>
  <c r="DC163" i="8"/>
  <c r="CK163" i="8"/>
  <c r="CZ163" i="8"/>
  <c r="EQ163" i="8"/>
  <c r="BU163" i="8"/>
  <c r="CJ163" i="8"/>
  <c r="H163" i="8"/>
  <c r="EH163" i="8"/>
  <c r="EG163" i="8"/>
  <c r="EV163" i="8"/>
  <c r="CN163" i="8"/>
  <c r="AR163" i="8"/>
  <c r="EM163" i="8"/>
  <c r="AJ163" i="8"/>
  <c r="CV163" i="8"/>
  <c r="W163" i="8"/>
  <c r="U163" i="8"/>
  <c r="V163" i="8"/>
  <c r="DD163" i="8"/>
  <c r="EB6" i="8"/>
  <c r="CI6" i="8"/>
  <c r="DL6" i="8"/>
  <c r="AV6" i="8"/>
  <c r="AU6" i="8"/>
  <c r="BE6" i="8"/>
  <c r="BT6" i="8"/>
  <c r="AT6" i="8"/>
  <c r="Q6" i="8"/>
  <c r="AH6" i="8"/>
  <c r="DH6" i="8"/>
  <c r="AG6" i="8"/>
  <c r="EU6" i="8"/>
  <c r="ES6" i="8"/>
  <c r="EY6" i="8"/>
  <c r="CC6" i="8"/>
  <c r="ET6" i="8"/>
  <c r="CD6" i="8"/>
  <c r="CT6" i="8"/>
  <c r="CS6" i="8"/>
  <c r="AZ6" i="8"/>
  <c r="DW6" i="8"/>
  <c r="AD6" i="8"/>
  <c r="AS6" i="8"/>
  <c r="BD6" i="8"/>
  <c r="AE6" i="8"/>
  <c r="BX6" i="8"/>
  <c r="P6" i="8"/>
  <c r="EO6" i="8"/>
  <c r="BR6" i="8"/>
  <c r="AO6" i="8"/>
  <c r="K6" i="8"/>
  <c r="EC6" i="8"/>
  <c r="AF6" i="8"/>
  <c r="CU6" i="8"/>
  <c r="G6" i="8"/>
  <c r="DP6" i="8"/>
  <c r="BN6" i="8"/>
  <c r="CQ6" i="8"/>
  <c r="CP6" i="8"/>
  <c r="BM6" i="8"/>
  <c r="EI6" i="8"/>
  <c r="CO6" i="8"/>
  <c r="CB6" i="8"/>
  <c r="BC6" i="8"/>
  <c r="BO6" i="8"/>
  <c r="T6" i="8"/>
  <c r="DG6" i="8"/>
  <c r="Z6" i="8"/>
  <c r="BF6" i="8"/>
  <c r="BI6" i="8"/>
  <c r="CH6" i="8"/>
  <c r="R6" i="8"/>
  <c r="EW6" i="8"/>
  <c r="AY6" i="8"/>
  <c r="AA6" i="8"/>
  <c r="CG6" i="8"/>
  <c r="L6" i="8"/>
  <c r="EA6" i="8"/>
  <c r="BK6" i="8"/>
  <c r="DU6" i="8"/>
  <c r="BJ6" i="8"/>
  <c r="DQ6" i="8"/>
  <c r="EF6" i="8"/>
  <c r="DR6" i="8"/>
  <c r="DV6" i="8"/>
  <c r="BQ6" i="8"/>
  <c r="E6" i="8"/>
  <c r="BP6" i="8"/>
  <c r="DF6" i="8"/>
  <c r="DT6" i="8"/>
  <c r="DK6" i="8"/>
  <c r="EJ6" i="8"/>
  <c r="EP6" i="8"/>
  <c r="AC6" i="8"/>
  <c r="CR6" i="8"/>
  <c r="DE6" i="8"/>
  <c r="DA6" i="8"/>
  <c r="DZ6" i="8"/>
  <c r="F6" i="8"/>
  <c r="ED6" i="8"/>
  <c r="BH6" i="8"/>
  <c r="CE6" i="8"/>
  <c r="N6" i="8"/>
  <c r="BS6" i="8"/>
  <c r="M6" i="8"/>
  <c r="BG6" i="8"/>
  <c r="AI6" i="8"/>
  <c r="AP6" i="8"/>
  <c r="CM6" i="8"/>
  <c r="DO6" i="8"/>
  <c r="EE6" i="8"/>
  <c r="DY6" i="8"/>
  <c r="CF6" i="8"/>
  <c r="O6" i="8"/>
  <c r="BZ6" i="8"/>
  <c r="CL6" i="8"/>
  <c r="ER6" i="8"/>
  <c r="AW6" i="8"/>
  <c r="BY6" i="8"/>
  <c r="BW6" i="8"/>
  <c r="DB6" i="8"/>
  <c r="AM6" i="8"/>
  <c r="J6" i="8"/>
  <c r="I6" i="8"/>
  <c r="EN6" i="8"/>
  <c r="AQ6" i="8"/>
  <c r="EX6" i="8"/>
  <c r="AB6" i="8"/>
  <c r="BL6" i="8"/>
  <c r="AL6" i="8"/>
  <c r="S6" i="8"/>
  <c r="EK6" i="8"/>
  <c r="BB6" i="8"/>
  <c r="BA6" i="8"/>
  <c r="AK6" i="8"/>
  <c r="AN6" i="8"/>
  <c r="CA6" i="8"/>
  <c r="AX6" i="8"/>
  <c r="Y6" i="8"/>
  <c r="DX6" i="8"/>
  <c r="X6" i="8"/>
  <c r="EL6" i="8"/>
  <c r="DI6" i="8"/>
  <c r="DS6" i="8"/>
  <c r="W6" i="8"/>
  <c r="CJ6" i="8"/>
  <c r="CY6" i="8"/>
  <c r="BV6" i="8"/>
  <c r="CX6" i="8"/>
  <c r="CK6" i="8"/>
  <c r="CZ6" i="8"/>
  <c r="CW6" i="8"/>
  <c r="DN6" i="8"/>
  <c r="DJ6" i="8"/>
  <c r="EQ6" i="8"/>
  <c r="BU6" i="8"/>
  <c r="DM6" i="8"/>
  <c r="DC6" i="8"/>
  <c r="EH6" i="8"/>
  <c r="EG6" i="8"/>
  <c r="CV6" i="8"/>
  <c r="AR6" i="8"/>
  <c r="CN6" i="8"/>
  <c r="EM6" i="8"/>
  <c r="DD6" i="8"/>
  <c r="V6" i="8"/>
  <c r="H6" i="8"/>
  <c r="AJ6" i="8"/>
  <c r="EV6" i="8"/>
  <c r="U6" i="8"/>
  <c r="EB113" i="8"/>
  <c r="AV113" i="8"/>
  <c r="DL113" i="8"/>
  <c r="CI113" i="8"/>
  <c r="BT113" i="8"/>
  <c r="AU113" i="8"/>
  <c r="BE113" i="8"/>
  <c r="AH113" i="8"/>
  <c r="Q113" i="8"/>
  <c r="AT113" i="8"/>
  <c r="AG113" i="8"/>
  <c r="DH113" i="8"/>
  <c r="EU113" i="8"/>
  <c r="CC113" i="8"/>
  <c r="ES113" i="8"/>
  <c r="EY113" i="8"/>
  <c r="ET113" i="8"/>
  <c r="CD113" i="8"/>
  <c r="CT113" i="8"/>
  <c r="CS113" i="8"/>
  <c r="DW113" i="8"/>
  <c r="AZ113" i="8"/>
  <c r="AD113" i="8"/>
  <c r="P113" i="8"/>
  <c r="AS113" i="8"/>
  <c r="BD113" i="8"/>
  <c r="EO113" i="8"/>
  <c r="AE113" i="8"/>
  <c r="BX113" i="8"/>
  <c r="AO113" i="8"/>
  <c r="BR113" i="8"/>
  <c r="G113" i="8"/>
  <c r="K113" i="8"/>
  <c r="CU113" i="8"/>
  <c r="EC113" i="8"/>
  <c r="AF113" i="8"/>
  <c r="BN113" i="8"/>
  <c r="BM113" i="8"/>
  <c r="EI113" i="8"/>
  <c r="DP113" i="8"/>
  <c r="CQ113" i="8"/>
  <c r="CP113" i="8"/>
  <c r="CO113" i="8"/>
  <c r="T113" i="8"/>
  <c r="CB113" i="8"/>
  <c r="BC113" i="8"/>
  <c r="DG113" i="8"/>
  <c r="BO113" i="8"/>
  <c r="Z113" i="8"/>
  <c r="BF113" i="8"/>
  <c r="EW113" i="8"/>
  <c r="L113" i="8"/>
  <c r="CH113" i="8"/>
  <c r="BI113" i="8"/>
  <c r="AY113" i="8"/>
  <c r="AA113" i="8"/>
  <c r="CG113" i="8"/>
  <c r="R113" i="8"/>
  <c r="BJ113" i="8"/>
  <c r="DU113" i="8"/>
  <c r="EA113" i="8"/>
  <c r="BP113" i="8"/>
  <c r="BK113" i="8"/>
  <c r="F113" i="8"/>
  <c r="DF113" i="8"/>
  <c r="BQ113" i="8"/>
  <c r="DR113" i="8"/>
  <c r="EF113" i="8"/>
  <c r="E113" i="8"/>
  <c r="DV113" i="8"/>
  <c r="DQ113" i="8"/>
  <c r="AI113" i="8"/>
  <c r="DT113" i="8"/>
  <c r="EP113" i="8"/>
  <c r="EJ113" i="8"/>
  <c r="AC113" i="8"/>
  <c r="DE113" i="8"/>
  <c r="CR113" i="8"/>
  <c r="CM113" i="8"/>
  <c r="BS113" i="8"/>
  <c r="ED113" i="8"/>
  <c r="DA113" i="8"/>
  <c r="DO113" i="8"/>
  <c r="AP113" i="8"/>
  <c r="M113" i="8"/>
  <c r="CE113" i="8"/>
  <c r="DZ113" i="8"/>
  <c r="DY113" i="8"/>
  <c r="EN113" i="8"/>
  <c r="DK113" i="8"/>
  <c r="N113" i="8"/>
  <c r="ER113" i="8"/>
  <c r="BW113" i="8"/>
  <c r="O113" i="8"/>
  <c r="BH113" i="8"/>
  <c r="CL113" i="8"/>
  <c r="AB113" i="8"/>
  <c r="EE113" i="8"/>
  <c r="DB113" i="8"/>
  <c r="BY113" i="8"/>
  <c r="BL113" i="8"/>
  <c r="BZ113" i="8"/>
  <c r="CF113" i="8"/>
  <c r="AM113" i="8"/>
  <c r="AW113" i="8"/>
  <c r="AK113" i="8"/>
  <c r="EX113" i="8"/>
  <c r="BG113" i="8"/>
  <c r="X113" i="8"/>
  <c r="EL113" i="8"/>
  <c r="DI113" i="8"/>
  <c r="I113" i="8"/>
  <c r="Y113" i="8"/>
  <c r="AX113" i="8"/>
  <c r="AQ113" i="8"/>
  <c r="AL113" i="8"/>
  <c r="BA113" i="8"/>
  <c r="S113" i="8"/>
  <c r="J113" i="8"/>
  <c r="CA113" i="8"/>
  <c r="BB113" i="8"/>
  <c r="AN113" i="8"/>
  <c r="EK113" i="8"/>
  <c r="DX113" i="8"/>
  <c r="EQ113" i="8"/>
  <c r="BV113" i="8"/>
  <c r="DC113" i="8"/>
  <c r="DJ113" i="8"/>
  <c r="DM113" i="8"/>
  <c r="DS113" i="8"/>
  <c r="CX113" i="8"/>
  <c r="BU113" i="8"/>
  <c r="CJ113" i="8"/>
  <c r="DN113" i="8"/>
  <c r="CK113" i="8"/>
  <c r="EM113" i="8"/>
  <c r="CY113" i="8"/>
  <c r="CW113" i="8"/>
  <c r="V113" i="8"/>
  <c r="DD113" i="8"/>
  <c r="H113" i="8"/>
  <c r="EG113" i="8"/>
  <c r="U113" i="8"/>
  <c r="EH113" i="8"/>
  <c r="AR113" i="8"/>
  <c r="CZ113" i="8"/>
  <c r="W113" i="8"/>
  <c r="CN113" i="8"/>
  <c r="AJ113" i="8"/>
  <c r="EV113" i="8"/>
  <c r="CV113" i="8"/>
  <c r="AV81" i="8"/>
  <c r="EB81" i="8"/>
  <c r="DL81" i="8"/>
  <c r="BE81" i="8"/>
  <c r="AU81" i="8"/>
  <c r="CI81" i="8"/>
  <c r="BT81" i="8"/>
  <c r="AT81" i="8"/>
  <c r="AH81" i="8"/>
  <c r="Q81" i="8"/>
  <c r="EU81" i="8"/>
  <c r="DH81" i="8"/>
  <c r="AG81" i="8"/>
  <c r="ET81" i="8"/>
  <c r="CD81" i="8"/>
  <c r="ES81" i="8"/>
  <c r="EY81" i="8"/>
  <c r="CT81" i="8"/>
  <c r="AZ81" i="8"/>
  <c r="CC81" i="8"/>
  <c r="DW81" i="8"/>
  <c r="CS81" i="8"/>
  <c r="BD81" i="8"/>
  <c r="AE81" i="8"/>
  <c r="BX81" i="8"/>
  <c r="P81" i="8"/>
  <c r="AD81" i="8"/>
  <c r="AS81" i="8"/>
  <c r="EO81" i="8"/>
  <c r="AF81" i="8"/>
  <c r="EC81" i="8"/>
  <c r="K81" i="8"/>
  <c r="G81" i="8"/>
  <c r="BR81" i="8"/>
  <c r="CU81" i="8"/>
  <c r="AO81" i="8"/>
  <c r="CQ81" i="8"/>
  <c r="DP81" i="8"/>
  <c r="BN81" i="8"/>
  <c r="EI81" i="8"/>
  <c r="CP81" i="8"/>
  <c r="BM81" i="8"/>
  <c r="CO81" i="8"/>
  <c r="BF81" i="8"/>
  <c r="DG81" i="8"/>
  <c r="T81" i="8"/>
  <c r="BC81" i="8"/>
  <c r="CB81" i="8"/>
  <c r="Z81" i="8"/>
  <c r="BO81" i="8"/>
  <c r="L81" i="8"/>
  <c r="R81" i="8"/>
  <c r="BP81" i="8"/>
  <c r="EW81" i="8"/>
  <c r="CH81" i="8"/>
  <c r="AY81" i="8"/>
  <c r="BI81" i="8"/>
  <c r="AA81" i="8"/>
  <c r="CG81" i="8"/>
  <c r="EF81" i="8"/>
  <c r="BK81" i="8"/>
  <c r="EA81" i="8"/>
  <c r="DF81" i="8"/>
  <c r="DV81" i="8"/>
  <c r="DU81" i="8"/>
  <c r="F81" i="8"/>
  <c r="BJ81" i="8"/>
  <c r="BQ81" i="8"/>
  <c r="DR81" i="8"/>
  <c r="DT81" i="8"/>
  <c r="DE81" i="8"/>
  <c r="CR81" i="8"/>
  <c r="E81" i="8"/>
  <c r="DQ81" i="8"/>
  <c r="EP81" i="8"/>
  <c r="AI81" i="8"/>
  <c r="BS81" i="8"/>
  <c r="N81" i="8"/>
  <c r="BG81" i="8"/>
  <c r="DY81" i="8"/>
  <c r="AC81" i="8"/>
  <c r="DZ81" i="8"/>
  <c r="EJ81" i="8"/>
  <c r="CM81" i="8"/>
  <c r="ED81" i="8"/>
  <c r="EN81" i="8"/>
  <c r="CE81" i="8"/>
  <c r="CF81" i="8"/>
  <c r="BW81" i="8"/>
  <c r="ER81" i="8"/>
  <c r="AP81" i="8"/>
  <c r="AM81" i="8"/>
  <c r="EE81" i="8"/>
  <c r="DO81" i="8"/>
  <c r="M81" i="8"/>
  <c r="CL81" i="8"/>
  <c r="AB81" i="8"/>
  <c r="BZ81" i="8"/>
  <c r="DK81" i="8"/>
  <c r="BL81" i="8"/>
  <c r="AK81" i="8"/>
  <c r="DB81" i="8"/>
  <c r="DA81" i="8"/>
  <c r="AW81" i="8"/>
  <c r="BY81" i="8"/>
  <c r="AQ81" i="8"/>
  <c r="J81" i="8"/>
  <c r="AL81" i="8"/>
  <c r="BH81" i="8"/>
  <c r="AN81" i="8"/>
  <c r="X81" i="8"/>
  <c r="BB81" i="8"/>
  <c r="CA81" i="8"/>
  <c r="EL81" i="8"/>
  <c r="I81" i="8"/>
  <c r="EK81" i="8"/>
  <c r="O81" i="8"/>
  <c r="S81" i="8"/>
  <c r="AX81" i="8"/>
  <c r="DI81" i="8"/>
  <c r="EX81" i="8"/>
  <c r="Y81" i="8"/>
  <c r="BA81" i="8"/>
  <c r="EQ81" i="8"/>
  <c r="CX81" i="8"/>
  <c r="CK81" i="8"/>
  <c r="EM81" i="8"/>
  <c r="DN81" i="8"/>
  <c r="BV81" i="8"/>
  <c r="CZ81" i="8"/>
  <c r="DX81" i="8"/>
  <c r="DC81" i="8"/>
  <c r="DJ81" i="8"/>
  <c r="W81" i="8"/>
  <c r="DS81" i="8"/>
  <c r="CY81" i="8"/>
  <c r="BU81" i="8"/>
  <c r="CW81" i="8"/>
  <c r="CJ81" i="8"/>
  <c r="DM81" i="8"/>
  <c r="AJ81" i="8"/>
  <c r="DD81" i="8"/>
  <c r="EV81" i="8"/>
  <c r="U81" i="8"/>
  <c r="EH81" i="8"/>
  <c r="EG81" i="8"/>
  <c r="CV81" i="8"/>
  <c r="V81" i="8"/>
  <c r="H81" i="8"/>
  <c r="AR81" i="8"/>
  <c r="CN81" i="8"/>
  <c r="EB75" i="8"/>
  <c r="CI75" i="8"/>
  <c r="DL75" i="8"/>
  <c r="AV75" i="8"/>
  <c r="BE75" i="8"/>
  <c r="BT75" i="8"/>
  <c r="Q75" i="8"/>
  <c r="AT75" i="8"/>
  <c r="AH75" i="8"/>
  <c r="AU75" i="8"/>
  <c r="AG75" i="8"/>
  <c r="DH75" i="8"/>
  <c r="EU75" i="8"/>
  <c r="EY75" i="8"/>
  <c r="ES75" i="8"/>
  <c r="ET75" i="8"/>
  <c r="CD75" i="8"/>
  <c r="CC75" i="8"/>
  <c r="AZ75" i="8"/>
  <c r="DW75" i="8"/>
  <c r="CT75" i="8"/>
  <c r="CS75" i="8"/>
  <c r="P75" i="8"/>
  <c r="EO75" i="8"/>
  <c r="AS75" i="8"/>
  <c r="AE75" i="8"/>
  <c r="BD75" i="8"/>
  <c r="AD75" i="8"/>
  <c r="BX75" i="8"/>
  <c r="EC75" i="8"/>
  <c r="G75" i="8"/>
  <c r="CU75" i="8"/>
  <c r="K75" i="8"/>
  <c r="AF75" i="8"/>
  <c r="BR75" i="8"/>
  <c r="AO75" i="8"/>
  <c r="BM75" i="8"/>
  <c r="DP75" i="8"/>
  <c r="BN75" i="8"/>
  <c r="CQ75" i="8"/>
  <c r="CP75" i="8"/>
  <c r="EI75" i="8"/>
  <c r="CO75" i="8"/>
  <c r="Z75" i="8"/>
  <c r="CB75" i="8"/>
  <c r="T75" i="8"/>
  <c r="BF75" i="8"/>
  <c r="BC75" i="8"/>
  <c r="BO75" i="8"/>
  <c r="DG75" i="8"/>
  <c r="EW75" i="8"/>
  <c r="BI75" i="8"/>
  <c r="CG75" i="8"/>
  <c r="AY75" i="8"/>
  <c r="L75" i="8"/>
  <c r="AA75" i="8"/>
  <c r="R75" i="8"/>
  <c r="CH75" i="8"/>
  <c r="DU75" i="8"/>
  <c r="BK75" i="8"/>
  <c r="DQ75" i="8"/>
  <c r="BP75" i="8"/>
  <c r="EA75" i="8"/>
  <c r="EF75" i="8"/>
  <c r="BJ75" i="8"/>
  <c r="DV75" i="8"/>
  <c r="DF75" i="8"/>
  <c r="E75" i="8"/>
  <c r="BQ75" i="8"/>
  <c r="DR75" i="8"/>
  <c r="F75" i="8"/>
  <c r="EP75" i="8"/>
  <c r="AI75" i="8"/>
  <c r="CR75" i="8"/>
  <c r="EJ75" i="8"/>
  <c r="AC75" i="8"/>
  <c r="DE75" i="8"/>
  <c r="DT75" i="8"/>
  <c r="DA75" i="8"/>
  <c r="BH75" i="8"/>
  <c r="M75" i="8"/>
  <c r="CE75" i="8"/>
  <c r="DZ75" i="8"/>
  <c r="EN75" i="8"/>
  <c r="DK75" i="8"/>
  <c r="CM75" i="8"/>
  <c r="AP75" i="8"/>
  <c r="N75" i="8"/>
  <c r="BW75" i="8"/>
  <c r="BZ75" i="8"/>
  <c r="ED75" i="8"/>
  <c r="BG75" i="8"/>
  <c r="CL75" i="8"/>
  <c r="DB75" i="8"/>
  <c r="AB75" i="8"/>
  <c r="AQ75" i="8"/>
  <c r="DY75" i="8"/>
  <c r="O75" i="8"/>
  <c r="AW75" i="8"/>
  <c r="BS75" i="8"/>
  <c r="DO75" i="8"/>
  <c r="ER75" i="8"/>
  <c r="BL75" i="8"/>
  <c r="CF75" i="8"/>
  <c r="I75" i="8"/>
  <c r="BY75" i="8"/>
  <c r="AM75" i="8"/>
  <c r="J75" i="8"/>
  <c r="AL75" i="8"/>
  <c r="EE75" i="8"/>
  <c r="Y75" i="8"/>
  <c r="BA75" i="8"/>
  <c r="AN75" i="8"/>
  <c r="BB75" i="8"/>
  <c r="CA75" i="8"/>
  <c r="AX75" i="8"/>
  <c r="S75" i="8"/>
  <c r="CY75" i="8"/>
  <c r="EX75" i="8"/>
  <c r="DX75" i="8"/>
  <c r="AK75" i="8"/>
  <c r="X75" i="8"/>
  <c r="EL75" i="8"/>
  <c r="BV75" i="8"/>
  <c r="DI75" i="8"/>
  <c r="EK75" i="8"/>
  <c r="CZ75" i="8"/>
  <c r="DS75" i="8"/>
  <c r="DJ75" i="8"/>
  <c r="EQ75" i="8"/>
  <c r="CX75" i="8"/>
  <c r="CW75" i="8"/>
  <c r="CK75" i="8"/>
  <c r="DN75" i="8"/>
  <c r="DM75" i="8"/>
  <c r="BU75" i="8"/>
  <c r="CJ75" i="8"/>
  <c r="DC75" i="8"/>
  <c r="EM75" i="8"/>
  <c r="CN75" i="8"/>
  <c r="AJ75" i="8"/>
  <c r="EV75" i="8"/>
  <c r="W75" i="8"/>
  <c r="AR75" i="8"/>
  <c r="U75" i="8"/>
  <c r="H75" i="8"/>
  <c r="V75" i="8"/>
  <c r="DD75" i="8"/>
  <c r="EH75" i="8"/>
  <c r="EG75" i="8"/>
  <c r="CV75" i="8"/>
  <c r="DL134" i="8"/>
  <c r="AV134" i="8"/>
  <c r="EB134" i="8"/>
  <c r="CI134" i="8"/>
  <c r="BE134" i="8"/>
  <c r="BT134" i="8"/>
  <c r="AU134" i="8"/>
  <c r="AH134" i="8"/>
  <c r="Q134" i="8"/>
  <c r="AT134" i="8"/>
  <c r="AG134" i="8"/>
  <c r="DH134" i="8"/>
  <c r="EU134" i="8"/>
  <c r="CD134" i="8"/>
  <c r="ET134" i="8"/>
  <c r="ES134" i="8"/>
  <c r="CC134" i="8"/>
  <c r="EY134" i="8"/>
  <c r="DW134" i="8"/>
  <c r="CT134" i="8"/>
  <c r="CS134" i="8"/>
  <c r="BD134" i="8"/>
  <c r="AD134" i="8"/>
  <c r="BX134" i="8"/>
  <c r="AZ134" i="8"/>
  <c r="P134" i="8"/>
  <c r="AE134" i="8"/>
  <c r="EO134" i="8"/>
  <c r="CU134" i="8"/>
  <c r="EC134" i="8"/>
  <c r="AS134" i="8"/>
  <c r="AF134" i="8"/>
  <c r="G134" i="8"/>
  <c r="AO134" i="8"/>
  <c r="K134" i="8"/>
  <c r="BR134" i="8"/>
  <c r="DP134" i="8"/>
  <c r="CO134" i="8"/>
  <c r="BN134" i="8"/>
  <c r="EI134" i="8"/>
  <c r="BM134" i="8"/>
  <c r="CP134" i="8"/>
  <c r="CQ134" i="8"/>
  <c r="T134" i="8"/>
  <c r="BF134" i="8"/>
  <c r="CB134" i="8"/>
  <c r="BC134" i="8"/>
  <c r="BO134" i="8"/>
  <c r="Z134" i="8"/>
  <c r="DG134" i="8"/>
  <c r="EW134" i="8"/>
  <c r="BI134" i="8"/>
  <c r="AA134" i="8"/>
  <c r="CH134" i="8"/>
  <c r="AY134" i="8"/>
  <c r="L134" i="8"/>
  <c r="CG134" i="8"/>
  <c r="DQ134" i="8"/>
  <c r="R134" i="8"/>
  <c r="BP134" i="8"/>
  <c r="BK134" i="8"/>
  <c r="BJ134" i="8"/>
  <c r="DR134" i="8"/>
  <c r="DU134" i="8"/>
  <c r="DF134" i="8"/>
  <c r="DV134" i="8"/>
  <c r="EF134" i="8"/>
  <c r="F134" i="8"/>
  <c r="EA134" i="8"/>
  <c r="E134" i="8"/>
  <c r="BQ134" i="8"/>
  <c r="DE134" i="8"/>
  <c r="CR134" i="8"/>
  <c r="EP134" i="8"/>
  <c r="AI134" i="8"/>
  <c r="DT134" i="8"/>
  <c r="AC134" i="8"/>
  <c r="EJ134" i="8"/>
  <c r="BH134" i="8"/>
  <c r="BG134" i="8"/>
  <c r="DY134" i="8"/>
  <c r="EN134" i="8"/>
  <c r="N134" i="8"/>
  <c r="ED134" i="8"/>
  <c r="CM134" i="8"/>
  <c r="DA134" i="8"/>
  <c r="DK134" i="8"/>
  <c r="BS134" i="8"/>
  <c r="M134" i="8"/>
  <c r="AP134" i="8"/>
  <c r="CE134" i="8"/>
  <c r="CF134" i="8"/>
  <c r="ER134" i="8"/>
  <c r="DZ134" i="8"/>
  <c r="BW134" i="8"/>
  <c r="DO134" i="8"/>
  <c r="BZ134" i="8"/>
  <c r="EE134" i="8"/>
  <c r="CL134" i="8"/>
  <c r="O134" i="8"/>
  <c r="AB134" i="8"/>
  <c r="BL134" i="8"/>
  <c r="BY134" i="8"/>
  <c r="J134" i="8"/>
  <c r="I134" i="8"/>
  <c r="X134" i="8"/>
  <c r="EX134" i="8"/>
  <c r="AW134" i="8"/>
  <c r="AQ134" i="8"/>
  <c r="EK134" i="8"/>
  <c r="EQ134" i="8"/>
  <c r="AN134" i="8"/>
  <c r="CA134" i="8"/>
  <c r="AM134" i="8"/>
  <c r="AK134" i="8"/>
  <c r="Y134" i="8"/>
  <c r="BA134" i="8"/>
  <c r="DI134" i="8"/>
  <c r="AL134" i="8"/>
  <c r="S134" i="8"/>
  <c r="EL134" i="8"/>
  <c r="DB134" i="8"/>
  <c r="AX134" i="8"/>
  <c r="BB134" i="8"/>
  <c r="BU134" i="8"/>
  <c r="CJ134" i="8"/>
  <c r="DM134" i="8"/>
  <c r="EM134" i="8"/>
  <c r="CZ134" i="8"/>
  <c r="DN134" i="8"/>
  <c r="DC134" i="8"/>
  <c r="DS134" i="8"/>
  <c r="DX134" i="8"/>
  <c r="CY134" i="8"/>
  <c r="CX134" i="8"/>
  <c r="BV134" i="8"/>
  <c r="CW134" i="8"/>
  <c r="CK134" i="8"/>
  <c r="V134" i="8"/>
  <c r="AJ134" i="8"/>
  <c r="U134" i="8"/>
  <c r="DJ134" i="8"/>
  <c r="DD134" i="8"/>
  <c r="H134" i="8"/>
  <c r="EH134" i="8"/>
  <c r="EG134" i="8"/>
  <c r="EV134" i="8"/>
  <c r="CV134" i="8"/>
  <c r="AR134" i="8"/>
  <c r="W134" i="8"/>
  <c r="CN134" i="8"/>
  <c r="DL111" i="8"/>
  <c r="AV111" i="8"/>
  <c r="EB111" i="8"/>
  <c r="BE111" i="8"/>
  <c r="AU111" i="8"/>
  <c r="BT111" i="8"/>
  <c r="CI111" i="8"/>
  <c r="AH111" i="8"/>
  <c r="Q111" i="8"/>
  <c r="AT111" i="8"/>
  <c r="EU111" i="8"/>
  <c r="DH111" i="8"/>
  <c r="ET111" i="8"/>
  <c r="AG111" i="8"/>
  <c r="EY111" i="8"/>
  <c r="CC111" i="8"/>
  <c r="CD111" i="8"/>
  <c r="ES111" i="8"/>
  <c r="CS111" i="8"/>
  <c r="DW111" i="8"/>
  <c r="CT111" i="8"/>
  <c r="AZ111" i="8"/>
  <c r="BD111" i="8"/>
  <c r="EO111" i="8"/>
  <c r="P111" i="8"/>
  <c r="AS111" i="8"/>
  <c r="AE111" i="8"/>
  <c r="AD111" i="8"/>
  <c r="BX111" i="8"/>
  <c r="G111" i="8"/>
  <c r="K111" i="8"/>
  <c r="CU111" i="8"/>
  <c r="AF111" i="8"/>
  <c r="BR111" i="8"/>
  <c r="AO111" i="8"/>
  <c r="EC111" i="8"/>
  <c r="DP111" i="8"/>
  <c r="CQ111" i="8"/>
  <c r="CO111" i="8"/>
  <c r="EI111" i="8"/>
  <c r="CP111" i="8"/>
  <c r="BN111" i="8"/>
  <c r="BM111" i="8"/>
  <c r="T111" i="8"/>
  <c r="Z111" i="8"/>
  <c r="CB111" i="8"/>
  <c r="BF111" i="8"/>
  <c r="BO111" i="8"/>
  <c r="BC111" i="8"/>
  <c r="DG111" i="8"/>
  <c r="L111" i="8"/>
  <c r="AA111" i="8"/>
  <c r="CG111" i="8"/>
  <c r="CH111" i="8"/>
  <c r="AY111" i="8"/>
  <c r="BI111" i="8"/>
  <c r="R111" i="8"/>
  <c r="EW111" i="8"/>
  <c r="BJ111" i="8"/>
  <c r="DU111" i="8"/>
  <c r="BK111" i="8"/>
  <c r="BP111" i="8"/>
  <c r="EA111" i="8"/>
  <c r="EF111" i="8"/>
  <c r="BQ111" i="8"/>
  <c r="DQ111" i="8"/>
  <c r="DF111" i="8"/>
  <c r="F111" i="8"/>
  <c r="E111" i="8"/>
  <c r="DV111" i="8"/>
  <c r="DT111" i="8"/>
  <c r="EJ111" i="8"/>
  <c r="DR111" i="8"/>
  <c r="AC111" i="8"/>
  <c r="DE111" i="8"/>
  <c r="CR111" i="8"/>
  <c r="EP111" i="8"/>
  <c r="DA111" i="8"/>
  <c r="CE111" i="8"/>
  <c r="N111" i="8"/>
  <c r="DZ111" i="8"/>
  <c r="DY111" i="8"/>
  <c r="EN111" i="8"/>
  <c r="M111" i="8"/>
  <c r="BG111" i="8"/>
  <c r="AI111" i="8"/>
  <c r="BH111" i="8"/>
  <c r="BS111" i="8"/>
  <c r="ED111" i="8"/>
  <c r="CM111" i="8"/>
  <c r="AP111" i="8"/>
  <c r="DO111" i="8"/>
  <c r="CL111" i="8"/>
  <c r="DK111" i="8"/>
  <c r="BW111" i="8"/>
  <c r="EE111" i="8"/>
  <c r="O111" i="8"/>
  <c r="BY111" i="8"/>
  <c r="ER111" i="8"/>
  <c r="AB111" i="8"/>
  <c r="CF111" i="8"/>
  <c r="DB111" i="8"/>
  <c r="EX111" i="8"/>
  <c r="BZ111" i="8"/>
  <c r="BL111" i="8"/>
  <c r="AM111" i="8"/>
  <c r="J111" i="8"/>
  <c r="AW111" i="8"/>
  <c r="I111" i="8"/>
  <c r="Y111" i="8"/>
  <c r="AX111" i="8"/>
  <c r="AL111" i="8"/>
  <c r="DI111" i="8"/>
  <c r="EK111" i="8"/>
  <c r="X111" i="8"/>
  <c r="EL111" i="8"/>
  <c r="AN111" i="8"/>
  <c r="S111" i="8"/>
  <c r="AQ111" i="8"/>
  <c r="AK111" i="8"/>
  <c r="BA111" i="8"/>
  <c r="BV111" i="8"/>
  <c r="BB111" i="8"/>
  <c r="CA111" i="8"/>
  <c r="DX111" i="8"/>
  <c r="DN111" i="8"/>
  <c r="DS111" i="8"/>
  <c r="CJ111" i="8"/>
  <c r="CK111" i="8"/>
  <c r="EM111" i="8"/>
  <c r="CW111" i="8"/>
  <c r="DC111" i="8"/>
  <c r="DJ111" i="8"/>
  <c r="DM111" i="8"/>
  <c r="CZ111" i="8"/>
  <c r="EQ111" i="8"/>
  <c r="BU111" i="8"/>
  <c r="CY111" i="8"/>
  <c r="CX111" i="8"/>
  <c r="W111" i="8"/>
  <c r="V111" i="8"/>
  <c r="H111" i="8"/>
  <c r="AR111" i="8"/>
  <c r="EG111" i="8"/>
  <c r="CN111" i="8"/>
  <c r="EV111" i="8"/>
  <c r="U111" i="8"/>
  <c r="EH111" i="8"/>
  <c r="CV111" i="8"/>
  <c r="DD111" i="8"/>
  <c r="AJ111" i="8"/>
  <c r="DL166" i="8"/>
  <c r="AV166" i="8"/>
  <c r="EB166" i="8"/>
  <c r="CI166" i="8"/>
  <c r="AU166" i="8"/>
  <c r="BE166" i="8"/>
  <c r="BT166" i="8"/>
  <c r="AT166" i="8"/>
  <c r="Q166" i="8"/>
  <c r="DH166" i="8"/>
  <c r="AG166" i="8"/>
  <c r="AH166" i="8"/>
  <c r="ET166" i="8"/>
  <c r="EU166" i="8"/>
  <c r="CD166" i="8"/>
  <c r="CC166" i="8"/>
  <c r="DW166" i="8"/>
  <c r="EY166" i="8"/>
  <c r="ES166" i="8"/>
  <c r="BD166" i="8"/>
  <c r="CT166" i="8"/>
  <c r="CS166" i="8"/>
  <c r="BX166" i="8"/>
  <c r="P166" i="8"/>
  <c r="AZ166" i="8"/>
  <c r="AE166" i="8"/>
  <c r="AD166" i="8"/>
  <c r="EO166" i="8"/>
  <c r="G166" i="8"/>
  <c r="EC166" i="8"/>
  <c r="AS166" i="8"/>
  <c r="AF166" i="8"/>
  <c r="K166" i="8"/>
  <c r="CU166" i="8"/>
  <c r="BR166" i="8"/>
  <c r="CP166" i="8"/>
  <c r="BN166" i="8"/>
  <c r="BM166" i="8"/>
  <c r="AO166" i="8"/>
  <c r="DP166" i="8"/>
  <c r="EI166" i="8"/>
  <c r="CQ166" i="8"/>
  <c r="BO166" i="8"/>
  <c r="Z166" i="8"/>
  <c r="T166" i="8"/>
  <c r="CB166" i="8"/>
  <c r="BI166" i="8"/>
  <c r="CO166" i="8"/>
  <c r="BC166" i="8"/>
  <c r="L166" i="8"/>
  <c r="BF166" i="8"/>
  <c r="DG166" i="8"/>
  <c r="CH166" i="8"/>
  <c r="EW166" i="8"/>
  <c r="BP166" i="8"/>
  <c r="AY166" i="8"/>
  <c r="AA166" i="8"/>
  <c r="CG166" i="8"/>
  <c r="R166" i="8"/>
  <c r="DU166" i="8"/>
  <c r="DF166" i="8"/>
  <c r="BK166" i="8"/>
  <c r="DR166" i="8"/>
  <c r="DQ166" i="8"/>
  <c r="EF166" i="8"/>
  <c r="EA166" i="8"/>
  <c r="BJ166" i="8"/>
  <c r="E166" i="8"/>
  <c r="BQ166" i="8"/>
  <c r="DE166" i="8"/>
  <c r="EP166" i="8"/>
  <c r="F166" i="8"/>
  <c r="DV166" i="8"/>
  <c r="AI166" i="8"/>
  <c r="EJ166" i="8"/>
  <c r="DT166" i="8"/>
  <c r="AC166" i="8"/>
  <c r="ED166" i="8"/>
  <c r="BH166" i="8"/>
  <c r="BG166" i="8"/>
  <c r="DZ166" i="8"/>
  <c r="DY166" i="8"/>
  <c r="CM166" i="8"/>
  <c r="N166" i="8"/>
  <c r="DK166" i="8"/>
  <c r="BS166" i="8"/>
  <c r="DA166" i="8"/>
  <c r="M166" i="8"/>
  <c r="EN166" i="8"/>
  <c r="ER166" i="8"/>
  <c r="CR166" i="8"/>
  <c r="DO166" i="8"/>
  <c r="AP166" i="8"/>
  <c r="BW166" i="8"/>
  <c r="CE166" i="8"/>
  <c r="O166" i="8"/>
  <c r="AB166" i="8"/>
  <c r="BZ166" i="8"/>
  <c r="AM166" i="8"/>
  <c r="EE166" i="8"/>
  <c r="AL166" i="8"/>
  <c r="BY166" i="8"/>
  <c r="AQ166" i="8"/>
  <c r="BL166" i="8"/>
  <c r="I166" i="8"/>
  <c r="X166" i="8"/>
  <c r="AW166" i="8"/>
  <c r="J166" i="8"/>
  <c r="CF166" i="8"/>
  <c r="CA166" i="8"/>
  <c r="BB166" i="8"/>
  <c r="AN166" i="8"/>
  <c r="EL166" i="8"/>
  <c r="EK166" i="8"/>
  <c r="BA166" i="8"/>
  <c r="AK166" i="8"/>
  <c r="S166" i="8"/>
  <c r="DI166" i="8"/>
  <c r="Y166" i="8"/>
  <c r="AX166" i="8"/>
  <c r="EX166" i="8"/>
  <c r="CL166" i="8"/>
  <c r="DB166" i="8"/>
  <c r="EQ166" i="8"/>
  <c r="BU166" i="8"/>
  <c r="CK166" i="8"/>
  <c r="CX166" i="8"/>
  <c r="DC166" i="8"/>
  <c r="DS166" i="8"/>
  <c r="DX166" i="8"/>
  <c r="DJ166" i="8"/>
  <c r="CJ166" i="8"/>
  <c r="DN166" i="8"/>
  <c r="CY166" i="8"/>
  <c r="DM166" i="8"/>
  <c r="BV166" i="8"/>
  <c r="CW166" i="8"/>
  <c r="EM166" i="8"/>
  <c r="EV166" i="8"/>
  <c r="CV166" i="8"/>
  <c r="V166" i="8"/>
  <c r="U166" i="8"/>
  <c r="CZ166" i="8"/>
  <c r="DD166" i="8"/>
  <c r="H166" i="8"/>
  <c r="EH166" i="8"/>
  <c r="EG166" i="8"/>
  <c r="W166" i="8"/>
  <c r="CN166" i="8"/>
  <c r="AR166" i="8"/>
  <c r="AJ166" i="8"/>
  <c r="DL106" i="8"/>
  <c r="AV106" i="8"/>
  <c r="CI106" i="8"/>
  <c r="EB106" i="8"/>
  <c r="BE106" i="8"/>
  <c r="BT106" i="8"/>
  <c r="AU106" i="8"/>
  <c r="Q106" i="8"/>
  <c r="AT106" i="8"/>
  <c r="AH106" i="8"/>
  <c r="AG106" i="8"/>
  <c r="DH106" i="8"/>
  <c r="EU106" i="8"/>
  <c r="CD106" i="8"/>
  <c r="ET106" i="8"/>
  <c r="ES106" i="8"/>
  <c r="EY106" i="8"/>
  <c r="DW106" i="8"/>
  <c r="CC106" i="8"/>
  <c r="CT106" i="8"/>
  <c r="CS106" i="8"/>
  <c r="BD106" i="8"/>
  <c r="EO106" i="8"/>
  <c r="BX106" i="8"/>
  <c r="P106" i="8"/>
  <c r="AZ106" i="8"/>
  <c r="AS106" i="8"/>
  <c r="AD106" i="8"/>
  <c r="AE106" i="8"/>
  <c r="K106" i="8"/>
  <c r="BR106" i="8"/>
  <c r="CU106" i="8"/>
  <c r="EC106" i="8"/>
  <c r="G106" i="8"/>
  <c r="AF106" i="8"/>
  <c r="AO106" i="8"/>
  <c r="CQ106" i="8"/>
  <c r="DP106" i="8"/>
  <c r="CB106" i="8"/>
  <c r="BM106" i="8"/>
  <c r="EI106" i="8"/>
  <c r="BN106" i="8"/>
  <c r="CP106" i="8"/>
  <c r="BO106" i="8"/>
  <c r="BC106" i="8"/>
  <c r="Z106" i="8"/>
  <c r="T106" i="8"/>
  <c r="BF106" i="8"/>
  <c r="CO106" i="8"/>
  <c r="DG106" i="8"/>
  <c r="AA106" i="8"/>
  <c r="AY106" i="8"/>
  <c r="BI106" i="8"/>
  <c r="EW106" i="8"/>
  <c r="CH106" i="8"/>
  <c r="L106" i="8"/>
  <c r="CG106" i="8"/>
  <c r="BP106" i="8"/>
  <c r="R106" i="8"/>
  <c r="BK106" i="8"/>
  <c r="DU106" i="8"/>
  <c r="EA106" i="8"/>
  <c r="DV106" i="8"/>
  <c r="AI106" i="8"/>
  <c r="DQ106" i="8"/>
  <c r="E106" i="8"/>
  <c r="DF106" i="8"/>
  <c r="EF106" i="8"/>
  <c r="BJ106" i="8"/>
  <c r="DT106" i="8"/>
  <c r="BQ106" i="8"/>
  <c r="EJ106" i="8"/>
  <c r="DE106" i="8"/>
  <c r="DR106" i="8"/>
  <c r="CR106" i="8"/>
  <c r="F106" i="8"/>
  <c r="EP106" i="8"/>
  <c r="N106" i="8"/>
  <c r="BH106" i="8"/>
  <c r="DK106" i="8"/>
  <c r="AP106" i="8"/>
  <c r="ED106" i="8"/>
  <c r="BG106" i="8"/>
  <c r="EN106" i="8"/>
  <c r="CE106" i="8"/>
  <c r="DY106" i="8"/>
  <c r="DO106" i="8"/>
  <c r="AC106" i="8"/>
  <c r="DZ106" i="8"/>
  <c r="M106" i="8"/>
  <c r="BS106" i="8"/>
  <c r="BZ106" i="8"/>
  <c r="DA106" i="8"/>
  <c r="CL106" i="8"/>
  <c r="CF106" i="8"/>
  <c r="ER106" i="8"/>
  <c r="EE106" i="8"/>
  <c r="DB106" i="8"/>
  <c r="AW106" i="8"/>
  <c r="BW106" i="8"/>
  <c r="O106" i="8"/>
  <c r="BY106" i="8"/>
  <c r="AQ106" i="8"/>
  <c r="X106" i="8"/>
  <c r="AB106" i="8"/>
  <c r="BL106" i="8"/>
  <c r="J106" i="8"/>
  <c r="CA106" i="8"/>
  <c r="AX106" i="8"/>
  <c r="BB106" i="8"/>
  <c r="S106" i="8"/>
  <c r="AM106" i="8"/>
  <c r="AL106" i="8"/>
  <c r="AN106" i="8"/>
  <c r="EL106" i="8"/>
  <c r="EK106" i="8"/>
  <c r="BV106" i="8"/>
  <c r="AK106" i="8"/>
  <c r="I106" i="8"/>
  <c r="BA106" i="8"/>
  <c r="CM106" i="8"/>
  <c r="Y106" i="8"/>
  <c r="DI106" i="8"/>
  <c r="EX106" i="8"/>
  <c r="CJ106" i="8"/>
  <c r="DM106" i="8"/>
  <c r="EM106" i="8"/>
  <c r="CX106" i="8"/>
  <c r="CZ106" i="8"/>
  <c r="BU106" i="8"/>
  <c r="CK106" i="8"/>
  <c r="DS106" i="8"/>
  <c r="EQ106" i="8"/>
  <c r="CY106" i="8"/>
  <c r="CW106" i="8"/>
  <c r="DC106" i="8"/>
  <c r="DX106" i="8"/>
  <c r="DN106" i="8"/>
  <c r="AJ106" i="8"/>
  <c r="CN106" i="8"/>
  <c r="DJ106" i="8"/>
  <c r="W106" i="8"/>
  <c r="V106" i="8"/>
  <c r="DD106" i="8"/>
  <c r="U106" i="8"/>
  <c r="H106" i="8"/>
  <c r="EV106" i="8"/>
  <c r="EG106" i="8"/>
  <c r="EH106" i="8"/>
  <c r="AR106" i="8"/>
  <c r="CV106" i="8"/>
  <c r="DL22" i="8"/>
  <c r="AV22" i="8"/>
  <c r="EB22" i="8"/>
  <c r="BE22" i="8"/>
  <c r="AU22" i="8"/>
  <c r="CI22" i="8"/>
  <c r="BT22" i="8"/>
  <c r="AH22" i="8"/>
  <c r="Q22" i="8"/>
  <c r="AT22" i="8"/>
  <c r="DH22" i="8"/>
  <c r="EU22" i="8"/>
  <c r="AG22" i="8"/>
  <c r="EY22" i="8"/>
  <c r="ES22" i="8"/>
  <c r="CC22" i="8"/>
  <c r="ET22" i="8"/>
  <c r="CD22" i="8"/>
  <c r="DW22" i="8"/>
  <c r="CT22" i="8"/>
  <c r="AZ22" i="8"/>
  <c r="CS22" i="8"/>
  <c r="BD22" i="8"/>
  <c r="AD22" i="8"/>
  <c r="AS22" i="8"/>
  <c r="AE22" i="8"/>
  <c r="BX22" i="8"/>
  <c r="P22" i="8"/>
  <c r="EO22" i="8"/>
  <c r="G22" i="8"/>
  <c r="EC22" i="8"/>
  <c r="BR22" i="8"/>
  <c r="K22" i="8"/>
  <c r="CU22" i="8"/>
  <c r="AO22" i="8"/>
  <c r="AF22" i="8"/>
  <c r="DP22" i="8"/>
  <c r="BN22" i="8"/>
  <c r="BM22" i="8"/>
  <c r="CQ22" i="8"/>
  <c r="CP22" i="8"/>
  <c r="EI22" i="8"/>
  <c r="BF22" i="8"/>
  <c r="BC22" i="8"/>
  <c r="CO22" i="8"/>
  <c r="BO22" i="8"/>
  <c r="DG22" i="8"/>
  <c r="CB22" i="8"/>
  <c r="Z22" i="8"/>
  <c r="T22" i="8"/>
  <c r="L22" i="8"/>
  <c r="CH22" i="8"/>
  <c r="CG22" i="8"/>
  <c r="BI22" i="8"/>
  <c r="AY22" i="8"/>
  <c r="AA22" i="8"/>
  <c r="EW22" i="8"/>
  <c r="EA22" i="8"/>
  <c r="DU22" i="8"/>
  <c r="BK22" i="8"/>
  <c r="R22" i="8"/>
  <c r="DR22" i="8"/>
  <c r="EF22" i="8"/>
  <c r="BJ22" i="8"/>
  <c r="BP22" i="8"/>
  <c r="DF22" i="8"/>
  <c r="DV22" i="8"/>
  <c r="AI22" i="8"/>
  <c r="DT22" i="8"/>
  <c r="E22" i="8"/>
  <c r="BQ22" i="8"/>
  <c r="DQ22" i="8"/>
  <c r="F22" i="8"/>
  <c r="DK22" i="8"/>
  <c r="EJ22" i="8"/>
  <c r="EP22" i="8"/>
  <c r="AC22" i="8"/>
  <c r="CR22" i="8"/>
  <c r="DE22" i="8"/>
  <c r="BS22" i="8"/>
  <c r="ED22" i="8"/>
  <c r="DY22" i="8"/>
  <c r="EN22" i="8"/>
  <c r="CE22" i="8"/>
  <c r="N22" i="8"/>
  <c r="BH22" i="8"/>
  <c r="M22" i="8"/>
  <c r="AP22" i="8"/>
  <c r="BG22" i="8"/>
  <c r="DA22" i="8"/>
  <c r="EE22" i="8"/>
  <c r="AB22" i="8"/>
  <c r="AW22" i="8"/>
  <c r="DO22" i="8"/>
  <c r="BL22" i="8"/>
  <c r="CM22" i="8"/>
  <c r="CF22" i="8"/>
  <c r="O22" i="8"/>
  <c r="BZ22" i="8"/>
  <c r="BY22" i="8"/>
  <c r="DZ22" i="8"/>
  <c r="CL22" i="8"/>
  <c r="ER22" i="8"/>
  <c r="DB22" i="8"/>
  <c r="BW22" i="8"/>
  <c r="AQ22" i="8"/>
  <c r="J22" i="8"/>
  <c r="I22" i="8"/>
  <c r="Y22" i="8"/>
  <c r="AN22" i="8"/>
  <c r="AM22" i="8"/>
  <c r="AK22" i="8"/>
  <c r="EX22" i="8"/>
  <c r="S22" i="8"/>
  <c r="BA22" i="8"/>
  <c r="AX22" i="8"/>
  <c r="DI22" i="8"/>
  <c r="DX22" i="8"/>
  <c r="BB22" i="8"/>
  <c r="AL22" i="8"/>
  <c r="CA22" i="8"/>
  <c r="X22" i="8"/>
  <c r="EL22" i="8"/>
  <c r="EK22" i="8"/>
  <c r="CY22" i="8"/>
  <c r="DS22" i="8"/>
  <c r="BU22" i="8"/>
  <c r="CJ22" i="8"/>
  <c r="CK22" i="8"/>
  <c r="CZ22" i="8"/>
  <c r="CX22" i="8"/>
  <c r="CW22" i="8"/>
  <c r="DN22" i="8"/>
  <c r="DJ22" i="8"/>
  <c r="DM22" i="8"/>
  <c r="EQ22" i="8"/>
  <c r="DC22" i="8"/>
  <c r="BV22" i="8"/>
  <c r="DD22" i="8"/>
  <c r="EM22" i="8"/>
  <c r="W22" i="8"/>
  <c r="EH22" i="8"/>
  <c r="EG22" i="8"/>
  <c r="CN22" i="8"/>
  <c r="AR22" i="8"/>
  <c r="AJ22" i="8"/>
  <c r="EV22" i="8"/>
  <c r="CV22" i="8"/>
  <c r="V22" i="8"/>
  <c r="U22" i="8"/>
  <c r="H22" i="8"/>
  <c r="EB159" i="8"/>
  <c r="DL159" i="8"/>
  <c r="AV159" i="8"/>
  <c r="BE159" i="8"/>
  <c r="CI159" i="8"/>
  <c r="BT159" i="8"/>
  <c r="AU159" i="8"/>
  <c r="Q159" i="8"/>
  <c r="AT159" i="8"/>
  <c r="AH159" i="8"/>
  <c r="AG159" i="8"/>
  <c r="DH159" i="8"/>
  <c r="EU159" i="8"/>
  <c r="EY159" i="8"/>
  <c r="ES159" i="8"/>
  <c r="CD159" i="8"/>
  <c r="ET159" i="8"/>
  <c r="CT159" i="8"/>
  <c r="CC159" i="8"/>
  <c r="DW159" i="8"/>
  <c r="CS159" i="8"/>
  <c r="AZ159" i="8"/>
  <c r="AE159" i="8"/>
  <c r="AD159" i="8"/>
  <c r="P159" i="8"/>
  <c r="EO159" i="8"/>
  <c r="BD159" i="8"/>
  <c r="BX159" i="8"/>
  <c r="AO159" i="8"/>
  <c r="AS159" i="8"/>
  <c r="BR159" i="8"/>
  <c r="K159" i="8"/>
  <c r="CU159" i="8"/>
  <c r="G159" i="8"/>
  <c r="AF159" i="8"/>
  <c r="EI159" i="8"/>
  <c r="BN159" i="8"/>
  <c r="DP159" i="8"/>
  <c r="CQ159" i="8"/>
  <c r="EC159" i="8"/>
  <c r="CP159" i="8"/>
  <c r="BM159" i="8"/>
  <c r="CO159" i="8"/>
  <c r="BO159" i="8"/>
  <c r="BC159" i="8"/>
  <c r="CB159" i="8"/>
  <c r="BF159" i="8"/>
  <c r="DG159" i="8"/>
  <c r="T159" i="8"/>
  <c r="CH159" i="8"/>
  <c r="Z159" i="8"/>
  <c r="L159" i="8"/>
  <c r="EW159" i="8"/>
  <c r="AY159" i="8"/>
  <c r="AA159" i="8"/>
  <c r="CG159" i="8"/>
  <c r="BI159" i="8"/>
  <c r="BP159" i="8"/>
  <c r="EA159" i="8"/>
  <c r="DF159" i="8"/>
  <c r="R159" i="8"/>
  <c r="DQ159" i="8"/>
  <c r="DU159" i="8"/>
  <c r="BK159" i="8"/>
  <c r="BJ159" i="8"/>
  <c r="F159" i="8"/>
  <c r="BQ159" i="8"/>
  <c r="DV159" i="8"/>
  <c r="AI159" i="8"/>
  <c r="E159" i="8"/>
  <c r="DR159" i="8"/>
  <c r="EF159" i="8"/>
  <c r="EP159" i="8"/>
  <c r="DK159" i="8"/>
  <c r="EJ159" i="8"/>
  <c r="DT159" i="8"/>
  <c r="AC159" i="8"/>
  <c r="CR159" i="8"/>
  <c r="DE159" i="8"/>
  <c r="ED159" i="8"/>
  <c r="DA159" i="8"/>
  <c r="BS159" i="8"/>
  <c r="CE159" i="8"/>
  <c r="M159" i="8"/>
  <c r="AP159" i="8"/>
  <c r="N159" i="8"/>
  <c r="BH159" i="8"/>
  <c r="DY159" i="8"/>
  <c r="BG159" i="8"/>
  <c r="DZ159" i="8"/>
  <c r="BW159" i="8"/>
  <c r="EE159" i="8"/>
  <c r="O159" i="8"/>
  <c r="AB159" i="8"/>
  <c r="BY159" i="8"/>
  <c r="BL159" i="8"/>
  <c r="DO159" i="8"/>
  <c r="CL159" i="8"/>
  <c r="CF159" i="8"/>
  <c r="DB159" i="8"/>
  <c r="AW159" i="8"/>
  <c r="ER159" i="8"/>
  <c r="BZ159" i="8"/>
  <c r="CM159" i="8"/>
  <c r="EN159" i="8"/>
  <c r="AQ159" i="8"/>
  <c r="X159" i="8"/>
  <c r="EX159" i="8"/>
  <c r="J159" i="8"/>
  <c r="AM159" i="8"/>
  <c r="AL159" i="8"/>
  <c r="I159" i="8"/>
  <c r="S159" i="8"/>
  <c r="BB159" i="8"/>
  <c r="AK159" i="8"/>
  <c r="AX159" i="8"/>
  <c r="CA159" i="8"/>
  <c r="Y159" i="8"/>
  <c r="AN159" i="8"/>
  <c r="EK159" i="8"/>
  <c r="BA159" i="8"/>
  <c r="EL159" i="8"/>
  <c r="DI159" i="8"/>
  <c r="DC159" i="8"/>
  <c r="DS159" i="8"/>
  <c r="EQ159" i="8"/>
  <c r="CX159" i="8"/>
  <c r="DJ159" i="8"/>
  <c r="CY159" i="8"/>
  <c r="CJ159" i="8"/>
  <c r="DM159" i="8"/>
  <c r="DX159" i="8"/>
  <c r="BU159" i="8"/>
  <c r="DN159" i="8"/>
  <c r="CK159" i="8"/>
  <c r="CZ159" i="8"/>
  <c r="CW159" i="8"/>
  <c r="EM159" i="8"/>
  <c r="BV159" i="8"/>
  <c r="DD159" i="8"/>
  <c r="EH159" i="8"/>
  <c r="EV159" i="8"/>
  <c r="CN159" i="8"/>
  <c r="AR159" i="8"/>
  <c r="AJ159" i="8"/>
  <c r="CV159" i="8"/>
  <c r="H159" i="8"/>
  <c r="W159" i="8"/>
  <c r="V159" i="8"/>
  <c r="U159" i="8"/>
  <c r="EG159" i="8"/>
  <c r="AV9" i="8"/>
  <c r="EB9" i="8"/>
  <c r="DL9" i="8"/>
  <c r="CI9" i="8"/>
  <c r="BT9" i="8"/>
  <c r="AU9" i="8"/>
  <c r="BE9" i="8"/>
  <c r="Q9" i="8"/>
  <c r="AG9" i="8"/>
  <c r="AT9" i="8"/>
  <c r="AH9" i="8"/>
  <c r="EU9" i="8"/>
  <c r="DH9" i="8"/>
  <c r="CD9" i="8"/>
  <c r="DW9" i="8"/>
  <c r="ES9" i="8"/>
  <c r="CC9" i="8"/>
  <c r="EY9" i="8"/>
  <c r="ET9" i="8"/>
  <c r="CT9" i="8"/>
  <c r="AZ9" i="8"/>
  <c r="CS9" i="8"/>
  <c r="P9" i="8"/>
  <c r="EO9" i="8"/>
  <c r="AS9" i="8"/>
  <c r="AD9" i="8"/>
  <c r="BD9" i="8"/>
  <c r="BX9" i="8"/>
  <c r="AE9" i="8"/>
  <c r="K9" i="8"/>
  <c r="G9" i="8"/>
  <c r="BR9" i="8"/>
  <c r="AF9" i="8"/>
  <c r="CU9" i="8"/>
  <c r="BM9" i="8"/>
  <c r="CP9" i="8"/>
  <c r="AO9" i="8"/>
  <c r="EI9" i="8"/>
  <c r="CO9" i="8"/>
  <c r="EC9" i="8"/>
  <c r="BN9" i="8"/>
  <c r="DP9" i="8"/>
  <c r="CQ9" i="8"/>
  <c r="CB9" i="8"/>
  <c r="BF9" i="8"/>
  <c r="Z9" i="8"/>
  <c r="BO9" i="8"/>
  <c r="BC9" i="8"/>
  <c r="T9" i="8"/>
  <c r="AA9" i="8"/>
  <c r="CG9" i="8"/>
  <c r="DG9" i="8"/>
  <c r="EW9" i="8"/>
  <c r="CH9" i="8"/>
  <c r="R9" i="8"/>
  <c r="BI9" i="8"/>
  <c r="AY9" i="8"/>
  <c r="L9" i="8"/>
  <c r="DU9" i="8"/>
  <c r="BJ9" i="8"/>
  <c r="EF9" i="8"/>
  <c r="EA9" i="8"/>
  <c r="BP9" i="8"/>
  <c r="BK9" i="8"/>
  <c r="DF9" i="8"/>
  <c r="DR9" i="8"/>
  <c r="F9" i="8"/>
  <c r="BQ9" i="8"/>
  <c r="DQ9" i="8"/>
  <c r="DV9" i="8"/>
  <c r="E9" i="8"/>
  <c r="DT9" i="8"/>
  <c r="AC9" i="8"/>
  <c r="BS9" i="8"/>
  <c r="AI9" i="8"/>
  <c r="EJ9" i="8"/>
  <c r="EP9" i="8"/>
  <c r="DE9" i="8"/>
  <c r="DK9" i="8"/>
  <c r="CR9" i="8"/>
  <c r="AP9" i="8"/>
  <c r="M9" i="8"/>
  <c r="BG9" i="8"/>
  <c r="DA9" i="8"/>
  <c r="DZ9" i="8"/>
  <c r="ED9" i="8"/>
  <c r="BH9" i="8"/>
  <c r="CM9" i="8"/>
  <c r="DY9" i="8"/>
  <c r="EN9" i="8"/>
  <c r="CL9" i="8"/>
  <c r="CE9" i="8"/>
  <c r="DO9" i="8"/>
  <c r="AB9" i="8"/>
  <c r="EE9" i="8"/>
  <c r="CF9" i="8"/>
  <c r="BY9" i="8"/>
  <c r="N9" i="8"/>
  <c r="BW9" i="8"/>
  <c r="ER9" i="8"/>
  <c r="O9" i="8"/>
  <c r="AW9" i="8"/>
  <c r="BZ9" i="8"/>
  <c r="BL9" i="8"/>
  <c r="DB9" i="8"/>
  <c r="AL9" i="8"/>
  <c r="AN9" i="8"/>
  <c r="AQ9" i="8"/>
  <c r="AM9" i="8"/>
  <c r="J9" i="8"/>
  <c r="CA9" i="8"/>
  <c r="DI9" i="8"/>
  <c r="EQ9" i="8"/>
  <c r="I9" i="8"/>
  <c r="X9" i="8"/>
  <c r="EL9" i="8"/>
  <c r="DX9" i="8"/>
  <c r="EX9" i="8"/>
  <c r="BB9" i="8"/>
  <c r="AK9" i="8"/>
  <c r="BA9" i="8"/>
  <c r="S9" i="8"/>
  <c r="Y9" i="8"/>
  <c r="AX9" i="8"/>
  <c r="EK9" i="8"/>
  <c r="EM9" i="8"/>
  <c r="BU9" i="8"/>
  <c r="DM9" i="8"/>
  <c r="DS9" i="8"/>
  <c r="CY9" i="8"/>
  <c r="BV9" i="8"/>
  <c r="DC9" i="8"/>
  <c r="CK9" i="8"/>
  <c r="CZ9" i="8"/>
  <c r="CX9" i="8"/>
  <c r="CJ9" i="8"/>
  <c r="CW9" i="8"/>
  <c r="DN9" i="8"/>
  <c r="V9" i="8"/>
  <c r="H9" i="8"/>
  <c r="W9" i="8"/>
  <c r="EV9" i="8"/>
  <c r="AR9" i="8"/>
  <c r="DJ9" i="8"/>
  <c r="CN9" i="8"/>
  <c r="EH9" i="8"/>
  <c r="AJ9" i="8"/>
  <c r="U9" i="8"/>
  <c r="CV9" i="8"/>
  <c r="DD9" i="8"/>
  <c r="EG9" i="8"/>
  <c r="AV126" i="8"/>
  <c r="EB126" i="8"/>
  <c r="DL126" i="8"/>
  <c r="BE126" i="8"/>
  <c r="BT126" i="8"/>
  <c r="CI126" i="8"/>
  <c r="AH126" i="8"/>
  <c r="Q126" i="8"/>
  <c r="AT126" i="8"/>
  <c r="AU126" i="8"/>
  <c r="AG126" i="8"/>
  <c r="DH126" i="8"/>
  <c r="EU126" i="8"/>
  <c r="ES126" i="8"/>
  <c r="ET126" i="8"/>
  <c r="DW126" i="8"/>
  <c r="EY126" i="8"/>
  <c r="CD126" i="8"/>
  <c r="CT126" i="8"/>
  <c r="CC126" i="8"/>
  <c r="CS126" i="8"/>
  <c r="BX126" i="8"/>
  <c r="AZ126" i="8"/>
  <c r="P126" i="8"/>
  <c r="AE126" i="8"/>
  <c r="AD126" i="8"/>
  <c r="EO126" i="8"/>
  <c r="AS126" i="8"/>
  <c r="BD126" i="8"/>
  <c r="CU126" i="8"/>
  <c r="EC126" i="8"/>
  <c r="AF126" i="8"/>
  <c r="G126" i="8"/>
  <c r="K126" i="8"/>
  <c r="BR126" i="8"/>
  <c r="CO126" i="8"/>
  <c r="BN126" i="8"/>
  <c r="EI126" i="8"/>
  <c r="CP126" i="8"/>
  <c r="BM126" i="8"/>
  <c r="CQ126" i="8"/>
  <c r="AO126" i="8"/>
  <c r="DP126" i="8"/>
  <c r="T126" i="8"/>
  <c r="BF126" i="8"/>
  <c r="CB126" i="8"/>
  <c r="BC126" i="8"/>
  <c r="BI126" i="8"/>
  <c r="BO126" i="8"/>
  <c r="Z126" i="8"/>
  <c r="DG126" i="8"/>
  <c r="AA126" i="8"/>
  <c r="CH126" i="8"/>
  <c r="BP126" i="8"/>
  <c r="AY126" i="8"/>
  <c r="L126" i="8"/>
  <c r="CG126" i="8"/>
  <c r="EW126" i="8"/>
  <c r="R126" i="8"/>
  <c r="BJ126" i="8"/>
  <c r="DU126" i="8"/>
  <c r="EA126" i="8"/>
  <c r="EF126" i="8"/>
  <c r="DF126" i="8"/>
  <c r="BK126" i="8"/>
  <c r="DV126" i="8"/>
  <c r="DR126" i="8"/>
  <c r="E126" i="8"/>
  <c r="BQ126" i="8"/>
  <c r="F126" i="8"/>
  <c r="AI126" i="8"/>
  <c r="DE126" i="8"/>
  <c r="CR126" i="8"/>
  <c r="EP126" i="8"/>
  <c r="DK126" i="8"/>
  <c r="DT126" i="8"/>
  <c r="AC126" i="8"/>
  <c r="EJ126" i="8"/>
  <c r="DY126" i="8"/>
  <c r="EN126" i="8"/>
  <c r="DQ126" i="8"/>
  <c r="DA126" i="8"/>
  <c r="BS126" i="8"/>
  <c r="N126" i="8"/>
  <c r="M126" i="8"/>
  <c r="AP126" i="8"/>
  <c r="CE126" i="8"/>
  <c r="DZ126" i="8"/>
  <c r="ED126" i="8"/>
  <c r="CF126" i="8"/>
  <c r="ER126" i="8"/>
  <c r="BG126" i="8"/>
  <c r="BW126" i="8"/>
  <c r="DO126" i="8"/>
  <c r="EE126" i="8"/>
  <c r="BH126" i="8"/>
  <c r="CL126" i="8"/>
  <c r="O126" i="8"/>
  <c r="AB126" i="8"/>
  <c r="DB126" i="8"/>
  <c r="BZ126" i="8"/>
  <c r="CM126" i="8"/>
  <c r="AK126" i="8"/>
  <c r="Y126" i="8"/>
  <c r="BY126" i="8"/>
  <c r="AW126" i="8"/>
  <c r="AL126" i="8"/>
  <c r="AN126" i="8"/>
  <c r="CA126" i="8"/>
  <c r="EL126" i="8"/>
  <c r="AM126" i="8"/>
  <c r="X126" i="8"/>
  <c r="I126" i="8"/>
  <c r="BA126" i="8"/>
  <c r="DI126" i="8"/>
  <c r="DX126" i="8"/>
  <c r="CY126" i="8"/>
  <c r="J126" i="8"/>
  <c r="S126" i="8"/>
  <c r="BL126" i="8"/>
  <c r="EX126" i="8"/>
  <c r="BB126" i="8"/>
  <c r="AX126" i="8"/>
  <c r="BV126" i="8"/>
  <c r="AQ126" i="8"/>
  <c r="EK126" i="8"/>
  <c r="EQ126" i="8"/>
  <c r="CZ126" i="8"/>
  <c r="CX126" i="8"/>
  <c r="DC126" i="8"/>
  <c r="DN126" i="8"/>
  <c r="DS126" i="8"/>
  <c r="CW126" i="8"/>
  <c r="CK126" i="8"/>
  <c r="BU126" i="8"/>
  <c r="CJ126" i="8"/>
  <c r="DM126" i="8"/>
  <c r="EM126" i="8"/>
  <c r="U126" i="8"/>
  <c r="DJ126" i="8"/>
  <c r="DD126" i="8"/>
  <c r="H126" i="8"/>
  <c r="EH126" i="8"/>
  <c r="CV126" i="8"/>
  <c r="V126" i="8"/>
  <c r="EG126" i="8"/>
  <c r="EV126" i="8"/>
  <c r="AR126" i="8"/>
  <c r="W126" i="8"/>
  <c r="CN126" i="8"/>
  <c r="AJ126" i="8"/>
  <c r="DL140" i="8"/>
  <c r="EB140" i="8"/>
  <c r="AV140" i="8"/>
  <c r="CI140" i="8"/>
  <c r="BT140" i="8"/>
  <c r="BE140" i="8"/>
  <c r="AU140" i="8"/>
  <c r="Q140" i="8"/>
  <c r="AT140" i="8"/>
  <c r="AH140" i="8"/>
  <c r="AG140" i="8"/>
  <c r="DH140" i="8"/>
  <c r="EU140" i="8"/>
  <c r="ET140" i="8"/>
  <c r="EY140" i="8"/>
  <c r="CD140" i="8"/>
  <c r="ES140" i="8"/>
  <c r="DW140" i="8"/>
  <c r="CS140" i="8"/>
  <c r="AZ140" i="8"/>
  <c r="CT140" i="8"/>
  <c r="CC140" i="8"/>
  <c r="AS140" i="8"/>
  <c r="AE140" i="8"/>
  <c r="BX140" i="8"/>
  <c r="EO140" i="8"/>
  <c r="AD140" i="8"/>
  <c r="BD140" i="8"/>
  <c r="P140" i="8"/>
  <c r="AF140" i="8"/>
  <c r="K140" i="8"/>
  <c r="AO140" i="8"/>
  <c r="EC140" i="8"/>
  <c r="CU140" i="8"/>
  <c r="G140" i="8"/>
  <c r="BR140" i="8"/>
  <c r="BM140" i="8"/>
  <c r="CP140" i="8"/>
  <c r="CQ140" i="8"/>
  <c r="CO140" i="8"/>
  <c r="DP140" i="8"/>
  <c r="EI140" i="8"/>
  <c r="BN140" i="8"/>
  <c r="CB140" i="8"/>
  <c r="BC140" i="8"/>
  <c r="BO140" i="8"/>
  <c r="Z140" i="8"/>
  <c r="L140" i="8"/>
  <c r="BF140" i="8"/>
  <c r="EW140" i="8"/>
  <c r="CG140" i="8"/>
  <c r="BI140" i="8"/>
  <c r="AY140" i="8"/>
  <c r="BP140" i="8"/>
  <c r="AA140" i="8"/>
  <c r="CH140" i="8"/>
  <c r="T140" i="8"/>
  <c r="DG140" i="8"/>
  <c r="BK140" i="8"/>
  <c r="DR140" i="8"/>
  <c r="DQ140" i="8"/>
  <c r="DU140" i="8"/>
  <c r="EA140" i="8"/>
  <c r="R140" i="8"/>
  <c r="BQ140" i="8"/>
  <c r="DF140" i="8"/>
  <c r="E140" i="8"/>
  <c r="BJ140" i="8"/>
  <c r="EF140" i="8"/>
  <c r="DT140" i="8"/>
  <c r="F140" i="8"/>
  <c r="AC140" i="8"/>
  <c r="DV140" i="8"/>
  <c r="AI140" i="8"/>
  <c r="DE140" i="8"/>
  <c r="M140" i="8"/>
  <c r="CM140" i="8"/>
  <c r="EJ140" i="8"/>
  <c r="DK140" i="8"/>
  <c r="N140" i="8"/>
  <c r="DA140" i="8"/>
  <c r="AP140" i="8"/>
  <c r="CE140" i="8"/>
  <c r="BS140" i="8"/>
  <c r="DZ140" i="8"/>
  <c r="BH140" i="8"/>
  <c r="BG140" i="8"/>
  <c r="DY140" i="8"/>
  <c r="EN140" i="8"/>
  <c r="EP140" i="8"/>
  <c r="CR140" i="8"/>
  <c r="ED140" i="8"/>
  <c r="CL140" i="8"/>
  <c r="DB140" i="8"/>
  <c r="BZ140" i="8"/>
  <c r="AQ140" i="8"/>
  <c r="DO140" i="8"/>
  <c r="CF140" i="8"/>
  <c r="ER140" i="8"/>
  <c r="AB140" i="8"/>
  <c r="BL140" i="8"/>
  <c r="BW140" i="8"/>
  <c r="J140" i="8"/>
  <c r="X140" i="8"/>
  <c r="O140" i="8"/>
  <c r="AM140" i="8"/>
  <c r="AL140" i="8"/>
  <c r="AW140" i="8"/>
  <c r="BY140" i="8"/>
  <c r="BA140" i="8"/>
  <c r="EX140" i="8"/>
  <c r="Y140" i="8"/>
  <c r="S140" i="8"/>
  <c r="AX140" i="8"/>
  <c r="AK140" i="8"/>
  <c r="EL140" i="8"/>
  <c r="EK140" i="8"/>
  <c r="BB140" i="8"/>
  <c r="CA140" i="8"/>
  <c r="I140" i="8"/>
  <c r="AN140" i="8"/>
  <c r="DX140" i="8"/>
  <c r="EE140" i="8"/>
  <c r="DI140" i="8"/>
  <c r="CX140" i="8"/>
  <c r="DC140" i="8"/>
  <c r="BV140" i="8"/>
  <c r="CW140" i="8"/>
  <c r="DJ140" i="8"/>
  <c r="DM140" i="8"/>
  <c r="EM140" i="8"/>
  <c r="CY140" i="8"/>
  <c r="CJ140" i="8"/>
  <c r="EQ140" i="8"/>
  <c r="BU140" i="8"/>
  <c r="CK140" i="8"/>
  <c r="DN140" i="8"/>
  <c r="DS140" i="8"/>
  <c r="AR140" i="8"/>
  <c r="AJ140" i="8"/>
  <c r="EV140" i="8"/>
  <c r="EG140" i="8"/>
  <c r="W140" i="8"/>
  <c r="CV140" i="8"/>
  <c r="V140" i="8"/>
  <c r="U140" i="8"/>
  <c r="CZ140" i="8"/>
  <c r="CN140" i="8"/>
  <c r="DD140" i="8"/>
  <c r="H140" i="8"/>
  <c r="EH140" i="8"/>
  <c r="EB17" i="8"/>
  <c r="DL17" i="8"/>
  <c r="AV17" i="8"/>
  <c r="CI17" i="8"/>
  <c r="AT17" i="8"/>
  <c r="BE17" i="8"/>
  <c r="BT17" i="8"/>
  <c r="AU17" i="8"/>
  <c r="Q17" i="8"/>
  <c r="AH17" i="8"/>
  <c r="EU17" i="8"/>
  <c r="AG17" i="8"/>
  <c r="ES17" i="8"/>
  <c r="DH17" i="8"/>
  <c r="ET17" i="8"/>
  <c r="EY17" i="8"/>
  <c r="CC17" i="8"/>
  <c r="CD17" i="8"/>
  <c r="DW17" i="8"/>
  <c r="AZ17" i="8"/>
  <c r="CS17" i="8"/>
  <c r="CT17" i="8"/>
  <c r="AD17" i="8"/>
  <c r="BD17" i="8"/>
  <c r="AE17" i="8"/>
  <c r="AF17" i="8"/>
  <c r="BX17" i="8"/>
  <c r="EO17" i="8"/>
  <c r="AS17" i="8"/>
  <c r="P17" i="8"/>
  <c r="AO17" i="8"/>
  <c r="CU17" i="8"/>
  <c r="K17" i="8"/>
  <c r="G17" i="8"/>
  <c r="BR17" i="8"/>
  <c r="EC17" i="8"/>
  <c r="DP17" i="8"/>
  <c r="EI17" i="8"/>
  <c r="CQ17" i="8"/>
  <c r="BN17" i="8"/>
  <c r="BM17" i="8"/>
  <c r="CP17" i="8"/>
  <c r="CO17" i="8"/>
  <c r="BC17" i="8"/>
  <c r="Z17" i="8"/>
  <c r="DG17" i="8"/>
  <c r="T17" i="8"/>
  <c r="BF17" i="8"/>
  <c r="CB17" i="8"/>
  <c r="BO17" i="8"/>
  <c r="CG17" i="8"/>
  <c r="L17" i="8"/>
  <c r="BI17" i="8"/>
  <c r="EW17" i="8"/>
  <c r="BP17" i="8"/>
  <c r="AY17" i="8"/>
  <c r="AA17" i="8"/>
  <c r="CH17" i="8"/>
  <c r="R17" i="8"/>
  <c r="DU17" i="8"/>
  <c r="DR17" i="8"/>
  <c r="BK17" i="8"/>
  <c r="EA17" i="8"/>
  <c r="EF17" i="8"/>
  <c r="DV17" i="8"/>
  <c r="BQ17" i="8"/>
  <c r="AI17" i="8"/>
  <c r="DT17" i="8"/>
  <c r="BJ17" i="8"/>
  <c r="DQ17" i="8"/>
  <c r="E17" i="8"/>
  <c r="DF17" i="8"/>
  <c r="F17" i="8"/>
  <c r="EP17" i="8"/>
  <c r="CR17" i="8"/>
  <c r="EJ17" i="8"/>
  <c r="AC17" i="8"/>
  <c r="DE17" i="8"/>
  <c r="DK17" i="8"/>
  <c r="BH17" i="8"/>
  <c r="CE17" i="8"/>
  <c r="EN17" i="8"/>
  <c r="AP17" i="8"/>
  <c r="DA17" i="8"/>
  <c r="N17" i="8"/>
  <c r="M17" i="8"/>
  <c r="DZ17" i="8"/>
  <c r="CM17" i="8"/>
  <c r="ED17" i="8"/>
  <c r="BS17" i="8"/>
  <c r="AB17" i="8"/>
  <c r="DO17" i="8"/>
  <c r="BW17" i="8"/>
  <c r="BY17" i="8"/>
  <c r="AQ17" i="8"/>
  <c r="BG17" i="8"/>
  <c r="CL17" i="8"/>
  <c r="CF17" i="8"/>
  <c r="O17" i="8"/>
  <c r="EE17" i="8"/>
  <c r="BL17" i="8"/>
  <c r="DY17" i="8"/>
  <c r="DB17" i="8"/>
  <c r="I17" i="8"/>
  <c r="EX17" i="8"/>
  <c r="ER17" i="8"/>
  <c r="BZ17" i="8"/>
  <c r="BB17" i="8"/>
  <c r="EQ17" i="8"/>
  <c r="AN17" i="8"/>
  <c r="AX17" i="8"/>
  <c r="S17" i="8"/>
  <c r="DI17" i="8"/>
  <c r="AW17" i="8"/>
  <c r="Y17" i="8"/>
  <c r="EL17" i="8"/>
  <c r="AL17" i="8"/>
  <c r="X17" i="8"/>
  <c r="CA17" i="8"/>
  <c r="J17" i="8"/>
  <c r="EK17" i="8"/>
  <c r="AM17" i="8"/>
  <c r="AK17" i="8"/>
  <c r="CY17" i="8"/>
  <c r="BV17" i="8"/>
  <c r="BA17" i="8"/>
  <c r="CJ17" i="8"/>
  <c r="DJ17" i="8"/>
  <c r="DX17" i="8"/>
  <c r="CX17" i="8"/>
  <c r="DN17" i="8"/>
  <c r="CZ17" i="8"/>
  <c r="CW17" i="8"/>
  <c r="DM17" i="8"/>
  <c r="EM17" i="8"/>
  <c r="BU17" i="8"/>
  <c r="DC17" i="8"/>
  <c r="CK17" i="8"/>
  <c r="DS17" i="8"/>
  <c r="V17" i="8"/>
  <c r="U17" i="8"/>
  <c r="EG17" i="8"/>
  <c r="AJ17" i="8"/>
  <c r="EH17" i="8"/>
  <c r="EV17" i="8"/>
  <c r="W17" i="8"/>
  <c r="CN17" i="8"/>
  <c r="DD17" i="8"/>
  <c r="H17" i="8"/>
  <c r="AR17" i="8"/>
  <c r="CV17" i="8"/>
  <c r="EB48" i="8"/>
  <c r="AV48" i="8"/>
  <c r="DL48" i="8"/>
  <c r="CI48" i="8"/>
  <c r="AU48" i="8"/>
  <c r="BE48" i="8"/>
  <c r="BT48" i="8"/>
  <c r="AH48" i="8"/>
  <c r="Q48" i="8"/>
  <c r="AT48" i="8"/>
  <c r="DH48" i="8"/>
  <c r="AG48" i="8"/>
  <c r="EU48" i="8"/>
  <c r="ET48" i="8"/>
  <c r="EY48" i="8"/>
  <c r="CC48" i="8"/>
  <c r="CD48" i="8"/>
  <c r="ES48" i="8"/>
  <c r="DW48" i="8"/>
  <c r="CS48" i="8"/>
  <c r="AZ48" i="8"/>
  <c r="CT48" i="8"/>
  <c r="AE48" i="8"/>
  <c r="AD48" i="8"/>
  <c r="BX48" i="8"/>
  <c r="EO48" i="8"/>
  <c r="BD48" i="8"/>
  <c r="P48" i="8"/>
  <c r="AS48" i="8"/>
  <c r="AF48" i="8"/>
  <c r="K48" i="8"/>
  <c r="CU48" i="8"/>
  <c r="BR48" i="8"/>
  <c r="AO48" i="8"/>
  <c r="G48" i="8"/>
  <c r="BN48" i="8"/>
  <c r="EC48" i="8"/>
  <c r="DP48" i="8"/>
  <c r="CQ48" i="8"/>
  <c r="BM48" i="8"/>
  <c r="CP48" i="8"/>
  <c r="CO48" i="8"/>
  <c r="EI48" i="8"/>
  <c r="BO48" i="8"/>
  <c r="Z48" i="8"/>
  <c r="BC48" i="8"/>
  <c r="CB48" i="8"/>
  <c r="BF48" i="8"/>
  <c r="BI48" i="8"/>
  <c r="CG48" i="8"/>
  <c r="DG48" i="8"/>
  <c r="T48" i="8"/>
  <c r="EW48" i="8"/>
  <c r="AY48" i="8"/>
  <c r="AA48" i="8"/>
  <c r="CH48" i="8"/>
  <c r="L48" i="8"/>
  <c r="R48" i="8"/>
  <c r="EA48" i="8"/>
  <c r="BP48" i="8"/>
  <c r="BJ48" i="8"/>
  <c r="DR48" i="8"/>
  <c r="BK48" i="8"/>
  <c r="DU48" i="8"/>
  <c r="DQ48" i="8"/>
  <c r="E48" i="8"/>
  <c r="AI48" i="8"/>
  <c r="EF48" i="8"/>
  <c r="F48" i="8"/>
  <c r="DV48" i="8"/>
  <c r="AC48" i="8"/>
  <c r="EP48" i="8"/>
  <c r="CR48" i="8"/>
  <c r="EJ48" i="8"/>
  <c r="DK48" i="8"/>
  <c r="DE48" i="8"/>
  <c r="DF48" i="8"/>
  <c r="BQ48" i="8"/>
  <c r="N48" i="8"/>
  <c r="DT48" i="8"/>
  <c r="BH48" i="8"/>
  <c r="AP48" i="8"/>
  <c r="ED48" i="8"/>
  <c r="DA48" i="8"/>
  <c r="CE48" i="8"/>
  <c r="EN48" i="8"/>
  <c r="DZ48" i="8"/>
  <c r="BG48" i="8"/>
  <c r="BS48" i="8"/>
  <c r="DY48" i="8"/>
  <c r="CM48" i="8"/>
  <c r="O48" i="8"/>
  <c r="AB48" i="8"/>
  <c r="M48" i="8"/>
  <c r="DO48" i="8"/>
  <c r="CF48" i="8"/>
  <c r="AM48" i="8"/>
  <c r="CL48" i="8"/>
  <c r="DB48" i="8"/>
  <c r="ER48" i="8"/>
  <c r="BW48" i="8"/>
  <c r="EE48" i="8"/>
  <c r="X48" i="8"/>
  <c r="EX48" i="8"/>
  <c r="AW48" i="8"/>
  <c r="BY48" i="8"/>
  <c r="BZ48" i="8"/>
  <c r="BL48" i="8"/>
  <c r="AL48" i="8"/>
  <c r="BA48" i="8"/>
  <c r="AK48" i="8"/>
  <c r="CA48" i="8"/>
  <c r="AX48" i="8"/>
  <c r="DI48" i="8"/>
  <c r="BB48" i="8"/>
  <c r="AN48" i="8"/>
  <c r="S48" i="8"/>
  <c r="EL48" i="8"/>
  <c r="AQ48" i="8"/>
  <c r="Y48" i="8"/>
  <c r="I48" i="8"/>
  <c r="J48" i="8"/>
  <c r="DX48" i="8"/>
  <c r="CW48" i="8"/>
  <c r="DJ48" i="8"/>
  <c r="EK48" i="8"/>
  <c r="DM48" i="8"/>
  <c r="DS48" i="8"/>
  <c r="EQ48" i="8"/>
  <c r="CZ48" i="8"/>
  <c r="EM48" i="8"/>
  <c r="CY48" i="8"/>
  <c r="BU48" i="8"/>
  <c r="CJ48" i="8"/>
  <c r="BV48" i="8"/>
  <c r="DN48" i="8"/>
  <c r="CX48" i="8"/>
  <c r="DC48" i="8"/>
  <c r="CK48" i="8"/>
  <c r="AR48" i="8"/>
  <c r="EG48" i="8"/>
  <c r="AJ48" i="8"/>
  <c r="EV48" i="8"/>
  <c r="CN48" i="8"/>
  <c r="W48" i="8"/>
  <c r="V48" i="8"/>
  <c r="DD48" i="8"/>
  <c r="U48" i="8"/>
  <c r="CV48" i="8"/>
  <c r="H48" i="8"/>
  <c r="EH48" i="8"/>
  <c r="DL97" i="8"/>
  <c r="CI97" i="8"/>
  <c r="EB97" i="8"/>
  <c r="AV97" i="8"/>
  <c r="AU97" i="8"/>
  <c r="BT97" i="8"/>
  <c r="BE97" i="8"/>
  <c r="AH97" i="8"/>
  <c r="AT97" i="8"/>
  <c r="Q97" i="8"/>
  <c r="EU97" i="8"/>
  <c r="DH97" i="8"/>
  <c r="AG97" i="8"/>
  <c r="ES97" i="8"/>
  <c r="CD97" i="8"/>
  <c r="ET97" i="8"/>
  <c r="EY97" i="8"/>
  <c r="CC97" i="8"/>
  <c r="DW97" i="8"/>
  <c r="AZ97" i="8"/>
  <c r="CT97" i="8"/>
  <c r="CS97" i="8"/>
  <c r="AE97" i="8"/>
  <c r="P97" i="8"/>
  <c r="AD97" i="8"/>
  <c r="EO97" i="8"/>
  <c r="AS97" i="8"/>
  <c r="BX97" i="8"/>
  <c r="BD97" i="8"/>
  <c r="AO97" i="8"/>
  <c r="G97" i="8"/>
  <c r="CU97" i="8"/>
  <c r="BR97" i="8"/>
  <c r="K97" i="8"/>
  <c r="AF97" i="8"/>
  <c r="DP97" i="8"/>
  <c r="CP97" i="8"/>
  <c r="CQ97" i="8"/>
  <c r="EC97" i="8"/>
  <c r="CO97" i="8"/>
  <c r="BN97" i="8"/>
  <c r="BM97" i="8"/>
  <c r="EI97" i="8"/>
  <c r="DG97" i="8"/>
  <c r="BO97" i="8"/>
  <c r="Z97" i="8"/>
  <c r="BC97" i="8"/>
  <c r="T97" i="8"/>
  <c r="CB97" i="8"/>
  <c r="BF97" i="8"/>
  <c r="AA97" i="8"/>
  <c r="AY97" i="8"/>
  <c r="CH97" i="8"/>
  <c r="BP97" i="8"/>
  <c r="L97" i="8"/>
  <c r="EW97" i="8"/>
  <c r="CG97" i="8"/>
  <c r="BI97" i="8"/>
  <c r="BJ97" i="8"/>
  <c r="DR97" i="8"/>
  <c r="DQ97" i="8"/>
  <c r="BK97" i="8"/>
  <c r="DU97" i="8"/>
  <c r="EA97" i="8"/>
  <c r="EF97" i="8"/>
  <c r="DV97" i="8"/>
  <c r="F97" i="8"/>
  <c r="R97" i="8"/>
  <c r="DF97" i="8"/>
  <c r="AI97" i="8"/>
  <c r="AC97" i="8"/>
  <c r="EJ97" i="8"/>
  <c r="DK97" i="8"/>
  <c r="E97" i="8"/>
  <c r="BQ97" i="8"/>
  <c r="DE97" i="8"/>
  <c r="M97" i="8"/>
  <c r="DA97" i="8"/>
  <c r="BH97" i="8"/>
  <c r="EP97" i="8"/>
  <c r="CR97" i="8"/>
  <c r="AP97" i="8"/>
  <c r="BG97" i="8"/>
  <c r="ED97" i="8"/>
  <c r="CE97" i="8"/>
  <c r="DZ97" i="8"/>
  <c r="DY97" i="8"/>
  <c r="CM97" i="8"/>
  <c r="EN97" i="8"/>
  <c r="DT97" i="8"/>
  <c r="BS97" i="8"/>
  <c r="N97" i="8"/>
  <c r="CL97" i="8"/>
  <c r="CF97" i="8"/>
  <c r="AB97" i="8"/>
  <c r="DO97" i="8"/>
  <c r="ER97" i="8"/>
  <c r="DB97" i="8"/>
  <c r="O97" i="8"/>
  <c r="BY97" i="8"/>
  <c r="EE97" i="8"/>
  <c r="BZ97" i="8"/>
  <c r="AW97" i="8"/>
  <c r="BL97" i="8"/>
  <c r="BW97" i="8"/>
  <c r="AK97" i="8"/>
  <c r="AM97" i="8"/>
  <c r="AL97" i="8"/>
  <c r="I97" i="8"/>
  <c r="AQ97" i="8"/>
  <c r="EX97" i="8"/>
  <c r="EL97" i="8"/>
  <c r="DI97" i="8"/>
  <c r="AX97" i="8"/>
  <c r="J97" i="8"/>
  <c r="S97" i="8"/>
  <c r="CA97" i="8"/>
  <c r="X97" i="8"/>
  <c r="BB97" i="8"/>
  <c r="BA97" i="8"/>
  <c r="AN97" i="8"/>
  <c r="Y97" i="8"/>
  <c r="DX97" i="8"/>
  <c r="BV97" i="8"/>
  <c r="EM97" i="8"/>
  <c r="CJ97" i="8"/>
  <c r="W97" i="8"/>
  <c r="BU97" i="8"/>
  <c r="CK97" i="8"/>
  <c r="DM97" i="8"/>
  <c r="CX97" i="8"/>
  <c r="CW97" i="8"/>
  <c r="EQ97" i="8"/>
  <c r="EK97" i="8"/>
  <c r="CY97" i="8"/>
  <c r="DC97" i="8"/>
  <c r="DN97" i="8"/>
  <c r="DJ97" i="8"/>
  <c r="EH97" i="8"/>
  <c r="EG97" i="8"/>
  <c r="EV97" i="8"/>
  <c r="V97" i="8"/>
  <c r="AR97" i="8"/>
  <c r="CV97" i="8"/>
  <c r="CZ97" i="8"/>
  <c r="CN97" i="8"/>
  <c r="U97" i="8"/>
  <c r="AJ97" i="8"/>
  <c r="H97" i="8"/>
  <c r="DD97" i="8"/>
  <c r="DS97" i="8"/>
  <c r="DL29" i="8"/>
  <c r="AV29" i="8"/>
  <c r="CI29" i="8"/>
  <c r="EB29" i="8"/>
  <c r="BE29" i="8"/>
  <c r="BT29" i="8"/>
  <c r="AU29" i="8"/>
  <c r="AH29" i="8"/>
  <c r="AT29" i="8"/>
  <c r="Q29" i="8"/>
  <c r="AG29" i="8"/>
  <c r="DH29" i="8"/>
  <c r="EU29" i="8"/>
  <c r="EY29" i="8"/>
  <c r="CC29" i="8"/>
  <c r="ET29" i="8"/>
  <c r="ES29" i="8"/>
  <c r="CD29" i="8"/>
  <c r="CT29" i="8"/>
  <c r="DW29" i="8"/>
  <c r="CS29" i="8"/>
  <c r="AZ29" i="8"/>
  <c r="AS29" i="8"/>
  <c r="AD29" i="8"/>
  <c r="BD29" i="8"/>
  <c r="BX29" i="8"/>
  <c r="AE29" i="8"/>
  <c r="P29" i="8"/>
  <c r="EO29" i="8"/>
  <c r="G29" i="8"/>
  <c r="BR29" i="8"/>
  <c r="K29" i="8"/>
  <c r="CU29" i="8"/>
  <c r="AF29" i="8"/>
  <c r="EC29" i="8"/>
  <c r="BM29" i="8"/>
  <c r="BN29" i="8"/>
  <c r="CO29" i="8"/>
  <c r="AO29" i="8"/>
  <c r="DP29" i="8"/>
  <c r="CQ29" i="8"/>
  <c r="CP29" i="8"/>
  <c r="EI29" i="8"/>
  <c r="CB29" i="8"/>
  <c r="BC29" i="8"/>
  <c r="BO29" i="8"/>
  <c r="L29" i="8"/>
  <c r="Z29" i="8"/>
  <c r="BF29" i="8"/>
  <c r="CH29" i="8"/>
  <c r="T29" i="8"/>
  <c r="EW29" i="8"/>
  <c r="DG29" i="8"/>
  <c r="AY29" i="8"/>
  <c r="BI29" i="8"/>
  <c r="AA29" i="8"/>
  <c r="CG29" i="8"/>
  <c r="R29" i="8"/>
  <c r="BK29" i="8"/>
  <c r="DU29" i="8"/>
  <c r="BP29" i="8"/>
  <c r="DR29" i="8"/>
  <c r="EF29" i="8"/>
  <c r="BJ29" i="8"/>
  <c r="EA29" i="8"/>
  <c r="DQ29" i="8"/>
  <c r="DF29" i="8"/>
  <c r="F29" i="8"/>
  <c r="DV29" i="8"/>
  <c r="BQ29" i="8"/>
  <c r="AI29" i="8"/>
  <c r="E29" i="8"/>
  <c r="DT29" i="8"/>
  <c r="CR29" i="8"/>
  <c r="DE29" i="8"/>
  <c r="DK29" i="8"/>
  <c r="EP29" i="8"/>
  <c r="CM29" i="8"/>
  <c r="EN29" i="8"/>
  <c r="ED29" i="8"/>
  <c r="AC29" i="8"/>
  <c r="BH29" i="8"/>
  <c r="EJ29" i="8"/>
  <c r="N29" i="8"/>
  <c r="CE29" i="8"/>
  <c r="AP29" i="8"/>
  <c r="DA29" i="8"/>
  <c r="M29" i="8"/>
  <c r="BG29" i="8"/>
  <c r="DY29" i="8"/>
  <c r="BW29" i="8"/>
  <c r="AB29" i="8"/>
  <c r="BS29" i="8"/>
  <c r="CF29" i="8"/>
  <c r="AQ29" i="8"/>
  <c r="DO29" i="8"/>
  <c r="ER29" i="8"/>
  <c r="O29" i="8"/>
  <c r="BZ29" i="8"/>
  <c r="CL29" i="8"/>
  <c r="DZ29" i="8"/>
  <c r="DB29" i="8"/>
  <c r="EE29" i="8"/>
  <c r="AW29" i="8"/>
  <c r="I29" i="8"/>
  <c r="EX29" i="8"/>
  <c r="BY29" i="8"/>
  <c r="BL29" i="8"/>
  <c r="J29" i="8"/>
  <c r="AK29" i="8"/>
  <c r="X29" i="8"/>
  <c r="BA29" i="8"/>
  <c r="EK29" i="8"/>
  <c r="AM29" i="8"/>
  <c r="AL29" i="8"/>
  <c r="AX29" i="8"/>
  <c r="DX29" i="8"/>
  <c r="BB29" i="8"/>
  <c r="Y29" i="8"/>
  <c r="AN29" i="8"/>
  <c r="S29" i="8"/>
  <c r="DI29" i="8"/>
  <c r="CA29" i="8"/>
  <c r="EL29" i="8"/>
  <c r="CJ29" i="8"/>
  <c r="CK29" i="8"/>
  <c r="CW29" i="8"/>
  <c r="DC29" i="8"/>
  <c r="CZ29" i="8"/>
  <c r="EQ29" i="8"/>
  <c r="DM29" i="8"/>
  <c r="DS29" i="8"/>
  <c r="DJ29" i="8"/>
  <c r="CX29" i="8"/>
  <c r="DN29" i="8"/>
  <c r="BV29" i="8"/>
  <c r="CY29" i="8"/>
  <c r="BU29" i="8"/>
  <c r="AR29" i="8"/>
  <c r="CN29" i="8"/>
  <c r="U29" i="8"/>
  <c r="EH29" i="8"/>
  <c r="EG29" i="8"/>
  <c r="AJ29" i="8"/>
  <c r="EV29" i="8"/>
  <c r="CV29" i="8"/>
  <c r="EM29" i="8"/>
  <c r="DD29" i="8"/>
  <c r="W29" i="8"/>
  <c r="H29" i="8"/>
  <c r="V29" i="8"/>
  <c r="AV15" i="8"/>
  <c r="DL15" i="8"/>
  <c r="EB15" i="8"/>
  <c r="CI15" i="8"/>
  <c r="BT15" i="8"/>
  <c r="AU15" i="8"/>
  <c r="BE15" i="8"/>
  <c r="AT15" i="8"/>
  <c r="AH15" i="8"/>
  <c r="Q15" i="8"/>
  <c r="AG15" i="8"/>
  <c r="EU15" i="8"/>
  <c r="ET15" i="8"/>
  <c r="DH15" i="8"/>
  <c r="ES15" i="8"/>
  <c r="CD15" i="8"/>
  <c r="EY15" i="8"/>
  <c r="CC15" i="8"/>
  <c r="CT15" i="8"/>
  <c r="DW15" i="8"/>
  <c r="AZ15" i="8"/>
  <c r="CS15" i="8"/>
  <c r="BX15" i="8"/>
  <c r="AD15" i="8"/>
  <c r="P15" i="8"/>
  <c r="AE15" i="8"/>
  <c r="BD15" i="8"/>
  <c r="EO15" i="8"/>
  <c r="AS15" i="8"/>
  <c r="G15" i="8"/>
  <c r="CU15" i="8"/>
  <c r="AF15" i="8"/>
  <c r="BR15" i="8"/>
  <c r="K15" i="8"/>
  <c r="AO15" i="8"/>
  <c r="EI15" i="8"/>
  <c r="CO15" i="8"/>
  <c r="DP15" i="8"/>
  <c r="EC15" i="8"/>
  <c r="CQ15" i="8"/>
  <c r="BN15" i="8"/>
  <c r="BM15" i="8"/>
  <c r="CP15" i="8"/>
  <c r="Z15" i="8"/>
  <c r="BF15" i="8"/>
  <c r="CB15" i="8"/>
  <c r="T15" i="8"/>
  <c r="BO15" i="8"/>
  <c r="BC15" i="8"/>
  <c r="DG15" i="8"/>
  <c r="EW15" i="8"/>
  <c r="BI15" i="8"/>
  <c r="R15" i="8"/>
  <c r="L15" i="8"/>
  <c r="CH15" i="8"/>
  <c r="CG15" i="8"/>
  <c r="AY15" i="8"/>
  <c r="AA15" i="8"/>
  <c r="BP15" i="8"/>
  <c r="BK15" i="8"/>
  <c r="BJ15" i="8"/>
  <c r="EF15" i="8"/>
  <c r="DQ15" i="8"/>
  <c r="DU15" i="8"/>
  <c r="EA15" i="8"/>
  <c r="E15" i="8"/>
  <c r="F15" i="8"/>
  <c r="DF15" i="8"/>
  <c r="DV15" i="8"/>
  <c r="DR15" i="8"/>
  <c r="AI15" i="8"/>
  <c r="EJ15" i="8"/>
  <c r="AC15" i="8"/>
  <c r="BQ15" i="8"/>
  <c r="CR15" i="8"/>
  <c r="EP15" i="8"/>
  <c r="DT15" i="8"/>
  <c r="DE15" i="8"/>
  <c r="CM15" i="8"/>
  <c r="DZ15" i="8"/>
  <c r="ED15" i="8"/>
  <c r="DY15" i="8"/>
  <c r="BH15" i="8"/>
  <c r="BS15" i="8"/>
  <c r="CE15" i="8"/>
  <c r="DK15" i="8"/>
  <c r="AP15" i="8"/>
  <c r="N15" i="8"/>
  <c r="M15" i="8"/>
  <c r="BG15" i="8"/>
  <c r="BW15" i="8"/>
  <c r="O15" i="8"/>
  <c r="EN15" i="8"/>
  <c r="DO15" i="8"/>
  <c r="CF15" i="8"/>
  <c r="AB15" i="8"/>
  <c r="AW15" i="8"/>
  <c r="BL15" i="8"/>
  <c r="ER15" i="8"/>
  <c r="CL15" i="8"/>
  <c r="BZ15" i="8"/>
  <c r="DB15" i="8"/>
  <c r="AM15" i="8"/>
  <c r="DA15" i="8"/>
  <c r="EE15" i="8"/>
  <c r="J15" i="8"/>
  <c r="AK15" i="8"/>
  <c r="EX15" i="8"/>
  <c r="AQ15" i="8"/>
  <c r="Y15" i="8"/>
  <c r="BY15" i="8"/>
  <c r="BA15" i="8"/>
  <c r="EL15" i="8"/>
  <c r="BB15" i="8"/>
  <c r="AN15" i="8"/>
  <c r="CA15" i="8"/>
  <c r="EK15" i="8"/>
  <c r="CY15" i="8"/>
  <c r="I15" i="8"/>
  <c r="S15" i="8"/>
  <c r="AL15" i="8"/>
  <c r="AX15" i="8"/>
  <c r="DI15" i="8"/>
  <c r="X15" i="8"/>
  <c r="DX15" i="8"/>
  <c r="EM15" i="8"/>
  <c r="BU15" i="8"/>
  <c r="CJ15" i="8"/>
  <c r="DS15" i="8"/>
  <c r="EQ15" i="8"/>
  <c r="BV15" i="8"/>
  <c r="CK15" i="8"/>
  <c r="DJ15" i="8"/>
  <c r="CX15" i="8"/>
  <c r="CZ15" i="8"/>
  <c r="CW15" i="8"/>
  <c r="DN15" i="8"/>
  <c r="DC15" i="8"/>
  <c r="DM15" i="8"/>
  <c r="W15" i="8"/>
  <c r="H15" i="8"/>
  <c r="V15" i="8"/>
  <c r="DD15" i="8"/>
  <c r="U15" i="8"/>
  <c r="AR15" i="8"/>
  <c r="CN15" i="8"/>
  <c r="EH15" i="8"/>
  <c r="EV15" i="8"/>
  <c r="CV15" i="8"/>
  <c r="EG15" i="8"/>
  <c r="AJ15" i="8"/>
  <c r="AV114" i="8"/>
  <c r="DL114" i="8"/>
  <c r="EB114" i="8"/>
  <c r="CI114" i="8"/>
  <c r="BT114" i="8"/>
  <c r="BE114" i="8"/>
  <c r="AU114" i="8"/>
  <c r="Q114" i="8"/>
  <c r="AT114" i="8"/>
  <c r="AH114" i="8"/>
  <c r="EU114" i="8"/>
  <c r="AG114" i="8"/>
  <c r="DH114" i="8"/>
  <c r="EY114" i="8"/>
  <c r="CD114" i="8"/>
  <c r="ET114" i="8"/>
  <c r="ES114" i="8"/>
  <c r="CC114" i="8"/>
  <c r="DW114" i="8"/>
  <c r="CT114" i="8"/>
  <c r="CS114" i="8"/>
  <c r="BD114" i="8"/>
  <c r="P114" i="8"/>
  <c r="EO114" i="8"/>
  <c r="AE114" i="8"/>
  <c r="AZ114" i="8"/>
  <c r="AD114" i="8"/>
  <c r="BX114" i="8"/>
  <c r="BR114" i="8"/>
  <c r="K114" i="8"/>
  <c r="CU114" i="8"/>
  <c r="EC114" i="8"/>
  <c r="AS114" i="8"/>
  <c r="AO114" i="8"/>
  <c r="AF114" i="8"/>
  <c r="G114" i="8"/>
  <c r="DP114" i="8"/>
  <c r="CP114" i="8"/>
  <c r="CQ114" i="8"/>
  <c r="BN114" i="8"/>
  <c r="BM114" i="8"/>
  <c r="CO114" i="8"/>
  <c r="EI114" i="8"/>
  <c r="CB114" i="8"/>
  <c r="Z114" i="8"/>
  <c r="BO114" i="8"/>
  <c r="BF114" i="8"/>
  <c r="DG114" i="8"/>
  <c r="BC114" i="8"/>
  <c r="CG114" i="8"/>
  <c r="BI114" i="8"/>
  <c r="AY114" i="8"/>
  <c r="T114" i="8"/>
  <c r="AA114" i="8"/>
  <c r="EW114" i="8"/>
  <c r="CH114" i="8"/>
  <c r="L114" i="8"/>
  <c r="DU114" i="8"/>
  <c r="EA114" i="8"/>
  <c r="BK114" i="8"/>
  <c r="DR114" i="8"/>
  <c r="BP114" i="8"/>
  <c r="BJ114" i="8"/>
  <c r="R114" i="8"/>
  <c r="E114" i="8"/>
  <c r="DV114" i="8"/>
  <c r="DQ114" i="8"/>
  <c r="F114" i="8"/>
  <c r="EF114" i="8"/>
  <c r="DE114" i="8"/>
  <c r="DF114" i="8"/>
  <c r="EJ114" i="8"/>
  <c r="AC114" i="8"/>
  <c r="BQ114" i="8"/>
  <c r="CR114" i="8"/>
  <c r="AI114" i="8"/>
  <c r="EP114" i="8"/>
  <c r="BS114" i="8"/>
  <c r="ED114" i="8"/>
  <c r="AP114" i="8"/>
  <c r="CE114" i="8"/>
  <c r="DZ114" i="8"/>
  <c r="M114" i="8"/>
  <c r="N114" i="8"/>
  <c r="BH114" i="8"/>
  <c r="DK114" i="8"/>
  <c r="BG114" i="8"/>
  <c r="CM114" i="8"/>
  <c r="EN114" i="8"/>
  <c r="CL114" i="8"/>
  <c r="O114" i="8"/>
  <c r="AB114" i="8"/>
  <c r="CF114" i="8"/>
  <c r="BY114" i="8"/>
  <c r="DA114" i="8"/>
  <c r="DO114" i="8"/>
  <c r="ER114" i="8"/>
  <c r="BZ114" i="8"/>
  <c r="AW114" i="8"/>
  <c r="DT114" i="8"/>
  <c r="BW114" i="8"/>
  <c r="EE114" i="8"/>
  <c r="DY114" i="8"/>
  <c r="BL114" i="8"/>
  <c r="AQ114" i="8"/>
  <c r="DB114" i="8"/>
  <c r="AL114" i="8"/>
  <c r="Y114" i="8"/>
  <c r="J114" i="8"/>
  <c r="AK114" i="8"/>
  <c r="S114" i="8"/>
  <c r="X114" i="8"/>
  <c r="BA114" i="8"/>
  <c r="CY114" i="8"/>
  <c r="EX114" i="8"/>
  <c r="BB114" i="8"/>
  <c r="EK114" i="8"/>
  <c r="AM114" i="8"/>
  <c r="CA114" i="8"/>
  <c r="EL114" i="8"/>
  <c r="DI114" i="8"/>
  <c r="I114" i="8"/>
  <c r="AN114" i="8"/>
  <c r="AX114" i="8"/>
  <c r="DX114" i="8"/>
  <c r="DM114" i="8"/>
  <c r="EQ114" i="8"/>
  <c r="BU114" i="8"/>
  <c r="CJ114" i="8"/>
  <c r="CK114" i="8"/>
  <c r="DS114" i="8"/>
  <c r="BV114" i="8"/>
  <c r="CX114" i="8"/>
  <c r="DN114" i="8"/>
  <c r="CW114" i="8"/>
  <c r="EM114" i="8"/>
  <c r="DC114" i="8"/>
  <c r="CZ114" i="8"/>
  <c r="DJ114" i="8"/>
  <c r="AR114" i="8"/>
  <c r="W114" i="8"/>
  <c r="CN114" i="8"/>
  <c r="V114" i="8"/>
  <c r="EV114" i="8"/>
  <c r="U114" i="8"/>
  <c r="EH114" i="8"/>
  <c r="EG114" i="8"/>
  <c r="AJ114" i="8"/>
  <c r="CV114" i="8"/>
  <c r="DD114" i="8"/>
  <c r="H114" i="8"/>
  <c r="DL80" i="8"/>
  <c r="AV80" i="8"/>
  <c r="EB80" i="8"/>
  <c r="CI80" i="8"/>
  <c r="BT80" i="8"/>
  <c r="BE80" i="8"/>
  <c r="AU80" i="8"/>
  <c r="Q80" i="8"/>
  <c r="AH80" i="8"/>
  <c r="AT80" i="8"/>
  <c r="AG80" i="8"/>
  <c r="EU80" i="8"/>
  <c r="DH80" i="8"/>
  <c r="ET80" i="8"/>
  <c r="CD80" i="8"/>
  <c r="ES80" i="8"/>
  <c r="EY80" i="8"/>
  <c r="CC80" i="8"/>
  <c r="CT80" i="8"/>
  <c r="AZ80" i="8"/>
  <c r="DW80" i="8"/>
  <c r="CS80" i="8"/>
  <c r="BD80" i="8"/>
  <c r="EO80" i="8"/>
  <c r="AE80" i="8"/>
  <c r="BX80" i="8"/>
  <c r="AS80" i="8"/>
  <c r="P80" i="8"/>
  <c r="AD80" i="8"/>
  <c r="CU80" i="8"/>
  <c r="AO80" i="8"/>
  <c r="AF80" i="8"/>
  <c r="BR80" i="8"/>
  <c r="K80" i="8"/>
  <c r="G80" i="8"/>
  <c r="EC80" i="8"/>
  <c r="DP80" i="8"/>
  <c r="CQ80" i="8"/>
  <c r="BN80" i="8"/>
  <c r="CP80" i="8"/>
  <c r="CO80" i="8"/>
  <c r="EI80" i="8"/>
  <c r="BM80" i="8"/>
  <c r="BO80" i="8"/>
  <c r="Z80" i="8"/>
  <c r="BF80" i="8"/>
  <c r="DG80" i="8"/>
  <c r="T80" i="8"/>
  <c r="CB80" i="8"/>
  <c r="BC80" i="8"/>
  <c r="EW80" i="8"/>
  <c r="AY80" i="8"/>
  <c r="AA80" i="8"/>
  <c r="L80" i="8"/>
  <c r="BI80" i="8"/>
  <c r="CG80" i="8"/>
  <c r="CH80" i="8"/>
  <c r="BP80" i="8"/>
  <c r="BK80" i="8"/>
  <c r="DR80" i="8"/>
  <c r="DU80" i="8"/>
  <c r="R80" i="8"/>
  <c r="EA80" i="8"/>
  <c r="DQ80" i="8"/>
  <c r="BJ80" i="8"/>
  <c r="DF80" i="8"/>
  <c r="BQ80" i="8"/>
  <c r="EF80" i="8"/>
  <c r="F80" i="8"/>
  <c r="E80" i="8"/>
  <c r="DV80" i="8"/>
  <c r="AI80" i="8"/>
  <c r="EJ80" i="8"/>
  <c r="AC80" i="8"/>
  <c r="DT80" i="8"/>
  <c r="CR80" i="8"/>
  <c r="EP80" i="8"/>
  <c r="DE80" i="8"/>
  <c r="DK80" i="8"/>
  <c r="CE80" i="8"/>
  <c r="AP80" i="8"/>
  <c r="DA80" i="8"/>
  <c r="BH80" i="8"/>
  <c r="BS80" i="8"/>
  <c r="DZ80" i="8"/>
  <c r="BG80" i="8"/>
  <c r="M80" i="8"/>
  <c r="CM80" i="8"/>
  <c r="ED80" i="8"/>
  <c r="EN80" i="8"/>
  <c r="CL80" i="8"/>
  <c r="DB80" i="8"/>
  <c r="AB80" i="8"/>
  <c r="BZ80" i="8"/>
  <c r="CF80" i="8"/>
  <c r="BW80" i="8"/>
  <c r="ER80" i="8"/>
  <c r="AW80" i="8"/>
  <c r="BL80" i="8"/>
  <c r="BY80" i="8"/>
  <c r="DY80" i="8"/>
  <c r="DO80" i="8"/>
  <c r="EE80" i="8"/>
  <c r="N80" i="8"/>
  <c r="O80" i="8"/>
  <c r="AL80" i="8"/>
  <c r="AK80" i="8"/>
  <c r="X80" i="8"/>
  <c r="EX80" i="8"/>
  <c r="J80" i="8"/>
  <c r="Y80" i="8"/>
  <c r="AN80" i="8"/>
  <c r="EL80" i="8"/>
  <c r="AM80" i="8"/>
  <c r="I80" i="8"/>
  <c r="BA80" i="8"/>
  <c r="CA80" i="8"/>
  <c r="AX80" i="8"/>
  <c r="AQ80" i="8"/>
  <c r="BB80" i="8"/>
  <c r="S80" i="8"/>
  <c r="DI80" i="8"/>
  <c r="DX80" i="8"/>
  <c r="EK80" i="8"/>
  <c r="DN80" i="8"/>
  <c r="BU80" i="8"/>
  <c r="CJ80" i="8"/>
  <c r="BV80" i="8"/>
  <c r="CW80" i="8"/>
  <c r="EM80" i="8"/>
  <c r="EQ80" i="8"/>
  <c r="CK80" i="8"/>
  <c r="CZ80" i="8"/>
  <c r="DJ80" i="8"/>
  <c r="DC80" i="8"/>
  <c r="DM80" i="8"/>
  <c r="CY80" i="8"/>
  <c r="CX80" i="8"/>
  <c r="U80" i="8"/>
  <c r="AR80" i="8"/>
  <c r="CN80" i="8"/>
  <c r="DS80" i="8"/>
  <c r="DD80" i="8"/>
  <c r="AJ80" i="8"/>
  <c r="V80" i="8"/>
  <c r="EH80" i="8"/>
  <c r="W80" i="8"/>
  <c r="EG80" i="8"/>
  <c r="EV80" i="8"/>
  <c r="CV80" i="8"/>
  <c r="H80" i="8"/>
  <c r="CI51" i="8"/>
  <c r="EB51" i="8"/>
  <c r="DL51" i="8"/>
  <c r="AV51" i="8"/>
  <c r="BT51" i="8"/>
  <c r="BE51" i="8"/>
  <c r="AU51" i="8"/>
  <c r="Q51" i="8"/>
  <c r="AT51" i="8"/>
  <c r="AH51" i="8"/>
  <c r="AG51" i="8"/>
  <c r="DH51" i="8"/>
  <c r="ET51" i="8"/>
  <c r="EU51" i="8"/>
  <c r="CD51" i="8"/>
  <c r="ES51" i="8"/>
  <c r="DW51" i="8"/>
  <c r="CC51" i="8"/>
  <c r="EY51" i="8"/>
  <c r="CT51" i="8"/>
  <c r="CS51" i="8"/>
  <c r="AZ51" i="8"/>
  <c r="BX51" i="8"/>
  <c r="AD51" i="8"/>
  <c r="P51" i="8"/>
  <c r="EO51" i="8"/>
  <c r="AS51" i="8"/>
  <c r="BD51" i="8"/>
  <c r="AE51" i="8"/>
  <c r="CU51" i="8"/>
  <c r="BR51" i="8"/>
  <c r="G51" i="8"/>
  <c r="AO51" i="8"/>
  <c r="EC51" i="8"/>
  <c r="K51" i="8"/>
  <c r="AF51" i="8"/>
  <c r="EI51" i="8"/>
  <c r="CQ51" i="8"/>
  <c r="DP51" i="8"/>
  <c r="BN51" i="8"/>
  <c r="CP51" i="8"/>
  <c r="BM51" i="8"/>
  <c r="CO51" i="8"/>
  <c r="CB51" i="8"/>
  <c r="T51" i="8"/>
  <c r="BC51" i="8"/>
  <c r="Z51" i="8"/>
  <c r="BF51" i="8"/>
  <c r="DG51" i="8"/>
  <c r="BO51" i="8"/>
  <c r="L51" i="8"/>
  <c r="AA51" i="8"/>
  <c r="EW51" i="8"/>
  <c r="CH51" i="8"/>
  <c r="AY51" i="8"/>
  <c r="BI51" i="8"/>
  <c r="CG51" i="8"/>
  <c r="DU51" i="8"/>
  <c r="EA51" i="8"/>
  <c r="R51" i="8"/>
  <c r="BK51" i="8"/>
  <c r="DQ51" i="8"/>
  <c r="BP51" i="8"/>
  <c r="BJ51" i="8"/>
  <c r="F51" i="8"/>
  <c r="DV51" i="8"/>
  <c r="BQ51" i="8"/>
  <c r="DF51" i="8"/>
  <c r="E51" i="8"/>
  <c r="AI51" i="8"/>
  <c r="DR51" i="8"/>
  <c r="EF51" i="8"/>
  <c r="DT51" i="8"/>
  <c r="AC51" i="8"/>
  <c r="EJ51" i="8"/>
  <c r="EP51" i="8"/>
  <c r="DE51" i="8"/>
  <c r="AP51" i="8"/>
  <c r="ED51" i="8"/>
  <c r="DK51" i="8"/>
  <c r="DA51" i="8"/>
  <c r="DZ51" i="8"/>
  <c r="DO51" i="8"/>
  <c r="CR51" i="8"/>
  <c r="BS51" i="8"/>
  <c r="M51" i="8"/>
  <c r="N51" i="8"/>
  <c r="BH51" i="8"/>
  <c r="BG51" i="8"/>
  <c r="EN51" i="8"/>
  <c r="CE51" i="8"/>
  <c r="CL51" i="8"/>
  <c r="ER51" i="8"/>
  <c r="EE51" i="8"/>
  <c r="O51" i="8"/>
  <c r="AB51" i="8"/>
  <c r="AW51" i="8"/>
  <c r="DY51" i="8"/>
  <c r="CM51" i="8"/>
  <c r="BZ51" i="8"/>
  <c r="BY51" i="8"/>
  <c r="CF51" i="8"/>
  <c r="BW51" i="8"/>
  <c r="X51" i="8"/>
  <c r="DB51" i="8"/>
  <c r="AM51" i="8"/>
  <c r="AQ51" i="8"/>
  <c r="J51" i="8"/>
  <c r="AL51" i="8"/>
  <c r="EK51" i="8"/>
  <c r="DX51" i="8"/>
  <c r="AK51" i="8"/>
  <c r="CY51" i="8"/>
  <c r="AN51" i="8"/>
  <c r="Y51" i="8"/>
  <c r="S51" i="8"/>
  <c r="I51" i="8"/>
  <c r="BA51" i="8"/>
  <c r="CA51" i="8"/>
  <c r="AX51" i="8"/>
  <c r="DI51" i="8"/>
  <c r="EQ51" i="8"/>
  <c r="BL51" i="8"/>
  <c r="EX51" i="8"/>
  <c r="BB51" i="8"/>
  <c r="EL51" i="8"/>
  <c r="BU51" i="8"/>
  <c r="DS51" i="8"/>
  <c r="BV51" i="8"/>
  <c r="CX51" i="8"/>
  <c r="CW51" i="8"/>
  <c r="DN51" i="8"/>
  <c r="CJ51" i="8"/>
  <c r="DC51" i="8"/>
  <c r="CK51" i="8"/>
  <c r="DM51" i="8"/>
  <c r="CZ51" i="8"/>
  <c r="EM51" i="8"/>
  <c r="W51" i="8"/>
  <c r="EV51" i="8"/>
  <c r="CV51" i="8"/>
  <c r="DD51" i="8"/>
  <c r="H51" i="8"/>
  <c r="EH51" i="8"/>
  <c r="AR51" i="8"/>
  <c r="DJ51" i="8"/>
  <c r="EG51" i="8"/>
  <c r="AJ51" i="8"/>
  <c r="CN51" i="8"/>
  <c r="V51" i="8"/>
  <c r="U51" i="8"/>
  <c r="EB88" i="8"/>
  <c r="CI88" i="8"/>
  <c r="DL88" i="8"/>
  <c r="AV88" i="8"/>
  <c r="BT88" i="8"/>
  <c r="BE88" i="8"/>
  <c r="AU88" i="8"/>
  <c r="Q88" i="8"/>
  <c r="AH88" i="8"/>
  <c r="AT88" i="8"/>
  <c r="DH88" i="8"/>
  <c r="ET88" i="8"/>
  <c r="AG88" i="8"/>
  <c r="EU88" i="8"/>
  <c r="EY88" i="8"/>
  <c r="CC88" i="8"/>
  <c r="ES88" i="8"/>
  <c r="CD88" i="8"/>
  <c r="CT88" i="8"/>
  <c r="AZ88" i="8"/>
  <c r="DW88" i="8"/>
  <c r="CS88" i="8"/>
  <c r="AS88" i="8"/>
  <c r="BD88" i="8"/>
  <c r="EO88" i="8"/>
  <c r="AE88" i="8"/>
  <c r="BX88" i="8"/>
  <c r="P88" i="8"/>
  <c r="AD88" i="8"/>
  <c r="G88" i="8"/>
  <c r="EC88" i="8"/>
  <c r="CU88" i="8"/>
  <c r="AO88" i="8"/>
  <c r="AF88" i="8"/>
  <c r="BR88" i="8"/>
  <c r="K88" i="8"/>
  <c r="CO88" i="8"/>
  <c r="DP88" i="8"/>
  <c r="CQ88" i="8"/>
  <c r="BN88" i="8"/>
  <c r="CP88" i="8"/>
  <c r="EI88" i="8"/>
  <c r="BM88" i="8"/>
  <c r="BO88" i="8"/>
  <c r="Z88" i="8"/>
  <c r="BF88" i="8"/>
  <c r="DG88" i="8"/>
  <c r="CB88" i="8"/>
  <c r="BC88" i="8"/>
  <c r="T88" i="8"/>
  <c r="EW88" i="8"/>
  <c r="BI88" i="8"/>
  <c r="AY88" i="8"/>
  <c r="AA88" i="8"/>
  <c r="L88" i="8"/>
  <c r="CG88" i="8"/>
  <c r="CH88" i="8"/>
  <c r="BP88" i="8"/>
  <c r="DU88" i="8"/>
  <c r="BK88" i="8"/>
  <c r="DQ88" i="8"/>
  <c r="BJ88" i="8"/>
  <c r="EA88" i="8"/>
  <c r="BQ88" i="8"/>
  <c r="DF88" i="8"/>
  <c r="EF88" i="8"/>
  <c r="E88" i="8"/>
  <c r="R88" i="8"/>
  <c r="F88" i="8"/>
  <c r="DT88" i="8"/>
  <c r="DR88" i="8"/>
  <c r="DK88" i="8"/>
  <c r="DV88" i="8"/>
  <c r="EJ88" i="8"/>
  <c r="DE88" i="8"/>
  <c r="CR88" i="8"/>
  <c r="AC88" i="8"/>
  <c r="AI88" i="8"/>
  <c r="EP88" i="8"/>
  <c r="N88" i="8"/>
  <c r="EN88" i="8"/>
  <c r="CE88" i="8"/>
  <c r="AP88" i="8"/>
  <c r="DA88" i="8"/>
  <c r="BH88" i="8"/>
  <c r="BS88" i="8"/>
  <c r="DZ88" i="8"/>
  <c r="BG88" i="8"/>
  <c r="DY88" i="8"/>
  <c r="CM88" i="8"/>
  <c r="ED88" i="8"/>
  <c r="M88" i="8"/>
  <c r="CL88" i="8"/>
  <c r="O88" i="8"/>
  <c r="CF88" i="8"/>
  <c r="BW88" i="8"/>
  <c r="ER88" i="8"/>
  <c r="AW88" i="8"/>
  <c r="DO88" i="8"/>
  <c r="EE88" i="8"/>
  <c r="AB88" i="8"/>
  <c r="BZ88" i="8"/>
  <c r="AN88" i="8"/>
  <c r="BL88" i="8"/>
  <c r="DB88" i="8"/>
  <c r="AK88" i="8"/>
  <c r="BY88" i="8"/>
  <c r="AL88" i="8"/>
  <c r="I88" i="8"/>
  <c r="BB88" i="8"/>
  <c r="BA88" i="8"/>
  <c r="EK88" i="8"/>
  <c r="EQ88" i="8"/>
  <c r="J88" i="8"/>
  <c r="X88" i="8"/>
  <c r="Y88" i="8"/>
  <c r="EL88" i="8"/>
  <c r="AM88" i="8"/>
  <c r="CA88" i="8"/>
  <c r="AX88" i="8"/>
  <c r="AQ88" i="8"/>
  <c r="S88" i="8"/>
  <c r="DI88" i="8"/>
  <c r="CY88" i="8"/>
  <c r="EX88" i="8"/>
  <c r="DX88" i="8"/>
  <c r="CX88" i="8"/>
  <c r="CW88" i="8"/>
  <c r="DN88" i="8"/>
  <c r="BU88" i="8"/>
  <c r="CJ88" i="8"/>
  <c r="DM88" i="8"/>
  <c r="BV88" i="8"/>
  <c r="EM88" i="8"/>
  <c r="CK88" i="8"/>
  <c r="CZ88" i="8"/>
  <c r="DC88" i="8"/>
  <c r="DS88" i="8"/>
  <c r="H88" i="8"/>
  <c r="AR88" i="8"/>
  <c r="CN88" i="8"/>
  <c r="DD88" i="8"/>
  <c r="AJ88" i="8"/>
  <c r="EV88" i="8"/>
  <c r="DJ88" i="8"/>
  <c r="V88" i="8"/>
  <c r="EH88" i="8"/>
  <c r="CV88" i="8"/>
  <c r="W88" i="8"/>
  <c r="U88" i="8"/>
  <c r="EG88" i="8"/>
  <c r="DL7" i="8"/>
  <c r="AV7" i="8"/>
  <c r="EB7" i="8"/>
  <c r="CI7" i="8"/>
  <c r="BE7" i="8"/>
  <c r="AU7" i="8"/>
  <c r="BT7" i="8"/>
  <c r="AT7" i="8"/>
  <c r="Q7" i="8"/>
  <c r="AH7" i="8"/>
  <c r="AG7" i="8"/>
  <c r="EU7" i="8"/>
  <c r="DH7" i="8"/>
  <c r="EY7" i="8"/>
  <c r="ES7" i="8"/>
  <c r="ET7" i="8"/>
  <c r="CD7" i="8"/>
  <c r="DW7" i="8"/>
  <c r="CC7" i="8"/>
  <c r="CT7" i="8"/>
  <c r="AZ7" i="8"/>
  <c r="CS7" i="8"/>
  <c r="BD7" i="8"/>
  <c r="AE7" i="8"/>
  <c r="BX7" i="8"/>
  <c r="P7" i="8"/>
  <c r="EO7" i="8"/>
  <c r="AD7" i="8"/>
  <c r="AS7" i="8"/>
  <c r="AF7" i="8"/>
  <c r="K7" i="8"/>
  <c r="AO7" i="8"/>
  <c r="EC7" i="8"/>
  <c r="G7" i="8"/>
  <c r="CU7" i="8"/>
  <c r="BR7" i="8"/>
  <c r="EI7" i="8"/>
  <c r="CQ7" i="8"/>
  <c r="BM7" i="8"/>
  <c r="BN7" i="8"/>
  <c r="DP7" i="8"/>
  <c r="CP7" i="8"/>
  <c r="CO7" i="8"/>
  <c r="CB7" i="8"/>
  <c r="BC7" i="8"/>
  <c r="Z7" i="8"/>
  <c r="T7" i="8"/>
  <c r="DG7" i="8"/>
  <c r="BF7" i="8"/>
  <c r="BO7" i="8"/>
  <c r="EW7" i="8"/>
  <c r="CG7" i="8"/>
  <c r="BI7" i="8"/>
  <c r="L7" i="8"/>
  <c r="AY7" i="8"/>
  <c r="AA7" i="8"/>
  <c r="CH7" i="8"/>
  <c r="R7" i="8"/>
  <c r="BK7" i="8"/>
  <c r="DQ7" i="8"/>
  <c r="EA7" i="8"/>
  <c r="BP7" i="8"/>
  <c r="DF7" i="8"/>
  <c r="BJ7" i="8"/>
  <c r="DU7" i="8"/>
  <c r="AI7" i="8"/>
  <c r="EF7" i="8"/>
  <c r="E7" i="8"/>
  <c r="DV7" i="8"/>
  <c r="DR7" i="8"/>
  <c r="F7" i="8"/>
  <c r="BQ7" i="8"/>
  <c r="EJ7" i="8"/>
  <c r="AC7" i="8"/>
  <c r="DE7" i="8"/>
  <c r="EP7" i="8"/>
  <c r="CR7" i="8"/>
  <c r="BS7" i="8"/>
  <c r="ED7" i="8"/>
  <c r="DY7" i="8"/>
  <c r="CM7" i="8"/>
  <c r="BH7" i="8"/>
  <c r="DZ7" i="8"/>
  <c r="N7" i="8"/>
  <c r="EN7" i="8"/>
  <c r="CE7" i="8"/>
  <c r="DT7" i="8"/>
  <c r="DK7" i="8"/>
  <c r="DA7" i="8"/>
  <c r="BG7" i="8"/>
  <c r="BW7" i="8"/>
  <c r="AB7" i="8"/>
  <c r="AP7" i="8"/>
  <c r="CF7" i="8"/>
  <c r="O7" i="8"/>
  <c r="BY7" i="8"/>
  <c r="AQ7" i="8"/>
  <c r="BZ7" i="8"/>
  <c r="BL7" i="8"/>
  <c r="ER7" i="8"/>
  <c r="M7" i="8"/>
  <c r="CL7" i="8"/>
  <c r="EE7" i="8"/>
  <c r="DB7" i="8"/>
  <c r="DO7" i="8"/>
  <c r="AW7" i="8"/>
  <c r="I7" i="8"/>
  <c r="AK7" i="8"/>
  <c r="J7" i="8"/>
  <c r="AL7" i="8"/>
  <c r="X7" i="8"/>
  <c r="BB7" i="8"/>
  <c r="EX7" i="8"/>
  <c r="AN7" i="8"/>
  <c r="S7" i="8"/>
  <c r="Y7" i="8"/>
  <c r="DI7" i="8"/>
  <c r="AM7" i="8"/>
  <c r="BA7" i="8"/>
  <c r="CA7" i="8"/>
  <c r="EK7" i="8"/>
  <c r="AX7" i="8"/>
  <c r="EL7" i="8"/>
  <c r="CY7" i="8"/>
  <c r="BU7" i="8"/>
  <c r="CK7" i="8"/>
  <c r="CJ7" i="8"/>
  <c r="DC7" i="8"/>
  <c r="DM7" i="8"/>
  <c r="DS7" i="8"/>
  <c r="CX7" i="8"/>
  <c r="CZ7" i="8"/>
  <c r="DN7" i="8"/>
  <c r="EM7" i="8"/>
  <c r="DX7" i="8"/>
  <c r="EQ7" i="8"/>
  <c r="BV7" i="8"/>
  <c r="CW7" i="8"/>
  <c r="W7" i="8"/>
  <c r="AR7" i="8"/>
  <c r="CN7" i="8"/>
  <c r="AJ7" i="8"/>
  <c r="DJ7" i="8"/>
  <c r="U7" i="8"/>
  <c r="EG7" i="8"/>
  <c r="DD7" i="8"/>
  <c r="CV7" i="8"/>
  <c r="V7" i="8"/>
  <c r="H7" i="8"/>
  <c r="EH7" i="8"/>
  <c r="EV7" i="8"/>
  <c r="AV176" i="8"/>
  <c r="EB176" i="8"/>
  <c r="DL176" i="8"/>
  <c r="CI176" i="8"/>
  <c r="AU176" i="8"/>
  <c r="BE176" i="8"/>
  <c r="BT176" i="8"/>
  <c r="AT176" i="8"/>
  <c r="Q176" i="8"/>
  <c r="AH176" i="8"/>
  <c r="EU176" i="8"/>
  <c r="AG176" i="8"/>
  <c r="DH176" i="8"/>
  <c r="DW176" i="8"/>
  <c r="ET176" i="8"/>
  <c r="ES176" i="8"/>
  <c r="EY176" i="8"/>
  <c r="CD176" i="8"/>
  <c r="CS176" i="8"/>
  <c r="CT176" i="8"/>
  <c r="CC176" i="8"/>
  <c r="BX176" i="8"/>
  <c r="AZ176" i="8"/>
  <c r="AD176" i="8"/>
  <c r="P176" i="8"/>
  <c r="AE176" i="8"/>
  <c r="EO176" i="8"/>
  <c r="BD176" i="8"/>
  <c r="AS176" i="8"/>
  <c r="K176" i="8"/>
  <c r="G176" i="8"/>
  <c r="BR176" i="8"/>
  <c r="EC176" i="8"/>
  <c r="AF176" i="8"/>
  <c r="CU176" i="8"/>
  <c r="AO176" i="8"/>
  <c r="BN176" i="8"/>
  <c r="BM176" i="8"/>
  <c r="EI176" i="8"/>
  <c r="CP176" i="8"/>
  <c r="DP176" i="8"/>
  <c r="CQ176" i="8"/>
  <c r="CO176" i="8"/>
  <c r="Z176" i="8"/>
  <c r="BF176" i="8"/>
  <c r="BO176" i="8"/>
  <c r="T176" i="8"/>
  <c r="CB176" i="8"/>
  <c r="BC176" i="8"/>
  <c r="DG176" i="8"/>
  <c r="BI176" i="8"/>
  <c r="CH176" i="8"/>
  <c r="AA176" i="8"/>
  <c r="L176" i="8"/>
  <c r="AY176" i="8"/>
  <c r="EW176" i="8"/>
  <c r="CG176" i="8"/>
  <c r="BJ176" i="8"/>
  <c r="BK176" i="8"/>
  <c r="EA176" i="8"/>
  <c r="DU176" i="8"/>
  <c r="DR176" i="8"/>
  <c r="F176" i="8"/>
  <c r="BP176" i="8"/>
  <c r="DQ176" i="8"/>
  <c r="DF176" i="8"/>
  <c r="DV176" i="8"/>
  <c r="EF176" i="8"/>
  <c r="BQ176" i="8"/>
  <c r="E176" i="8"/>
  <c r="R176" i="8"/>
  <c r="CR176" i="8"/>
  <c r="AI176" i="8"/>
  <c r="DE176" i="8"/>
  <c r="DT176" i="8"/>
  <c r="EP176" i="8"/>
  <c r="AC176" i="8"/>
  <c r="EJ176" i="8"/>
  <c r="DK176" i="8"/>
  <c r="AP176" i="8"/>
  <c r="CE176" i="8"/>
  <c r="DZ176" i="8"/>
  <c r="BG176" i="8"/>
  <c r="EN176" i="8"/>
  <c r="BS176" i="8"/>
  <c r="BH176" i="8"/>
  <c r="DY176" i="8"/>
  <c r="ED176" i="8"/>
  <c r="M176" i="8"/>
  <c r="DA176" i="8"/>
  <c r="N176" i="8"/>
  <c r="ER176" i="8"/>
  <c r="DB176" i="8"/>
  <c r="DO176" i="8"/>
  <c r="BY176" i="8"/>
  <c r="CM176" i="8"/>
  <c r="BW176" i="8"/>
  <c r="O176" i="8"/>
  <c r="BZ176" i="8"/>
  <c r="CL176" i="8"/>
  <c r="CF176" i="8"/>
  <c r="AB176" i="8"/>
  <c r="EE176" i="8"/>
  <c r="AQ176" i="8"/>
  <c r="J176" i="8"/>
  <c r="AW176" i="8"/>
  <c r="BL176" i="8"/>
  <c r="EX176" i="8"/>
  <c r="AK176" i="8"/>
  <c r="Y176" i="8"/>
  <c r="EL176" i="8"/>
  <c r="EK176" i="8"/>
  <c r="AM176" i="8"/>
  <c r="X176" i="8"/>
  <c r="AN176" i="8"/>
  <c r="DX176" i="8"/>
  <c r="I176" i="8"/>
  <c r="DI176" i="8"/>
  <c r="AL176" i="8"/>
  <c r="BA176" i="8"/>
  <c r="AX176" i="8"/>
  <c r="S176" i="8"/>
  <c r="BV176" i="8"/>
  <c r="BB176" i="8"/>
  <c r="CA176" i="8"/>
  <c r="EQ176" i="8"/>
  <c r="CZ176" i="8"/>
  <c r="CK176" i="8"/>
  <c r="CY176" i="8"/>
  <c r="CX176" i="8"/>
  <c r="CW176" i="8"/>
  <c r="DC176" i="8"/>
  <c r="DN176" i="8"/>
  <c r="DS176" i="8"/>
  <c r="DM176" i="8"/>
  <c r="DJ176" i="8"/>
  <c r="BU176" i="8"/>
  <c r="CJ176" i="8"/>
  <c r="EM176" i="8"/>
  <c r="W176" i="8"/>
  <c r="V176" i="8"/>
  <c r="AR176" i="8"/>
  <c r="DD176" i="8"/>
  <c r="AJ176" i="8"/>
  <c r="CV176" i="8"/>
  <c r="U176" i="8"/>
  <c r="EH176" i="8"/>
  <c r="EG176" i="8"/>
  <c r="EV176" i="8"/>
  <c r="H176" i="8"/>
  <c r="CN176" i="8"/>
  <c r="AV149" i="8"/>
  <c r="EB149" i="8"/>
  <c r="DL149" i="8"/>
  <c r="CI149" i="8"/>
  <c r="BE149" i="8"/>
  <c r="BT149" i="8"/>
  <c r="AT149" i="8"/>
  <c r="Q149" i="8"/>
  <c r="AU149" i="8"/>
  <c r="AH149" i="8"/>
  <c r="DH149" i="8"/>
  <c r="AG149" i="8"/>
  <c r="EU149" i="8"/>
  <c r="CD149" i="8"/>
  <c r="ET149" i="8"/>
  <c r="ES149" i="8"/>
  <c r="EY149" i="8"/>
  <c r="DW149" i="8"/>
  <c r="CT149" i="8"/>
  <c r="CS149" i="8"/>
  <c r="CC149" i="8"/>
  <c r="BD149" i="8"/>
  <c r="AZ149" i="8"/>
  <c r="BX149" i="8"/>
  <c r="AD149" i="8"/>
  <c r="P149" i="8"/>
  <c r="EO149" i="8"/>
  <c r="AE149" i="8"/>
  <c r="AS149" i="8"/>
  <c r="CU149" i="8"/>
  <c r="EC149" i="8"/>
  <c r="BR149" i="8"/>
  <c r="G149" i="8"/>
  <c r="AF149" i="8"/>
  <c r="K149" i="8"/>
  <c r="AO149" i="8"/>
  <c r="CQ149" i="8"/>
  <c r="CO149" i="8"/>
  <c r="DP149" i="8"/>
  <c r="EI149" i="8"/>
  <c r="BN149" i="8"/>
  <c r="BM149" i="8"/>
  <c r="CP149" i="8"/>
  <c r="Z149" i="8"/>
  <c r="T149" i="8"/>
  <c r="BF149" i="8"/>
  <c r="CB149" i="8"/>
  <c r="BO149" i="8"/>
  <c r="BC149" i="8"/>
  <c r="EW149" i="8"/>
  <c r="DG149" i="8"/>
  <c r="AA149" i="8"/>
  <c r="L149" i="8"/>
  <c r="CH149" i="8"/>
  <c r="CG149" i="8"/>
  <c r="BI149" i="8"/>
  <c r="AY149" i="8"/>
  <c r="BP149" i="8"/>
  <c r="BJ149" i="8"/>
  <c r="DR149" i="8"/>
  <c r="R149" i="8"/>
  <c r="DU149" i="8"/>
  <c r="EA149" i="8"/>
  <c r="DQ149" i="8"/>
  <c r="BK149" i="8"/>
  <c r="EF149" i="8"/>
  <c r="F149" i="8"/>
  <c r="DV149" i="8"/>
  <c r="DF149" i="8"/>
  <c r="E149" i="8"/>
  <c r="AI149" i="8"/>
  <c r="BQ149" i="8"/>
  <c r="DE149" i="8"/>
  <c r="EP149" i="8"/>
  <c r="DT149" i="8"/>
  <c r="AC149" i="8"/>
  <c r="CR149" i="8"/>
  <c r="DK149" i="8"/>
  <c r="EJ149" i="8"/>
  <c r="N149" i="8"/>
  <c r="BH149" i="8"/>
  <c r="BG149" i="8"/>
  <c r="DZ149" i="8"/>
  <c r="EN149" i="8"/>
  <c r="ED149" i="8"/>
  <c r="DY149" i="8"/>
  <c r="M149" i="8"/>
  <c r="BS149" i="8"/>
  <c r="CE149" i="8"/>
  <c r="CF149" i="8"/>
  <c r="O149" i="8"/>
  <c r="ER149" i="8"/>
  <c r="DA149" i="8"/>
  <c r="AP149" i="8"/>
  <c r="DO149" i="8"/>
  <c r="BW149" i="8"/>
  <c r="BL149" i="8"/>
  <c r="CM149" i="8"/>
  <c r="EE149" i="8"/>
  <c r="AB149" i="8"/>
  <c r="AM149" i="8"/>
  <c r="AL149" i="8"/>
  <c r="AK149" i="8"/>
  <c r="BB149" i="8"/>
  <c r="BA149" i="8"/>
  <c r="AW149" i="8"/>
  <c r="BZ149" i="8"/>
  <c r="DB149" i="8"/>
  <c r="AQ149" i="8"/>
  <c r="CL149" i="8"/>
  <c r="J149" i="8"/>
  <c r="X149" i="8"/>
  <c r="BY149" i="8"/>
  <c r="EQ149" i="8"/>
  <c r="EX149" i="8"/>
  <c r="DI149" i="8"/>
  <c r="EK149" i="8"/>
  <c r="CA149" i="8"/>
  <c r="AN149" i="8"/>
  <c r="S149" i="8"/>
  <c r="EL149" i="8"/>
  <c r="I149" i="8"/>
  <c r="Y149" i="8"/>
  <c r="AX149" i="8"/>
  <c r="DX149" i="8"/>
  <c r="BV149" i="8"/>
  <c r="CJ149" i="8"/>
  <c r="EM149" i="8"/>
  <c r="CY149" i="8"/>
  <c r="CX149" i="8"/>
  <c r="BU149" i="8"/>
  <c r="DC149" i="8"/>
  <c r="CZ149" i="8"/>
  <c r="DS149" i="8"/>
  <c r="CW149" i="8"/>
  <c r="DN149" i="8"/>
  <c r="DM149" i="8"/>
  <c r="CK149" i="8"/>
  <c r="DJ149" i="8"/>
  <c r="W149" i="8"/>
  <c r="CN149" i="8"/>
  <c r="U149" i="8"/>
  <c r="EG149" i="8"/>
  <c r="CV149" i="8"/>
  <c r="DD149" i="8"/>
  <c r="V149" i="8"/>
  <c r="H149" i="8"/>
  <c r="EH149" i="8"/>
  <c r="EV149" i="8"/>
  <c r="AR149" i="8"/>
  <c r="AJ149" i="8"/>
  <c r="DL123" i="8"/>
  <c r="AV123" i="8"/>
  <c r="EB123" i="8"/>
  <c r="CI123" i="8"/>
  <c r="BT123" i="8"/>
  <c r="AU123" i="8"/>
  <c r="BE123" i="8"/>
  <c r="AT123" i="8"/>
  <c r="AH123" i="8"/>
  <c r="Q123" i="8"/>
  <c r="DH123" i="8"/>
  <c r="AG123" i="8"/>
  <c r="EU123" i="8"/>
  <c r="ET123" i="8"/>
  <c r="CD123" i="8"/>
  <c r="ES123" i="8"/>
  <c r="EY123" i="8"/>
  <c r="DW123" i="8"/>
  <c r="CC123" i="8"/>
  <c r="CT123" i="8"/>
  <c r="CS123" i="8"/>
  <c r="AZ123" i="8"/>
  <c r="BD123" i="8"/>
  <c r="AE123" i="8"/>
  <c r="AD123" i="8"/>
  <c r="BX123" i="8"/>
  <c r="AS123" i="8"/>
  <c r="P123" i="8"/>
  <c r="EO123" i="8"/>
  <c r="CU123" i="8"/>
  <c r="AF123" i="8"/>
  <c r="G123" i="8"/>
  <c r="AO123" i="8"/>
  <c r="K123" i="8"/>
  <c r="BR123" i="8"/>
  <c r="BM123" i="8"/>
  <c r="BN123" i="8"/>
  <c r="CP123" i="8"/>
  <c r="DP123" i="8"/>
  <c r="CQ123" i="8"/>
  <c r="EI123" i="8"/>
  <c r="EC123" i="8"/>
  <c r="CB123" i="8"/>
  <c r="BO123" i="8"/>
  <c r="Z123" i="8"/>
  <c r="BF123" i="8"/>
  <c r="L123" i="8"/>
  <c r="T123" i="8"/>
  <c r="DG123" i="8"/>
  <c r="BC123" i="8"/>
  <c r="CO123" i="8"/>
  <c r="BI123" i="8"/>
  <c r="CG123" i="8"/>
  <c r="AA123" i="8"/>
  <c r="EW123" i="8"/>
  <c r="R123" i="8"/>
  <c r="CH123" i="8"/>
  <c r="AY123" i="8"/>
  <c r="BP123" i="8"/>
  <c r="BJ123" i="8"/>
  <c r="EA123" i="8"/>
  <c r="BK123" i="8"/>
  <c r="EF123" i="8"/>
  <c r="DF123" i="8"/>
  <c r="E123" i="8"/>
  <c r="DR123" i="8"/>
  <c r="DQ123" i="8"/>
  <c r="DU123" i="8"/>
  <c r="F123" i="8"/>
  <c r="BQ123" i="8"/>
  <c r="DT123" i="8"/>
  <c r="AI123" i="8"/>
  <c r="EJ123" i="8"/>
  <c r="AC123" i="8"/>
  <c r="CR123" i="8"/>
  <c r="EP123" i="8"/>
  <c r="DK123" i="8"/>
  <c r="DV123" i="8"/>
  <c r="AP123" i="8"/>
  <c r="DZ123" i="8"/>
  <c r="BH123" i="8"/>
  <c r="M123" i="8"/>
  <c r="N123" i="8"/>
  <c r="BG123" i="8"/>
  <c r="DE123" i="8"/>
  <c r="CM123" i="8"/>
  <c r="EN123" i="8"/>
  <c r="DA123" i="8"/>
  <c r="DY123" i="8"/>
  <c r="DO123" i="8"/>
  <c r="CE123" i="8"/>
  <c r="CL123" i="8"/>
  <c r="DB123" i="8"/>
  <c r="BS123" i="8"/>
  <c r="CF123" i="8"/>
  <c r="BZ123" i="8"/>
  <c r="BY123" i="8"/>
  <c r="BL123" i="8"/>
  <c r="ER123" i="8"/>
  <c r="BW123" i="8"/>
  <c r="ED123" i="8"/>
  <c r="EE123" i="8"/>
  <c r="AW123" i="8"/>
  <c r="AQ123" i="8"/>
  <c r="O123" i="8"/>
  <c r="I123" i="8"/>
  <c r="AL123" i="8"/>
  <c r="AM123" i="8"/>
  <c r="J123" i="8"/>
  <c r="EX123" i="8"/>
  <c r="BB123" i="8"/>
  <c r="AK123" i="8"/>
  <c r="BA123" i="8"/>
  <c r="AB123" i="8"/>
  <c r="EL123" i="8"/>
  <c r="AN123" i="8"/>
  <c r="S123" i="8"/>
  <c r="CA123" i="8"/>
  <c r="AX123" i="8"/>
  <c r="Y123" i="8"/>
  <c r="X123" i="8"/>
  <c r="DI123" i="8"/>
  <c r="EK123" i="8"/>
  <c r="EQ123" i="8"/>
  <c r="CY123" i="8"/>
  <c r="BV123" i="8"/>
  <c r="CX123" i="8"/>
  <c r="CW123" i="8"/>
  <c r="DN123" i="8"/>
  <c r="DX123" i="8"/>
  <c r="CJ123" i="8"/>
  <c r="EM123" i="8"/>
  <c r="DC123" i="8"/>
  <c r="CK123" i="8"/>
  <c r="CZ123" i="8"/>
  <c r="BU123" i="8"/>
  <c r="DM123" i="8"/>
  <c r="DJ123" i="8"/>
  <c r="V123" i="8"/>
  <c r="AR123" i="8"/>
  <c r="W123" i="8"/>
  <c r="CN123" i="8"/>
  <c r="EG123" i="8"/>
  <c r="U123" i="8"/>
  <c r="EH123" i="8"/>
  <c r="AJ123" i="8"/>
  <c r="CV123" i="8"/>
  <c r="EV123" i="8"/>
  <c r="DS123" i="8"/>
  <c r="DD123" i="8"/>
  <c r="H123" i="8"/>
  <c r="DL92" i="8"/>
  <c r="AV92" i="8"/>
  <c r="CI92" i="8"/>
  <c r="EB92" i="8"/>
  <c r="BE92" i="8"/>
  <c r="BT92" i="8"/>
  <c r="AU92" i="8"/>
  <c r="AH92" i="8"/>
  <c r="AT92" i="8"/>
  <c r="Q92" i="8"/>
  <c r="EU92" i="8"/>
  <c r="AG92" i="8"/>
  <c r="DH92" i="8"/>
  <c r="EY92" i="8"/>
  <c r="CD92" i="8"/>
  <c r="ET92" i="8"/>
  <c r="ES92" i="8"/>
  <c r="CC92" i="8"/>
  <c r="AZ92" i="8"/>
  <c r="CS92" i="8"/>
  <c r="CT92" i="8"/>
  <c r="DW92" i="8"/>
  <c r="AS92" i="8"/>
  <c r="P92" i="8"/>
  <c r="BX92" i="8"/>
  <c r="BD92" i="8"/>
  <c r="AE92" i="8"/>
  <c r="AD92" i="8"/>
  <c r="EO92" i="8"/>
  <c r="K92" i="8"/>
  <c r="G92" i="8"/>
  <c r="CU92" i="8"/>
  <c r="AF92" i="8"/>
  <c r="DP92" i="8"/>
  <c r="BR92" i="8"/>
  <c r="EC92" i="8"/>
  <c r="BN92" i="8"/>
  <c r="BM92" i="8"/>
  <c r="CP92" i="8"/>
  <c r="CB92" i="8"/>
  <c r="AO92" i="8"/>
  <c r="CQ92" i="8"/>
  <c r="EI92" i="8"/>
  <c r="CO92" i="8"/>
  <c r="BO92" i="8"/>
  <c r="BC92" i="8"/>
  <c r="T92" i="8"/>
  <c r="Z92" i="8"/>
  <c r="BF92" i="8"/>
  <c r="BI92" i="8"/>
  <c r="AY92" i="8"/>
  <c r="L92" i="8"/>
  <c r="EW92" i="8"/>
  <c r="AA92" i="8"/>
  <c r="CG92" i="8"/>
  <c r="R92" i="8"/>
  <c r="DG92" i="8"/>
  <c r="CH92" i="8"/>
  <c r="BK92" i="8"/>
  <c r="BJ92" i="8"/>
  <c r="EF92" i="8"/>
  <c r="EA92" i="8"/>
  <c r="DR92" i="8"/>
  <c r="DU92" i="8"/>
  <c r="DQ92" i="8"/>
  <c r="DF92" i="8"/>
  <c r="E92" i="8"/>
  <c r="F92" i="8"/>
  <c r="BP92" i="8"/>
  <c r="DV92" i="8"/>
  <c r="DT92" i="8"/>
  <c r="EJ92" i="8"/>
  <c r="AI92" i="8"/>
  <c r="AC92" i="8"/>
  <c r="DE92" i="8"/>
  <c r="CR92" i="8"/>
  <c r="EP92" i="8"/>
  <c r="BQ92" i="8"/>
  <c r="BH92" i="8"/>
  <c r="AP92" i="8"/>
  <c r="N92" i="8"/>
  <c r="M92" i="8"/>
  <c r="CE92" i="8"/>
  <c r="BG92" i="8"/>
  <c r="DO92" i="8"/>
  <c r="DA92" i="8"/>
  <c r="DK92" i="8"/>
  <c r="BS92" i="8"/>
  <c r="CM92" i="8"/>
  <c r="ED92" i="8"/>
  <c r="EN92" i="8"/>
  <c r="DZ92" i="8"/>
  <c r="DY92" i="8"/>
  <c r="CF92" i="8"/>
  <c r="DB92" i="8"/>
  <c r="BY92" i="8"/>
  <c r="BW92" i="8"/>
  <c r="ER92" i="8"/>
  <c r="O92" i="8"/>
  <c r="CL92" i="8"/>
  <c r="EE92" i="8"/>
  <c r="AB92" i="8"/>
  <c r="AW92" i="8"/>
  <c r="EX92" i="8"/>
  <c r="BL92" i="8"/>
  <c r="X92" i="8"/>
  <c r="BZ92" i="8"/>
  <c r="AQ92" i="8"/>
  <c r="AM92" i="8"/>
  <c r="BA92" i="8"/>
  <c r="AL92" i="8"/>
  <c r="BB92" i="8"/>
  <c r="DI92" i="8"/>
  <c r="I92" i="8"/>
  <c r="EL92" i="8"/>
  <c r="DX92" i="8"/>
  <c r="EQ92" i="8"/>
  <c r="J92" i="8"/>
  <c r="AN92" i="8"/>
  <c r="AK92" i="8"/>
  <c r="Y92" i="8"/>
  <c r="EK92" i="8"/>
  <c r="CA92" i="8"/>
  <c r="AX92" i="8"/>
  <c r="S92" i="8"/>
  <c r="CJ92" i="8"/>
  <c r="CK92" i="8"/>
  <c r="DM92" i="8"/>
  <c r="CZ92" i="8"/>
  <c r="CW92" i="8"/>
  <c r="CY92" i="8"/>
  <c r="DJ92" i="8"/>
  <c r="BV92" i="8"/>
  <c r="CX92" i="8"/>
  <c r="DC92" i="8"/>
  <c r="BU92" i="8"/>
  <c r="DN92" i="8"/>
  <c r="CN92" i="8"/>
  <c r="AR92" i="8"/>
  <c r="AJ92" i="8"/>
  <c r="DD92" i="8"/>
  <c r="EG92" i="8"/>
  <c r="V92" i="8"/>
  <c r="H92" i="8"/>
  <c r="EM92" i="8"/>
  <c r="U92" i="8"/>
  <c r="EV92" i="8"/>
  <c r="DS92" i="8"/>
  <c r="W92" i="8"/>
  <c r="CV92" i="8"/>
  <c r="EH92" i="8"/>
  <c r="CI54" i="8"/>
  <c r="EB54" i="8"/>
  <c r="AV54" i="8"/>
  <c r="DL54" i="8"/>
  <c r="BE54" i="8"/>
  <c r="BT54" i="8"/>
  <c r="AT54" i="8"/>
  <c r="AH54" i="8"/>
  <c r="AU54" i="8"/>
  <c r="Q54" i="8"/>
  <c r="DH54" i="8"/>
  <c r="EU54" i="8"/>
  <c r="AG54" i="8"/>
  <c r="CD54" i="8"/>
  <c r="ET54" i="8"/>
  <c r="ES54" i="8"/>
  <c r="EY54" i="8"/>
  <c r="CC54" i="8"/>
  <c r="CT54" i="8"/>
  <c r="DW54" i="8"/>
  <c r="CS54" i="8"/>
  <c r="AZ54" i="8"/>
  <c r="BD54" i="8"/>
  <c r="EO54" i="8"/>
  <c r="AD54" i="8"/>
  <c r="AS54" i="8"/>
  <c r="P54" i="8"/>
  <c r="AE54" i="8"/>
  <c r="BX54" i="8"/>
  <c r="EC54" i="8"/>
  <c r="BR54" i="8"/>
  <c r="AF54" i="8"/>
  <c r="K54" i="8"/>
  <c r="G54" i="8"/>
  <c r="CU54" i="8"/>
  <c r="AO54" i="8"/>
  <c r="DP54" i="8"/>
  <c r="EI54" i="8"/>
  <c r="BN54" i="8"/>
  <c r="BM54" i="8"/>
  <c r="CQ54" i="8"/>
  <c r="CP54" i="8"/>
  <c r="BC54" i="8"/>
  <c r="Z54" i="8"/>
  <c r="BF54" i="8"/>
  <c r="CO54" i="8"/>
  <c r="DG54" i="8"/>
  <c r="CB54" i="8"/>
  <c r="T54" i="8"/>
  <c r="BO54" i="8"/>
  <c r="EW54" i="8"/>
  <c r="BI54" i="8"/>
  <c r="R54" i="8"/>
  <c r="CG54" i="8"/>
  <c r="L54" i="8"/>
  <c r="AA54" i="8"/>
  <c r="AY54" i="8"/>
  <c r="CH54" i="8"/>
  <c r="BP54" i="8"/>
  <c r="DU54" i="8"/>
  <c r="BK54" i="8"/>
  <c r="BJ54" i="8"/>
  <c r="DR54" i="8"/>
  <c r="EF54" i="8"/>
  <c r="F54" i="8"/>
  <c r="BQ54" i="8"/>
  <c r="DF54" i="8"/>
  <c r="E54" i="8"/>
  <c r="DQ54" i="8"/>
  <c r="DV54" i="8"/>
  <c r="EA54" i="8"/>
  <c r="AI54" i="8"/>
  <c r="BS54" i="8"/>
  <c r="AC54" i="8"/>
  <c r="EJ54" i="8"/>
  <c r="EP54" i="8"/>
  <c r="CR54" i="8"/>
  <c r="DE54" i="8"/>
  <c r="DK54" i="8"/>
  <c r="DT54" i="8"/>
  <c r="DA54" i="8"/>
  <c r="N54" i="8"/>
  <c r="BG54" i="8"/>
  <c r="DZ54" i="8"/>
  <c r="DY54" i="8"/>
  <c r="CM54" i="8"/>
  <c r="EN54" i="8"/>
  <c r="ED54" i="8"/>
  <c r="M54" i="8"/>
  <c r="BH54" i="8"/>
  <c r="CE54" i="8"/>
  <c r="AP54" i="8"/>
  <c r="BW54" i="8"/>
  <c r="DO54" i="8"/>
  <c r="O54" i="8"/>
  <c r="AW54" i="8"/>
  <c r="EE54" i="8"/>
  <c r="BL54" i="8"/>
  <c r="AB54" i="8"/>
  <c r="BY54" i="8"/>
  <c r="CF54" i="8"/>
  <c r="ER54" i="8"/>
  <c r="CL54" i="8"/>
  <c r="AL54" i="8"/>
  <c r="DB54" i="8"/>
  <c r="AM54" i="8"/>
  <c r="J54" i="8"/>
  <c r="X54" i="8"/>
  <c r="EX54" i="8"/>
  <c r="Y54" i="8"/>
  <c r="BZ54" i="8"/>
  <c r="BA54" i="8"/>
  <c r="BB54" i="8"/>
  <c r="CA54" i="8"/>
  <c r="I54" i="8"/>
  <c r="S54" i="8"/>
  <c r="AX54" i="8"/>
  <c r="AK54" i="8"/>
  <c r="EL54" i="8"/>
  <c r="DI54" i="8"/>
  <c r="AN54" i="8"/>
  <c r="DX54" i="8"/>
  <c r="AQ54" i="8"/>
  <c r="EK54" i="8"/>
  <c r="CY54" i="8"/>
  <c r="BV54" i="8"/>
  <c r="BU54" i="8"/>
  <c r="CJ54" i="8"/>
  <c r="DC54" i="8"/>
  <c r="CK54" i="8"/>
  <c r="CW54" i="8"/>
  <c r="DN54" i="8"/>
  <c r="DM54" i="8"/>
  <c r="CZ54" i="8"/>
  <c r="DJ54" i="8"/>
  <c r="DS54" i="8"/>
  <c r="EM54" i="8"/>
  <c r="CX54" i="8"/>
  <c r="EQ54" i="8"/>
  <c r="DD54" i="8"/>
  <c r="CV54" i="8"/>
  <c r="W54" i="8"/>
  <c r="EH54" i="8"/>
  <c r="AR54" i="8"/>
  <c r="V54" i="8"/>
  <c r="H54" i="8"/>
  <c r="EG54" i="8"/>
  <c r="EV54" i="8"/>
  <c r="CN54" i="8"/>
  <c r="U54" i="8"/>
  <c r="AJ54" i="8"/>
  <c r="DL4" i="8"/>
  <c r="CI4" i="8"/>
  <c r="EB4" i="8"/>
  <c r="AV4" i="8"/>
  <c r="AU4" i="8"/>
  <c r="BT4" i="8"/>
  <c r="BE4" i="8"/>
  <c r="AT4" i="8"/>
  <c r="AH4" i="8"/>
  <c r="Q4" i="8"/>
  <c r="AG4" i="8"/>
  <c r="DH4" i="8"/>
  <c r="ET4" i="8"/>
  <c r="EU4" i="8"/>
  <c r="EY4" i="8"/>
  <c r="ES4" i="8"/>
  <c r="CD4" i="8"/>
  <c r="CC4" i="8"/>
  <c r="AZ4" i="8"/>
  <c r="DW4" i="8"/>
  <c r="CT4" i="8"/>
  <c r="CS4" i="8"/>
  <c r="BD4" i="8"/>
  <c r="AE4" i="8"/>
  <c r="AD4" i="8"/>
  <c r="P4" i="8"/>
  <c r="BX4" i="8"/>
  <c r="AS4" i="8"/>
  <c r="EO4" i="8"/>
  <c r="K4" i="8"/>
  <c r="CU4" i="8"/>
  <c r="BR4" i="8"/>
  <c r="G4" i="8"/>
  <c r="EC4" i="8"/>
  <c r="AF4" i="8"/>
  <c r="AO4" i="8"/>
  <c r="DP4" i="8"/>
  <c r="CP4" i="8"/>
  <c r="CQ4" i="8"/>
  <c r="CO4" i="8"/>
  <c r="BN4" i="8"/>
  <c r="BM4" i="8"/>
  <c r="EI4" i="8"/>
  <c r="BO4" i="8"/>
  <c r="T4" i="8"/>
  <c r="BF4" i="8"/>
  <c r="CB4" i="8"/>
  <c r="BC4" i="8"/>
  <c r="Z4" i="8"/>
  <c r="DG4" i="8"/>
  <c r="EW4" i="8"/>
  <c r="BI4" i="8"/>
  <c r="AY4" i="8"/>
  <c r="AA4" i="8"/>
  <c r="CH4" i="8"/>
  <c r="L4" i="8"/>
  <c r="CG4" i="8"/>
  <c r="R4" i="8"/>
  <c r="BJ4" i="8"/>
  <c r="BP4" i="8"/>
  <c r="BK4" i="8"/>
  <c r="EA4" i="8"/>
  <c r="DR4" i="8"/>
  <c r="DU4" i="8"/>
  <c r="DF4" i="8"/>
  <c r="AI4" i="8"/>
  <c r="F4" i="8"/>
  <c r="EF4" i="8"/>
  <c r="DQ4" i="8"/>
  <c r="DV4" i="8"/>
  <c r="BQ4" i="8"/>
  <c r="DT4" i="8"/>
  <c r="EJ4" i="8"/>
  <c r="DE4" i="8"/>
  <c r="CR4" i="8"/>
  <c r="DK4" i="8"/>
  <c r="E4" i="8"/>
  <c r="EP4" i="8"/>
  <c r="AC4" i="8"/>
  <c r="BH4" i="8"/>
  <c r="CE4" i="8"/>
  <c r="DY4" i="8"/>
  <c r="ED4" i="8"/>
  <c r="BG4" i="8"/>
  <c r="AP4" i="8"/>
  <c r="N4" i="8"/>
  <c r="CM4" i="8"/>
  <c r="DA4" i="8"/>
  <c r="M4" i="8"/>
  <c r="EN4" i="8"/>
  <c r="CF4" i="8"/>
  <c r="AW4" i="8"/>
  <c r="AM4" i="8"/>
  <c r="DZ4" i="8"/>
  <c r="ER4" i="8"/>
  <c r="DO4" i="8"/>
  <c r="CL4" i="8"/>
  <c r="EE4" i="8"/>
  <c r="BW4" i="8"/>
  <c r="DB4" i="8"/>
  <c r="BL4" i="8"/>
  <c r="BZ4" i="8"/>
  <c r="AL4" i="8"/>
  <c r="AQ4" i="8"/>
  <c r="AK4" i="8"/>
  <c r="BB4" i="8"/>
  <c r="BS4" i="8"/>
  <c r="AB4" i="8"/>
  <c r="BY4" i="8"/>
  <c r="J4" i="8"/>
  <c r="Y4" i="8"/>
  <c r="X4" i="8"/>
  <c r="AN4" i="8"/>
  <c r="O4" i="8"/>
  <c r="EX4" i="8"/>
  <c r="EL4" i="8"/>
  <c r="BA4" i="8"/>
  <c r="CA4" i="8"/>
  <c r="EK4" i="8"/>
  <c r="EQ4" i="8"/>
  <c r="AX4" i="8"/>
  <c r="DI4" i="8"/>
  <c r="I4" i="8"/>
  <c r="S4" i="8"/>
  <c r="DX4" i="8"/>
  <c r="BU4" i="8"/>
  <c r="CK4" i="8"/>
  <c r="CZ4" i="8"/>
  <c r="DJ4" i="8"/>
  <c r="W4" i="8"/>
  <c r="CJ4" i="8"/>
  <c r="EM4" i="8"/>
  <c r="BV4" i="8"/>
  <c r="CX4" i="8"/>
  <c r="CW4" i="8"/>
  <c r="DC4" i="8"/>
  <c r="DN4" i="8"/>
  <c r="CY4" i="8"/>
  <c r="DM4" i="8"/>
  <c r="DS4" i="8"/>
  <c r="V4" i="8"/>
  <c r="CN4" i="8"/>
  <c r="U4" i="8"/>
  <c r="AJ4" i="8"/>
  <c r="H4" i="8"/>
  <c r="DD4" i="8"/>
  <c r="EH4" i="8"/>
  <c r="CV4" i="8"/>
  <c r="EG4" i="8"/>
  <c r="AR4" i="8"/>
  <c r="EV4" i="8"/>
  <c r="DL137" i="8"/>
  <c r="AV137" i="8"/>
  <c r="EB137" i="8"/>
  <c r="CI137" i="8"/>
  <c r="BE137" i="8"/>
  <c r="AU137" i="8"/>
  <c r="BT137" i="8"/>
  <c r="AT137" i="8"/>
  <c r="AH137" i="8"/>
  <c r="Q137" i="8"/>
  <c r="AG137" i="8"/>
  <c r="DH137" i="8"/>
  <c r="EU137" i="8"/>
  <c r="ET137" i="8"/>
  <c r="CD137" i="8"/>
  <c r="ES137" i="8"/>
  <c r="EY137" i="8"/>
  <c r="CT137" i="8"/>
  <c r="CS137" i="8"/>
  <c r="AZ137" i="8"/>
  <c r="CC137" i="8"/>
  <c r="DW137" i="8"/>
  <c r="AS137" i="8"/>
  <c r="AE137" i="8"/>
  <c r="BX137" i="8"/>
  <c r="AD137" i="8"/>
  <c r="BD137" i="8"/>
  <c r="P137" i="8"/>
  <c r="EO137" i="8"/>
  <c r="CU137" i="8"/>
  <c r="EC137" i="8"/>
  <c r="G137" i="8"/>
  <c r="BR137" i="8"/>
  <c r="AO137" i="8"/>
  <c r="AF137" i="8"/>
  <c r="K137" i="8"/>
  <c r="CQ137" i="8"/>
  <c r="CP137" i="8"/>
  <c r="CO137" i="8"/>
  <c r="DP137" i="8"/>
  <c r="EI137" i="8"/>
  <c r="BN137" i="8"/>
  <c r="BM137" i="8"/>
  <c r="BO137" i="8"/>
  <c r="BC137" i="8"/>
  <c r="Z137" i="8"/>
  <c r="T137" i="8"/>
  <c r="BF137" i="8"/>
  <c r="DG137" i="8"/>
  <c r="CB137" i="8"/>
  <c r="EW137" i="8"/>
  <c r="CG137" i="8"/>
  <c r="L137" i="8"/>
  <c r="AA137" i="8"/>
  <c r="BI137" i="8"/>
  <c r="CH137" i="8"/>
  <c r="AY137" i="8"/>
  <c r="BK137" i="8"/>
  <c r="BJ137" i="8"/>
  <c r="DQ137" i="8"/>
  <c r="BP137" i="8"/>
  <c r="DU137" i="8"/>
  <c r="R137" i="8"/>
  <c r="EF137" i="8"/>
  <c r="DR137" i="8"/>
  <c r="DF137" i="8"/>
  <c r="F137" i="8"/>
  <c r="DV137" i="8"/>
  <c r="BQ137" i="8"/>
  <c r="E137" i="8"/>
  <c r="EJ137" i="8"/>
  <c r="AC137" i="8"/>
  <c r="DT137" i="8"/>
  <c r="EA137" i="8"/>
  <c r="DE137" i="8"/>
  <c r="AI137" i="8"/>
  <c r="EP137" i="8"/>
  <c r="DK137" i="8"/>
  <c r="CR137" i="8"/>
  <c r="M137" i="8"/>
  <c r="CE137" i="8"/>
  <c r="N137" i="8"/>
  <c r="DZ137" i="8"/>
  <c r="BG137" i="8"/>
  <c r="BH137" i="8"/>
  <c r="BS137" i="8"/>
  <c r="CM137" i="8"/>
  <c r="DA137" i="8"/>
  <c r="DY137" i="8"/>
  <c r="ED137" i="8"/>
  <c r="DO137" i="8"/>
  <c r="AB137" i="8"/>
  <c r="AP137" i="8"/>
  <c r="CF137" i="8"/>
  <c r="ER137" i="8"/>
  <c r="BZ137" i="8"/>
  <c r="AW137" i="8"/>
  <c r="BW137" i="8"/>
  <c r="CL137" i="8"/>
  <c r="EE137" i="8"/>
  <c r="DB137" i="8"/>
  <c r="BY137" i="8"/>
  <c r="AL137" i="8"/>
  <c r="AM137" i="8"/>
  <c r="I137" i="8"/>
  <c r="O137" i="8"/>
  <c r="BL137" i="8"/>
  <c r="J137" i="8"/>
  <c r="EN137" i="8"/>
  <c r="AK137" i="8"/>
  <c r="DI137" i="8"/>
  <c r="EQ137" i="8"/>
  <c r="AQ137" i="8"/>
  <c r="EX137" i="8"/>
  <c r="EK137" i="8"/>
  <c r="Y137" i="8"/>
  <c r="CA137" i="8"/>
  <c r="BA137" i="8"/>
  <c r="AN137" i="8"/>
  <c r="AX137" i="8"/>
  <c r="EL137" i="8"/>
  <c r="BB137" i="8"/>
  <c r="S137" i="8"/>
  <c r="DX137" i="8"/>
  <c r="CY137" i="8"/>
  <c r="X137" i="8"/>
  <c r="BU137" i="8"/>
  <c r="DM137" i="8"/>
  <c r="CW137" i="8"/>
  <c r="CJ137" i="8"/>
  <c r="EM137" i="8"/>
  <c r="DC137" i="8"/>
  <c r="DS137" i="8"/>
  <c r="BV137" i="8"/>
  <c r="CK137" i="8"/>
  <c r="CZ137" i="8"/>
  <c r="CX137" i="8"/>
  <c r="DN137" i="8"/>
  <c r="CN137" i="8"/>
  <c r="AR137" i="8"/>
  <c r="W137" i="8"/>
  <c r="AJ137" i="8"/>
  <c r="DJ137" i="8"/>
  <c r="U137" i="8"/>
  <c r="EG137" i="8"/>
  <c r="V137" i="8"/>
  <c r="DD137" i="8"/>
  <c r="EH137" i="8"/>
  <c r="CV137" i="8"/>
  <c r="H137" i="8"/>
  <c r="EV137" i="8"/>
  <c r="EB96" i="8"/>
  <c r="AV96" i="8"/>
  <c r="DL96" i="8"/>
  <c r="CI96" i="8"/>
  <c r="AU96" i="8"/>
  <c r="BE96" i="8"/>
  <c r="BT96" i="8"/>
  <c r="AT96" i="8"/>
  <c r="AH96" i="8"/>
  <c r="Q96" i="8"/>
  <c r="DH96" i="8"/>
  <c r="AG96" i="8"/>
  <c r="EU96" i="8"/>
  <c r="CD96" i="8"/>
  <c r="ES96" i="8"/>
  <c r="CC96" i="8"/>
  <c r="ET96" i="8"/>
  <c r="EY96" i="8"/>
  <c r="CT96" i="8"/>
  <c r="DW96" i="8"/>
  <c r="CS96" i="8"/>
  <c r="AZ96" i="8"/>
  <c r="BD96" i="8"/>
  <c r="AE96" i="8"/>
  <c r="AD96" i="8"/>
  <c r="BX96" i="8"/>
  <c r="AS96" i="8"/>
  <c r="P96" i="8"/>
  <c r="EO96" i="8"/>
  <c r="G96" i="8"/>
  <c r="K96" i="8"/>
  <c r="BR96" i="8"/>
  <c r="AF96" i="8"/>
  <c r="CU96" i="8"/>
  <c r="CQ96" i="8"/>
  <c r="CP96" i="8"/>
  <c r="BM96" i="8"/>
  <c r="BN96" i="8"/>
  <c r="CO96" i="8"/>
  <c r="EC96" i="8"/>
  <c r="AO96" i="8"/>
  <c r="EI96" i="8"/>
  <c r="DP96" i="8"/>
  <c r="BF96" i="8"/>
  <c r="BC96" i="8"/>
  <c r="L96" i="8"/>
  <c r="CB96" i="8"/>
  <c r="BO96" i="8"/>
  <c r="Z96" i="8"/>
  <c r="T96" i="8"/>
  <c r="AA96" i="8"/>
  <c r="CH96" i="8"/>
  <c r="EW96" i="8"/>
  <c r="CG96" i="8"/>
  <c r="R96" i="8"/>
  <c r="AY96" i="8"/>
  <c r="BI96" i="8"/>
  <c r="DG96" i="8"/>
  <c r="EA96" i="8"/>
  <c r="BJ96" i="8"/>
  <c r="DF96" i="8"/>
  <c r="BK96" i="8"/>
  <c r="DU96" i="8"/>
  <c r="DR96" i="8"/>
  <c r="EF96" i="8"/>
  <c r="F96" i="8"/>
  <c r="E96" i="8"/>
  <c r="DQ96" i="8"/>
  <c r="DV96" i="8"/>
  <c r="BQ96" i="8"/>
  <c r="DT96" i="8"/>
  <c r="EJ96" i="8"/>
  <c r="AC96" i="8"/>
  <c r="DE96" i="8"/>
  <c r="BP96" i="8"/>
  <c r="AI96" i="8"/>
  <c r="EP96" i="8"/>
  <c r="CR96" i="8"/>
  <c r="DK96" i="8"/>
  <c r="AP96" i="8"/>
  <c r="BH96" i="8"/>
  <c r="BG96" i="8"/>
  <c r="DY96" i="8"/>
  <c r="ED96" i="8"/>
  <c r="M96" i="8"/>
  <c r="DZ96" i="8"/>
  <c r="EN96" i="8"/>
  <c r="DA96" i="8"/>
  <c r="N96" i="8"/>
  <c r="CE96" i="8"/>
  <c r="ER96" i="8"/>
  <c r="DB96" i="8"/>
  <c r="AB96" i="8"/>
  <c r="CM96" i="8"/>
  <c r="EE96" i="8"/>
  <c r="DO96" i="8"/>
  <c r="BY96" i="8"/>
  <c r="BL96" i="8"/>
  <c r="BZ96" i="8"/>
  <c r="BW96" i="8"/>
  <c r="CL96" i="8"/>
  <c r="CF96" i="8"/>
  <c r="AL96" i="8"/>
  <c r="I96" i="8"/>
  <c r="BS96" i="8"/>
  <c r="EX96" i="8"/>
  <c r="AW96" i="8"/>
  <c r="AQ96" i="8"/>
  <c r="J96" i="8"/>
  <c r="X96" i="8"/>
  <c r="Y96" i="8"/>
  <c r="BB96" i="8"/>
  <c r="BA96" i="8"/>
  <c r="CA96" i="8"/>
  <c r="EK96" i="8"/>
  <c r="O96" i="8"/>
  <c r="AK96" i="8"/>
  <c r="S96" i="8"/>
  <c r="DI96" i="8"/>
  <c r="AN96" i="8"/>
  <c r="AX96" i="8"/>
  <c r="AM96" i="8"/>
  <c r="EL96" i="8"/>
  <c r="EQ96" i="8"/>
  <c r="BV96" i="8"/>
  <c r="CW96" i="8"/>
  <c r="CK96" i="8"/>
  <c r="EM96" i="8"/>
  <c r="DX96" i="8"/>
  <c r="CJ96" i="8"/>
  <c r="CX96" i="8"/>
  <c r="DN96" i="8"/>
  <c r="DM96" i="8"/>
  <c r="CZ96" i="8"/>
  <c r="CY96" i="8"/>
  <c r="BU96" i="8"/>
  <c r="DC96" i="8"/>
  <c r="DS96" i="8"/>
  <c r="AR96" i="8"/>
  <c r="W96" i="8"/>
  <c r="CN96" i="8"/>
  <c r="EG96" i="8"/>
  <c r="DD96" i="8"/>
  <c r="EH96" i="8"/>
  <c r="CV96" i="8"/>
  <c r="EV96" i="8"/>
  <c r="AJ96" i="8"/>
  <c r="V96" i="8"/>
  <c r="H96" i="8"/>
  <c r="DJ96" i="8"/>
  <c r="U96" i="8"/>
  <c r="CI32" i="8"/>
  <c r="DL32" i="8"/>
  <c r="EB32" i="8"/>
  <c r="AV32" i="8"/>
  <c r="BE32" i="8"/>
  <c r="AU32" i="8"/>
  <c r="BT32" i="8"/>
  <c r="Q32" i="8"/>
  <c r="AT32" i="8"/>
  <c r="AG32" i="8"/>
  <c r="AH32" i="8"/>
  <c r="DH32" i="8"/>
  <c r="EU32" i="8"/>
  <c r="ES32" i="8"/>
  <c r="CD32" i="8"/>
  <c r="ET32" i="8"/>
  <c r="EY32" i="8"/>
  <c r="DW32" i="8"/>
  <c r="CT32" i="8"/>
  <c r="BD32" i="8"/>
  <c r="CC32" i="8"/>
  <c r="CS32" i="8"/>
  <c r="AZ32" i="8"/>
  <c r="P32" i="8"/>
  <c r="BX32" i="8"/>
  <c r="AE32" i="8"/>
  <c r="EO32" i="8"/>
  <c r="AS32" i="8"/>
  <c r="AD32" i="8"/>
  <c r="K32" i="8"/>
  <c r="AF32" i="8"/>
  <c r="CU32" i="8"/>
  <c r="EC32" i="8"/>
  <c r="G32" i="8"/>
  <c r="BR32" i="8"/>
  <c r="AO32" i="8"/>
  <c r="BM32" i="8"/>
  <c r="DP32" i="8"/>
  <c r="CQ32" i="8"/>
  <c r="EI32" i="8"/>
  <c r="CP32" i="8"/>
  <c r="BN32" i="8"/>
  <c r="BO32" i="8"/>
  <c r="BC32" i="8"/>
  <c r="Z32" i="8"/>
  <c r="T32" i="8"/>
  <c r="CO32" i="8"/>
  <c r="DG32" i="8"/>
  <c r="CB32" i="8"/>
  <c r="BF32" i="8"/>
  <c r="L32" i="8"/>
  <c r="AY32" i="8"/>
  <c r="AA32" i="8"/>
  <c r="CH32" i="8"/>
  <c r="R32" i="8"/>
  <c r="BI32" i="8"/>
  <c r="EW32" i="8"/>
  <c r="CG32" i="8"/>
  <c r="BK32" i="8"/>
  <c r="BJ32" i="8"/>
  <c r="EF32" i="8"/>
  <c r="BP32" i="8"/>
  <c r="DU32" i="8"/>
  <c r="EA32" i="8"/>
  <c r="E32" i="8"/>
  <c r="DV32" i="8"/>
  <c r="DQ32" i="8"/>
  <c r="DF32" i="8"/>
  <c r="BQ32" i="8"/>
  <c r="F32" i="8"/>
  <c r="AI32" i="8"/>
  <c r="CR32" i="8"/>
  <c r="AC32" i="8"/>
  <c r="DR32" i="8"/>
  <c r="DT32" i="8"/>
  <c r="EJ32" i="8"/>
  <c r="BS32" i="8"/>
  <c r="ED32" i="8"/>
  <c r="CE32" i="8"/>
  <c r="DK32" i="8"/>
  <c r="EP32" i="8"/>
  <c r="DA32" i="8"/>
  <c r="N32" i="8"/>
  <c r="BG32" i="8"/>
  <c r="DE32" i="8"/>
  <c r="M32" i="8"/>
  <c r="DZ32" i="8"/>
  <c r="CM32" i="8"/>
  <c r="DY32" i="8"/>
  <c r="EN32" i="8"/>
  <c r="BH32" i="8"/>
  <c r="CL32" i="8"/>
  <c r="O32" i="8"/>
  <c r="DB32" i="8"/>
  <c r="AP32" i="8"/>
  <c r="DO32" i="8"/>
  <c r="BW32" i="8"/>
  <c r="AW32" i="8"/>
  <c r="AB32" i="8"/>
  <c r="EE32" i="8"/>
  <c r="BY32" i="8"/>
  <c r="CF32" i="8"/>
  <c r="AM32" i="8"/>
  <c r="J32" i="8"/>
  <c r="ER32" i="8"/>
  <c r="AQ32" i="8"/>
  <c r="Y32" i="8"/>
  <c r="BA32" i="8"/>
  <c r="BZ32" i="8"/>
  <c r="AK32" i="8"/>
  <c r="EX32" i="8"/>
  <c r="AN32" i="8"/>
  <c r="DI32" i="8"/>
  <c r="AL32" i="8"/>
  <c r="BL32" i="8"/>
  <c r="X32" i="8"/>
  <c r="CA32" i="8"/>
  <c r="EL32" i="8"/>
  <c r="I32" i="8"/>
  <c r="BB32" i="8"/>
  <c r="S32" i="8"/>
  <c r="AX32" i="8"/>
  <c r="DX32" i="8"/>
  <c r="BV32" i="8"/>
  <c r="CZ32" i="8"/>
  <c r="CY32" i="8"/>
  <c r="BU32" i="8"/>
  <c r="DN32" i="8"/>
  <c r="EQ32" i="8"/>
  <c r="DM32" i="8"/>
  <c r="EM32" i="8"/>
  <c r="CJ32" i="8"/>
  <c r="DC32" i="8"/>
  <c r="CK32" i="8"/>
  <c r="CX32" i="8"/>
  <c r="EK32" i="8"/>
  <c r="CW32" i="8"/>
  <c r="DJ32" i="8"/>
  <c r="W32" i="8"/>
  <c r="EG32" i="8"/>
  <c r="AJ32" i="8"/>
  <c r="EV32" i="8"/>
  <c r="DD32" i="8"/>
  <c r="CV32" i="8"/>
  <c r="H32" i="8"/>
  <c r="V32" i="8"/>
  <c r="U32" i="8"/>
  <c r="DS32" i="8"/>
  <c r="AR32" i="8"/>
  <c r="CN32" i="8"/>
  <c r="EH32" i="8"/>
  <c r="DL144" i="8"/>
  <c r="EB144" i="8"/>
  <c r="AV144" i="8"/>
  <c r="BT144" i="8"/>
  <c r="CI144" i="8"/>
  <c r="AU144" i="8"/>
  <c r="BE144" i="8"/>
  <c r="AH144" i="8"/>
  <c r="Q144" i="8"/>
  <c r="AT144" i="8"/>
  <c r="DH144" i="8"/>
  <c r="EU144" i="8"/>
  <c r="AG144" i="8"/>
  <c r="ET144" i="8"/>
  <c r="EY144" i="8"/>
  <c r="CD144" i="8"/>
  <c r="ES144" i="8"/>
  <c r="DW144" i="8"/>
  <c r="CS144" i="8"/>
  <c r="CC144" i="8"/>
  <c r="CT144" i="8"/>
  <c r="AZ144" i="8"/>
  <c r="AE144" i="8"/>
  <c r="BD144" i="8"/>
  <c r="BX144" i="8"/>
  <c r="EO144" i="8"/>
  <c r="AD144" i="8"/>
  <c r="P144" i="8"/>
  <c r="AS144" i="8"/>
  <c r="AF144" i="8"/>
  <c r="K144" i="8"/>
  <c r="AO144" i="8"/>
  <c r="EC144" i="8"/>
  <c r="G144" i="8"/>
  <c r="CU144" i="8"/>
  <c r="BR144" i="8"/>
  <c r="BN144" i="8"/>
  <c r="BM144" i="8"/>
  <c r="CO144" i="8"/>
  <c r="CQ144" i="8"/>
  <c r="CP144" i="8"/>
  <c r="DP144" i="8"/>
  <c r="EI144" i="8"/>
  <c r="CB144" i="8"/>
  <c r="BC144" i="8"/>
  <c r="BO144" i="8"/>
  <c r="Z144" i="8"/>
  <c r="T144" i="8"/>
  <c r="DG144" i="8"/>
  <c r="BF144" i="8"/>
  <c r="EW144" i="8"/>
  <c r="L144" i="8"/>
  <c r="AY144" i="8"/>
  <c r="R144" i="8"/>
  <c r="BI144" i="8"/>
  <c r="AA144" i="8"/>
  <c r="CH144" i="8"/>
  <c r="CG144" i="8"/>
  <c r="BK144" i="8"/>
  <c r="BJ144" i="8"/>
  <c r="DR144" i="8"/>
  <c r="DQ144" i="8"/>
  <c r="EA144" i="8"/>
  <c r="E144" i="8"/>
  <c r="DU144" i="8"/>
  <c r="DF144" i="8"/>
  <c r="F144" i="8"/>
  <c r="BP144" i="8"/>
  <c r="EF144" i="8"/>
  <c r="DV144" i="8"/>
  <c r="CR144" i="8"/>
  <c r="DE144" i="8"/>
  <c r="DT144" i="8"/>
  <c r="BQ144" i="8"/>
  <c r="AI144" i="8"/>
  <c r="AC144" i="8"/>
  <c r="EP144" i="8"/>
  <c r="DA144" i="8"/>
  <c r="N144" i="8"/>
  <c r="CM144" i="8"/>
  <c r="EJ144" i="8"/>
  <c r="DK144" i="8"/>
  <c r="BS144" i="8"/>
  <c r="AP144" i="8"/>
  <c r="CE144" i="8"/>
  <c r="ED144" i="8"/>
  <c r="BG144" i="8"/>
  <c r="DY144" i="8"/>
  <c r="EN144" i="8"/>
  <c r="BH144" i="8"/>
  <c r="DZ144" i="8"/>
  <c r="CL144" i="8"/>
  <c r="CF144" i="8"/>
  <c r="DB144" i="8"/>
  <c r="ER144" i="8"/>
  <c r="AB144" i="8"/>
  <c r="AW144" i="8"/>
  <c r="BW144" i="8"/>
  <c r="BL144" i="8"/>
  <c r="M144" i="8"/>
  <c r="DO144" i="8"/>
  <c r="O144" i="8"/>
  <c r="X144" i="8"/>
  <c r="AQ144" i="8"/>
  <c r="I144" i="8"/>
  <c r="Y144" i="8"/>
  <c r="EE144" i="8"/>
  <c r="BY144" i="8"/>
  <c r="AM144" i="8"/>
  <c r="AL144" i="8"/>
  <c r="BZ144" i="8"/>
  <c r="EX144" i="8"/>
  <c r="BB144" i="8"/>
  <c r="S144" i="8"/>
  <c r="AX144" i="8"/>
  <c r="EK144" i="8"/>
  <c r="BV144" i="8"/>
  <c r="J144" i="8"/>
  <c r="AK144" i="8"/>
  <c r="EL144" i="8"/>
  <c r="CA144" i="8"/>
  <c r="AN144" i="8"/>
  <c r="BA144" i="8"/>
  <c r="DI144" i="8"/>
  <c r="DX144" i="8"/>
  <c r="CY144" i="8"/>
  <c r="CW144" i="8"/>
  <c r="DS144" i="8"/>
  <c r="DJ144" i="8"/>
  <c r="EM144" i="8"/>
  <c r="EQ144" i="8"/>
  <c r="CJ144" i="8"/>
  <c r="BU144" i="8"/>
  <c r="CK144" i="8"/>
  <c r="CX144" i="8"/>
  <c r="DC144" i="8"/>
  <c r="DN144" i="8"/>
  <c r="DM144" i="8"/>
  <c r="CZ144" i="8"/>
  <c r="EV144" i="8"/>
  <c r="U144" i="8"/>
  <c r="AR144" i="8"/>
  <c r="EG144" i="8"/>
  <c r="CV144" i="8"/>
  <c r="W144" i="8"/>
  <c r="V144" i="8"/>
  <c r="CN144" i="8"/>
  <c r="DD144" i="8"/>
  <c r="H144" i="8"/>
  <c r="EH144" i="8"/>
  <c r="AJ144" i="8"/>
  <c r="DL89" i="8"/>
  <c r="AV89" i="8"/>
  <c r="EB89" i="8"/>
  <c r="CI89" i="8"/>
  <c r="BE89" i="8"/>
  <c r="AU89" i="8"/>
  <c r="BT89" i="8"/>
  <c r="Q89" i="8"/>
  <c r="AH89" i="8"/>
  <c r="AT89" i="8"/>
  <c r="AG89" i="8"/>
  <c r="ET89" i="8"/>
  <c r="EU89" i="8"/>
  <c r="DH89" i="8"/>
  <c r="CD89" i="8"/>
  <c r="ES89" i="8"/>
  <c r="EY89" i="8"/>
  <c r="CT89" i="8"/>
  <c r="AZ89" i="8"/>
  <c r="CC89" i="8"/>
  <c r="DW89" i="8"/>
  <c r="CS89" i="8"/>
  <c r="EO89" i="8"/>
  <c r="BD89" i="8"/>
  <c r="AE89" i="8"/>
  <c r="BX89" i="8"/>
  <c r="P89" i="8"/>
  <c r="AD89" i="8"/>
  <c r="AS89" i="8"/>
  <c r="AF89" i="8"/>
  <c r="K89" i="8"/>
  <c r="G89" i="8"/>
  <c r="BR89" i="8"/>
  <c r="CU89" i="8"/>
  <c r="AO89" i="8"/>
  <c r="CQ89" i="8"/>
  <c r="CP89" i="8"/>
  <c r="DP89" i="8"/>
  <c r="BN89" i="8"/>
  <c r="CO89" i="8"/>
  <c r="CB89" i="8"/>
  <c r="EI89" i="8"/>
  <c r="BM89" i="8"/>
  <c r="EC89" i="8"/>
  <c r="BO89" i="8"/>
  <c r="T89" i="8"/>
  <c r="BC89" i="8"/>
  <c r="Z89" i="8"/>
  <c r="BF89" i="8"/>
  <c r="AA89" i="8"/>
  <c r="CG89" i="8"/>
  <c r="L89" i="8"/>
  <c r="R89" i="8"/>
  <c r="DG89" i="8"/>
  <c r="EW89" i="8"/>
  <c r="CH89" i="8"/>
  <c r="AY89" i="8"/>
  <c r="BI89" i="8"/>
  <c r="BK89" i="8"/>
  <c r="DQ89" i="8"/>
  <c r="BJ89" i="8"/>
  <c r="DU89" i="8"/>
  <c r="EA89" i="8"/>
  <c r="BP89" i="8"/>
  <c r="E89" i="8"/>
  <c r="F89" i="8"/>
  <c r="EF89" i="8"/>
  <c r="DR89" i="8"/>
  <c r="DV89" i="8"/>
  <c r="AI89" i="8"/>
  <c r="DF89" i="8"/>
  <c r="BQ89" i="8"/>
  <c r="EJ89" i="8"/>
  <c r="AC89" i="8"/>
  <c r="DT89" i="8"/>
  <c r="DE89" i="8"/>
  <c r="EP89" i="8"/>
  <c r="CR89" i="8"/>
  <c r="DK89" i="8"/>
  <c r="AP89" i="8"/>
  <c r="DA89" i="8"/>
  <c r="BH89" i="8"/>
  <c r="M89" i="8"/>
  <c r="BS89" i="8"/>
  <c r="DZ89" i="8"/>
  <c r="BG89" i="8"/>
  <c r="DY89" i="8"/>
  <c r="ED89" i="8"/>
  <c r="N89" i="8"/>
  <c r="EN89" i="8"/>
  <c r="DO89" i="8"/>
  <c r="O89" i="8"/>
  <c r="CF89" i="8"/>
  <c r="BW89" i="8"/>
  <c r="ER89" i="8"/>
  <c r="DB89" i="8"/>
  <c r="AW89" i="8"/>
  <c r="BL89" i="8"/>
  <c r="CE89" i="8"/>
  <c r="CM89" i="8"/>
  <c r="CL89" i="8"/>
  <c r="EE89" i="8"/>
  <c r="AB89" i="8"/>
  <c r="EX89" i="8"/>
  <c r="AL89" i="8"/>
  <c r="I89" i="8"/>
  <c r="X89" i="8"/>
  <c r="AM89" i="8"/>
  <c r="BZ89" i="8"/>
  <c r="BY89" i="8"/>
  <c r="AQ89" i="8"/>
  <c r="J89" i="8"/>
  <c r="BB89" i="8"/>
  <c r="Y89" i="8"/>
  <c r="BA89" i="8"/>
  <c r="EQ89" i="8"/>
  <c r="AN89" i="8"/>
  <c r="CA89" i="8"/>
  <c r="AK89" i="8"/>
  <c r="S89" i="8"/>
  <c r="DI89" i="8"/>
  <c r="DX89" i="8"/>
  <c r="AX89" i="8"/>
  <c r="EL89" i="8"/>
  <c r="BU89" i="8"/>
  <c r="CW89" i="8"/>
  <c r="CJ89" i="8"/>
  <c r="DM89" i="8"/>
  <c r="BV89" i="8"/>
  <c r="CK89" i="8"/>
  <c r="EM89" i="8"/>
  <c r="DJ89" i="8"/>
  <c r="EK89" i="8"/>
  <c r="DN89" i="8"/>
  <c r="CZ89" i="8"/>
  <c r="DC89" i="8"/>
  <c r="CY89" i="8"/>
  <c r="CX89" i="8"/>
  <c r="CN89" i="8"/>
  <c r="AJ89" i="8"/>
  <c r="DS89" i="8"/>
  <c r="V89" i="8"/>
  <c r="DD89" i="8"/>
  <c r="EV89" i="8"/>
  <c r="U89" i="8"/>
  <c r="W89" i="8"/>
  <c r="EH89" i="8"/>
  <c r="EG89" i="8"/>
  <c r="CV89" i="8"/>
  <c r="H89" i="8"/>
  <c r="AR89" i="8"/>
  <c r="AV86" i="8"/>
  <c r="EB86" i="8"/>
  <c r="DL86" i="8"/>
  <c r="BE86" i="8"/>
  <c r="AU86" i="8"/>
  <c r="CI86" i="8"/>
  <c r="BT86" i="8"/>
  <c r="AT86" i="8"/>
  <c r="AH86" i="8"/>
  <c r="Q86" i="8"/>
  <c r="EU86" i="8"/>
  <c r="AG86" i="8"/>
  <c r="DH86" i="8"/>
  <c r="ET86" i="8"/>
  <c r="ES86" i="8"/>
  <c r="CC86" i="8"/>
  <c r="EY86" i="8"/>
  <c r="CD86" i="8"/>
  <c r="CT86" i="8"/>
  <c r="DW86" i="8"/>
  <c r="CS86" i="8"/>
  <c r="AZ86" i="8"/>
  <c r="AE86" i="8"/>
  <c r="P86" i="8"/>
  <c r="AD86" i="8"/>
  <c r="AS86" i="8"/>
  <c r="BD86" i="8"/>
  <c r="EO86" i="8"/>
  <c r="BX86" i="8"/>
  <c r="AF86" i="8"/>
  <c r="K86" i="8"/>
  <c r="BR86" i="8"/>
  <c r="EC86" i="8"/>
  <c r="G86" i="8"/>
  <c r="CU86" i="8"/>
  <c r="AO86" i="8"/>
  <c r="CQ86" i="8"/>
  <c r="CO86" i="8"/>
  <c r="CP86" i="8"/>
  <c r="BN86" i="8"/>
  <c r="BM86" i="8"/>
  <c r="EI86" i="8"/>
  <c r="DP86" i="8"/>
  <c r="BO86" i="8"/>
  <c r="CB86" i="8"/>
  <c r="BC86" i="8"/>
  <c r="Z86" i="8"/>
  <c r="T86" i="8"/>
  <c r="BF86" i="8"/>
  <c r="L86" i="8"/>
  <c r="R86" i="8"/>
  <c r="CH86" i="8"/>
  <c r="EW86" i="8"/>
  <c r="CG86" i="8"/>
  <c r="DG86" i="8"/>
  <c r="BI86" i="8"/>
  <c r="AA86" i="8"/>
  <c r="AY86" i="8"/>
  <c r="BJ86" i="8"/>
  <c r="DU86" i="8"/>
  <c r="BP86" i="8"/>
  <c r="BK86" i="8"/>
  <c r="EF86" i="8"/>
  <c r="EA86" i="8"/>
  <c r="DR86" i="8"/>
  <c r="F86" i="8"/>
  <c r="DT86" i="8"/>
  <c r="DQ86" i="8"/>
  <c r="DV86" i="8"/>
  <c r="DF86" i="8"/>
  <c r="AI86" i="8"/>
  <c r="CR86" i="8"/>
  <c r="E86" i="8"/>
  <c r="BQ86" i="8"/>
  <c r="EP86" i="8"/>
  <c r="DK86" i="8"/>
  <c r="EJ86" i="8"/>
  <c r="AC86" i="8"/>
  <c r="DE86" i="8"/>
  <c r="DZ86" i="8"/>
  <c r="DY86" i="8"/>
  <c r="CM86" i="8"/>
  <c r="ED86" i="8"/>
  <c r="N86" i="8"/>
  <c r="BH86" i="8"/>
  <c r="CE86" i="8"/>
  <c r="EN86" i="8"/>
  <c r="M86" i="8"/>
  <c r="BS86" i="8"/>
  <c r="AP86" i="8"/>
  <c r="DA86" i="8"/>
  <c r="DO86" i="8"/>
  <c r="AW86" i="8"/>
  <c r="AM86" i="8"/>
  <c r="EE86" i="8"/>
  <c r="BW86" i="8"/>
  <c r="AB86" i="8"/>
  <c r="BG86" i="8"/>
  <c r="CL86" i="8"/>
  <c r="CF86" i="8"/>
  <c r="DB86" i="8"/>
  <c r="BZ86" i="8"/>
  <c r="O86" i="8"/>
  <c r="AL86" i="8"/>
  <c r="AK86" i="8"/>
  <c r="BB86" i="8"/>
  <c r="ER86" i="8"/>
  <c r="AQ86" i="8"/>
  <c r="X86" i="8"/>
  <c r="J86" i="8"/>
  <c r="AN86" i="8"/>
  <c r="BA86" i="8"/>
  <c r="EL86" i="8"/>
  <c r="EK86" i="8"/>
  <c r="EX86" i="8"/>
  <c r="S86" i="8"/>
  <c r="CA86" i="8"/>
  <c r="CY86" i="8"/>
  <c r="AX86" i="8"/>
  <c r="BL86" i="8"/>
  <c r="DI86" i="8"/>
  <c r="BV86" i="8"/>
  <c r="BY86" i="8"/>
  <c r="I86" i="8"/>
  <c r="Y86" i="8"/>
  <c r="EM86" i="8"/>
  <c r="BU86" i="8"/>
  <c r="CZ86" i="8"/>
  <c r="CK86" i="8"/>
  <c r="DC86" i="8"/>
  <c r="DJ86" i="8"/>
  <c r="CX86" i="8"/>
  <c r="CW86" i="8"/>
  <c r="DN86" i="8"/>
  <c r="DX86" i="8"/>
  <c r="EQ86" i="8"/>
  <c r="CJ86" i="8"/>
  <c r="DM86" i="8"/>
  <c r="DD86" i="8"/>
  <c r="V86" i="8"/>
  <c r="U86" i="8"/>
  <c r="CV86" i="8"/>
  <c r="W86" i="8"/>
  <c r="EH86" i="8"/>
  <c r="EG86" i="8"/>
  <c r="EV86" i="8"/>
  <c r="AR86" i="8"/>
  <c r="CN86" i="8"/>
  <c r="H86" i="8"/>
  <c r="DS86" i="8"/>
  <c r="AJ86" i="8"/>
  <c r="AV12" i="8"/>
  <c r="DL12" i="8"/>
  <c r="EB12" i="8"/>
  <c r="CI12" i="8"/>
  <c r="BE12" i="8"/>
  <c r="AU12" i="8"/>
  <c r="BT12" i="8"/>
  <c r="AT12" i="8"/>
  <c r="AH12" i="8"/>
  <c r="Q12" i="8"/>
  <c r="EU12" i="8"/>
  <c r="DH12" i="8"/>
  <c r="AG12" i="8"/>
  <c r="CC12" i="8"/>
  <c r="ET12" i="8"/>
  <c r="CD12" i="8"/>
  <c r="ES12" i="8"/>
  <c r="EY12" i="8"/>
  <c r="AZ12" i="8"/>
  <c r="CS12" i="8"/>
  <c r="BD12" i="8"/>
  <c r="DW12" i="8"/>
  <c r="CT12" i="8"/>
  <c r="AS12" i="8"/>
  <c r="AE12" i="8"/>
  <c r="P12" i="8"/>
  <c r="BX12" i="8"/>
  <c r="EO12" i="8"/>
  <c r="AD12" i="8"/>
  <c r="EC12" i="8"/>
  <c r="K12" i="8"/>
  <c r="DP12" i="8"/>
  <c r="AO12" i="8"/>
  <c r="G12" i="8"/>
  <c r="BR12" i="8"/>
  <c r="AF12" i="8"/>
  <c r="CU12" i="8"/>
  <c r="BN12" i="8"/>
  <c r="BM12" i="8"/>
  <c r="EI12" i="8"/>
  <c r="CQ12" i="8"/>
  <c r="CB12" i="8"/>
  <c r="CP12" i="8"/>
  <c r="CO12" i="8"/>
  <c r="BO12" i="8"/>
  <c r="DG12" i="8"/>
  <c r="BI12" i="8"/>
  <c r="Z12" i="8"/>
  <c r="T12" i="8"/>
  <c r="BF12" i="8"/>
  <c r="BC12" i="8"/>
  <c r="CG12" i="8"/>
  <c r="AY12" i="8"/>
  <c r="L12" i="8"/>
  <c r="AA12" i="8"/>
  <c r="CH12" i="8"/>
  <c r="EW12" i="8"/>
  <c r="R12" i="8"/>
  <c r="BP12" i="8"/>
  <c r="BK12" i="8"/>
  <c r="DQ12" i="8"/>
  <c r="DU12" i="8"/>
  <c r="EA12" i="8"/>
  <c r="EF12" i="8"/>
  <c r="DV12" i="8"/>
  <c r="BJ12" i="8"/>
  <c r="DF12" i="8"/>
  <c r="DR12" i="8"/>
  <c r="BQ12" i="8"/>
  <c r="E12" i="8"/>
  <c r="F12" i="8"/>
  <c r="EP12" i="8"/>
  <c r="DE12" i="8"/>
  <c r="AI12" i="8"/>
  <c r="EJ12" i="8"/>
  <c r="CR12" i="8"/>
  <c r="DT12" i="8"/>
  <c r="AC12" i="8"/>
  <c r="DK12" i="8"/>
  <c r="ED12" i="8"/>
  <c r="M12" i="8"/>
  <c r="DY12" i="8"/>
  <c r="BS12" i="8"/>
  <c r="N12" i="8"/>
  <c r="EN12" i="8"/>
  <c r="CE12" i="8"/>
  <c r="BG12" i="8"/>
  <c r="AP12" i="8"/>
  <c r="DA12" i="8"/>
  <c r="DZ12" i="8"/>
  <c r="CM12" i="8"/>
  <c r="O12" i="8"/>
  <c r="ER12" i="8"/>
  <c r="CL12" i="8"/>
  <c r="CF12" i="8"/>
  <c r="BW12" i="8"/>
  <c r="DB12" i="8"/>
  <c r="DO12" i="8"/>
  <c r="BH12" i="8"/>
  <c r="BY12" i="8"/>
  <c r="AK12" i="8"/>
  <c r="EX12" i="8"/>
  <c r="BZ12" i="8"/>
  <c r="BL12" i="8"/>
  <c r="AQ12" i="8"/>
  <c r="EE12" i="8"/>
  <c r="AW12" i="8"/>
  <c r="I12" i="8"/>
  <c r="X12" i="8"/>
  <c r="AB12" i="8"/>
  <c r="AM12" i="8"/>
  <c r="AL12" i="8"/>
  <c r="BA12" i="8"/>
  <c r="Y12" i="8"/>
  <c r="S12" i="8"/>
  <c r="AX12" i="8"/>
  <c r="J12" i="8"/>
  <c r="DI12" i="8"/>
  <c r="BB12" i="8"/>
  <c r="CA12" i="8"/>
  <c r="DX12" i="8"/>
  <c r="AN12" i="8"/>
  <c r="EL12" i="8"/>
  <c r="EK12" i="8"/>
  <c r="EQ12" i="8"/>
  <c r="CY12" i="8"/>
  <c r="BV12" i="8"/>
  <c r="CJ12" i="8"/>
  <c r="CK12" i="8"/>
  <c r="CX12" i="8"/>
  <c r="DN12" i="8"/>
  <c r="DJ12" i="8"/>
  <c r="DM12" i="8"/>
  <c r="CW12" i="8"/>
  <c r="DC12" i="8"/>
  <c r="EM12" i="8"/>
  <c r="BU12" i="8"/>
  <c r="CZ12" i="8"/>
  <c r="DS12" i="8"/>
  <c r="EH12" i="8"/>
  <c r="CV12" i="8"/>
  <c r="AJ12" i="8"/>
  <c r="DD12" i="8"/>
  <c r="AR12" i="8"/>
  <c r="EG12" i="8"/>
  <c r="W12" i="8"/>
  <c r="V12" i="8"/>
  <c r="H12" i="8"/>
  <c r="EV12" i="8"/>
  <c r="U12" i="8"/>
  <c r="CN12" i="8"/>
  <c r="AV55" i="8"/>
  <c r="EB55" i="8"/>
  <c r="DL55" i="8"/>
  <c r="CI55" i="8"/>
  <c r="BE55" i="8"/>
  <c r="BT55" i="8"/>
  <c r="AU55" i="8"/>
  <c r="AH55" i="8"/>
  <c r="Q55" i="8"/>
  <c r="AT55" i="8"/>
  <c r="AG55" i="8"/>
  <c r="ET55" i="8"/>
  <c r="DH55" i="8"/>
  <c r="EU55" i="8"/>
  <c r="ES55" i="8"/>
  <c r="EY55" i="8"/>
  <c r="CC55" i="8"/>
  <c r="CD55" i="8"/>
  <c r="DW55" i="8"/>
  <c r="CT55" i="8"/>
  <c r="CS55" i="8"/>
  <c r="AZ55" i="8"/>
  <c r="AS55" i="8"/>
  <c r="BD55" i="8"/>
  <c r="AE55" i="8"/>
  <c r="P55" i="8"/>
  <c r="BX55" i="8"/>
  <c r="AD55" i="8"/>
  <c r="EO55" i="8"/>
  <c r="G55" i="8"/>
  <c r="K55" i="8"/>
  <c r="AF55" i="8"/>
  <c r="CU55" i="8"/>
  <c r="AO55" i="8"/>
  <c r="BR55" i="8"/>
  <c r="EC55" i="8"/>
  <c r="EI55" i="8"/>
  <c r="BN55" i="8"/>
  <c r="CQ55" i="8"/>
  <c r="BM55" i="8"/>
  <c r="CP55" i="8"/>
  <c r="CO55" i="8"/>
  <c r="DP55" i="8"/>
  <c r="BF55" i="8"/>
  <c r="BC55" i="8"/>
  <c r="BO55" i="8"/>
  <c r="Z55" i="8"/>
  <c r="CB55" i="8"/>
  <c r="DG55" i="8"/>
  <c r="BI55" i="8"/>
  <c r="CG55" i="8"/>
  <c r="T55" i="8"/>
  <c r="L55" i="8"/>
  <c r="EW55" i="8"/>
  <c r="AA55" i="8"/>
  <c r="AY55" i="8"/>
  <c r="CH55" i="8"/>
  <c r="BP55" i="8"/>
  <c r="DU55" i="8"/>
  <c r="DQ55" i="8"/>
  <c r="EA55" i="8"/>
  <c r="R55" i="8"/>
  <c r="BK55" i="8"/>
  <c r="BJ55" i="8"/>
  <c r="DV55" i="8"/>
  <c r="DR55" i="8"/>
  <c r="BQ55" i="8"/>
  <c r="EF55" i="8"/>
  <c r="E55" i="8"/>
  <c r="F55" i="8"/>
  <c r="AI55" i="8"/>
  <c r="AC55" i="8"/>
  <c r="EJ55" i="8"/>
  <c r="EP55" i="8"/>
  <c r="DE55" i="8"/>
  <c r="DF55" i="8"/>
  <c r="CR55" i="8"/>
  <c r="DT55" i="8"/>
  <c r="BS55" i="8"/>
  <c r="DY55" i="8"/>
  <c r="CM55" i="8"/>
  <c r="N55" i="8"/>
  <c r="BH55" i="8"/>
  <c r="M55" i="8"/>
  <c r="DK55" i="8"/>
  <c r="CE55" i="8"/>
  <c r="AP55" i="8"/>
  <c r="DA55" i="8"/>
  <c r="BG55" i="8"/>
  <c r="EE55" i="8"/>
  <c r="DZ55" i="8"/>
  <c r="BZ55" i="8"/>
  <c r="AQ55" i="8"/>
  <c r="AB55" i="8"/>
  <c r="BY55" i="8"/>
  <c r="BL55" i="8"/>
  <c r="CF55" i="8"/>
  <c r="CL55" i="8"/>
  <c r="O55" i="8"/>
  <c r="ED55" i="8"/>
  <c r="EN55" i="8"/>
  <c r="BW55" i="8"/>
  <c r="ER55" i="8"/>
  <c r="DB55" i="8"/>
  <c r="DO55" i="8"/>
  <c r="AM55" i="8"/>
  <c r="X55" i="8"/>
  <c r="AW55" i="8"/>
  <c r="EX55" i="8"/>
  <c r="AL55" i="8"/>
  <c r="AK55" i="8"/>
  <c r="BB55" i="8"/>
  <c r="BA55" i="8"/>
  <c r="J55" i="8"/>
  <c r="CA55" i="8"/>
  <c r="S55" i="8"/>
  <c r="AX55" i="8"/>
  <c r="DI55" i="8"/>
  <c r="EL55" i="8"/>
  <c r="AN55" i="8"/>
  <c r="I55" i="8"/>
  <c r="Y55" i="8"/>
  <c r="BV55" i="8"/>
  <c r="BU55" i="8"/>
  <c r="EM55" i="8"/>
  <c r="CX55" i="8"/>
  <c r="DC55" i="8"/>
  <c r="CK55" i="8"/>
  <c r="CW55" i="8"/>
  <c r="CJ55" i="8"/>
  <c r="DN55" i="8"/>
  <c r="DM55" i="8"/>
  <c r="DJ55" i="8"/>
  <c r="EK55" i="8"/>
  <c r="DS55" i="8"/>
  <c r="CZ55" i="8"/>
  <c r="DX55" i="8"/>
  <c r="EQ55" i="8"/>
  <c r="CY55" i="8"/>
  <c r="EH55" i="8"/>
  <c r="W55" i="8"/>
  <c r="AR55" i="8"/>
  <c r="V55" i="8"/>
  <c r="EG55" i="8"/>
  <c r="EV55" i="8"/>
  <c r="CN55" i="8"/>
  <c r="U55" i="8"/>
  <c r="AJ55" i="8"/>
  <c r="DD55" i="8"/>
  <c r="H55" i="8"/>
  <c r="CV55" i="8"/>
  <c r="DL165" i="8"/>
  <c r="AV165" i="8"/>
  <c r="EB165" i="8"/>
  <c r="CI165" i="8"/>
  <c r="BE165" i="8"/>
  <c r="BT165" i="8"/>
  <c r="AU165" i="8"/>
  <c r="AT165" i="8"/>
  <c r="Q165" i="8"/>
  <c r="AH165" i="8"/>
  <c r="EU165" i="8"/>
  <c r="AG165" i="8"/>
  <c r="DH165" i="8"/>
  <c r="ES165" i="8"/>
  <c r="CD165" i="8"/>
  <c r="ET165" i="8"/>
  <c r="EY165" i="8"/>
  <c r="CC165" i="8"/>
  <c r="DW165" i="8"/>
  <c r="AZ165" i="8"/>
  <c r="CT165" i="8"/>
  <c r="CS165" i="8"/>
  <c r="AS165" i="8"/>
  <c r="EO165" i="8"/>
  <c r="AD165" i="8"/>
  <c r="BX165" i="8"/>
  <c r="BD165" i="8"/>
  <c r="P165" i="8"/>
  <c r="AE165" i="8"/>
  <c r="K165" i="8"/>
  <c r="CU165" i="8"/>
  <c r="EC165" i="8"/>
  <c r="G165" i="8"/>
  <c r="AF165" i="8"/>
  <c r="BR165" i="8"/>
  <c r="AO165" i="8"/>
  <c r="CP165" i="8"/>
  <c r="DP165" i="8"/>
  <c r="CQ165" i="8"/>
  <c r="BN165" i="8"/>
  <c r="BM165" i="8"/>
  <c r="EI165" i="8"/>
  <c r="CO165" i="8"/>
  <c r="BO165" i="8"/>
  <c r="Z165" i="8"/>
  <c r="T165" i="8"/>
  <c r="BF165" i="8"/>
  <c r="BC165" i="8"/>
  <c r="CB165" i="8"/>
  <c r="AA165" i="8"/>
  <c r="DG165" i="8"/>
  <c r="CH165" i="8"/>
  <c r="CG165" i="8"/>
  <c r="EW165" i="8"/>
  <c r="BI165" i="8"/>
  <c r="L165" i="8"/>
  <c r="AY165" i="8"/>
  <c r="DU165" i="8"/>
  <c r="R165" i="8"/>
  <c r="BJ165" i="8"/>
  <c r="DR165" i="8"/>
  <c r="BP165" i="8"/>
  <c r="DQ165" i="8"/>
  <c r="BK165" i="8"/>
  <c r="EA165" i="8"/>
  <c r="DF165" i="8"/>
  <c r="F165" i="8"/>
  <c r="DV165" i="8"/>
  <c r="E165" i="8"/>
  <c r="AI165" i="8"/>
  <c r="EJ165" i="8"/>
  <c r="EF165" i="8"/>
  <c r="BS165" i="8"/>
  <c r="DE165" i="8"/>
  <c r="AC165" i="8"/>
  <c r="EP165" i="8"/>
  <c r="M165" i="8"/>
  <c r="AP165" i="8"/>
  <c r="BH165" i="8"/>
  <c r="CE165" i="8"/>
  <c r="BG165" i="8"/>
  <c r="DZ165" i="8"/>
  <c r="DT165" i="8"/>
  <c r="CR165" i="8"/>
  <c r="ED165" i="8"/>
  <c r="CM165" i="8"/>
  <c r="BQ165" i="8"/>
  <c r="N165" i="8"/>
  <c r="CL165" i="8"/>
  <c r="CF165" i="8"/>
  <c r="DA165" i="8"/>
  <c r="DY165" i="8"/>
  <c r="ER165" i="8"/>
  <c r="AW165" i="8"/>
  <c r="DK165" i="8"/>
  <c r="EE165" i="8"/>
  <c r="EN165" i="8"/>
  <c r="DO165" i="8"/>
  <c r="BW165" i="8"/>
  <c r="O165" i="8"/>
  <c r="AB165" i="8"/>
  <c r="DB165" i="8"/>
  <c r="BZ165" i="8"/>
  <c r="AL165" i="8"/>
  <c r="AM165" i="8"/>
  <c r="AK165" i="8"/>
  <c r="BB165" i="8"/>
  <c r="BL165" i="8"/>
  <c r="AQ165" i="8"/>
  <c r="J165" i="8"/>
  <c r="Y165" i="8"/>
  <c r="BY165" i="8"/>
  <c r="CA165" i="8"/>
  <c r="X165" i="8"/>
  <c r="AN165" i="8"/>
  <c r="EL165" i="8"/>
  <c r="EQ165" i="8"/>
  <c r="I165" i="8"/>
  <c r="BA165" i="8"/>
  <c r="DI165" i="8"/>
  <c r="S165" i="8"/>
  <c r="AX165" i="8"/>
  <c r="EX165" i="8"/>
  <c r="BV165" i="8"/>
  <c r="BU165" i="8"/>
  <c r="CJ165" i="8"/>
  <c r="EM165" i="8"/>
  <c r="CK165" i="8"/>
  <c r="DM165" i="8"/>
  <c r="CZ165" i="8"/>
  <c r="DC165" i="8"/>
  <c r="CX165" i="8"/>
  <c r="EK165" i="8"/>
  <c r="DX165" i="8"/>
  <c r="CW165" i="8"/>
  <c r="DN165" i="8"/>
  <c r="CY165" i="8"/>
  <c r="CN165" i="8"/>
  <c r="AR165" i="8"/>
  <c r="AJ165" i="8"/>
  <c r="DJ165" i="8"/>
  <c r="W165" i="8"/>
  <c r="V165" i="8"/>
  <c r="DD165" i="8"/>
  <c r="H165" i="8"/>
  <c r="EV165" i="8"/>
  <c r="DS165" i="8"/>
  <c r="U165" i="8"/>
  <c r="EH165" i="8"/>
  <c r="EG165" i="8"/>
  <c r="CV165" i="8"/>
  <c r="AV31" i="8"/>
  <c r="EB31" i="8"/>
  <c r="DL31" i="8"/>
  <c r="CI31" i="8"/>
  <c r="BT31" i="8"/>
  <c r="BE31" i="8"/>
  <c r="AU31" i="8"/>
  <c r="AH31" i="8"/>
  <c r="AT31" i="8"/>
  <c r="Q31" i="8"/>
  <c r="DH31" i="8"/>
  <c r="AG31" i="8"/>
  <c r="EU31" i="8"/>
  <c r="ET31" i="8"/>
  <c r="ES31" i="8"/>
  <c r="CD31" i="8"/>
  <c r="CC31" i="8"/>
  <c r="EY31" i="8"/>
  <c r="AZ31" i="8"/>
  <c r="DW31" i="8"/>
  <c r="CT31" i="8"/>
  <c r="CS31" i="8"/>
  <c r="AD31" i="8"/>
  <c r="BX31" i="8"/>
  <c r="EO31" i="8"/>
  <c r="AE31" i="8"/>
  <c r="AS31" i="8"/>
  <c r="BD31" i="8"/>
  <c r="P31" i="8"/>
  <c r="AF31" i="8"/>
  <c r="K31" i="8"/>
  <c r="EC31" i="8"/>
  <c r="CU31" i="8"/>
  <c r="G31" i="8"/>
  <c r="BR31" i="8"/>
  <c r="AO31" i="8"/>
  <c r="DP31" i="8"/>
  <c r="BM31" i="8"/>
  <c r="EI31" i="8"/>
  <c r="CP31" i="8"/>
  <c r="CQ31" i="8"/>
  <c r="BN31" i="8"/>
  <c r="BO31" i="8"/>
  <c r="T31" i="8"/>
  <c r="CO31" i="8"/>
  <c r="CB31" i="8"/>
  <c r="BC31" i="8"/>
  <c r="Z31" i="8"/>
  <c r="DG31" i="8"/>
  <c r="BF31" i="8"/>
  <c r="AY31" i="8"/>
  <c r="L31" i="8"/>
  <c r="BI31" i="8"/>
  <c r="AA31" i="8"/>
  <c r="EW31" i="8"/>
  <c r="BP31" i="8"/>
  <c r="CG31" i="8"/>
  <c r="CH31" i="8"/>
  <c r="R31" i="8"/>
  <c r="DR31" i="8"/>
  <c r="DF31" i="8"/>
  <c r="BJ31" i="8"/>
  <c r="BK31" i="8"/>
  <c r="DU31" i="8"/>
  <c r="AI31" i="8"/>
  <c r="EA31" i="8"/>
  <c r="DQ31" i="8"/>
  <c r="DV31" i="8"/>
  <c r="BQ31" i="8"/>
  <c r="E31" i="8"/>
  <c r="EP31" i="8"/>
  <c r="DK31" i="8"/>
  <c r="EJ31" i="8"/>
  <c r="F31" i="8"/>
  <c r="DT31" i="8"/>
  <c r="AC31" i="8"/>
  <c r="DE31" i="8"/>
  <c r="CR31" i="8"/>
  <c r="ED31" i="8"/>
  <c r="DA31" i="8"/>
  <c r="EN31" i="8"/>
  <c r="BS31" i="8"/>
  <c r="CE31" i="8"/>
  <c r="AP31" i="8"/>
  <c r="N31" i="8"/>
  <c r="DO31" i="8"/>
  <c r="BG31" i="8"/>
  <c r="EF31" i="8"/>
  <c r="M31" i="8"/>
  <c r="DZ31" i="8"/>
  <c r="CM31" i="8"/>
  <c r="BH31" i="8"/>
  <c r="CF31" i="8"/>
  <c r="ER31" i="8"/>
  <c r="DY31" i="8"/>
  <c r="EE31" i="8"/>
  <c r="AW31" i="8"/>
  <c r="CL31" i="8"/>
  <c r="DB31" i="8"/>
  <c r="BZ31" i="8"/>
  <c r="BL31" i="8"/>
  <c r="BW31" i="8"/>
  <c r="BY31" i="8"/>
  <c r="AB31" i="8"/>
  <c r="AL31" i="8"/>
  <c r="Y31" i="8"/>
  <c r="AX31" i="8"/>
  <c r="AQ31" i="8"/>
  <c r="S31" i="8"/>
  <c r="O31" i="8"/>
  <c r="AM31" i="8"/>
  <c r="BB31" i="8"/>
  <c r="CA31" i="8"/>
  <c r="DX31" i="8"/>
  <c r="I31" i="8"/>
  <c r="X31" i="8"/>
  <c r="BA31" i="8"/>
  <c r="EX31" i="8"/>
  <c r="EK31" i="8"/>
  <c r="AN31" i="8"/>
  <c r="DI31" i="8"/>
  <c r="AK31" i="8"/>
  <c r="EL31" i="8"/>
  <c r="J31" i="8"/>
  <c r="EQ31" i="8"/>
  <c r="DJ31" i="8"/>
  <c r="EM31" i="8"/>
  <c r="CX31" i="8"/>
  <c r="BU31" i="8"/>
  <c r="CK31" i="8"/>
  <c r="BV31" i="8"/>
  <c r="CJ31" i="8"/>
  <c r="DN31" i="8"/>
  <c r="CW31" i="8"/>
  <c r="CZ31" i="8"/>
  <c r="DC31" i="8"/>
  <c r="DM31" i="8"/>
  <c r="CY31" i="8"/>
  <c r="DS31" i="8"/>
  <c r="W31" i="8"/>
  <c r="CN31" i="8"/>
  <c r="DD31" i="8"/>
  <c r="U31" i="8"/>
  <c r="EH31" i="8"/>
  <c r="AJ31" i="8"/>
  <c r="EV31" i="8"/>
  <c r="CV31" i="8"/>
  <c r="V31" i="8"/>
  <c r="H31" i="8"/>
  <c r="AR31" i="8"/>
  <c r="EG31" i="8"/>
  <c r="CI108" i="8"/>
  <c r="DL108" i="8"/>
  <c r="AV108" i="8"/>
  <c r="EB108" i="8"/>
  <c r="BT108" i="8"/>
  <c r="BE108" i="8"/>
  <c r="AU108" i="8"/>
  <c r="Q108" i="8"/>
  <c r="AT108" i="8"/>
  <c r="AH108" i="8"/>
  <c r="DH108" i="8"/>
  <c r="ET108" i="8"/>
  <c r="EU108" i="8"/>
  <c r="AG108" i="8"/>
  <c r="ES108" i="8"/>
  <c r="EY108" i="8"/>
  <c r="CD108" i="8"/>
  <c r="CC108" i="8"/>
  <c r="CS108" i="8"/>
  <c r="DW108" i="8"/>
  <c r="CT108" i="8"/>
  <c r="BD108" i="8"/>
  <c r="AZ108" i="8"/>
  <c r="EO108" i="8"/>
  <c r="AS108" i="8"/>
  <c r="AE108" i="8"/>
  <c r="AD108" i="8"/>
  <c r="P108" i="8"/>
  <c r="BX108" i="8"/>
  <c r="AF108" i="8"/>
  <c r="AO108" i="8"/>
  <c r="K108" i="8"/>
  <c r="CU108" i="8"/>
  <c r="EC108" i="8"/>
  <c r="G108" i="8"/>
  <c r="BR108" i="8"/>
  <c r="EI108" i="8"/>
  <c r="DP108" i="8"/>
  <c r="CO108" i="8"/>
  <c r="CP108" i="8"/>
  <c r="CQ108" i="8"/>
  <c r="BN108" i="8"/>
  <c r="BM108" i="8"/>
  <c r="CB108" i="8"/>
  <c r="BC108" i="8"/>
  <c r="Z108" i="8"/>
  <c r="BO108" i="8"/>
  <c r="T108" i="8"/>
  <c r="BI108" i="8"/>
  <c r="BF108" i="8"/>
  <c r="EW108" i="8"/>
  <c r="CG108" i="8"/>
  <c r="AY108" i="8"/>
  <c r="AA108" i="8"/>
  <c r="DG108" i="8"/>
  <c r="L108" i="8"/>
  <c r="CH108" i="8"/>
  <c r="R108" i="8"/>
  <c r="BP108" i="8"/>
  <c r="EA108" i="8"/>
  <c r="BK108" i="8"/>
  <c r="DR108" i="8"/>
  <c r="DU108" i="8"/>
  <c r="DV108" i="8"/>
  <c r="F108" i="8"/>
  <c r="E108" i="8"/>
  <c r="EF108" i="8"/>
  <c r="DF108" i="8"/>
  <c r="BJ108" i="8"/>
  <c r="DQ108" i="8"/>
  <c r="AC108" i="8"/>
  <c r="EP108" i="8"/>
  <c r="AI108" i="8"/>
  <c r="EJ108" i="8"/>
  <c r="DT108" i="8"/>
  <c r="BS108" i="8"/>
  <c r="ED108" i="8"/>
  <c r="CM108" i="8"/>
  <c r="BQ108" i="8"/>
  <c r="DA108" i="8"/>
  <c r="N108" i="8"/>
  <c r="AP108" i="8"/>
  <c r="BH108" i="8"/>
  <c r="M108" i="8"/>
  <c r="DZ108" i="8"/>
  <c r="DY108" i="8"/>
  <c r="DE108" i="8"/>
  <c r="CR108" i="8"/>
  <c r="CE108" i="8"/>
  <c r="BG108" i="8"/>
  <c r="EN108" i="8"/>
  <c r="DK108" i="8"/>
  <c r="DO108" i="8"/>
  <c r="BW108" i="8"/>
  <c r="EE108" i="8"/>
  <c r="CL108" i="8"/>
  <c r="AQ108" i="8"/>
  <c r="DB108" i="8"/>
  <c r="O108" i="8"/>
  <c r="BY108" i="8"/>
  <c r="CF108" i="8"/>
  <c r="AB108" i="8"/>
  <c r="ER108" i="8"/>
  <c r="J108" i="8"/>
  <c r="AW108" i="8"/>
  <c r="AK108" i="8"/>
  <c r="AM108" i="8"/>
  <c r="BB108" i="8"/>
  <c r="BA108" i="8"/>
  <c r="AX108" i="8"/>
  <c r="DI108" i="8"/>
  <c r="BL108" i="8"/>
  <c r="I108" i="8"/>
  <c r="S108" i="8"/>
  <c r="BZ108" i="8"/>
  <c r="AL108" i="8"/>
  <c r="EX108" i="8"/>
  <c r="EL108" i="8"/>
  <c r="Y108" i="8"/>
  <c r="AN108" i="8"/>
  <c r="X108" i="8"/>
  <c r="CA108" i="8"/>
  <c r="EK108" i="8"/>
  <c r="EQ108" i="8"/>
  <c r="DJ108" i="8"/>
  <c r="DX108" i="8"/>
  <c r="CJ108" i="8"/>
  <c r="DC108" i="8"/>
  <c r="DM108" i="8"/>
  <c r="DS108" i="8"/>
  <c r="CX108" i="8"/>
  <c r="DN108" i="8"/>
  <c r="CY108" i="8"/>
  <c r="BU108" i="8"/>
  <c r="CK108" i="8"/>
  <c r="CZ108" i="8"/>
  <c r="CW108" i="8"/>
  <c r="BV108" i="8"/>
  <c r="W108" i="8"/>
  <c r="EH108" i="8"/>
  <c r="AJ108" i="8"/>
  <c r="DD108" i="8"/>
  <c r="V108" i="8"/>
  <c r="EV108" i="8"/>
  <c r="CN108" i="8"/>
  <c r="EM108" i="8"/>
  <c r="U108" i="8"/>
  <c r="H108" i="8"/>
  <c r="AR108" i="8"/>
  <c r="EG108" i="8"/>
  <c r="CV108" i="8"/>
  <c r="AV49" i="8"/>
  <c r="DL49" i="8"/>
  <c r="EB49" i="8"/>
  <c r="AU49" i="8"/>
  <c r="BE49" i="8"/>
  <c r="BT49" i="8"/>
  <c r="CI49" i="8"/>
  <c r="Q49" i="8"/>
  <c r="AT49" i="8"/>
  <c r="AH49" i="8"/>
  <c r="EU49" i="8"/>
  <c r="AG49" i="8"/>
  <c r="DH49" i="8"/>
  <c r="EY49" i="8"/>
  <c r="CD49" i="8"/>
  <c r="ET49" i="8"/>
  <c r="CC49" i="8"/>
  <c r="ES49" i="8"/>
  <c r="DW49" i="8"/>
  <c r="AZ49" i="8"/>
  <c r="CT49" i="8"/>
  <c r="CS49" i="8"/>
  <c r="AD49" i="8"/>
  <c r="P49" i="8"/>
  <c r="BX49" i="8"/>
  <c r="EO49" i="8"/>
  <c r="BD49" i="8"/>
  <c r="AS49" i="8"/>
  <c r="AE49" i="8"/>
  <c r="AF49" i="8"/>
  <c r="CU49" i="8"/>
  <c r="BR49" i="8"/>
  <c r="G49" i="8"/>
  <c r="EC49" i="8"/>
  <c r="AO49" i="8"/>
  <c r="K49" i="8"/>
  <c r="CP49" i="8"/>
  <c r="EI49" i="8"/>
  <c r="DP49" i="8"/>
  <c r="CQ49" i="8"/>
  <c r="BN49" i="8"/>
  <c r="BM49" i="8"/>
  <c r="BO49" i="8"/>
  <c r="T49" i="8"/>
  <c r="CB49" i="8"/>
  <c r="Z49" i="8"/>
  <c r="BC49" i="8"/>
  <c r="CO49" i="8"/>
  <c r="DG49" i="8"/>
  <c r="EW49" i="8"/>
  <c r="AY49" i="8"/>
  <c r="AA49" i="8"/>
  <c r="BF49" i="8"/>
  <c r="CH49" i="8"/>
  <c r="L49" i="8"/>
  <c r="BI49" i="8"/>
  <c r="CG49" i="8"/>
  <c r="BP49" i="8"/>
  <c r="BJ49" i="8"/>
  <c r="DR49" i="8"/>
  <c r="BK49" i="8"/>
  <c r="DU49" i="8"/>
  <c r="EF49" i="8"/>
  <c r="EA49" i="8"/>
  <c r="E49" i="8"/>
  <c r="AI49" i="8"/>
  <c r="F49" i="8"/>
  <c r="R49" i="8"/>
  <c r="DV49" i="8"/>
  <c r="DQ49" i="8"/>
  <c r="DF49" i="8"/>
  <c r="BQ49" i="8"/>
  <c r="EJ49" i="8"/>
  <c r="DK49" i="8"/>
  <c r="DE49" i="8"/>
  <c r="CR49" i="8"/>
  <c r="DT49" i="8"/>
  <c r="EP49" i="8"/>
  <c r="BH49" i="8"/>
  <c r="CE49" i="8"/>
  <c r="AP49" i="8"/>
  <c r="ED49" i="8"/>
  <c r="BG49" i="8"/>
  <c r="AC49" i="8"/>
  <c r="DZ49" i="8"/>
  <c r="BS49" i="8"/>
  <c r="DY49" i="8"/>
  <c r="CM49" i="8"/>
  <c r="M49" i="8"/>
  <c r="CF49" i="8"/>
  <c r="BZ49" i="8"/>
  <c r="DO49" i="8"/>
  <c r="EN49" i="8"/>
  <c r="CL49" i="8"/>
  <c r="N49" i="8"/>
  <c r="BW49" i="8"/>
  <c r="ER49" i="8"/>
  <c r="DB49" i="8"/>
  <c r="AW49" i="8"/>
  <c r="DA49" i="8"/>
  <c r="EE49" i="8"/>
  <c r="O49" i="8"/>
  <c r="BY49" i="8"/>
  <c r="I49" i="8"/>
  <c r="AL49" i="8"/>
  <c r="BB49" i="8"/>
  <c r="BL49" i="8"/>
  <c r="AQ49" i="8"/>
  <c r="AB49" i="8"/>
  <c r="EX49" i="8"/>
  <c r="Y49" i="8"/>
  <c r="CA49" i="8"/>
  <c r="BA49" i="8"/>
  <c r="EL49" i="8"/>
  <c r="EK49" i="8"/>
  <c r="DX49" i="8"/>
  <c r="AM49" i="8"/>
  <c r="X49" i="8"/>
  <c r="AN49" i="8"/>
  <c r="J49" i="8"/>
  <c r="DI49" i="8"/>
  <c r="AK49" i="8"/>
  <c r="S49" i="8"/>
  <c r="AX49" i="8"/>
  <c r="DM49" i="8"/>
  <c r="CZ49" i="8"/>
  <c r="EM49" i="8"/>
  <c r="EQ49" i="8"/>
  <c r="CY49" i="8"/>
  <c r="BV49" i="8"/>
  <c r="BU49" i="8"/>
  <c r="DN49" i="8"/>
  <c r="CX49" i="8"/>
  <c r="DC49" i="8"/>
  <c r="CW49" i="8"/>
  <c r="CJ49" i="8"/>
  <c r="CK49" i="8"/>
  <c r="DS49" i="8"/>
  <c r="V49" i="8"/>
  <c r="EG49" i="8"/>
  <c r="CN49" i="8"/>
  <c r="W49" i="8"/>
  <c r="U49" i="8"/>
  <c r="DD49" i="8"/>
  <c r="EV49" i="8"/>
  <c r="CV49" i="8"/>
  <c r="H49" i="8"/>
  <c r="EH49" i="8"/>
  <c r="DJ49" i="8"/>
  <c r="AR49" i="8"/>
  <c r="AJ49" i="8"/>
  <c r="DL107" i="8"/>
  <c r="CI107" i="8"/>
  <c r="EB107" i="8"/>
  <c r="AV107" i="8"/>
  <c r="BT107" i="8"/>
  <c r="AU107" i="8"/>
  <c r="BE107" i="8"/>
  <c r="Q107" i="8"/>
  <c r="AH107" i="8"/>
  <c r="AT107" i="8"/>
  <c r="AG107" i="8"/>
  <c r="DH107" i="8"/>
  <c r="ET107" i="8"/>
  <c r="EU107" i="8"/>
  <c r="EY107" i="8"/>
  <c r="ES107" i="8"/>
  <c r="CD107" i="8"/>
  <c r="CC107" i="8"/>
  <c r="CT107" i="8"/>
  <c r="CS107" i="8"/>
  <c r="DW107" i="8"/>
  <c r="AD107" i="8"/>
  <c r="AZ107" i="8"/>
  <c r="P107" i="8"/>
  <c r="AS107" i="8"/>
  <c r="EO107" i="8"/>
  <c r="BD107" i="8"/>
  <c r="BX107" i="8"/>
  <c r="AE107" i="8"/>
  <c r="AF107" i="8"/>
  <c r="BR107" i="8"/>
  <c r="DP107" i="8"/>
  <c r="G107" i="8"/>
  <c r="K107" i="8"/>
  <c r="CU107" i="8"/>
  <c r="EC107" i="8"/>
  <c r="CO107" i="8"/>
  <c r="AO107" i="8"/>
  <c r="EI107" i="8"/>
  <c r="BM107" i="8"/>
  <c r="BN107" i="8"/>
  <c r="CQ107" i="8"/>
  <c r="CP107" i="8"/>
  <c r="T107" i="8"/>
  <c r="BF107" i="8"/>
  <c r="BO107" i="8"/>
  <c r="CB107" i="8"/>
  <c r="BC107" i="8"/>
  <c r="Z107" i="8"/>
  <c r="BI107" i="8"/>
  <c r="CH107" i="8"/>
  <c r="AY107" i="8"/>
  <c r="DG107" i="8"/>
  <c r="EW107" i="8"/>
  <c r="L107" i="8"/>
  <c r="CG107" i="8"/>
  <c r="AA107" i="8"/>
  <c r="R107" i="8"/>
  <c r="BK107" i="8"/>
  <c r="DU107" i="8"/>
  <c r="EF107" i="8"/>
  <c r="BJ107" i="8"/>
  <c r="EA107" i="8"/>
  <c r="BP107" i="8"/>
  <c r="DR107" i="8"/>
  <c r="BQ107" i="8"/>
  <c r="DV107" i="8"/>
  <c r="F107" i="8"/>
  <c r="DF107" i="8"/>
  <c r="DQ107" i="8"/>
  <c r="CR107" i="8"/>
  <c r="EP107" i="8"/>
  <c r="BS107" i="8"/>
  <c r="EJ107" i="8"/>
  <c r="E107" i="8"/>
  <c r="AI107" i="8"/>
  <c r="DT107" i="8"/>
  <c r="AC107" i="8"/>
  <c r="DE107" i="8"/>
  <c r="DZ107" i="8"/>
  <c r="DK107" i="8"/>
  <c r="ED107" i="8"/>
  <c r="BH107" i="8"/>
  <c r="DA107" i="8"/>
  <c r="N107" i="8"/>
  <c r="M107" i="8"/>
  <c r="CE107" i="8"/>
  <c r="BG107" i="8"/>
  <c r="AP107" i="8"/>
  <c r="EN107" i="8"/>
  <c r="DO107" i="8"/>
  <c r="EE107" i="8"/>
  <c r="O107" i="8"/>
  <c r="BZ107" i="8"/>
  <c r="BY107" i="8"/>
  <c r="DY107" i="8"/>
  <c r="CM107" i="8"/>
  <c r="CF107" i="8"/>
  <c r="CL107" i="8"/>
  <c r="ER107" i="8"/>
  <c r="BW107" i="8"/>
  <c r="AL107" i="8"/>
  <c r="AK107" i="8"/>
  <c r="I107" i="8"/>
  <c r="X107" i="8"/>
  <c r="BB107" i="8"/>
  <c r="Y107" i="8"/>
  <c r="AB107" i="8"/>
  <c r="AW107" i="8"/>
  <c r="BL107" i="8"/>
  <c r="EX107" i="8"/>
  <c r="AM107" i="8"/>
  <c r="AN107" i="8"/>
  <c r="BA107" i="8"/>
  <c r="DI107" i="8"/>
  <c r="AQ107" i="8"/>
  <c r="CA107" i="8"/>
  <c r="AX107" i="8"/>
  <c r="DB107" i="8"/>
  <c r="S107" i="8"/>
  <c r="EL107" i="8"/>
  <c r="BV107" i="8"/>
  <c r="J107" i="8"/>
  <c r="EK107" i="8"/>
  <c r="DS107" i="8"/>
  <c r="CY107" i="8"/>
  <c r="EQ107" i="8"/>
  <c r="CW107" i="8"/>
  <c r="DC107" i="8"/>
  <c r="DJ107" i="8"/>
  <c r="CX107" i="8"/>
  <c r="EM107" i="8"/>
  <c r="BU107" i="8"/>
  <c r="CK107" i="8"/>
  <c r="DX107" i="8"/>
  <c r="CJ107" i="8"/>
  <c r="DN107" i="8"/>
  <c r="DM107" i="8"/>
  <c r="CZ107" i="8"/>
  <c r="CN107" i="8"/>
  <c r="V107" i="8"/>
  <c r="U107" i="8"/>
  <c r="EG107" i="8"/>
  <c r="CV107" i="8"/>
  <c r="DD107" i="8"/>
  <c r="H107" i="8"/>
  <c r="EV107" i="8"/>
  <c r="EH107" i="8"/>
  <c r="W107" i="8"/>
  <c r="AR107" i="8"/>
  <c r="AJ107" i="8"/>
  <c r="DL115" i="8"/>
  <c r="AV115" i="8"/>
  <c r="EB115" i="8"/>
  <c r="CI115" i="8"/>
  <c r="BE115" i="8"/>
  <c r="BT115" i="8"/>
  <c r="Q115" i="8"/>
  <c r="AT115" i="8"/>
  <c r="AH115" i="8"/>
  <c r="AU115" i="8"/>
  <c r="EU115" i="8"/>
  <c r="ET115" i="8"/>
  <c r="AG115" i="8"/>
  <c r="DH115" i="8"/>
  <c r="CD115" i="8"/>
  <c r="ES115" i="8"/>
  <c r="EY115" i="8"/>
  <c r="DW115" i="8"/>
  <c r="CT115" i="8"/>
  <c r="CC115" i="8"/>
  <c r="CS115" i="8"/>
  <c r="BD115" i="8"/>
  <c r="AE115" i="8"/>
  <c r="AZ115" i="8"/>
  <c r="AD115" i="8"/>
  <c r="BX115" i="8"/>
  <c r="EO115" i="8"/>
  <c r="AS115" i="8"/>
  <c r="P115" i="8"/>
  <c r="CU115" i="8"/>
  <c r="EC115" i="8"/>
  <c r="AF115" i="8"/>
  <c r="G115" i="8"/>
  <c r="K115" i="8"/>
  <c r="BR115" i="8"/>
  <c r="AO115" i="8"/>
  <c r="BN115" i="8"/>
  <c r="CP115" i="8"/>
  <c r="DP115" i="8"/>
  <c r="CQ115" i="8"/>
  <c r="CO115" i="8"/>
  <c r="BM115" i="8"/>
  <c r="EI115" i="8"/>
  <c r="BO115" i="8"/>
  <c r="Z115" i="8"/>
  <c r="BF115" i="8"/>
  <c r="T115" i="8"/>
  <c r="DG115" i="8"/>
  <c r="BC115" i="8"/>
  <c r="CB115" i="8"/>
  <c r="AA115" i="8"/>
  <c r="CH115" i="8"/>
  <c r="BP115" i="8"/>
  <c r="L115" i="8"/>
  <c r="EW115" i="8"/>
  <c r="AY115" i="8"/>
  <c r="BI115" i="8"/>
  <c r="CG115" i="8"/>
  <c r="BJ115" i="8"/>
  <c r="DU115" i="8"/>
  <c r="DQ115" i="8"/>
  <c r="R115" i="8"/>
  <c r="BK115" i="8"/>
  <c r="DR115" i="8"/>
  <c r="E115" i="8"/>
  <c r="EF115" i="8"/>
  <c r="F115" i="8"/>
  <c r="EA115" i="8"/>
  <c r="BQ115" i="8"/>
  <c r="DF115" i="8"/>
  <c r="DV115" i="8"/>
  <c r="AI115" i="8"/>
  <c r="CR115" i="8"/>
  <c r="EP115" i="8"/>
  <c r="DT115" i="8"/>
  <c r="DE115" i="8"/>
  <c r="BH115" i="8"/>
  <c r="M115" i="8"/>
  <c r="N115" i="8"/>
  <c r="BG115" i="8"/>
  <c r="DK115" i="8"/>
  <c r="AC115" i="8"/>
  <c r="DA115" i="8"/>
  <c r="EJ115" i="8"/>
  <c r="BS115" i="8"/>
  <c r="ED115" i="8"/>
  <c r="CE115" i="8"/>
  <c r="DY115" i="8"/>
  <c r="O115" i="8"/>
  <c r="AB115" i="8"/>
  <c r="DZ115" i="8"/>
  <c r="CF115" i="8"/>
  <c r="DO115" i="8"/>
  <c r="ER115" i="8"/>
  <c r="EN115" i="8"/>
  <c r="BW115" i="8"/>
  <c r="AW115" i="8"/>
  <c r="EE115" i="8"/>
  <c r="CM115" i="8"/>
  <c r="CL115" i="8"/>
  <c r="BY115" i="8"/>
  <c r="BL115" i="8"/>
  <c r="BZ115" i="8"/>
  <c r="AL115" i="8"/>
  <c r="AK115" i="8"/>
  <c r="DB115" i="8"/>
  <c r="AM115" i="8"/>
  <c r="J115" i="8"/>
  <c r="X115" i="8"/>
  <c r="AP115" i="8"/>
  <c r="BA115" i="8"/>
  <c r="EQ115" i="8"/>
  <c r="Y115" i="8"/>
  <c r="EX115" i="8"/>
  <c r="EK115" i="8"/>
  <c r="BB115" i="8"/>
  <c r="EL115" i="8"/>
  <c r="I115" i="8"/>
  <c r="AN115" i="8"/>
  <c r="S115" i="8"/>
  <c r="CA115" i="8"/>
  <c r="AX115" i="8"/>
  <c r="DX115" i="8"/>
  <c r="DI115" i="8"/>
  <c r="AQ115" i="8"/>
  <c r="BV115" i="8"/>
  <c r="CX115" i="8"/>
  <c r="CW115" i="8"/>
  <c r="DN115" i="8"/>
  <c r="BU115" i="8"/>
  <c r="CJ115" i="8"/>
  <c r="EM115" i="8"/>
  <c r="DC115" i="8"/>
  <c r="W115" i="8"/>
  <c r="CZ115" i="8"/>
  <c r="DM115" i="8"/>
  <c r="CY115" i="8"/>
  <c r="CK115" i="8"/>
  <c r="V115" i="8"/>
  <c r="AR115" i="8"/>
  <c r="CN115" i="8"/>
  <c r="U115" i="8"/>
  <c r="EH115" i="8"/>
  <c r="AJ115" i="8"/>
  <c r="CV115" i="8"/>
  <c r="DS115" i="8"/>
  <c r="DD115" i="8"/>
  <c r="H115" i="8"/>
  <c r="EV115" i="8"/>
  <c r="EG115" i="8"/>
  <c r="DJ115" i="8"/>
  <c r="CI40" i="8"/>
  <c r="EB40" i="8"/>
  <c r="AV40" i="8"/>
  <c r="DL40" i="8"/>
  <c r="BT40" i="8"/>
  <c r="AU40" i="8"/>
  <c r="BE40" i="8"/>
  <c r="AH40" i="8"/>
  <c r="AT40" i="8"/>
  <c r="Q40" i="8"/>
  <c r="EU40" i="8"/>
  <c r="AG40" i="8"/>
  <c r="DH40" i="8"/>
  <c r="CD40" i="8"/>
  <c r="ET40" i="8"/>
  <c r="ES40" i="8"/>
  <c r="EY40" i="8"/>
  <c r="CC40" i="8"/>
  <c r="AZ40" i="8"/>
  <c r="CT40" i="8"/>
  <c r="DW40" i="8"/>
  <c r="CS40" i="8"/>
  <c r="BX40" i="8"/>
  <c r="EO40" i="8"/>
  <c r="AS40" i="8"/>
  <c r="AE40" i="8"/>
  <c r="AD40" i="8"/>
  <c r="BD40" i="8"/>
  <c r="P40" i="8"/>
  <c r="AF40" i="8"/>
  <c r="AO40" i="8"/>
  <c r="EC40" i="8"/>
  <c r="BR40" i="8"/>
  <c r="K40" i="8"/>
  <c r="CU40" i="8"/>
  <c r="G40" i="8"/>
  <c r="DP40" i="8"/>
  <c r="EI40" i="8"/>
  <c r="CQ40" i="8"/>
  <c r="BN40" i="8"/>
  <c r="BM40" i="8"/>
  <c r="CP40" i="8"/>
  <c r="CO40" i="8"/>
  <c r="BC40" i="8"/>
  <c r="T40" i="8"/>
  <c r="DG40" i="8"/>
  <c r="CB40" i="8"/>
  <c r="Z40" i="8"/>
  <c r="BO40" i="8"/>
  <c r="BF40" i="8"/>
  <c r="L40" i="8"/>
  <c r="EW40" i="8"/>
  <c r="BI40" i="8"/>
  <c r="CH40" i="8"/>
  <c r="AA40" i="8"/>
  <c r="CG40" i="8"/>
  <c r="AY40" i="8"/>
  <c r="BK40" i="8"/>
  <c r="DU40" i="8"/>
  <c r="DQ40" i="8"/>
  <c r="BP40" i="8"/>
  <c r="EF40" i="8"/>
  <c r="BJ40" i="8"/>
  <c r="DR40" i="8"/>
  <c r="DF40" i="8"/>
  <c r="BQ40" i="8"/>
  <c r="R40" i="8"/>
  <c r="DV40" i="8"/>
  <c r="DT40" i="8"/>
  <c r="EA40" i="8"/>
  <c r="E40" i="8"/>
  <c r="AC40" i="8"/>
  <c r="AI40" i="8"/>
  <c r="F40" i="8"/>
  <c r="CR40" i="8"/>
  <c r="EJ40" i="8"/>
  <c r="EP40" i="8"/>
  <c r="DK40" i="8"/>
  <c r="DE40" i="8"/>
  <c r="BS40" i="8"/>
  <c r="BG40" i="8"/>
  <c r="N40" i="8"/>
  <c r="CM40" i="8"/>
  <c r="EN40" i="8"/>
  <c r="AP40" i="8"/>
  <c r="DZ40" i="8"/>
  <c r="BH40" i="8"/>
  <c r="ED40" i="8"/>
  <c r="CE40" i="8"/>
  <c r="M40" i="8"/>
  <c r="EE40" i="8"/>
  <c r="DB40" i="8"/>
  <c r="AB40" i="8"/>
  <c r="DA40" i="8"/>
  <c r="O40" i="8"/>
  <c r="DY40" i="8"/>
  <c r="BW40" i="8"/>
  <c r="BL40" i="8"/>
  <c r="AW40" i="8"/>
  <c r="DO40" i="8"/>
  <c r="CL40" i="8"/>
  <c r="BZ40" i="8"/>
  <c r="AQ40" i="8"/>
  <c r="BB40" i="8"/>
  <c r="AM40" i="8"/>
  <c r="X40" i="8"/>
  <c r="BY40" i="8"/>
  <c r="ER40" i="8"/>
  <c r="AX40" i="8"/>
  <c r="CF40" i="8"/>
  <c r="J40" i="8"/>
  <c r="EX40" i="8"/>
  <c r="BV40" i="8"/>
  <c r="BA40" i="8"/>
  <c r="AN40" i="8"/>
  <c r="I40" i="8"/>
  <c r="CA40" i="8"/>
  <c r="DX40" i="8"/>
  <c r="S40" i="8"/>
  <c r="DI40" i="8"/>
  <c r="AK40" i="8"/>
  <c r="EL40" i="8"/>
  <c r="AL40" i="8"/>
  <c r="Y40" i="8"/>
  <c r="EK40" i="8"/>
  <c r="EQ40" i="8"/>
  <c r="W40" i="8"/>
  <c r="CY40" i="8"/>
  <c r="CZ40" i="8"/>
  <c r="CW40" i="8"/>
  <c r="CJ40" i="8"/>
  <c r="DC40" i="8"/>
  <c r="DS40" i="8"/>
  <c r="EM40" i="8"/>
  <c r="CK40" i="8"/>
  <c r="DJ40" i="8"/>
  <c r="CX40" i="8"/>
  <c r="BU40" i="8"/>
  <c r="DM40" i="8"/>
  <c r="DN40" i="8"/>
  <c r="DD40" i="8"/>
  <c r="H40" i="8"/>
  <c r="CV40" i="8"/>
  <c r="V40" i="8"/>
  <c r="AR40" i="8"/>
  <c r="AJ40" i="8"/>
  <c r="EV40" i="8"/>
  <c r="EH40" i="8"/>
  <c r="EG40" i="8"/>
  <c r="CN40" i="8"/>
  <c r="U40" i="8"/>
  <c r="EB127" i="8"/>
  <c r="DL127" i="8"/>
  <c r="AV127" i="8"/>
  <c r="BE127" i="8"/>
  <c r="CI127" i="8"/>
  <c r="BT127" i="8"/>
  <c r="AU127" i="8"/>
  <c r="AH127" i="8"/>
  <c r="Q127" i="8"/>
  <c r="AT127" i="8"/>
  <c r="AG127" i="8"/>
  <c r="EU127" i="8"/>
  <c r="DH127" i="8"/>
  <c r="ES127" i="8"/>
  <c r="EY127" i="8"/>
  <c r="CD127" i="8"/>
  <c r="ET127" i="8"/>
  <c r="DW127" i="8"/>
  <c r="CS127" i="8"/>
  <c r="CC127" i="8"/>
  <c r="CT127" i="8"/>
  <c r="AZ127" i="8"/>
  <c r="AD127" i="8"/>
  <c r="AE127" i="8"/>
  <c r="EO127" i="8"/>
  <c r="AS127" i="8"/>
  <c r="BD127" i="8"/>
  <c r="P127" i="8"/>
  <c r="BX127" i="8"/>
  <c r="BR127" i="8"/>
  <c r="K127" i="8"/>
  <c r="G127" i="8"/>
  <c r="CU127" i="8"/>
  <c r="AF127" i="8"/>
  <c r="EI127" i="8"/>
  <c r="BM127" i="8"/>
  <c r="CQ127" i="8"/>
  <c r="AO127" i="8"/>
  <c r="DP127" i="8"/>
  <c r="EC127" i="8"/>
  <c r="CP127" i="8"/>
  <c r="BN127" i="8"/>
  <c r="CB127" i="8"/>
  <c r="BC127" i="8"/>
  <c r="DG127" i="8"/>
  <c r="CO127" i="8"/>
  <c r="BO127" i="8"/>
  <c r="Z127" i="8"/>
  <c r="T127" i="8"/>
  <c r="BF127" i="8"/>
  <c r="CH127" i="8"/>
  <c r="AY127" i="8"/>
  <c r="EW127" i="8"/>
  <c r="CG127" i="8"/>
  <c r="L127" i="8"/>
  <c r="AA127" i="8"/>
  <c r="R127" i="8"/>
  <c r="BI127" i="8"/>
  <c r="BP127" i="8"/>
  <c r="DU127" i="8"/>
  <c r="EA127" i="8"/>
  <c r="DR127" i="8"/>
  <c r="DF127" i="8"/>
  <c r="BK127" i="8"/>
  <c r="BJ127" i="8"/>
  <c r="EF127" i="8"/>
  <c r="DV127" i="8"/>
  <c r="E127" i="8"/>
  <c r="BQ127" i="8"/>
  <c r="DT127" i="8"/>
  <c r="DQ127" i="8"/>
  <c r="EP127" i="8"/>
  <c r="DK127" i="8"/>
  <c r="AI127" i="8"/>
  <c r="AC127" i="8"/>
  <c r="EJ127" i="8"/>
  <c r="DE127" i="8"/>
  <c r="ED127" i="8"/>
  <c r="CM127" i="8"/>
  <c r="DA127" i="8"/>
  <c r="DO127" i="8"/>
  <c r="F127" i="8"/>
  <c r="M127" i="8"/>
  <c r="AP127" i="8"/>
  <c r="N127" i="8"/>
  <c r="CE127" i="8"/>
  <c r="DZ127" i="8"/>
  <c r="BS127" i="8"/>
  <c r="BH127" i="8"/>
  <c r="BG127" i="8"/>
  <c r="EN127" i="8"/>
  <c r="DY127" i="8"/>
  <c r="CR127" i="8"/>
  <c r="O127" i="8"/>
  <c r="CL127" i="8"/>
  <c r="AB127" i="8"/>
  <c r="CF127" i="8"/>
  <c r="DB127" i="8"/>
  <c r="BY127" i="8"/>
  <c r="ER127" i="8"/>
  <c r="EE127" i="8"/>
  <c r="BZ127" i="8"/>
  <c r="BL127" i="8"/>
  <c r="BW127" i="8"/>
  <c r="J127" i="8"/>
  <c r="EX127" i="8"/>
  <c r="AW127" i="8"/>
  <c r="I127" i="8"/>
  <c r="AQ127" i="8"/>
  <c r="AL127" i="8"/>
  <c r="X127" i="8"/>
  <c r="BB127" i="8"/>
  <c r="EL127" i="8"/>
  <c r="DI127" i="8"/>
  <c r="DX127" i="8"/>
  <c r="BA127" i="8"/>
  <c r="S127" i="8"/>
  <c r="AK127" i="8"/>
  <c r="AX127" i="8"/>
  <c r="CA127" i="8"/>
  <c r="AM127" i="8"/>
  <c r="AN127" i="8"/>
  <c r="Y127" i="8"/>
  <c r="DC127" i="8"/>
  <c r="CY127" i="8"/>
  <c r="DS127" i="8"/>
  <c r="DN127" i="8"/>
  <c r="DJ127" i="8"/>
  <c r="EQ127" i="8"/>
  <c r="BV127" i="8"/>
  <c r="CX127" i="8"/>
  <c r="CW127" i="8"/>
  <c r="CJ127" i="8"/>
  <c r="EM127" i="8"/>
  <c r="EK127" i="8"/>
  <c r="DM127" i="8"/>
  <c r="BU127" i="8"/>
  <c r="CK127" i="8"/>
  <c r="EV127" i="8"/>
  <c r="EG127" i="8"/>
  <c r="CN127" i="8"/>
  <c r="AR127" i="8"/>
  <c r="AJ127" i="8"/>
  <c r="W127" i="8"/>
  <c r="U127" i="8"/>
  <c r="CZ127" i="8"/>
  <c r="V127" i="8"/>
  <c r="DD127" i="8"/>
  <c r="H127" i="8"/>
  <c r="EH127" i="8"/>
  <c r="CV127" i="8"/>
  <c r="DL85" i="8"/>
  <c r="AV85" i="8"/>
  <c r="EB85" i="8"/>
  <c r="CI85" i="8"/>
  <c r="BT85" i="8"/>
  <c r="AU85" i="8"/>
  <c r="BE85" i="8"/>
  <c r="Q85" i="8"/>
  <c r="AH85" i="8"/>
  <c r="AT85" i="8"/>
  <c r="AG85" i="8"/>
  <c r="DH85" i="8"/>
  <c r="EU85" i="8"/>
  <c r="ET85" i="8"/>
  <c r="EY85" i="8"/>
  <c r="CD85" i="8"/>
  <c r="ES85" i="8"/>
  <c r="DW85" i="8"/>
  <c r="CC85" i="8"/>
  <c r="CT85" i="8"/>
  <c r="AZ85" i="8"/>
  <c r="CS85" i="8"/>
  <c r="BD85" i="8"/>
  <c r="EO85" i="8"/>
  <c r="BX85" i="8"/>
  <c r="AE85" i="8"/>
  <c r="P85" i="8"/>
  <c r="AD85" i="8"/>
  <c r="AS85" i="8"/>
  <c r="AO85" i="8"/>
  <c r="BR85" i="8"/>
  <c r="EC85" i="8"/>
  <c r="AF85" i="8"/>
  <c r="K85" i="8"/>
  <c r="G85" i="8"/>
  <c r="CU85" i="8"/>
  <c r="DP85" i="8"/>
  <c r="EI85" i="8"/>
  <c r="CQ85" i="8"/>
  <c r="CP85" i="8"/>
  <c r="BN85" i="8"/>
  <c r="BM85" i="8"/>
  <c r="BO85" i="8"/>
  <c r="T85" i="8"/>
  <c r="BF85" i="8"/>
  <c r="Z85" i="8"/>
  <c r="CB85" i="8"/>
  <c r="CO85" i="8"/>
  <c r="BC85" i="8"/>
  <c r="BI85" i="8"/>
  <c r="AA85" i="8"/>
  <c r="L85" i="8"/>
  <c r="R85" i="8"/>
  <c r="BP85" i="8"/>
  <c r="CH85" i="8"/>
  <c r="EW85" i="8"/>
  <c r="DG85" i="8"/>
  <c r="CG85" i="8"/>
  <c r="AY85" i="8"/>
  <c r="BK85" i="8"/>
  <c r="BJ85" i="8"/>
  <c r="DF85" i="8"/>
  <c r="DU85" i="8"/>
  <c r="E85" i="8"/>
  <c r="DR85" i="8"/>
  <c r="EF85" i="8"/>
  <c r="F85" i="8"/>
  <c r="DQ85" i="8"/>
  <c r="DV85" i="8"/>
  <c r="AI85" i="8"/>
  <c r="EJ85" i="8"/>
  <c r="AC85" i="8"/>
  <c r="EA85" i="8"/>
  <c r="DE85" i="8"/>
  <c r="BQ85" i="8"/>
  <c r="EP85" i="8"/>
  <c r="DT85" i="8"/>
  <c r="CR85" i="8"/>
  <c r="BS85" i="8"/>
  <c r="BH85" i="8"/>
  <c r="DA85" i="8"/>
  <c r="BG85" i="8"/>
  <c r="CM85" i="8"/>
  <c r="DK85" i="8"/>
  <c r="DZ85" i="8"/>
  <c r="ED85" i="8"/>
  <c r="CE85" i="8"/>
  <c r="N85" i="8"/>
  <c r="DO85" i="8"/>
  <c r="CL85" i="8"/>
  <c r="EN85" i="8"/>
  <c r="BW85" i="8"/>
  <c r="ER85" i="8"/>
  <c r="AP85" i="8"/>
  <c r="AW85" i="8"/>
  <c r="M85" i="8"/>
  <c r="EE85" i="8"/>
  <c r="DB85" i="8"/>
  <c r="AB85" i="8"/>
  <c r="DY85" i="8"/>
  <c r="BY85" i="8"/>
  <c r="O85" i="8"/>
  <c r="CF85" i="8"/>
  <c r="BZ85" i="8"/>
  <c r="AL85" i="8"/>
  <c r="AK85" i="8"/>
  <c r="AM85" i="8"/>
  <c r="AQ85" i="8"/>
  <c r="EX85" i="8"/>
  <c r="I85" i="8"/>
  <c r="Y85" i="8"/>
  <c r="BB85" i="8"/>
  <c r="BA85" i="8"/>
  <c r="EL85" i="8"/>
  <c r="EK85" i="8"/>
  <c r="CA85" i="8"/>
  <c r="S85" i="8"/>
  <c r="AX85" i="8"/>
  <c r="BL85" i="8"/>
  <c r="J85" i="8"/>
  <c r="DI85" i="8"/>
  <c r="DX85" i="8"/>
  <c r="X85" i="8"/>
  <c r="AN85" i="8"/>
  <c r="EQ85" i="8"/>
  <c r="CJ85" i="8"/>
  <c r="DM85" i="8"/>
  <c r="BV85" i="8"/>
  <c r="EM85" i="8"/>
  <c r="BU85" i="8"/>
  <c r="DC85" i="8"/>
  <c r="CZ85" i="8"/>
  <c r="CK85" i="8"/>
  <c r="DJ85" i="8"/>
  <c r="CY85" i="8"/>
  <c r="CX85" i="8"/>
  <c r="CW85" i="8"/>
  <c r="DN85" i="8"/>
  <c r="DS85" i="8"/>
  <c r="AJ85" i="8"/>
  <c r="DD85" i="8"/>
  <c r="V85" i="8"/>
  <c r="U85" i="8"/>
  <c r="CV85" i="8"/>
  <c r="EV85" i="8"/>
  <c r="W85" i="8"/>
  <c r="EH85" i="8"/>
  <c r="AR85" i="8"/>
  <c r="EG85" i="8"/>
  <c r="CN85" i="8"/>
  <c r="H85" i="8"/>
  <c r="EB90" i="8"/>
  <c r="DL90" i="8"/>
  <c r="AV90" i="8"/>
  <c r="CI90" i="8"/>
  <c r="BT90" i="8"/>
  <c r="AU90" i="8"/>
  <c r="BE90" i="8"/>
  <c r="AT90" i="8"/>
  <c r="Q90" i="8"/>
  <c r="AH90" i="8"/>
  <c r="EU90" i="8"/>
  <c r="AG90" i="8"/>
  <c r="DH90" i="8"/>
  <c r="ET90" i="8"/>
  <c r="ES90" i="8"/>
  <c r="CD90" i="8"/>
  <c r="EY90" i="8"/>
  <c r="CC90" i="8"/>
  <c r="DW90" i="8"/>
  <c r="AZ90" i="8"/>
  <c r="CS90" i="8"/>
  <c r="BD90" i="8"/>
  <c r="CT90" i="8"/>
  <c r="P90" i="8"/>
  <c r="AD90" i="8"/>
  <c r="AS90" i="8"/>
  <c r="BX90" i="8"/>
  <c r="EO90" i="8"/>
  <c r="AE90" i="8"/>
  <c r="CU90" i="8"/>
  <c r="AF90" i="8"/>
  <c r="G90" i="8"/>
  <c r="BR90" i="8"/>
  <c r="K90" i="8"/>
  <c r="EC90" i="8"/>
  <c r="CQ90" i="8"/>
  <c r="AO90" i="8"/>
  <c r="CP90" i="8"/>
  <c r="BM90" i="8"/>
  <c r="CO90" i="8"/>
  <c r="EI90" i="8"/>
  <c r="DP90" i="8"/>
  <c r="BN90" i="8"/>
  <c r="T90" i="8"/>
  <c r="Z90" i="8"/>
  <c r="DG90" i="8"/>
  <c r="BO90" i="8"/>
  <c r="CB90" i="8"/>
  <c r="BC90" i="8"/>
  <c r="BF90" i="8"/>
  <c r="L90" i="8"/>
  <c r="EW90" i="8"/>
  <c r="AA90" i="8"/>
  <c r="CH90" i="8"/>
  <c r="BI90" i="8"/>
  <c r="AY90" i="8"/>
  <c r="CG90" i="8"/>
  <c r="DU90" i="8"/>
  <c r="BJ90" i="8"/>
  <c r="R90" i="8"/>
  <c r="EA90" i="8"/>
  <c r="BP90" i="8"/>
  <c r="BK90" i="8"/>
  <c r="DR90" i="8"/>
  <c r="EF90" i="8"/>
  <c r="F90" i="8"/>
  <c r="DT90" i="8"/>
  <c r="DF90" i="8"/>
  <c r="AI90" i="8"/>
  <c r="E90" i="8"/>
  <c r="EP90" i="8"/>
  <c r="CR90" i="8"/>
  <c r="DV90" i="8"/>
  <c r="BQ90" i="8"/>
  <c r="EJ90" i="8"/>
  <c r="DQ90" i="8"/>
  <c r="AC90" i="8"/>
  <c r="DE90" i="8"/>
  <c r="DY90" i="8"/>
  <c r="DK90" i="8"/>
  <c r="BG90" i="8"/>
  <c r="AP90" i="8"/>
  <c r="BS90" i="8"/>
  <c r="N90" i="8"/>
  <c r="BH90" i="8"/>
  <c r="CM90" i="8"/>
  <c r="DA90" i="8"/>
  <c r="M90" i="8"/>
  <c r="DO90" i="8"/>
  <c r="EN90" i="8"/>
  <c r="CF90" i="8"/>
  <c r="CL90" i="8"/>
  <c r="ED90" i="8"/>
  <c r="CE90" i="8"/>
  <c r="AB90" i="8"/>
  <c r="BW90" i="8"/>
  <c r="DB90" i="8"/>
  <c r="BZ90" i="8"/>
  <c r="DZ90" i="8"/>
  <c r="ER90" i="8"/>
  <c r="EE90" i="8"/>
  <c r="I90" i="8"/>
  <c r="AK90" i="8"/>
  <c r="BL90" i="8"/>
  <c r="AL90" i="8"/>
  <c r="X90" i="8"/>
  <c r="EX90" i="8"/>
  <c r="Y90" i="8"/>
  <c r="AN90" i="8"/>
  <c r="O90" i="8"/>
  <c r="BY90" i="8"/>
  <c r="AM90" i="8"/>
  <c r="AW90" i="8"/>
  <c r="J90" i="8"/>
  <c r="CA90" i="8"/>
  <c r="DI90" i="8"/>
  <c r="S90" i="8"/>
  <c r="EL90" i="8"/>
  <c r="DX90" i="8"/>
  <c r="BA90" i="8"/>
  <c r="EK90" i="8"/>
  <c r="EQ90" i="8"/>
  <c r="AQ90" i="8"/>
  <c r="BB90" i="8"/>
  <c r="AX90" i="8"/>
  <c r="DN90" i="8"/>
  <c r="CX90" i="8"/>
  <c r="DJ90" i="8"/>
  <c r="DC90" i="8"/>
  <c r="BV90" i="8"/>
  <c r="CZ90" i="8"/>
  <c r="DS90" i="8"/>
  <c r="DM90" i="8"/>
  <c r="EM90" i="8"/>
  <c r="BU90" i="8"/>
  <c r="CJ90" i="8"/>
  <c r="CW90" i="8"/>
  <c r="CK90" i="8"/>
  <c r="CY90" i="8"/>
  <c r="CV90" i="8"/>
  <c r="W90" i="8"/>
  <c r="V90" i="8"/>
  <c r="U90" i="8"/>
  <c r="EH90" i="8"/>
  <c r="H90" i="8"/>
  <c r="EG90" i="8"/>
  <c r="CN90" i="8"/>
  <c r="AR90" i="8"/>
  <c r="DD90" i="8"/>
  <c r="AJ90" i="8"/>
  <c r="EV90" i="8"/>
  <c r="DL70" i="8"/>
  <c r="AV70" i="8"/>
  <c r="CI70" i="8"/>
  <c r="EB70" i="8"/>
  <c r="BE70" i="8"/>
  <c r="BT70" i="8"/>
  <c r="AU70" i="8"/>
  <c r="AT70" i="8"/>
  <c r="AH70" i="8"/>
  <c r="Q70" i="8"/>
  <c r="AG70" i="8"/>
  <c r="EU70" i="8"/>
  <c r="DH70" i="8"/>
  <c r="EY70" i="8"/>
  <c r="CD70" i="8"/>
  <c r="ES70" i="8"/>
  <c r="ET70" i="8"/>
  <c r="CT70" i="8"/>
  <c r="DW70" i="8"/>
  <c r="CS70" i="8"/>
  <c r="AZ70" i="8"/>
  <c r="CC70" i="8"/>
  <c r="BD70" i="8"/>
  <c r="AE70" i="8"/>
  <c r="P70" i="8"/>
  <c r="AD70" i="8"/>
  <c r="BX70" i="8"/>
  <c r="EO70" i="8"/>
  <c r="AS70" i="8"/>
  <c r="K70" i="8"/>
  <c r="AF70" i="8"/>
  <c r="BR70" i="8"/>
  <c r="AO70" i="8"/>
  <c r="EC70" i="8"/>
  <c r="CU70" i="8"/>
  <c r="G70" i="8"/>
  <c r="CQ70" i="8"/>
  <c r="CP70" i="8"/>
  <c r="BM70" i="8"/>
  <c r="BN70" i="8"/>
  <c r="DP70" i="8"/>
  <c r="CO70" i="8"/>
  <c r="EI70" i="8"/>
  <c r="CB70" i="8"/>
  <c r="BF70" i="8"/>
  <c r="BO70" i="8"/>
  <c r="T70" i="8"/>
  <c r="L70" i="8"/>
  <c r="BC70" i="8"/>
  <c r="Z70" i="8"/>
  <c r="DG70" i="8"/>
  <c r="BI70" i="8"/>
  <c r="AA70" i="8"/>
  <c r="CH70" i="8"/>
  <c r="EW70" i="8"/>
  <c r="CG70" i="8"/>
  <c r="AY70" i="8"/>
  <c r="R70" i="8"/>
  <c r="DQ70" i="8"/>
  <c r="BP70" i="8"/>
  <c r="BJ70" i="8"/>
  <c r="BK70" i="8"/>
  <c r="EA70" i="8"/>
  <c r="DU70" i="8"/>
  <c r="DF70" i="8"/>
  <c r="E70" i="8"/>
  <c r="DR70" i="8"/>
  <c r="AI70" i="8"/>
  <c r="F70" i="8"/>
  <c r="DV70" i="8"/>
  <c r="BQ70" i="8"/>
  <c r="EF70" i="8"/>
  <c r="AC70" i="8"/>
  <c r="EJ70" i="8"/>
  <c r="DE70" i="8"/>
  <c r="CR70" i="8"/>
  <c r="EP70" i="8"/>
  <c r="DT70" i="8"/>
  <c r="BS70" i="8"/>
  <c r="DK70" i="8"/>
  <c r="CE70" i="8"/>
  <c r="EN70" i="8"/>
  <c r="BG70" i="8"/>
  <c r="AP70" i="8"/>
  <c r="ED70" i="8"/>
  <c r="DA70" i="8"/>
  <c r="N70" i="8"/>
  <c r="M70" i="8"/>
  <c r="DZ70" i="8"/>
  <c r="CM70" i="8"/>
  <c r="CF70" i="8"/>
  <c r="ER70" i="8"/>
  <c r="DY70" i="8"/>
  <c r="O70" i="8"/>
  <c r="DB70" i="8"/>
  <c r="BH70" i="8"/>
  <c r="DO70" i="8"/>
  <c r="CL70" i="8"/>
  <c r="BW70" i="8"/>
  <c r="BZ70" i="8"/>
  <c r="AW70" i="8"/>
  <c r="AQ70" i="8"/>
  <c r="J70" i="8"/>
  <c r="AK70" i="8"/>
  <c r="EE70" i="8"/>
  <c r="AB70" i="8"/>
  <c r="BY70" i="8"/>
  <c r="BL70" i="8"/>
  <c r="EX70" i="8"/>
  <c r="AM70" i="8"/>
  <c r="AN70" i="8"/>
  <c r="AX70" i="8"/>
  <c r="EL70" i="8"/>
  <c r="AL70" i="8"/>
  <c r="Y70" i="8"/>
  <c r="EK70" i="8"/>
  <c r="DI70" i="8"/>
  <c r="BB70" i="8"/>
  <c r="BA70" i="8"/>
  <c r="X70" i="8"/>
  <c r="CA70" i="8"/>
  <c r="I70" i="8"/>
  <c r="S70" i="8"/>
  <c r="CK70" i="8"/>
  <c r="DM70" i="8"/>
  <c r="DX70" i="8"/>
  <c r="BV70" i="8"/>
  <c r="CZ70" i="8"/>
  <c r="DJ70" i="8"/>
  <c r="EQ70" i="8"/>
  <c r="CY70" i="8"/>
  <c r="CX70" i="8"/>
  <c r="BU70" i="8"/>
  <c r="CW70" i="8"/>
  <c r="DC70" i="8"/>
  <c r="CJ70" i="8"/>
  <c r="DN70" i="8"/>
  <c r="DS70" i="8"/>
  <c r="W70" i="8"/>
  <c r="AR70" i="8"/>
  <c r="EM70" i="8"/>
  <c r="CN70" i="8"/>
  <c r="V70" i="8"/>
  <c r="AJ70" i="8"/>
  <c r="U70" i="8"/>
  <c r="H70" i="8"/>
  <c r="EG70" i="8"/>
  <c r="EV70" i="8"/>
  <c r="CV70" i="8"/>
  <c r="DD70" i="8"/>
  <c r="EH70" i="8"/>
  <c r="CI112" i="8"/>
  <c r="EB112" i="8"/>
  <c r="AV112" i="8"/>
  <c r="DL112" i="8"/>
  <c r="BE112" i="8"/>
  <c r="AU112" i="8"/>
  <c r="BT112" i="8"/>
  <c r="Q112" i="8"/>
  <c r="AH112" i="8"/>
  <c r="AT112" i="8"/>
  <c r="DH112" i="8"/>
  <c r="AG112" i="8"/>
  <c r="EU112" i="8"/>
  <c r="CD112" i="8"/>
  <c r="ET112" i="8"/>
  <c r="DW112" i="8"/>
  <c r="EY112" i="8"/>
  <c r="ES112" i="8"/>
  <c r="CC112" i="8"/>
  <c r="CT112" i="8"/>
  <c r="CS112" i="8"/>
  <c r="BX112" i="8"/>
  <c r="P112" i="8"/>
  <c r="BD112" i="8"/>
  <c r="AE112" i="8"/>
  <c r="AD112" i="8"/>
  <c r="EO112" i="8"/>
  <c r="AZ112" i="8"/>
  <c r="G112" i="8"/>
  <c r="CU112" i="8"/>
  <c r="EC112" i="8"/>
  <c r="AF112" i="8"/>
  <c r="AO112" i="8"/>
  <c r="AS112" i="8"/>
  <c r="K112" i="8"/>
  <c r="BR112" i="8"/>
  <c r="CO112" i="8"/>
  <c r="BN112" i="8"/>
  <c r="CP112" i="8"/>
  <c r="BM112" i="8"/>
  <c r="EI112" i="8"/>
  <c r="DP112" i="8"/>
  <c r="CQ112" i="8"/>
  <c r="BO112" i="8"/>
  <c r="Z112" i="8"/>
  <c r="BF112" i="8"/>
  <c r="BC112" i="8"/>
  <c r="T112" i="8"/>
  <c r="CB112" i="8"/>
  <c r="CG112" i="8"/>
  <c r="L112" i="8"/>
  <c r="BP112" i="8"/>
  <c r="CH112" i="8"/>
  <c r="DG112" i="8"/>
  <c r="EW112" i="8"/>
  <c r="BI112" i="8"/>
  <c r="AY112" i="8"/>
  <c r="AA112" i="8"/>
  <c r="R112" i="8"/>
  <c r="BJ112" i="8"/>
  <c r="BK112" i="8"/>
  <c r="EF112" i="8"/>
  <c r="DR112" i="8"/>
  <c r="DF112" i="8"/>
  <c r="BQ112" i="8"/>
  <c r="EA112" i="8"/>
  <c r="DV112" i="8"/>
  <c r="DU112" i="8"/>
  <c r="E112" i="8"/>
  <c r="F112" i="8"/>
  <c r="AI112" i="8"/>
  <c r="DT112" i="8"/>
  <c r="CR112" i="8"/>
  <c r="DE112" i="8"/>
  <c r="EP112" i="8"/>
  <c r="EJ112" i="8"/>
  <c r="DK112" i="8"/>
  <c r="DQ112" i="8"/>
  <c r="AC112" i="8"/>
  <c r="ED112" i="8"/>
  <c r="CE112" i="8"/>
  <c r="DZ112" i="8"/>
  <c r="DY112" i="8"/>
  <c r="BS112" i="8"/>
  <c r="BH112" i="8"/>
  <c r="BG112" i="8"/>
  <c r="CM112" i="8"/>
  <c r="DA112" i="8"/>
  <c r="N112" i="8"/>
  <c r="AP112" i="8"/>
  <c r="EE112" i="8"/>
  <c r="CF112" i="8"/>
  <c r="M112" i="8"/>
  <c r="ER112" i="8"/>
  <c r="AW112" i="8"/>
  <c r="BW112" i="8"/>
  <c r="EN112" i="8"/>
  <c r="O112" i="8"/>
  <c r="DO112" i="8"/>
  <c r="AB112" i="8"/>
  <c r="BZ112" i="8"/>
  <c r="CL112" i="8"/>
  <c r="AQ112" i="8"/>
  <c r="AM112" i="8"/>
  <c r="BA112" i="8"/>
  <c r="DB112" i="8"/>
  <c r="BY112" i="8"/>
  <c r="AK112" i="8"/>
  <c r="J112" i="8"/>
  <c r="AL112" i="8"/>
  <c r="EX112" i="8"/>
  <c r="AN112" i="8"/>
  <c r="EK112" i="8"/>
  <c r="X112" i="8"/>
  <c r="CA112" i="8"/>
  <c r="EL112" i="8"/>
  <c r="BL112" i="8"/>
  <c r="I112" i="8"/>
  <c r="BB112" i="8"/>
  <c r="AX112" i="8"/>
  <c r="DI112" i="8"/>
  <c r="S112" i="8"/>
  <c r="BV112" i="8"/>
  <c r="Y112" i="8"/>
  <c r="CW112" i="8"/>
  <c r="CZ112" i="8"/>
  <c r="W112" i="8"/>
  <c r="CY112" i="8"/>
  <c r="CX112" i="8"/>
  <c r="DJ112" i="8"/>
  <c r="DX112" i="8"/>
  <c r="EQ112" i="8"/>
  <c r="DC112" i="8"/>
  <c r="DN112" i="8"/>
  <c r="BU112" i="8"/>
  <c r="DM112" i="8"/>
  <c r="CJ112" i="8"/>
  <c r="CK112" i="8"/>
  <c r="EM112" i="8"/>
  <c r="AR112" i="8"/>
  <c r="AJ112" i="8"/>
  <c r="CV112" i="8"/>
  <c r="EV112" i="8"/>
  <c r="DS112" i="8"/>
  <c r="V112" i="8"/>
  <c r="H112" i="8"/>
  <c r="EG112" i="8"/>
  <c r="U112" i="8"/>
  <c r="DD112" i="8"/>
  <c r="EH112" i="8"/>
  <c r="CN112" i="8"/>
  <c r="EB128" i="8"/>
  <c r="AV128" i="8"/>
  <c r="DL128" i="8"/>
  <c r="BT128" i="8"/>
  <c r="AU128" i="8"/>
  <c r="CI128" i="8"/>
  <c r="BE128" i="8"/>
  <c r="Q128" i="8"/>
  <c r="AT128" i="8"/>
  <c r="AH128" i="8"/>
  <c r="ET128" i="8"/>
  <c r="EU128" i="8"/>
  <c r="AG128" i="8"/>
  <c r="DH128" i="8"/>
  <c r="EY128" i="8"/>
  <c r="CD128" i="8"/>
  <c r="ES128" i="8"/>
  <c r="CC128" i="8"/>
  <c r="DW128" i="8"/>
  <c r="CS128" i="8"/>
  <c r="CT128" i="8"/>
  <c r="BD128" i="8"/>
  <c r="P128" i="8"/>
  <c r="EO128" i="8"/>
  <c r="AS128" i="8"/>
  <c r="AE128" i="8"/>
  <c r="BX128" i="8"/>
  <c r="AD128" i="8"/>
  <c r="AZ128" i="8"/>
  <c r="AO128" i="8"/>
  <c r="CU128" i="8"/>
  <c r="G128" i="8"/>
  <c r="BR128" i="8"/>
  <c r="AF128" i="8"/>
  <c r="K128" i="8"/>
  <c r="DP128" i="8"/>
  <c r="CQ128" i="8"/>
  <c r="CP128" i="8"/>
  <c r="CO128" i="8"/>
  <c r="EC128" i="8"/>
  <c r="BN128" i="8"/>
  <c r="EI128" i="8"/>
  <c r="BM128" i="8"/>
  <c r="BC128" i="8"/>
  <c r="Z128" i="8"/>
  <c r="CB128" i="8"/>
  <c r="BO128" i="8"/>
  <c r="T128" i="8"/>
  <c r="BF128" i="8"/>
  <c r="L128" i="8"/>
  <c r="DG128" i="8"/>
  <c r="EW128" i="8"/>
  <c r="CG128" i="8"/>
  <c r="AA128" i="8"/>
  <c r="R128" i="8"/>
  <c r="BI128" i="8"/>
  <c r="CH128" i="8"/>
  <c r="AY128" i="8"/>
  <c r="BP128" i="8"/>
  <c r="BK128" i="8"/>
  <c r="DR128" i="8"/>
  <c r="BJ128" i="8"/>
  <c r="DQ128" i="8"/>
  <c r="DU128" i="8"/>
  <c r="EA128" i="8"/>
  <c r="E128" i="8"/>
  <c r="BQ128" i="8"/>
  <c r="EF128" i="8"/>
  <c r="DF128" i="8"/>
  <c r="F128" i="8"/>
  <c r="DV128" i="8"/>
  <c r="AI128" i="8"/>
  <c r="EJ128" i="8"/>
  <c r="AC128" i="8"/>
  <c r="DT128" i="8"/>
  <c r="DE128" i="8"/>
  <c r="EP128" i="8"/>
  <c r="DK128" i="8"/>
  <c r="BS128" i="8"/>
  <c r="DA128" i="8"/>
  <c r="CR128" i="8"/>
  <c r="AP128" i="8"/>
  <c r="M128" i="8"/>
  <c r="N128" i="8"/>
  <c r="CE128" i="8"/>
  <c r="BH128" i="8"/>
  <c r="DZ128" i="8"/>
  <c r="BG128" i="8"/>
  <c r="CM128" i="8"/>
  <c r="EN128" i="8"/>
  <c r="EE128" i="8"/>
  <c r="DO128" i="8"/>
  <c r="CF128" i="8"/>
  <c r="BY128" i="8"/>
  <c r="DY128" i="8"/>
  <c r="ER128" i="8"/>
  <c r="O128" i="8"/>
  <c r="BZ128" i="8"/>
  <c r="AW128" i="8"/>
  <c r="BW128" i="8"/>
  <c r="ED128" i="8"/>
  <c r="DB128" i="8"/>
  <c r="BL128" i="8"/>
  <c r="AB128" i="8"/>
  <c r="AQ128" i="8"/>
  <c r="CL128" i="8"/>
  <c r="AM128" i="8"/>
  <c r="AL128" i="8"/>
  <c r="AK128" i="8"/>
  <c r="X128" i="8"/>
  <c r="EX128" i="8"/>
  <c r="AN128" i="8"/>
  <c r="I128" i="8"/>
  <c r="Y128" i="8"/>
  <c r="CA128" i="8"/>
  <c r="AX128" i="8"/>
  <c r="EL128" i="8"/>
  <c r="DI128" i="8"/>
  <c r="J128" i="8"/>
  <c r="BB128" i="8"/>
  <c r="BA128" i="8"/>
  <c r="S128" i="8"/>
  <c r="DN128" i="8"/>
  <c r="CZ128" i="8"/>
  <c r="DX128" i="8"/>
  <c r="EQ128" i="8"/>
  <c r="CX128" i="8"/>
  <c r="CY128" i="8"/>
  <c r="CW128" i="8"/>
  <c r="CJ128" i="8"/>
  <c r="DM128" i="8"/>
  <c r="BU128" i="8"/>
  <c r="EK128" i="8"/>
  <c r="DC128" i="8"/>
  <c r="CK128" i="8"/>
  <c r="BV128" i="8"/>
  <c r="DS128" i="8"/>
  <c r="CN128" i="8"/>
  <c r="AR128" i="8"/>
  <c r="W128" i="8"/>
  <c r="AJ128" i="8"/>
  <c r="DJ128" i="8"/>
  <c r="U128" i="8"/>
  <c r="EM128" i="8"/>
  <c r="V128" i="8"/>
  <c r="DD128" i="8"/>
  <c r="EV128" i="8"/>
  <c r="CV128" i="8"/>
  <c r="H128" i="8"/>
  <c r="EH128" i="8"/>
  <c r="EG128" i="8"/>
  <c r="DL27" i="8"/>
  <c r="AV27" i="8"/>
  <c r="CI27" i="8"/>
  <c r="EB27" i="8"/>
  <c r="BE27" i="8"/>
  <c r="BT27" i="8"/>
  <c r="AU27" i="8"/>
  <c r="AT27" i="8"/>
  <c r="Q27" i="8"/>
  <c r="AH27" i="8"/>
  <c r="EU27" i="8"/>
  <c r="AG27" i="8"/>
  <c r="DH27" i="8"/>
  <c r="CD27" i="8"/>
  <c r="ES27" i="8"/>
  <c r="EY27" i="8"/>
  <c r="DW27" i="8"/>
  <c r="ET27" i="8"/>
  <c r="CC27" i="8"/>
  <c r="CT27" i="8"/>
  <c r="AZ27" i="8"/>
  <c r="CS27" i="8"/>
  <c r="AE27" i="8"/>
  <c r="P27" i="8"/>
  <c r="BX27" i="8"/>
  <c r="AS27" i="8"/>
  <c r="BD27" i="8"/>
  <c r="AD27" i="8"/>
  <c r="AF27" i="8"/>
  <c r="EO27" i="8"/>
  <c r="EC27" i="8"/>
  <c r="G27" i="8"/>
  <c r="BR27" i="8"/>
  <c r="AO27" i="8"/>
  <c r="K27" i="8"/>
  <c r="CU27" i="8"/>
  <c r="EI27" i="8"/>
  <c r="CP27" i="8"/>
  <c r="BM27" i="8"/>
  <c r="BN27" i="8"/>
  <c r="DP27" i="8"/>
  <c r="CO27" i="8"/>
  <c r="CQ27" i="8"/>
  <c r="Z27" i="8"/>
  <c r="T27" i="8"/>
  <c r="BF27" i="8"/>
  <c r="CB27" i="8"/>
  <c r="BC27" i="8"/>
  <c r="EW27" i="8"/>
  <c r="BO27" i="8"/>
  <c r="DG27" i="8"/>
  <c r="BI27" i="8"/>
  <c r="CH27" i="8"/>
  <c r="CG27" i="8"/>
  <c r="R27" i="8"/>
  <c r="L27" i="8"/>
  <c r="AA27" i="8"/>
  <c r="AY27" i="8"/>
  <c r="BJ27" i="8"/>
  <c r="DU27" i="8"/>
  <c r="DQ27" i="8"/>
  <c r="EA27" i="8"/>
  <c r="BP27" i="8"/>
  <c r="EF27" i="8"/>
  <c r="DF27" i="8"/>
  <c r="F27" i="8"/>
  <c r="DR27" i="8"/>
  <c r="BQ27" i="8"/>
  <c r="BK27" i="8"/>
  <c r="E27" i="8"/>
  <c r="DV27" i="8"/>
  <c r="EJ27" i="8"/>
  <c r="AC27" i="8"/>
  <c r="CR27" i="8"/>
  <c r="DK27" i="8"/>
  <c r="AI27" i="8"/>
  <c r="EP27" i="8"/>
  <c r="DE27" i="8"/>
  <c r="BH27" i="8"/>
  <c r="BS27" i="8"/>
  <c r="DZ27" i="8"/>
  <c r="DY27" i="8"/>
  <c r="M27" i="8"/>
  <c r="ED27" i="8"/>
  <c r="DA27" i="8"/>
  <c r="BG27" i="8"/>
  <c r="CE27" i="8"/>
  <c r="N27" i="8"/>
  <c r="CM27" i="8"/>
  <c r="DB27" i="8"/>
  <c r="ER27" i="8"/>
  <c r="BL27" i="8"/>
  <c r="AP27" i="8"/>
  <c r="CF27" i="8"/>
  <c r="EE27" i="8"/>
  <c r="AW27" i="8"/>
  <c r="BY27" i="8"/>
  <c r="DT27" i="8"/>
  <c r="EN27" i="8"/>
  <c r="AB27" i="8"/>
  <c r="DO27" i="8"/>
  <c r="BW27" i="8"/>
  <c r="AL27" i="8"/>
  <c r="I27" i="8"/>
  <c r="AM27" i="8"/>
  <c r="X27" i="8"/>
  <c r="AN27" i="8"/>
  <c r="O27" i="8"/>
  <c r="BZ27" i="8"/>
  <c r="CL27" i="8"/>
  <c r="J27" i="8"/>
  <c r="S27" i="8"/>
  <c r="CA27" i="8"/>
  <c r="EK27" i="8"/>
  <c r="EQ27" i="8"/>
  <c r="DX27" i="8"/>
  <c r="AQ27" i="8"/>
  <c r="EX27" i="8"/>
  <c r="BA27" i="8"/>
  <c r="EL27" i="8"/>
  <c r="Y27" i="8"/>
  <c r="AK27" i="8"/>
  <c r="AX27" i="8"/>
  <c r="BB27" i="8"/>
  <c r="DI27" i="8"/>
  <c r="CZ27" i="8"/>
  <c r="DS27" i="8"/>
  <c r="EM27" i="8"/>
  <c r="CY27" i="8"/>
  <c r="BV27" i="8"/>
  <c r="CW27" i="8"/>
  <c r="DM27" i="8"/>
  <c r="CX27" i="8"/>
  <c r="BU27" i="8"/>
  <c r="CJ27" i="8"/>
  <c r="DC27" i="8"/>
  <c r="DN27" i="8"/>
  <c r="CK27" i="8"/>
  <c r="CN27" i="8"/>
  <c r="V27" i="8"/>
  <c r="W27" i="8"/>
  <c r="DD27" i="8"/>
  <c r="H27" i="8"/>
  <c r="CV27" i="8"/>
  <c r="U27" i="8"/>
  <c r="EH27" i="8"/>
  <c r="EG27" i="8"/>
  <c r="EV27" i="8"/>
  <c r="DJ27" i="8"/>
  <c r="AR27" i="8"/>
  <c r="AJ27" i="8"/>
  <c r="DL125" i="8"/>
  <c r="EB125" i="8"/>
  <c r="AV125" i="8"/>
  <c r="BE125" i="8"/>
  <c r="BT125" i="8"/>
  <c r="CI125" i="8"/>
  <c r="AT125" i="8"/>
  <c r="AH125" i="8"/>
  <c r="Q125" i="8"/>
  <c r="AU125" i="8"/>
  <c r="EU125" i="8"/>
  <c r="AG125" i="8"/>
  <c r="DH125" i="8"/>
  <c r="ET125" i="8"/>
  <c r="ES125" i="8"/>
  <c r="EY125" i="8"/>
  <c r="CD125" i="8"/>
  <c r="CT125" i="8"/>
  <c r="CS125" i="8"/>
  <c r="CC125" i="8"/>
  <c r="DW125" i="8"/>
  <c r="AZ125" i="8"/>
  <c r="EO125" i="8"/>
  <c r="P125" i="8"/>
  <c r="BD125" i="8"/>
  <c r="BX125" i="8"/>
  <c r="AE125" i="8"/>
  <c r="AD125" i="8"/>
  <c r="AO125" i="8"/>
  <c r="K125" i="8"/>
  <c r="DP125" i="8"/>
  <c r="CU125" i="8"/>
  <c r="AS125" i="8"/>
  <c r="AF125" i="8"/>
  <c r="G125" i="8"/>
  <c r="BR125" i="8"/>
  <c r="EC125" i="8"/>
  <c r="BM125" i="8"/>
  <c r="CB125" i="8"/>
  <c r="EI125" i="8"/>
  <c r="CP125" i="8"/>
  <c r="CQ125" i="8"/>
  <c r="BN125" i="8"/>
  <c r="CO125" i="8"/>
  <c r="BO125" i="8"/>
  <c r="BC125" i="8"/>
  <c r="BF125" i="8"/>
  <c r="EW125" i="8"/>
  <c r="Z125" i="8"/>
  <c r="T125" i="8"/>
  <c r="DG125" i="8"/>
  <c r="BI125" i="8"/>
  <c r="AA125" i="8"/>
  <c r="CG125" i="8"/>
  <c r="L125" i="8"/>
  <c r="AY125" i="8"/>
  <c r="CH125" i="8"/>
  <c r="DQ125" i="8"/>
  <c r="BP125" i="8"/>
  <c r="BK125" i="8"/>
  <c r="DU125" i="8"/>
  <c r="EA125" i="8"/>
  <c r="DF125" i="8"/>
  <c r="R125" i="8"/>
  <c r="BJ125" i="8"/>
  <c r="EF125" i="8"/>
  <c r="DR125" i="8"/>
  <c r="BQ125" i="8"/>
  <c r="DV125" i="8"/>
  <c r="AI125" i="8"/>
  <c r="E125" i="8"/>
  <c r="F125" i="8"/>
  <c r="DT125" i="8"/>
  <c r="EJ125" i="8"/>
  <c r="AC125" i="8"/>
  <c r="EP125" i="8"/>
  <c r="DE125" i="8"/>
  <c r="CR125" i="8"/>
  <c r="DK125" i="8"/>
  <c r="ED125" i="8"/>
  <c r="EN125" i="8"/>
  <c r="BS125" i="8"/>
  <c r="DA125" i="8"/>
  <c r="N125" i="8"/>
  <c r="BG125" i="8"/>
  <c r="M125" i="8"/>
  <c r="AP125" i="8"/>
  <c r="BH125" i="8"/>
  <c r="DZ125" i="8"/>
  <c r="CM125" i="8"/>
  <c r="CE125" i="8"/>
  <c r="DY125" i="8"/>
  <c r="ER125" i="8"/>
  <c r="AB125" i="8"/>
  <c r="BZ125" i="8"/>
  <c r="O125" i="8"/>
  <c r="CF125" i="8"/>
  <c r="EE125" i="8"/>
  <c r="DB125" i="8"/>
  <c r="BY125" i="8"/>
  <c r="BL125" i="8"/>
  <c r="CL125" i="8"/>
  <c r="BW125" i="8"/>
  <c r="J125" i="8"/>
  <c r="I125" i="8"/>
  <c r="X125" i="8"/>
  <c r="BB125" i="8"/>
  <c r="DO125" i="8"/>
  <c r="AQ125" i="8"/>
  <c r="AL125" i="8"/>
  <c r="DI125" i="8"/>
  <c r="CA125" i="8"/>
  <c r="BA125" i="8"/>
  <c r="AX125" i="8"/>
  <c r="EK125" i="8"/>
  <c r="AM125" i="8"/>
  <c r="S125" i="8"/>
  <c r="Y125" i="8"/>
  <c r="AW125" i="8"/>
  <c r="AK125" i="8"/>
  <c r="EX125" i="8"/>
  <c r="EL125" i="8"/>
  <c r="AN125" i="8"/>
  <c r="DX125" i="8"/>
  <c r="EM125" i="8"/>
  <c r="CX125" i="8"/>
  <c r="DC125" i="8"/>
  <c r="DS125" i="8"/>
  <c r="CY125" i="8"/>
  <c r="EQ125" i="8"/>
  <c r="BU125" i="8"/>
  <c r="CW125" i="8"/>
  <c r="DM125" i="8"/>
  <c r="DJ125" i="8"/>
  <c r="DN125" i="8"/>
  <c r="BV125" i="8"/>
  <c r="CJ125" i="8"/>
  <c r="CK125" i="8"/>
  <c r="DD125" i="8"/>
  <c r="EG125" i="8"/>
  <c r="H125" i="8"/>
  <c r="CZ125" i="8"/>
  <c r="CN125" i="8"/>
  <c r="AR125" i="8"/>
  <c r="V125" i="8"/>
  <c r="EH125" i="8"/>
  <c r="AJ125" i="8"/>
  <c r="EV125" i="8"/>
  <c r="W125" i="8"/>
  <c r="U125" i="8"/>
  <c r="CV125" i="8"/>
  <c r="AV18" i="8"/>
  <c r="DL18" i="8"/>
  <c r="EB18" i="8"/>
  <c r="BE18" i="8"/>
  <c r="BT18" i="8"/>
  <c r="AU18" i="8"/>
  <c r="CI18" i="8"/>
  <c r="AT18" i="8"/>
  <c r="AH18" i="8"/>
  <c r="Q18" i="8"/>
  <c r="EU18" i="8"/>
  <c r="AG18" i="8"/>
  <c r="DH18" i="8"/>
  <c r="CC18" i="8"/>
  <c r="ES18" i="8"/>
  <c r="ET18" i="8"/>
  <c r="CD18" i="8"/>
  <c r="EY18" i="8"/>
  <c r="DW18" i="8"/>
  <c r="CS18" i="8"/>
  <c r="AZ18" i="8"/>
  <c r="CT18" i="8"/>
  <c r="AE18" i="8"/>
  <c r="AS18" i="8"/>
  <c r="BX18" i="8"/>
  <c r="P18" i="8"/>
  <c r="EO18" i="8"/>
  <c r="AD18" i="8"/>
  <c r="BD18" i="8"/>
  <c r="K18" i="8"/>
  <c r="CU18" i="8"/>
  <c r="AF18" i="8"/>
  <c r="G18" i="8"/>
  <c r="BR18" i="8"/>
  <c r="EC18" i="8"/>
  <c r="CQ18" i="8"/>
  <c r="CP18" i="8"/>
  <c r="AO18" i="8"/>
  <c r="CO18" i="8"/>
  <c r="CB18" i="8"/>
  <c r="EI18" i="8"/>
  <c r="DP18" i="8"/>
  <c r="BN18" i="8"/>
  <c r="BM18" i="8"/>
  <c r="BO18" i="8"/>
  <c r="EW18" i="8"/>
  <c r="Z18" i="8"/>
  <c r="T18" i="8"/>
  <c r="BC18" i="8"/>
  <c r="BF18" i="8"/>
  <c r="BI18" i="8"/>
  <c r="AA18" i="8"/>
  <c r="AY18" i="8"/>
  <c r="CH18" i="8"/>
  <c r="DG18" i="8"/>
  <c r="L18" i="8"/>
  <c r="CG18" i="8"/>
  <c r="BJ18" i="8"/>
  <c r="EF18" i="8"/>
  <c r="BK18" i="8"/>
  <c r="BP18" i="8"/>
  <c r="EA18" i="8"/>
  <c r="DU18" i="8"/>
  <c r="DQ18" i="8"/>
  <c r="DF18" i="8"/>
  <c r="BQ18" i="8"/>
  <c r="AI18" i="8"/>
  <c r="R18" i="8"/>
  <c r="E18" i="8"/>
  <c r="F18" i="8"/>
  <c r="EJ18" i="8"/>
  <c r="CR18" i="8"/>
  <c r="DK18" i="8"/>
  <c r="DT18" i="8"/>
  <c r="DV18" i="8"/>
  <c r="AC18" i="8"/>
  <c r="DE18" i="8"/>
  <c r="DR18" i="8"/>
  <c r="EP18" i="8"/>
  <c r="N18" i="8"/>
  <c r="EN18" i="8"/>
  <c r="M18" i="8"/>
  <c r="DA18" i="8"/>
  <c r="CE18" i="8"/>
  <c r="AP18" i="8"/>
  <c r="BG18" i="8"/>
  <c r="ED18" i="8"/>
  <c r="DZ18" i="8"/>
  <c r="CM18" i="8"/>
  <c r="DY18" i="8"/>
  <c r="BS18" i="8"/>
  <c r="DO18" i="8"/>
  <c r="BZ18" i="8"/>
  <c r="CL18" i="8"/>
  <c r="EE18" i="8"/>
  <c r="DB18" i="8"/>
  <c r="BW18" i="8"/>
  <c r="CF18" i="8"/>
  <c r="ER18" i="8"/>
  <c r="AB18" i="8"/>
  <c r="J18" i="8"/>
  <c r="O18" i="8"/>
  <c r="BY18" i="8"/>
  <c r="I18" i="8"/>
  <c r="X18" i="8"/>
  <c r="BH18" i="8"/>
  <c r="AM18" i="8"/>
  <c r="AL18" i="8"/>
  <c r="AW18" i="8"/>
  <c r="BL18" i="8"/>
  <c r="AQ18" i="8"/>
  <c r="AK18" i="8"/>
  <c r="S18" i="8"/>
  <c r="AX18" i="8"/>
  <c r="DI18" i="8"/>
  <c r="DX18" i="8"/>
  <c r="BA18" i="8"/>
  <c r="EL18" i="8"/>
  <c r="EQ18" i="8"/>
  <c r="BB18" i="8"/>
  <c r="CA18" i="8"/>
  <c r="AN18" i="8"/>
  <c r="EK18" i="8"/>
  <c r="Y18" i="8"/>
  <c r="EX18" i="8"/>
  <c r="DN18" i="8"/>
  <c r="CZ18" i="8"/>
  <c r="CW18" i="8"/>
  <c r="DM18" i="8"/>
  <c r="EM18" i="8"/>
  <c r="BU18" i="8"/>
  <c r="CY18" i="8"/>
  <c r="BV18" i="8"/>
  <c r="DC18" i="8"/>
  <c r="CK18" i="8"/>
  <c r="CX18" i="8"/>
  <c r="CJ18" i="8"/>
  <c r="DJ18" i="8"/>
  <c r="CN18" i="8"/>
  <c r="EG18" i="8"/>
  <c r="AJ18" i="8"/>
  <c r="DS18" i="8"/>
  <c r="EV18" i="8"/>
  <c r="CV18" i="8"/>
  <c r="DD18" i="8"/>
  <c r="U18" i="8"/>
  <c r="H18" i="8"/>
  <c r="V18" i="8"/>
  <c r="W18" i="8"/>
  <c r="EH18" i="8"/>
  <c r="AR18" i="8"/>
  <c r="CI93" i="8"/>
  <c r="EB93" i="8"/>
  <c r="AV93" i="8"/>
  <c r="DL93" i="8"/>
  <c r="BE93" i="8"/>
  <c r="BT93" i="8"/>
  <c r="AU93" i="8"/>
  <c r="Q93" i="8"/>
  <c r="AT93" i="8"/>
  <c r="AH93" i="8"/>
  <c r="DH93" i="8"/>
  <c r="EU93" i="8"/>
  <c r="AG93" i="8"/>
  <c r="EY93" i="8"/>
  <c r="CD93" i="8"/>
  <c r="ET93" i="8"/>
  <c r="ES93" i="8"/>
  <c r="AZ93" i="8"/>
  <c r="CC93" i="8"/>
  <c r="DW93" i="8"/>
  <c r="CT93" i="8"/>
  <c r="CS93" i="8"/>
  <c r="AE93" i="8"/>
  <c r="BX93" i="8"/>
  <c r="BD93" i="8"/>
  <c r="EO93" i="8"/>
  <c r="AD93" i="8"/>
  <c r="AS93" i="8"/>
  <c r="P93" i="8"/>
  <c r="G93" i="8"/>
  <c r="K93" i="8"/>
  <c r="BR93" i="8"/>
  <c r="AF93" i="8"/>
  <c r="CU93" i="8"/>
  <c r="BN93" i="8"/>
  <c r="EC93" i="8"/>
  <c r="CQ93" i="8"/>
  <c r="CO93" i="8"/>
  <c r="EI93" i="8"/>
  <c r="CP93" i="8"/>
  <c r="AO93" i="8"/>
  <c r="DP93" i="8"/>
  <c r="BM93" i="8"/>
  <c r="CB93" i="8"/>
  <c r="Z93" i="8"/>
  <c r="DG93" i="8"/>
  <c r="T93" i="8"/>
  <c r="BF93" i="8"/>
  <c r="BC93" i="8"/>
  <c r="BO93" i="8"/>
  <c r="EW93" i="8"/>
  <c r="BI93" i="8"/>
  <c r="CH93" i="8"/>
  <c r="BP93" i="8"/>
  <c r="AA93" i="8"/>
  <c r="CG93" i="8"/>
  <c r="L93" i="8"/>
  <c r="AY93" i="8"/>
  <c r="BJ93" i="8"/>
  <c r="EA93" i="8"/>
  <c r="BK93" i="8"/>
  <c r="R93" i="8"/>
  <c r="DF93" i="8"/>
  <c r="DQ93" i="8"/>
  <c r="DU93" i="8"/>
  <c r="DR93" i="8"/>
  <c r="F93" i="8"/>
  <c r="EF93" i="8"/>
  <c r="E93" i="8"/>
  <c r="DV93" i="8"/>
  <c r="AI93" i="8"/>
  <c r="DT93" i="8"/>
  <c r="DE93" i="8"/>
  <c r="BS93" i="8"/>
  <c r="EP93" i="8"/>
  <c r="BQ93" i="8"/>
  <c r="AC93" i="8"/>
  <c r="CR93" i="8"/>
  <c r="DK93" i="8"/>
  <c r="CE93" i="8"/>
  <c r="AP93" i="8"/>
  <c r="EJ93" i="8"/>
  <c r="DA93" i="8"/>
  <c r="M93" i="8"/>
  <c r="DZ93" i="8"/>
  <c r="BG93" i="8"/>
  <c r="ED93" i="8"/>
  <c r="N93" i="8"/>
  <c r="BH93" i="8"/>
  <c r="CM93" i="8"/>
  <c r="CF93" i="8"/>
  <c r="DY93" i="8"/>
  <c r="BW93" i="8"/>
  <c r="ER93" i="8"/>
  <c r="AQ93" i="8"/>
  <c r="EE93" i="8"/>
  <c r="DB93" i="8"/>
  <c r="AW93" i="8"/>
  <c r="EN93" i="8"/>
  <c r="O93" i="8"/>
  <c r="AB93" i="8"/>
  <c r="BZ93" i="8"/>
  <c r="DO93" i="8"/>
  <c r="AM93" i="8"/>
  <c r="AK93" i="8"/>
  <c r="BL93" i="8"/>
  <c r="AL93" i="8"/>
  <c r="CL93" i="8"/>
  <c r="I93" i="8"/>
  <c r="X93" i="8"/>
  <c r="AX93" i="8"/>
  <c r="BY93" i="8"/>
  <c r="EK93" i="8"/>
  <c r="EX93" i="8"/>
  <c r="CA93" i="8"/>
  <c r="EL93" i="8"/>
  <c r="BV93" i="8"/>
  <c r="Y93" i="8"/>
  <c r="BA93" i="8"/>
  <c r="AN93" i="8"/>
  <c r="J93" i="8"/>
  <c r="BB93" i="8"/>
  <c r="DX93" i="8"/>
  <c r="S93" i="8"/>
  <c r="DI93" i="8"/>
  <c r="CX93" i="8"/>
  <c r="BU93" i="8"/>
  <c r="CJ93" i="8"/>
  <c r="DS93" i="8"/>
  <c r="EM93" i="8"/>
  <c r="CY93" i="8"/>
  <c r="DC93" i="8"/>
  <c r="CK93" i="8"/>
  <c r="CZ93" i="8"/>
  <c r="W93" i="8"/>
  <c r="EQ93" i="8"/>
  <c r="CW93" i="8"/>
  <c r="DN93" i="8"/>
  <c r="DM93" i="8"/>
  <c r="DJ93" i="8"/>
  <c r="DD93" i="8"/>
  <c r="AJ93" i="8"/>
  <c r="U93" i="8"/>
  <c r="CV93" i="8"/>
  <c r="V93" i="8"/>
  <c r="EV93" i="8"/>
  <c r="H93" i="8"/>
  <c r="AR93" i="8"/>
  <c r="EG93" i="8"/>
  <c r="CN93" i="8"/>
  <c r="EH93" i="8"/>
  <c r="DL87" i="8"/>
  <c r="EB87" i="8"/>
  <c r="CI87" i="8"/>
  <c r="AV87" i="8"/>
  <c r="BT87" i="8"/>
  <c r="BE87" i="8"/>
  <c r="AU87" i="8"/>
  <c r="AT87" i="8"/>
  <c r="AH87" i="8"/>
  <c r="Q87" i="8"/>
  <c r="AG87" i="8"/>
  <c r="DH87" i="8"/>
  <c r="EU87" i="8"/>
  <c r="ET87" i="8"/>
  <c r="ES87" i="8"/>
  <c r="EY87" i="8"/>
  <c r="DW87" i="8"/>
  <c r="CD87" i="8"/>
  <c r="CS87" i="8"/>
  <c r="AZ87" i="8"/>
  <c r="CT87" i="8"/>
  <c r="CC87" i="8"/>
  <c r="AD87" i="8"/>
  <c r="AS87" i="8"/>
  <c r="BD87" i="8"/>
  <c r="EO87" i="8"/>
  <c r="AE87" i="8"/>
  <c r="BX87" i="8"/>
  <c r="P87" i="8"/>
  <c r="G87" i="8"/>
  <c r="K87" i="8"/>
  <c r="CU87" i="8"/>
  <c r="AO87" i="8"/>
  <c r="AF87" i="8"/>
  <c r="BR87" i="8"/>
  <c r="EC87" i="8"/>
  <c r="EI87" i="8"/>
  <c r="BM87" i="8"/>
  <c r="DP87" i="8"/>
  <c r="CQ87" i="8"/>
  <c r="BN87" i="8"/>
  <c r="CP87" i="8"/>
  <c r="CB87" i="8"/>
  <c r="BC87" i="8"/>
  <c r="BO87" i="8"/>
  <c r="Z87" i="8"/>
  <c r="CO87" i="8"/>
  <c r="DG87" i="8"/>
  <c r="T87" i="8"/>
  <c r="BI87" i="8"/>
  <c r="CH87" i="8"/>
  <c r="EW87" i="8"/>
  <c r="CG87" i="8"/>
  <c r="AY87" i="8"/>
  <c r="L87" i="8"/>
  <c r="AA87" i="8"/>
  <c r="BF87" i="8"/>
  <c r="R87" i="8"/>
  <c r="EA87" i="8"/>
  <c r="BP87" i="8"/>
  <c r="BK87" i="8"/>
  <c r="DQ87" i="8"/>
  <c r="BJ87" i="8"/>
  <c r="DU87" i="8"/>
  <c r="DR87" i="8"/>
  <c r="DV87" i="8"/>
  <c r="BQ87" i="8"/>
  <c r="DF87" i="8"/>
  <c r="EF87" i="8"/>
  <c r="E87" i="8"/>
  <c r="F87" i="8"/>
  <c r="EP87" i="8"/>
  <c r="DK87" i="8"/>
  <c r="BS87" i="8"/>
  <c r="DT87" i="8"/>
  <c r="AC87" i="8"/>
  <c r="EJ87" i="8"/>
  <c r="DE87" i="8"/>
  <c r="CR87" i="8"/>
  <c r="ED87" i="8"/>
  <c r="CM87" i="8"/>
  <c r="AI87" i="8"/>
  <c r="N87" i="8"/>
  <c r="EN87" i="8"/>
  <c r="DO87" i="8"/>
  <c r="BH87" i="8"/>
  <c r="M87" i="8"/>
  <c r="CE87" i="8"/>
  <c r="AP87" i="8"/>
  <c r="DA87" i="8"/>
  <c r="DZ87" i="8"/>
  <c r="BG87" i="8"/>
  <c r="DY87" i="8"/>
  <c r="BW87" i="8"/>
  <c r="EE87" i="8"/>
  <c r="AQ87" i="8"/>
  <c r="CL87" i="8"/>
  <c r="DB87" i="8"/>
  <c r="BZ87" i="8"/>
  <c r="AB87" i="8"/>
  <c r="BY87" i="8"/>
  <c r="O87" i="8"/>
  <c r="CF87" i="8"/>
  <c r="X87" i="8"/>
  <c r="EX87" i="8"/>
  <c r="AM87" i="8"/>
  <c r="J87" i="8"/>
  <c r="Y87" i="8"/>
  <c r="ER87" i="8"/>
  <c r="BL87" i="8"/>
  <c r="S87" i="8"/>
  <c r="AX87" i="8"/>
  <c r="AW87" i="8"/>
  <c r="DI87" i="8"/>
  <c r="AL87" i="8"/>
  <c r="AN87" i="8"/>
  <c r="I87" i="8"/>
  <c r="AK87" i="8"/>
  <c r="EL87" i="8"/>
  <c r="EK87" i="8"/>
  <c r="BB87" i="8"/>
  <c r="BA87" i="8"/>
  <c r="CA87" i="8"/>
  <c r="DJ87" i="8"/>
  <c r="CY87" i="8"/>
  <c r="DC87" i="8"/>
  <c r="CX87" i="8"/>
  <c r="DS87" i="8"/>
  <c r="CW87" i="8"/>
  <c r="DN87" i="8"/>
  <c r="BU87" i="8"/>
  <c r="DX87" i="8"/>
  <c r="BV87" i="8"/>
  <c r="CJ87" i="8"/>
  <c r="DM87" i="8"/>
  <c r="EQ87" i="8"/>
  <c r="CK87" i="8"/>
  <c r="CZ87" i="8"/>
  <c r="EM87" i="8"/>
  <c r="W87" i="8"/>
  <c r="EH87" i="8"/>
  <c r="EG87" i="8"/>
  <c r="EV87" i="8"/>
  <c r="AJ87" i="8"/>
  <c r="H87" i="8"/>
  <c r="AR87" i="8"/>
  <c r="CV87" i="8"/>
  <c r="CN87" i="8"/>
  <c r="V87" i="8"/>
  <c r="DD87" i="8"/>
  <c r="U87" i="8"/>
  <c r="AV30" i="8"/>
  <c r="EB30" i="8"/>
  <c r="DL30" i="8"/>
  <c r="CI30" i="8"/>
  <c r="BT30" i="8"/>
  <c r="AU30" i="8"/>
  <c r="BE30" i="8"/>
  <c r="AT30" i="8"/>
  <c r="AH30" i="8"/>
  <c r="Q30" i="8"/>
  <c r="AG30" i="8"/>
  <c r="DH30" i="8"/>
  <c r="EU30" i="8"/>
  <c r="CC30" i="8"/>
  <c r="ET30" i="8"/>
  <c r="ES30" i="8"/>
  <c r="CD30" i="8"/>
  <c r="EY30" i="8"/>
  <c r="CT30" i="8"/>
  <c r="DW30" i="8"/>
  <c r="CS30" i="8"/>
  <c r="AZ30" i="8"/>
  <c r="BX30" i="8"/>
  <c r="AF30" i="8"/>
  <c r="AE30" i="8"/>
  <c r="AS30" i="8"/>
  <c r="AD30" i="8"/>
  <c r="EO30" i="8"/>
  <c r="BD30" i="8"/>
  <c r="P30" i="8"/>
  <c r="EC30" i="8"/>
  <c r="K30" i="8"/>
  <c r="BR30" i="8"/>
  <c r="CU30" i="8"/>
  <c r="G30" i="8"/>
  <c r="DP30" i="8"/>
  <c r="BN30" i="8"/>
  <c r="CP30" i="8"/>
  <c r="AO30" i="8"/>
  <c r="CQ30" i="8"/>
  <c r="EI30" i="8"/>
  <c r="BM30" i="8"/>
  <c r="CO30" i="8"/>
  <c r="CB30" i="8"/>
  <c r="BC30" i="8"/>
  <c r="BO30" i="8"/>
  <c r="EW30" i="8"/>
  <c r="BI30" i="8"/>
  <c r="T30" i="8"/>
  <c r="DG30" i="8"/>
  <c r="Z30" i="8"/>
  <c r="BF30" i="8"/>
  <c r="AY30" i="8"/>
  <c r="AA30" i="8"/>
  <c r="L30" i="8"/>
  <c r="CH30" i="8"/>
  <c r="CG30" i="8"/>
  <c r="R30" i="8"/>
  <c r="BJ30" i="8"/>
  <c r="BK30" i="8"/>
  <c r="DU30" i="8"/>
  <c r="DF30" i="8"/>
  <c r="EA30" i="8"/>
  <c r="DQ30" i="8"/>
  <c r="BP30" i="8"/>
  <c r="F30" i="8"/>
  <c r="DR30" i="8"/>
  <c r="DV30" i="8"/>
  <c r="EF30" i="8"/>
  <c r="E30" i="8"/>
  <c r="DT30" i="8"/>
  <c r="DK30" i="8"/>
  <c r="EP30" i="8"/>
  <c r="AI30" i="8"/>
  <c r="AC30" i="8"/>
  <c r="BQ30" i="8"/>
  <c r="EJ30" i="8"/>
  <c r="DE30" i="8"/>
  <c r="CR30" i="8"/>
  <c r="BH30" i="8"/>
  <c r="CE30" i="8"/>
  <c r="AP30" i="8"/>
  <c r="ED30" i="8"/>
  <c r="DA30" i="8"/>
  <c r="EN30" i="8"/>
  <c r="N30" i="8"/>
  <c r="BG30" i="8"/>
  <c r="BS30" i="8"/>
  <c r="M30" i="8"/>
  <c r="DZ30" i="8"/>
  <c r="DY30" i="8"/>
  <c r="EE30" i="8"/>
  <c r="CF30" i="8"/>
  <c r="DO30" i="8"/>
  <c r="ER30" i="8"/>
  <c r="O30" i="8"/>
  <c r="CL30" i="8"/>
  <c r="DB30" i="8"/>
  <c r="BL30" i="8"/>
  <c r="CM30" i="8"/>
  <c r="AW30" i="8"/>
  <c r="AQ30" i="8"/>
  <c r="J30" i="8"/>
  <c r="AK30" i="8"/>
  <c r="EX30" i="8"/>
  <c r="AB30" i="8"/>
  <c r="Y30" i="8"/>
  <c r="BA30" i="8"/>
  <c r="BW30" i="8"/>
  <c r="AM30" i="8"/>
  <c r="I30" i="8"/>
  <c r="BB30" i="8"/>
  <c r="BY30" i="8"/>
  <c r="AX30" i="8"/>
  <c r="S30" i="8"/>
  <c r="EL30" i="8"/>
  <c r="DI30" i="8"/>
  <c r="X30" i="8"/>
  <c r="AL30" i="8"/>
  <c r="AN30" i="8"/>
  <c r="CA30" i="8"/>
  <c r="DX30" i="8"/>
  <c r="BZ30" i="8"/>
  <c r="EK30" i="8"/>
  <c r="DC30" i="8"/>
  <c r="W30" i="8"/>
  <c r="EQ30" i="8"/>
  <c r="DS30" i="8"/>
  <c r="DJ30" i="8"/>
  <c r="DN30" i="8"/>
  <c r="BV30" i="8"/>
  <c r="CJ30" i="8"/>
  <c r="CY30" i="8"/>
  <c r="BU30" i="8"/>
  <c r="CW30" i="8"/>
  <c r="DM30" i="8"/>
  <c r="CZ30" i="8"/>
  <c r="CX30" i="8"/>
  <c r="CK30" i="8"/>
  <c r="AR30" i="8"/>
  <c r="CN30" i="8"/>
  <c r="U30" i="8"/>
  <c r="EH30" i="8"/>
  <c r="EG30" i="8"/>
  <c r="CV30" i="8"/>
  <c r="V30" i="8"/>
  <c r="AJ30" i="8"/>
  <c r="EM30" i="8"/>
  <c r="DD30" i="8"/>
  <c r="H30" i="8"/>
  <c r="EV30" i="8"/>
  <c r="DL157" i="8"/>
  <c r="AV157" i="8"/>
  <c r="EB157" i="8"/>
  <c r="BE157" i="8"/>
  <c r="CI157" i="8"/>
  <c r="AU157" i="8"/>
  <c r="BT157" i="8"/>
  <c r="Q157" i="8"/>
  <c r="AT157" i="8"/>
  <c r="EU157" i="8"/>
  <c r="AH157" i="8"/>
  <c r="ET157" i="8"/>
  <c r="AG157" i="8"/>
  <c r="DH157" i="8"/>
  <c r="CD157" i="8"/>
  <c r="ES157" i="8"/>
  <c r="EY157" i="8"/>
  <c r="CS157" i="8"/>
  <c r="DW157" i="8"/>
  <c r="CT157" i="8"/>
  <c r="CC157" i="8"/>
  <c r="AE157" i="8"/>
  <c r="EO157" i="8"/>
  <c r="AS157" i="8"/>
  <c r="BD157" i="8"/>
  <c r="AZ157" i="8"/>
  <c r="BX157" i="8"/>
  <c r="AD157" i="8"/>
  <c r="P157" i="8"/>
  <c r="CU157" i="8"/>
  <c r="AO157" i="8"/>
  <c r="BR157" i="8"/>
  <c r="G157" i="8"/>
  <c r="AF157" i="8"/>
  <c r="K157" i="8"/>
  <c r="DP157" i="8"/>
  <c r="CP157" i="8"/>
  <c r="CQ157" i="8"/>
  <c r="BM157" i="8"/>
  <c r="EI157" i="8"/>
  <c r="BN157" i="8"/>
  <c r="EC157" i="8"/>
  <c r="CO157" i="8"/>
  <c r="BO157" i="8"/>
  <c r="BC157" i="8"/>
  <c r="Z157" i="8"/>
  <c r="T157" i="8"/>
  <c r="DG157" i="8"/>
  <c r="BI157" i="8"/>
  <c r="BF157" i="8"/>
  <c r="CB157" i="8"/>
  <c r="EW157" i="8"/>
  <c r="AA157" i="8"/>
  <c r="L157" i="8"/>
  <c r="CH157" i="8"/>
  <c r="CG157" i="8"/>
  <c r="AY157" i="8"/>
  <c r="BK157" i="8"/>
  <c r="BP157" i="8"/>
  <c r="BJ157" i="8"/>
  <c r="DU157" i="8"/>
  <c r="R157" i="8"/>
  <c r="EA157" i="8"/>
  <c r="DQ157" i="8"/>
  <c r="F157" i="8"/>
  <c r="DV157" i="8"/>
  <c r="DF157" i="8"/>
  <c r="BQ157" i="8"/>
  <c r="DR157" i="8"/>
  <c r="EF157" i="8"/>
  <c r="DT157" i="8"/>
  <c r="AI157" i="8"/>
  <c r="E157" i="8"/>
  <c r="DE157" i="8"/>
  <c r="EP157" i="8"/>
  <c r="DK157" i="8"/>
  <c r="AC157" i="8"/>
  <c r="CR157" i="8"/>
  <c r="AP157" i="8"/>
  <c r="DA157" i="8"/>
  <c r="N157" i="8"/>
  <c r="BH157" i="8"/>
  <c r="BG157" i="8"/>
  <c r="DZ157" i="8"/>
  <c r="DY157" i="8"/>
  <c r="EN157" i="8"/>
  <c r="ED157" i="8"/>
  <c r="EJ157" i="8"/>
  <c r="CM157" i="8"/>
  <c r="M157" i="8"/>
  <c r="CL157" i="8"/>
  <c r="DB157" i="8"/>
  <c r="CF157" i="8"/>
  <c r="ER157" i="8"/>
  <c r="BZ157" i="8"/>
  <c r="EE157" i="8"/>
  <c r="AW157" i="8"/>
  <c r="BS157" i="8"/>
  <c r="CE157" i="8"/>
  <c r="DO157" i="8"/>
  <c r="BW157" i="8"/>
  <c r="BY157" i="8"/>
  <c r="O157" i="8"/>
  <c r="AM157" i="8"/>
  <c r="AL157" i="8"/>
  <c r="Y157" i="8"/>
  <c r="AB157" i="8"/>
  <c r="AQ157" i="8"/>
  <c r="I157" i="8"/>
  <c r="EX157" i="8"/>
  <c r="BA157" i="8"/>
  <c r="BB157" i="8"/>
  <c r="EL157" i="8"/>
  <c r="CA157" i="8"/>
  <c r="J157" i="8"/>
  <c r="AN157" i="8"/>
  <c r="S157" i="8"/>
  <c r="DI157" i="8"/>
  <c r="EK157" i="8"/>
  <c r="BL157" i="8"/>
  <c r="AK157" i="8"/>
  <c r="X157" i="8"/>
  <c r="AX157" i="8"/>
  <c r="EM157" i="8"/>
  <c r="BV157" i="8"/>
  <c r="BU157" i="8"/>
  <c r="CJ157" i="8"/>
  <c r="EQ157" i="8"/>
  <c r="CX157" i="8"/>
  <c r="DS157" i="8"/>
  <c r="DX157" i="8"/>
  <c r="CY157" i="8"/>
  <c r="DC157" i="8"/>
  <c r="DN157" i="8"/>
  <c r="DM157" i="8"/>
  <c r="CZ157" i="8"/>
  <c r="CK157" i="8"/>
  <c r="CW157" i="8"/>
  <c r="DJ157" i="8"/>
  <c r="AR157" i="8"/>
  <c r="AJ157" i="8"/>
  <c r="W157" i="8"/>
  <c r="CN157" i="8"/>
  <c r="U157" i="8"/>
  <c r="CV157" i="8"/>
  <c r="DD157" i="8"/>
  <c r="V157" i="8"/>
  <c r="EV157" i="8"/>
  <c r="H157" i="8"/>
  <c r="EH157" i="8"/>
  <c r="EG157" i="8"/>
  <c r="AV151" i="8"/>
  <c r="EB151" i="8"/>
  <c r="DL151" i="8"/>
  <c r="BE151" i="8"/>
  <c r="BT151" i="8"/>
  <c r="CI151" i="8"/>
  <c r="AU151" i="8"/>
  <c r="AH151" i="8"/>
  <c r="Q151" i="8"/>
  <c r="AT151" i="8"/>
  <c r="AG151" i="8"/>
  <c r="DH151" i="8"/>
  <c r="EU151" i="8"/>
  <c r="ET151" i="8"/>
  <c r="ES151" i="8"/>
  <c r="DW151" i="8"/>
  <c r="EY151" i="8"/>
  <c r="CD151" i="8"/>
  <c r="CT151" i="8"/>
  <c r="CC151" i="8"/>
  <c r="CS151" i="8"/>
  <c r="AD151" i="8"/>
  <c r="P151" i="8"/>
  <c r="AZ151" i="8"/>
  <c r="BD151" i="8"/>
  <c r="AE151" i="8"/>
  <c r="BX151" i="8"/>
  <c r="EO151" i="8"/>
  <c r="G151" i="8"/>
  <c r="CU151" i="8"/>
  <c r="BR151" i="8"/>
  <c r="K151" i="8"/>
  <c r="AF151" i="8"/>
  <c r="AS151" i="8"/>
  <c r="EC151" i="8"/>
  <c r="AO151" i="8"/>
  <c r="BN151" i="8"/>
  <c r="BM151" i="8"/>
  <c r="CP151" i="8"/>
  <c r="CO151" i="8"/>
  <c r="CQ151" i="8"/>
  <c r="DP151" i="8"/>
  <c r="EI151" i="8"/>
  <c r="BO151" i="8"/>
  <c r="CB151" i="8"/>
  <c r="BC151" i="8"/>
  <c r="Z151" i="8"/>
  <c r="T151" i="8"/>
  <c r="DG151" i="8"/>
  <c r="BI151" i="8"/>
  <c r="BF151" i="8"/>
  <c r="AA151" i="8"/>
  <c r="CH151" i="8"/>
  <c r="AY151" i="8"/>
  <c r="CG151" i="8"/>
  <c r="EW151" i="8"/>
  <c r="L151" i="8"/>
  <c r="R151" i="8"/>
  <c r="BP151" i="8"/>
  <c r="EF151" i="8"/>
  <c r="EA151" i="8"/>
  <c r="BJ151" i="8"/>
  <c r="DU151" i="8"/>
  <c r="F151" i="8"/>
  <c r="DV151" i="8"/>
  <c r="BK151" i="8"/>
  <c r="DR151" i="8"/>
  <c r="BQ151" i="8"/>
  <c r="DQ151" i="8"/>
  <c r="DF151" i="8"/>
  <c r="E151" i="8"/>
  <c r="DK151" i="8"/>
  <c r="AC151" i="8"/>
  <c r="EP151" i="8"/>
  <c r="EJ151" i="8"/>
  <c r="DT151" i="8"/>
  <c r="DE151" i="8"/>
  <c r="AI151" i="8"/>
  <c r="DY151" i="8"/>
  <c r="EN151" i="8"/>
  <c r="ED151" i="8"/>
  <c r="DZ151" i="8"/>
  <c r="CR151" i="8"/>
  <c r="M151" i="8"/>
  <c r="BS151" i="8"/>
  <c r="DA151" i="8"/>
  <c r="N151" i="8"/>
  <c r="BH151" i="8"/>
  <c r="AP151" i="8"/>
  <c r="CE151" i="8"/>
  <c r="DO151" i="8"/>
  <c r="EE151" i="8"/>
  <c r="BY151" i="8"/>
  <c r="AQ151" i="8"/>
  <c r="O151" i="8"/>
  <c r="AB151" i="8"/>
  <c r="CL151" i="8"/>
  <c r="ER151" i="8"/>
  <c r="DB151" i="8"/>
  <c r="BZ151" i="8"/>
  <c r="BG151" i="8"/>
  <c r="CF151" i="8"/>
  <c r="CM151" i="8"/>
  <c r="J151" i="8"/>
  <c r="X151" i="8"/>
  <c r="BW151" i="8"/>
  <c r="BL151" i="8"/>
  <c r="Y151" i="8"/>
  <c r="AW151" i="8"/>
  <c r="EX151" i="8"/>
  <c r="BA151" i="8"/>
  <c r="AN151" i="8"/>
  <c r="S151" i="8"/>
  <c r="DI151" i="8"/>
  <c r="CY151" i="8"/>
  <c r="AM151" i="8"/>
  <c r="AL151" i="8"/>
  <c r="AK151" i="8"/>
  <c r="AX151" i="8"/>
  <c r="BV151" i="8"/>
  <c r="I151" i="8"/>
  <c r="BB151" i="8"/>
  <c r="CA151" i="8"/>
  <c r="EL151" i="8"/>
  <c r="CJ151" i="8"/>
  <c r="DX151" i="8"/>
  <c r="BU151" i="8"/>
  <c r="CX151" i="8"/>
  <c r="CK151" i="8"/>
  <c r="CZ151" i="8"/>
  <c r="DS151" i="8"/>
  <c r="EK151" i="8"/>
  <c r="EQ151" i="8"/>
  <c r="CW151" i="8"/>
  <c r="DN151" i="8"/>
  <c r="DM151" i="8"/>
  <c r="DC151" i="8"/>
  <c r="EM151" i="8"/>
  <c r="H151" i="8"/>
  <c r="EH151" i="8"/>
  <c r="AR151" i="8"/>
  <c r="EV151" i="8"/>
  <c r="EG151" i="8"/>
  <c r="U151" i="8"/>
  <c r="AJ151" i="8"/>
  <c r="W151" i="8"/>
  <c r="CN151" i="8"/>
  <c r="DD151" i="8"/>
  <c r="DJ151" i="8"/>
  <c r="V151" i="8"/>
  <c r="CV151" i="8"/>
  <c r="EB136" i="8"/>
  <c r="DL136" i="8"/>
  <c r="AV136" i="8"/>
  <c r="BT136" i="8"/>
  <c r="CI136" i="8"/>
  <c r="BE136" i="8"/>
  <c r="Q136" i="8"/>
  <c r="AT136" i="8"/>
  <c r="AU136" i="8"/>
  <c r="AH136" i="8"/>
  <c r="AG136" i="8"/>
  <c r="DH136" i="8"/>
  <c r="EU136" i="8"/>
  <c r="EY136" i="8"/>
  <c r="CD136" i="8"/>
  <c r="ET136" i="8"/>
  <c r="ES136" i="8"/>
  <c r="DW136" i="8"/>
  <c r="CS136" i="8"/>
  <c r="CC136" i="8"/>
  <c r="CT136" i="8"/>
  <c r="AZ136" i="8"/>
  <c r="EO136" i="8"/>
  <c r="AE136" i="8"/>
  <c r="BX136" i="8"/>
  <c r="BD136" i="8"/>
  <c r="P136" i="8"/>
  <c r="AD136" i="8"/>
  <c r="K136" i="8"/>
  <c r="AS136" i="8"/>
  <c r="AO136" i="8"/>
  <c r="CU136" i="8"/>
  <c r="EC136" i="8"/>
  <c r="AF136" i="8"/>
  <c r="G136" i="8"/>
  <c r="BR136" i="8"/>
  <c r="DP136" i="8"/>
  <c r="CQ136" i="8"/>
  <c r="CP136" i="8"/>
  <c r="CO136" i="8"/>
  <c r="BN136" i="8"/>
  <c r="EI136" i="8"/>
  <c r="BM136" i="8"/>
  <c r="BC136" i="8"/>
  <c r="Z136" i="8"/>
  <c r="BO136" i="8"/>
  <c r="T136" i="8"/>
  <c r="BF136" i="8"/>
  <c r="CB136" i="8"/>
  <c r="EW136" i="8"/>
  <c r="BI136" i="8"/>
  <c r="CH136" i="8"/>
  <c r="AY136" i="8"/>
  <c r="DG136" i="8"/>
  <c r="L136" i="8"/>
  <c r="CG136" i="8"/>
  <c r="AA136" i="8"/>
  <c r="R136" i="8"/>
  <c r="BK136" i="8"/>
  <c r="BP136" i="8"/>
  <c r="DU136" i="8"/>
  <c r="EA136" i="8"/>
  <c r="EF136" i="8"/>
  <c r="DV136" i="8"/>
  <c r="BJ136" i="8"/>
  <c r="E136" i="8"/>
  <c r="BQ136" i="8"/>
  <c r="DR136" i="8"/>
  <c r="DF136" i="8"/>
  <c r="DQ136" i="8"/>
  <c r="F136" i="8"/>
  <c r="AI136" i="8"/>
  <c r="EJ136" i="8"/>
  <c r="AC136" i="8"/>
  <c r="DT136" i="8"/>
  <c r="CR136" i="8"/>
  <c r="DE136" i="8"/>
  <c r="EP136" i="8"/>
  <c r="ED136" i="8"/>
  <c r="DA136" i="8"/>
  <c r="AP136" i="8"/>
  <c r="M136" i="8"/>
  <c r="DO136" i="8"/>
  <c r="N136" i="8"/>
  <c r="CE136" i="8"/>
  <c r="DK136" i="8"/>
  <c r="BS136" i="8"/>
  <c r="BH136" i="8"/>
  <c r="DZ136" i="8"/>
  <c r="BG136" i="8"/>
  <c r="DY136" i="8"/>
  <c r="CL136" i="8"/>
  <c r="DB136" i="8"/>
  <c r="AB136" i="8"/>
  <c r="BL136" i="8"/>
  <c r="EN136" i="8"/>
  <c r="CF136" i="8"/>
  <c r="BY136" i="8"/>
  <c r="ER136" i="8"/>
  <c r="O136" i="8"/>
  <c r="BZ136" i="8"/>
  <c r="AW136" i="8"/>
  <c r="CM136" i="8"/>
  <c r="BW136" i="8"/>
  <c r="I136" i="8"/>
  <c r="EE136" i="8"/>
  <c r="X136" i="8"/>
  <c r="AQ136" i="8"/>
  <c r="AM136" i="8"/>
  <c r="AL136" i="8"/>
  <c r="BB136" i="8"/>
  <c r="J136" i="8"/>
  <c r="BA136" i="8"/>
  <c r="S136" i="8"/>
  <c r="AK136" i="8"/>
  <c r="BV136" i="8"/>
  <c r="EX136" i="8"/>
  <c r="EK136" i="8"/>
  <c r="AN136" i="8"/>
  <c r="Y136" i="8"/>
  <c r="CA136" i="8"/>
  <c r="AX136" i="8"/>
  <c r="EL136" i="8"/>
  <c r="DI136" i="8"/>
  <c r="DS136" i="8"/>
  <c r="DN136" i="8"/>
  <c r="EQ136" i="8"/>
  <c r="CX136" i="8"/>
  <c r="DX136" i="8"/>
  <c r="CY136" i="8"/>
  <c r="CW136" i="8"/>
  <c r="DM136" i="8"/>
  <c r="BU136" i="8"/>
  <c r="CZ136" i="8"/>
  <c r="CJ136" i="8"/>
  <c r="DC136" i="8"/>
  <c r="CK136" i="8"/>
  <c r="DJ136" i="8"/>
  <c r="H136" i="8"/>
  <c r="EG136" i="8"/>
  <c r="EV136" i="8"/>
  <c r="CN136" i="8"/>
  <c r="AR136" i="8"/>
  <c r="W136" i="8"/>
  <c r="AJ136" i="8"/>
  <c r="CV136" i="8"/>
  <c r="U136" i="8"/>
  <c r="EM136" i="8"/>
  <c r="V136" i="8"/>
  <c r="DD136" i="8"/>
  <c r="EH136" i="8"/>
  <c r="CI46" i="8"/>
  <c r="DL46" i="8"/>
  <c r="AV46" i="8"/>
  <c r="EB46" i="8"/>
  <c r="BE46" i="8"/>
  <c r="BT46" i="8"/>
  <c r="AU46" i="8"/>
  <c r="AT46" i="8"/>
  <c r="AH46" i="8"/>
  <c r="Q46" i="8"/>
  <c r="AG46" i="8"/>
  <c r="ET46" i="8"/>
  <c r="DH46" i="8"/>
  <c r="EU46" i="8"/>
  <c r="ES46" i="8"/>
  <c r="CD46" i="8"/>
  <c r="EY46" i="8"/>
  <c r="CT46" i="8"/>
  <c r="CS46" i="8"/>
  <c r="AZ46" i="8"/>
  <c r="CC46" i="8"/>
  <c r="DW46" i="8"/>
  <c r="P46" i="8"/>
  <c r="EO46" i="8"/>
  <c r="AS46" i="8"/>
  <c r="BX46" i="8"/>
  <c r="BD46" i="8"/>
  <c r="AE46" i="8"/>
  <c r="AD46" i="8"/>
  <c r="AO46" i="8"/>
  <c r="G46" i="8"/>
  <c r="BR46" i="8"/>
  <c r="K46" i="8"/>
  <c r="CU46" i="8"/>
  <c r="AF46" i="8"/>
  <c r="EC46" i="8"/>
  <c r="BM46" i="8"/>
  <c r="DP46" i="8"/>
  <c r="EI46" i="8"/>
  <c r="BN46" i="8"/>
  <c r="CQ46" i="8"/>
  <c r="CP46" i="8"/>
  <c r="CO46" i="8"/>
  <c r="BO46" i="8"/>
  <c r="CB46" i="8"/>
  <c r="BC46" i="8"/>
  <c r="Z46" i="8"/>
  <c r="BF46" i="8"/>
  <c r="DG46" i="8"/>
  <c r="T46" i="8"/>
  <c r="L46" i="8"/>
  <c r="EW46" i="8"/>
  <c r="AA46" i="8"/>
  <c r="CH46" i="8"/>
  <c r="BI46" i="8"/>
  <c r="CG46" i="8"/>
  <c r="AY46" i="8"/>
  <c r="R46" i="8"/>
  <c r="BP46" i="8"/>
  <c r="BK46" i="8"/>
  <c r="BJ46" i="8"/>
  <c r="DU46" i="8"/>
  <c r="EA46" i="8"/>
  <c r="BQ46" i="8"/>
  <c r="DQ46" i="8"/>
  <c r="E46" i="8"/>
  <c r="DF46" i="8"/>
  <c r="DV46" i="8"/>
  <c r="AI46" i="8"/>
  <c r="EF46" i="8"/>
  <c r="AC46" i="8"/>
  <c r="DK46" i="8"/>
  <c r="F46" i="8"/>
  <c r="EP46" i="8"/>
  <c r="DE46" i="8"/>
  <c r="CR46" i="8"/>
  <c r="DR46" i="8"/>
  <c r="DT46" i="8"/>
  <c r="EJ46" i="8"/>
  <c r="BG46" i="8"/>
  <c r="ED46" i="8"/>
  <c r="CM46" i="8"/>
  <c r="M46" i="8"/>
  <c r="DZ46" i="8"/>
  <c r="N46" i="8"/>
  <c r="DY46" i="8"/>
  <c r="EN46" i="8"/>
  <c r="BS46" i="8"/>
  <c r="BH46" i="8"/>
  <c r="DA46" i="8"/>
  <c r="DO46" i="8"/>
  <c r="ER46" i="8"/>
  <c r="BW46" i="8"/>
  <c r="AB46" i="8"/>
  <c r="O46" i="8"/>
  <c r="AW46" i="8"/>
  <c r="BL46" i="8"/>
  <c r="AP46" i="8"/>
  <c r="CE46" i="8"/>
  <c r="CL46" i="8"/>
  <c r="CF46" i="8"/>
  <c r="DB46" i="8"/>
  <c r="EE46" i="8"/>
  <c r="BZ46" i="8"/>
  <c r="AQ46" i="8"/>
  <c r="J46" i="8"/>
  <c r="AK46" i="8"/>
  <c r="AM46" i="8"/>
  <c r="I46" i="8"/>
  <c r="X46" i="8"/>
  <c r="EL46" i="8"/>
  <c r="EQ46" i="8"/>
  <c r="AL46" i="8"/>
  <c r="BB46" i="8"/>
  <c r="EK46" i="8"/>
  <c r="BA46" i="8"/>
  <c r="AX46" i="8"/>
  <c r="DI46" i="8"/>
  <c r="BY46" i="8"/>
  <c r="AN46" i="8"/>
  <c r="CA46" i="8"/>
  <c r="EX46" i="8"/>
  <c r="Y46" i="8"/>
  <c r="S46" i="8"/>
  <c r="DN46" i="8"/>
  <c r="DS46" i="8"/>
  <c r="CX46" i="8"/>
  <c r="DX46" i="8"/>
  <c r="CJ46" i="8"/>
  <c r="DC46" i="8"/>
  <c r="DM46" i="8"/>
  <c r="CZ46" i="8"/>
  <c r="DJ46" i="8"/>
  <c r="CY46" i="8"/>
  <c r="CK46" i="8"/>
  <c r="BU46" i="8"/>
  <c r="BV46" i="8"/>
  <c r="CW46" i="8"/>
  <c r="CN46" i="8"/>
  <c r="AJ46" i="8"/>
  <c r="W46" i="8"/>
  <c r="V46" i="8"/>
  <c r="U46" i="8"/>
  <c r="AR46" i="8"/>
  <c r="EM46" i="8"/>
  <c r="EV46" i="8"/>
  <c r="CV46" i="8"/>
  <c r="EH46" i="8"/>
  <c r="DD46" i="8"/>
  <c r="H46" i="8"/>
  <c r="EG46" i="8"/>
  <c r="AV162" i="8"/>
  <c r="EB162" i="8"/>
  <c r="DL162" i="8"/>
  <c r="BE162" i="8"/>
  <c r="BT162" i="8"/>
  <c r="CI162" i="8"/>
  <c r="AT162" i="8"/>
  <c r="AH162" i="8"/>
  <c r="AU162" i="8"/>
  <c r="Q162" i="8"/>
  <c r="AG162" i="8"/>
  <c r="DH162" i="8"/>
  <c r="EU162" i="8"/>
  <c r="CD162" i="8"/>
  <c r="ET162" i="8"/>
  <c r="ES162" i="8"/>
  <c r="EY162" i="8"/>
  <c r="CT162" i="8"/>
  <c r="CS162" i="8"/>
  <c r="DW162" i="8"/>
  <c r="BD162" i="8"/>
  <c r="CC162" i="8"/>
  <c r="AZ162" i="8"/>
  <c r="AD162" i="8"/>
  <c r="AS162" i="8"/>
  <c r="P162" i="8"/>
  <c r="AE162" i="8"/>
  <c r="BX162" i="8"/>
  <c r="EO162" i="8"/>
  <c r="G162" i="8"/>
  <c r="EC162" i="8"/>
  <c r="AO162" i="8"/>
  <c r="BR162" i="8"/>
  <c r="AF162" i="8"/>
  <c r="K162" i="8"/>
  <c r="CU162" i="8"/>
  <c r="EI162" i="8"/>
  <c r="BM162" i="8"/>
  <c r="DP162" i="8"/>
  <c r="CQ162" i="8"/>
  <c r="BN162" i="8"/>
  <c r="CP162" i="8"/>
  <c r="CB162" i="8"/>
  <c r="Z162" i="8"/>
  <c r="BO162" i="8"/>
  <c r="BC162" i="8"/>
  <c r="CO162" i="8"/>
  <c r="T162" i="8"/>
  <c r="BF162" i="8"/>
  <c r="L162" i="8"/>
  <c r="BI162" i="8"/>
  <c r="CH162" i="8"/>
  <c r="AY162" i="8"/>
  <c r="AA162" i="8"/>
  <c r="CG162" i="8"/>
  <c r="DG162" i="8"/>
  <c r="EW162" i="8"/>
  <c r="DU162" i="8"/>
  <c r="BP162" i="8"/>
  <c r="BJ162" i="8"/>
  <c r="EA162" i="8"/>
  <c r="DQ162" i="8"/>
  <c r="R162" i="8"/>
  <c r="DF162" i="8"/>
  <c r="F162" i="8"/>
  <c r="EF162" i="8"/>
  <c r="AI162" i="8"/>
  <c r="DT162" i="8"/>
  <c r="DR162" i="8"/>
  <c r="BQ162" i="8"/>
  <c r="BK162" i="8"/>
  <c r="DV162" i="8"/>
  <c r="E162" i="8"/>
  <c r="CR162" i="8"/>
  <c r="EJ162" i="8"/>
  <c r="AC162" i="8"/>
  <c r="EP162" i="8"/>
  <c r="DE162" i="8"/>
  <c r="BS162" i="8"/>
  <c r="DZ162" i="8"/>
  <c r="DY162" i="8"/>
  <c r="CM162" i="8"/>
  <c r="DK162" i="8"/>
  <c r="ED162" i="8"/>
  <c r="DA162" i="8"/>
  <c r="N162" i="8"/>
  <c r="CE162" i="8"/>
  <c r="BH162" i="8"/>
  <c r="M162" i="8"/>
  <c r="BG162" i="8"/>
  <c r="AP162" i="8"/>
  <c r="CL162" i="8"/>
  <c r="BW162" i="8"/>
  <c r="DO162" i="8"/>
  <c r="CF162" i="8"/>
  <c r="AB162" i="8"/>
  <c r="BY162" i="8"/>
  <c r="O162" i="8"/>
  <c r="BZ162" i="8"/>
  <c r="EN162" i="8"/>
  <c r="ER162" i="8"/>
  <c r="EE162" i="8"/>
  <c r="AM162" i="8"/>
  <c r="J162" i="8"/>
  <c r="DB162" i="8"/>
  <c r="BL162" i="8"/>
  <c r="AQ162" i="8"/>
  <c r="CA162" i="8"/>
  <c r="Y162" i="8"/>
  <c r="AN162" i="8"/>
  <c r="AL162" i="8"/>
  <c r="S162" i="8"/>
  <c r="AW162" i="8"/>
  <c r="BA162" i="8"/>
  <c r="DI162" i="8"/>
  <c r="EX162" i="8"/>
  <c r="BB162" i="8"/>
  <c r="I162" i="8"/>
  <c r="AK162" i="8"/>
  <c r="X162" i="8"/>
  <c r="AX162" i="8"/>
  <c r="EL162" i="8"/>
  <c r="EK162" i="8"/>
  <c r="DX162" i="8"/>
  <c r="CY162" i="8"/>
  <c r="DC162" i="8"/>
  <c r="DS162" i="8"/>
  <c r="CX162" i="8"/>
  <c r="CW162" i="8"/>
  <c r="DN162" i="8"/>
  <c r="DM162" i="8"/>
  <c r="BV162" i="8"/>
  <c r="CJ162" i="8"/>
  <c r="EQ162" i="8"/>
  <c r="BU162" i="8"/>
  <c r="CK162" i="8"/>
  <c r="EM162" i="8"/>
  <c r="DJ162" i="8"/>
  <c r="EH162" i="8"/>
  <c r="EV162" i="8"/>
  <c r="CZ162" i="8"/>
  <c r="H162" i="8"/>
  <c r="EG162" i="8"/>
  <c r="AR162" i="8"/>
  <c r="CN162" i="8"/>
  <c r="AJ162" i="8"/>
  <c r="W162" i="8"/>
  <c r="V162" i="8"/>
  <c r="DD162" i="8"/>
  <c r="U162" i="8"/>
  <c r="CV162" i="8"/>
  <c r="AV73" i="8"/>
  <c r="EB73" i="8"/>
  <c r="DL73" i="8"/>
  <c r="CI73" i="8"/>
  <c r="BE73" i="8"/>
  <c r="BT73" i="8"/>
  <c r="AU73" i="8"/>
  <c r="AH73" i="8"/>
  <c r="AT73" i="8"/>
  <c r="Q73" i="8"/>
  <c r="AG73" i="8"/>
  <c r="EU73" i="8"/>
  <c r="DH73" i="8"/>
  <c r="ES73" i="8"/>
  <c r="EY73" i="8"/>
  <c r="CD73" i="8"/>
  <c r="ET73" i="8"/>
  <c r="DW73" i="8"/>
  <c r="CT73" i="8"/>
  <c r="CS73" i="8"/>
  <c r="CC73" i="8"/>
  <c r="AZ73" i="8"/>
  <c r="AD73" i="8"/>
  <c r="EO73" i="8"/>
  <c r="AS73" i="8"/>
  <c r="P73" i="8"/>
  <c r="AE73" i="8"/>
  <c r="BD73" i="8"/>
  <c r="BX73" i="8"/>
  <c r="G73" i="8"/>
  <c r="K73" i="8"/>
  <c r="AF73" i="8"/>
  <c r="EC73" i="8"/>
  <c r="CU73" i="8"/>
  <c r="BR73" i="8"/>
  <c r="AO73" i="8"/>
  <c r="BN73" i="8"/>
  <c r="DP73" i="8"/>
  <c r="EI73" i="8"/>
  <c r="CB73" i="8"/>
  <c r="CQ73" i="8"/>
  <c r="CP73" i="8"/>
  <c r="BM73" i="8"/>
  <c r="CO73" i="8"/>
  <c r="BC73" i="8"/>
  <c r="T73" i="8"/>
  <c r="Z73" i="8"/>
  <c r="BO73" i="8"/>
  <c r="DG73" i="8"/>
  <c r="BF73" i="8"/>
  <c r="CH73" i="8"/>
  <c r="CG73" i="8"/>
  <c r="EW73" i="8"/>
  <c r="BI73" i="8"/>
  <c r="AA73" i="8"/>
  <c r="AY73" i="8"/>
  <c r="L73" i="8"/>
  <c r="BP73" i="8"/>
  <c r="EA73" i="8"/>
  <c r="BK73" i="8"/>
  <c r="DF73" i="8"/>
  <c r="R73" i="8"/>
  <c r="BJ73" i="8"/>
  <c r="DU73" i="8"/>
  <c r="BQ73" i="8"/>
  <c r="AI73" i="8"/>
  <c r="EF73" i="8"/>
  <c r="DV73" i="8"/>
  <c r="E73" i="8"/>
  <c r="DR73" i="8"/>
  <c r="DQ73" i="8"/>
  <c r="EP73" i="8"/>
  <c r="CR73" i="8"/>
  <c r="DT73" i="8"/>
  <c r="AC73" i="8"/>
  <c r="EJ73" i="8"/>
  <c r="DE73" i="8"/>
  <c r="DA73" i="8"/>
  <c r="F73" i="8"/>
  <c r="M73" i="8"/>
  <c r="DY73" i="8"/>
  <c r="DK73" i="8"/>
  <c r="AP73" i="8"/>
  <c r="BH73" i="8"/>
  <c r="BS73" i="8"/>
  <c r="EN73" i="8"/>
  <c r="CE73" i="8"/>
  <c r="DZ73" i="8"/>
  <c r="BG73" i="8"/>
  <c r="DO73" i="8"/>
  <c r="EE73" i="8"/>
  <c r="CM73" i="8"/>
  <c r="BL73" i="8"/>
  <c r="AQ73" i="8"/>
  <c r="AW73" i="8"/>
  <c r="BY73" i="8"/>
  <c r="CL73" i="8"/>
  <c r="CF73" i="8"/>
  <c r="ER73" i="8"/>
  <c r="AB73" i="8"/>
  <c r="N73" i="8"/>
  <c r="DB73" i="8"/>
  <c r="BW73" i="8"/>
  <c r="ED73" i="8"/>
  <c r="AM73" i="8"/>
  <c r="J73" i="8"/>
  <c r="X73" i="8"/>
  <c r="EX73" i="8"/>
  <c r="O73" i="8"/>
  <c r="I73" i="8"/>
  <c r="AL73" i="8"/>
  <c r="BB73" i="8"/>
  <c r="AX73" i="8"/>
  <c r="BZ73" i="8"/>
  <c r="AK73" i="8"/>
  <c r="Y73" i="8"/>
  <c r="CA73" i="8"/>
  <c r="EL73" i="8"/>
  <c r="DX73" i="8"/>
  <c r="BA73" i="8"/>
  <c r="S73" i="8"/>
  <c r="DI73" i="8"/>
  <c r="EK73" i="8"/>
  <c r="AN73" i="8"/>
  <c r="EQ73" i="8"/>
  <c r="BV73" i="8"/>
  <c r="CX73" i="8"/>
  <c r="CW73" i="8"/>
  <c r="DC73" i="8"/>
  <c r="CZ73" i="8"/>
  <c r="DJ73" i="8"/>
  <c r="BU73" i="8"/>
  <c r="CK73" i="8"/>
  <c r="DS73" i="8"/>
  <c r="CY73" i="8"/>
  <c r="DN73" i="8"/>
  <c r="DM73" i="8"/>
  <c r="EM73" i="8"/>
  <c r="CJ73" i="8"/>
  <c r="AJ73" i="8"/>
  <c r="EV73" i="8"/>
  <c r="W73" i="8"/>
  <c r="DD73" i="8"/>
  <c r="EH73" i="8"/>
  <c r="CV73" i="8"/>
  <c r="H73" i="8"/>
  <c r="CN73" i="8"/>
  <c r="U73" i="8"/>
  <c r="AR73" i="8"/>
  <c r="V73" i="8"/>
  <c r="EG73" i="8"/>
  <c r="EB43" i="8"/>
  <c r="AV43" i="8"/>
  <c r="DL43" i="8"/>
  <c r="CI43" i="8"/>
  <c r="AU43" i="8"/>
  <c r="BE43" i="8"/>
  <c r="BT43" i="8"/>
  <c r="Q43" i="8"/>
  <c r="AT43" i="8"/>
  <c r="AH43" i="8"/>
  <c r="AG43" i="8"/>
  <c r="EU43" i="8"/>
  <c r="DH43" i="8"/>
  <c r="ET43" i="8"/>
  <c r="CC43" i="8"/>
  <c r="CD43" i="8"/>
  <c r="DW43" i="8"/>
  <c r="ES43" i="8"/>
  <c r="EY43" i="8"/>
  <c r="AZ43" i="8"/>
  <c r="CT43" i="8"/>
  <c r="CS43" i="8"/>
  <c r="BD43" i="8"/>
  <c r="AS43" i="8"/>
  <c r="AE43" i="8"/>
  <c r="BX43" i="8"/>
  <c r="P43" i="8"/>
  <c r="AD43" i="8"/>
  <c r="EO43" i="8"/>
  <c r="K43" i="8"/>
  <c r="AO43" i="8"/>
  <c r="CU43" i="8"/>
  <c r="AF43" i="8"/>
  <c r="BR43" i="8"/>
  <c r="G43" i="8"/>
  <c r="DP43" i="8"/>
  <c r="BM43" i="8"/>
  <c r="CQ43" i="8"/>
  <c r="CP43" i="8"/>
  <c r="CO43" i="8"/>
  <c r="EC43" i="8"/>
  <c r="EI43" i="8"/>
  <c r="BN43" i="8"/>
  <c r="BO43" i="8"/>
  <c r="Z43" i="8"/>
  <c r="L43" i="8"/>
  <c r="T43" i="8"/>
  <c r="CB43" i="8"/>
  <c r="BC43" i="8"/>
  <c r="DG43" i="8"/>
  <c r="CG43" i="8"/>
  <c r="BF43" i="8"/>
  <c r="BI43" i="8"/>
  <c r="AY43" i="8"/>
  <c r="AA43" i="8"/>
  <c r="CH43" i="8"/>
  <c r="EW43" i="8"/>
  <c r="BJ43" i="8"/>
  <c r="DR43" i="8"/>
  <c r="EF43" i="8"/>
  <c r="BK43" i="8"/>
  <c r="DU43" i="8"/>
  <c r="R43" i="8"/>
  <c r="EA43" i="8"/>
  <c r="BP43" i="8"/>
  <c r="E43" i="8"/>
  <c r="DQ43" i="8"/>
  <c r="DF43" i="8"/>
  <c r="F43" i="8"/>
  <c r="DV43" i="8"/>
  <c r="BQ43" i="8"/>
  <c r="CR43" i="8"/>
  <c r="DK43" i="8"/>
  <c r="EJ43" i="8"/>
  <c r="AC43" i="8"/>
  <c r="AI43" i="8"/>
  <c r="DE43" i="8"/>
  <c r="DT43" i="8"/>
  <c r="BS43" i="8"/>
  <c r="DA43" i="8"/>
  <c r="BH43" i="8"/>
  <c r="M43" i="8"/>
  <c r="AP43" i="8"/>
  <c r="CE43" i="8"/>
  <c r="EP43" i="8"/>
  <c r="ED43" i="8"/>
  <c r="BG43" i="8"/>
  <c r="DZ43" i="8"/>
  <c r="DY43" i="8"/>
  <c r="CM43" i="8"/>
  <c r="EN43" i="8"/>
  <c r="N43" i="8"/>
  <c r="O43" i="8"/>
  <c r="BZ43" i="8"/>
  <c r="CL43" i="8"/>
  <c r="CF43" i="8"/>
  <c r="BY43" i="8"/>
  <c r="AM43" i="8"/>
  <c r="DO43" i="8"/>
  <c r="DB43" i="8"/>
  <c r="ER43" i="8"/>
  <c r="BW43" i="8"/>
  <c r="AW43" i="8"/>
  <c r="EE43" i="8"/>
  <c r="EX43" i="8"/>
  <c r="I43" i="8"/>
  <c r="AK43" i="8"/>
  <c r="AB43" i="8"/>
  <c r="BL43" i="8"/>
  <c r="AQ43" i="8"/>
  <c r="BA43" i="8"/>
  <c r="S43" i="8"/>
  <c r="AX43" i="8"/>
  <c r="X43" i="8"/>
  <c r="Y43" i="8"/>
  <c r="CA43" i="8"/>
  <c r="DX43" i="8"/>
  <c r="EL43" i="8"/>
  <c r="BV43" i="8"/>
  <c r="J43" i="8"/>
  <c r="BB43" i="8"/>
  <c r="AL43" i="8"/>
  <c r="AN43" i="8"/>
  <c r="DI43" i="8"/>
  <c r="EQ43" i="8"/>
  <c r="CW43" i="8"/>
  <c r="CK43" i="8"/>
  <c r="DJ43" i="8"/>
  <c r="DM43" i="8"/>
  <c r="EM43" i="8"/>
  <c r="EK43" i="8"/>
  <c r="CY43" i="8"/>
  <c r="BU43" i="8"/>
  <c r="DC43" i="8"/>
  <c r="CZ43" i="8"/>
  <c r="CX43" i="8"/>
  <c r="CJ43" i="8"/>
  <c r="DN43" i="8"/>
  <c r="DS43" i="8"/>
  <c r="EH43" i="8"/>
  <c r="AR43" i="8"/>
  <c r="EV43" i="8"/>
  <c r="CN43" i="8"/>
  <c r="V43" i="8"/>
  <c r="EG43" i="8"/>
  <c r="AJ43" i="8"/>
  <c r="U43" i="8"/>
  <c r="H43" i="8"/>
  <c r="DD43" i="8"/>
  <c r="CV43" i="8"/>
  <c r="W43" i="8"/>
  <c r="EB173" i="8"/>
  <c r="DL173" i="8"/>
  <c r="AV173" i="8"/>
  <c r="BT173" i="8"/>
  <c r="BE173" i="8"/>
  <c r="CI173" i="8"/>
  <c r="AT173" i="8"/>
  <c r="AH173" i="8"/>
  <c r="AU173" i="8"/>
  <c r="Q173" i="8"/>
  <c r="AG173" i="8"/>
  <c r="DH173" i="8"/>
  <c r="EU173" i="8"/>
  <c r="ET173" i="8"/>
  <c r="ES173" i="8"/>
  <c r="EY173" i="8"/>
  <c r="CC173" i="8"/>
  <c r="CD173" i="8"/>
  <c r="DW173" i="8"/>
  <c r="CS173" i="8"/>
  <c r="CT173" i="8"/>
  <c r="BD173" i="8"/>
  <c r="AD173" i="8"/>
  <c r="BX173" i="8"/>
  <c r="AS173" i="8"/>
  <c r="AZ173" i="8"/>
  <c r="AE173" i="8"/>
  <c r="P173" i="8"/>
  <c r="EO173" i="8"/>
  <c r="K173" i="8"/>
  <c r="G173" i="8"/>
  <c r="AF173" i="8"/>
  <c r="CU173" i="8"/>
  <c r="AO173" i="8"/>
  <c r="BR173" i="8"/>
  <c r="EC173" i="8"/>
  <c r="BN173" i="8"/>
  <c r="BM173" i="8"/>
  <c r="EI173" i="8"/>
  <c r="CP173" i="8"/>
  <c r="DP173" i="8"/>
  <c r="CQ173" i="8"/>
  <c r="BC173" i="8"/>
  <c r="Z173" i="8"/>
  <c r="T173" i="8"/>
  <c r="BF173" i="8"/>
  <c r="CO173" i="8"/>
  <c r="BO173" i="8"/>
  <c r="CB173" i="8"/>
  <c r="AA173" i="8"/>
  <c r="AY173" i="8"/>
  <c r="CG173" i="8"/>
  <c r="EW173" i="8"/>
  <c r="DG173" i="8"/>
  <c r="L173" i="8"/>
  <c r="BI173" i="8"/>
  <c r="CH173" i="8"/>
  <c r="R173" i="8"/>
  <c r="EA173" i="8"/>
  <c r="DR173" i="8"/>
  <c r="EF173" i="8"/>
  <c r="BP173" i="8"/>
  <c r="BJ173" i="8"/>
  <c r="DU173" i="8"/>
  <c r="E173" i="8"/>
  <c r="BK173" i="8"/>
  <c r="DV173" i="8"/>
  <c r="DF173" i="8"/>
  <c r="F173" i="8"/>
  <c r="CR173" i="8"/>
  <c r="AC173" i="8"/>
  <c r="EJ173" i="8"/>
  <c r="BQ173" i="8"/>
  <c r="EP173" i="8"/>
  <c r="DQ173" i="8"/>
  <c r="DE173" i="8"/>
  <c r="BS173" i="8"/>
  <c r="AP173" i="8"/>
  <c r="DY173" i="8"/>
  <c r="ED173" i="8"/>
  <c r="DZ173" i="8"/>
  <c r="EN173" i="8"/>
  <c r="DT173" i="8"/>
  <c r="BH173" i="8"/>
  <c r="BG173" i="8"/>
  <c r="DK173" i="8"/>
  <c r="DA173" i="8"/>
  <c r="AI173" i="8"/>
  <c r="CE173" i="8"/>
  <c r="N173" i="8"/>
  <c r="M173" i="8"/>
  <c r="CM173" i="8"/>
  <c r="DO173" i="8"/>
  <c r="CF173" i="8"/>
  <c r="DB173" i="8"/>
  <c r="BL173" i="8"/>
  <c r="BW173" i="8"/>
  <c r="ER173" i="8"/>
  <c r="O173" i="8"/>
  <c r="CL173" i="8"/>
  <c r="BY173" i="8"/>
  <c r="BZ173" i="8"/>
  <c r="AW173" i="8"/>
  <c r="AQ173" i="8"/>
  <c r="AB173" i="8"/>
  <c r="AL173" i="8"/>
  <c r="I173" i="8"/>
  <c r="EE173" i="8"/>
  <c r="J173" i="8"/>
  <c r="AK173" i="8"/>
  <c r="X173" i="8"/>
  <c r="Y173" i="8"/>
  <c r="AM173" i="8"/>
  <c r="EK173" i="8"/>
  <c r="DX173" i="8"/>
  <c r="AX173" i="8"/>
  <c r="BA173" i="8"/>
  <c r="S173" i="8"/>
  <c r="AN173" i="8"/>
  <c r="DI173" i="8"/>
  <c r="EX173" i="8"/>
  <c r="BB173" i="8"/>
  <c r="CA173" i="8"/>
  <c r="EL173" i="8"/>
  <c r="BU173" i="8"/>
  <c r="DC173" i="8"/>
  <c r="CK173" i="8"/>
  <c r="DS173" i="8"/>
  <c r="BV173" i="8"/>
  <c r="CX173" i="8"/>
  <c r="CW173" i="8"/>
  <c r="DM173" i="8"/>
  <c r="EQ173" i="8"/>
  <c r="CY173" i="8"/>
  <c r="DN173" i="8"/>
  <c r="DJ173" i="8"/>
  <c r="CJ173" i="8"/>
  <c r="CZ173" i="8"/>
  <c r="EM173" i="8"/>
  <c r="AR173" i="8"/>
  <c r="AJ173" i="8"/>
  <c r="U173" i="8"/>
  <c r="EG173" i="8"/>
  <c r="EV173" i="8"/>
  <c r="W173" i="8"/>
  <c r="CN173" i="8"/>
  <c r="V173" i="8"/>
  <c r="CV173" i="8"/>
  <c r="H173" i="8"/>
  <c r="DD173" i="8"/>
  <c r="EH173" i="8"/>
  <c r="AV161" i="8"/>
  <c r="EB161" i="8"/>
  <c r="DL161" i="8"/>
  <c r="CI161" i="8"/>
  <c r="BE161" i="8"/>
  <c r="AU161" i="8"/>
  <c r="BT161" i="8"/>
  <c r="AT161" i="8"/>
  <c r="Q161" i="8"/>
  <c r="AH161" i="8"/>
  <c r="EU161" i="8"/>
  <c r="AG161" i="8"/>
  <c r="ET161" i="8"/>
  <c r="DH161" i="8"/>
  <c r="EY161" i="8"/>
  <c r="ES161" i="8"/>
  <c r="CD161" i="8"/>
  <c r="CT161" i="8"/>
  <c r="CC161" i="8"/>
  <c r="CS161" i="8"/>
  <c r="DW161" i="8"/>
  <c r="AE161" i="8"/>
  <c r="BX161" i="8"/>
  <c r="BD161" i="8"/>
  <c r="AD161" i="8"/>
  <c r="AZ161" i="8"/>
  <c r="AS161" i="8"/>
  <c r="P161" i="8"/>
  <c r="EO161" i="8"/>
  <c r="AO161" i="8"/>
  <c r="G161" i="8"/>
  <c r="AF161" i="8"/>
  <c r="K161" i="8"/>
  <c r="BR161" i="8"/>
  <c r="CU161" i="8"/>
  <c r="CO161" i="8"/>
  <c r="EC161" i="8"/>
  <c r="CQ161" i="8"/>
  <c r="BN161" i="8"/>
  <c r="CP161" i="8"/>
  <c r="EI161" i="8"/>
  <c r="DP161" i="8"/>
  <c r="BM161" i="8"/>
  <c r="BF161" i="8"/>
  <c r="T161" i="8"/>
  <c r="DG161" i="8"/>
  <c r="BI161" i="8"/>
  <c r="CB161" i="8"/>
  <c r="BO161" i="8"/>
  <c r="BC161" i="8"/>
  <c r="Z161" i="8"/>
  <c r="EW161" i="8"/>
  <c r="CG161" i="8"/>
  <c r="CH161" i="8"/>
  <c r="BP161" i="8"/>
  <c r="AY161" i="8"/>
  <c r="L161" i="8"/>
  <c r="AA161" i="8"/>
  <c r="DU161" i="8"/>
  <c r="BJ161" i="8"/>
  <c r="EF161" i="8"/>
  <c r="R161" i="8"/>
  <c r="BK161" i="8"/>
  <c r="DR161" i="8"/>
  <c r="DQ161" i="8"/>
  <c r="DF161" i="8"/>
  <c r="EA161" i="8"/>
  <c r="F161" i="8"/>
  <c r="BQ161" i="8"/>
  <c r="DV161" i="8"/>
  <c r="DE161" i="8"/>
  <c r="AI161" i="8"/>
  <c r="EP161" i="8"/>
  <c r="CR161" i="8"/>
  <c r="E161" i="8"/>
  <c r="EJ161" i="8"/>
  <c r="AC161" i="8"/>
  <c r="DA161" i="8"/>
  <c r="BG161" i="8"/>
  <c r="BS161" i="8"/>
  <c r="EN161" i="8"/>
  <c r="CM161" i="8"/>
  <c r="DT161" i="8"/>
  <c r="DK161" i="8"/>
  <c r="ED161" i="8"/>
  <c r="AP161" i="8"/>
  <c r="CE161" i="8"/>
  <c r="DO161" i="8"/>
  <c r="BH161" i="8"/>
  <c r="CF161" i="8"/>
  <c r="ER161" i="8"/>
  <c r="BZ161" i="8"/>
  <c r="N161" i="8"/>
  <c r="BW161" i="8"/>
  <c r="EE161" i="8"/>
  <c r="CL161" i="8"/>
  <c r="DY161" i="8"/>
  <c r="DB161" i="8"/>
  <c r="AB161" i="8"/>
  <c r="AQ161" i="8"/>
  <c r="DZ161" i="8"/>
  <c r="AW161" i="8"/>
  <c r="AL161" i="8"/>
  <c r="AK161" i="8"/>
  <c r="M161" i="8"/>
  <c r="AM161" i="8"/>
  <c r="J161" i="8"/>
  <c r="EX161" i="8"/>
  <c r="O161" i="8"/>
  <c r="BL161" i="8"/>
  <c r="DI161" i="8"/>
  <c r="EK161" i="8"/>
  <c r="BY161" i="8"/>
  <c r="CA161" i="8"/>
  <c r="EL161" i="8"/>
  <c r="BA161" i="8"/>
  <c r="AN161" i="8"/>
  <c r="S161" i="8"/>
  <c r="AX161" i="8"/>
  <c r="BB161" i="8"/>
  <c r="Y161" i="8"/>
  <c r="CY161" i="8"/>
  <c r="BV161" i="8"/>
  <c r="I161" i="8"/>
  <c r="X161" i="8"/>
  <c r="EQ161" i="8"/>
  <c r="DX161" i="8"/>
  <c r="CJ161" i="8"/>
  <c r="CZ161" i="8"/>
  <c r="EM161" i="8"/>
  <c r="DC161" i="8"/>
  <c r="DS161" i="8"/>
  <c r="DJ161" i="8"/>
  <c r="BU161" i="8"/>
  <c r="CX161" i="8"/>
  <c r="CW161" i="8"/>
  <c r="DN161" i="8"/>
  <c r="CK161" i="8"/>
  <c r="DM161" i="8"/>
  <c r="CN161" i="8"/>
  <c r="EG161" i="8"/>
  <c r="AJ161" i="8"/>
  <c r="CV161" i="8"/>
  <c r="W161" i="8"/>
  <c r="V161" i="8"/>
  <c r="DD161" i="8"/>
  <c r="U161" i="8"/>
  <c r="EH161" i="8"/>
  <c r="H161" i="8"/>
  <c r="EV161" i="8"/>
  <c r="AR161" i="8"/>
  <c r="EB135" i="8"/>
  <c r="DL135" i="8"/>
  <c r="AV135" i="8"/>
  <c r="AU135" i="8"/>
  <c r="BE135" i="8"/>
  <c r="BT135" i="8"/>
  <c r="CI135" i="8"/>
  <c r="AT135" i="8"/>
  <c r="AH135" i="8"/>
  <c r="Q135" i="8"/>
  <c r="AG135" i="8"/>
  <c r="EU135" i="8"/>
  <c r="ET135" i="8"/>
  <c r="DH135" i="8"/>
  <c r="ES135" i="8"/>
  <c r="EY135" i="8"/>
  <c r="CD135" i="8"/>
  <c r="CT135" i="8"/>
  <c r="BD135" i="8"/>
  <c r="CS135" i="8"/>
  <c r="CC135" i="8"/>
  <c r="DW135" i="8"/>
  <c r="AZ135" i="8"/>
  <c r="P135" i="8"/>
  <c r="BX135" i="8"/>
  <c r="AE135" i="8"/>
  <c r="AD135" i="8"/>
  <c r="EO135" i="8"/>
  <c r="AS135" i="8"/>
  <c r="AF135" i="8"/>
  <c r="G135" i="8"/>
  <c r="BR135" i="8"/>
  <c r="K135" i="8"/>
  <c r="AO135" i="8"/>
  <c r="EC135" i="8"/>
  <c r="CU135" i="8"/>
  <c r="BN135" i="8"/>
  <c r="EI135" i="8"/>
  <c r="BM135" i="8"/>
  <c r="CQ135" i="8"/>
  <c r="DP135" i="8"/>
  <c r="CP135" i="8"/>
  <c r="CO135" i="8"/>
  <c r="CB135" i="8"/>
  <c r="BO135" i="8"/>
  <c r="BC135" i="8"/>
  <c r="T135" i="8"/>
  <c r="BF135" i="8"/>
  <c r="L135" i="8"/>
  <c r="BI135" i="8"/>
  <c r="DG135" i="8"/>
  <c r="CH135" i="8"/>
  <c r="AY135" i="8"/>
  <c r="EW135" i="8"/>
  <c r="CG135" i="8"/>
  <c r="Z135" i="8"/>
  <c r="AA135" i="8"/>
  <c r="R135" i="8"/>
  <c r="BP135" i="8"/>
  <c r="BK135" i="8"/>
  <c r="DU135" i="8"/>
  <c r="EA135" i="8"/>
  <c r="BJ135" i="8"/>
  <c r="DQ135" i="8"/>
  <c r="F135" i="8"/>
  <c r="EF135" i="8"/>
  <c r="DV135" i="8"/>
  <c r="E135" i="8"/>
  <c r="BQ135" i="8"/>
  <c r="DR135" i="8"/>
  <c r="DF135" i="8"/>
  <c r="CR135" i="8"/>
  <c r="EP135" i="8"/>
  <c r="AI135" i="8"/>
  <c r="DT135" i="8"/>
  <c r="AC135" i="8"/>
  <c r="EJ135" i="8"/>
  <c r="ED135" i="8"/>
  <c r="CM135" i="8"/>
  <c r="DA135" i="8"/>
  <c r="BS135" i="8"/>
  <c r="M135" i="8"/>
  <c r="DK135" i="8"/>
  <c r="AP135" i="8"/>
  <c r="N135" i="8"/>
  <c r="CE135" i="8"/>
  <c r="DZ135" i="8"/>
  <c r="BH135" i="8"/>
  <c r="BG135" i="8"/>
  <c r="EN135" i="8"/>
  <c r="BW135" i="8"/>
  <c r="AQ135" i="8"/>
  <c r="EE135" i="8"/>
  <c r="DY135" i="8"/>
  <c r="CL135" i="8"/>
  <c r="AB135" i="8"/>
  <c r="DE135" i="8"/>
  <c r="DO135" i="8"/>
  <c r="CF135" i="8"/>
  <c r="DB135" i="8"/>
  <c r="BY135" i="8"/>
  <c r="ER135" i="8"/>
  <c r="O135" i="8"/>
  <c r="BZ135" i="8"/>
  <c r="AK135" i="8"/>
  <c r="X135" i="8"/>
  <c r="J135" i="8"/>
  <c r="EX135" i="8"/>
  <c r="BA135" i="8"/>
  <c r="AW135" i="8"/>
  <c r="AM135" i="8"/>
  <c r="Y135" i="8"/>
  <c r="AL135" i="8"/>
  <c r="BB135" i="8"/>
  <c r="CA135" i="8"/>
  <c r="EL135" i="8"/>
  <c r="DI135" i="8"/>
  <c r="I135" i="8"/>
  <c r="S135" i="8"/>
  <c r="AX135" i="8"/>
  <c r="BL135" i="8"/>
  <c r="EK135" i="8"/>
  <c r="EQ135" i="8"/>
  <c r="AN135" i="8"/>
  <c r="CK135" i="8"/>
  <c r="DC135" i="8"/>
  <c r="EM135" i="8"/>
  <c r="DS135" i="8"/>
  <c r="DN135" i="8"/>
  <c r="DJ135" i="8"/>
  <c r="DX135" i="8"/>
  <c r="BV135" i="8"/>
  <c r="CX135" i="8"/>
  <c r="CW135" i="8"/>
  <c r="CJ135" i="8"/>
  <c r="DM135" i="8"/>
  <c r="CY135" i="8"/>
  <c r="BU135" i="8"/>
  <c r="CZ135" i="8"/>
  <c r="V135" i="8"/>
  <c r="DD135" i="8"/>
  <c r="H135" i="8"/>
  <c r="EH135" i="8"/>
  <c r="EV135" i="8"/>
  <c r="W135" i="8"/>
  <c r="EG135" i="8"/>
  <c r="CN135" i="8"/>
  <c r="AR135" i="8"/>
  <c r="AJ135" i="8"/>
  <c r="U135" i="8"/>
  <c r="CV135" i="8"/>
  <c r="EB103" i="8"/>
  <c r="AV103" i="8"/>
  <c r="CI103" i="8"/>
  <c r="DL103" i="8"/>
  <c r="BE103" i="8"/>
  <c r="BT103" i="8"/>
  <c r="AU103" i="8"/>
  <c r="AT103" i="8"/>
  <c r="AH103" i="8"/>
  <c r="Q103" i="8"/>
  <c r="AG103" i="8"/>
  <c r="DH103" i="8"/>
  <c r="EU103" i="8"/>
  <c r="ES103" i="8"/>
  <c r="ET103" i="8"/>
  <c r="CC103" i="8"/>
  <c r="EY103" i="8"/>
  <c r="CD103" i="8"/>
  <c r="CT103" i="8"/>
  <c r="DW103" i="8"/>
  <c r="CS103" i="8"/>
  <c r="BD103" i="8"/>
  <c r="AS103" i="8"/>
  <c r="AD103" i="8"/>
  <c r="P103" i="8"/>
  <c r="AE103" i="8"/>
  <c r="BX103" i="8"/>
  <c r="AZ103" i="8"/>
  <c r="EO103" i="8"/>
  <c r="G103" i="8"/>
  <c r="AF103" i="8"/>
  <c r="BR103" i="8"/>
  <c r="K103" i="8"/>
  <c r="CU103" i="8"/>
  <c r="DP103" i="8"/>
  <c r="EC103" i="8"/>
  <c r="EI103" i="8"/>
  <c r="BM103" i="8"/>
  <c r="BN103" i="8"/>
  <c r="CB103" i="8"/>
  <c r="CO103" i="8"/>
  <c r="CQ103" i="8"/>
  <c r="CP103" i="8"/>
  <c r="AO103" i="8"/>
  <c r="Z103" i="8"/>
  <c r="BF103" i="8"/>
  <c r="BO103" i="8"/>
  <c r="BC103" i="8"/>
  <c r="T103" i="8"/>
  <c r="DG103" i="8"/>
  <c r="CH103" i="8"/>
  <c r="L103" i="8"/>
  <c r="AA103" i="8"/>
  <c r="CG103" i="8"/>
  <c r="AY103" i="8"/>
  <c r="BI103" i="8"/>
  <c r="EW103" i="8"/>
  <c r="BP103" i="8"/>
  <c r="BK103" i="8"/>
  <c r="DF103" i="8"/>
  <c r="R103" i="8"/>
  <c r="BJ103" i="8"/>
  <c r="DU103" i="8"/>
  <c r="EA103" i="8"/>
  <c r="DR103" i="8"/>
  <c r="BQ103" i="8"/>
  <c r="DV103" i="8"/>
  <c r="AI103" i="8"/>
  <c r="DQ103" i="8"/>
  <c r="F103" i="8"/>
  <c r="EF103" i="8"/>
  <c r="E103" i="8"/>
  <c r="DT103" i="8"/>
  <c r="AC103" i="8"/>
  <c r="DE103" i="8"/>
  <c r="EP103" i="8"/>
  <c r="CR103" i="8"/>
  <c r="EJ103" i="8"/>
  <c r="BS103" i="8"/>
  <c r="DZ103" i="8"/>
  <c r="BG103" i="8"/>
  <c r="DK103" i="8"/>
  <c r="M103" i="8"/>
  <c r="ED103" i="8"/>
  <c r="BH103" i="8"/>
  <c r="N103" i="8"/>
  <c r="CM103" i="8"/>
  <c r="DA103" i="8"/>
  <c r="AP103" i="8"/>
  <c r="BW103" i="8"/>
  <c r="DY103" i="8"/>
  <c r="DO103" i="8"/>
  <c r="EE103" i="8"/>
  <c r="BZ103" i="8"/>
  <c r="AB103" i="8"/>
  <c r="CF103" i="8"/>
  <c r="EN103" i="8"/>
  <c r="CL103" i="8"/>
  <c r="O103" i="8"/>
  <c r="DB103" i="8"/>
  <c r="AW103" i="8"/>
  <c r="BL103" i="8"/>
  <c r="AQ103" i="8"/>
  <c r="AL103" i="8"/>
  <c r="X103" i="8"/>
  <c r="J103" i="8"/>
  <c r="I103" i="8"/>
  <c r="EX103" i="8"/>
  <c r="CE103" i="8"/>
  <c r="BY103" i="8"/>
  <c r="AK103" i="8"/>
  <c r="AM103" i="8"/>
  <c r="AN103" i="8"/>
  <c r="CA103" i="8"/>
  <c r="EQ103" i="8"/>
  <c r="ER103" i="8"/>
  <c r="Y103" i="8"/>
  <c r="CY103" i="8"/>
  <c r="BB103" i="8"/>
  <c r="AX103" i="8"/>
  <c r="DI103" i="8"/>
  <c r="EK103" i="8"/>
  <c r="BA103" i="8"/>
  <c r="S103" i="8"/>
  <c r="BV103" i="8"/>
  <c r="EL103" i="8"/>
  <c r="BU103" i="8"/>
  <c r="EM103" i="8"/>
  <c r="CW103" i="8"/>
  <c r="CZ103" i="8"/>
  <c r="DM103" i="8"/>
  <c r="DJ103" i="8"/>
  <c r="DX103" i="8"/>
  <c r="DN103" i="8"/>
  <c r="DS103" i="8"/>
  <c r="CX103" i="8"/>
  <c r="CJ103" i="8"/>
  <c r="DC103" i="8"/>
  <c r="CK103" i="8"/>
  <c r="H103" i="8"/>
  <c r="EH103" i="8"/>
  <c r="AR103" i="8"/>
  <c r="EV103" i="8"/>
  <c r="W103" i="8"/>
  <c r="CN103" i="8"/>
  <c r="EG103" i="8"/>
  <c r="U103" i="8"/>
  <c r="CV103" i="8"/>
  <c r="DD103" i="8"/>
  <c r="AJ103" i="8"/>
  <c r="V103" i="8"/>
  <c r="EB138" i="8"/>
  <c r="AV138" i="8"/>
  <c r="CI138" i="8"/>
  <c r="DL138" i="8"/>
  <c r="BE138" i="8"/>
  <c r="BT138" i="8"/>
  <c r="Q138" i="8"/>
  <c r="AT138" i="8"/>
  <c r="AU138" i="8"/>
  <c r="AH138" i="8"/>
  <c r="EU138" i="8"/>
  <c r="ET138" i="8"/>
  <c r="AG138" i="8"/>
  <c r="DH138" i="8"/>
  <c r="ES138" i="8"/>
  <c r="EY138" i="8"/>
  <c r="CD138" i="8"/>
  <c r="CS138" i="8"/>
  <c r="CT138" i="8"/>
  <c r="CC138" i="8"/>
  <c r="DW138" i="8"/>
  <c r="AZ138" i="8"/>
  <c r="BX138" i="8"/>
  <c r="EO138" i="8"/>
  <c r="AD138" i="8"/>
  <c r="BD138" i="8"/>
  <c r="P138" i="8"/>
  <c r="AS138" i="8"/>
  <c r="AE138" i="8"/>
  <c r="G138" i="8"/>
  <c r="BR138" i="8"/>
  <c r="AF138" i="8"/>
  <c r="K138" i="8"/>
  <c r="CU138" i="8"/>
  <c r="AO138" i="8"/>
  <c r="EC138" i="8"/>
  <c r="CQ138" i="8"/>
  <c r="DP138" i="8"/>
  <c r="EI138" i="8"/>
  <c r="CO138" i="8"/>
  <c r="BN138" i="8"/>
  <c r="BM138" i="8"/>
  <c r="CP138" i="8"/>
  <c r="T138" i="8"/>
  <c r="DG138" i="8"/>
  <c r="BI138" i="8"/>
  <c r="CB138" i="8"/>
  <c r="Z138" i="8"/>
  <c r="BO138" i="8"/>
  <c r="BC138" i="8"/>
  <c r="BF138" i="8"/>
  <c r="L138" i="8"/>
  <c r="EW138" i="8"/>
  <c r="CH138" i="8"/>
  <c r="AY138" i="8"/>
  <c r="CG138" i="8"/>
  <c r="AA138" i="8"/>
  <c r="BJ138" i="8"/>
  <c r="DQ138" i="8"/>
  <c r="DU138" i="8"/>
  <c r="EA138" i="8"/>
  <c r="DR138" i="8"/>
  <c r="BK138" i="8"/>
  <c r="R138" i="8"/>
  <c r="BP138" i="8"/>
  <c r="DF138" i="8"/>
  <c r="F138" i="8"/>
  <c r="BQ138" i="8"/>
  <c r="DV138" i="8"/>
  <c r="EF138" i="8"/>
  <c r="E138" i="8"/>
  <c r="EP138" i="8"/>
  <c r="DE138" i="8"/>
  <c r="DT138" i="8"/>
  <c r="AI138" i="8"/>
  <c r="EJ138" i="8"/>
  <c r="CR138" i="8"/>
  <c r="AC138" i="8"/>
  <c r="BS138" i="8"/>
  <c r="AP138" i="8"/>
  <c r="EN138" i="8"/>
  <c r="DK138" i="8"/>
  <c r="DZ138" i="8"/>
  <c r="DY138" i="8"/>
  <c r="CM138" i="8"/>
  <c r="ED138" i="8"/>
  <c r="CE138" i="8"/>
  <c r="BH138" i="8"/>
  <c r="M138" i="8"/>
  <c r="DO138" i="8"/>
  <c r="ER138" i="8"/>
  <c r="BZ138" i="8"/>
  <c r="BW138" i="8"/>
  <c r="BG138" i="8"/>
  <c r="AW138" i="8"/>
  <c r="CL138" i="8"/>
  <c r="EE138" i="8"/>
  <c r="N138" i="8"/>
  <c r="AB138" i="8"/>
  <c r="DA138" i="8"/>
  <c r="O138" i="8"/>
  <c r="AM138" i="8"/>
  <c r="BB138" i="8"/>
  <c r="BA138" i="8"/>
  <c r="CF138" i="8"/>
  <c r="BL138" i="8"/>
  <c r="DB138" i="8"/>
  <c r="AQ138" i="8"/>
  <c r="I138" i="8"/>
  <c r="AX138" i="8"/>
  <c r="EK138" i="8"/>
  <c r="EX138" i="8"/>
  <c r="CA138" i="8"/>
  <c r="J138" i="8"/>
  <c r="AN138" i="8"/>
  <c r="S138" i="8"/>
  <c r="EL138" i="8"/>
  <c r="Y138" i="8"/>
  <c r="DI138" i="8"/>
  <c r="BY138" i="8"/>
  <c r="AL138" i="8"/>
  <c r="X138" i="8"/>
  <c r="EQ138" i="8"/>
  <c r="AK138" i="8"/>
  <c r="CY138" i="8"/>
  <c r="EM138" i="8"/>
  <c r="DJ138" i="8"/>
  <c r="DX138" i="8"/>
  <c r="CJ138" i="8"/>
  <c r="DS138" i="8"/>
  <c r="BU138" i="8"/>
  <c r="DC138" i="8"/>
  <c r="CZ138" i="8"/>
  <c r="BV138" i="8"/>
  <c r="CK138" i="8"/>
  <c r="CX138" i="8"/>
  <c r="DN138" i="8"/>
  <c r="DM138" i="8"/>
  <c r="CW138" i="8"/>
  <c r="DD138" i="8"/>
  <c r="V138" i="8"/>
  <c r="U138" i="8"/>
  <c r="H138" i="8"/>
  <c r="AR138" i="8"/>
  <c r="EV138" i="8"/>
  <c r="EH138" i="8"/>
  <c r="EG138" i="8"/>
  <c r="AJ138" i="8"/>
  <c r="W138" i="8"/>
  <c r="CN138" i="8"/>
  <c r="CV138" i="8"/>
  <c r="EB3" i="8"/>
  <c r="DL3" i="8"/>
  <c r="AV3" i="8"/>
  <c r="CI3" i="8"/>
  <c r="BT3" i="8"/>
  <c r="BE3" i="8"/>
  <c r="AT3" i="8"/>
  <c r="AH3" i="8"/>
  <c r="AU3" i="8"/>
  <c r="Q3" i="8"/>
  <c r="EU3" i="8"/>
  <c r="ET3" i="8"/>
  <c r="AG3" i="8"/>
  <c r="DH3" i="8"/>
  <c r="CD3" i="8"/>
  <c r="EY3" i="8"/>
  <c r="ES3" i="8"/>
  <c r="AZ3" i="8"/>
  <c r="CC3" i="8"/>
  <c r="DW3" i="8"/>
  <c r="CS3" i="8"/>
  <c r="CT3" i="8"/>
  <c r="EO3" i="8"/>
  <c r="P3" i="8"/>
  <c r="AD3" i="8"/>
  <c r="BX3" i="8"/>
  <c r="BD3" i="8"/>
  <c r="AE3" i="8"/>
  <c r="G3" i="8"/>
  <c r="AF3" i="8"/>
  <c r="AS3" i="8"/>
  <c r="K3" i="8"/>
  <c r="BR3" i="8"/>
  <c r="AO3" i="8"/>
  <c r="CU3" i="8"/>
  <c r="EC3" i="8"/>
  <c r="DP3" i="8"/>
  <c r="BN3" i="8"/>
  <c r="CO3" i="8"/>
  <c r="EI3" i="8"/>
  <c r="BM3" i="8"/>
  <c r="CQ3" i="8"/>
  <c r="CP3" i="8"/>
  <c r="BC3" i="8"/>
  <c r="T3" i="8"/>
  <c r="CB3" i="8"/>
  <c r="Z3" i="8"/>
  <c r="BO3" i="8"/>
  <c r="BF3" i="8"/>
  <c r="DG3" i="8"/>
  <c r="CG3" i="8"/>
  <c r="BI3" i="8"/>
  <c r="AY3" i="8"/>
  <c r="L3" i="8"/>
  <c r="CH3" i="8"/>
  <c r="EW3" i="8"/>
  <c r="AA3" i="8"/>
  <c r="DU3" i="8"/>
  <c r="BJ3" i="8"/>
  <c r="BK3" i="8"/>
  <c r="DR3" i="8"/>
  <c r="BP3" i="8"/>
  <c r="R3" i="8"/>
  <c r="EA3" i="8"/>
  <c r="BQ3" i="8"/>
  <c r="F3" i="8"/>
  <c r="DV3" i="8"/>
  <c r="EF3" i="8"/>
  <c r="EJ3" i="8"/>
  <c r="EP3" i="8"/>
  <c r="CR3" i="8"/>
  <c r="DF3" i="8"/>
  <c r="AC3" i="8"/>
  <c r="DQ3" i="8"/>
  <c r="DT3" i="8"/>
  <c r="AI3" i="8"/>
  <c r="DA3" i="8"/>
  <c r="DK3" i="8"/>
  <c r="BS3" i="8"/>
  <c r="M3" i="8"/>
  <c r="N3" i="8"/>
  <c r="DE3" i="8"/>
  <c r="BH3" i="8"/>
  <c r="AP3" i="8"/>
  <c r="DZ3" i="8"/>
  <c r="ED3" i="8"/>
  <c r="CM3" i="8"/>
  <c r="EN3" i="8"/>
  <c r="CF3" i="8"/>
  <c r="DO3" i="8"/>
  <c r="CL3" i="8"/>
  <c r="BW3" i="8"/>
  <c r="EE3" i="8"/>
  <c r="BY3" i="8"/>
  <c r="BG3" i="8"/>
  <c r="AW3" i="8"/>
  <c r="CE3" i="8"/>
  <c r="ER3" i="8"/>
  <c r="DB3" i="8"/>
  <c r="O3" i="8"/>
  <c r="DY3" i="8"/>
  <c r="BZ3" i="8"/>
  <c r="J3" i="8"/>
  <c r="X3" i="8"/>
  <c r="BL3" i="8"/>
  <c r="AQ3" i="8"/>
  <c r="I3" i="8"/>
  <c r="Y3" i="8"/>
  <c r="AN3" i="8"/>
  <c r="EL3" i="8"/>
  <c r="AM3" i="8"/>
  <c r="EX3" i="8"/>
  <c r="AX3" i="8"/>
  <c r="BA3" i="8"/>
  <c r="AB3" i="8"/>
  <c r="BB3" i="8"/>
  <c r="S3" i="8"/>
  <c r="AL3" i="8"/>
  <c r="AK3" i="8"/>
  <c r="DI3" i="8"/>
  <c r="CA3" i="8"/>
  <c r="DC3" i="8"/>
  <c r="EM3" i="8"/>
  <c r="CY3" i="8"/>
  <c r="BU3" i="8"/>
  <c r="CZ3" i="8"/>
  <c r="CW3" i="8"/>
  <c r="CK3" i="8"/>
  <c r="DM3" i="8"/>
  <c r="DS3" i="8"/>
  <c r="DJ3" i="8"/>
  <c r="CX3" i="8"/>
  <c r="EK3" i="8"/>
  <c r="EQ3" i="8"/>
  <c r="BV3" i="8"/>
  <c r="DN3" i="8"/>
  <c r="DX3" i="8"/>
  <c r="CJ3" i="8"/>
  <c r="EH3" i="8"/>
  <c r="AJ3" i="8"/>
  <c r="CN3" i="8"/>
  <c r="V3" i="8"/>
  <c r="AR3" i="8"/>
  <c r="H3" i="8"/>
  <c r="DD3" i="8"/>
  <c r="U3" i="8"/>
  <c r="EV3" i="8"/>
  <c r="EG3" i="8"/>
  <c r="CV3" i="8"/>
  <c r="W3" i="8"/>
  <c r="EB10" i="8"/>
  <c r="CI10" i="8"/>
  <c r="AV10" i="8"/>
  <c r="DL10" i="8"/>
  <c r="BT10" i="8"/>
  <c r="BE10" i="8"/>
  <c r="AU10" i="8"/>
  <c r="AT10" i="8"/>
  <c r="Q10" i="8"/>
  <c r="AH10" i="8"/>
  <c r="EU10" i="8"/>
  <c r="DH10" i="8"/>
  <c r="ES10" i="8"/>
  <c r="AG10" i="8"/>
  <c r="ET10" i="8"/>
  <c r="CD10" i="8"/>
  <c r="EY10" i="8"/>
  <c r="CC10" i="8"/>
  <c r="CT10" i="8"/>
  <c r="AZ10" i="8"/>
  <c r="DW10" i="8"/>
  <c r="CS10" i="8"/>
  <c r="P10" i="8"/>
  <c r="EO10" i="8"/>
  <c r="AS10" i="8"/>
  <c r="BX10" i="8"/>
  <c r="AF10" i="8"/>
  <c r="BD10" i="8"/>
  <c r="AE10" i="8"/>
  <c r="AD10" i="8"/>
  <c r="G10" i="8"/>
  <c r="AO10" i="8"/>
  <c r="K10" i="8"/>
  <c r="CU10" i="8"/>
  <c r="BR10" i="8"/>
  <c r="EI10" i="8"/>
  <c r="EC10" i="8"/>
  <c r="CP10" i="8"/>
  <c r="CO10" i="8"/>
  <c r="BN10" i="8"/>
  <c r="DP10" i="8"/>
  <c r="CQ10" i="8"/>
  <c r="BM10" i="8"/>
  <c r="BF10" i="8"/>
  <c r="Z10" i="8"/>
  <c r="T10" i="8"/>
  <c r="CB10" i="8"/>
  <c r="BC10" i="8"/>
  <c r="EW10" i="8"/>
  <c r="DG10" i="8"/>
  <c r="BO10" i="8"/>
  <c r="BI10" i="8"/>
  <c r="L10" i="8"/>
  <c r="AA10" i="8"/>
  <c r="CG10" i="8"/>
  <c r="R10" i="8"/>
  <c r="AY10" i="8"/>
  <c r="CH10" i="8"/>
  <c r="BJ10" i="8"/>
  <c r="EA10" i="8"/>
  <c r="DQ10" i="8"/>
  <c r="DR10" i="8"/>
  <c r="BP10" i="8"/>
  <c r="DU10" i="8"/>
  <c r="DF10" i="8"/>
  <c r="BQ10" i="8"/>
  <c r="BK10" i="8"/>
  <c r="EF10" i="8"/>
  <c r="E10" i="8"/>
  <c r="DT10" i="8"/>
  <c r="F10" i="8"/>
  <c r="AI10" i="8"/>
  <c r="AC10" i="8"/>
  <c r="DV10" i="8"/>
  <c r="DE10" i="8"/>
  <c r="EP10" i="8"/>
  <c r="CR10" i="8"/>
  <c r="EJ10" i="8"/>
  <c r="AP10" i="8"/>
  <c r="M10" i="8"/>
  <c r="DA10" i="8"/>
  <c r="CM10" i="8"/>
  <c r="N10" i="8"/>
  <c r="DZ10" i="8"/>
  <c r="DO10" i="8"/>
  <c r="DK10" i="8"/>
  <c r="DY10" i="8"/>
  <c r="EN10" i="8"/>
  <c r="BH10" i="8"/>
  <c r="CE10" i="8"/>
  <c r="BS10" i="8"/>
  <c r="ED10" i="8"/>
  <c r="DB10" i="8"/>
  <c r="ER10" i="8"/>
  <c r="BG10" i="8"/>
  <c r="EE10" i="8"/>
  <c r="AB10" i="8"/>
  <c r="AW10" i="8"/>
  <c r="O10" i="8"/>
  <c r="BZ10" i="8"/>
  <c r="BW10" i="8"/>
  <c r="X10" i="8"/>
  <c r="Y10" i="8"/>
  <c r="CF10" i="8"/>
  <c r="AM10" i="8"/>
  <c r="J10" i="8"/>
  <c r="CL10" i="8"/>
  <c r="AL10" i="8"/>
  <c r="BY10" i="8"/>
  <c r="EX10" i="8"/>
  <c r="BB10" i="8"/>
  <c r="BA10" i="8"/>
  <c r="I10" i="8"/>
  <c r="BL10" i="8"/>
  <c r="DX10" i="8"/>
  <c r="CY10" i="8"/>
  <c r="AK10" i="8"/>
  <c r="AN10" i="8"/>
  <c r="AX10" i="8"/>
  <c r="EK10" i="8"/>
  <c r="AQ10" i="8"/>
  <c r="S10" i="8"/>
  <c r="EL10" i="8"/>
  <c r="DI10" i="8"/>
  <c r="EQ10" i="8"/>
  <c r="BV10" i="8"/>
  <c r="CA10" i="8"/>
  <c r="CX10" i="8"/>
  <c r="CW10" i="8"/>
  <c r="BU10" i="8"/>
  <c r="DC10" i="8"/>
  <c r="DN10" i="8"/>
  <c r="DM10" i="8"/>
  <c r="DS10" i="8"/>
  <c r="DJ10" i="8"/>
  <c r="W10" i="8"/>
  <c r="CK10" i="8"/>
  <c r="CZ10" i="8"/>
  <c r="CJ10" i="8"/>
  <c r="EM10" i="8"/>
  <c r="H10" i="8"/>
  <c r="AR10" i="8"/>
  <c r="EV10" i="8"/>
  <c r="EH10" i="8"/>
  <c r="U10" i="8"/>
  <c r="CN10" i="8"/>
  <c r="V10" i="8"/>
  <c r="EG10" i="8"/>
  <c r="CV10" i="8"/>
  <c r="DD10" i="8"/>
  <c r="AJ10" i="8"/>
  <c r="EB56" i="8"/>
  <c r="DL56" i="8"/>
  <c r="AV56" i="8"/>
  <c r="CI56" i="8"/>
  <c r="AU56" i="8"/>
  <c r="BT56" i="8"/>
  <c r="BE56" i="8"/>
  <c r="AH56" i="8"/>
  <c r="AT56" i="8"/>
  <c r="Q56" i="8"/>
  <c r="AG56" i="8"/>
  <c r="DH56" i="8"/>
  <c r="EU56" i="8"/>
  <c r="ET56" i="8"/>
  <c r="EY56" i="8"/>
  <c r="CD56" i="8"/>
  <c r="ES56" i="8"/>
  <c r="CC56" i="8"/>
  <c r="AZ56" i="8"/>
  <c r="CS56" i="8"/>
  <c r="DW56" i="8"/>
  <c r="CT56" i="8"/>
  <c r="AE56" i="8"/>
  <c r="EO56" i="8"/>
  <c r="BX56" i="8"/>
  <c r="AD56" i="8"/>
  <c r="P56" i="8"/>
  <c r="BD56" i="8"/>
  <c r="AS56" i="8"/>
  <c r="AF56" i="8"/>
  <c r="K56" i="8"/>
  <c r="CU56" i="8"/>
  <c r="G56" i="8"/>
  <c r="BR56" i="8"/>
  <c r="AO56" i="8"/>
  <c r="EI56" i="8"/>
  <c r="DP56" i="8"/>
  <c r="BN56" i="8"/>
  <c r="CQ56" i="8"/>
  <c r="CP56" i="8"/>
  <c r="BM56" i="8"/>
  <c r="EC56" i="8"/>
  <c r="CO56" i="8"/>
  <c r="L56" i="8"/>
  <c r="CB56" i="8"/>
  <c r="BO56" i="8"/>
  <c r="T56" i="8"/>
  <c r="Z56" i="8"/>
  <c r="BC56" i="8"/>
  <c r="BF56" i="8"/>
  <c r="CG56" i="8"/>
  <c r="AA56" i="8"/>
  <c r="AY56" i="8"/>
  <c r="CH56" i="8"/>
  <c r="DG56" i="8"/>
  <c r="EW56" i="8"/>
  <c r="BI56" i="8"/>
  <c r="R56" i="8"/>
  <c r="BP56" i="8"/>
  <c r="EA56" i="8"/>
  <c r="BJ56" i="8"/>
  <c r="DR56" i="8"/>
  <c r="BK56" i="8"/>
  <c r="DU56" i="8"/>
  <c r="DQ56" i="8"/>
  <c r="BQ56" i="8"/>
  <c r="E56" i="8"/>
  <c r="AI56" i="8"/>
  <c r="F56" i="8"/>
  <c r="DF56" i="8"/>
  <c r="EF56" i="8"/>
  <c r="AC56" i="8"/>
  <c r="EP56" i="8"/>
  <c r="EJ56" i="8"/>
  <c r="DE56" i="8"/>
  <c r="CR56" i="8"/>
  <c r="DT56" i="8"/>
  <c r="N56" i="8"/>
  <c r="BH56" i="8"/>
  <c r="M56" i="8"/>
  <c r="DY56" i="8"/>
  <c r="DK56" i="8"/>
  <c r="BS56" i="8"/>
  <c r="CE56" i="8"/>
  <c r="AP56" i="8"/>
  <c r="DV56" i="8"/>
  <c r="ED56" i="8"/>
  <c r="DA56" i="8"/>
  <c r="DZ56" i="8"/>
  <c r="BG56" i="8"/>
  <c r="DO56" i="8"/>
  <c r="O56" i="8"/>
  <c r="BY56" i="8"/>
  <c r="CF56" i="8"/>
  <c r="BL56" i="8"/>
  <c r="CM56" i="8"/>
  <c r="CL56" i="8"/>
  <c r="AW56" i="8"/>
  <c r="EN56" i="8"/>
  <c r="BW56" i="8"/>
  <c r="ER56" i="8"/>
  <c r="EE56" i="8"/>
  <c r="DB56" i="8"/>
  <c r="AB56" i="8"/>
  <c r="J56" i="8"/>
  <c r="Y56" i="8"/>
  <c r="AL56" i="8"/>
  <c r="I56" i="8"/>
  <c r="AK56" i="8"/>
  <c r="BZ56" i="8"/>
  <c r="AQ56" i="8"/>
  <c r="BA56" i="8"/>
  <c r="EX56" i="8"/>
  <c r="BB56" i="8"/>
  <c r="S56" i="8"/>
  <c r="CA56" i="8"/>
  <c r="AX56" i="8"/>
  <c r="AN56" i="8"/>
  <c r="X56" i="8"/>
  <c r="EL56" i="8"/>
  <c r="EK56" i="8"/>
  <c r="DX56" i="8"/>
  <c r="CY56" i="8"/>
  <c r="BV56" i="8"/>
  <c r="AM56" i="8"/>
  <c r="DI56" i="8"/>
  <c r="CX56" i="8"/>
  <c r="BU56" i="8"/>
  <c r="CW56" i="8"/>
  <c r="DC56" i="8"/>
  <c r="CZ56" i="8"/>
  <c r="DN56" i="8"/>
  <c r="DM56" i="8"/>
  <c r="DJ56" i="8"/>
  <c r="DS56" i="8"/>
  <c r="EM56" i="8"/>
  <c r="CJ56" i="8"/>
  <c r="EQ56" i="8"/>
  <c r="CK56" i="8"/>
  <c r="EH56" i="8"/>
  <c r="EV56" i="8"/>
  <c r="W56" i="8"/>
  <c r="AR56" i="8"/>
  <c r="V56" i="8"/>
  <c r="H56" i="8"/>
  <c r="AJ56" i="8"/>
  <c r="CN56" i="8"/>
  <c r="U56" i="8"/>
  <c r="EG56" i="8"/>
  <c r="DD56" i="8"/>
  <c r="CV56" i="8"/>
  <c r="AV83" i="8"/>
  <c r="EB83" i="8"/>
  <c r="CI83" i="8"/>
  <c r="DL83" i="8"/>
  <c r="BE83" i="8"/>
  <c r="BT83" i="8"/>
  <c r="AU83" i="8"/>
  <c r="AT83" i="8"/>
  <c r="AH83" i="8"/>
  <c r="Q83" i="8"/>
  <c r="EU83" i="8"/>
  <c r="ET83" i="8"/>
  <c r="AG83" i="8"/>
  <c r="DH83" i="8"/>
  <c r="CC83" i="8"/>
  <c r="EY83" i="8"/>
  <c r="ES83" i="8"/>
  <c r="DW83" i="8"/>
  <c r="CD83" i="8"/>
  <c r="CS83" i="8"/>
  <c r="AZ83" i="8"/>
  <c r="CT83" i="8"/>
  <c r="AD83" i="8"/>
  <c r="AS83" i="8"/>
  <c r="BD83" i="8"/>
  <c r="BX83" i="8"/>
  <c r="EO83" i="8"/>
  <c r="P83" i="8"/>
  <c r="AE83" i="8"/>
  <c r="AF83" i="8"/>
  <c r="BR83" i="8"/>
  <c r="AO83" i="8"/>
  <c r="K83" i="8"/>
  <c r="G83" i="8"/>
  <c r="EC83" i="8"/>
  <c r="CU83" i="8"/>
  <c r="EI83" i="8"/>
  <c r="DP83" i="8"/>
  <c r="BM83" i="8"/>
  <c r="CQ83" i="8"/>
  <c r="BN83" i="8"/>
  <c r="CP83" i="8"/>
  <c r="CO83" i="8"/>
  <c r="BC83" i="8"/>
  <c r="CB83" i="8"/>
  <c r="Z83" i="8"/>
  <c r="L83" i="8"/>
  <c r="BO83" i="8"/>
  <c r="BF83" i="8"/>
  <c r="T83" i="8"/>
  <c r="DG83" i="8"/>
  <c r="CH83" i="8"/>
  <c r="AA83" i="8"/>
  <c r="CG83" i="8"/>
  <c r="AY83" i="8"/>
  <c r="EW83" i="8"/>
  <c r="BI83" i="8"/>
  <c r="R83" i="8"/>
  <c r="BP83" i="8"/>
  <c r="EA83" i="8"/>
  <c r="DU83" i="8"/>
  <c r="DR83" i="8"/>
  <c r="BJ83" i="8"/>
  <c r="DV83" i="8"/>
  <c r="BQ83" i="8"/>
  <c r="AI83" i="8"/>
  <c r="BK83" i="8"/>
  <c r="DF83" i="8"/>
  <c r="E83" i="8"/>
  <c r="DQ83" i="8"/>
  <c r="F83" i="8"/>
  <c r="EP83" i="8"/>
  <c r="DK83" i="8"/>
  <c r="EF83" i="8"/>
  <c r="AC83" i="8"/>
  <c r="EJ83" i="8"/>
  <c r="DE83" i="8"/>
  <c r="ED83" i="8"/>
  <c r="CR83" i="8"/>
  <c r="EN83" i="8"/>
  <c r="BS83" i="8"/>
  <c r="AP83" i="8"/>
  <c r="DA83" i="8"/>
  <c r="DO83" i="8"/>
  <c r="N83" i="8"/>
  <c r="BH83" i="8"/>
  <c r="M83" i="8"/>
  <c r="CE83" i="8"/>
  <c r="DT83" i="8"/>
  <c r="DY83" i="8"/>
  <c r="DZ83" i="8"/>
  <c r="BG83" i="8"/>
  <c r="CM83" i="8"/>
  <c r="EE83" i="8"/>
  <c r="BL83" i="8"/>
  <c r="CL83" i="8"/>
  <c r="DB83" i="8"/>
  <c r="BZ83" i="8"/>
  <c r="CF83" i="8"/>
  <c r="BY83" i="8"/>
  <c r="BW83" i="8"/>
  <c r="O83" i="8"/>
  <c r="AW83" i="8"/>
  <c r="ER83" i="8"/>
  <c r="AM83" i="8"/>
  <c r="X83" i="8"/>
  <c r="AQ83" i="8"/>
  <c r="J83" i="8"/>
  <c r="I83" i="8"/>
  <c r="DI83" i="8"/>
  <c r="EK83" i="8"/>
  <c r="AK83" i="8"/>
  <c r="S83" i="8"/>
  <c r="AX83" i="8"/>
  <c r="AB83" i="8"/>
  <c r="AN83" i="8"/>
  <c r="EX83" i="8"/>
  <c r="Y83" i="8"/>
  <c r="BA83" i="8"/>
  <c r="BB83" i="8"/>
  <c r="AL83" i="8"/>
  <c r="CA83" i="8"/>
  <c r="EL83" i="8"/>
  <c r="DC83" i="8"/>
  <c r="EM83" i="8"/>
  <c r="CY83" i="8"/>
  <c r="DS83" i="8"/>
  <c r="DJ83" i="8"/>
  <c r="EQ83" i="8"/>
  <c r="BU83" i="8"/>
  <c r="CX83" i="8"/>
  <c r="CW83" i="8"/>
  <c r="CK83" i="8"/>
  <c r="DX83" i="8"/>
  <c r="CJ83" i="8"/>
  <c r="DN83" i="8"/>
  <c r="DM83" i="8"/>
  <c r="BV83" i="8"/>
  <c r="CZ83" i="8"/>
  <c r="EH83" i="8"/>
  <c r="EG83" i="8"/>
  <c r="EV83" i="8"/>
  <c r="AR83" i="8"/>
  <c r="CN83" i="8"/>
  <c r="H83" i="8"/>
  <c r="AJ83" i="8"/>
  <c r="W83" i="8"/>
  <c r="V83" i="8"/>
  <c r="DD83" i="8"/>
  <c r="U83" i="8"/>
  <c r="CV83" i="8"/>
  <c r="DL44" i="8"/>
  <c r="AV44" i="8"/>
  <c r="EB44" i="8"/>
  <c r="CI44" i="8"/>
  <c r="AU44" i="8"/>
  <c r="BT44" i="8"/>
  <c r="AT44" i="8"/>
  <c r="BE44" i="8"/>
  <c r="Q44" i="8"/>
  <c r="AH44" i="8"/>
  <c r="AG44" i="8"/>
  <c r="EU44" i="8"/>
  <c r="DH44" i="8"/>
  <c r="CD44" i="8"/>
  <c r="EY44" i="8"/>
  <c r="CC44" i="8"/>
  <c r="ES44" i="8"/>
  <c r="ET44" i="8"/>
  <c r="CT44" i="8"/>
  <c r="CS44" i="8"/>
  <c r="DW44" i="8"/>
  <c r="AZ44" i="8"/>
  <c r="BX44" i="8"/>
  <c r="EO44" i="8"/>
  <c r="P44" i="8"/>
  <c r="AD44" i="8"/>
  <c r="AE44" i="8"/>
  <c r="AS44" i="8"/>
  <c r="BD44" i="8"/>
  <c r="CU44" i="8"/>
  <c r="AF44" i="8"/>
  <c r="AO44" i="8"/>
  <c r="BR44" i="8"/>
  <c r="G44" i="8"/>
  <c r="EC44" i="8"/>
  <c r="K44" i="8"/>
  <c r="CP44" i="8"/>
  <c r="BN44" i="8"/>
  <c r="CO44" i="8"/>
  <c r="DP44" i="8"/>
  <c r="EI44" i="8"/>
  <c r="CQ44" i="8"/>
  <c r="BM44" i="8"/>
  <c r="Z44" i="8"/>
  <c r="BO44" i="8"/>
  <c r="T44" i="8"/>
  <c r="CB44" i="8"/>
  <c r="BC44" i="8"/>
  <c r="DG44" i="8"/>
  <c r="BF44" i="8"/>
  <c r="CG44" i="8"/>
  <c r="AY44" i="8"/>
  <c r="BI44" i="8"/>
  <c r="AA44" i="8"/>
  <c r="R44" i="8"/>
  <c r="CH44" i="8"/>
  <c r="BP44" i="8"/>
  <c r="L44" i="8"/>
  <c r="EW44" i="8"/>
  <c r="BJ44" i="8"/>
  <c r="EA44" i="8"/>
  <c r="DF44" i="8"/>
  <c r="E44" i="8"/>
  <c r="EF44" i="8"/>
  <c r="F44" i="8"/>
  <c r="DU44" i="8"/>
  <c r="BK44" i="8"/>
  <c r="DR44" i="8"/>
  <c r="DQ44" i="8"/>
  <c r="DV44" i="8"/>
  <c r="BQ44" i="8"/>
  <c r="DE44" i="8"/>
  <c r="AI44" i="8"/>
  <c r="DT44" i="8"/>
  <c r="CR44" i="8"/>
  <c r="DK44" i="8"/>
  <c r="BS44" i="8"/>
  <c r="DA44" i="8"/>
  <c r="M44" i="8"/>
  <c r="CE44" i="8"/>
  <c r="DZ44" i="8"/>
  <c r="EN44" i="8"/>
  <c r="AP44" i="8"/>
  <c r="BG44" i="8"/>
  <c r="AC44" i="8"/>
  <c r="ED44" i="8"/>
  <c r="EP44" i="8"/>
  <c r="CM44" i="8"/>
  <c r="EJ44" i="8"/>
  <c r="N44" i="8"/>
  <c r="DY44" i="8"/>
  <c r="CL44" i="8"/>
  <c r="BH44" i="8"/>
  <c r="DO44" i="8"/>
  <c r="ER44" i="8"/>
  <c r="DB44" i="8"/>
  <c r="BW44" i="8"/>
  <c r="EE44" i="8"/>
  <c r="CF44" i="8"/>
  <c r="O44" i="8"/>
  <c r="AB44" i="8"/>
  <c r="AW44" i="8"/>
  <c r="BZ44" i="8"/>
  <c r="AL44" i="8"/>
  <c r="X44" i="8"/>
  <c r="Y44" i="8"/>
  <c r="EX44" i="8"/>
  <c r="BL44" i="8"/>
  <c r="AQ44" i="8"/>
  <c r="BY44" i="8"/>
  <c r="CA44" i="8"/>
  <c r="AX44" i="8"/>
  <c r="DI44" i="8"/>
  <c r="I44" i="8"/>
  <c r="EL44" i="8"/>
  <c r="EK44" i="8"/>
  <c r="EQ44" i="8"/>
  <c r="AK44" i="8"/>
  <c r="BB44" i="8"/>
  <c r="AM44" i="8"/>
  <c r="BA44" i="8"/>
  <c r="J44" i="8"/>
  <c r="AN44" i="8"/>
  <c r="S44" i="8"/>
  <c r="DX44" i="8"/>
  <c r="DM44" i="8"/>
  <c r="EM44" i="8"/>
  <c r="BV44" i="8"/>
  <c r="BU44" i="8"/>
  <c r="CY44" i="8"/>
  <c r="CX44" i="8"/>
  <c r="DC44" i="8"/>
  <c r="CK44" i="8"/>
  <c r="CZ44" i="8"/>
  <c r="CJ44" i="8"/>
  <c r="DN44" i="8"/>
  <c r="CW44" i="8"/>
  <c r="DJ44" i="8"/>
  <c r="DS44" i="8"/>
  <c r="CN44" i="8"/>
  <c r="EG44" i="8"/>
  <c r="V44" i="8"/>
  <c r="CV44" i="8"/>
  <c r="DD44" i="8"/>
  <c r="EH44" i="8"/>
  <c r="U44" i="8"/>
  <c r="H44" i="8"/>
  <c r="W44" i="8"/>
  <c r="EV44" i="8"/>
  <c r="AR44" i="8"/>
  <c r="AJ44" i="8"/>
  <c r="EB177" i="8"/>
  <c r="DL177" i="8"/>
  <c r="AV177" i="8"/>
  <c r="BE177" i="8"/>
  <c r="BT177" i="8"/>
  <c r="CI177" i="8"/>
  <c r="AT177" i="8"/>
  <c r="AU177" i="8"/>
  <c r="Q177" i="8"/>
  <c r="AH177" i="8"/>
  <c r="AG177" i="8"/>
  <c r="DH177" i="8"/>
  <c r="EU177" i="8"/>
  <c r="ET177" i="8"/>
  <c r="ES177" i="8"/>
  <c r="EY177" i="8"/>
  <c r="CD177" i="8"/>
  <c r="CS177" i="8"/>
  <c r="CT177" i="8"/>
  <c r="CC177" i="8"/>
  <c r="DW177" i="8"/>
  <c r="AD177" i="8"/>
  <c r="P177" i="8"/>
  <c r="BD177" i="8"/>
  <c r="AE177" i="8"/>
  <c r="AS177" i="8"/>
  <c r="EO177" i="8"/>
  <c r="BX177" i="8"/>
  <c r="AZ177" i="8"/>
  <c r="AF177" i="8"/>
  <c r="BR177" i="8"/>
  <c r="CU177" i="8"/>
  <c r="K177" i="8"/>
  <c r="G177" i="8"/>
  <c r="EC177" i="8"/>
  <c r="AO177" i="8"/>
  <c r="BN177" i="8"/>
  <c r="BM177" i="8"/>
  <c r="EI177" i="8"/>
  <c r="DP177" i="8"/>
  <c r="CQ177" i="8"/>
  <c r="CP177" i="8"/>
  <c r="CB177" i="8"/>
  <c r="BC177" i="8"/>
  <c r="CO177" i="8"/>
  <c r="Z177" i="8"/>
  <c r="BF177" i="8"/>
  <c r="BO177" i="8"/>
  <c r="T177" i="8"/>
  <c r="L177" i="8"/>
  <c r="DG177" i="8"/>
  <c r="BI177" i="8"/>
  <c r="CH177" i="8"/>
  <c r="CG177" i="8"/>
  <c r="EW177" i="8"/>
  <c r="AY177" i="8"/>
  <c r="AA177" i="8"/>
  <c r="R177" i="8"/>
  <c r="DU177" i="8"/>
  <c r="BJ177" i="8"/>
  <c r="BP177" i="8"/>
  <c r="BK177" i="8"/>
  <c r="EA177" i="8"/>
  <c r="DF177" i="8"/>
  <c r="BQ177" i="8"/>
  <c r="E177" i="8"/>
  <c r="DR177" i="8"/>
  <c r="EF177" i="8"/>
  <c r="DV177" i="8"/>
  <c r="AI177" i="8"/>
  <c r="DT177" i="8"/>
  <c r="EP177" i="8"/>
  <c r="DQ177" i="8"/>
  <c r="EJ177" i="8"/>
  <c r="AC177" i="8"/>
  <c r="F177" i="8"/>
  <c r="DE177" i="8"/>
  <c r="CM177" i="8"/>
  <c r="ED177" i="8"/>
  <c r="N177" i="8"/>
  <c r="DA177" i="8"/>
  <c r="M177" i="8"/>
  <c r="CR177" i="8"/>
  <c r="AP177" i="8"/>
  <c r="CE177" i="8"/>
  <c r="BH177" i="8"/>
  <c r="DZ177" i="8"/>
  <c r="BG177" i="8"/>
  <c r="DY177" i="8"/>
  <c r="EN177" i="8"/>
  <c r="DO177" i="8"/>
  <c r="BS177" i="8"/>
  <c r="AQ177" i="8"/>
  <c r="CL177" i="8"/>
  <c r="BW177" i="8"/>
  <c r="O177" i="8"/>
  <c r="CF177" i="8"/>
  <c r="AB177" i="8"/>
  <c r="BY177" i="8"/>
  <c r="DB177" i="8"/>
  <c r="ER177" i="8"/>
  <c r="I177" i="8"/>
  <c r="AK177" i="8"/>
  <c r="BZ177" i="8"/>
  <c r="BL177" i="8"/>
  <c r="J177" i="8"/>
  <c r="X177" i="8"/>
  <c r="Y177" i="8"/>
  <c r="DK177" i="8"/>
  <c r="AW177" i="8"/>
  <c r="AM177" i="8"/>
  <c r="BB177" i="8"/>
  <c r="AX177" i="8"/>
  <c r="DI177" i="8"/>
  <c r="EE177" i="8"/>
  <c r="S177" i="8"/>
  <c r="CA177" i="8"/>
  <c r="EL177" i="8"/>
  <c r="AL177" i="8"/>
  <c r="BA177" i="8"/>
  <c r="EQ177" i="8"/>
  <c r="EX177" i="8"/>
  <c r="AN177" i="8"/>
  <c r="EK177" i="8"/>
  <c r="CY177" i="8"/>
  <c r="BV177" i="8"/>
  <c r="DC177" i="8"/>
  <c r="DS177" i="8"/>
  <c r="DJ177" i="8"/>
  <c r="DN177" i="8"/>
  <c r="DM177" i="8"/>
  <c r="CW177" i="8"/>
  <c r="DX177" i="8"/>
  <c r="CX177" i="8"/>
  <c r="BU177" i="8"/>
  <c r="CJ177" i="8"/>
  <c r="CK177" i="8"/>
  <c r="CZ177" i="8"/>
  <c r="H177" i="8"/>
  <c r="EH177" i="8"/>
  <c r="EG177" i="8"/>
  <c r="EV177" i="8"/>
  <c r="V177" i="8"/>
  <c r="EM177" i="8"/>
  <c r="W177" i="8"/>
  <c r="CN177" i="8"/>
  <c r="AR177" i="8"/>
  <c r="DD177" i="8"/>
  <c r="U177" i="8"/>
  <c r="AJ177" i="8"/>
  <c r="CV177" i="8"/>
  <c r="AV141" i="8"/>
  <c r="DL141" i="8"/>
  <c r="EB141" i="8"/>
  <c r="CI141" i="8"/>
  <c r="BE141" i="8"/>
  <c r="BT141" i="8"/>
  <c r="AU141" i="8"/>
  <c r="Q141" i="8"/>
  <c r="AT141" i="8"/>
  <c r="AH141" i="8"/>
  <c r="EU141" i="8"/>
  <c r="AG141" i="8"/>
  <c r="DH141" i="8"/>
  <c r="ES141" i="8"/>
  <c r="EY141" i="8"/>
  <c r="CD141" i="8"/>
  <c r="ET141" i="8"/>
  <c r="CC141" i="8"/>
  <c r="CS141" i="8"/>
  <c r="AZ141" i="8"/>
  <c r="DW141" i="8"/>
  <c r="CT141" i="8"/>
  <c r="BD141" i="8"/>
  <c r="AE141" i="8"/>
  <c r="EO141" i="8"/>
  <c r="AS141" i="8"/>
  <c r="AD141" i="8"/>
  <c r="BX141" i="8"/>
  <c r="P141" i="8"/>
  <c r="CU141" i="8"/>
  <c r="EC141" i="8"/>
  <c r="BR141" i="8"/>
  <c r="G141" i="8"/>
  <c r="AF141" i="8"/>
  <c r="K141" i="8"/>
  <c r="EI141" i="8"/>
  <c r="AO141" i="8"/>
  <c r="CQ141" i="8"/>
  <c r="DP141" i="8"/>
  <c r="BN141" i="8"/>
  <c r="CP141" i="8"/>
  <c r="BM141" i="8"/>
  <c r="CO141" i="8"/>
  <c r="BO141" i="8"/>
  <c r="Z141" i="8"/>
  <c r="L141" i="8"/>
  <c r="EW141" i="8"/>
  <c r="T141" i="8"/>
  <c r="CB141" i="8"/>
  <c r="BC141" i="8"/>
  <c r="BF141" i="8"/>
  <c r="AY141" i="8"/>
  <c r="BI141" i="8"/>
  <c r="AA141" i="8"/>
  <c r="R141" i="8"/>
  <c r="DG141" i="8"/>
  <c r="CH141" i="8"/>
  <c r="CG141" i="8"/>
  <c r="BJ141" i="8"/>
  <c r="DU141" i="8"/>
  <c r="DF141" i="8"/>
  <c r="EA141" i="8"/>
  <c r="BK141" i="8"/>
  <c r="EF141" i="8"/>
  <c r="BP141" i="8"/>
  <c r="E141" i="8"/>
  <c r="F141" i="8"/>
  <c r="DT141" i="8"/>
  <c r="DR141" i="8"/>
  <c r="BQ141" i="8"/>
  <c r="DQ141" i="8"/>
  <c r="AI141" i="8"/>
  <c r="DK141" i="8"/>
  <c r="DV141" i="8"/>
  <c r="EJ141" i="8"/>
  <c r="CR141" i="8"/>
  <c r="AC141" i="8"/>
  <c r="EP141" i="8"/>
  <c r="DE141" i="8"/>
  <c r="BS141" i="8"/>
  <c r="AP141" i="8"/>
  <c r="CE141" i="8"/>
  <c r="BH141" i="8"/>
  <c r="BG141" i="8"/>
  <c r="DY141" i="8"/>
  <c r="DZ141" i="8"/>
  <c r="ED141" i="8"/>
  <c r="M141" i="8"/>
  <c r="DA141" i="8"/>
  <c r="CM141" i="8"/>
  <c r="DO141" i="8"/>
  <c r="O141" i="8"/>
  <c r="BZ141" i="8"/>
  <c r="CL141" i="8"/>
  <c r="CF141" i="8"/>
  <c r="BL141" i="8"/>
  <c r="BW141" i="8"/>
  <c r="ER141" i="8"/>
  <c r="AW141" i="8"/>
  <c r="BY141" i="8"/>
  <c r="EN141" i="8"/>
  <c r="DB141" i="8"/>
  <c r="N141" i="8"/>
  <c r="EE141" i="8"/>
  <c r="I141" i="8"/>
  <c r="AL141" i="8"/>
  <c r="EX141" i="8"/>
  <c r="AQ141" i="8"/>
  <c r="AM141" i="8"/>
  <c r="AB141" i="8"/>
  <c r="J141" i="8"/>
  <c r="Y141" i="8"/>
  <c r="EL141" i="8"/>
  <c r="BA141" i="8"/>
  <c r="EQ141" i="8"/>
  <c r="BV141" i="8"/>
  <c r="X141" i="8"/>
  <c r="BB141" i="8"/>
  <c r="AN141" i="8"/>
  <c r="CA141" i="8"/>
  <c r="AK141" i="8"/>
  <c r="AX141" i="8"/>
  <c r="DI141" i="8"/>
  <c r="CY141" i="8"/>
  <c r="S141" i="8"/>
  <c r="EK141" i="8"/>
  <c r="CW141" i="8"/>
  <c r="DJ141" i="8"/>
  <c r="DC141" i="8"/>
  <c r="CK141" i="8"/>
  <c r="DS141" i="8"/>
  <c r="CJ141" i="8"/>
  <c r="CZ141" i="8"/>
  <c r="EM141" i="8"/>
  <c r="BU141" i="8"/>
  <c r="DX141" i="8"/>
  <c r="CX141" i="8"/>
  <c r="DN141" i="8"/>
  <c r="DM141" i="8"/>
  <c r="AR141" i="8"/>
  <c r="W141" i="8"/>
  <c r="CV141" i="8"/>
  <c r="V141" i="8"/>
  <c r="EH141" i="8"/>
  <c r="AJ141" i="8"/>
  <c r="CN141" i="8"/>
  <c r="H141" i="8"/>
  <c r="EG141" i="8"/>
  <c r="U141" i="8"/>
  <c r="DD141" i="8"/>
  <c r="EV141" i="8"/>
  <c r="EB167" i="8"/>
  <c r="DL167" i="8"/>
  <c r="AV167" i="8"/>
  <c r="BT167" i="8"/>
  <c r="CI167" i="8"/>
  <c r="AU167" i="8"/>
  <c r="BE167" i="8"/>
  <c r="AT167" i="8"/>
  <c r="Q167" i="8"/>
  <c r="AH167" i="8"/>
  <c r="DH167" i="8"/>
  <c r="ET167" i="8"/>
  <c r="EU167" i="8"/>
  <c r="AG167" i="8"/>
  <c r="EY167" i="8"/>
  <c r="ES167" i="8"/>
  <c r="CD167" i="8"/>
  <c r="CC167" i="8"/>
  <c r="CS167" i="8"/>
  <c r="DW167" i="8"/>
  <c r="CT167" i="8"/>
  <c r="AD167" i="8"/>
  <c r="P167" i="8"/>
  <c r="AZ167" i="8"/>
  <c r="EO167" i="8"/>
  <c r="AS167" i="8"/>
  <c r="AE167" i="8"/>
  <c r="BD167" i="8"/>
  <c r="BX167" i="8"/>
  <c r="AF167" i="8"/>
  <c r="AO167" i="8"/>
  <c r="BR167" i="8"/>
  <c r="G167" i="8"/>
  <c r="K167" i="8"/>
  <c r="CU167" i="8"/>
  <c r="EC167" i="8"/>
  <c r="EI167" i="8"/>
  <c r="BN167" i="8"/>
  <c r="DP167" i="8"/>
  <c r="CQ167" i="8"/>
  <c r="CP167" i="8"/>
  <c r="BM167" i="8"/>
  <c r="CO167" i="8"/>
  <c r="CB167" i="8"/>
  <c r="BF167" i="8"/>
  <c r="BC167" i="8"/>
  <c r="DG167" i="8"/>
  <c r="BO167" i="8"/>
  <c r="Z167" i="8"/>
  <c r="T167" i="8"/>
  <c r="CH167" i="8"/>
  <c r="L167" i="8"/>
  <c r="EW167" i="8"/>
  <c r="AY167" i="8"/>
  <c r="AA167" i="8"/>
  <c r="CG167" i="8"/>
  <c r="BI167" i="8"/>
  <c r="BJ167" i="8"/>
  <c r="BP167" i="8"/>
  <c r="EA167" i="8"/>
  <c r="DR167" i="8"/>
  <c r="R167" i="8"/>
  <c r="DU167" i="8"/>
  <c r="EF167" i="8"/>
  <c r="F167" i="8"/>
  <c r="BQ167" i="8"/>
  <c r="DT167" i="8"/>
  <c r="DV167" i="8"/>
  <c r="E167" i="8"/>
  <c r="DQ167" i="8"/>
  <c r="DF167" i="8"/>
  <c r="BK167" i="8"/>
  <c r="EP167" i="8"/>
  <c r="BS167" i="8"/>
  <c r="AI167" i="8"/>
  <c r="EJ167" i="8"/>
  <c r="AC167" i="8"/>
  <c r="CR167" i="8"/>
  <c r="DE167" i="8"/>
  <c r="CM167" i="8"/>
  <c r="ED167" i="8"/>
  <c r="DA167" i="8"/>
  <c r="CE167" i="8"/>
  <c r="M167" i="8"/>
  <c r="EN167" i="8"/>
  <c r="DK167" i="8"/>
  <c r="AP167" i="8"/>
  <c r="N167" i="8"/>
  <c r="BH167" i="8"/>
  <c r="DY167" i="8"/>
  <c r="BG167" i="8"/>
  <c r="DO167" i="8"/>
  <c r="BW167" i="8"/>
  <c r="O167" i="8"/>
  <c r="AQ167" i="8"/>
  <c r="AB167" i="8"/>
  <c r="EE167" i="8"/>
  <c r="BY167" i="8"/>
  <c r="CL167" i="8"/>
  <c r="CF167" i="8"/>
  <c r="DB167" i="8"/>
  <c r="AW167" i="8"/>
  <c r="DZ167" i="8"/>
  <c r="ER167" i="8"/>
  <c r="BZ167" i="8"/>
  <c r="AK167" i="8"/>
  <c r="BL167" i="8"/>
  <c r="X167" i="8"/>
  <c r="EX167" i="8"/>
  <c r="AM167" i="8"/>
  <c r="BA167" i="8"/>
  <c r="CA167" i="8"/>
  <c r="EL167" i="8"/>
  <c r="DI167" i="8"/>
  <c r="I167" i="8"/>
  <c r="S167" i="8"/>
  <c r="BB167" i="8"/>
  <c r="AX167" i="8"/>
  <c r="AL167" i="8"/>
  <c r="Y167" i="8"/>
  <c r="DX167" i="8"/>
  <c r="CY167" i="8"/>
  <c r="BV167" i="8"/>
  <c r="J167" i="8"/>
  <c r="AN167" i="8"/>
  <c r="EK167" i="8"/>
  <c r="DC167" i="8"/>
  <c r="DS167" i="8"/>
  <c r="EQ167" i="8"/>
  <c r="CX167" i="8"/>
  <c r="DJ167" i="8"/>
  <c r="CJ167" i="8"/>
  <c r="DM167" i="8"/>
  <c r="BU167" i="8"/>
  <c r="DN167" i="8"/>
  <c r="CK167" i="8"/>
  <c r="CZ167" i="8"/>
  <c r="EM167" i="8"/>
  <c r="CW167" i="8"/>
  <c r="V167" i="8"/>
  <c r="U167" i="8"/>
  <c r="EG167" i="8"/>
  <c r="DD167" i="8"/>
  <c r="EH167" i="8"/>
  <c r="W167" i="8"/>
  <c r="CN167" i="8"/>
  <c r="AR167" i="8"/>
  <c r="AJ167" i="8"/>
  <c r="H167" i="8"/>
  <c r="EV167" i="8"/>
  <c r="CV167" i="8"/>
  <c r="FD144" i="8"/>
  <c r="FE144" i="8" s="1"/>
  <c r="FD165" i="8"/>
  <c r="FE165" i="8" s="1"/>
  <c r="FD112" i="8"/>
  <c r="FE112" i="8" s="1"/>
  <c r="FD87" i="8"/>
  <c r="FE87" i="8" s="1"/>
  <c r="FD136" i="8"/>
  <c r="FE136" i="8" s="1"/>
  <c r="FD10" i="8"/>
  <c r="FE10" i="8" s="1"/>
  <c r="FD44" i="8"/>
  <c r="FE44" i="8" s="1"/>
  <c r="FD141" i="8"/>
  <c r="FE141" i="8" s="1"/>
  <c r="FD167" i="8"/>
  <c r="FE167" i="8" s="1"/>
  <c r="FD140" i="8"/>
  <c r="FE140" i="8" s="1"/>
  <c r="FD81" i="8"/>
  <c r="FE81" i="8" s="1"/>
  <c r="FD48" i="8"/>
  <c r="FE48" i="8" s="1"/>
  <c r="T144" i="5"/>
  <c r="S144" i="5"/>
  <c r="T10" i="5"/>
  <c r="S10" i="5"/>
  <c r="T23" i="5"/>
  <c r="S23" i="5"/>
  <c r="S34" i="5"/>
  <c r="T34" i="5"/>
  <c r="S170" i="5"/>
  <c r="T170" i="5"/>
  <c r="S142" i="5"/>
  <c r="T142" i="5"/>
  <c r="T71" i="5"/>
  <c r="S71" i="5"/>
  <c r="FD97" i="8"/>
  <c r="FE97" i="8" s="1"/>
  <c r="FD111" i="8"/>
  <c r="FE111" i="8" s="1"/>
  <c r="FD73" i="8"/>
  <c r="FE73" i="8" s="1"/>
  <c r="FD49" i="8"/>
  <c r="FE49" i="8" s="1"/>
  <c r="FD43" i="8"/>
  <c r="FE43" i="8" s="1"/>
  <c r="FD9" i="8"/>
  <c r="FE9" i="8" s="1"/>
  <c r="FD29" i="8"/>
  <c r="FE29" i="8" s="1"/>
  <c r="FD173" i="8"/>
  <c r="FE173" i="8" s="1"/>
  <c r="FD166" i="8"/>
  <c r="FE166" i="8" s="1"/>
  <c r="FD161" i="8"/>
  <c r="FE161" i="8" s="1"/>
  <c r="FD96" i="8"/>
  <c r="FE96" i="8" s="1"/>
  <c r="FD12" i="8"/>
  <c r="FE12" i="8" s="1"/>
  <c r="FD93" i="8"/>
  <c r="FE93" i="8" s="1"/>
  <c r="FD151" i="8"/>
  <c r="FE151" i="8" s="1"/>
  <c r="FD3" i="8"/>
  <c r="FE3" i="8" s="1"/>
  <c r="E3" i="8"/>
  <c r="FD46" i="8"/>
  <c r="FE46" i="8" s="1"/>
  <c r="FD17" i="8"/>
  <c r="FE17" i="8" s="1"/>
  <c r="FD162" i="8"/>
  <c r="FE162" i="8" s="1"/>
  <c r="S132" i="5"/>
  <c r="T132" i="5"/>
  <c r="S145" i="5"/>
  <c r="T145" i="5"/>
  <c r="S76" i="5"/>
  <c r="T76" i="5"/>
  <c r="T41" i="5"/>
  <c r="S41" i="5"/>
  <c r="S163" i="5"/>
  <c r="T163" i="5"/>
  <c r="S155" i="5"/>
  <c r="T155" i="5"/>
  <c r="T46" i="5"/>
  <c r="S46" i="5"/>
  <c r="S120" i="5"/>
  <c r="T120" i="5"/>
  <c r="FD15" i="8"/>
  <c r="FE15" i="8" s="1"/>
  <c r="FD149" i="8"/>
  <c r="FE149" i="8" s="1"/>
  <c r="FD114" i="8"/>
  <c r="FE114" i="8" s="1"/>
  <c r="FD107" i="8"/>
  <c r="FE107" i="8" s="1"/>
  <c r="FD126" i="8"/>
  <c r="FE126" i="8" s="1"/>
  <c r="FD123" i="8"/>
  <c r="FE123" i="8" s="1"/>
  <c r="FD80" i="8"/>
  <c r="FE80" i="8" s="1"/>
  <c r="FD51" i="8"/>
  <c r="FE51" i="8" s="1"/>
  <c r="FD88" i="8"/>
  <c r="FE88" i="8" s="1"/>
  <c r="FD7" i="8"/>
  <c r="FE7" i="8" s="1"/>
  <c r="FD137" i="8"/>
  <c r="FE137" i="8" s="1"/>
  <c r="FD31" i="8"/>
  <c r="FE31" i="8" s="1"/>
  <c r="FD125" i="8"/>
  <c r="FE125" i="8" s="1"/>
  <c r="FD138" i="8"/>
  <c r="FE138" i="8" s="1"/>
  <c r="FD56" i="8"/>
  <c r="FE56" i="8" s="1"/>
  <c r="FD75" i="8"/>
  <c r="FE75" i="8" s="1"/>
  <c r="FD22" i="8"/>
  <c r="FE22" i="8" s="1"/>
  <c r="FD159" i="8"/>
  <c r="FE159" i="8" s="1"/>
  <c r="FD134" i="8"/>
  <c r="FE134" i="8" s="1"/>
  <c r="T35" i="5"/>
  <c r="S35" i="5"/>
  <c r="T64" i="5"/>
  <c r="S64" i="5"/>
  <c r="S157" i="5"/>
  <c r="T157" i="5"/>
  <c r="S73" i="5"/>
  <c r="T73" i="5"/>
  <c r="T179" i="5"/>
  <c r="S179" i="5"/>
  <c r="T141" i="5"/>
  <c r="S141" i="5"/>
  <c r="T36" i="5"/>
  <c r="S36" i="5"/>
  <c r="S177" i="5"/>
  <c r="T177" i="5"/>
  <c r="FD115" i="8"/>
  <c r="FE115" i="8" s="1"/>
  <c r="FD92" i="8"/>
  <c r="FE92" i="8" s="1"/>
  <c r="FD40" i="8"/>
  <c r="FE40" i="8" s="1"/>
  <c r="FD54" i="8"/>
  <c r="FE54" i="8" s="1"/>
  <c r="FD127" i="8"/>
  <c r="FE127" i="8" s="1"/>
  <c r="FD4" i="8"/>
  <c r="FE4" i="8" s="1"/>
  <c r="FD85" i="8"/>
  <c r="FE85" i="8" s="1"/>
  <c r="FD176" i="8"/>
  <c r="FE176" i="8" s="1"/>
  <c r="FD90" i="8"/>
  <c r="FE90" i="8" s="1"/>
  <c r="FD70" i="8"/>
  <c r="FE70" i="8" s="1"/>
  <c r="FD86" i="8"/>
  <c r="FE86" i="8" s="1"/>
  <c r="FD30" i="8"/>
  <c r="FE30" i="8" s="1"/>
  <c r="FD55" i="8"/>
  <c r="FE55" i="8" s="1"/>
  <c r="FD128" i="8"/>
  <c r="FE128" i="8" s="1"/>
  <c r="FD157" i="8"/>
  <c r="FE157" i="8" s="1"/>
  <c r="FD135" i="8"/>
  <c r="FE135" i="8" s="1"/>
  <c r="FD32" i="8"/>
  <c r="FE32" i="8" s="1"/>
  <c r="FD108" i="8"/>
  <c r="FE108" i="8" s="1"/>
  <c r="FD27" i="8"/>
  <c r="FE27" i="8" s="1"/>
  <c r="FD83" i="8"/>
  <c r="FE83" i="8" s="1"/>
  <c r="FD150" i="8"/>
  <c r="FE150" i="8" s="1"/>
  <c r="FD13" i="8"/>
  <c r="FE13" i="8" s="1"/>
  <c r="FD71" i="8"/>
  <c r="FE71" i="8" s="1"/>
  <c r="FD68" i="8"/>
  <c r="FE68" i="8" s="1"/>
  <c r="FD21" i="8"/>
  <c r="FE21" i="8" s="1"/>
  <c r="FD63" i="8"/>
  <c r="FE63" i="8" s="1"/>
  <c r="FD25" i="8"/>
  <c r="FE25" i="8" s="1"/>
  <c r="FD160" i="8"/>
  <c r="FE160" i="8" s="1"/>
  <c r="FD163" i="8"/>
  <c r="FE163" i="8" s="1"/>
  <c r="FD6" i="8"/>
  <c r="FE6" i="8" s="1"/>
  <c r="FD113" i="8"/>
  <c r="FE113" i="8" s="1"/>
  <c r="FD89" i="8"/>
  <c r="FE89" i="8" s="1"/>
  <c r="FD18" i="8"/>
  <c r="FE18" i="8" s="1"/>
  <c r="FD103" i="8"/>
  <c r="FE103" i="8" s="1"/>
  <c r="FD177" i="8"/>
  <c r="FE177" i="8" s="1"/>
  <c r="FD106" i="8"/>
  <c r="FE106" i="8" s="1"/>
  <c r="S66" i="5"/>
  <c r="T66" i="5"/>
  <c r="T129" i="5"/>
  <c r="S129" i="5"/>
  <c r="T63" i="5"/>
  <c r="S63" i="5"/>
  <c r="S171" i="5"/>
  <c r="T171" i="5"/>
  <c r="T123" i="5"/>
  <c r="S123" i="5"/>
  <c r="S128" i="5"/>
  <c r="T128" i="5"/>
  <c r="T130" i="5"/>
  <c r="S130" i="5"/>
  <c r="S101" i="5"/>
  <c r="T101" i="5"/>
  <c r="T68" i="5"/>
  <c r="S68" i="5"/>
  <c r="U15" i="5"/>
  <c r="S15" i="5"/>
  <c r="T15" i="5"/>
  <c r="T33" i="5"/>
  <c r="S33" i="5"/>
  <c r="S27" i="5"/>
  <c r="T27" i="5"/>
  <c r="S56" i="5"/>
  <c r="T56" i="5"/>
  <c r="S18" i="5"/>
  <c r="T18" i="5"/>
  <c r="T168" i="5"/>
  <c r="S168" i="5"/>
  <c r="T180" i="5"/>
  <c r="S180" i="5"/>
  <c r="T173" i="5"/>
  <c r="S173" i="5"/>
  <c r="T169" i="5"/>
  <c r="S169" i="5"/>
  <c r="T38" i="5"/>
  <c r="S38" i="5"/>
  <c r="T118" i="5"/>
  <c r="S118" i="5"/>
  <c r="T100" i="5"/>
  <c r="S100" i="5"/>
  <c r="S22" i="5"/>
  <c r="T22" i="5"/>
  <c r="T108" i="5"/>
  <c r="S108" i="5"/>
  <c r="T115" i="5"/>
  <c r="S115" i="5"/>
  <c r="T146" i="5"/>
  <c r="S146" i="5"/>
  <c r="S93" i="5"/>
  <c r="T93" i="5"/>
  <c r="S60" i="5"/>
  <c r="T60" i="5"/>
  <c r="S97" i="5"/>
  <c r="T97" i="5"/>
  <c r="T25" i="5"/>
  <c r="S25" i="5"/>
  <c r="S19" i="5"/>
  <c r="T19" i="5"/>
  <c r="T40" i="5"/>
  <c r="S40" i="5"/>
  <c r="T181" i="5"/>
  <c r="S181" i="5"/>
  <c r="T131" i="5"/>
  <c r="S131" i="5"/>
  <c r="T44" i="5"/>
  <c r="S44" i="5"/>
  <c r="T78" i="5"/>
  <c r="S78" i="5"/>
  <c r="T167" i="5"/>
  <c r="S167" i="5"/>
  <c r="S104" i="5"/>
  <c r="T104" i="5"/>
  <c r="S151" i="5"/>
  <c r="T151" i="5"/>
  <c r="T75" i="5"/>
  <c r="S75" i="5"/>
  <c r="T153" i="5"/>
  <c r="S153" i="5"/>
  <c r="S138" i="5"/>
  <c r="T138" i="5"/>
  <c r="S13" i="5"/>
  <c r="T13" i="5"/>
  <c r="S59" i="5"/>
  <c r="T59" i="5"/>
  <c r="T178" i="5"/>
  <c r="S178" i="5"/>
  <c r="S7" i="5"/>
  <c r="T7" i="5"/>
  <c r="T49" i="5"/>
  <c r="S49" i="5"/>
  <c r="S58" i="5"/>
  <c r="T58" i="5"/>
  <c r="S117" i="5"/>
  <c r="T117" i="5"/>
  <c r="T147" i="5"/>
  <c r="S147" i="5"/>
  <c r="T119" i="5"/>
  <c r="S119" i="5"/>
  <c r="T77" i="5"/>
  <c r="S77" i="5"/>
  <c r="S52" i="5"/>
  <c r="T52" i="5"/>
  <c r="S81" i="5"/>
  <c r="T81" i="5"/>
  <c r="S99" i="5"/>
  <c r="T99" i="5"/>
  <c r="S94" i="5"/>
  <c r="T94" i="5"/>
  <c r="T32" i="5"/>
  <c r="S32" i="5"/>
  <c r="S152" i="5"/>
  <c r="T152" i="5"/>
  <c r="T109" i="5"/>
  <c r="S109" i="5"/>
  <c r="S61" i="5"/>
  <c r="T61" i="5"/>
  <c r="T83" i="5"/>
  <c r="S83" i="5"/>
  <c r="T98" i="5"/>
  <c r="S98" i="5"/>
  <c r="T116" i="5"/>
  <c r="S116" i="5"/>
  <c r="T37" i="5"/>
  <c r="S37" i="5"/>
  <c r="T65" i="5"/>
  <c r="S65" i="5"/>
  <c r="S90" i="5"/>
  <c r="T90" i="5"/>
  <c r="T103" i="5"/>
  <c r="S103" i="5"/>
  <c r="S4" i="5"/>
  <c r="T4" i="5"/>
  <c r="S57" i="5"/>
  <c r="T57" i="5"/>
  <c r="T154" i="5"/>
  <c r="S154" i="5"/>
  <c r="S121" i="5"/>
  <c r="T121" i="5"/>
  <c r="S51" i="5"/>
  <c r="T51" i="5"/>
  <c r="S174" i="5"/>
  <c r="T174" i="5"/>
  <c r="FA77" i="8"/>
  <c r="R76" i="5" s="1"/>
  <c r="FA37" i="8"/>
  <c r="R36" i="5" s="1"/>
  <c r="FA182" i="8"/>
  <c r="R181" i="5" s="1"/>
  <c r="FA148" i="8"/>
  <c r="R147" i="5" s="1"/>
  <c r="FA154" i="8"/>
  <c r="R153" i="5" s="1"/>
  <c r="FA5" i="8"/>
  <c r="R4" i="5" s="1"/>
  <c r="FA170" i="8"/>
  <c r="R169" i="5" s="1"/>
  <c r="FA180" i="8"/>
  <c r="R179" i="5" s="1"/>
  <c r="FA35" i="8"/>
  <c r="R34" i="5" s="1"/>
  <c r="FA64" i="8"/>
  <c r="R63" i="5" s="1"/>
  <c r="FA24" i="8"/>
  <c r="R23" i="5" s="1"/>
  <c r="FA42" i="8"/>
  <c r="R41" i="5" s="1"/>
  <c r="FA60" i="8"/>
  <c r="R59" i="5" s="1"/>
  <c r="FA67" i="8"/>
  <c r="R66" i="5" s="1"/>
  <c r="FA117" i="8"/>
  <c r="R116" i="5" s="1"/>
  <c r="FA118" i="8"/>
  <c r="R117" i="5" s="1"/>
  <c r="FA95" i="8"/>
  <c r="R94" i="5" s="1"/>
  <c r="FA23" i="8"/>
  <c r="R22" i="5" s="1"/>
  <c r="FA33" i="8"/>
  <c r="R32" i="5" s="1"/>
  <c r="FA122" i="8"/>
  <c r="R121" i="5" s="1"/>
  <c r="FA36" i="8"/>
  <c r="R35" i="5" s="1"/>
  <c r="FA47" i="8"/>
  <c r="R46" i="5" s="1"/>
  <c r="FA65" i="8"/>
  <c r="R64" i="5" s="1"/>
  <c r="FA172" i="8"/>
  <c r="R171" i="5" s="1"/>
  <c r="FA121" i="8"/>
  <c r="R120" i="5" s="1"/>
  <c r="FA66" i="8"/>
  <c r="R65" i="5" s="1"/>
  <c r="FA91" i="8"/>
  <c r="R90" i="5" s="1"/>
  <c r="FA50" i="8"/>
  <c r="R49" i="5" s="1"/>
  <c r="FA124" i="8"/>
  <c r="R123" i="5" s="1"/>
  <c r="FA105" i="8"/>
  <c r="R104" i="5" s="1"/>
  <c r="FA133" i="8"/>
  <c r="R132" i="5" s="1"/>
  <c r="FA110" i="8"/>
  <c r="R109" i="5" s="1"/>
  <c r="FA104" i="8"/>
  <c r="R103" i="5" s="1"/>
  <c r="FA152" i="8"/>
  <c r="R151" i="5" s="1"/>
  <c r="FA52" i="8"/>
  <c r="R51" i="5" s="1"/>
  <c r="FA130" i="8"/>
  <c r="R129" i="5" s="1"/>
  <c r="FA131" i="8"/>
  <c r="R130" i="5" s="1"/>
  <c r="FA120" i="8"/>
  <c r="R119" i="5" s="1"/>
  <c r="FA19" i="8"/>
  <c r="R18" i="5" s="1"/>
  <c r="FA153" i="8"/>
  <c r="R152" i="5" s="1"/>
  <c r="FA174" i="8"/>
  <c r="R173" i="5" s="1"/>
  <c r="FA181" i="8"/>
  <c r="R180" i="5" s="1"/>
  <c r="FA168" i="8"/>
  <c r="R167" i="5" s="1"/>
  <c r="FA84" i="8"/>
  <c r="R83" i="5" s="1"/>
  <c r="FA175" i="8"/>
  <c r="R174" i="5" s="1"/>
  <c r="FA179" i="8"/>
  <c r="R178" i="5" s="1"/>
  <c r="FA79" i="8"/>
  <c r="R78" i="5" s="1"/>
  <c r="FA109" i="8"/>
  <c r="R108" i="5" s="1"/>
  <c r="FA129" i="8"/>
  <c r="R128" i="5" s="1"/>
  <c r="FA142" i="8"/>
  <c r="R141" i="5" s="1"/>
  <c r="FA74" i="8"/>
  <c r="R73" i="5" s="1"/>
  <c r="FA143" i="8"/>
  <c r="R142" i="5" s="1"/>
  <c r="FA76" i="8"/>
  <c r="R75" i="5" s="1"/>
  <c r="FA11" i="8"/>
  <c r="R10" i="5" s="1"/>
  <c r="FA171" i="8"/>
  <c r="R170" i="5" s="1"/>
  <c r="FA14" i="8"/>
  <c r="R13" i="5" s="1"/>
  <c r="FA69" i="8"/>
  <c r="R68" i="5" s="1"/>
  <c r="FA8" i="8"/>
  <c r="R7" i="5" s="1"/>
  <c r="FA82" i="8"/>
  <c r="R81" i="5" s="1"/>
  <c r="FA100" i="8"/>
  <c r="R99" i="5" s="1"/>
  <c r="FA28" i="8"/>
  <c r="R27" i="5" s="1"/>
  <c r="FA39" i="8"/>
  <c r="R38" i="5" s="1"/>
  <c r="FA116" i="8"/>
  <c r="R115" i="5" s="1"/>
  <c r="FA99" i="8"/>
  <c r="R98" i="5" s="1"/>
  <c r="FA34" i="8"/>
  <c r="R33" i="5" s="1"/>
  <c r="FA98" i="8"/>
  <c r="R97" i="5" s="1"/>
  <c r="FA26" i="8"/>
  <c r="R25" i="5" s="1"/>
  <c r="FA169" i="8"/>
  <c r="R168" i="5" s="1"/>
  <c r="FA53" i="8"/>
  <c r="R52" i="5" s="1"/>
  <c r="FA72" i="8"/>
  <c r="R71" i="5" s="1"/>
  <c r="FA57" i="8"/>
  <c r="R56" i="5" s="1"/>
  <c r="FA61" i="8"/>
  <c r="R60" i="5" s="1"/>
  <c r="FA78" i="8"/>
  <c r="R77" i="5" s="1"/>
  <c r="FA38" i="8"/>
  <c r="R37" i="5" s="1"/>
  <c r="FA45" i="8"/>
  <c r="R44" i="5" s="1"/>
  <c r="FA16" i="8"/>
  <c r="R15" i="5" s="1"/>
  <c r="FA41" i="8"/>
  <c r="R40" i="5" s="1"/>
  <c r="FA59" i="8"/>
  <c r="R58" i="5" s="1"/>
  <c r="FA145" i="8"/>
  <c r="R144" i="5" s="1"/>
  <c r="FA62" i="8"/>
  <c r="R61" i="5" s="1"/>
  <c r="FA147" i="8"/>
  <c r="R146" i="5" s="1"/>
  <c r="FA119" i="8"/>
  <c r="R118" i="5" s="1"/>
  <c r="FA94" i="8"/>
  <c r="R93" i="5" s="1"/>
  <c r="FA155" i="8"/>
  <c r="R154" i="5" s="1"/>
  <c r="FA164" i="8"/>
  <c r="R163" i="5" s="1"/>
  <c r="FA132" i="8"/>
  <c r="R131" i="5" s="1"/>
  <c r="FA102" i="8"/>
  <c r="R101" i="5" s="1"/>
  <c r="FA101" i="8"/>
  <c r="R100" i="5" s="1"/>
  <c r="FA146" i="8"/>
  <c r="R145" i="5" s="1"/>
  <c r="FA20" i="8"/>
  <c r="R19" i="5" s="1"/>
  <c r="FA58" i="8"/>
  <c r="R57" i="5" s="1"/>
  <c r="FA139" i="8"/>
  <c r="R138" i="5" s="1"/>
  <c r="FA156" i="8"/>
  <c r="R155" i="5" s="1"/>
  <c r="FA178" i="8"/>
  <c r="R177" i="5" s="1"/>
  <c r="FA158" i="8"/>
  <c r="R157" i="5" s="1"/>
  <c r="FA141" i="8" l="1"/>
  <c r="R140" i="5" s="1"/>
  <c r="FA136" i="8"/>
  <c r="R135" i="5" s="1"/>
  <c r="FA151" i="8"/>
  <c r="R150" i="5" s="1"/>
  <c r="FA161" i="8"/>
  <c r="R160" i="5" s="1"/>
  <c r="FA167" i="8"/>
  <c r="R166" i="5" s="1"/>
  <c r="FA70" i="8"/>
  <c r="R69" i="5" s="1"/>
  <c r="FA134" i="8"/>
  <c r="R133" i="5" s="1"/>
  <c r="FA31" i="8"/>
  <c r="R30" i="5" s="1"/>
  <c r="FA113" i="8"/>
  <c r="R112" i="5" s="1"/>
  <c r="S105" i="5"/>
  <c r="T105" i="5"/>
  <c r="T176" i="5"/>
  <c r="S176" i="5"/>
  <c r="S102" i="5"/>
  <c r="T102" i="5"/>
  <c r="S17" i="5"/>
  <c r="T17" i="5"/>
  <c r="T88" i="5"/>
  <c r="S88" i="5"/>
  <c r="S112" i="5"/>
  <c r="T112" i="5"/>
  <c r="S5" i="5"/>
  <c r="T5" i="5"/>
  <c r="S162" i="5"/>
  <c r="T162" i="5"/>
  <c r="S159" i="5"/>
  <c r="T159" i="5"/>
  <c r="T24" i="5"/>
  <c r="S24" i="5"/>
  <c r="T62" i="5"/>
  <c r="S62" i="5"/>
  <c r="S20" i="5"/>
  <c r="T20" i="5"/>
  <c r="T67" i="5"/>
  <c r="S67" i="5"/>
  <c r="S70" i="5"/>
  <c r="T70" i="5"/>
  <c r="S12" i="5"/>
  <c r="T12" i="5"/>
  <c r="T149" i="5"/>
  <c r="S149" i="5"/>
  <c r="S82" i="5"/>
  <c r="T82" i="5"/>
  <c r="S26" i="5"/>
  <c r="T26" i="5"/>
  <c r="S107" i="5"/>
  <c r="T107" i="5"/>
  <c r="T31" i="5"/>
  <c r="S31" i="5"/>
  <c r="T134" i="5"/>
  <c r="S134" i="5"/>
  <c r="T156" i="5"/>
  <c r="S156" i="5"/>
  <c r="T127" i="5"/>
  <c r="S127" i="5"/>
  <c r="T54" i="5"/>
  <c r="S54" i="5"/>
  <c r="S29" i="5"/>
  <c r="T29" i="5"/>
  <c r="T85" i="5"/>
  <c r="S85" i="5"/>
  <c r="S69" i="5"/>
  <c r="T69" i="5"/>
  <c r="S89" i="5"/>
  <c r="T89" i="5"/>
  <c r="S175" i="5"/>
  <c r="T175" i="5"/>
  <c r="S84" i="5"/>
  <c r="T84" i="5"/>
  <c r="T3" i="5"/>
  <c r="S3" i="5"/>
  <c r="S126" i="5"/>
  <c r="T126" i="5"/>
  <c r="T53" i="5"/>
  <c r="S53" i="5"/>
  <c r="T39" i="5"/>
  <c r="S39" i="5"/>
  <c r="S91" i="5"/>
  <c r="T91" i="5"/>
  <c r="T114" i="5"/>
  <c r="S114" i="5"/>
  <c r="T133" i="5"/>
  <c r="S133" i="5"/>
  <c r="T158" i="5"/>
  <c r="S158" i="5"/>
  <c r="S21" i="5"/>
  <c r="T21" i="5"/>
  <c r="T74" i="5"/>
  <c r="S74" i="5"/>
  <c r="S55" i="5"/>
  <c r="T55" i="5"/>
  <c r="T137" i="5"/>
  <c r="S137" i="5"/>
  <c r="S124" i="5"/>
  <c r="T124" i="5"/>
  <c r="T30" i="5"/>
  <c r="S30" i="5"/>
  <c r="S136" i="5"/>
  <c r="T136" i="5"/>
  <c r="S6" i="5"/>
  <c r="T6" i="5"/>
  <c r="T87" i="5"/>
  <c r="S87" i="5"/>
  <c r="T50" i="5"/>
  <c r="S50" i="5"/>
  <c r="T79" i="5"/>
  <c r="S79" i="5"/>
  <c r="S122" i="5"/>
  <c r="T122" i="5"/>
  <c r="S125" i="5"/>
  <c r="T125" i="5"/>
  <c r="T106" i="5"/>
  <c r="S106" i="5"/>
  <c r="S113" i="5"/>
  <c r="T113" i="5"/>
  <c r="T148" i="5"/>
  <c r="S148" i="5"/>
  <c r="T14" i="5"/>
  <c r="S14" i="5"/>
  <c r="S161" i="5"/>
  <c r="T161" i="5"/>
  <c r="U14" i="5"/>
  <c r="S16" i="5"/>
  <c r="T16" i="5"/>
  <c r="T45" i="5"/>
  <c r="S45" i="5"/>
  <c r="T2" i="5"/>
  <c r="S2" i="5"/>
  <c r="T150" i="5"/>
  <c r="S150" i="5"/>
  <c r="T92" i="5"/>
  <c r="S92" i="5"/>
  <c r="T11" i="5"/>
  <c r="S11" i="5"/>
  <c r="T95" i="5"/>
  <c r="S95" i="5"/>
  <c r="T160" i="5"/>
  <c r="S160" i="5"/>
  <c r="S165" i="5"/>
  <c r="T165" i="5"/>
  <c r="T172" i="5"/>
  <c r="S172" i="5"/>
  <c r="S28" i="5"/>
  <c r="T28" i="5"/>
  <c r="S8" i="5"/>
  <c r="T8" i="5"/>
  <c r="S42" i="5"/>
  <c r="T42" i="5"/>
  <c r="S48" i="5"/>
  <c r="T48" i="5"/>
  <c r="T72" i="5"/>
  <c r="S72" i="5"/>
  <c r="T110" i="5"/>
  <c r="S110" i="5"/>
  <c r="T96" i="5"/>
  <c r="S96" i="5"/>
  <c r="T47" i="5"/>
  <c r="S47" i="5"/>
  <c r="T80" i="5"/>
  <c r="S80" i="5"/>
  <c r="T139" i="5"/>
  <c r="S139" i="5"/>
  <c r="S166" i="5"/>
  <c r="T166" i="5"/>
  <c r="S140" i="5"/>
  <c r="T140" i="5"/>
  <c r="T43" i="5"/>
  <c r="S43" i="5"/>
  <c r="T9" i="5"/>
  <c r="S9" i="5"/>
  <c r="T135" i="5"/>
  <c r="S135" i="5"/>
  <c r="S86" i="5"/>
  <c r="T86" i="5"/>
  <c r="T111" i="5"/>
  <c r="S111" i="5"/>
  <c r="T164" i="5"/>
  <c r="S164" i="5"/>
  <c r="T143" i="5"/>
  <c r="S143" i="5"/>
  <c r="FA90" i="8"/>
  <c r="R89" i="5" s="1"/>
  <c r="FA159" i="8"/>
  <c r="R158" i="5" s="1"/>
  <c r="FA7" i="8"/>
  <c r="R6" i="5" s="1"/>
  <c r="FA6" i="8"/>
  <c r="R5" i="5" s="1"/>
  <c r="FA108" i="8"/>
  <c r="R107" i="5" s="1"/>
  <c r="FA103" i="8"/>
  <c r="R102" i="5" s="1"/>
  <c r="FA30" i="8"/>
  <c r="R29" i="5" s="1"/>
  <c r="FA73" i="8"/>
  <c r="R72" i="5" s="1"/>
  <c r="FA71" i="8"/>
  <c r="R70" i="5" s="1"/>
  <c r="FA96" i="8"/>
  <c r="R95" i="5" s="1"/>
  <c r="FA106" i="8"/>
  <c r="R105" i="5" s="1"/>
  <c r="FA27" i="8"/>
  <c r="R26" i="5" s="1"/>
  <c r="FA15" i="8"/>
  <c r="R14" i="5" s="1"/>
  <c r="FA81" i="8"/>
  <c r="R80" i="5" s="1"/>
  <c r="FA112" i="8"/>
  <c r="R111" i="5" s="1"/>
  <c r="FA21" i="8"/>
  <c r="R20" i="5" s="1"/>
  <c r="FA89" i="8"/>
  <c r="R88" i="5" s="1"/>
  <c r="FA138" i="8"/>
  <c r="R137" i="5" s="1"/>
  <c r="FA162" i="8"/>
  <c r="R161" i="5" s="1"/>
  <c r="FA111" i="8"/>
  <c r="R110" i="5" s="1"/>
  <c r="FA88" i="8"/>
  <c r="R87" i="5" s="1"/>
  <c r="FA163" i="8"/>
  <c r="R162" i="5" s="1"/>
  <c r="FA63" i="8"/>
  <c r="R62" i="5" s="1"/>
  <c r="FA93" i="8"/>
  <c r="R92" i="5" s="1"/>
  <c r="FA87" i="8"/>
  <c r="R86" i="5" s="1"/>
  <c r="FA160" i="8"/>
  <c r="R159" i="5" s="1"/>
  <c r="FA115" i="8"/>
  <c r="R114" i="5" s="1"/>
  <c r="FA56" i="8"/>
  <c r="R55" i="5" s="1"/>
  <c r="FA17" i="8"/>
  <c r="R16" i="5" s="1"/>
  <c r="FA75" i="8"/>
  <c r="R74" i="5" s="1"/>
  <c r="FA18" i="8"/>
  <c r="R17" i="5" s="1"/>
  <c r="FA140" i="8"/>
  <c r="R139" i="5" s="1"/>
  <c r="FA150" i="8"/>
  <c r="R149" i="5" s="1"/>
  <c r="FA114" i="8"/>
  <c r="R113" i="5" s="1"/>
  <c r="FA25" i="8"/>
  <c r="R24" i="5" s="1"/>
  <c r="FA144" i="8"/>
  <c r="R143" i="5" s="1"/>
  <c r="FA32" i="8"/>
  <c r="R31" i="5" s="1"/>
  <c r="FA97" i="8"/>
  <c r="R96" i="5" s="1"/>
  <c r="FA137" i="8"/>
  <c r="R136" i="5" s="1"/>
  <c r="FA12" i="8"/>
  <c r="R11" i="5" s="1"/>
  <c r="FA54" i="8"/>
  <c r="R53" i="5" s="1"/>
  <c r="FA51" i="8"/>
  <c r="R50" i="5" s="1"/>
  <c r="FA40" i="8"/>
  <c r="R39" i="5" s="1"/>
  <c r="FA83" i="8"/>
  <c r="R82" i="5" s="1"/>
  <c r="FA4" i="8"/>
  <c r="R3" i="5" s="1"/>
  <c r="FA107" i="8"/>
  <c r="R106" i="5" s="1"/>
  <c r="FA68" i="8"/>
  <c r="R67" i="5" s="1"/>
  <c r="FA135" i="8"/>
  <c r="R134" i="5" s="1"/>
  <c r="FA49" i="8"/>
  <c r="R48" i="5" s="1"/>
  <c r="FA165" i="8"/>
  <c r="R164" i="5" s="1"/>
  <c r="FA126" i="8"/>
  <c r="R125" i="5" s="1"/>
  <c r="FA173" i="8"/>
  <c r="R172" i="5" s="1"/>
  <c r="FA44" i="8"/>
  <c r="R43" i="5" s="1"/>
  <c r="FA127" i="8"/>
  <c r="R126" i="5" s="1"/>
  <c r="FA85" i="8"/>
  <c r="R84" i="5" s="1"/>
  <c r="FA80" i="8"/>
  <c r="R79" i="5" s="1"/>
  <c r="FA9" i="8"/>
  <c r="R8" i="5" s="1"/>
  <c r="FA92" i="8"/>
  <c r="R91" i="5" s="1"/>
  <c r="FA125" i="8"/>
  <c r="R124" i="5" s="1"/>
  <c r="FA149" i="8"/>
  <c r="R148" i="5" s="1"/>
  <c r="FA13" i="8"/>
  <c r="R12" i="5" s="1"/>
  <c r="FA29" i="8"/>
  <c r="R28" i="5" s="1"/>
  <c r="FA43" i="8"/>
  <c r="R42" i="5" s="1"/>
  <c r="FA46" i="8"/>
  <c r="R45" i="5" s="1"/>
  <c r="FA128" i="8"/>
  <c r="R127" i="5" s="1"/>
  <c r="FA166" i="8"/>
  <c r="R165" i="5" s="1"/>
  <c r="FA48" i="8"/>
  <c r="R47" i="5" s="1"/>
  <c r="FA177" i="8"/>
  <c r="R176" i="5" s="1"/>
  <c r="FA22" i="8"/>
  <c r="R21" i="5" s="1"/>
  <c r="FA123" i="8"/>
  <c r="R122" i="5" s="1"/>
  <c r="FA157" i="8"/>
  <c r="R156" i="5" s="1"/>
  <c r="FA86" i="8"/>
  <c r="R85" i="5" s="1"/>
  <c r="FA55" i="8"/>
  <c r="R54" i="5" s="1"/>
  <c r="FA10" i="8"/>
  <c r="R9" i="5" s="1"/>
  <c r="FA3" i="8"/>
  <c r="R2" i="5" s="1"/>
  <c r="FA176" i="8"/>
  <c r="R175" i="5" s="1"/>
  <c r="J29" i="4" l="1"/>
  <c r="D76" i="11"/>
  <c r="E76" i="11" s="1"/>
  <c r="J6" i="4"/>
  <c r="J43" i="4"/>
  <c r="D75" i="11"/>
  <c r="E75" i="11" s="1"/>
  <c r="J86" i="4"/>
  <c r="J63" i="4"/>
  <c r="J104" i="4"/>
  <c r="J80" i="4"/>
  <c r="J97" i="4"/>
  <c r="J5" i="4"/>
  <c r="D80" i="11"/>
  <c r="E80" i="11" s="1"/>
  <c r="D97" i="11"/>
  <c r="E97" i="11" s="1"/>
  <c r="J68" i="4"/>
  <c r="J66" i="4"/>
  <c r="J38" i="4"/>
  <c r="J46" i="4"/>
  <c r="D54" i="11"/>
  <c r="E54" i="11" s="1"/>
  <c r="D12" i="11"/>
  <c r="E12" i="11" s="1"/>
  <c r="D43" i="11"/>
  <c r="E43" i="11" s="1"/>
  <c r="J61" i="4"/>
  <c r="D107" i="11"/>
  <c r="E107" i="11" s="1"/>
  <c r="J28" i="4"/>
  <c r="J37" i="4"/>
  <c r="J77" i="4"/>
  <c r="J96" i="4"/>
  <c r="J7" i="4"/>
  <c r="J107" i="4"/>
  <c r="D35" i="11"/>
  <c r="E35" i="11" s="1"/>
  <c r="D41" i="11"/>
  <c r="E41" i="11" s="1"/>
  <c r="J89" i="4"/>
  <c r="J32" i="4"/>
  <c r="J78" i="4"/>
  <c r="D61" i="11"/>
  <c r="E61" i="11" s="1"/>
  <c r="J18" i="4"/>
  <c r="D53" i="11"/>
  <c r="E53" i="11" s="1"/>
  <c r="D63" i="11"/>
  <c r="E63" i="11" s="1"/>
  <c r="J99" i="4"/>
  <c r="D28" i="11"/>
  <c r="E28" i="11" s="1"/>
  <c r="D55" i="11"/>
  <c r="E55" i="11" s="1"/>
  <c r="J55" i="4"/>
  <c r="J17" i="4"/>
  <c r="J90" i="4"/>
  <c r="D14" i="11"/>
  <c r="E14" i="11" s="1"/>
  <c r="J58" i="4"/>
  <c r="D66" i="11"/>
  <c r="E66" i="11" s="1"/>
  <c r="D29" i="11"/>
  <c r="E29" i="11" s="1"/>
  <c r="J53" i="4"/>
  <c r="J106" i="4"/>
  <c r="D38" i="11"/>
  <c r="E38" i="11" s="1"/>
  <c r="D88" i="11"/>
  <c r="E88" i="11" s="1"/>
  <c r="D68" i="11"/>
  <c r="E68" i="11" s="1"/>
  <c r="D104" i="11"/>
  <c r="E104" i="11" s="1"/>
  <c r="J100" i="4"/>
  <c r="J54" i="4"/>
  <c r="D46" i="11"/>
  <c r="E46" i="11" s="1"/>
  <c r="D86" i="11"/>
  <c r="E86" i="11" s="1"/>
  <c r="D24" i="11"/>
  <c r="E24" i="11" s="1"/>
  <c r="J88" i="4"/>
  <c r="J41" i="4"/>
  <c r="J3" i="4"/>
  <c r="D100" i="11"/>
  <c r="E100" i="11" s="1"/>
  <c r="D105" i="11"/>
  <c r="E105" i="11" s="1"/>
  <c r="J40" i="4"/>
  <c r="D93" i="11"/>
  <c r="E93" i="11" s="1"/>
  <c r="D96" i="11"/>
  <c r="E96" i="11" s="1"/>
  <c r="D5" i="11"/>
  <c r="E5" i="11" s="1"/>
  <c r="J65" i="4"/>
  <c r="J24" i="4"/>
  <c r="D48" i="11"/>
  <c r="E48" i="11" s="1"/>
  <c r="J13" i="4"/>
  <c r="J35" i="4"/>
  <c r="D65" i="11"/>
  <c r="E65" i="11" s="1"/>
  <c r="J83" i="4"/>
  <c r="J45" i="4"/>
  <c r="D40" i="11"/>
  <c r="E40" i="11" s="1"/>
  <c r="D6" i="11"/>
  <c r="E6" i="11" s="1"/>
  <c r="J15" i="4"/>
  <c r="J76" i="4"/>
  <c r="J98" i="4"/>
  <c r="J12" i="4"/>
  <c r="J93" i="4"/>
  <c r="J36" i="4"/>
  <c r="D82" i="11"/>
  <c r="E82" i="11" s="1"/>
  <c r="J44" i="4"/>
  <c r="J75" i="4"/>
  <c r="J84" i="4"/>
  <c r="D7" i="11"/>
  <c r="E7" i="11" s="1"/>
  <c r="D77" i="11"/>
  <c r="E77" i="11" s="1"/>
  <c r="J64" i="4"/>
  <c r="D60" i="11"/>
  <c r="E60" i="11" s="1"/>
  <c r="J71" i="4"/>
  <c r="D101" i="11"/>
  <c r="E101" i="11" s="1"/>
  <c r="D106" i="11"/>
  <c r="E106" i="11" s="1"/>
  <c r="D89" i="11"/>
  <c r="E89" i="11" s="1"/>
  <c r="D98" i="11"/>
  <c r="E98" i="11" s="1"/>
  <c r="J60" i="4"/>
  <c r="J14" i="4"/>
  <c r="J82" i="4"/>
  <c r="J16" i="4"/>
  <c r="D13" i="11"/>
  <c r="E13" i="11" s="1"/>
  <c r="D78" i="11"/>
  <c r="E78" i="11" s="1"/>
  <c r="D56" i="11"/>
  <c r="E56" i="11" s="1"/>
  <c r="D37" i="11"/>
  <c r="E37" i="11" s="1"/>
  <c r="D36" i="11"/>
  <c r="E36" i="11" s="1"/>
  <c r="D84" i="11"/>
  <c r="E84" i="11" s="1"/>
  <c r="D83" i="11"/>
  <c r="E83" i="11" s="1"/>
  <c r="D85" i="11"/>
  <c r="E85" i="11" s="1"/>
  <c r="J105" i="4"/>
  <c r="D91" i="11"/>
  <c r="E91" i="11" s="1"/>
  <c r="D18" i="11"/>
  <c r="E18" i="11" s="1"/>
  <c r="D58" i="11"/>
  <c r="E58" i="11" s="1"/>
  <c r="J57" i="4"/>
  <c r="J9" i="4"/>
  <c r="J101" i="4"/>
  <c r="D90" i="11"/>
  <c r="E90" i="11" s="1"/>
  <c r="D57" i="11"/>
  <c r="E57" i="11" s="1"/>
  <c r="D15" i="11"/>
  <c r="E15" i="11" s="1"/>
  <c r="D71" i="11"/>
  <c r="E71" i="11" s="1"/>
  <c r="D74" i="11"/>
  <c r="E74" i="11" s="1"/>
  <c r="J87" i="4"/>
  <c r="J74" i="4"/>
  <c r="J91" i="4"/>
  <c r="D30" i="11"/>
  <c r="E30" i="11" s="1"/>
  <c r="J19" i="4"/>
  <c r="D23" i="11"/>
  <c r="E23" i="11" s="1"/>
  <c r="D20" i="11"/>
  <c r="E20" i="11" s="1"/>
  <c r="J31" i="4"/>
  <c r="J56" i="4"/>
  <c r="D64" i="11"/>
  <c r="E64" i="11" s="1"/>
  <c r="J20" i="4"/>
  <c r="J4" i="4"/>
  <c r="D25" i="11"/>
  <c r="E25" i="11" s="1"/>
  <c r="J94" i="4"/>
  <c r="D17" i="11"/>
  <c r="E17" i="11" s="1"/>
  <c r="D45" i="11"/>
  <c r="E45" i="11" s="1"/>
  <c r="D87" i="11"/>
  <c r="E87" i="11" s="1"/>
  <c r="J48" i="4"/>
  <c r="J21" i="4"/>
  <c r="D62" i="11"/>
  <c r="E62" i="11" s="1"/>
  <c r="J85" i="4"/>
  <c r="J72" i="4"/>
  <c r="D99" i="11"/>
  <c r="E99" i="11" s="1"/>
  <c r="J30" i="4"/>
  <c r="D9" i="11"/>
  <c r="E9" i="11" s="1"/>
  <c r="D32" i="11"/>
  <c r="E32" i="11" s="1"/>
  <c r="J23" i="4"/>
  <c r="D21" i="11"/>
  <c r="E21" i="11" s="1"/>
  <c r="D3" i="11"/>
  <c r="E3" i="11" s="1"/>
  <c r="D47" i="11"/>
  <c r="E47" i="11" s="1"/>
  <c r="D27" i="11"/>
  <c r="E27" i="11" s="1"/>
  <c r="D10" i="11"/>
  <c r="E10" i="11" s="1"/>
  <c r="J42" i="4"/>
  <c r="J62" i="4"/>
  <c r="D49" i="11"/>
  <c r="E49" i="11" s="1"/>
  <c r="J50" i="4"/>
  <c r="D31" i="11"/>
  <c r="E31" i="11" s="1"/>
  <c r="J51" i="4"/>
  <c r="J47" i="4"/>
  <c r="J25" i="4"/>
  <c r="D16" i="11"/>
  <c r="E16" i="11" s="1"/>
  <c r="J39" i="4"/>
  <c r="D51" i="11"/>
  <c r="E51" i="11" s="1"/>
  <c r="J22" i="4"/>
  <c r="D44" i="11"/>
  <c r="E44" i="11" s="1"/>
  <c r="D39" i="11"/>
  <c r="E39" i="11" s="1"/>
  <c r="J26" i="4"/>
  <c r="J27" i="4"/>
  <c r="J79" i="4"/>
  <c r="J34" i="4"/>
  <c r="D26" i="11"/>
  <c r="E26" i="11" s="1"/>
  <c r="D73" i="11"/>
  <c r="E73" i="11" s="1"/>
  <c r="J49" i="4"/>
  <c r="J8" i="4"/>
  <c r="D50" i="11"/>
  <c r="E50" i="11" s="1"/>
  <c r="J10" i="4"/>
  <c r="D34" i="11"/>
  <c r="E34" i="11" s="1"/>
  <c r="J67" i="4"/>
  <c r="D72" i="11"/>
  <c r="E72" i="11" s="1"/>
  <c r="J73" i="4"/>
  <c r="D42" i="11"/>
  <c r="E42" i="11" s="1"/>
  <c r="D52" i="11"/>
  <c r="E52" i="11" s="1"/>
  <c r="J52" i="4"/>
  <c r="D19" i="11"/>
  <c r="E19" i="11" s="1"/>
  <c r="J69" i="4"/>
  <c r="D22" i="11"/>
  <c r="E22" i="11" s="1"/>
  <c r="D79" i="11"/>
  <c r="E79" i="11" s="1"/>
  <c r="J81" i="4"/>
  <c r="D69" i="11"/>
  <c r="E69" i="11" s="1"/>
  <c r="J103" i="4"/>
  <c r="D67" i="11"/>
  <c r="E67" i="11" s="1"/>
  <c r="D4" i="11"/>
  <c r="E4" i="11" s="1"/>
  <c r="J33" i="4"/>
  <c r="J70" i="4"/>
  <c r="J11" i="4"/>
  <c r="J95" i="4"/>
  <c r="D92" i="11"/>
  <c r="E92" i="11" s="1"/>
  <c r="D81" i="11"/>
  <c r="E81" i="11" s="1"/>
  <c r="D94" i="11"/>
  <c r="E94" i="11" s="1"/>
  <c r="D59" i="11"/>
  <c r="E59" i="11" s="1"/>
  <c r="D102" i="11"/>
  <c r="E102" i="11" s="1"/>
  <c r="D103" i="11"/>
  <c r="E103" i="11" s="1"/>
  <c r="D8" i="11"/>
  <c r="E8" i="11" s="1"/>
  <c r="J102" i="4"/>
  <c r="D95" i="11"/>
  <c r="E95" i="11" s="1"/>
  <c r="J59" i="4"/>
  <c r="J92" i="4"/>
  <c r="D11" i="11"/>
  <c r="E11" i="11" s="1"/>
  <c r="D70" i="11"/>
  <c r="E70" i="11" s="1"/>
  <c r="D33" i="11"/>
  <c r="E33" i="11" s="1"/>
  <c r="J125" i="4"/>
  <c r="J175" i="4"/>
  <c r="J166" i="4"/>
  <c r="J144" i="4"/>
  <c r="J140" i="4"/>
  <c r="J143" i="4"/>
  <c r="J173" i="4"/>
  <c r="J146" i="4"/>
  <c r="J133" i="4"/>
  <c r="J122" i="4"/>
  <c r="J167" i="4"/>
  <c r="J155" i="4"/>
  <c r="J162" i="4"/>
  <c r="J149" i="4"/>
  <c r="J169" i="4"/>
  <c r="J116" i="4"/>
  <c r="J180" i="4"/>
  <c r="J182" i="4"/>
  <c r="J117" i="4"/>
  <c r="J178" i="4"/>
  <c r="J114" i="4"/>
  <c r="J141" i="4"/>
  <c r="J148" i="4"/>
  <c r="J129" i="4"/>
  <c r="J139" i="4"/>
  <c r="J153" i="4"/>
  <c r="J115" i="4"/>
  <c r="J158" i="4"/>
  <c r="J110" i="4"/>
  <c r="J137" i="4"/>
  <c r="J121" i="4"/>
  <c r="J126" i="4"/>
  <c r="J138" i="4"/>
  <c r="J145" i="4"/>
  <c r="J120" i="4"/>
  <c r="J108" i="4"/>
  <c r="J163" i="4"/>
  <c r="J113" i="4"/>
  <c r="J150" i="4"/>
  <c r="J164" i="4"/>
  <c r="J109" i="4"/>
  <c r="J127" i="4"/>
  <c r="J111" i="4"/>
  <c r="J152" i="4"/>
  <c r="J134" i="4"/>
  <c r="J172" i="4"/>
  <c r="J136" i="4"/>
  <c r="J159" i="4"/>
  <c r="J157" i="4"/>
  <c r="J147" i="4"/>
  <c r="J130" i="4"/>
  <c r="J179" i="4"/>
  <c r="J123" i="4"/>
  <c r="J161" i="4"/>
  <c r="J171" i="4"/>
  <c r="J181" i="4"/>
  <c r="J176" i="4"/>
  <c r="J119" i="4"/>
  <c r="J128" i="4"/>
  <c r="J112" i="4"/>
  <c r="J132" i="4"/>
  <c r="J177" i="4"/>
  <c r="J151" i="4"/>
  <c r="J174" i="4"/>
  <c r="J160" i="4"/>
  <c r="J131" i="4"/>
  <c r="J165" i="4"/>
  <c r="J118" i="4"/>
  <c r="J124" i="4"/>
  <c r="J135" i="4"/>
  <c r="J156" i="4"/>
  <c r="J170" i="4"/>
  <c r="J154" i="4"/>
  <c r="J168" i="4"/>
  <c r="J142" i="4"/>
  <c r="Q11" i="4" l="1"/>
  <c r="Q14" i="4"/>
  <c r="Q5" i="4"/>
  <c r="A2" i="5" s="1"/>
  <c r="V4" i="5" s="1"/>
  <c r="Q8" i="4"/>
  <c r="B2" i="5" s="1"/>
  <c r="V5" i="5" s="1"/>
  <c r="AC216" i="5" l="1"/>
  <c r="AQ216" i="5" s="1"/>
  <c r="AB231" i="5"/>
  <c r="AP231" i="5" s="1"/>
  <c r="AB233" i="5"/>
  <c r="AP233" i="5" s="1"/>
  <c r="AD231" i="5"/>
  <c r="AR231" i="5" s="1"/>
  <c r="AB203" i="5"/>
  <c r="AP203" i="5" s="1"/>
  <c r="AC203" i="5"/>
  <c r="AQ203" i="5" s="1"/>
  <c r="AD244" i="5"/>
  <c r="AR244" i="5" s="1"/>
  <c r="AB199" i="5"/>
  <c r="AP199" i="5" s="1"/>
  <c r="AC228" i="5"/>
  <c r="AQ228" i="5" s="1"/>
  <c r="AC185" i="5"/>
  <c r="AQ185" i="5" s="1"/>
  <c r="AC198" i="5"/>
  <c r="AQ198" i="5" s="1"/>
  <c r="AD199" i="5"/>
  <c r="AR199" i="5" s="1"/>
  <c r="AB212" i="5"/>
  <c r="AP212" i="5" s="1"/>
  <c r="AB215" i="5"/>
  <c r="AP215" i="5" s="1"/>
  <c r="AB206" i="5"/>
  <c r="AP206" i="5" s="1"/>
  <c r="AC234" i="5"/>
  <c r="AQ234" i="5" s="1"/>
  <c r="AB187" i="5"/>
  <c r="AP187" i="5" s="1"/>
  <c r="AD200" i="5"/>
  <c r="AR200" i="5" s="1"/>
  <c r="AC199" i="5"/>
  <c r="AQ199" i="5" s="1"/>
  <c r="AB201" i="5"/>
  <c r="AP201" i="5" s="1"/>
  <c r="AB235" i="5"/>
  <c r="AP235" i="5" s="1"/>
  <c r="AC243" i="5"/>
  <c r="AQ243" i="5" s="1"/>
  <c r="AC241" i="5"/>
  <c r="AQ241" i="5" s="1"/>
  <c r="AC229" i="5"/>
  <c r="AQ229" i="5" s="1"/>
  <c r="AD230" i="5"/>
  <c r="AR230" i="5" s="1"/>
  <c r="AC206" i="5"/>
  <c r="AQ206" i="5" s="1"/>
  <c r="AC232" i="5"/>
  <c r="AQ232" i="5" s="1"/>
  <c r="AC237" i="5"/>
  <c r="AQ237" i="5" s="1"/>
  <c r="AB239" i="5"/>
  <c r="AP239" i="5" s="1"/>
  <c r="AC200" i="5"/>
  <c r="AQ200" i="5" s="1"/>
  <c r="AC235" i="5"/>
  <c r="AQ235" i="5" s="1"/>
  <c r="AD243" i="5"/>
  <c r="AR243" i="5" s="1"/>
  <c r="AC242" i="5"/>
  <c r="AQ242" i="5" s="1"/>
  <c r="AB222" i="5"/>
  <c r="AP222" i="5" s="1"/>
  <c r="AD225" i="5"/>
  <c r="AC224" i="5"/>
  <c r="AQ224" i="5" s="1"/>
  <c r="AD206" i="5"/>
  <c r="AR206" i="5" s="1"/>
  <c r="AC230" i="5"/>
  <c r="AQ230" i="5" s="1"/>
  <c r="AB192" i="5"/>
  <c r="AP192" i="5" s="1"/>
  <c r="AD204" i="5"/>
  <c r="AR204" i="5" s="1"/>
  <c r="AC239" i="5"/>
  <c r="AQ239" i="5" s="1"/>
  <c r="AD223" i="5"/>
  <c r="AR223" i="5" s="1"/>
  <c r="AB205" i="5"/>
  <c r="AP205" i="5" s="1"/>
  <c r="AC231" i="5"/>
  <c r="AQ231" i="5" s="1"/>
  <c r="AB236" i="5"/>
  <c r="AP236" i="5" s="1"/>
  <c r="AD235" i="5"/>
  <c r="AR235" i="5" s="1"/>
  <c r="AB183" i="5"/>
  <c r="AP183" i="5" s="1"/>
  <c r="AB232" i="5"/>
  <c r="AP232" i="5" s="1"/>
  <c r="AC215" i="5"/>
  <c r="AQ215" i="5" s="1"/>
  <c r="AC210" i="5"/>
  <c r="AQ210" i="5" s="1"/>
  <c r="AB221" i="5"/>
  <c r="AP221" i="5" s="1"/>
  <c r="AD212" i="5"/>
  <c r="AR212" i="5" s="1"/>
  <c r="AD203" i="5"/>
  <c r="AR203" i="5" s="1"/>
  <c r="AB245" i="5"/>
  <c r="AP245" i="5" s="1"/>
  <c r="AC213" i="5"/>
  <c r="AQ213" i="5" s="1"/>
  <c r="AC192" i="5"/>
  <c r="AQ192" i="5" s="1"/>
  <c r="AB223" i="5"/>
  <c r="AP223" i="5" s="1"/>
  <c r="AD186" i="5"/>
  <c r="AR186" i="5" s="1"/>
  <c r="AC236" i="5"/>
  <c r="AQ236" i="5" s="1"/>
  <c r="AB238" i="5"/>
  <c r="AP238" i="5" s="1"/>
  <c r="AB246" i="5"/>
  <c r="AP246" i="5" s="1"/>
  <c r="AD183" i="5"/>
  <c r="AR183" i="5" s="1"/>
  <c r="AB237" i="5"/>
  <c r="AP237" i="5" s="1"/>
  <c r="AD232" i="5"/>
  <c r="AR232" i="5" s="1"/>
  <c r="AC233" i="5"/>
  <c r="AQ233" i="5" s="1"/>
  <c r="AD240" i="5"/>
  <c r="AR240" i="5" s="1"/>
  <c r="AC226" i="5"/>
  <c r="AQ226" i="5" s="1"/>
  <c r="AB226" i="5"/>
  <c r="AP226" i="5" s="1"/>
  <c r="AC223" i="5"/>
  <c r="AQ223" i="5" s="1"/>
  <c r="AB220" i="5"/>
  <c r="AP220" i="5" s="1"/>
  <c r="AD215" i="5"/>
  <c r="AR215" i="5" s="1"/>
  <c r="AB210" i="5"/>
  <c r="AP210" i="5" s="1"/>
  <c r="AD211" i="5"/>
  <c r="AR211" i="5" s="1"/>
  <c r="AD209" i="5"/>
  <c r="AR209" i="5" s="1"/>
  <c r="AB241" i="5"/>
  <c r="AP241" i="5" s="1"/>
  <c r="AB242" i="5"/>
  <c r="AP242" i="5" s="1"/>
  <c r="AB211" i="5"/>
  <c r="AP211" i="5" s="1"/>
  <c r="AD192" i="5"/>
  <c r="AR192" i="5" s="1"/>
  <c r="AC220" i="5"/>
  <c r="AQ220" i="5" s="1"/>
  <c r="AD237" i="5"/>
  <c r="AR237" i="5" s="1"/>
  <c r="AB185" i="5"/>
  <c r="AP185" i="5" s="1"/>
  <c r="AC221" i="5"/>
  <c r="AQ221" i="5" s="1"/>
  <c r="AB244" i="5"/>
  <c r="AP244" i="5" s="1"/>
  <c r="AD236" i="5"/>
  <c r="AR236" i="5" s="1"/>
  <c r="AC238" i="5"/>
  <c r="AQ238" i="5" s="1"/>
  <c r="AC246" i="5"/>
  <c r="AQ246" i="5" s="1"/>
  <c r="AC183" i="5"/>
  <c r="AQ183" i="5" s="1"/>
  <c r="AD239" i="5"/>
  <c r="AR239" i="5" s="1"/>
  <c r="AD245" i="5"/>
  <c r="AR245" i="5" s="1"/>
  <c r="AD233" i="5"/>
  <c r="AR233" i="5" s="1"/>
  <c r="AD226" i="5"/>
  <c r="AR226" i="5" s="1"/>
  <c r="AD220" i="5"/>
  <c r="AR220" i="5" s="1"/>
  <c r="AC217" i="5"/>
  <c r="AQ217" i="5" s="1"/>
  <c r="AB214" i="5"/>
  <c r="AP214" i="5" s="1"/>
  <c r="AC212" i="5"/>
  <c r="AQ212" i="5" s="1"/>
  <c r="AD202" i="5"/>
  <c r="AR202" i="5" s="1"/>
  <c r="AD208" i="5"/>
  <c r="AR208" i="5" s="1"/>
  <c r="AC205" i="5"/>
  <c r="AQ205" i="5" s="1"/>
  <c r="AB200" i="5"/>
  <c r="AP200" i="5" s="1"/>
  <c r="AD195" i="5"/>
  <c r="AR195" i="5" s="1"/>
  <c r="AD241" i="5"/>
  <c r="AR241" i="5" s="1"/>
  <c r="AD242" i="5"/>
  <c r="AR242" i="5" s="1"/>
  <c r="AC211" i="5"/>
  <c r="AQ211" i="5" s="1"/>
  <c r="AD216" i="5"/>
  <c r="AR216" i="5" s="1"/>
  <c r="AC193" i="5"/>
  <c r="AQ193" i="5" s="1"/>
  <c r="AB193" i="5"/>
  <c r="AP193" i="5" s="1"/>
  <c r="AD224" i="5"/>
  <c r="AR224" i="5" s="1"/>
  <c r="AD213" i="5"/>
  <c r="AR213" i="5" s="1"/>
  <c r="AD229" i="5"/>
  <c r="AR229" i="5" s="1"/>
  <c r="AD221" i="5"/>
  <c r="AR221" i="5" s="1"/>
  <c r="AC207" i="5"/>
  <c r="AQ207" i="5" s="1"/>
  <c r="AB227" i="5"/>
  <c r="AP227" i="5" s="1"/>
  <c r="AB228" i="5"/>
  <c r="AP228" i="5" s="1"/>
  <c r="AD222" i="5"/>
  <c r="AR222" i="5" s="1"/>
  <c r="AC219" i="5"/>
  <c r="AQ219" i="5" s="1"/>
  <c r="AD219" i="5"/>
  <c r="AR219" i="5" s="1"/>
  <c r="AC218" i="5"/>
  <c r="AQ218" i="5" s="1"/>
  <c r="AC244" i="5"/>
  <c r="AQ244" i="5" s="1"/>
  <c r="AB219" i="5"/>
  <c r="AP219" i="5" s="1"/>
  <c r="AC208" i="5"/>
  <c r="AD194" i="5"/>
  <c r="AR194" i="5" s="1"/>
  <c r="AB188" i="5"/>
  <c r="AP188" i="5" s="1"/>
  <c r="AC189" i="5"/>
  <c r="AQ189" i="5" s="1"/>
  <c r="AC186" i="5"/>
  <c r="AD214" i="5"/>
  <c r="AR214" i="5" s="1"/>
  <c r="AB196" i="5"/>
  <c r="AP196" i="5" s="1"/>
  <c r="AB229" i="5"/>
  <c r="AP229" i="5" s="1"/>
  <c r="AC240" i="5"/>
  <c r="AQ240" i="5" s="1"/>
  <c r="AD228" i="5"/>
  <c r="AR228" i="5" s="1"/>
  <c r="AD210" i="5"/>
  <c r="AR210" i="5" s="1"/>
  <c r="AB207" i="5"/>
  <c r="AP207" i="5" s="1"/>
  <c r="AC209" i="5"/>
  <c r="AQ209" i="5" s="1"/>
  <c r="AD188" i="5"/>
  <c r="AR188" i="5" s="1"/>
  <c r="AD189" i="5"/>
  <c r="AR189" i="5" s="1"/>
  <c r="AD187" i="5"/>
  <c r="AR187" i="5" s="1"/>
  <c r="AD184" i="5"/>
  <c r="AR184" i="5" s="1"/>
  <c r="AB234" i="5"/>
  <c r="AP234" i="5" s="1"/>
  <c r="AD197" i="5"/>
  <c r="AR197" i="5" s="1"/>
  <c r="AB189" i="5"/>
  <c r="AP189" i="5" s="1"/>
  <c r="AB209" i="5"/>
  <c r="AP209" i="5" s="1"/>
  <c r="AB225" i="5"/>
  <c r="AP225" i="5" s="1"/>
  <c r="AB217" i="5"/>
  <c r="AP217" i="5" s="1"/>
  <c r="AD207" i="5"/>
  <c r="AR207" i="5" s="1"/>
  <c r="AC190" i="5"/>
  <c r="AQ190" i="5" s="1"/>
  <c r="AB240" i="5"/>
  <c r="AP240" i="5" s="1"/>
  <c r="AD246" i="5"/>
  <c r="AR246" i="5" s="1"/>
  <c r="AC227" i="5"/>
  <c r="AQ227" i="5" s="1"/>
  <c r="AC225" i="5"/>
  <c r="AQ225" i="5" s="1"/>
  <c r="AD217" i="5"/>
  <c r="AR217" i="5" s="1"/>
  <c r="AB216" i="5"/>
  <c r="AP216" i="5" s="1"/>
  <c r="AB213" i="5"/>
  <c r="AP213" i="5" s="1"/>
  <c r="AC201" i="5"/>
  <c r="AQ201" i="5" s="1"/>
  <c r="AD190" i="5"/>
  <c r="AR190" i="5" s="1"/>
  <c r="AD193" i="5"/>
  <c r="AR193" i="5" s="1"/>
  <c r="AB184" i="5"/>
  <c r="AP184" i="5" s="1"/>
  <c r="AC187" i="5"/>
  <c r="AQ187" i="5" s="1"/>
  <c r="AD218" i="5"/>
  <c r="AR218" i="5" s="1"/>
  <c r="AC204" i="5"/>
  <c r="AQ204" i="5" s="1"/>
  <c r="AC188" i="5"/>
  <c r="AQ188" i="5" s="1"/>
  <c r="AB243" i="5"/>
  <c r="AP243" i="5" s="1"/>
  <c r="AB230" i="5"/>
  <c r="AP230" i="5" s="1"/>
  <c r="AD227" i="5"/>
  <c r="AR227" i="5" s="1"/>
  <c r="AC222" i="5"/>
  <c r="AQ222" i="5" s="1"/>
  <c r="AB198" i="5"/>
  <c r="AP198" i="5" s="1"/>
  <c r="AB190" i="5"/>
  <c r="AP190" i="5" s="1"/>
  <c r="AB195" i="5"/>
  <c r="AP195" i="5" s="1"/>
  <c r="AC184" i="5"/>
  <c r="AQ184" i="5" s="1"/>
  <c r="AB194" i="5"/>
  <c r="AP194" i="5" s="1"/>
  <c r="AD201" i="5"/>
  <c r="AR201" i="5" s="1"/>
  <c r="AB202" i="5"/>
  <c r="AP202" i="5" s="1"/>
  <c r="AC197" i="5"/>
  <c r="AQ197" i="5" s="1"/>
  <c r="AC196" i="5"/>
  <c r="AQ196" i="5" s="1"/>
  <c r="AD198" i="5"/>
  <c r="AR198" i="5" s="1"/>
  <c r="AC195" i="5"/>
  <c r="AQ195" i="5" s="1"/>
  <c r="AB191" i="5"/>
  <c r="AP191" i="5" s="1"/>
  <c r="AD191" i="5"/>
  <c r="AR191" i="5" s="1"/>
  <c r="AB186" i="5"/>
  <c r="AP186" i="5" s="1"/>
  <c r="AC194" i="5"/>
  <c r="AQ194" i="5" s="1"/>
  <c r="AD234" i="5"/>
  <c r="AR234" i="5" s="1"/>
  <c r="AB224" i="5"/>
  <c r="AP224" i="5" s="1"/>
  <c r="AB208" i="5"/>
  <c r="AP208" i="5" s="1"/>
  <c r="AD205" i="5"/>
  <c r="AR205" i="5" s="1"/>
  <c r="AD238" i="5"/>
  <c r="AR238" i="5" s="1"/>
  <c r="AC245" i="5"/>
  <c r="AQ245" i="5" s="1"/>
  <c r="AB218" i="5"/>
  <c r="AP218" i="5" s="1"/>
  <c r="AC214" i="5"/>
  <c r="AQ214" i="5" s="1"/>
  <c r="AC202" i="5"/>
  <c r="AQ202" i="5" s="1"/>
  <c r="AB204" i="5"/>
  <c r="AP204" i="5" s="1"/>
  <c r="AB197" i="5"/>
  <c r="AP197" i="5" s="1"/>
  <c r="AD196" i="5"/>
  <c r="AR196" i="5" s="1"/>
  <c r="AC191" i="5"/>
  <c r="AQ191" i="5" s="1"/>
  <c r="AD185" i="5"/>
  <c r="AR185" i="5" s="1"/>
  <c r="X188" i="5"/>
  <c r="AL188" i="5" s="1"/>
  <c r="X194" i="5"/>
  <c r="AL194" i="5" s="1"/>
  <c r="Y201" i="5"/>
  <c r="X219" i="5"/>
  <c r="AL219" i="5" s="1"/>
  <c r="Y237" i="5"/>
  <c r="Y197" i="5"/>
  <c r="X199" i="5"/>
  <c r="AL199" i="5" s="1"/>
  <c r="Y212" i="5"/>
  <c r="Y217" i="5"/>
  <c r="X227" i="5"/>
  <c r="AL227" i="5" s="1"/>
  <c r="Y228" i="5"/>
  <c r="Y184" i="5"/>
  <c r="Z212" i="5"/>
  <c r="Z217" i="5"/>
  <c r="Y227" i="5"/>
  <c r="Y186" i="5"/>
  <c r="AM186" i="5" s="1"/>
  <c r="Y207" i="5"/>
  <c r="AM207" i="5" s="1"/>
  <c r="Z227" i="5"/>
  <c r="Y231" i="5"/>
  <c r="Y235" i="5"/>
  <c r="Y236" i="5"/>
  <c r="X243" i="5"/>
  <c r="AL243" i="5" s="1"/>
  <c r="X223" i="5"/>
  <c r="AL223" i="5" s="1"/>
  <c r="X232" i="5"/>
  <c r="AL232" i="5" s="1"/>
  <c r="X190" i="5"/>
  <c r="AL190" i="5" s="1"/>
  <c r="Z238" i="5"/>
  <c r="Z246" i="5"/>
  <c r="Z244" i="5"/>
  <c r="Z243" i="5"/>
  <c r="X225" i="5"/>
  <c r="AL225" i="5" s="1"/>
  <c r="X230" i="5"/>
  <c r="AL230" i="5" s="1"/>
  <c r="Y189" i="5"/>
  <c r="X238" i="5"/>
  <c r="AL238" i="5" s="1"/>
  <c r="Z240" i="5"/>
  <c r="X229" i="5"/>
  <c r="AL229" i="5" s="1"/>
  <c r="Z235" i="5"/>
  <c r="Y242" i="5"/>
  <c r="X233" i="5"/>
  <c r="AL233" i="5" s="1"/>
  <c r="X228" i="5"/>
  <c r="AL228" i="5" s="1"/>
  <c r="X224" i="5"/>
  <c r="AL224" i="5" s="1"/>
  <c r="X221" i="5"/>
  <c r="AL221" i="5" s="1"/>
  <c r="X220" i="5"/>
  <c r="AL220" i="5" s="1"/>
  <c r="X218" i="5"/>
  <c r="AL218" i="5" s="1"/>
  <c r="X217" i="5"/>
  <c r="AL217" i="5" s="1"/>
  <c r="Z213" i="5"/>
  <c r="X204" i="5"/>
  <c r="AL204" i="5" s="1"/>
  <c r="X214" i="5"/>
  <c r="AL214" i="5" s="1"/>
  <c r="X203" i="5"/>
  <c r="AL203" i="5" s="1"/>
  <c r="Z230" i="5"/>
  <c r="Z194" i="5"/>
  <c r="X189" i="5"/>
  <c r="AL189" i="5" s="1"/>
  <c r="Y238" i="5"/>
  <c r="Y234" i="5"/>
  <c r="Z237" i="5"/>
  <c r="Y229" i="5"/>
  <c r="X242" i="5"/>
  <c r="AL242" i="5" s="1"/>
  <c r="Z228" i="5"/>
  <c r="X226" i="5"/>
  <c r="AL226" i="5" s="1"/>
  <c r="Z223" i="5"/>
  <c r="X208" i="5"/>
  <c r="AL208" i="5" s="1"/>
  <c r="Y223" i="5"/>
  <c r="Y221" i="5"/>
  <c r="Y220" i="5"/>
  <c r="X210" i="5"/>
  <c r="AL210" i="5" s="1"/>
  <c r="Y204" i="5"/>
  <c r="Y203" i="5"/>
  <c r="Z202" i="5"/>
  <c r="Z200" i="5"/>
  <c r="Z198" i="5"/>
  <c r="Y191" i="5"/>
  <c r="X234" i="5"/>
  <c r="AL234" i="5" s="1"/>
  <c r="Y190" i="5"/>
  <c r="Z234" i="5"/>
  <c r="Z229" i="5"/>
  <c r="X240" i="5"/>
  <c r="AL240" i="5" s="1"/>
  <c r="Y226" i="5"/>
  <c r="Z222" i="5"/>
  <c r="Z208" i="5"/>
  <c r="Z221" i="5"/>
  <c r="Z220" i="5"/>
  <c r="Y211" i="5"/>
  <c r="Y206" i="5"/>
  <c r="Z204" i="5"/>
  <c r="Z201" i="5"/>
  <c r="X245" i="5"/>
  <c r="AL245" i="5" s="1"/>
  <c r="Z214" i="5"/>
  <c r="Y232" i="5"/>
  <c r="Y241" i="5"/>
  <c r="X236" i="5"/>
  <c r="AL236" i="5" s="1"/>
  <c r="X237" i="5"/>
  <c r="AL237" i="5" s="1"/>
  <c r="Z232" i="5"/>
  <c r="Z226" i="5"/>
  <c r="X222" i="5"/>
  <c r="AL222" i="5" s="1"/>
  <c r="Y208" i="5"/>
  <c r="AM208" i="5" s="1"/>
  <c r="Y224" i="5"/>
  <c r="X211" i="5"/>
  <c r="AL211" i="5" s="1"/>
  <c r="X206" i="5"/>
  <c r="AL206" i="5" s="1"/>
  <c r="Z207" i="5"/>
  <c r="X191" i="5"/>
  <c r="AL191" i="5" s="1"/>
  <c r="X195" i="5"/>
  <c r="AL195" i="5" s="1"/>
  <c r="X187" i="5"/>
  <c r="AL187" i="5" s="1"/>
  <c r="Y196" i="5"/>
  <c r="X185" i="5"/>
  <c r="AL185" i="5" s="1"/>
  <c r="Z245" i="5"/>
  <c r="Z215" i="5"/>
  <c r="X239" i="5"/>
  <c r="AL239" i="5" s="1"/>
  <c r="Z197" i="5"/>
  <c r="Y240" i="5"/>
  <c r="X202" i="5"/>
  <c r="AL202" i="5" s="1"/>
  <c r="Z185" i="5"/>
  <c r="X215" i="5"/>
  <c r="AL215" i="5" s="1"/>
  <c r="X209" i="5"/>
  <c r="AL209" i="5" s="1"/>
  <c r="X246" i="5"/>
  <c r="AL246" i="5" s="1"/>
  <c r="Z239" i="5"/>
  <c r="X244" i="5"/>
  <c r="AL244" i="5" s="1"/>
  <c r="Z241" i="5"/>
  <c r="Z231" i="5"/>
  <c r="Y216" i="5"/>
  <c r="Z216" i="5"/>
  <c r="Y213" i="5"/>
  <c r="Y209" i="5"/>
  <c r="Z211" i="5"/>
  <c r="Z199" i="5"/>
  <c r="Z191" i="5"/>
  <c r="Z195" i="5"/>
  <c r="Y192" i="5"/>
  <c r="Y185" i="5"/>
  <c r="Y230" i="5"/>
  <c r="Y243" i="5"/>
  <c r="Y244" i="5"/>
  <c r="X231" i="5"/>
  <c r="AL231" i="5" s="1"/>
  <c r="X216" i="5"/>
  <c r="AL216" i="5" s="1"/>
  <c r="Y219" i="5"/>
  <c r="X213" i="5"/>
  <c r="AL213" i="5" s="1"/>
  <c r="Z206" i="5"/>
  <c r="Y198" i="5"/>
  <c r="X201" i="5"/>
  <c r="AL201" i="5" s="1"/>
  <c r="Y193" i="5"/>
  <c r="Z192" i="5"/>
  <c r="X197" i="5"/>
  <c r="AL197" i="5" s="1"/>
  <c r="Z209" i="5"/>
  <c r="Y199" i="5"/>
  <c r="X192" i="5"/>
  <c r="AL192" i="5" s="1"/>
  <c r="Z189" i="5"/>
  <c r="X205" i="5"/>
  <c r="AL205" i="5" s="1"/>
  <c r="Z225" i="5"/>
  <c r="AN225" i="5" s="1"/>
  <c r="X241" i="5"/>
  <c r="AL241" i="5" s="1"/>
  <c r="Y222" i="5"/>
  <c r="Z219" i="5"/>
  <c r="Z210" i="5"/>
  <c r="Z205" i="5"/>
  <c r="X198" i="5"/>
  <c r="AL198" i="5" s="1"/>
  <c r="X193" i="5"/>
  <c r="AL193" i="5" s="1"/>
  <c r="X184" i="5"/>
  <c r="AL184" i="5" s="1"/>
  <c r="Z183" i="5"/>
  <c r="Y195" i="5"/>
  <c r="X196" i="5"/>
  <c r="AL196" i="5" s="1"/>
  <c r="Y215" i="5"/>
  <c r="Y205" i="5"/>
  <c r="Z233" i="5"/>
  <c r="Z242" i="5"/>
  <c r="Z193" i="5"/>
  <c r="Z184" i="5"/>
  <c r="X235" i="5"/>
  <c r="AL235" i="5" s="1"/>
  <c r="Y210" i="5"/>
  <c r="Z187" i="5"/>
  <c r="X212" i="5"/>
  <c r="AL212" i="5" s="1"/>
  <c r="Y246" i="5"/>
  <c r="Y233" i="5"/>
  <c r="Z188" i="5"/>
  <c r="X183" i="5"/>
  <c r="AL183" i="5" s="1"/>
  <c r="Y218" i="5"/>
  <c r="Y245" i="5"/>
  <c r="Z236" i="5"/>
  <c r="Z218" i="5"/>
  <c r="Z203" i="5"/>
  <c r="Y200" i="5"/>
  <c r="Y194" i="5"/>
  <c r="Z190" i="5"/>
  <c r="X186" i="5"/>
  <c r="AL186" i="5" s="1"/>
  <c r="Y183" i="5"/>
  <c r="Y239" i="5"/>
  <c r="Y225" i="5"/>
  <c r="Z224" i="5"/>
  <c r="Y214" i="5"/>
  <c r="X207" i="5"/>
  <c r="AL207" i="5" s="1"/>
  <c r="Y202" i="5"/>
  <c r="X200" i="5"/>
  <c r="AL200" i="5" s="1"/>
  <c r="Y187" i="5"/>
  <c r="Z196" i="5"/>
  <c r="Z186" i="5"/>
  <c r="Y188" i="5"/>
  <c r="Q17" i="4"/>
  <c r="C2" i="5"/>
  <c r="V6" i="5" s="1"/>
  <c r="AH100" i="5" s="1"/>
  <c r="AV100" i="5" s="1"/>
  <c r="Y4" i="5"/>
  <c r="X7" i="5"/>
  <c r="AL7" i="5" s="1"/>
  <c r="Z9" i="5"/>
  <c r="Y12" i="5"/>
  <c r="X15" i="5"/>
  <c r="AL15" i="5" s="1"/>
  <c r="Z17" i="5"/>
  <c r="Y20" i="5"/>
  <c r="X23" i="5"/>
  <c r="AL23" i="5" s="1"/>
  <c r="Z25" i="5"/>
  <c r="Y28" i="5"/>
  <c r="X31" i="5"/>
  <c r="AL31" i="5" s="1"/>
  <c r="Z33" i="5"/>
  <c r="Y36" i="5"/>
  <c r="X39" i="5"/>
  <c r="AL39" i="5" s="1"/>
  <c r="Z41" i="5"/>
  <c r="Y44" i="5"/>
  <c r="X47" i="5"/>
  <c r="AL47" i="5" s="1"/>
  <c r="Z49" i="5"/>
  <c r="Y52" i="5"/>
  <c r="X55" i="5"/>
  <c r="AL55" i="5" s="1"/>
  <c r="Z4" i="5"/>
  <c r="Y7" i="5"/>
  <c r="X10" i="5"/>
  <c r="AL10" i="5" s="1"/>
  <c r="Z12" i="5"/>
  <c r="Y15" i="5"/>
  <c r="X18" i="5"/>
  <c r="AL18" i="5" s="1"/>
  <c r="Z20" i="5"/>
  <c r="Y23" i="5"/>
  <c r="X26" i="5"/>
  <c r="AL26" i="5" s="1"/>
  <c r="Z28" i="5"/>
  <c r="Y31" i="5"/>
  <c r="X34" i="5"/>
  <c r="AL34" i="5" s="1"/>
  <c r="Z36" i="5"/>
  <c r="Y39" i="5"/>
  <c r="X42" i="5"/>
  <c r="AL42" i="5" s="1"/>
  <c r="Z44" i="5"/>
  <c r="Y47" i="5"/>
  <c r="X50" i="5"/>
  <c r="AL50" i="5" s="1"/>
  <c r="Z52" i="5"/>
  <c r="Y55" i="5"/>
  <c r="X58" i="5"/>
  <c r="AL58" i="5" s="1"/>
  <c r="Z60" i="5"/>
  <c r="X5" i="5"/>
  <c r="AL5" i="5" s="1"/>
  <c r="X3" i="5"/>
  <c r="AL3" i="5" s="1"/>
  <c r="Z5" i="5"/>
  <c r="Y8" i="5"/>
  <c r="X11" i="5"/>
  <c r="AL11" i="5" s="1"/>
  <c r="Z13" i="5"/>
  <c r="Y16" i="5"/>
  <c r="X19" i="5"/>
  <c r="AL19" i="5" s="1"/>
  <c r="Z21" i="5"/>
  <c r="Y24" i="5"/>
  <c r="X27" i="5"/>
  <c r="AL27" i="5" s="1"/>
  <c r="Z29" i="5"/>
  <c r="Y32" i="5"/>
  <c r="X35" i="5"/>
  <c r="AL35" i="5" s="1"/>
  <c r="Z37" i="5"/>
  <c r="Y40" i="5"/>
  <c r="X43" i="5"/>
  <c r="AL43" i="5" s="1"/>
  <c r="Z45" i="5"/>
  <c r="Y48" i="5"/>
  <c r="X51" i="5"/>
  <c r="AL51" i="5" s="1"/>
  <c r="Z53" i="5"/>
  <c r="Y56" i="5"/>
  <c r="X59" i="5"/>
  <c r="AL59" i="5" s="1"/>
  <c r="Z3" i="5"/>
  <c r="Y6" i="5"/>
  <c r="X4" i="5"/>
  <c r="AL4" i="5" s="1"/>
  <c r="Z6" i="5"/>
  <c r="Y9" i="5"/>
  <c r="X12" i="5"/>
  <c r="AL12" i="5" s="1"/>
  <c r="Z14" i="5"/>
  <c r="Y17" i="5"/>
  <c r="X20" i="5"/>
  <c r="AL20" i="5" s="1"/>
  <c r="Z22" i="5"/>
  <c r="Y25" i="5"/>
  <c r="X28" i="5"/>
  <c r="AL28" i="5" s="1"/>
  <c r="Z30" i="5"/>
  <c r="Y33" i="5"/>
  <c r="X36" i="5"/>
  <c r="AL36" i="5" s="1"/>
  <c r="Z38" i="5"/>
  <c r="Y41" i="5"/>
  <c r="X9" i="5"/>
  <c r="AL9" i="5" s="1"/>
  <c r="Y14" i="5"/>
  <c r="Z19" i="5"/>
  <c r="X25" i="5"/>
  <c r="AL25" i="5" s="1"/>
  <c r="Y30" i="5"/>
  <c r="Z35" i="5"/>
  <c r="X41" i="5"/>
  <c r="AL41" i="5" s="1"/>
  <c r="X46" i="5"/>
  <c r="AL46" i="5" s="1"/>
  <c r="Y50" i="5"/>
  <c r="Y54" i="5"/>
  <c r="Y58" i="5"/>
  <c r="Z61" i="5"/>
  <c r="Y64" i="5"/>
  <c r="X67" i="5"/>
  <c r="AL67" i="5" s="1"/>
  <c r="Z69" i="5"/>
  <c r="Y72" i="5"/>
  <c r="X75" i="5"/>
  <c r="AL75" i="5" s="1"/>
  <c r="Z77" i="5"/>
  <c r="Y80" i="5"/>
  <c r="X83" i="5"/>
  <c r="AL83" i="5" s="1"/>
  <c r="Z85" i="5"/>
  <c r="Y88" i="5"/>
  <c r="X91" i="5"/>
  <c r="AL91" i="5" s="1"/>
  <c r="Z93" i="5"/>
  <c r="Y96" i="5"/>
  <c r="X99" i="5"/>
  <c r="AL99" i="5" s="1"/>
  <c r="Z101" i="5"/>
  <c r="Y104" i="5"/>
  <c r="X107" i="5"/>
  <c r="AL107" i="5" s="1"/>
  <c r="Z109" i="5"/>
  <c r="Y112" i="5"/>
  <c r="X115" i="5"/>
  <c r="AL115" i="5" s="1"/>
  <c r="Z117" i="5"/>
  <c r="Y120" i="5"/>
  <c r="X123" i="5"/>
  <c r="AL123" i="5" s="1"/>
  <c r="Z125" i="5"/>
  <c r="Y128" i="5"/>
  <c r="X131" i="5"/>
  <c r="AL131" i="5" s="1"/>
  <c r="Z133" i="5"/>
  <c r="Y136" i="5"/>
  <c r="X139" i="5"/>
  <c r="AL139" i="5" s="1"/>
  <c r="Z141" i="5"/>
  <c r="Y144" i="5"/>
  <c r="X147" i="5"/>
  <c r="AL147" i="5" s="1"/>
  <c r="Z149" i="5"/>
  <c r="Y152" i="5"/>
  <c r="X155" i="5"/>
  <c r="AL155" i="5" s="1"/>
  <c r="Z157" i="5"/>
  <c r="Y160" i="5"/>
  <c r="X163" i="5"/>
  <c r="AL163" i="5" s="1"/>
  <c r="Z165" i="5"/>
  <c r="Y168" i="5"/>
  <c r="X171" i="5"/>
  <c r="AL171" i="5" s="1"/>
  <c r="Z173" i="5"/>
  <c r="Y176" i="5"/>
  <c r="X179" i="5"/>
  <c r="AL179" i="5" s="1"/>
  <c r="Z181" i="5"/>
  <c r="X44" i="5"/>
  <c r="AL44" i="5" s="1"/>
  <c r="Y63" i="5"/>
  <c r="Y87" i="5"/>
  <c r="Y111" i="5"/>
  <c r="Z124" i="5"/>
  <c r="Z140" i="5"/>
  <c r="Y159" i="5"/>
  <c r="Y175" i="5"/>
  <c r="Y10" i="5"/>
  <c r="Z15" i="5"/>
  <c r="X21" i="5"/>
  <c r="AL21" i="5" s="1"/>
  <c r="Y26" i="5"/>
  <c r="Z31" i="5"/>
  <c r="X37" i="5"/>
  <c r="AL37" i="5" s="1"/>
  <c r="Y42" i="5"/>
  <c r="Y46" i="5"/>
  <c r="Z50" i="5"/>
  <c r="Z54" i="5"/>
  <c r="Z58" i="5"/>
  <c r="X62" i="5"/>
  <c r="AL62" i="5" s="1"/>
  <c r="Z64" i="5"/>
  <c r="Y67" i="5"/>
  <c r="X70" i="5"/>
  <c r="AL70" i="5" s="1"/>
  <c r="Z72" i="5"/>
  <c r="Y75" i="5"/>
  <c r="X78" i="5"/>
  <c r="AL78" i="5" s="1"/>
  <c r="Z80" i="5"/>
  <c r="Y83" i="5"/>
  <c r="X86" i="5"/>
  <c r="AL86" i="5" s="1"/>
  <c r="Z88" i="5"/>
  <c r="Y91" i="5"/>
  <c r="X94" i="5"/>
  <c r="AL94" i="5" s="1"/>
  <c r="Z96" i="5"/>
  <c r="Y99" i="5"/>
  <c r="X102" i="5"/>
  <c r="AL102" i="5" s="1"/>
  <c r="Z104" i="5"/>
  <c r="Y107" i="5"/>
  <c r="X110" i="5"/>
  <c r="AL110" i="5" s="1"/>
  <c r="Z112" i="5"/>
  <c r="Y115" i="5"/>
  <c r="X118" i="5"/>
  <c r="AL118" i="5" s="1"/>
  <c r="Z120" i="5"/>
  <c r="Y123" i="5"/>
  <c r="X126" i="5"/>
  <c r="AL126" i="5" s="1"/>
  <c r="Z128" i="5"/>
  <c r="Y131" i="5"/>
  <c r="X134" i="5"/>
  <c r="AL134" i="5" s="1"/>
  <c r="Z136" i="5"/>
  <c r="Y139" i="5"/>
  <c r="X142" i="5"/>
  <c r="AL142" i="5" s="1"/>
  <c r="Z144" i="5"/>
  <c r="Y147" i="5"/>
  <c r="X150" i="5"/>
  <c r="AL150" i="5" s="1"/>
  <c r="Z152" i="5"/>
  <c r="Y155" i="5"/>
  <c r="X158" i="5"/>
  <c r="AL158" i="5" s="1"/>
  <c r="Z160" i="5"/>
  <c r="Y163" i="5"/>
  <c r="X166" i="5"/>
  <c r="AL166" i="5" s="1"/>
  <c r="Z168" i="5"/>
  <c r="Y171" i="5"/>
  <c r="X174" i="5"/>
  <c r="AL174" i="5" s="1"/>
  <c r="Z176" i="5"/>
  <c r="Y179" i="5"/>
  <c r="X182" i="5"/>
  <c r="AL182" i="5" s="1"/>
  <c r="Y103" i="5"/>
  <c r="Y143" i="5"/>
  <c r="Z164" i="5"/>
  <c r="Y3" i="5"/>
  <c r="Z10" i="5"/>
  <c r="X16" i="5"/>
  <c r="AL16" i="5" s="1"/>
  <c r="Y21" i="5"/>
  <c r="Z26" i="5"/>
  <c r="X32" i="5"/>
  <c r="AL32" i="5" s="1"/>
  <c r="Y37" i="5"/>
  <c r="Z42" i="5"/>
  <c r="Z46" i="5"/>
  <c r="Y51" i="5"/>
  <c r="Z55" i="5"/>
  <c r="Y59" i="5"/>
  <c r="Y62" i="5"/>
  <c r="X65" i="5"/>
  <c r="AL65" i="5" s="1"/>
  <c r="Z67" i="5"/>
  <c r="Y70" i="5"/>
  <c r="X73" i="5"/>
  <c r="AL73" i="5" s="1"/>
  <c r="Z75" i="5"/>
  <c r="Y78" i="5"/>
  <c r="X81" i="5"/>
  <c r="AL81" i="5" s="1"/>
  <c r="Z83" i="5"/>
  <c r="Y86" i="5"/>
  <c r="X89" i="5"/>
  <c r="AL89" i="5" s="1"/>
  <c r="Z91" i="5"/>
  <c r="Y94" i="5"/>
  <c r="X97" i="5"/>
  <c r="AL97" i="5" s="1"/>
  <c r="Z99" i="5"/>
  <c r="Y102" i="5"/>
  <c r="X105" i="5"/>
  <c r="AL105" i="5" s="1"/>
  <c r="Z107" i="5"/>
  <c r="Y110" i="5"/>
  <c r="X113" i="5"/>
  <c r="AL113" i="5" s="1"/>
  <c r="Z115" i="5"/>
  <c r="Y118" i="5"/>
  <c r="X121" i="5"/>
  <c r="AL121" i="5" s="1"/>
  <c r="Z123" i="5"/>
  <c r="Y126" i="5"/>
  <c r="X129" i="5"/>
  <c r="AL129" i="5" s="1"/>
  <c r="Z131" i="5"/>
  <c r="Y134" i="5"/>
  <c r="X137" i="5"/>
  <c r="AL137" i="5" s="1"/>
  <c r="Z139" i="5"/>
  <c r="Y142" i="5"/>
  <c r="X145" i="5"/>
  <c r="AL145" i="5" s="1"/>
  <c r="Z147" i="5"/>
  <c r="Y150" i="5"/>
  <c r="X153" i="5"/>
  <c r="AL153" i="5" s="1"/>
  <c r="Z155" i="5"/>
  <c r="Y158" i="5"/>
  <c r="X161" i="5"/>
  <c r="AL161" i="5" s="1"/>
  <c r="Z163" i="5"/>
  <c r="Y166" i="5"/>
  <c r="X169" i="5"/>
  <c r="AL169" i="5" s="1"/>
  <c r="Z171" i="5"/>
  <c r="Y174" i="5"/>
  <c r="X177" i="5"/>
  <c r="AL177" i="5" s="1"/>
  <c r="Z179" i="5"/>
  <c r="Y182" i="5"/>
  <c r="Z7" i="5"/>
  <c r="Y18" i="5"/>
  <c r="Z39" i="5"/>
  <c r="Y60" i="5"/>
  <c r="Z76" i="5"/>
  <c r="Z84" i="5"/>
  <c r="Y95" i="5"/>
  <c r="X114" i="5"/>
  <c r="AL114" i="5" s="1"/>
  <c r="X130" i="5"/>
  <c r="AL130" i="5" s="1"/>
  <c r="X146" i="5"/>
  <c r="AL146" i="5" s="1"/>
  <c r="X162" i="5"/>
  <c r="AL162" i="5" s="1"/>
  <c r="Z180" i="5"/>
  <c r="Y5" i="5"/>
  <c r="Y11" i="5"/>
  <c r="Z16" i="5"/>
  <c r="X22" i="5"/>
  <c r="AL22" i="5" s="1"/>
  <c r="Y27" i="5"/>
  <c r="Z32" i="5"/>
  <c r="X38" i="5"/>
  <c r="AL38" i="5" s="1"/>
  <c r="Y43" i="5"/>
  <c r="Z47" i="5"/>
  <c r="Z51" i="5"/>
  <c r="X56" i="5"/>
  <c r="AL56" i="5" s="1"/>
  <c r="Z59" i="5"/>
  <c r="Z62" i="5"/>
  <c r="Y65" i="5"/>
  <c r="X68" i="5"/>
  <c r="AL68" i="5" s="1"/>
  <c r="Z70" i="5"/>
  <c r="Y73" i="5"/>
  <c r="X76" i="5"/>
  <c r="AL76" i="5" s="1"/>
  <c r="Z78" i="5"/>
  <c r="Y81" i="5"/>
  <c r="X84" i="5"/>
  <c r="AL84" i="5" s="1"/>
  <c r="Z86" i="5"/>
  <c r="Y89" i="5"/>
  <c r="X92" i="5"/>
  <c r="AL92" i="5" s="1"/>
  <c r="Z94" i="5"/>
  <c r="Y97" i="5"/>
  <c r="X100" i="5"/>
  <c r="AL100" i="5" s="1"/>
  <c r="Z102" i="5"/>
  <c r="Y105" i="5"/>
  <c r="X108" i="5"/>
  <c r="AL108" i="5" s="1"/>
  <c r="Z110" i="5"/>
  <c r="Y113" i="5"/>
  <c r="X116" i="5"/>
  <c r="AL116" i="5" s="1"/>
  <c r="Z118" i="5"/>
  <c r="Y121" i="5"/>
  <c r="X124" i="5"/>
  <c r="AL124" i="5" s="1"/>
  <c r="Z126" i="5"/>
  <c r="Y129" i="5"/>
  <c r="X132" i="5"/>
  <c r="AL132" i="5" s="1"/>
  <c r="Z134" i="5"/>
  <c r="Y137" i="5"/>
  <c r="X140" i="5"/>
  <c r="AL140" i="5" s="1"/>
  <c r="Z142" i="5"/>
  <c r="Y145" i="5"/>
  <c r="X148" i="5"/>
  <c r="AL148" i="5" s="1"/>
  <c r="Z150" i="5"/>
  <c r="Y153" i="5"/>
  <c r="X156" i="5"/>
  <c r="AL156" i="5" s="1"/>
  <c r="Z158" i="5"/>
  <c r="Y161" i="5"/>
  <c r="X164" i="5"/>
  <c r="AL164" i="5" s="1"/>
  <c r="Z166" i="5"/>
  <c r="Y169" i="5"/>
  <c r="X172" i="5"/>
  <c r="AL172" i="5" s="1"/>
  <c r="Z174" i="5"/>
  <c r="Y177" i="5"/>
  <c r="X180" i="5"/>
  <c r="AL180" i="5" s="1"/>
  <c r="Z182" i="5"/>
  <c r="Y34" i="5"/>
  <c r="Y71" i="5"/>
  <c r="X98" i="5"/>
  <c r="AL98" i="5" s="1"/>
  <c r="Y127" i="5"/>
  <c r="Z156" i="5"/>
  <c r="X6" i="5"/>
  <c r="AL6" i="5" s="1"/>
  <c r="Z11" i="5"/>
  <c r="X17" i="5"/>
  <c r="AL17" i="5" s="1"/>
  <c r="Y22" i="5"/>
  <c r="Z27" i="5"/>
  <c r="X33" i="5"/>
  <c r="AL33" i="5" s="1"/>
  <c r="Y38" i="5"/>
  <c r="Z43" i="5"/>
  <c r="X48" i="5"/>
  <c r="AL48" i="5" s="1"/>
  <c r="X52" i="5"/>
  <c r="AL52" i="5" s="1"/>
  <c r="Z56" i="5"/>
  <c r="X60" i="5"/>
  <c r="AL60" i="5" s="1"/>
  <c r="X63" i="5"/>
  <c r="AL63" i="5" s="1"/>
  <c r="Z65" i="5"/>
  <c r="Y68" i="5"/>
  <c r="X71" i="5"/>
  <c r="AL71" i="5" s="1"/>
  <c r="Z73" i="5"/>
  <c r="Y76" i="5"/>
  <c r="X79" i="5"/>
  <c r="AL79" i="5" s="1"/>
  <c r="Z81" i="5"/>
  <c r="Y84" i="5"/>
  <c r="X87" i="5"/>
  <c r="AL87" i="5" s="1"/>
  <c r="Z89" i="5"/>
  <c r="Y92" i="5"/>
  <c r="X95" i="5"/>
  <c r="AL95" i="5" s="1"/>
  <c r="Z97" i="5"/>
  <c r="Y100" i="5"/>
  <c r="X103" i="5"/>
  <c r="AL103" i="5" s="1"/>
  <c r="Z105" i="5"/>
  <c r="Y108" i="5"/>
  <c r="X111" i="5"/>
  <c r="AL111" i="5" s="1"/>
  <c r="Z113" i="5"/>
  <c r="Y116" i="5"/>
  <c r="X119" i="5"/>
  <c r="AL119" i="5" s="1"/>
  <c r="Z121" i="5"/>
  <c r="Y124" i="5"/>
  <c r="X127" i="5"/>
  <c r="AL127" i="5" s="1"/>
  <c r="Z129" i="5"/>
  <c r="Y132" i="5"/>
  <c r="X135" i="5"/>
  <c r="AL135" i="5" s="1"/>
  <c r="Z137" i="5"/>
  <c r="Y140" i="5"/>
  <c r="X143" i="5"/>
  <c r="AL143" i="5" s="1"/>
  <c r="Z145" i="5"/>
  <c r="Y148" i="5"/>
  <c r="X151" i="5"/>
  <c r="AL151" i="5" s="1"/>
  <c r="Z153" i="5"/>
  <c r="Y156" i="5"/>
  <c r="X159" i="5"/>
  <c r="AL159" i="5" s="1"/>
  <c r="Z161" i="5"/>
  <c r="Y164" i="5"/>
  <c r="X167" i="5"/>
  <c r="AL167" i="5" s="1"/>
  <c r="Z169" i="5"/>
  <c r="Y172" i="5"/>
  <c r="X175" i="5"/>
  <c r="AL175" i="5" s="1"/>
  <c r="Z177" i="5"/>
  <c r="Y180" i="5"/>
  <c r="X13" i="5"/>
  <c r="AL13" i="5" s="1"/>
  <c r="X29" i="5"/>
  <c r="AL29" i="5" s="1"/>
  <c r="X53" i="5"/>
  <c r="AL53" i="5" s="1"/>
  <c r="X66" i="5"/>
  <c r="AL66" i="5" s="1"/>
  <c r="X82" i="5"/>
  <c r="AL82" i="5" s="1"/>
  <c r="Z100" i="5"/>
  <c r="Z116" i="5"/>
  <c r="Z132" i="5"/>
  <c r="Z148" i="5"/>
  <c r="Y167" i="5"/>
  <c r="X8" i="5"/>
  <c r="AL8" i="5" s="1"/>
  <c r="Y13" i="5"/>
  <c r="Z18" i="5"/>
  <c r="X24" i="5"/>
  <c r="AL24" i="5" s="1"/>
  <c r="Y29" i="5"/>
  <c r="Z34" i="5"/>
  <c r="X40" i="5"/>
  <c r="AL40" i="5" s="1"/>
  <c r="X45" i="5"/>
  <c r="AL45" i="5" s="1"/>
  <c r="X49" i="5"/>
  <c r="AL49" i="5" s="1"/>
  <c r="Y53" i="5"/>
  <c r="Y57" i="5"/>
  <c r="X61" i="5"/>
  <c r="AL61" i="5" s="1"/>
  <c r="Z63" i="5"/>
  <c r="Y66" i="5"/>
  <c r="X69" i="5"/>
  <c r="AL69" i="5" s="1"/>
  <c r="Z71" i="5"/>
  <c r="Y74" i="5"/>
  <c r="X77" i="5"/>
  <c r="AL77" i="5" s="1"/>
  <c r="Z79" i="5"/>
  <c r="Y82" i="5"/>
  <c r="X85" i="5"/>
  <c r="AL85" i="5" s="1"/>
  <c r="Z87" i="5"/>
  <c r="Y90" i="5"/>
  <c r="X93" i="5"/>
  <c r="AL93" i="5" s="1"/>
  <c r="Z95" i="5"/>
  <c r="Y98" i="5"/>
  <c r="X101" i="5"/>
  <c r="AL101" i="5" s="1"/>
  <c r="Z103" i="5"/>
  <c r="Y106" i="5"/>
  <c r="X109" i="5"/>
  <c r="AL109" i="5" s="1"/>
  <c r="Z111" i="5"/>
  <c r="Y114" i="5"/>
  <c r="X117" i="5"/>
  <c r="AL117" i="5" s="1"/>
  <c r="Z119" i="5"/>
  <c r="Y122" i="5"/>
  <c r="X125" i="5"/>
  <c r="AL125" i="5" s="1"/>
  <c r="Z127" i="5"/>
  <c r="Y130" i="5"/>
  <c r="X133" i="5"/>
  <c r="AL133" i="5" s="1"/>
  <c r="Z135" i="5"/>
  <c r="Y138" i="5"/>
  <c r="X141" i="5"/>
  <c r="AL141" i="5" s="1"/>
  <c r="Z143" i="5"/>
  <c r="Y146" i="5"/>
  <c r="X149" i="5"/>
  <c r="AL149" i="5" s="1"/>
  <c r="Z151" i="5"/>
  <c r="Y154" i="5"/>
  <c r="X157" i="5"/>
  <c r="AL157" i="5" s="1"/>
  <c r="Z159" i="5"/>
  <c r="Y162" i="5"/>
  <c r="X165" i="5"/>
  <c r="AL165" i="5" s="1"/>
  <c r="Z167" i="5"/>
  <c r="Y170" i="5"/>
  <c r="X173" i="5"/>
  <c r="AL173" i="5" s="1"/>
  <c r="Z175" i="5"/>
  <c r="Y178" i="5"/>
  <c r="X181" i="5"/>
  <c r="AL181" i="5" s="1"/>
  <c r="Z23" i="5"/>
  <c r="X57" i="5"/>
  <c r="AL57" i="5" s="1"/>
  <c r="Z68" i="5"/>
  <c r="Y79" i="5"/>
  <c r="Z92" i="5"/>
  <c r="Z108" i="5"/>
  <c r="X122" i="5"/>
  <c r="AL122" i="5" s="1"/>
  <c r="X138" i="5"/>
  <c r="AL138" i="5" s="1"/>
  <c r="X154" i="5"/>
  <c r="AL154" i="5" s="1"/>
  <c r="Z172" i="5"/>
  <c r="Z8" i="5"/>
  <c r="X14" i="5"/>
  <c r="AL14" i="5" s="1"/>
  <c r="Y19" i="5"/>
  <c r="Z24" i="5"/>
  <c r="X30" i="5"/>
  <c r="AL30" i="5" s="1"/>
  <c r="Y35" i="5"/>
  <c r="Z40" i="5"/>
  <c r="Y45" i="5"/>
  <c r="Y49" i="5"/>
  <c r="X54" i="5"/>
  <c r="AL54" i="5" s="1"/>
  <c r="Z57" i="5"/>
  <c r="Y61" i="5"/>
  <c r="X64" i="5"/>
  <c r="AL64" i="5" s="1"/>
  <c r="Z66" i="5"/>
  <c r="Y69" i="5"/>
  <c r="X72" i="5"/>
  <c r="AL72" i="5" s="1"/>
  <c r="Z74" i="5"/>
  <c r="Y77" i="5"/>
  <c r="X80" i="5"/>
  <c r="AL80" i="5" s="1"/>
  <c r="Z82" i="5"/>
  <c r="Y85" i="5"/>
  <c r="X88" i="5"/>
  <c r="AL88" i="5" s="1"/>
  <c r="Z90" i="5"/>
  <c r="Y93" i="5"/>
  <c r="X96" i="5"/>
  <c r="AL96" i="5" s="1"/>
  <c r="Z98" i="5"/>
  <c r="Y101" i="5"/>
  <c r="X104" i="5"/>
  <c r="AL104" i="5" s="1"/>
  <c r="Z106" i="5"/>
  <c r="Y109" i="5"/>
  <c r="X112" i="5"/>
  <c r="AL112" i="5" s="1"/>
  <c r="Z114" i="5"/>
  <c r="Y117" i="5"/>
  <c r="X120" i="5"/>
  <c r="AL120" i="5" s="1"/>
  <c r="Z122" i="5"/>
  <c r="Y125" i="5"/>
  <c r="X128" i="5"/>
  <c r="AL128" i="5" s="1"/>
  <c r="Z130" i="5"/>
  <c r="Y133" i="5"/>
  <c r="X136" i="5"/>
  <c r="AL136" i="5" s="1"/>
  <c r="Z138" i="5"/>
  <c r="Y141" i="5"/>
  <c r="X144" i="5"/>
  <c r="AL144" i="5" s="1"/>
  <c r="Z146" i="5"/>
  <c r="Y149" i="5"/>
  <c r="X152" i="5"/>
  <c r="AL152" i="5" s="1"/>
  <c r="Z154" i="5"/>
  <c r="Y157" i="5"/>
  <c r="X160" i="5"/>
  <c r="AL160" i="5" s="1"/>
  <c r="Z162" i="5"/>
  <c r="Y165" i="5"/>
  <c r="X168" i="5"/>
  <c r="AL168" i="5" s="1"/>
  <c r="Z170" i="5"/>
  <c r="Y173" i="5"/>
  <c r="X176" i="5"/>
  <c r="AL176" i="5" s="1"/>
  <c r="Z178" i="5"/>
  <c r="Y181" i="5"/>
  <c r="Z48" i="5"/>
  <c r="X74" i="5"/>
  <c r="AL74" i="5" s="1"/>
  <c r="X90" i="5"/>
  <c r="AL90" i="5" s="1"/>
  <c r="X106" i="5"/>
  <c r="AL106" i="5" s="1"/>
  <c r="Y119" i="5"/>
  <c r="Y135" i="5"/>
  <c r="Y151" i="5"/>
  <c r="X170" i="5"/>
  <c r="AL170" i="5" s="1"/>
  <c r="X178" i="5"/>
  <c r="AL178" i="5" s="1"/>
  <c r="Z2" i="5"/>
  <c r="X2" i="5"/>
  <c r="AL2" i="5" s="1"/>
  <c r="Y2" i="5"/>
  <c r="AD115" i="5"/>
  <c r="AR115" i="5" s="1"/>
  <c r="AD109" i="5"/>
  <c r="AR109" i="5" s="1"/>
  <c r="AD28" i="5"/>
  <c r="AR28" i="5" s="1"/>
  <c r="AD79" i="5"/>
  <c r="AR79" i="5" s="1"/>
  <c r="AD57" i="5"/>
  <c r="AR57" i="5" s="1"/>
  <c r="AC69" i="5"/>
  <c r="AQ69" i="5" s="1"/>
  <c r="AD152" i="5"/>
  <c r="AR152" i="5" s="1"/>
  <c r="AD129" i="5"/>
  <c r="AR129" i="5" s="1"/>
  <c r="AB95" i="5"/>
  <c r="AP95" i="5" s="1"/>
  <c r="AC29" i="5"/>
  <c r="AQ29" i="5" s="1"/>
  <c r="AD45" i="5"/>
  <c r="AR45" i="5" s="1"/>
  <c r="AD143" i="5"/>
  <c r="AR143" i="5" s="1"/>
  <c r="AD174" i="5"/>
  <c r="AR174" i="5" s="1"/>
  <c r="AC95" i="5"/>
  <c r="AQ95" i="5" s="1"/>
  <c r="AB54" i="5"/>
  <c r="AP54" i="5" s="1"/>
  <c r="AD29" i="5"/>
  <c r="AR29" i="5" s="1"/>
  <c r="AB45" i="5"/>
  <c r="AP45" i="5" s="1"/>
  <c r="AB24" i="5"/>
  <c r="AP24" i="5" s="1"/>
  <c r="AB174" i="5"/>
  <c r="AP174" i="5" s="1"/>
  <c r="AB147" i="5"/>
  <c r="AP147" i="5" s="1"/>
  <c r="AC100" i="5"/>
  <c r="AQ100" i="5" s="1"/>
  <c r="AB8" i="5"/>
  <c r="AP8" i="5" s="1"/>
  <c r="AD153" i="5"/>
  <c r="AR153" i="5" s="1"/>
  <c r="AD133" i="5"/>
  <c r="AR133" i="5" s="1"/>
  <c r="AB107" i="5"/>
  <c r="AP107" i="5" s="1"/>
  <c r="AC106" i="5"/>
  <c r="AQ106" i="5" s="1"/>
  <c r="AC102" i="5"/>
  <c r="AQ102" i="5" s="1"/>
  <c r="AD179" i="5"/>
  <c r="AR179" i="5" s="1"/>
  <c r="AB68" i="5"/>
  <c r="AP68" i="5" s="1"/>
  <c r="AD58" i="5"/>
  <c r="AR58" i="5" s="1"/>
  <c r="AB11" i="5"/>
  <c r="AP11" i="5" s="1"/>
  <c r="AC30" i="5"/>
  <c r="AQ30" i="5" s="1"/>
  <c r="AB38" i="5"/>
  <c r="AP38" i="5" s="1"/>
  <c r="AD114" i="5"/>
  <c r="AR114" i="5" s="1"/>
  <c r="AB16" i="5"/>
  <c r="AP16" i="5" s="1"/>
  <c r="AB170" i="5"/>
  <c r="AP170" i="5" s="1"/>
  <c r="AC70" i="5"/>
  <c r="AQ70" i="5" s="1"/>
  <c r="AB41" i="5"/>
  <c r="AP41" i="5" s="1"/>
  <c r="AD104" i="5"/>
  <c r="AR104" i="5" s="1"/>
  <c r="AD33" i="5"/>
  <c r="AR33" i="5" s="1"/>
  <c r="AD146" i="5"/>
  <c r="AR146" i="5" s="1"/>
  <c r="AD169" i="5"/>
  <c r="AR169" i="5" s="1"/>
  <c r="AB154" i="5"/>
  <c r="AP154" i="5" s="1"/>
  <c r="AB88" i="5"/>
  <c r="AP88" i="5" s="1"/>
  <c r="AB83" i="5"/>
  <c r="AP83" i="5" s="1"/>
  <c r="AB176" i="5"/>
  <c r="AP176" i="5" s="1"/>
  <c r="AC182" i="5"/>
  <c r="AQ182" i="5" s="1"/>
  <c r="AB144" i="5"/>
  <c r="AP144" i="5" s="1"/>
  <c r="AB13" i="5"/>
  <c r="AP13" i="5" s="1"/>
  <c r="AC176" i="5"/>
  <c r="AQ176" i="5" s="1"/>
  <c r="AC144" i="5"/>
  <c r="AQ144" i="5" s="1"/>
  <c r="AC13" i="5"/>
  <c r="AQ13" i="5" s="1"/>
  <c r="AD181" i="5"/>
  <c r="AR181" i="5" s="1"/>
  <c r="AC15" i="5"/>
  <c r="AQ15" i="5" s="1"/>
  <c r="AC122" i="5"/>
  <c r="AQ122" i="5" s="1"/>
  <c r="AC125" i="5"/>
  <c r="AQ125" i="5" s="1"/>
  <c r="AC38" i="5"/>
  <c r="AQ38" i="5" s="1"/>
  <c r="AD86" i="5"/>
  <c r="AR86" i="5" s="1"/>
  <c r="AC136" i="5"/>
  <c r="AQ136" i="5" s="1"/>
  <c r="AC114" i="5"/>
  <c r="AQ114" i="5" s="1"/>
  <c r="AD53" i="5"/>
  <c r="AR53" i="5" s="1"/>
  <c r="AC181" i="5"/>
  <c r="AQ181" i="5" s="1"/>
  <c r="AC18" i="5"/>
  <c r="AQ18" i="5" s="1"/>
  <c r="AC77" i="5"/>
  <c r="AQ77" i="5" s="1"/>
  <c r="AD66" i="5"/>
  <c r="AR66" i="5" s="1"/>
  <c r="AC19" i="5"/>
  <c r="AQ19" i="5" s="1"/>
  <c r="AD9" i="5"/>
  <c r="AR9" i="5" s="1"/>
  <c r="AB85" i="5"/>
  <c r="AP85" i="5" s="1"/>
  <c r="AC49" i="5"/>
  <c r="AQ49" i="5" s="1"/>
  <c r="AD120" i="5"/>
  <c r="AR120" i="5" s="1"/>
  <c r="AB123" i="5"/>
  <c r="AP123" i="5" s="1"/>
  <c r="AC168" i="5"/>
  <c r="AQ168" i="5" s="1"/>
  <c r="AD59" i="5"/>
  <c r="AR59" i="5" s="1"/>
  <c r="AC82" i="5"/>
  <c r="AQ82" i="5" s="1"/>
  <c r="AB177" i="5"/>
  <c r="AP177" i="5" s="1"/>
  <c r="AC37" i="5"/>
  <c r="AQ37" i="5" s="1"/>
  <c r="AC62" i="5"/>
  <c r="AQ62" i="5" s="1"/>
  <c r="AD81" i="5"/>
  <c r="AR81" i="5" s="1"/>
  <c r="AC21" i="5"/>
  <c r="AQ21" i="5" s="1"/>
  <c r="AB141" i="5"/>
  <c r="AP141" i="5" s="1"/>
  <c r="AB65" i="5"/>
  <c r="AP65" i="5" s="1"/>
  <c r="AC128" i="5"/>
  <c r="AQ128" i="5" s="1"/>
  <c r="AB67" i="5"/>
  <c r="AP67" i="5" s="1"/>
  <c r="AC119" i="5"/>
  <c r="AQ119" i="5" s="1"/>
  <c r="AB63" i="5"/>
  <c r="AP63" i="5" s="1"/>
  <c r="AB12" i="5"/>
  <c r="AP12" i="5" s="1"/>
  <c r="AB131" i="5"/>
  <c r="AP131" i="5" s="1"/>
  <c r="AC180" i="5"/>
  <c r="AQ180" i="5" s="1"/>
  <c r="AB129" i="5"/>
  <c r="AP129" i="5" s="1"/>
  <c r="AB140" i="5"/>
  <c r="AP140" i="5" s="1"/>
  <c r="AB138" i="5"/>
  <c r="AP138" i="5" s="1"/>
  <c r="AB135" i="5"/>
  <c r="AP135" i="5" s="1"/>
  <c r="AD166" i="5"/>
  <c r="AR166" i="5" s="1"/>
  <c r="AC140" i="5"/>
  <c r="AQ140" i="5" s="1"/>
  <c r="AD150" i="5"/>
  <c r="AR150" i="5" s="1"/>
  <c r="AD138" i="5"/>
  <c r="AR138" i="5" s="1"/>
  <c r="AC36" i="5"/>
  <c r="AQ36" i="5" s="1"/>
  <c r="AC92" i="5"/>
  <c r="AQ92" i="5" s="1"/>
  <c r="AC156" i="5"/>
  <c r="AQ156" i="5" s="1"/>
  <c r="AB82" i="5"/>
  <c r="AP82" i="5" s="1"/>
  <c r="AC87" i="5"/>
  <c r="AQ87" i="5" s="1"/>
  <c r="AC9" i="5"/>
  <c r="AQ9" i="5" s="1"/>
  <c r="AD99" i="5"/>
  <c r="AR99" i="5" s="1"/>
  <c r="AD162" i="5"/>
  <c r="AR162" i="5" s="1"/>
  <c r="AC83" i="5"/>
  <c r="AQ83" i="5" s="1"/>
  <c r="AC86" i="5"/>
  <c r="AQ86" i="5" s="1"/>
  <c r="AD7" i="5"/>
  <c r="AR7" i="5" s="1"/>
  <c r="AB5" i="5"/>
  <c r="AP5" i="5" s="1"/>
  <c r="AB75" i="5"/>
  <c r="AP75" i="5" s="1"/>
  <c r="AB143" i="5"/>
  <c r="AP143" i="5" s="1"/>
  <c r="AB149" i="5"/>
  <c r="AP149" i="5" s="1"/>
  <c r="AD14" i="5"/>
  <c r="AR14" i="5" s="1"/>
  <c r="AB115" i="5"/>
  <c r="AP115" i="5" s="1"/>
  <c r="AB157" i="5"/>
  <c r="AP157" i="5" s="1"/>
  <c r="AC28" i="5"/>
  <c r="AQ28" i="5" s="1"/>
  <c r="AB90" i="5"/>
  <c r="AP90" i="5" s="1"/>
  <c r="AD69" i="5"/>
  <c r="AR69" i="5" s="1"/>
  <c r="AB108" i="5"/>
  <c r="AP108" i="5" s="1"/>
  <c r="AB33" i="5"/>
  <c r="AP33" i="5" s="1"/>
  <c r="AC146" i="5"/>
  <c r="AQ146" i="5" s="1"/>
  <c r="AB169" i="5"/>
  <c r="AP169" i="5" s="1"/>
  <c r="AD154" i="5"/>
  <c r="AR154" i="5" s="1"/>
  <c r="AC88" i="5"/>
  <c r="AQ88" i="5" s="1"/>
  <c r="AC108" i="5"/>
  <c r="AQ108" i="5" s="1"/>
  <c r="AC33" i="5"/>
  <c r="AQ33" i="5" s="1"/>
  <c r="AC121" i="5"/>
  <c r="AQ121" i="5" s="1"/>
  <c r="AC154" i="5"/>
  <c r="AQ154" i="5" s="1"/>
  <c r="AB175" i="5"/>
  <c r="AP175" i="5" s="1"/>
  <c r="AC3" i="5"/>
  <c r="AQ3" i="5" s="1"/>
  <c r="AC56" i="5"/>
  <c r="AQ56" i="5" s="1"/>
  <c r="AB148" i="5"/>
  <c r="AP148" i="5" s="1"/>
  <c r="AC158" i="5"/>
  <c r="AQ158" i="5" s="1"/>
  <c r="AD60" i="5"/>
  <c r="AR60" i="5" s="1"/>
  <c r="AC67" i="5"/>
  <c r="AQ67" i="5" s="1"/>
  <c r="AC12" i="5"/>
  <c r="AQ12" i="5" s="1"/>
  <c r="AD161" i="5"/>
  <c r="AR161" i="5" s="1"/>
  <c r="AD165" i="5"/>
  <c r="AR165" i="5" s="1"/>
  <c r="AD145" i="5"/>
  <c r="AR145" i="5" s="1"/>
  <c r="AD61" i="5"/>
  <c r="AR61" i="5" s="1"/>
  <c r="AD111" i="5"/>
  <c r="AR111" i="5" s="1"/>
  <c r="AC124" i="5"/>
  <c r="AQ124" i="5" s="1"/>
  <c r="AD32" i="5"/>
  <c r="AR32" i="5" s="1"/>
  <c r="AC84" i="5"/>
  <c r="AQ84" i="5" s="1"/>
  <c r="AB150" i="5"/>
  <c r="AP150" i="5" s="1"/>
  <c r="AC127" i="5"/>
  <c r="AQ127" i="5" s="1"/>
  <c r="AD80" i="5"/>
  <c r="AR80" i="5" s="1"/>
  <c r="AB72" i="5"/>
  <c r="AP72" i="5" s="1"/>
  <c r="AD17" i="5"/>
  <c r="AR17" i="5" s="1"/>
  <c r="AB52" i="5"/>
  <c r="AP52" i="5" s="1"/>
  <c r="AD77" i="5"/>
  <c r="AR77" i="5" s="1"/>
  <c r="AD102" i="5"/>
  <c r="AR102" i="5" s="1"/>
  <c r="AD182" i="5"/>
  <c r="AR182" i="5" s="1"/>
  <c r="AC68" i="5"/>
  <c r="AQ68" i="5" s="1"/>
  <c r="AC58" i="5"/>
  <c r="AQ58" i="5" s="1"/>
  <c r="AC11" i="5"/>
  <c r="AQ11" i="5" s="1"/>
  <c r="AD30" i="5"/>
  <c r="AR30" i="5" s="1"/>
  <c r="AB26" i="5"/>
  <c r="AP26" i="5" s="1"/>
  <c r="AC170" i="5"/>
  <c r="AQ170" i="5" s="1"/>
  <c r="AD70" i="5"/>
  <c r="AR70" i="5" s="1"/>
  <c r="AC41" i="5"/>
  <c r="AQ41" i="5" s="1"/>
  <c r="AB35" i="5"/>
  <c r="AP35" i="5" s="1"/>
  <c r="AB104" i="5"/>
  <c r="AP104" i="5" s="1"/>
  <c r="AC65" i="5"/>
  <c r="AQ65" i="5" s="1"/>
  <c r="AD128" i="5"/>
  <c r="AR128" i="5" s="1"/>
  <c r="AD119" i="5"/>
  <c r="AR119" i="5" s="1"/>
  <c r="AC63" i="5"/>
  <c r="AQ63" i="5" s="1"/>
  <c r="AC107" i="5"/>
  <c r="AQ107" i="5" s="1"/>
  <c r="AD65" i="5"/>
  <c r="AR65" i="5" s="1"/>
  <c r="AB100" i="5"/>
  <c r="AP100" i="5" s="1"/>
  <c r="AC153" i="5"/>
  <c r="AQ153" i="5" s="1"/>
  <c r="AD63" i="5"/>
  <c r="AR63" i="5" s="1"/>
  <c r="AC133" i="5"/>
  <c r="AQ133" i="5" s="1"/>
  <c r="AD107" i="5"/>
  <c r="AR107" i="5" s="1"/>
  <c r="AC131" i="5"/>
  <c r="AQ131" i="5" s="1"/>
  <c r="AD95" i="5"/>
  <c r="AR95" i="5" s="1"/>
  <c r="AC54" i="5"/>
  <c r="AQ54" i="5" s="1"/>
  <c r="AB29" i="5"/>
  <c r="AP29" i="5" s="1"/>
  <c r="AB94" i="5"/>
  <c r="AP94" i="5" s="1"/>
  <c r="AC24" i="5"/>
  <c r="AQ24" i="5" s="1"/>
  <c r="AC174" i="5"/>
  <c r="AQ174" i="5" s="1"/>
  <c r="AC115" i="5"/>
  <c r="AQ115" i="5" s="1"/>
  <c r="AB109" i="5"/>
  <c r="AP109" i="5" s="1"/>
  <c r="AC79" i="5"/>
  <c r="AQ79" i="5" s="1"/>
  <c r="AC57" i="5"/>
  <c r="AQ57" i="5" s="1"/>
  <c r="AC152" i="5"/>
  <c r="AQ152" i="5" s="1"/>
  <c r="AC85" i="5"/>
  <c r="AQ85" i="5" s="1"/>
  <c r="AD38" i="5"/>
  <c r="AR38" i="5" s="1"/>
  <c r="AD136" i="5"/>
  <c r="AR136" i="5" s="1"/>
  <c r="AC129" i="5"/>
  <c r="AQ129" i="5" s="1"/>
  <c r="AD37" i="5"/>
  <c r="AR37" i="5" s="1"/>
  <c r="AD62" i="5"/>
  <c r="AR62" i="5" s="1"/>
  <c r="AB164" i="5"/>
  <c r="AP164" i="5" s="1"/>
  <c r="AD21" i="5"/>
  <c r="AR21" i="5" s="1"/>
  <c r="AD141" i="5"/>
  <c r="AR141" i="5" s="1"/>
  <c r="AC157" i="5"/>
  <c r="AQ157" i="5" s="1"/>
  <c r="AB28" i="5"/>
  <c r="AP28" i="5" s="1"/>
  <c r="AB122" i="5"/>
  <c r="AP122" i="5" s="1"/>
  <c r="AD90" i="5"/>
  <c r="AR90" i="5" s="1"/>
  <c r="AB69" i="5"/>
  <c r="AP69" i="5" s="1"/>
  <c r="AD157" i="5"/>
  <c r="AR157" i="5" s="1"/>
  <c r="AB15" i="5"/>
  <c r="AP15" i="5" s="1"/>
  <c r="AD122" i="5"/>
  <c r="AR122" i="5" s="1"/>
  <c r="AC90" i="5"/>
  <c r="AQ90" i="5" s="1"/>
  <c r="AD144" i="5"/>
  <c r="AR144" i="5" s="1"/>
  <c r="AB7" i="5"/>
  <c r="AP7" i="5" s="1"/>
  <c r="AD13" i="5"/>
  <c r="AR13" i="5" s="1"/>
  <c r="AB70" i="5"/>
  <c r="AP70" i="5" s="1"/>
  <c r="AB145" i="5"/>
  <c r="AP145" i="5" s="1"/>
  <c r="AD125" i="5"/>
  <c r="AR125" i="5" s="1"/>
  <c r="AD116" i="5"/>
  <c r="AR116" i="5" s="1"/>
  <c r="AC51" i="5"/>
  <c r="AQ51" i="5" s="1"/>
  <c r="AD137" i="5"/>
  <c r="AR137" i="5" s="1"/>
  <c r="AB4" i="5"/>
  <c r="AP4" i="5" s="1"/>
  <c r="AB44" i="5"/>
  <c r="AP44" i="5" s="1"/>
  <c r="AB166" i="5"/>
  <c r="AP166" i="5" s="1"/>
  <c r="AC16" i="5"/>
  <c r="AQ16" i="5" s="1"/>
  <c r="AD55" i="5"/>
  <c r="AR55" i="5" s="1"/>
  <c r="AB78" i="5"/>
  <c r="AP78" i="5" s="1"/>
  <c r="AB134" i="5"/>
  <c r="AP134" i="5" s="1"/>
  <c r="AB81" i="5"/>
  <c r="AP81" i="5" s="1"/>
  <c r="AC160" i="5"/>
  <c r="AQ160" i="5" s="1"/>
  <c r="AB146" i="5"/>
  <c r="AP146" i="5" s="1"/>
  <c r="AB99" i="5"/>
  <c r="AP99" i="5" s="1"/>
  <c r="AC169" i="5"/>
  <c r="AQ169" i="5" s="1"/>
  <c r="AC162" i="5"/>
  <c r="AQ162" i="5" s="1"/>
  <c r="AD88" i="5"/>
  <c r="AR88" i="5" s="1"/>
  <c r="AD83" i="5"/>
  <c r="AR83" i="5" s="1"/>
  <c r="AC45" i="5"/>
  <c r="AQ45" i="5" s="1"/>
  <c r="AC143" i="5"/>
  <c r="AQ143" i="5" s="1"/>
  <c r="AD149" i="5"/>
  <c r="AR149" i="5" s="1"/>
  <c r="AC14" i="5"/>
  <c r="AQ14" i="5" s="1"/>
  <c r="AD36" i="5"/>
  <c r="AR36" i="5" s="1"/>
  <c r="AD170" i="5"/>
  <c r="AR170" i="5" s="1"/>
  <c r="AD41" i="5"/>
  <c r="AR41" i="5" s="1"/>
  <c r="AC35" i="5"/>
  <c r="AQ35" i="5" s="1"/>
  <c r="AB36" i="5"/>
  <c r="AP36" i="5" s="1"/>
  <c r="AB92" i="5"/>
  <c r="AP92" i="5" s="1"/>
  <c r="AB156" i="5"/>
  <c r="AP156" i="5" s="1"/>
  <c r="AD35" i="5"/>
  <c r="AR35" i="5" s="1"/>
  <c r="AB87" i="5"/>
  <c r="AP87" i="5" s="1"/>
  <c r="AC135" i="5"/>
  <c r="AQ135" i="5" s="1"/>
  <c r="AC166" i="5"/>
  <c r="AQ166" i="5" s="1"/>
  <c r="AD140" i="5"/>
  <c r="AR140" i="5" s="1"/>
  <c r="AC150" i="5"/>
  <c r="AQ150" i="5" s="1"/>
  <c r="AC138" i="5"/>
  <c r="AQ138" i="5" s="1"/>
  <c r="AB17" i="5"/>
  <c r="AP17" i="5" s="1"/>
  <c r="AB59" i="5"/>
  <c r="AP59" i="5" s="1"/>
  <c r="AB62" i="5"/>
  <c r="AP62" i="5" s="1"/>
  <c r="AC81" i="5"/>
  <c r="AQ81" i="5" s="1"/>
  <c r="AC141" i="5"/>
  <c r="AQ141" i="5" s="1"/>
  <c r="AB136" i="5"/>
  <c r="AP136" i="5" s="1"/>
  <c r="AB53" i="5"/>
  <c r="AP53" i="5" s="1"/>
  <c r="AB127" i="5"/>
  <c r="AP127" i="5" s="1"/>
  <c r="AD72" i="5"/>
  <c r="AR72" i="5" s="1"/>
  <c r="AC17" i="5"/>
  <c r="AQ17" i="5" s="1"/>
  <c r="AD18" i="5"/>
  <c r="AR18" i="5" s="1"/>
  <c r="AB77" i="5"/>
  <c r="AP77" i="5" s="1"/>
  <c r="AC66" i="5"/>
  <c r="AQ66" i="5" s="1"/>
  <c r="AD139" i="5"/>
  <c r="AR139" i="5" s="1"/>
  <c r="AD19" i="5"/>
  <c r="AR19" i="5" s="1"/>
  <c r="AB9" i="5"/>
  <c r="AP9" i="5" s="1"/>
  <c r="AD85" i="5"/>
  <c r="AR85" i="5" s="1"/>
  <c r="AB105" i="5"/>
  <c r="AP105" i="5" s="1"/>
  <c r="AD49" i="5"/>
  <c r="AR49" i="5" s="1"/>
  <c r="AB25" i="5"/>
  <c r="AP25" i="5" s="1"/>
  <c r="AB128" i="5"/>
  <c r="AP128" i="5" s="1"/>
  <c r="AB161" i="5"/>
  <c r="AP161" i="5" s="1"/>
  <c r="AB37" i="5"/>
  <c r="AP37" i="5" s="1"/>
  <c r="AB27" i="5"/>
  <c r="AP27" i="5" s="1"/>
  <c r="AC120" i="5"/>
  <c r="AQ120" i="5" s="1"/>
  <c r="AD168" i="5"/>
  <c r="AR168" i="5" s="1"/>
  <c r="AC59" i="5"/>
  <c r="AQ59" i="5" s="1"/>
  <c r="AD177" i="5"/>
  <c r="AR177" i="5" s="1"/>
  <c r="AB101" i="5"/>
  <c r="AP101" i="5" s="1"/>
  <c r="AD5" i="5"/>
  <c r="AR5" i="5" s="1"/>
  <c r="AC76" i="5"/>
  <c r="AQ76" i="5" s="1"/>
  <c r="AB80" i="5"/>
  <c r="AP80" i="5" s="1"/>
  <c r="AC72" i="5"/>
  <c r="AQ72" i="5" s="1"/>
  <c r="AC104" i="5"/>
  <c r="AQ104" i="5" s="1"/>
  <c r="AC52" i="5"/>
  <c r="AQ52" i="5" s="1"/>
  <c r="AC91" i="5"/>
  <c r="AQ91" i="5" s="1"/>
  <c r="AB139" i="5"/>
  <c r="AP139" i="5" s="1"/>
  <c r="AD20" i="5"/>
  <c r="AR20" i="5" s="1"/>
  <c r="AD42" i="5"/>
  <c r="AR42" i="5" s="1"/>
  <c r="AD103" i="5"/>
  <c r="AR103" i="5" s="1"/>
  <c r="AC155" i="5"/>
  <c r="AQ155" i="5" s="1"/>
  <c r="AC53" i="5"/>
  <c r="AQ53" i="5" s="1"/>
  <c r="AB130" i="5"/>
  <c r="AP130" i="5" s="1"/>
  <c r="AC89" i="5"/>
  <c r="AQ89" i="5" s="1"/>
  <c r="AB113" i="5"/>
  <c r="AP113" i="5" s="1"/>
  <c r="AD173" i="5"/>
  <c r="AR173" i="5" s="1"/>
  <c r="AD106" i="5"/>
  <c r="AR106" i="5" s="1"/>
  <c r="AD94" i="5"/>
  <c r="AR94" i="5" s="1"/>
  <c r="AB30" i="5"/>
  <c r="AP30" i="5" s="1"/>
  <c r="AC50" i="5"/>
  <c r="AQ50" i="5" s="1"/>
  <c r="AB126" i="5"/>
  <c r="AP126" i="5" s="1"/>
  <c r="AC116" i="5"/>
  <c r="AQ116" i="5" s="1"/>
  <c r="AD4" i="5"/>
  <c r="AR4" i="5" s="1"/>
  <c r="AB84" i="5"/>
  <c r="AP84" i="5" s="1"/>
  <c r="AD113" i="5"/>
  <c r="AR113" i="5" s="1"/>
  <c r="AC32" i="5"/>
  <c r="AQ32" i="5" s="1"/>
  <c r="AD98" i="5"/>
  <c r="AR98" i="5" s="1"/>
  <c r="AC64" i="5"/>
  <c r="AQ64" i="5" s="1"/>
  <c r="AD67" i="5"/>
  <c r="AR67" i="5" s="1"/>
  <c r="AB180" i="5"/>
  <c r="AP180" i="5" s="1"/>
  <c r="AD11" i="5"/>
  <c r="AR11" i="5" s="1"/>
  <c r="AD56" i="5"/>
  <c r="AR56" i="5" s="1"/>
  <c r="AB3" i="5"/>
  <c r="AP3" i="5" s="1"/>
  <c r="AB14" i="5"/>
  <c r="AP14" i="5" s="1"/>
  <c r="AD101" i="5"/>
  <c r="AR101" i="5" s="1"/>
  <c r="AC5" i="5"/>
  <c r="AQ5" i="5" s="1"/>
  <c r="AB76" i="5"/>
  <c r="AP76" i="5" s="1"/>
  <c r="AD34" i="5"/>
  <c r="AR34" i="5" s="1"/>
  <c r="AB51" i="5"/>
  <c r="AP51" i="5" s="1"/>
  <c r="AC31" i="5"/>
  <c r="AQ31" i="5" s="1"/>
  <c r="AC171" i="5"/>
  <c r="AQ171" i="5" s="1"/>
  <c r="AC27" i="5"/>
  <c r="AQ27" i="5" s="1"/>
  <c r="AB121" i="5"/>
  <c r="AP121" i="5" s="1"/>
  <c r="AC159" i="5"/>
  <c r="AQ159" i="5" s="1"/>
  <c r="AD76" i="5"/>
  <c r="AR76" i="5" s="1"/>
  <c r="AC118" i="5"/>
  <c r="AQ118" i="5" s="1"/>
  <c r="AB93" i="5"/>
  <c r="AP93" i="5" s="1"/>
  <c r="AC96" i="5"/>
  <c r="AQ96" i="5" s="1"/>
  <c r="AD112" i="5"/>
  <c r="AR112" i="5" s="1"/>
  <c r="AB110" i="5"/>
  <c r="AP110" i="5" s="1"/>
  <c r="AD73" i="5"/>
  <c r="AR73" i="5" s="1"/>
  <c r="AD54" i="5"/>
  <c r="AR54" i="5" s="1"/>
  <c r="AB73" i="5"/>
  <c r="AP73" i="5" s="1"/>
  <c r="AC46" i="5"/>
  <c r="AQ46" i="5" s="1"/>
  <c r="AB132" i="5"/>
  <c r="AP132" i="5" s="1"/>
  <c r="AC109" i="5"/>
  <c r="AQ109" i="5" s="1"/>
  <c r="AC6" i="5"/>
  <c r="AQ6" i="5" s="1"/>
  <c r="AC142" i="5"/>
  <c r="AQ142" i="5" s="1"/>
  <c r="AD22" i="5"/>
  <c r="AR22" i="5" s="1"/>
  <c r="AD74" i="5"/>
  <c r="AR74" i="5" s="1"/>
  <c r="AD43" i="5"/>
  <c r="AR43" i="5" s="1"/>
  <c r="AB18" i="5"/>
  <c r="AP18" i="5" s="1"/>
  <c r="AC137" i="5"/>
  <c r="AQ137" i="5" s="1"/>
  <c r="AB124" i="5"/>
  <c r="AP124" i="5" s="1"/>
  <c r="AC130" i="5"/>
  <c r="AQ130" i="5" s="1"/>
  <c r="AC101" i="5"/>
  <c r="AQ101" i="5" s="1"/>
  <c r="AC164" i="5"/>
  <c r="AQ164" i="5" s="1"/>
  <c r="AB56" i="5"/>
  <c r="AP56" i="5" s="1"/>
  <c r="AD71" i="5"/>
  <c r="AR71" i="5" s="1"/>
  <c r="AC55" i="5"/>
  <c r="AQ55" i="5" s="1"/>
  <c r="AD134" i="5"/>
  <c r="AR134" i="5" s="1"/>
  <c r="AD156" i="5"/>
  <c r="AR156" i="5" s="1"/>
  <c r="AD124" i="5"/>
  <c r="AR124" i="5" s="1"/>
  <c r="AB162" i="5"/>
  <c r="AP162" i="5" s="1"/>
  <c r="AC134" i="5"/>
  <c r="AQ134" i="5" s="1"/>
  <c r="AB71" i="5"/>
  <c r="AP71" i="5" s="1"/>
  <c r="AC148" i="5"/>
  <c r="AQ148" i="5" s="1"/>
  <c r="AD160" i="5"/>
  <c r="AR160" i="5" s="1"/>
  <c r="AC97" i="5"/>
  <c r="AQ97" i="5" s="1"/>
  <c r="AD175" i="5"/>
  <c r="AR175" i="5" s="1"/>
  <c r="AC75" i="5"/>
  <c r="AQ75" i="5" s="1"/>
  <c r="AB48" i="5"/>
  <c r="AP48" i="5" s="1"/>
  <c r="AB50" i="5"/>
  <c r="AP50" i="5" s="1"/>
  <c r="AC40" i="5"/>
  <c r="AQ40" i="5" s="1"/>
  <c r="AD31" i="5"/>
  <c r="AR31" i="5" s="1"/>
  <c r="AD126" i="5"/>
  <c r="AR126" i="5" s="1"/>
  <c r="AC8" i="5"/>
  <c r="AQ8" i="5" s="1"/>
  <c r="AB133" i="5"/>
  <c r="AP133" i="5" s="1"/>
  <c r="AD180" i="5"/>
  <c r="AR180" i="5" s="1"/>
  <c r="AC163" i="5"/>
  <c r="AQ163" i="5" s="1"/>
  <c r="AB58" i="5"/>
  <c r="AP58" i="5" s="1"/>
  <c r="AB172" i="5"/>
  <c r="AP172" i="5" s="1"/>
  <c r="AB39" i="5"/>
  <c r="AP39" i="5" s="1"/>
  <c r="AD167" i="5"/>
  <c r="AR167" i="5" s="1"/>
  <c r="AC117" i="5"/>
  <c r="AQ117" i="5" s="1"/>
  <c r="AB23" i="5"/>
  <c r="AP23" i="5" s="1"/>
  <c r="AC111" i="5"/>
  <c r="AQ111" i="5" s="1"/>
  <c r="AD132" i="5"/>
  <c r="AR132" i="5" s="1"/>
  <c r="AD23" i="5"/>
  <c r="AR23" i="5" s="1"/>
  <c r="AB19" i="5"/>
  <c r="AP19" i="5" s="1"/>
  <c r="AB119" i="5"/>
  <c r="AP119" i="5" s="1"/>
  <c r="AD26" i="5"/>
  <c r="AR26" i="5" s="1"/>
  <c r="AB21" i="5"/>
  <c r="AP21" i="5" s="1"/>
  <c r="AD164" i="5"/>
  <c r="AR164" i="5" s="1"/>
  <c r="AB10" i="5"/>
  <c r="AP10" i="5" s="1"/>
  <c r="AD172" i="5"/>
  <c r="AR172" i="5" s="1"/>
  <c r="AB34" i="5"/>
  <c r="AP34" i="5" s="1"/>
  <c r="AD51" i="5"/>
  <c r="AR51" i="5" s="1"/>
  <c r="AD16" i="5"/>
  <c r="AR16" i="5" s="1"/>
  <c r="AC139" i="5"/>
  <c r="AQ139" i="5" s="1"/>
  <c r="AB165" i="5"/>
  <c r="AP165" i="5" s="1"/>
  <c r="AC105" i="5"/>
  <c r="AQ105" i="5" s="1"/>
  <c r="AC25" i="5"/>
  <c r="AQ25" i="5" s="1"/>
  <c r="AD123" i="5"/>
  <c r="AR123" i="5" s="1"/>
  <c r="AB86" i="5"/>
  <c r="AP86" i="5" s="1"/>
  <c r="AC60" i="5"/>
  <c r="AQ60" i="5" s="1"/>
  <c r="AD10" i="5"/>
  <c r="AR10" i="5" s="1"/>
  <c r="AC161" i="5"/>
  <c r="AQ161" i="5" s="1"/>
  <c r="AB6" i="5"/>
  <c r="AP6" i="5" s="1"/>
  <c r="AC178" i="5"/>
  <c r="AQ178" i="5" s="1"/>
  <c r="AB22" i="5"/>
  <c r="AP22" i="5" s="1"/>
  <c r="AC2" i="5"/>
  <c r="AQ2" i="5" s="1"/>
  <c r="AB43" i="5"/>
  <c r="AP43" i="5" s="1"/>
  <c r="AC179" i="5"/>
  <c r="AQ179" i="5" s="1"/>
  <c r="AC42" i="5"/>
  <c r="AQ42" i="5" s="1"/>
  <c r="AD64" i="5"/>
  <c r="AR64" i="5" s="1"/>
  <c r="AB125" i="5"/>
  <c r="AP125" i="5" s="1"/>
  <c r="AC26" i="5"/>
  <c r="AQ26" i="5" s="1"/>
  <c r="AB111" i="5"/>
  <c r="AP111" i="5" s="1"/>
  <c r="AD130" i="5"/>
  <c r="AR130" i="5" s="1"/>
  <c r="AD89" i="5"/>
  <c r="AR89" i="5" s="1"/>
  <c r="AB32" i="5"/>
  <c r="AP32" i="5" s="1"/>
  <c r="AC113" i="5"/>
  <c r="AQ113" i="5" s="1"/>
  <c r="AB173" i="5"/>
  <c r="AP173" i="5" s="1"/>
  <c r="AB114" i="5"/>
  <c r="AP114" i="5" s="1"/>
  <c r="AC151" i="5"/>
  <c r="AQ151" i="5" s="1"/>
  <c r="AB117" i="5"/>
  <c r="AP117" i="5" s="1"/>
  <c r="AC74" i="5"/>
  <c r="AQ74" i="5" s="1"/>
  <c r="AD176" i="5"/>
  <c r="AR176" i="5" s="1"/>
  <c r="AD158" i="5"/>
  <c r="AR158" i="5" s="1"/>
  <c r="AD121" i="5"/>
  <c r="AR121" i="5" s="1"/>
  <c r="AD75" i="5"/>
  <c r="AR75" i="5" s="1"/>
  <c r="AB49" i="5"/>
  <c r="AP49" i="5" s="1"/>
  <c r="AD151" i="5"/>
  <c r="AR151" i="5" s="1"/>
  <c r="AD82" i="5"/>
  <c r="AR82" i="5" s="1"/>
  <c r="AB171" i="5"/>
  <c r="AP171" i="5" s="1"/>
  <c r="AB159" i="5"/>
  <c r="AP159" i="5" s="1"/>
  <c r="AC78" i="5"/>
  <c r="AQ78" i="5" s="1"/>
  <c r="AB118" i="5"/>
  <c r="AP118" i="5" s="1"/>
  <c r="AD93" i="5"/>
  <c r="AR93" i="5" s="1"/>
  <c r="AC34" i="5"/>
  <c r="AQ34" i="5" s="1"/>
  <c r="AB42" i="5"/>
  <c r="AP42" i="5" s="1"/>
  <c r="AC103" i="5"/>
  <c r="AQ103" i="5" s="1"/>
  <c r="AB155" i="5"/>
  <c r="AP155" i="5" s="1"/>
  <c r="AC145" i="5"/>
  <c r="AQ145" i="5" s="1"/>
  <c r="AD87" i="5"/>
  <c r="AR87" i="5" s="1"/>
  <c r="AD52" i="5"/>
  <c r="AR52" i="5" s="1"/>
  <c r="AD91" i="5"/>
  <c r="AR91" i="5" s="1"/>
  <c r="AB167" i="5"/>
  <c r="AP167" i="5" s="1"/>
  <c r="AB20" i="5"/>
  <c r="AP20" i="5" s="1"/>
  <c r="AD147" i="5"/>
  <c r="AR147" i="5" s="1"/>
  <c r="AB153" i="5"/>
  <c r="AP153" i="5" s="1"/>
  <c r="AB112" i="5"/>
  <c r="AP112" i="5" s="1"/>
  <c r="AC110" i="5"/>
  <c r="AQ110" i="5" s="1"/>
  <c r="AC61" i="5"/>
  <c r="AQ61" i="5" s="1"/>
  <c r="AB102" i="5"/>
  <c r="AP102" i="5" s="1"/>
  <c r="AC73" i="5"/>
  <c r="AQ73" i="5" s="1"/>
  <c r="AD46" i="5"/>
  <c r="AR46" i="5" s="1"/>
  <c r="AB151" i="5"/>
  <c r="AP151" i="5" s="1"/>
  <c r="AC132" i="5"/>
  <c r="AQ132" i="5" s="1"/>
  <c r="AB120" i="5"/>
  <c r="AP120" i="5" s="1"/>
  <c r="AC7" i="5"/>
  <c r="AQ7" i="5" s="1"/>
  <c r="AB182" i="5"/>
  <c r="AP182" i="5" s="1"/>
  <c r="AB158" i="5"/>
  <c r="AP158" i="5" s="1"/>
  <c r="AC177" i="5"/>
  <c r="AQ177" i="5" s="1"/>
  <c r="AC98" i="5"/>
  <c r="AQ98" i="5" s="1"/>
  <c r="AD135" i="5"/>
  <c r="AR135" i="5" s="1"/>
  <c r="AB47" i="5"/>
  <c r="AP47" i="5" s="1"/>
  <c r="AC93" i="5"/>
  <c r="AQ93" i="5" s="1"/>
  <c r="AB103" i="5"/>
  <c r="AP103" i="5" s="1"/>
  <c r="AD47" i="5"/>
  <c r="AR47" i="5" s="1"/>
  <c r="AB97" i="5"/>
  <c r="AP97" i="5" s="1"/>
  <c r="AB96" i="5"/>
  <c r="AP96" i="5" s="1"/>
  <c r="AC80" i="5"/>
  <c r="AQ80" i="5" s="1"/>
  <c r="AD27" i="5"/>
  <c r="AR27" i="5" s="1"/>
  <c r="AD159" i="5"/>
  <c r="AR159" i="5" s="1"/>
  <c r="AB89" i="5"/>
  <c r="AP89" i="5" s="1"/>
  <c r="AD118" i="5"/>
  <c r="AR118" i="5" s="1"/>
  <c r="AC173" i="5"/>
  <c r="AQ173" i="5" s="1"/>
  <c r="AB106" i="5"/>
  <c r="AP106" i="5" s="1"/>
  <c r="AC94" i="5"/>
  <c r="AQ94" i="5" s="1"/>
  <c r="AC48" i="5"/>
  <c r="AQ48" i="5" s="1"/>
  <c r="AD50" i="5"/>
  <c r="AR50" i="5" s="1"/>
  <c r="AD40" i="5"/>
  <c r="AR40" i="5" s="1"/>
  <c r="AC126" i="5"/>
  <c r="AQ126" i="5" s="1"/>
  <c r="AD8" i="5"/>
  <c r="AR8" i="5" s="1"/>
  <c r="AB57" i="5"/>
  <c r="AP57" i="5" s="1"/>
  <c r="AB116" i="5"/>
  <c r="AP116" i="5" s="1"/>
  <c r="AC4" i="5"/>
  <c r="AQ4" i="5" s="1"/>
  <c r="AD163" i="5"/>
  <c r="AR163" i="5" s="1"/>
  <c r="AD44" i="5"/>
  <c r="AR44" i="5" s="1"/>
  <c r="AC44" i="5"/>
  <c r="AQ44" i="5" s="1"/>
  <c r="AD39" i="5"/>
  <c r="AR39" i="5" s="1"/>
  <c r="AB66" i="5"/>
  <c r="AP66" i="5" s="1"/>
  <c r="AB55" i="5"/>
  <c r="AP55" i="5" s="1"/>
  <c r="AD68" i="5"/>
  <c r="AR68" i="5" s="1"/>
  <c r="AD96" i="5"/>
  <c r="AR96" i="5" s="1"/>
  <c r="AC149" i="5"/>
  <c r="AQ149" i="5" s="1"/>
  <c r="AB61" i="5"/>
  <c r="AP61" i="5" s="1"/>
  <c r="AD84" i="5"/>
  <c r="AR84" i="5" s="1"/>
  <c r="AD127" i="5"/>
  <c r="AR127" i="5" s="1"/>
  <c r="AC123" i="5"/>
  <c r="AQ123" i="5" s="1"/>
  <c r="AB168" i="5"/>
  <c r="AP168" i="5" s="1"/>
  <c r="AC175" i="5"/>
  <c r="AQ175" i="5" s="1"/>
  <c r="AD3" i="5"/>
  <c r="AR3" i="5" s="1"/>
  <c r="AD48" i="5"/>
  <c r="AR48" i="5" s="1"/>
  <c r="AB40" i="5"/>
  <c r="AP40" i="5" s="1"/>
  <c r="AB31" i="5"/>
  <c r="AP31" i="5" s="1"/>
  <c r="AD171" i="5"/>
  <c r="AR171" i="5" s="1"/>
  <c r="AC71" i="5"/>
  <c r="AQ71" i="5" s="1"/>
  <c r="AD148" i="5"/>
  <c r="AR148" i="5" s="1"/>
  <c r="AB160" i="5"/>
  <c r="AP160" i="5" s="1"/>
  <c r="AB46" i="5"/>
  <c r="AP46" i="5" s="1"/>
  <c r="AD97" i="5"/>
  <c r="AR97" i="5" s="1"/>
  <c r="AD100" i="5"/>
  <c r="AR100" i="5" s="1"/>
  <c r="AD131" i="5"/>
  <c r="AR131" i="5" s="1"/>
  <c r="AD6" i="5"/>
  <c r="AR6" i="5" s="1"/>
  <c r="AD178" i="5"/>
  <c r="AR178" i="5" s="1"/>
  <c r="AD142" i="5"/>
  <c r="AR142" i="5" s="1"/>
  <c r="AC22" i="5"/>
  <c r="AQ22" i="5" s="1"/>
  <c r="AB2" i="5"/>
  <c r="AP2" i="5" s="1"/>
  <c r="AB74" i="5"/>
  <c r="AP74" i="5" s="1"/>
  <c r="AC43" i="5"/>
  <c r="AQ43" i="5" s="1"/>
  <c r="AB179" i="5"/>
  <c r="AP179" i="5" s="1"/>
  <c r="AB64" i="5"/>
  <c r="AP64" i="5" s="1"/>
  <c r="AD15" i="5"/>
  <c r="AR15" i="5" s="1"/>
  <c r="AC172" i="5"/>
  <c r="AQ172" i="5" s="1"/>
  <c r="AB142" i="5"/>
  <c r="AP142" i="5" s="1"/>
  <c r="AD12" i="5"/>
  <c r="AR12" i="5" s="1"/>
  <c r="AD108" i="5"/>
  <c r="AR108" i="5" s="1"/>
  <c r="AC47" i="5"/>
  <c r="AQ47" i="5" s="1"/>
  <c r="AD117" i="5"/>
  <c r="AR117" i="5" s="1"/>
  <c r="AD92" i="5"/>
  <c r="AR92" i="5" s="1"/>
  <c r="AB152" i="5"/>
  <c r="AP152" i="5" s="1"/>
  <c r="AB137" i="5"/>
  <c r="AP137" i="5" s="1"/>
  <c r="AC99" i="5"/>
  <c r="AQ99" i="5" s="1"/>
  <c r="AB163" i="5"/>
  <c r="AP163" i="5" s="1"/>
  <c r="AB91" i="5"/>
  <c r="AP91" i="5" s="1"/>
  <c r="AD110" i="5"/>
  <c r="AR110" i="5" s="1"/>
  <c r="AC39" i="5"/>
  <c r="AQ39" i="5" s="1"/>
  <c r="AC112" i="5"/>
  <c r="AQ112" i="5" s="1"/>
  <c r="AD24" i="5"/>
  <c r="AR24" i="5" s="1"/>
  <c r="AB178" i="5"/>
  <c r="AP178" i="5" s="1"/>
  <c r="AB181" i="5"/>
  <c r="AP181" i="5" s="1"/>
  <c r="AC167" i="5"/>
  <c r="AQ167" i="5" s="1"/>
  <c r="AD105" i="5"/>
  <c r="AR105" i="5" s="1"/>
  <c r="AC147" i="5"/>
  <c r="AQ147" i="5" s="1"/>
  <c r="AD155" i="5"/>
  <c r="AR155" i="5" s="1"/>
  <c r="AB60" i="5"/>
  <c r="AP60" i="5" s="1"/>
  <c r="AB79" i="5"/>
  <c r="AP79" i="5" s="1"/>
  <c r="AC165" i="5"/>
  <c r="AQ165" i="5" s="1"/>
  <c r="AC20" i="5"/>
  <c r="AQ20" i="5" s="1"/>
  <c r="AD78" i="5"/>
  <c r="AR78" i="5" s="1"/>
  <c r="AD2" i="5"/>
  <c r="AR2" i="5" s="1"/>
  <c r="AB98" i="5"/>
  <c r="AP98" i="5" s="1"/>
  <c r="AC10" i="5"/>
  <c r="AQ10" i="5" s="1"/>
  <c r="AD25" i="5"/>
  <c r="AR25" i="5" s="1"/>
  <c r="AC23" i="5"/>
  <c r="AQ23" i="5" s="1"/>
  <c r="V3" i="5" l="1"/>
  <c r="AF62" i="5"/>
  <c r="AT62" i="5" s="1"/>
  <c r="AG55" i="5"/>
  <c r="AU55" i="5" s="1"/>
  <c r="AF158" i="5"/>
  <c r="AT158" i="5" s="1"/>
  <c r="AH33" i="5"/>
  <c r="AV33" i="5" s="1"/>
  <c r="AG5" i="5"/>
  <c r="AU5" i="5" s="1"/>
  <c r="AF83" i="5"/>
  <c r="AT83" i="5" s="1"/>
  <c r="AG90" i="5"/>
  <c r="AU90" i="5" s="1"/>
  <c r="AH82" i="5"/>
  <c r="AV82" i="5" s="1"/>
  <c r="AF120" i="5"/>
  <c r="AT120" i="5" s="1"/>
  <c r="AH58" i="5"/>
  <c r="AV58" i="5" s="1"/>
  <c r="AG146" i="5"/>
  <c r="AU146" i="5" s="1"/>
  <c r="AH145" i="5"/>
  <c r="AV145" i="5" s="1"/>
  <c r="AF173" i="5"/>
  <c r="AT173" i="5" s="1"/>
  <c r="AG64" i="5"/>
  <c r="AU64" i="5" s="1"/>
  <c r="AH42" i="5"/>
  <c r="AV42" i="5" s="1"/>
  <c r="AG53" i="5"/>
  <c r="AU53" i="5" s="1"/>
  <c r="AH152" i="5"/>
  <c r="AV152" i="5" s="1"/>
  <c r="AH110" i="5"/>
  <c r="AV110" i="5" s="1"/>
  <c r="AF142" i="5"/>
  <c r="AT142" i="5" s="1"/>
  <c r="AG77" i="5"/>
  <c r="AU77" i="5" s="1"/>
  <c r="AG181" i="5"/>
  <c r="AU181" i="5" s="1"/>
  <c r="AF24" i="5"/>
  <c r="AT24" i="5" s="1"/>
  <c r="AH67" i="5"/>
  <c r="AV67" i="5" s="1"/>
  <c r="AF2" i="5"/>
  <c r="AT2" i="5" s="1"/>
  <c r="AG79" i="5"/>
  <c r="AU79" i="5" s="1"/>
  <c r="AG73" i="5"/>
  <c r="AU73" i="5" s="1"/>
  <c r="AG76" i="5"/>
  <c r="AU76" i="5" s="1"/>
  <c r="AG105" i="5"/>
  <c r="AU105" i="5" s="1"/>
  <c r="AH165" i="5"/>
  <c r="AV165" i="5" s="1"/>
  <c r="AF59" i="5"/>
  <c r="AT59" i="5" s="1"/>
  <c r="AG120" i="5"/>
  <c r="AU120" i="5" s="1"/>
  <c r="AH123" i="5"/>
  <c r="AV123" i="5" s="1"/>
  <c r="AH68" i="5"/>
  <c r="AV68" i="5" s="1"/>
  <c r="AG42" i="5"/>
  <c r="AU42" i="5" s="1"/>
  <c r="AH105" i="5"/>
  <c r="AV105" i="5" s="1"/>
  <c r="AH7" i="5"/>
  <c r="AV7" i="5" s="1"/>
  <c r="AF146" i="5"/>
  <c r="AT146" i="5" s="1"/>
  <c r="AG27" i="5"/>
  <c r="AU27" i="5" s="1"/>
  <c r="AH117" i="5"/>
  <c r="AV117" i="5" s="1"/>
  <c r="AG127" i="5"/>
  <c r="AU127" i="5" s="1"/>
  <c r="AG43" i="5"/>
  <c r="AU43" i="5" s="1"/>
  <c r="AH14" i="5"/>
  <c r="AV14" i="5" s="1"/>
  <c r="AG109" i="5"/>
  <c r="AU109" i="5" s="1"/>
  <c r="AG94" i="5"/>
  <c r="AU94" i="5" s="1"/>
  <c r="AH87" i="5"/>
  <c r="AV87" i="5" s="1"/>
  <c r="AF116" i="5"/>
  <c r="AT116" i="5" s="1"/>
  <c r="AH8" i="5"/>
  <c r="AV8" i="5" s="1"/>
  <c r="AF5" i="5"/>
  <c r="AT5" i="5" s="1"/>
  <c r="AF137" i="5"/>
  <c r="AT137" i="5" s="1"/>
  <c r="AF81" i="5"/>
  <c r="AT81" i="5" s="1"/>
  <c r="AH120" i="5"/>
  <c r="AV120" i="5" s="1"/>
  <c r="AF128" i="5"/>
  <c r="AT128" i="5" s="1"/>
  <c r="AG38" i="5"/>
  <c r="AU38" i="5" s="1"/>
  <c r="AH13" i="5"/>
  <c r="AV13" i="5" s="1"/>
  <c r="AG25" i="5"/>
  <c r="AU25" i="5" s="1"/>
  <c r="AH104" i="5"/>
  <c r="AV104" i="5" s="1"/>
  <c r="AH70" i="5"/>
  <c r="AV70" i="5" s="1"/>
  <c r="AG67" i="5"/>
  <c r="AU67" i="5" s="1"/>
  <c r="AH25" i="5"/>
  <c r="AV25" i="5" s="1"/>
  <c r="AG47" i="5"/>
  <c r="AU47" i="5" s="1"/>
  <c r="AH141" i="5"/>
  <c r="AV141" i="5" s="1"/>
  <c r="AF45" i="5"/>
  <c r="AT45" i="5" s="1"/>
  <c r="AG40" i="5"/>
  <c r="AU40" i="5" s="1"/>
  <c r="AF20" i="5"/>
  <c r="AT20" i="5" s="1"/>
  <c r="AG24" i="5"/>
  <c r="AU24" i="5" s="1"/>
  <c r="AG91" i="5"/>
  <c r="AU91" i="5" s="1"/>
  <c r="AH46" i="5"/>
  <c r="AV46" i="5" s="1"/>
  <c r="AF69" i="5"/>
  <c r="AT69" i="5" s="1"/>
  <c r="AH177" i="5"/>
  <c r="AV177" i="5" s="1"/>
  <c r="AH44" i="5"/>
  <c r="AV44" i="5" s="1"/>
  <c r="AH4" i="5"/>
  <c r="AV4" i="5" s="1"/>
  <c r="AH135" i="5"/>
  <c r="AV135" i="5" s="1"/>
  <c r="AG158" i="5"/>
  <c r="AU158" i="5" s="1"/>
  <c r="AF115" i="5"/>
  <c r="AT115" i="5" s="1"/>
  <c r="AF177" i="5"/>
  <c r="AT177" i="5" s="1"/>
  <c r="AH106" i="5"/>
  <c r="AV106" i="5" s="1"/>
  <c r="AF163" i="5"/>
  <c r="AT163" i="5" s="1"/>
  <c r="AG93" i="5"/>
  <c r="AU93" i="5" s="1"/>
  <c r="AG108" i="5"/>
  <c r="AU108" i="5" s="1"/>
  <c r="AF103" i="5"/>
  <c r="AT103" i="5" s="1"/>
  <c r="AF64" i="5"/>
  <c r="AT64" i="5" s="1"/>
  <c r="AG123" i="5"/>
  <c r="AU123" i="5" s="1"/>
  <c r="AF89" i="5"/>
  <c r="AT89" i="5" s="1"/>
  <c r="AF126" i="5"/>
  <c r="AT126" i="5" s="1"/>
  <c r="AF118" i="5"/>
  <c r="AT118" i="5" s="1"/>
  <c r="AG36" i="5"/>
  <c r="AU36" i="5" s="1"/>
  <c r="AH182" i="5"/>
  <c r="AV182" i="5" s="1"/>
  <c r="AH29" i="5"/>
  <c r="AV29" i="5" s="1"/>
  <c r="AF157" i="5"/>
  <c r="AT157" i="5" s="1"/>
  <c r="AH81" i="5"/>
  <c r="AV81" i="5" s="1"/>
  <c r="AF97" i="5"/>
  <c r="AT97" i="5" s="1"/>
  <c r="AG68" i="5"/>
  <c r="AU68" i="5" s="1"/>
  <c r="AF178" i="5"/>
  <c r="AT178" i="5" s="1"/>
  <c r="AH142" i="5"/>
  <c r="AV142" i="5" s="1"/>
  <c r="AH55" i="5"/>
  <c r="AV55" i="5" s="1"/>
  <c r="AF55" i="5"/>
  <c r="AT55" i="5" s="1"/>
  <c r="AG82" i="5"/>
  <c r="AU82" i="5" s="1"/>
  <c r="AF168" i="5"/>
  <c r="AT168" i="5" s="1"/>
  <c r="AF85" i="5"/>
  <c r="AT85" i="5" s="1"/>
  <c r="AG92" i="5"/>
  <c r="AU92" i="5" s="1"/>
  <c r="AH24" i="5"/>
  <c r="AV24" i="5" s="1"/>
  <c r="AG33" i="5"/>
  <c r="AU33" i="5" s="1"/>
  <c r="AG133" i="5"/>
  <c r="AU133" i="5" s="1"/>
  <c r="AG102" i="5"/>
  <c r="AU102" i="5" s="1"/>
  <c r="AG46" i="5"/>
  <c r="AU46" i="5" s="1"/>
  <c r="AF153" i="5"/>
  <c r="AT153" i="5" s="1"/>
  <c r="AG86" i="5"/>
  <c r="AU86" i="5" s="1"/>
  <c r="AG116" i="5"/>
  <c r="AU116" i="5" s="1"/>
  <c r="AH11" i="5"/>
  <c r="AV11" i="5" s="1"/>
  <c r="AG89" i="5"/>
  <c r="AU89" i="5" s="1"/>
  <c r="AF26" i="5"/>
  <c r="AT26" i="5" s="1"/>
  <c r="AH150" i="5"/>
  <c r="AV150" i="5" s="1"/>
  <c r="AH129" i="5"/>
  <c r="AV129" i="5" s="1"/>
  <c r="AH23" i="5"/>
  <c r="AV23" i="5" s="1"/>
  <c r="AG50" i="5"/>
  <c r="AU50" i="5" s="1"/>
  <c r="AH54" i="5"/>
  <c r="AV54" i="5" s="1"/>
  <c r="AG151" i="5"/>
  <c r="AU151" i="5" s="1"/>
  <c r="AG162" i="5"/>
  <c r="AU162" i="5" s="1"/>
  <c r="AF117" i="5"/>
  <c r="AT117" i="5" s="1"/>
  <c r="AH160" i="5"/>
  <c r="AV160" i="5" s="1"/>
  <c r="AG160" i="5"/>
  <c r="AU160" i="5" s="1"/>
  <c r="AF35" i="5"/>
  <c r="AT35" i="5" s="1"/>
  <c r="AH16" i="5"/>
  <c r="AV16" i="5" s="1"/>
  <c r="AH76" i="5"/>
  <c r="AV76" i="5" s="1"/>
  <c r="AG16" i="5"/>
  <c r="AU16" i="5" s="1"/>
  <c r="AF25" i="5"/>
  <c r="AT25" i="5" s="1"/>
  <c r="AF111" i="5"/>
  <c r="AT111" i="5" s="1"/>
  <c r="AF44" i="5"/>
  <c r="AT44" i="5" s="1"/>
  <c r="AF113" i="5"/>
  <c r="AT113" i="5" s="1"/>
  <c r="AH84" i="5"/>
  <c r="AV84" i="5" s="1"/>
  <c r="AG7" i="5"/>
  <c r="AU7" i="5" s="1"/>
  <c r="AG11" i="5"/>
  <c r="AU11" i="5" s="1"/>
  <c r="AH153" i="5"/>
  <c r="AV153" i="5" s="1"/>
  <c r="AF66" i="5"/>
  <c r="AT66" i="5" s="1"/>
  <c r="AF169" i="5"/>
  <c r="AT169" i="5" s="1"/>
  <c r="AH158" i="5"/>
  <c r="AV158" i="5" s="1"/>
  <c r="AF90" i="5"/>
  <c r="AT90" i="5" s="1"/>
  <c r="AH85" i="5"/>
  <c r="AV85" i="5" s="1"/>
  <c r="AH107" i="5"/>
  <c r="AV107" i="5" s="1"/>
  <c r="AF43" i="5"/>
  <c r="AT43" i="5" s="1"/>
  <c r="AH161" i="5"/>
  <c r="AV161" i="5" s="1"/>
  <c r="AH34" i="5"/>
  <c r="AV34" i="5" s="1"/>
  <c r="AF23" i="5"/>
  <c r="AT23" i="5" s="1"/>
  <c r="AH98" i="5"/>
  <c r="AV98" i="5" s="1"/>
  <c r="AF94" i="5"/>
  <c r="AT94" i="5" s="1"/>
  <c r="AG118" i="5"/>
  <c r="AU118" i="5" s="1"/>
  <c r="AF79" i="5"/>
  <c r="AT79" i="5" s="1"/>
  <c r="AH103" i="5"/>
  <c r="AV103" i="5" s="1"/>
  <c r="AF33" i="5"/>
  <c r="AT33" i="5" s="1"/>
  <c r="AG83" i="5"/>
  <c r="AU83" i="5" s="1"/>
  <c r="AH128" i="5"/>
  <c r="AV128" i="5" s="1"/>
  <c r="AG34" i="5"/>
  <c r="AU34" i="5" s="1"/>
  <c r="AH5" i="5"/>
  <c r="AV5" i="5" s="1"/>
  <c r="AF82" i="5"/>
  <c r="AT82" i="5" s="1"/>
  <c r="AH69" i="5"/>
  <c r="AV69" i="5" s="1"/>
  <c r="AH77" i="5"/>
  <c r="AV77" i="5" s="1"/>
  <c r="AG112" i="5"/>
  <c r="AU112" i="5" s="1"/>
  <c r="AG66" i="5"/>
  <c r="AU66" i="5" s="1"/>
  <c r="AH31" i="5"/>
  <c r="AV31" i="5" s="1"/>
  <c r="AH164" i="5"/>
  <c r="AV164" i="5" s="1"/>
  <c r="AF74" i="5"/>
  <c r="AT74" i="5" s="1"/>
  <c r="AH122" i="5"/>
  <c r="AV122" i="5" s="1"/>
  <c r="AH17" i="5"/>
  <c r="AV17" i="5" s="1"/>
  <c r="AH132" i="5"/>
  <c r="AV132" i="5" s="1"/>
  <c r="AF36" i="5"/>
  <c r="AT36" i="5" s="1"/>
  <c r="AF58" i="5"/>
  <c r="AT58" i="5" s="1"/>
  <c r="AG134" i="5"/>
  <c r="AU134" i="5" s="1"/>
  <c r="AH35" i="5"/>
  <c r="AV35" i="5" s="1"/>
  <c r="AF136" i="5"/>
  <c r="AT136" i="5" s="1"/>
  <c r="AH126" i="5"/>
  <c r="AV126" i="5" s="1"/>
  <c r="AG87" i="5"/>
  <c r="AU87" i="5" s="1"/>
  <c r="AG71" i="5"/>
  <c r="AU71" i="5" s="1"/>
  <c r="AF68" i="5"/>
  <c r="AT68" i="5" s="1"/>
  <c r="AG106" i="5"/>
  <c r="AU106" i="5" s="1"/>
  <c r="AG85" i="5"/>
  <c r="AU85" i="5" s="1"/>
  <c r="AF122" i="5"/>
  <c r="AT122" i="5" s="1"/>
  <c r="AH56" i="5"/>
  <c r="AV56" i="5" s="1"/>
  <c r="AF60" i="5"/>
  <c r="AT60" i="5" s="1"/>
  <c r="AG177" i="5"/>
  <c r="AU177" i="5" s="1"/>
  <c r="AG51" i="5"/>
  <c r="AU51" i="5" s="1"/>
  <c r="AH146" i="5"/>
  <c r="AV146" i="5" s="1"/>
  <c r="AF28" i="5"/>
  <c r="AT28" i="5" s="1"/>
  <c r="AF38" i="5"/>
  <c r="AT38" i="5" s="1"/>
  <c r="AG100" i="5"/>
  <c r="AU100" i="5" s="1"/>
  <c r="AF145" i="5"/>
  <c r="AT145" i="5" s="1"/>
  <c r="AF181" i="5"/>
  <c r="AT181" i="5" s="1"/>
  <c r="AF143" i="5"/>
  <c r="AT143" i="5" s="1"/>
  <c r="AF49" i="5"/>
  <c r="AT49" i="5" s="1"/>
  <c r="AG98" i="5"/>
  <c r="AU98" i="5" s="1"/>
  <c r="AG45" i="5"/>
  <c r="AU45" i="5" s="1"/>
  <c r="AF53" i="5"/>
  <c r="AT53" i="5" s="1"/>
  <c r="AH94" i="5"/>
  <c r="AV94" i="5" s="1"/>
  <c r="AG60" i="5"/>
  <c r="AU60" i="5" s="1"/>
  <c r="AF119" i="5"/>
  <c r="AT119" i="5" s="1"/>
  <c r="AF161" i="5"/>
  <c r="AT161" i="5" s="1"/>
  <c r="AH57" i="5"/>
  <c r="AV57" i="5" s="1"/>
  <c r="AH118" i="5"/>
  <c r="AV118" i="5" s="1"/>
  <c r="AF175" i="5"/>
  <c r="AT175" i="5" s="1"/>
  <c r="AG136" i="5"/>
  <c r="AU136" i="5" s="1"/>
  <c r="AG56" i="5"/>
  <c r="AU56" i="5" s="1"/>
  <c r="AH133" i="5"/>
  <c r="AV133" i="5" s="1"/>
  <c r="AH86" i="5"/>
  <c r="AV86" i="5" s="1"/>
  <c r="AG10" i="5"/>
  <c r="AU10" i="5" s="1"/>
  <c r="AG95" i="5"/>
  <c r="AU95" i="5" s="1"/>
  <c r="AH40" i="5"/>
  <c r="AV40" i="5" s="1"/>
  <c r="AH19" i="5"/>
  <c r="AV19" i="5" s="1"/>
  <c r="AF19" i="5"/>
  <c r="AT19" i="5" s="1"/>
  <c r="AH49" i="5"/>
  <c r="AV49" i="5" s="1"/>
  <c r="AH45" i="5"/>
  <c r="AV45" i="5" s="1"/>
  <c r="AH48" i="5"/>
  <c r="AV48" i="5" s="1"/>
  <c r="AH92" i="5"/>
  <c r="AV92" i="5" s="1"/>
  <c r="AG84" i="5"/>
  <c r="AU84" i="5" s="1"/>
  <c r="AH178" i="5"/>
  <c r="AV178" i="5" s="1"/>
  <c r="AH151" i="5"/>
  <c r="AV151" i="5" s="1"/>
  <c r="AF151" i="5"/>
  <c r="AT151" i="5" s="1"/>
  <c r="AH125" i="5"/>
  <c r="AV125" i="5" s="1"/>
  <c r="AG126" i="5"/>
  <c r="AU126" i="5" s="1"/>
  <c r="AG139" i="5"/>
  <c r="AU139" i="5" s="1"/>
  <c r="AG23" i="5"/>
  <c r="AU23" i="5" s="1"/>
  <c r="AF71" i="5"/>
  <c r="AT71" i="5" s="1"/>
  <c r="AG52" i="5"/>
  <c r="AU52" i="5" s="1"/>
  <c r="AH72" i="5"/>
  <c r="AV72" i="5" s="1"/>
  <c r="AH41" i="5"/>
  <c r="AV41" i="5" s="1"/>
  <c r="AG130" i="5"/>
  <c r="AU130" i="5" s="1"/>
  <c r="AG176" i="5"/>
  <c r="AU176" i="5" s="1"/>
  <c r="AG147" i="5"/>
  <c r="AU147" i="5" s="1"/>
  <c r="AF107" i="5"/>
  <c r="AT107" i="5" s="1"/>
  <c r="AG150" i="5"/>
  <c r="AU150" i="5" s="1"/>
  <c r="AG8" i="5"/>
  <c r="AU8" i="5" s="1"/>
  <c r="AG125" i="5"/>
  <c r="AU125" i="5" s="1"/>
  <c r="AF84" i="5"/>
  <c r="AT84" i="5" s="1"/>
  <c r="AG29" i="5"/>
  <c r="AU29" i="5" s="1"/>
  <c r="AH74" i="5"/>
  <c r="AV74" i="5" s="1"/>
  <c r="AG179" i="5"/>
  <c r="AU179" i="5" s="1"/>
  <c r="AG168" i="5"/>
  <c r="AU168" i="5" s="1"/>
  <c r="AH127" i="5"/>
  <c r="AV127" i="5" s="1"/>
  <c r="AH91" i="5"/>
  <c r="AV91" i="5" s="1"/>
  <c r="AH20" i="5"/>
  <c r="AV20" i="5" s="1"/>
  <c r="AH136" i="5"/>
  <c r="AV136" i="5" s="1"/>
  <c r="AF156" i="5"/>
  <c r="AT156" i="5" s="1"/>
  <c r="AG171" i="5"/>
  <c r="AU171" i="5" s="1"/>
  <c r="AF170" i="5"/>
  <c r="AT170" i="5" s="1"/>
  <c r="AH3" i="5"/>
  <c r="AV3" i="5" s="1"/>
  <c r="AF52" i="5"/>
  <c r="AT52" i="5" s="1"/>
  <c r="AF106" i="5"/>
  <c r="AT106" i="5" s="1"/>
  <c r="AF148" i="5"/>
  <c r="AT148" i="5" s="1"/>
  <c r="AH134" i="5"/>
  <c r="AV134" i="5" s="1"/>
  <c r="AF93" i="5"/>
  <c r="AT93" i="5" s="1"/>
  <c r="AF98" i="5"/>
  <c r="AT98" i="5" s="1"/>
  <c r="AG72" i="5"/>
  <c r="AU72" i="5" s="1"/>
  <c r="AG115" i="5"/>
  <c r="AU115" i="5" s="1"/>
  <c r="AH73" i="5"/>
  <c r="AV73" i="5" s="1"/>
  <c r="AG62" i="5"/>
  <c r="AU62" i="5" s="1"/>
  <c r="AH148" i="5"/>
  <c r="AV148" i="5" s="1"/>
  <c r="AF164" i="5"/>
  <c r="AT164" i="5" s="1"/>
  <c r="AH108" i="5"/>
  <c r="AV108" i="5" s="1"/>
  <c r="AG156" i="5"/>
  <c r="AU156" i="5" s="1"/>
  <c r="AG2" i="5"/>
  <c r="AU2" i="5" s="1"/>
  <c r="AH71" i="5"/>
  <c r="AV71" i="5" s="1"/>
  <c r="AF10" i="5"/>
  <c r="AT10" i="5" s="1"/>
  <c r="AG44" i="5"/>
  <c r="AU44" i="5" s="1"/>
  <c r="AG111" i="5"/>
  <c r="AU111" i="5" s="1"/>
  <c r="AF134" i="5"/>
  <c r="AT134" i="5" s="1"/>
  <c r="AG110" i="5"/>
  <c r="AU110" i="5" s="1"/>
  <c r="AG4" i="5"/>
  <c r="AU4" i="5" s="1"/>
  <c r="AG35" i="5"/>
  <c r="AU35" i="5" s="1"/>
  <c r="AG128" i="5"/>
  <c r="AU128" i="5" s="1"/>
  <c r="AF78" i="5"/>
  <c r="AT78" i="5" s="1"/>
  <c r="AH111" i="5"/>
  <c r="AV111" i="5" s="1"/>
  <c r="AH78" i="5"/>
  <c r="AV78" i="5" s="1"/>
  <c r="AF50" i="5"/>
  <c r="AT50" i="5" s="1"/>
  <c r="AG140" i="5"/>
  <c r="AU140" i="5" s="1"/>
  <c r="AG119" i="5"/>
  <c r="AU119" i="5" s="1"/>
  <c r="AF160" i="5"/>
  <c r="AT160" i="5" s="1"/>
  <c r="AH28" i="5"/>
  <c r="AV28" i="5" s="1"/>
  <c r="AF149" i="5"/>
  <c r="AT149" i="5" s="1"/>
  <c r="AF165" i="5"/>
  <c r="AT165" i="5" s="1"/>
  <c r="AH93" i="5"/>
  <c r="AV93" i="5" s="1"/>
  <c r="AH62" i="5"/>
  <c r="AV62" i="5" s="1"/>
  <c r="AG178" i="5"/>
  <c r="AU178" i="5" s="1"/>
  <c r="AG175" i="5"/>
  <c r="AU175" i="5" s="1"/>
  <c r="AF73" i="5"/>
  <c r="AT73" i="5" s="1"/>
  <c r="AF132" i="5"/>
  <c r="AT132" i="5" s="1"/>
  <c r="AH75" i="5"/>
  <c r="AV75" i="5" s="1"/>
  <c r="AF22" i="5"/>
  <c r="AT22" i="5" s="1"/>
  <c r="AF112" i="5"/>
  <c r="AT112" i="5" s="1"/>
  <c r="AH156" i="5"/>
  <c r="AV156" i="5" s="1"/>
  <c r="AG169" i="5"/>
  <c r="AU169" i="5" s="1"/>
  <c r="AF139" i="5"/>
  <c r="AT139" i="5" s="1"/>
  <c r="AH26" i="5"/>
  <c r="AV26" i="5" s="1"/>
  <c r="AF176" i="5"/>
  <c r="AT176" i="5" s="1"/>
  <c r="AH157" i="5"/>
  <c r="AV157" i="5" s="1"/>
  <c r="AG26" i="5"/>
  <c r="AU26" i="5" s="1"/>
  <c r="AF86" i="5"/>
  <c r="AT86" i="5" s="1"/>
  <c r="AH121" i="5"/>
  <c r="AV121" i="5" s="1"/>
  <c r="AF123" i="5"/>
  <c r="AT123" i="5" s="1"/>
  <c r="AF67" i="5"/>
  <c r="AT67" i="5" s="1"/>
  <c r="AG138" i="5"/>
  <c r="AU138" i="5" s="1"/>
  <c r="AH144" i="5"/>
  <c r="AV144" i="5" s="1"/>
  <c r="AG99" i="5"/>
  <c r="AU99" i="5" s="1"/>
  <c r="AH109" i="5"/>
  <c r="AV109" i="5" s="1"/>
  <c r="AG74" i="5"/>
  <c r="AU74" i="5" s="1"/>
  <c r="AF182" i="5"/>
  <c r="AT182" i="5" s="1"/>
  <c r="AF179" i="5"/>
  <c r="AT179" i="5" s="1"/>
  <c r="AF95" i="5"/>
  <c r="AT95" i="5" s="1"/>
  <c r="AF11" i="5"/>
  <c r="AT11" i="5" s="1"/>
  <c r="AG41" i="5"/>
  <c r="AU41" i="5" s="1"/>
  <c r="AF42" i="5"/>
  <c r="AT42" i="5" s="1"/>
  <c r="AG49" i="5"/>
  <c r="AU49" i="5" s="1"/>
  <c r="AG58" i="5"/>
  <c r="AU58" i="5" s="1"/>
  <c r="AF75" i="5"/>
  <c r="AT75" i="5" s="1"/>
  <c r="AG48" i="5"/>
  <c r="AU48" i="5" s="1"/>
  <c r="AG113" i="5"/>
  <c r="AU113" i="5" s="1"/>
  <c r="AF13" i="5"/>
  <c r="AT13" i="5" s="1"/>
  <c r="AF15" i="5"/>
  <c r="AT15" i="5" s="1"/>
  <c r="AG167" i="5"/>
  <c r="AU167" i="5" s="1"/>
  <c r="AF152" i="5"/>
  <c r="AT152" i="5" s="1"/>
  <c r="AH172" i="5"/>
  <c r="AV172" i="5" s="1"/>
  <c r="AH97" i="5"/>
  <c r="AV97" i="5" s="1"/>
  <c r="AH61" i="5"/>
  <c r="AV61" i="5" s="1"/>
  <c r="AH115" i="5"/>
  <c r="AV115" i="5" s="1"/>
  <c r="AF46" i="5"/>
  <c r="AT46" i="5" s="1"/>
  <c r="AH83" i="5"/>
  <c r="AV83" i="5" s="1"/>
  <c r="AH64" i="5"/>
  <c r="AV64" i="5" s="1"/>
  <c r="AG148" i="5"/>
  <c r="AU148" i="5" s="1"/>
  <c r="AF110" i="5"/>
  <c r="AT110" i="5" s="1"/>
  <c r="AH89" i="5"/>
  <c r="AV89" i="5" s="1"/>
  <c r="AH130" i="5"/>
  <c r="AV130" i="5" s="1"/>
  <c r="AH119" i="5"/>
  <c r="AV119" i="5" s="1"/>
  <c r="AG145" i="5"/>
  <c r="AU145" i="5" s="1"/>
  <c r="AF7" i="5"/>
  <c r="AT7" i="5" s="1"/>
  <c r="AH79" i="5"/>
  <c r="AV79" i="5" s="1"/>
  <c r="AG153" i="5"/>
  <c r="AU153" i="5" s="1"/>
  <c r="AF32" i="5"/>
  <c r="AT32" i="5" s="1"/>
  <c r="AG132" i="5"/>
  <c r="AU132" i="5" s="1"/>
  <c r="AG157" i="5"/>
  <c r="AU157" i="5" s="1"/>
  <c r="AF56" i="5"/>
  <c r="AT56" i="5" s="1"/>
  <c r="AH53" i="5"/>
  <c r="AV53" i="5" s="1"/>
  <c r="AF3" i="5"/>
  <c r="AT3" i="5" s="1"/>
  <c r="AG142" i="5"/>
  <c r="AU142" i="5" s="1"/>
  <c r="AG59" i="5"/>
  <c r="AU59" i="5" s="1"/>
  <c r="AF105" i="5"/>
  <c r="AT105" i="5" s="1"/>
  <c r="AF141" i="5"/>
  <c r="AT141" i="5" s="1"/>
  <c r="AH163" i="5"/>
  <c r="AV163" i="5" s="1"/>
  <c r="AF8" i="5"/>
  <c r="AT8" i="5" s="1"/>
  <c r="AF174" i="5"/>
  <c r="AT174" i="5" s="1"/>
  <c r="AH171" i="5"/>
  <c r="AV171" i="5" s="1"/>
  <c r="AF18" i="5"/>
  <c r="AT18" i="5" s="1"/>
  <c r="AF17" i="5"/>
  <c r="AT17" i="5" s="1"/>
  <c r="AF21" i="5"/>
  <c r="AT21" i="5" s="1"/>
  <c r="AF138" i="5"/>
  <c r="AT138" i="5" s="1"/>
  <c r="AG182" i="5"/>
  <c r="AU182" i="5" s="1"/>
  <c r="AG143" i="5"/>
  <c r="AU143" i="5" s="1"/>
  <c r="AH6" i="5"/>
  <c r="AV6" i="5" s="1"/>
  <c r="AG37" i="5"/>
  <c r="AU37" i="5" s="1"/>
  <c r="AH38" i="5"/>
  <c r="AV38" i="5" s="1"/>
  <c r="AG144" i="5"/>
  <c r="AU144" i="5" s="1"/>
  <c r="AH102" i="5"/>
  <c r="AV102" i="5" s="1"/>
  <c r="AH169" i="5"/>
  <c r="AV169" i="5" s="1"/>
  <c r="AG19" i="5"/>
  <c r="AU19" i="5" s="1"/>
  <c r="AH113" i="5"/>
  <c r="AV113" i="5" s="1"/>
  <c r="AH175" i="5"/>
  <c r="AV175" i="5" s="1"/>
  <c r="AG155" i="5"/>
  <c r="AU155" i="5" s="1"/>
  <c r="AH60" i="5"/>
  <c r="AV60" i="5" s="1"/>
  <c r="AG164" i="5"/>
  <c r="AU164" i="5" s="1"/>
  <c r="AH168" i="5"/>
  <c r="AV168" i="5" s="1"/>
  <c r="AH138" i="5"/>
  <c r="AV138" i="5" s="1"/>
  <c r="AF140" i="5"/>
  <c r="AT140" i="5" s="1"/>
  <c r="AG135" i="5"/>
  <c r="AU135" i="5" s="1"/>
  <c r="AH50" i="5"/>
  <c r="AV50" i="5" s="1"/>
  <c r="AF6" i="5"/>
  <c r="AT6" i="5" s="1"/>
  <c r="AG161" i="5"/>
  <c r="AU161" i="5" s="1"/>
  <c r="AG141" i="5"/>
  <c r="AU141" i="5" s="1"/>
  <c r="AF34" i="5"/>
  <c r="AT34" i="5" s="1"/>
  <c r="AH137" i="5"/>
  <c r="AV137" i="5" s="1"/>
  <c r="AG114" i="5"/>
  <c r="AU114" i="5" s="1"/>
  <c r="AH88" i="5"/>
  <c r="AV88" i="5" s="1"/>
  <c r="AF133" i="5"/>
  <c r="AT133" i="5" s="1"/>
  <c r="AG81" i="5"/>
  <c r="AU81" i="5" s="1"/>
  <c r="AH154" i="5"/>
  <c r="AV154" i="5" s="1"/>
  <c r="AF155" i="5"/>
  <c r="AT155" i="5" s="1"/>
  <c r="AG88" i="5"/>
  <c r="AU88" i="5" s="1"/>
  <c r="AF129" i="5"/>
  <c r="AT129" i="5" s="1"/>
  <c r="AG121" i="5"/>
  <c r="AU121" i="5" s="1"/>
  <c r="AF30" i="5"/>
  <c r="AT30" i="5" s="1"/>
  <c r="AF150" i="5"/>
  <c r="AT150" i="5" s="1"/>
  <c r="AF88" i="5"/>
  <c r="AT88" i="5" s="1"/>
  <c r="AF37" i="5"/>
  <c r="AT37" i="5" s="1"/>
  <c r="AH176" i="5"/>
  <c r="AV176" i="5" s="1"/>
  <c r="AG57" i="5"/>
  <c r="AU57" i="5" s="1"/>
  <c r="AF135" i="5"/>
  <c r="AT135" i="5" s="1"/>
  <c r="AG165" i="5"/>
  <c r="AU165" i="5" s="1"/>
  <c r="AF130" i="5"/>
  <c r="AT130" i="5" s="1"/>
  <c r="AF131" i="5"/>
  <c r="AT131" i="5" s="1"/>
  <c r="AF51" i="5"/>
  <c r="AT51" i="5" s="1"/>
  <c r="AF87" i="5"/>
  <c r="AT87" i="5" s="1"/>
  <c r="AG69" i="5"/>
  <c r="AU69" i="5" s="1"/>
  <c r="AG96" i="5"/>
  <c r="AU96" i="5" s="1"/>
  <c r="AF41" i="5"/>
  <c r="AT41" i="5" s="1"/>
  <c r="AG172" i="5"/>
  <c r="AU172" i="5" s="1"/>
  <c r="AF171" i="5"/>
  <c r="AT171" i="5" s="1"/>
  <c r="AF91" i="5"/>
  <c r="AT91" i="5" s="1"/>
  <c r="AF180" i="5"/>
  <c r="AT180" i="5" s="1"/>
  <c r="AF47" i="5"/>
  <c r="AT47" i="5" s="1"/>
  <c r="AH47" i="5"/>
  <c r="AV47" i="5" s="1"/>
  <c r="AH22" i="5"/>
  <c r="AV22" i="5" s="1"/>
  <c r="AG97" i="5"/>
  <c r="AU97" i="5" s="1"/>
  <c r="AF114" i="5"/>
  <c r="AT114" i="5" s="1"/>
  <c r="AH140" i="5"/>
  <c r="AV140" i="5" s="1"/>
  <c r="AG107" i="5"/>
  <c r="AU107" i="5" s="1"/>
  <c r="AH147" i="5"/>
  <c r="AV147" i="5" s="1"/>
  <c r="AG20" i="5"/>
  <c r="AU20" i="5" s="1"/>
  <c r="AH167" i="5"/>
  <c r="AV167" i="5" s="1"/>
  <c r="AG124" i="5"/>
  <c r="AU124" i="5" s="1"/>
  <c r="AH36" i="5"/>
  <c r="AV36" i="5" s="1"/>
  <c r="AH32" i="5"/>
  <c r="AV32" i="5" s="1"/>
  <c r="AH173" i="5"/>
  <c r="AV173" i="5" s="1"/>
  <c r="AH21" i="5"/>
  <c r="AV21" i="5" s="1"/>
  <c r="AH10" i="5"/>
  <c r="AV10" i="5" s="1"/>
  <c r="AF27" i="5"/>
  <c r="AT27" i="5" s="1"/>
  <c r="AF127" i="5"/>
  <c r="AT127" i="5" s="1"/>
  <c r="AG39" i="5"/>
  <c r="AU39" i="5" s="1"/>
  <c r="AH179" i="5"/>
  <c r="AV179" i="5" s="1"/>
  <c r="AF125" i="5"/>
  <c r="AT125" i="5" s="1"/>
  <c r="AH37" i="5"/>
  <c r="AV37" i="5" s="1"/>
  <c r="AH15" i="5"/>
  <c r="AV15" i="5" s="1"/>
  <c r="AG163" i="5"/>
  <c r="AU163" i="5" s="1"/>
  <c r="AH166" i="5"/>
  <c r="AV166" i="5" s="1"/>
  <c r="AF99" i="5"/>
  <c r="AT99" i="5" s="1"/>
  <c r="AZ4" i="5"/>
  <c r="AG61" i="5"/>
  <c r="AU61" i="5" s="1"/>
  <c r="AG54" i="5"/>
  <c r="AU54" i="5" s="1"/>
  <c r="AM188" i="5"/>
  <c r="AN224" i="5"/>
  <c r="AN203" i="5"/>
  <c r="AM246" i="5"/>
  <c r="AN233" i="5"/>
  <c r="AN189" i="5"/>
  <c r="AM198" i="5"/>
  <c r="AM230" i="5"/>
  <c r="AM213" i="5"/>
  <c r="AN245" i="5"/>
  <c r="AM241" i="5"/>
  <c r="AN220" i="5"/>
  <c r="AM190" i="5"/>
  <c r="AM189" i="5"/>
  <c r="AM212" i="5"/>
  <c r="AQ208" i="5"/>
  <c r="AN186" i="5"/>
  <c r="AM225" i="5"/>
  <c r="AN218" i="5"/>
  <c r="AM205" i="5"/>
  <c r="AN205" i="5"/>
  <c r="AN206" i="5"/>
  <c r="AM185" i="5"/>
  <c r="AN216" i="5"/>
  <c r="AM224" i="5"/>
  <c r="AM232" i="5"/>
  <c r="AN221" i="5"/>
  <c r="AM220" i="5"/>
  <c r="AM229" i="5"/>
  <c r="AM227" i="5"/>
  <c r="AN196" i="5"/>
  <c r="AM239" i="5"/>
  <c r="AN236" i="5"/>
  <c r="AN187" i="5"/>
  <c r="AM215" i="5"/>
  <c r="AN210" i="5"/>
  <c r="AM199" i="5"/>
  <c r="AM192" i="5"/>
  <c r="AM216" i="5"/>
  <c r="AN185" i="5"/>
  <c r="AM196" i="5"/>
  <c r="AN214" i="5"/>
  <c r="AN208" i="5"/>
  <c r="AM191" i="5"/>
  <c r="AM221" i="5"/>
  <c r="AN237" i="5"/>
  <c r="AN217" i="5"/>
  <c r="AM197" i="5"/>
  <c r="AM187" i="5"/>
  <c r="AM183" i="5"/>
  <c r="AM245" i="5"/>
  <c r="AM210" i="5"/>
  <c r="AN219" i="5"/>
  <c r="AN209" i="5"/>
  <c r="AM219" i="5"/>
  <c r="AN195" i="5"/>
  <c r="AN231" i="5"/>
  <c r="AN222" i="5"/>
  <c r="AN198" i="5"/>
  <c r="AM223" i="5"/>
  <c r="AM234" i="5"/>
  <c r="AN213" i="5"/>
  <c r="AM242" i="5"/>
  <c r="AN243" i="5"/>
  <c r="AM236" i="5"/>
  <c r="AN212" i="5"/>
  <c r="AM237" i="5"/>
  <c r="AZ5" i="5"/>
  <c r="AM218" i="5"/>
  <c r="AM195" i="5"/>
  <c r="AM222" i="5"/>
  <c r="AN191" i="5"/>
  <c r="AN241" i="5"/>
  <c r="AM240" i="5"/>
  <c r="AN226" i="5"/>
  <c r="AN201" i="5"/>
  <c r="AM226" i="5"/>
  <c r="AN200" i="5"/>
  <c r="AM238" i="5"/>
  <c r="AN235" i="5"/>
  <c r="AN244" i="5"/>
  <c r="AM235" i="5"/>
  <c r="AM184" i="5"/>
  <c r="AQ186" i="5"/>
  <c r="AM202" i="5"/>
  <c r="AN190" i="5"/>
  <c r="AN184" i="5"/>
  <c r="AN183" i="5"/>
  <c r="AN192" i="5"/>
  <c r="AN199" i="5"/>
  <c r="AN197" i="5"/>
  <c r="AN232" i="5"/>
  <c r="AN204" i="5"/>
  <c r="AN202" i="5"/>
  <c r="AN223" i="5"/>
  <c r="AN246" i="5"/>
  <c r="AM231" i="5"/>
  <c r="AM228" i="5"/>
  <c r="AM201" i="5"/>
  <c r="AR225" i="5"/>
  <c r="BB5" i="5" s="1"/>
  <c r="AG21" i="5"/>
  <c r="AU21" i="5" s="1"/>
  <c r="AH193" i="5"/>
  <c r="AV193" i="5" s="1"/>
  <c r="AG212" i="5"/>
  <c r="AU212" i="5" s="1"/>
  <c r="AH217" i="5"/>
  <c r="AV217" i="5" s="1"/>
  <c r="AG218" i="5"/>
  <c r="AU218" i="5" s="1"/>
  <c r="AF227" i="5"/>
  <c r="AT227" i="5" s="1"/>
  <c r="AG186" i="5"/>
  <c r="AU186" i="5" s="1"/>
  <c r="AH225" i="5"/>
  <c r="AV225" i="5" s="1"/>
  <c r="AH232" i="5"/>
  <c r="AV232" i="5" s="1"/>
  <c r="AF240" i="5"/>
  <c r="AT240" i="5" s="1"/>
  <c r="AH240" i="5"/>
  <c r="AV240" i="5" s="1"/>
  <c r="AG194" i="5"/>
  <c r="AU194" i="5" s="1"/>
  <c r="AF201" i="5"/>
  <c r="AT201" i="5" s="1"/>
  <c r="AF224" i="5"/>
  <c r="AT224" i="5" s="1"/>
  <c r="AG197" i="5"/>
  <c r="AU197" i="5" s="1"/>
  <c r="AH211" i="5"/>
  <c r="AV211" i="5" s="1"/>
  <c r="AF217" i="5"/>
  <c r="AT217" i="5" s="1"/>
  <c r="AF218" i="5"/>
  <c r="AT218" i="5" s="1"/>
  <c r="AG224" i="5"/>
  <c r="AU224" i="5" s="1"/>
  <c r="AH226" i="5"/>
  <c r="AV226" i="5" s="1"/>
  <c r="AH245" i="5"/>
  <c r="AV245" i="5" s="1"/>
  <c r="AG242" i="5"/>
  <c r="AU242" i="5" s="1"/>
  <c r="AG188" i="5"/>
  <c r="AU188" i="5" s="1"/>
  <c r="AH233" i="5"/>
  <c r="AV233" i="5" s="1"/>
  <c r="AF230" i="5"/>
  <c r="AT230" i="5" s="1"/>
  <c r="AF205" i="5"/>
  <c r="AT205" i="5" s="1"/>
  <c r="AF243" i="5"/>
  <c r="AT243" i="5" s="1"/>
  <c r="AG190" i="5"/>
  <c r="AU190" i="5" s="1"/>
  <c r="AH197" i="5"/>
  <c r="AV197" i="5" s="1"/>
  <c r="AF212" i="5"/>
  <c r="AT212" i="5" s="1"/>
  <c r="AH243" i="5"/>
  <c r="AV243" i="5" s="1"/>
  <c r="AF237" i="5"/>
  <c r="AT237" i="5" s="1"/>
  <c r="AF239" i="5"/>
  <c r="AT239" i="5" s="1"/>
  <c r="AH244" i="5"/>
  <c r="AV244" i="5" s="1"/>
  <c r="AF219" i="5"/>
  <c r="AT219" i="5" s="1"/>
  <c r="AG235" i="5"/>
  <c r="AU235" i="5" s="1"/>
  <c r="AH242" i="5"/>
  <c r="AV242" i="5" s="1"/>
  <c r="AG230" i="5"/>
  <c r="AU230" i="5" s="1"/>
  <c r="AH235" i="5"/>
  <c r="AV235" i="5" s="1"/>
  <c r="AH204" i="5"/>
  <c r="AV204" i="5" s="1"/>
  <c r="AH190" i="5"/>
  <c r="AV190" i="5" s="1"/>
  <c r="AF194" i="5"/>
  <c r="AT194" i="5" s="1"/>
  <c r="AG238" i="5"/>
  <c r="AU238" i="5" s="1"/>
  <c r="AG237" i="5"/>
  <c r="AU237" i="5" s="1"/>
  <c r="AF241" i="5"/>
  <c r="AT241" i="5" s="1"/>
  <c r="AH239" i="5"/>
  <c r="AV239" i="5" s="1"/>
  <c r="AG219" i="5"/>
  <c r="AU219" i="5" s="1"/>
  <c r="AF236" i="5"/>
  <c r="AT236" i="5" s="1"/>
  <c r="AF225" i="5"/>
  <c r="AT225" i="5" s="1"/>
  <c r="AF226" i="5"/>
  <c r="AT226" i="5" s="1"/>
  <c r="AF229" i="5"/>
  <c r="AT229" i="5" s="1"/>
  <c r="AG208" i="5"/>
  <c r="AU208" i="5" s="1"/>
  <c r="AF213" i="5"/>
  <c r="AT213" i="5" s="1"/>
  <c r="AH209" i="5"/>
  <c r="AV209" i="5" s="1"/>
  <c r="AF207" i="5"/>
  <c r="AT207" i="5" s="1"/>
  <c r="AG206" i="5"/>
  <c r="AU206" i="5" s="1"/>
  <c r="AH212" i="5"/>
  <c r="AV212" i="5" s="1"/>
  <c r="AF191" i="5"/>
  <c r="AT191" i="5" s="1"/>
  <c r="AF215" i="5"/>
  <c r="AT215" i="5" s="1"/>
  <c r="AF189" i="5"/>
  <c r="AT189" i="5" s="1"/>
  <c r="AH203" i="5"/>
  <c r="AV203" i="5" s="1"/>
  <c r="AH189" i="5"/>
  <c r="AV189" i="5" s="1"/>
  <c r="AF190" i="5"/>
  <c r="AT190" i="5" s="1"/>
  <c r="AH238" i="5"/>
  <c r="AV238" i="5" s="1"/>
  <c r="AH246" i="5"/>
  <c r="AV246" i="5" s="1"/>
  <c r="AG241" i="5"/>
  <c r="AU241" i="5" s="1"/>
  <c r="AH219" i="5"/>
  <c r="AV219" i="5" s="1"/>
  <c r="AF233" i="5"/>
  <c r="AT233" i="5" s="1"/>
  <c r="AG225" i="5"/>
  <c r="AU225" i="5" s="1"/>
  <c r="AG226" i="5"/>
  <c r="AU226" i="5" s="1"/>
  <c r="AH229" i="5"/>
  <c r="AV229" i="5" s="1"/>
  <c r="AG213" i="5"/>
  <c r="AU213" i="5" s="1"/>
  <c r="AH216" i="5"/>
  <c r="AV216" i="5" s="1"/>
  <c r="AG207" i="5"/>
  <c r="AF202" i="5"/>
  <c r="AT202" i="5" s="1"/>
  <c r="AG215" i="5"/>
  <c r="AU215" i="5" s="1"/>
  <c r="AF223" i="5"/>
  <c r="AT223" i="5" s="1"/>
  <c r="AF185" i="5"/>
  <c r="AT185" i="5" s="1"/>
  <c r="AF232" i="5"/>
  <c r="AT232" i="5" s="1"/>
  <c r="AH188" i="5"/>
  <c r="AV188" i="5" s="1"/>
  <c r="AH220" i="5"/>
  <c r="AV220" i="5" s="1"/>
  <c r="AH227" i="5"/>
  <c r="AV227" i="5" s="1"/>
  <c r="AF246" i="5"/>
  <c r="AT246" i="5" s="1"/>
  <c r="AH241" i="5"/>
  <c r="AV241" i="5" s="1"/>
  <c r="AG234" i="5"/>
  <c r="AU234" i="5" s="1"/>
  <c r="AG231" i="5"/>
  <c r="AU231" i="5" s="1"/>
  <c r="AG222" i="5"/>
  <c r="AU222" i="5" s="1"/>
  <c r="AH213" i="5"/>
  <c r="AV213" i="5" s="1"/>
  <c r="AG223" i="5"/>
  <c r="AU223" i="5" s="1"/>
  <c r="AG217" i="5"/>
  <c r="AU217" i="5" s="1"/>
  <c r="AF214" i="5"/>
  <c r="AT214" i="5" s="1"/>
  <c r="AH201" i="5"/>
  <c r="AV201" i="5" s="1"/>
  <c r="AG202" i="5"/>
  <c r="AU202" i="5" s="1"/>
  <c r="AH215" i="5"/>
  <c r="AV215" i="5" s="1"/>
  <c r="AG221" i="5"/>
  <c r="AU221" i="5" s="1"/>
  <c r="AH185" i="5"/>
  <c r="AV185" i="5" s="1"/>
  <c r="AG229" i="5"/>
  <c r="AU229" i="5" s="1"/>
  <c r="AH223" i="5"/>
  <c r="AV223" i="5" s="1"/>
  <c r="AH218" i="5"/>
  <c r="AV218" i="5" s="1"/>
  <c r="AG240" i="5"/>
  <c r="AU240" i="5" s="1"/>
  <c r="AH234" i="5"/>
  <c r="AV234" i="5" s="1"/>
  <c r="AF242" i="5"/>
  <c r="AT242" i="5" s="1"/>
  <c r="AF222" i="5"/>
  <c r="AT222" i="5" s="1"/>
  <c r="AG228" i="5"/>
  <c r="AU228" i="5" s="1"/>
  <c r="AF221" i="5"/>
  <c r="AT221" i="5" s="1"/>
  <c r="AF220" i="5"/>
  <c r="AT220" i="5" s="1"/>
  <c r="AF199" i="5"/>
  <c r="AT199" i="5" s="1"/>
  <c r="AG196" i="5"/>
  <c r="AU196" i="5" s="1"/>
  <c r="AH195" i="5"/>
  <c r="AV195" i="5" s="1"/>
  <c r="AG214" i="5"/>
  <c r="AU214" i="5" s="1"/>
  <c r="AH199" i="5"/>
  <c r="AV199" i="5" s="1"/>
  <c r="AH214" i="5"/>
  <c r="AV214" i="5" s="1"/>
  <c r="AF238" i="5"/>
  <c r="AT238" i="5" s="1"/>
  <c r="AF196" i="5"/>
  <c r="AT196" i="5" s="1"/>
  <c r="AG220" i="5"/>
  <c r="AU220" i="5" s="1"/>
  <c r="AG246" i="5"/>
  <c r="AU246" i="5" s="1"/>
  <c r="AF244" i="5"/>
  <c r="AT244" i="5" s="1"/>
  <c r="AG243" i="5"/>
  <c r="AU243" i="5" s="1"/>
  <c r="AH231" i="5"/>
  <c r="AV231" i="5" s="1"/>
  <c r="AF228" i="5"/>
  <c r="AT228" i="5" s="1"/>
  <c r="AG216" i="5"/>
  <c r="AU216" i="5" s="1"/>
  <c r="AH230" i="5"/>
  <c r="AV230" i="5" s="1"/>
  <c r="AH183" i="5"/>
  <c r="AV183" i="5" s="1"/>
  <c r="AF235" i="5"/>
  <c r="AT235" i="5" s="1"/>
  <c r="AH207" i="5"/>
  <c r="AV207" i="5" s="1"/>
  <c r="AH210" i="5"/>
  <c r="AV210" i="5" s="1"/>
  <c r="AH202" i="5"/>
  <c r="AV202" i="5" s="1"/>
  <c r="AH192" i="5"/>
  <c r="AV192" i="5" s="1"/>
  <c r="AF188" i="5"/>
  <c r="AT188" i="5" s="1"/>
  <c r="AH237" i="5"/>
  <c r="AV237" i="5" s="1"/>
  <c r="AG210" i="5"/>
  <c r="AU210" i="5" s="1"/>
  <c r="AG227" i="5"/>
  <c r="AU227" i="5" s="1"/>
  <c r="AF234" i="5"/>
  <c r="AT234" i="5" s="1"/>
  <c r="AH206" i="5"/>
  <c r="AV206" i="5" s="1"/>
  <c r="AG201" i="5"/>
  <c r="AU201" i="5" s="1"/>
  <c r="AH191" i="5"/>
  <c r="AV191" i="5" s="1"/>
  <c r="AG183" i="5"/>
  <c r="AU183" i="5" s="1"/>
  <c r="AF208" i="5"/>
  <c r="AT208" i="5" s="1"/>
  <c r="AF211" i="5"/>
  <c r="AT211" i="5" s="1"/>
  <c r="AF210" i="5"/>
  <c r="AT210" i="5" s="1"/>
  <c r="AG244" i="5"/>
  <c r="AU244" i="5" s="1"/>
  <c r="AG209" i="5"/>
  <c r="AU209" i="5" s="1"/>
  <c r="AF206" i="5"/>
  <c r="AT206" i="5" s="1"/>
  <c r="AF203" i="5"/>
  <c r="AT203" i="5" s="1"/>
  <c r="AF198" i="5"/>
  <c r="AT198" i="5" s="1"/>
  <c r="AH196" i="5"/>
  <c r="AV196" i="5" s="1"/>
  <c r="AH194" i="5"/>
  <c r="AV194" i="5" s="1"/>
  <c r="AG187" i="5"/>
  <c r="AU187" i="5" s="1"/>
  <c r="AF183" i="5"/>
  <c r="AT183" i="5" s="1"/>
  <c r="AF186" i="5"/>
  <c r="AT186" i="5" s="1"/>
  <c r="AG239" i="5"/>
  <c r="AU239" i="5" s="1"/>
  <c r="AF231" i="5"/>
  <c r="AT231" i="5" s="1"/>
  <c r="AF209" i="5"/>
  <c r="AT209" i="5" s="1"/>
  <c r="AG204" i="5"/>
  <c r="AU204" i="5" s="1"/>
  <c r="AH200" i="5"/>
  <c r="AV200" i="5" s="1"/>
  <c r="AG200" i="5"/>
  <c r="AU200" i="5" s="1"/>
  <c r="AG199" i="5"/>
  <c r="AU199" i="5" s="1"/>
  <c r="AF197" i="5"/>
  <c r="AT197" i="5" s="1"/>
  <c r="AG191" i="5"/>
  <c r="AU191" i="5" s="1"/>
  <c r="AF187" i="5"/>
  <c r="AT187" i="5" s="1"/>
  <c r="AF184" i="5"/>
  <c r="AT184" i="5" s="1"/>
  <c r="AG245" i="5"/>
  <c r="AU245" i="5" s="1"/>
  <c r="AH221" i="5"/>
  <c r="AV221" i="5" s="1"/>
  <c r="AF204" i="5"/>
  <c r="AT204" i="5" s="1"/>
  <c r="AG205" i="5"/>
  <c r="AU205" i="5" s="1"/>
  <c r="AF200" i="5"/>
  <c r="AT200" i="5" s="1"/>
  <c r="AG203" i="5"/>
  <c r="AU203" i="5" s="1"/>
  <c r="AG198" i="5"/>
  <c r="AU198" i="5" s="1"/>
  <c r="AH198" i="5"/>
  <c r="AV198" i="5" s="1"/>
  <c r="AF195" i="5"/>
  <c r="AT195" i="5" s="1"/>
  <c r="AH187" i="5"/>
  <c r="AV187" i="5" s="1"/>
  <c r="AG184" i="5"/>
  <c r="AU184" i="5" s="1"/>
  <c r="AG185" i="5"/>
  <c r="AU185" i="5" s="1"/>
  <c r="AH236" i="5"/>
  <c r="AV236" i="5" s="1"/>
  <c r="AG192" i="5"/>
  <c r="AU192" i="5" s="1"/>
  <c r="AF245" i="5"/>
  <c r="AT245" i="5" s="1"/>
  <c r="AH224" i="5"/>
  <c r="AV224" i="5" s="1"/>
  <c r="AG233" i="5"/>
  <c r="AU233" i="5" s="1"/>
  <c r="AH222" i="5"/>
  <c r="AV222" i="5" s="1"/>
  <c r="AF216" i="5"/>
  <c r="AT216" i="5" s="1"/>
  <c r="AH205" i="5"/>
  <c r="AV205" i="5" s="1"/>
  <c r="AG195" i="5"/>
  <c r="AU195" i="5" s="1"/>
  <c r="AF193" i="5"/>
  <c r="AT193" i="5" s="1"/>
  <c r="AH186" i="5"/>
  <c r="AV186" i="5" s="1"/>
  <c r="AH184" i="5"/>
  <c r="AV184" i="5" s="1"/>
  <c r="AG236" i="5"/>
  <c r="AU236" i="5" s="1"/>
  <c r="AH228" i="5"/>
  <c r="AV228" i="5" s="1"/>
  <c r="AG232" i="5"/>
  <c r="AU232" i="5" s="1"/>
  <c r="AH208" i="5"/>
  <c r="AV208" i="5" s="1"/>
  <c r="AG211" i="5"/>
  <c r="AU211" i="5" s="1"/>
  <c r="AG193" i="5"/>
  <c r="AU193" i="5" s="1"/>
  <c r="AF192" i="5"/>
  <c r="AT192" i="5" s="1"/>
  <c r="AG189" i="5"/>
  <c r="AU189" i="5" s="1"/>
  <c r="AM194" i="5"/>
  <c r="AN188" i="5"/>
  <c r="AN193" i="5"/>
  <c r="AM193" i="5"/>
  <c r="AM244" i="5"/>
  <c r="AN211" i="5"/>
  <c r="AN239" i="5"/>
  <c r="AN207" i="5"/>
  <c r="AM206" i="5"/>
  <c r="AN229" i="5"/>
  <c r="AM203" i="5"/>
  <c r="AN194" i="5"/>
  <c r="AN240" i="5"/>
  <c r="AN238" i="5"/>
  <c r="AN227" i="5"/>
  <c r="AM214" i="5"/>
  <c r="AM200" i="5"/>
  <c r="AM233" i="5"/>
  <c r="AN242" i="5"/>
  <c r="AM243" i="5"/>
  <c r="AM209" i="5"/>
  <c r="AN215" i="5"/>
  <c r="AM211" i="5"/>
  <c r="AN234" i="5"/>
  <c r="AM204" i="5"/>
  <c r="AN228" i="5"/>
  <c r="AN230" i="5"/>
  <c r="AM217" i="5"/>
  <c r="AG65" i="5"/>
  <c r="AU65" i="5" s="1"/>
  <c r="AH174" i="5"/>
  <c r="AV174" i="5" s="1"/>
  <c r="AH52" i="5"/>
  <c r="AV52" i="5" s="1"/>
  <c r="AH39" i="5"/>
  <c r="AV39" i="5" s="1"/>
  <c r="AG75" i="5"/>
  <c r="AU75" i="5" s="1"/>
  <c r="AG131" i="5"/>
  <c r="AU131" i="5" s="1"/>
  <c r="AF102" i="5"/>
  <c r="AT102" i="5" s="1"/>
  <c r="AH95" i="5"/>
  <c r="AV95" i="5" s="1"/>
  <c r="AH2" i="5"/>
  <c r="AV2" i="5" s="1"/>
  <c r="AG31" i="5"/>
  <c r="AU31" i="5" s="1"/>
  <c r="AF80" i="5"/>
  <c r="AT80" i="5" s="1"/>
  <c r="AF63" i="5"/>
  <c r="AT63" i="5" s="1"/>
  <c r="AF16" i="5"/>
  <c r="AT16" i="5" s="1"/>
  <c r="AG12" i="5"/>
  <c r="AU12" i="5" s="1"/>
  <c r="AH99" i="5"/>
  <c r="AV99" i="5" s="1"/>
  <c r="AF154" i="5"/>
  <c r="AT154" i="5" s="1"/>
  <c r="AH63" i="5"/>
  <c r="AV63" i="5" s="1"/>
  <c r="AF159" i="5"/>
  <c r="AT159" i="5" s="1"/>
  <c r="AF108" i="5"/>
  <c r="AT108" i="5" s="1"/>
  <c r="AH18" i="5"/>
  <c r="AV18" i="5" s="1"/>
  <c r="AF40" i="5"/>
  <c r="AT40" i="5" s="1"/>
  <c r="AG13" i="5"/>
  <c r="AU13" i="5" s="1"/>
  <c r="AH139" i="5"/>
  <c r="AV139" i="5" s="1"/>
  <c r="AG104" i="5"/>
  <c r="AU104" i="5" s="1"/>
  <c r="AH159" i="5"/>
  <c r="AV159" i="5" s="1"/>
  <c r="AF100" i="5"/>
  <c r="AT100" i="5" s="1"/>
  <c r="AF167" i="5"/>
  <c r="AT167" i="5" s="1"/>
  <c r="AF65" i="5"/>
  <c r="AT65" i="5" s="1"/>
  <c r="AG170" i="5"/>
  <c r="AU170" i="5" s="1"/>
  <c r="AF109" i="5"/>
  <c r="AT109" i="5" s="1"/>
  <c r="AF162" i="5"/>
  <c r="AT162" i="5" s="1"/>
  <c r="AG117" i="5"/>
  <c r="AU117" i="5" s="1"/>
  <c r="AG32" i="5"/>
  <c r="AU32" i="5" s="1"/>
  <c r="AH162" i="5"/>
  <c r="AV162" i="5" s="1"/>
  <c r="AF4" i="5"/>
  <c r="AT4" i="5" s="1"/>
  <c r="AH114" i="5"/>
  <c r="AV114" i="5" s="1"/>
  <c r="AG22" i="5"/>
  <c r="AU22" i="5" s="1"/>
  <c r="AG122" i="5"/>
  <c r="AU122" i="5" s="1"/>
  <c r="AF61" i="5"/>
  <c r="AT61" i="5" s="1"/>
  <c r="AH131" i="5"/>
  <c r="AV131" i="5" s="1"/>
  <c r="AH96" i="5"/>
  <c r="AV96" i="5" s="1"/>
  <c r="AG166" i="5"/>
  <c r="AU166" i="5" s="1"/>
  <c r="AH90" i="5"/>
  <c r="AV90" i="5" s="1"/>
  <c r="AG149" i="5"/>
  <c r="AU149" i="5" s="1"/>
  <c r="AF31" i="5"/>
  <c r="AT31" i="5" s="1"/>
  <c r="AH59" i="5"/>
  <c r="AV59" i="5" s="1"/>
  <c r="AH43" i="5"/>
  <c r="AV43" i="5" s="1"/>
  <c r="AG103" i="5"/>
  <c r="AU103" i="5" s="1"/>
  <c r="AG30" i="5"/>
  <c r="AU30" i="5" s="1"/>
  <c r="AG17" i="5"/>
  <c r="AU17" i="5" s="1"/>
  <c r="AH116" i="5"/>
  <c r="AV116" i="5" s="1"/>
  <c r="AG70" i="5"/>
  <c r="AU70" i="5" s="1"/>
  <c r="AH124" i="5"/>
  <c r="AV124" i="5" s="1"/>
  <c r="AF121" i="5"/>
  <c r="AT121" i="5" s="1"/>
  <c r="AF147" i="5"/>
  <c r="AT147" i="5" s="1"/>
  <c r="AG63" i="5"/>
  <c r="AU63" i="5" s="1"/>
  <c r="AF92" i="5"/>
  <c r="AT92" i="5" s="1"/>
  <c r="AF172" i="5"/>
  <c r="AT172" i="5" s="1"/>
  <c r="AH12" i="5"/>
  <c r="AV12" i="5" s="1"/>
  <c r="AH149" i="5"/>
  <c r="AV149" i="5" s="1"/>
  <c r="AF39" i="5"/>
  <c r="AT39" i="5" s="1"/>
  <c r="AG15" i="5"/>
  <c r="AU15" i="5" s="1"/>
  <c r="AG180" i="5"/>
  <c r="AU180" i="5" s="1"/>
  <c r="AF70" i="5"/>
  <c r="AT70" i="5" s="1"/>
  <c r="AF76" i="5"/>
  <c r="AT76" i="5" s="1"/>
  <c r="AG173" i="5"/>
  <c r="AU173" i="5" s="1"/>
  <c r="AH27" i="5"/>
  <c r="AV27" i="5" s="1"/>
  <c r="AG154" i="5"/>
  <c r="AU154" i="5" s="1"/>
  <c r="AF77" i="5"/>
  <c r="AT77" i="5" s="1"/>
  <c r="AG101" i="5"/>
  <c r="AU101" i="5" s="1"/>
  <c r="AG9" i="5"/>
  <c r="AU9" i="5" s="1"/>
  <c r="AH170" i="5"/>
  <c r="AV170" i="5" s="1"/>
  <c r="AG174" i="5"/>
  <c r="AU174" i="5" s="1"/>
  <c r="AH112" i="5"/>
  <c r="AV112" i="5" s="1"/>
  <c r="AF12" i="5"/>
  <c r="AT12" i="5" s="1"/>
  <c r="AF72" i="5"/>
  <c r="AT72" i="5" s="1"/>
  <c r="AF104" i="5"/>
  <c r="AT104" i="5" s="1"/>
  <c r="AF9" i="5"/>
  <c r="AT9" i="5" s="1"/>
  <c r="AF57" i="5"/>
  <c r="AT57" i="5" s="1"/>
  <c r="AG129" i="5"/>
  <c r="AU129" i="5" s="1"/>
  <c r="AH65" i="5"/>
  <c r="AV65" i="5" s="1"/>
  <c r="AH66" i="5"/>
  <c r="AV66" i="5" s="1"/>
  <c r="AF48" i="5"/>
  <c r="AT48" i="5" s="1"/>
  <c r="AF101" i="5"/>
  <c r="AT101" i="5" s="1"/>
  <c r="AF14" i="5"/>
  <c r="AT14" i="5" s="1"/>
  <c r="AH30" i="5"/>
  <c r="AV30" i="5" s="1"/>
  <c r="AG3" i="5"/>
  <c r="AU3" i="5" s="1"/>
  <c r="AH80" i="5"/>
  <c r="AV80" i="5" s="1"/>
  <c r="AH180" i="5"/>
  <c r="AV180" i="5" s="1"/>
  <c r="AG14" i="5"/>
  <c r="AU14" i="5" s="1"/>
  <c r="AG18" i="5"/>
  <c r="AU18" i="5" s="1"/>
  <c r="AF144" i="5"/>
  <c r="AT144" i="5" s="1"/>
  <c r="AF54" i="5"/>
  <c r="AT54" i="5" s="1"/>
  <c r="AF96" i="5"/>
  <c r="AT96" i="5" s="1"/>
  <c r="AG80" i="5"/>
  <c r="AU80" i="5" s="1"/>
  <c r="AG159" i="5"/>
  <c r="AU159" i="5" s="1"/>
  <c r="AH155" i="5"/>
  <c r="AV155" i="5" s="1"/>
  <c r="AH9" i="5"/>
  <c r="AV9" i="5" s="1"/>
  <c r="AG137" i="5"/>
  <c r="AU137" i="5" s="1"/>
  <c r="AG28" i="5"/>
  <c r="AU28" i="5" s="1"/>
  <c r="AG78" i="5"/>
  <c r="AU78" i="5" s="1"/>
  <c r="AG6" i="5"/>
  <c r="AU6" i="5" s="1"/>
  <c r="AH143" i="5"/>
  <c r="AV143" i="5" s="1"/>
  <c r="AH51" i="5"/>
  <c r="AV51" i="5" s="1"/>
  <c r="AG152" i="5"/>
  <c r="AU152" i="5" s="1"/>
  <c r="AH181" i="5"/>
  <c r="AV181" i="5" s="1"/>
  <c r="AF29" i="5"/>
  <c r="AT29" i="5" s="1"/>
  <c r="AF166" i="5"/>
  <c r="AT166" i="5" s="1"/>
  <c r="AF124" i="5"/>
  <c r="AT124" i="5" s="1"/>
  <c r="AH101" i="5"/>
  <c r="AV101" i="5" s="1"/>
  <c r="AM135" i="5"/>
  <c r="AN154" i="5"/>
  <c r="AM133" i="5"/>
  <c r="AN90" i="5"/>
  <c r="AX69" i="5"/>
  <c r="G69" i="11" s="1"/>
  <c r="AM69" i="5"/>
  <c r="AN40" i="5"/>
  <c r="AN23" i="5"/>
  <c r="AM162" i="5"/>
  <c r="AN119" i="5"/>
  <c r="AM98" i="5"/>
  <c r="AM53" i="5"/>
  <c r="AM13" i="5"/>
  <c r="AN169" i="5"/>
  <c r="AM148" i="5"/>
  <c r="AN105" i="5"/>
  <c r="AJ105" i="5"/>
  <c r="F105" i="7" s="1"/>
  <c r="AM84" i="5"/>
  <c r="AN27" i="5"/>
  <c r="AM71" i="5"/>
  <c r="AX71" i="5"/>
  <c r="G71" i="11" s="1"/>
  <c r="AN166" i="5"/>
  <c r="AM145" i="5"/>
  <c r="AN102" i="5"/>
  <c r="AM81" i="5"/>
  <c r="AX81" i="5"/>
  <c r="G81" i="11" s="1"/>
  <c r="AN59" i="5"/>
  <c r="AM182" i="5"/>
  <c r="AN139" i="5"/>
  <c r="AM118" i="5"/>
  <c r="AX118" i="5"/>
  <c r="AN75" i="5"/>
  <c r="AX51" i="5"/>
  <c r="G51" i="11" s="1"/>
  <c r="AM51" i="5"/>
  <c r="AN10" i="5"/>
  <c r="AN152" i="5"/>
  <c r="AM131" i="5"/>
  <c r="AN88" i="5"/>
  <c r="AM67" i="5"/>
  <c r="AN140" i="5"/>
  <c r="AM176" i="5"/>
  <c r="AN133" i="5"/>
  <c r="AM112" i="5"/>
  <c r="AN69" i="5"/>
  <c r="AJ69" i="5"/>
  <c r="F69" i="7" s="1"/>
  <c r="AN38" i="5"/>
  <c r="AM17" i="5"/>
  <c r="AN37" i="5"/>
  <c r="AM16" i="5"/>
  <c r="AN36" i="5"/>
  <c r="AM15" i="5"/>
  <c r="AJ25" i="5"/>
  <c r="F25" i="7" s="1"/>
  <c r="AN25" i="5"/>
  <c r="AM4" i="5"/>
  <c r="AM2" i="5"/>
  <c r="AM119" i="5"/>
  <c r="AM173" i="5"/>
  <c r="AN130" i="5"/>
  <c r="AX109" i="5"/>
  <c r="G109" i="11" s="1"/>
  <c r="AM109" i="5"/>
  <c r="AN66" i="5"/>
  <c r="AM35" i="5"/>
  <c r="AN159" i="5"/>
  <c r="AM138" i="5"/>
  <c r="AN95" i="5"/>
  <c r="AM74" i="5"/>
  <c r="AJ145" i="5"/>
  <c r="F145" i="7" s="1"/>
  <c r="AN145" i="5"/>
  <c r="AM124" i="5"/>
  <c r="AJ81" i="5"/>
  <c r="F81" i="7" s="1"/>
  <c r="AN81" i="5"/>
  <c r="AM22" i="5"/>
  <c r="AM34" i="5"/>
  <c r="AN142" i="5"/>
  <c r="AM121" i="5"/>
  <c r="AN78" i="5"/>
  <c r="AN16" i="5"/>
  <c r="AJ16" i="5"/>
  <c r="F16" i="7" s="1"/>
  <c r="AX95" i="5"/>
  <c r="G95" i="11" s="1"/>
  <c r="AM95" i="5"/>
  <c r="AN179" i="5"/>
  <c r="AM158" i="5"/>
  <c r="AN115" i="5"/>
  <c r="AX94" i="5"/>
  <c r="G94" i="11" s="1"/>
  <c r="AM94" i="5"/>
  <c r="AJ46" i="5"/>
  <c r="F46" i="7" s="1"/>
  <c r="AN46" i="5"/>
  <c r="AM3" i="5"/>
  <c r="AM171" i="5"/>
  <c r="AN128" i="5"/>
  <c r="AM107" i="5"/>
  <c r="AN64" i="5"/>
  <c r="AN31" i="5"/>
  <c r="AN124" i="5"/>
  <c r="AN173" i="5"/>
  <c r="AM152" i="5"/>
  <c r="AN109" i="5"/>
  <c r="AM88" i="5"/>
  <c r="AN35" i="5"/>
  <c r="AN14" i="5"/>
  <c r="AM56" i="5"/>
  <c r="AN13" i="5"/>
  <c r="AM55" i="5"/>
  <c r="AN12" i="5"/>
  <c r="AM44" i="5"/>
  <c r="AM114" i="5"/>
  <c r="AM100" i="5"/>
  <c r="AN182" i="5"/>
  <c r="AM97" i="5"/>
  <c r="AN91" i="5"/>
  <c r="AN168" i="5"/>
  <c r="AM83" i="5"/>
  <c r="AM26" i="5"/>
  <c r="AM128" i="5"/>
  <c r="AX128" i="5"/>
  <c r="AM30" i="5"/>
  <c r="AM32" i="5"/>
  <c r="AN41" i="5"/>
  <c r="AN2" i="5"/>
  <c r="AN146" i="5"/>
  <c r="AM125" i="5"/>
  <c r="AN82" i="5"/>
  <c r="AM61" i="5"/>
  <c r="AN24" i="5"/>
  <c r="AN108" i="5"/>
  <c r="AN175" i="5"/>
  <c r="AM154" i="5"/>
  <c r="AN111" i="5"/>
  <c r="AM90" i="5"/>
  <c r="AN148" i="5"/>
  <c r="AN161" i="5"/>
  <c r="AM140" i="5"/>
  <c r="AN97" i="5"/>
  <c r="AM76" i="5"/>
  <c r="AX76" i="5"/>
  <c r="G76" i="11" s="1"/>
  <c r="AN11" i="5"/>
  <c r="AN158" i="5"/>
  <c r="AM137" i="5"/>
  <c r="AN94" i="5"/>
  <c r="AM73" i="5"/>
  <c r="AN47" i="5"/>
  <c r="AM5" i="5"/>
  <c r="AN76" i="5"/>
  <c r="AJ76" i="5"/>
  <c r="F76" i="7" s="1"/>
  <c r="AM174" i="5"/>
  <c r="AN131" i="5"/>
  <c r="AM110" i="5"/>
  <c r="AN67" i="5"/>
  <c r="AX37" i="5"/>
  <c r="G37" i="11" s="1"/>
  <c r="AM37" i="5"/>
  <c r="AM143" i="5"/>
  <c r="AJ144" i="5"/>
  <c r="F144" i="7" s="1"/>
  <c r="AN144" i="5"/>
  <c r="AM123" i="5"/>
  <c r="AN80" i="5"/>
  <c r="AN58" i="5"/>
  <c r="AX87" i="5"/>
  <c r="G87" i="11" s="1"/>
  <c r="AM87" i="5"/>
  <c r="AM168" i="5"/>
  <c r="AX168" i="5"/>
  <c r="AN125" i="5"/>
  <c r="AM104" i="5"/>
  <c r="AN61" i="5"/>
  <c r="AN30" i="5"/>
  <c r="AM9" i="5"/>
  <c r="AN29" i="5"/>
  <c r="AM8" i="5"/>
  <c r="AJ28" i="5"/>
  <c r="F28" i="7" s="1"/>
  <c r="AN28" i="5"/>
  <c r="AM7" i="5"/>
  <c r="AX7" i="5"/>
  <c r="G7" i="11" s="1"/>
  <c r="AN17" i="5"/>
  <c r="AJ17" i="5"/>
  <c r="F17" i="7" s="1"/>
  <c r="AN170" i="5"/>
  <c r="AM85" i="5"/>
  <c r="AM178" i="5"/>
  <c r="AN56" i="5"/>
  <c r="AN118" i="5"/>
  <c r="AX11" i="5"/>
  <c r="G11" i="11" s="1"/>
  <c r="AM11" i="5"/>
  <c r="AM134" i="5"/>
  <c r="AN42" i="5"/>
  <c r="AN104" i="5"/>
  <c r="AN85" i="5"/>
  <c r="AM33" i="5"/>
  <c r="AM165" i="5"/>
  <c r="AN122" i="5"/>
  <c r="AM101" i="5"/>
  <c r="AN57" i="5"/>
  <c r="AM19" i="5"/>
  <c r="AJ92" i="5"/>
  <c r="F92" i="7" s="1"/>
  <c r="AN92" i="5"/>
  <c r="AN151" i="5"/>
  <c r="AM130" i="5"/>
  <c r="AN87" i="5"/>
  <c r="AM66" i="5"/>
  <c r="AN34" i="5"/>
  <c r="AN132" i="5"/>
  <c r="AJ132" i="5"/>
  <c r="F132" i="7" s="1"/>
  <c r="AM180" i="5"/>
  <c r="AN137" i="5"/>
  <c r="AM116" i="5"/>
  <c r="AX116" i="5"/>
  <c r="AN73" i="5"/>
  <c r="AX177" i="5"/>
  <c r="AM177" i="5"/>
  <c r="AN134" i="5"/>
  <c r="AM113" i="5"/>
  <c r="AN70" i="5"/>
  <c r="AM43" i="5"/>
  <c r="AN180" i="5"/>
  <c r="AM60" i="5"/>
  <c r="AJ171" i="5"/>
  <c r="F171" i="7" s="1"/>
  <c r="AN171" i="5"/>
  <c r="AM150" i="5"/>
  <c r="AX150" i="5"/>
  <c r="AN107" i="5"/>
  <c r="AJ107" i="5"/>
  <c r="F107" i="7" s="1"/>
  <c r="AX86" i="5"/>
  <c r="G86" i="11" s="1"/>
  <c r="AM86" i="5"/>
  <c r="AM103" i="5"/>
  <c r="AM163" i="5"/>
  <c r="AN120" i="5"/>
  <c r="AJ120" i="5"/>
  <c r="F120" i="7" s="1"/>
  <c r="AX99" i="5"/>
  <c r="G99" i="11" s="1"/>
  <c r="AM99" i="5"/>
  <c r="AJ54" i="5"/>
  <c r="F54" i="7" s="1"/>
  <c r="AN54" i="5"/>
  <c r="AN15" i="5"/>
  <c r="AM63" i="5"/>
  <c r="AN165" i="5"/>
  <c r="AM144" i="5"/>
  <c r="AN101" i="5"/>
  <c r="AM80" i="5"/>
  <c r="AM58" i="5"/>
  <c r="AN19" i="5"/>
  <c r="AN6" i="5"/>
  <c r="AM48" i="5"/>
  <c r="AN5" i="5"/>
  <c r="AM47" i="5"/>
  <c r="AX47" i="5"/>
  <c r="G47" i="11" s="1"/>
  <c r="AN4" i="5"/>
  <c r="AM36" i="5"/>
  <c r="AN135" i="5"/>
  <c r="AJ71" i="5"/>
  <c r="F71" i="7" s="1"/>
  <c r="AN71" i="5"/>
  <c r="AM164" i="5"/>
  <c r="AN155" i="5"/>
  <c r="AN164" i="5"/>
  <c r="AN52" i="5"/>
  <c r="AM20" i="5"/>
  <c r="AJ48" i="5"/>
  <c r="F48" i="7" s="1"/>
  <c r="AN48" i="5"/>
  <c r="AN162" i="5"/>
  <c r="AM141" i="5"/>
  <c r="AN98" i="5"/>
  <c r="AX77" i="5"/>
  <c r="G77" i="11" s="1"/>
  <c r="AM77" i="5"/>
  <c r="AM79" i="5"/>
  <c r="AM170" i="5"/>
  <c r="AN127" i="5"/>
  <c r="AM106" i="5"/>
  <c r="AN63" i="5"/>
  <c r="AM29" i="5"/>
  <c r="AN116" i="5"/>
  <c r="AN177" i="5"/>
  <c r="AM156" i="5"/>
  <c r="AN113" i="5"/>
  <c r="AM92" i="5"/>
  <c r="AX92" i="5"/>
  <c r="G92" i="11" s="1"/>
  <c r="AN43" i="5"/>
  <c r="AN156" i="5"/>
  <c r="AN174" i="5"/>
  <c r="AM153" i="5"/>
  <c r="AN110" i="5"/>
  <c r="AJ110" i="5"/>
  <c r="F110" i="7" s="1"/>
  <c r="AM89" i="5"/>
  <c r="AN39" i="5"/>
  <c r="AN147" i="5"/>
  <c r="AM126" i="5"/>
  <c r="AJ83" i="5"/>
  <c r="F83" i="7" s="1"/>
  <c r="AN83" i="5"/>
  <c r="AM62" i="5"/>
  <c r="AN26" i="5"/>
  <c r="AN160" i="5"/>
  <c r="AM139" i="5"/>
  <c r="AX139" i="5"/>
  <c r="AN96" i="5"/>
  <c r="AM75" i="5"/>
  <c r="AN50" i="5"/>
  <c r="AX10" i="5"/>
  <c r="G10" i="11" s="1"/>
  <c r="AM10" i="5"/>
  <c r="AN141" i="5"/>
  <c r="AM120" i="5"/>
  <c r="AJ77" i="5"/>
  <c r="F77" i="7" s="1"/>
  <c r="AN77" i="5"/>
  <c r="AM54" i="5"/>
  <c r="AM14" i="5"/>
  <c r="AM25" i="5"/>
  <c r="AN45" i="5"/>
  <c r="AM24" i="5"/>
  <c r="AN44" i="5"/>
  <c r="AX23" i="5"/>
  <c r="G23" i="11" s="1"/>
  <c r="AM23" i="5"/>
  <c r="AJ33" i="5"/>
  <c r="F33" i="7" s="1"/>
  <c r="AN33" i="5"/>
  <c r="AM12" i="5"/>
  <c r="AJ106" i="5"/>
  <c r="F106" i="7" s="1"/>
  <c r="AN106" i="5"/>
  <c r="AM167" i="5"/>
  <c r="AX167" i="5"/>
  <c r="AN84" i="5"/>
  <c r="AM70" i="5"/>
  <c r="AX147" i="5"/>
  <c r="AM147" i="5"/>
  <c r="AN149" i="5"/>
  <c r="AM181" i="5"/>
  <c r="AN138" i="5"/>
  <c r="AM117" i="5"/>
  <c r="AN74" i="5"/>
  <c r="AM49" i="5"/>
  <c r="AN8" i="5"/>
  <c r="AN68" i="5"/>
  <c r="AJ68" i="5"/>
  <c r="F68" i="7" s="1"/>
  <c r="AN167" i="5"/>
  <c r="AX146" i="5"/>
  <c r="AM146" i="5"/>
  <c r="AJ103" i="5"/>
  <c r="F103" i="7" s="1"/>
  <c r="AN103" i="5"/>
  <c r="AM82" i="5"/>
  <c r="AJ100" i="5"/>
  <c r="F100" i="7" s="1"/>
  <c r="AN100" i="5"/>
  <c r="AN153" i="5"/>
  <c r="AM132" i="5"/>
  <c r="AN89" i="5"/>
  <c r="AX68" i="5"/>
  <c r="G68" i="11" s="1"/>
  <c r="AM68" i="5"/>
  <c r="AM38" i="5"/>
  <c r="AM127" i="5"/>
  <c r="AN150" i="5"/>
  <c r="AM129" i="5"/>
  <c r="AN86" i="5"/>
  <c r="AM65" i="5"/>
  <c r="AN32" i="5"/>
  <c r="AM18" i="5"/>
  <c r="AM166" i="5"/>
  <c r="AN123" i="5"/>
  <c r="AM102" i="5"/>
  <c r="AM59" i="5"/>
  <c r="AM21" i="5"/>
  <c r="AM179" i="5"/>
  <c r="AN136" i="5"/>
  <c r="AM115" i="5"/>
  <c r="AX115" i="5"/>
  <c r="AN72" i="5"/>
  <c r="AM46" i="5"/>
  <c r="AM175" i="5"/>
  <c r="AN181" i="5"/>
  <c r="AM160" i="5"/>
  <c r="AN117" i="5"/>
  <c r="AM96" i="5"/>
  <c r="AX50" i="5"/>
  <c r="G50" i="11" s="1"/>
  <c r="AM50" i="5"/>
  <c r="AN22" i="5"/>
  <c r="AM6" i="5"/>
  <c r="AN21" i="5"/>
  <c r="AN20" i="5"/>
  <c r="AM52" i="5"/>
  <c r="AN9" i="5"/>
  <c r="AM149" i="5"/>
  <c r="AN121" i="5"/>
  <c r="AM161" i="5"/>
  <c r="AN51" i="5"/>
  <c r="AM111" i="5"/>
  <c r="AM64" i="5"/>
  <c r="AN53" i="5"/>
  <c r="AJ53" i="5"/>
  <c r="F53" i="7" s="1"/>
  <c r="AM31" i="5"/>
  <c r="AM151" i="5"/>
  <c r="AN178" i="5"/>
  <c r="AM157" i="5"/>
  <c r="AN114" i="5"/>
  <c r="AM93" i="5"/>
  <c r="AM45" i="5"/>
  <c r="AN172" i="5"/>
  <c r="AN143" i="5"/>
  <c r="AM122" i="5"/>
  <c r="AN79" i="5"/>
  <c r="AM57" i="5"/>
  <c r="AN18" i="5"/>
  <c r="AM172" i="5"/>
  <c r="AN129" i="5"/>
  <c r="AM108" i="5"/>
  <c r="AN65" i="5"/>
  <c r="AM169" i="5"/>
  <c r="AN126" i="5"/>
  <c r="AX105" i="5"/>
  <c r="G105" i="11" s="1"/>
  <c r="AM105" i="5"/>
  <c r="AN62" i="5"/>
  <c r="AM27" i="5"/>
  <c r="AJ7" i="5"/>
  <c r="F7" i="7" s="1"/>
  <c r="AN7" i="5"/>
  <c r="AN163" i="5"/>
  <c r="AM142" i="5"/>
  <c r="AN99" i="5"/>
  <c r="AM78" i="5"/>
  <c r="AN55" i="5"/>
  <c r="AN176" i="5"/>
  <c r="AM155" i="5"/>
  <c r="AX155" i="5"/>
  <c r="AN112" i="5"/>
  <c r="AX91" i="5"/>
  <c r="G91" i="11" s="1"/>
  <c r="AM91" i="5"/>
  <c r="AX42" i="5"/>
  <c r="G42" i="11" s="1"/>
  <c r="AM42" i="5"/>
  <c r="AM159" i="5"/>
  <c r="AJ157" i="5"/>
  <c r="F157" i="7" s="1"/>
  <c r="AN157" i="5"/>
  <c r="AM136" i="5"/>
  <c r="AN93" i="5"/>
  <c r="AX72" i="5"/>
  <c r="G72" i="11" s="1"/>
  <c r="AM72" i="5"/>
  <c r="AX41" i="5"/>
  <c r="G41" i="11" s="1"/>
  <c r="AM41" i="5"/>
  <c r="AJ3" i="5"/>
  <c r="F3" i="7" s="1"/>
  <c r="AN3" i="5"/>
  <c r="AM40" i="5"/>
  <c r="AN60" i="5"/>
  <c r="AM39" i="5"/>
  <c r="AN49" i="5"/>
  <c r="AM28" i="5"/>
  <c r="AJ134" i="5" l="1"/>
  <c r="F134" i="7" s="1"/>
  <c r="AJ4" i="5"/>
  <c r="F4" i="7" s="1"/>
  <c r="AJ8" i="5"/>
  <c r="F8" i="7" s="1"/>
  <c r="AJ67" i="5"/>
  <c r="F67" i="7" s="1"/>
  <c r="AX108" i="5"/>
  <c r="G108" i="11" s="1"/>
  <c r="AX25" i="5"/>
  <c r="G25" i="11" s="1"/>
  <c r="AJ136" i="5"/>
  <c r="F136" i="7" s="1"/>
  <c r="AJ31" i="5"/>
  <c r="F31" i="7" s="1"/>
  <c r="AJ42" i="5"/>
  <c r="F42" i="7" s="1"/>
  <c r="AJ182" i="5"/>
  <c r="F182" i="7" s="1"/>
  <c r="AX85" i="5"/>
  <c r="G85" i="11" s="1"/>
  <c r="AX90" i="5"/>
  <c r="G90" i="11" s="1"/>
  <c r="AJ121" i="5"/>
  <c r="F121" i="7" s="1"/>
  <c r="AX132" i="5"/>
  <c r="AJ55" i="5"/>
  <c r="F55" i="7" s="1"/>
  <c r="AJ128" i="5"/>
  <c r="F128" i="7" s="1"/>
  <c r="AX134" i="5"/>
  <c r="AX40" i="5"/>
  <c r="G40" i="11" s="1"/>
  <c r="AJ62" i="5"/>
  <c r="F62" i="7" s="1"/>
  <c r="AX120" i="5"/>
  <c r="AJ156" i="5"/>
  <c r="F156" i="7" s="1"/>
  <c r="AX133" i="5"/>
  <c r="AX136" i="5"/>
  <c r="AJ117" i="5"/>
  <c r="F117" i="7" s="1"/>
  <c r="AX151" i="5"/>
  <c r="AJ141" i="5"/>
  <c r="F141" i="7" s="1"/>
  <c r="AX38" i="5"/>
  <c r="G38" i="11" s="1"/>
  <c r="AJ138" i="5"/>
  <c r="F138" i="7" s="1"/>
  <c r="AJ89" i="5"/>
  <c r="F89" i="7" s="1"/>
  <c r="AJ41" i="5"/>
  <c r="F41" i="7" s="1"/>
  <c r="AJ64" i="5"/>
  <c r="F64" i="7" s="1"/>
  <c r="AX142" i="5"/>
  <c r="AJ127" i="5"/>
  <c r="F127" i="7" s="1"/>
  <c r="AJ79" i="5"/>
  <c r="F79" i="7" s="1"/>
  <c r="AJ73" i="5"/>
  <c r="F73" i="7" s="1"/>
  <c r="AJ57" i="5"/>
  <c r="F57" i="7" s="1"/>
  <c r="AX84" i="5"/>
  <c r="G84" i="11" s="1"/>
  <c r="AJ75" i="5"/>
  <c r="F75" i="7" s="1"/>
  <c r="AX138" i="5"/>
  <c r="AJ23" i="5"/>
  <c r="F23" i="7" s="1"/>
  <c r="AJ85" i="5"/>
  <c r="F85" i="7" s="1"/>
  <c r="AJ58" i="5"/>
  <c r="F58" i="7" s="1"/>
  <c r="AJ14" i="5"/>
  <c r="F14" i="7" s="1"/>
  <c r="AJ21" i="5"/>
  <c r="F21" i="7" s="1"/>
  <c r="AJ84" i="5"/>
  <c r="F84" i="7" s="1"/>
  <c r="AX73" i="5"/>
  <c r="G73" i="11" s="1"/>
  <c r="AX35" i="5"/>
  <c r="G35" i="11" s="1"/>
  <c r="AX2" i="5"/>
  <c r="G2" i="11" s="1"/>
  <c r="AJ26" i="5"/>
  <c r="F26" i="7" s="1"/>
  <c r="AX123" i="5"/>
  <c r="AX179" i="5"/>
  <c r="AJ50" i="5"/>
  <c r="F50" i="7" s="1"/>
  <c r="AJ122" i="5"/>
  <c r="F122" i="7" s="1"/>
  <c r="AX55" i="5"/>
  <c r="G55" i="11" s="1"/>
  <c r="AX67" i="5"/>
  <c r="G67" i="11" s="1"/>
  <c r="AJ126" i="5"/>
  <c r="F126" i="7" s="1"/>
  <c r="AJ86" i="5"/>
  <c r="F86" i="7" s="1"/>
  <c r="AJ6" i="5"/>
  <c r="F6" i="7" s="1"/>
  <c r="AX145" i="5"/>
  <c r="AJ114" i="5"/>
  <c r="F114" i="7" s="1"/>
  <c r="AJ165" i="5"/>
  <c r="F165" i="7" s="1"/>
  <c r="AX181" i="5"/>
  <c r="AJ177" i="5"/>
  <c r="F177" i="7" s="1"/>
  <c r="AJ24" i="5"/>
  <c r="F24" i="7" s="1"/>
  <c r="AJ87" i="5"/>
  <c r="F87" i="7" s="1"/>
  <c r="AJ118" i="5"/>
  <c r="F118" i="7" s="1"/>
  <c r="AX5" i="5"/>
  <c r="G5" i="11" s="1"/>
  <c r="AJ11" i="5"/>
  <c r="F11" i="7" s="1"/>
  <c r="AJ93" i="5"/>
  <c r="F93" i="7" s="1"/>
  <c r="AJ142" i="5"/>
  <c r="F142" i="7" s="1"/>
  <c r="AX27" i="5"/>
  <c r="G27" i="11" s="1"/>
  <c r="AX144" i="5"/>
  <c r="AX98" i="5"/>
  <c r="G98" i="11" s="1"/>
  <c r="AJ146" i="5"/>
  <c r="F146" i="7" s="1"/>
  <c r="AJ125" i="5"/>
  <c r="F125" i="7" s="1"/>
  <c r="AJ29" i="5"/>
  <c r="F29" i="7" s="1"/>
  <c r="AX100" i="5"/>
  <c r="G100" i="11" s="1"/>
  <c r="AX56" i="5"/>
  <c r="G56" i="11" s="1"/>
  <c r="AJ108" i="5"/>
  <c r="F108" i="7" s="1"/>
  <c r="AJ123" i="5"/>
  <c r="F123" i="7" s="1"/>
  <c r="AJ163" i="5"/>
  <c r="F163" i="7" s="1"/>
  <c r="AJ98" i="5"/>
  <c r="F98" i="7" s="1"/>
  <c r="AJ164" i="5"/>
  <c r="F164" i="7" s="1"/>
  <c r="AJ104" i="5"/>
  <c r="F104" i="7" s="1"/>
  <c r="AX110" i="5"/>
  <c r="G110" i="11" s="1"/>
  <c r="AX53" i="5"/>
  <c r="G53" i="11" s="1"/>
  <c r="AJ150" i="5"/>
  <c r="F150" i="7" s="1"/>
  <c r="AX130" i="5"/>
  <c r="AX127" i="5"/>
  <c r="AJ35" i="5"/>
  <c r="F35" i="7" s="1"/>
  <c r="AX34" i="5"/>
  <c r="G34" i="11" s="1"/>
  <c r="AX178" i="5"/>
  <c r="AJ130" i="5"/>
  <c r="F130" i="7" s="1"/>
  <c r="AX169" i="5"/>
  <c r="AJ160" i="5"/>
  <c r="F160" i="7" s="1"/>
  <c r="AJ61" i="5"/>
  <c r="F61" i="7" s="1"/>
  <c r="AJ94" i="5"/>
  <c r="F94" i="7" s="1"/>
  <c r="AJ82" i="5"/>
  <c r="F82" i="7" s="1"/>
  <c r="AX29" i="5"/>
  <c r="G29" i="11" s="1"/>
  <c r="AX157" i="5"/>
  <c r="AJ49" i="5"/>
  <c r="F49" i="7" s="1"/>
  <c r="AX102" i="5"/>
  <c r="G102" i="11" s="1"/>
  <c r="AJ135" i="5"/>
  <c r="F135" i="7" s="1"/>
  <c r="AX48" i="5"/>
  <c r="G48" i="11" s="1"/>
  <c r="AX19" i="5"/>
  <c r="G19" i="11" s="1"/>
  <c r="AJ158" i="5"/>
  <c r="F158" i="7" s="1"/>
  <c r="AX140" i="5"/>
  <c r="AX182" i="5"/>
  <c r="AX82" i="5"/>
  <c r="G82" i="11" s="1"/>
  <c r="AX126" i="5"/>
  <c r="AJ56" i="5"/>
  <c r="F56" i="7" s="1"/>
  <c r="AX171" i="5"/>
  <c r="AJ115" i="5"/>
  <c r="F115" i="7" s="1"/>
  <c r="AX156" i="5"/>
  <c r="AX43" i="5"/>
  <c r="G43" i="11" s="1"/>
  <c r="AX175" i="5"/>
  <c r="AX143" i="5"/>
  <c r="AX158" i="5"/>
  <c r="AX119" i="5"/>
  <c r="AJ133" i="5"/>
  <c r="F133" i="7" s="1"/>
  <c r="AX46" i="5"/>
  <c r="G46" i="11" s="1"/>
  <c r="AJ70" i="5"/>
  <c r="F70" i="7" s="1"/>
  <c r="AX24" i="5"/>
  <c r="G24" i="11" s="1"/>
  <c r="AJ152" i="5"/>
  <c r="F152" i="7" s="1"/>
  <c r="AJ74" i="5"/>
  <c r="F74" i="7" s="1"/>
  <c r="AX79" i="5"/>
  <c r="G79" i="11" s="1"/>
  <c r="AX113" i="5"/>
  <c r="AX4" i="5"/>
  <c r="G4" i="11" s="1"/>
  <c r="AX176" i="5"/>
  <c r="AJ119" i="5"/>
  <c r="F119" i="7" s="1"/>
  <c r="AJ129" i="5"/>
  <c r="F129" i="7" s="1"/>
  <c r="AX160" i="5"/>
  <c r="AJ45" i="5"/>
  <c r="F45" i="7" s="1"/>
  <c r="AJ113" i="5"/>
  <c r="F113" i="7" s="1"/>
  <c r="AJ5" i="5"/>
  <c r="F5" i="7" s="1"/>
  <c r="AX60" i="5"/>
  <c r="G60" i="11" s="1"/>
  <c r="AX45" i="5"/>
  <c r="G45" i="11" s="1"/>
  <c r="AJ44" i="5"/>
  <c r="F44" i="7" s="1"/>
  <c r="AX36" i="5"/>
  <c r="G36" i="11" s="1"/>
  <c r="AX57" i="5"/>
  <c r="G57" i="11" s="1"/>
  <c r="AJ72" i="5"/>
  <c r="F72" i="7" s="1"/>
  <c r="AJ13" i="5"/>
  <c r="F13" i="7" s="1"/>
  <c r="AX83" i="5"/>
  <c r="G83" i="11" s="1"/>
  <c r="AX33" i="5"/>
  <c r="G33" i="11" s="1"/>
  <c r="AJ168" i="5"/>
  <c r="F168" i="7" s="1"/>
  <c r="AX89" i="5"/>
  <c r="G89" i="11" s="1"/>
  <c r="AJ22" i="5"/>
  <c r="F22" i="7" s="1"/>
  <c r="AJ78" i="5"/>
  <c r="F78" i="7" s="1"/>
  <c r="AX64" i="5"/>
  <c r="G64" i="11" s="1"/>
  <c r="AX111" i="5"/>
  <c r="G111" i="11" s="1"/>
  <c r="AX62" i="5"/>
  <c r="G62" i="11" s="1"/>
  <c r="AX141" i="5"/>
  <c r="AX148" i="5"/>
  <c r="AX164" i="5"/>
  <c r="AJ178" i="5"/>
  <c r="F178" i="7" s="1"/>
  <c r="AX59" i="5"/>
  <c r="G59" i="11" s="1"/>
  <c r="AJ109" i="5"/>
  <c r="F109" i="7" s="1"/>
  <c r="AX107" i="5"/>
  <c r="G107" i="11" s="1"/>
  <c r="AX16" i="5"/>
  <c r="G16" i="11" s="1"/>
  <c r="AX112" i="5"/>
  <c r="G112" i="11" s="1"/>
  <c r="AJ176" i="5"/>
  <c r="F176" i="7" s="1"/>
  <c r="AX21" i="5"/>
  <c r="G21" i="11" s="1"/>
  <c r="AX8" i="5"/>
  <c r="G8" i="11" s="1"/>
  <c r="AJ111" i="5"/>
  <c r="F111" i="7" s="1"/>
  <c r="AJ153" i="5"/>
  <c r="F153" i="7" s="1"/>
  <c r="AX49" i="5"/>
  <c r="G49" i="11" s="1"/>
  <c r="AX153" i="5"/>
  <c r="AJ15" i="5"/>
  <c r="F15" i="7" s="1"/>
  <c r="AJ47" i="5"/>
  <c r="F47" i="7" s="1"/>
  <c r="AJ161" i="5"/>
  <c r="F161" i="7" s="1"/>
  <c r="AJ175" i="5"/>
  <c r="F175" i="7" s="1"/>
  <c r="AX44" i="5"/>
  <c r="G44" i="11" s="1"/>
  <c r="AX52" i="5"/>
  <c r="G52" i="11" s="1"/>
  <c r="AJ91" i="5"/>
  <c r="F91" i="7" s="1"/>
  <c r="AJ40" i="5"/>
  <c r="F40" i="7" s="1"/>
  <c r="AJ167" i="5"/>
  <c r="F167" i="7" s="1"/>
  <c r="AX26" i="5"/>
  <c r="G26" i="11" s="1"/>
  <c r="AJ19" i="5"/>
  <c r="F19" i="7" s="1"/>
  <c r="AJ148" i="5"/>
  <c r="F148" i="7" s="1"/>
  <c r="AX125" i="5"/>
  <c r="AX39" i="5"/>
  <c r="G39" i="11" s="1"/>
  <c r="AX93" i="5"/>
  <c r="G93" i="11" s="1"/>
  <c r="AJ169" i="5"/>
  <c r="F169" i="7" s="1"/>
  <c r="AX162" i="5"/>
  <c r="AJ20" i="5"/>
  <c r="F20" i="7" s="1"/>
  <c r="AX106" i="5"/>
  <c r="G106" i="11" s="1"/>
  <c r="AX58" i="5"/>
  <c r="G58" i="11" s="1"/>
  <c r="AJ34" i="5"/>
  <c r="F34" i="7" s="1"/>
  <c r="AJ151" i="5"/>
  <c r="F151" i="7" s="1"/>
  <c r="AJ97" i="5"/>
  <c r="F97" i="7" s="1"/>
  <c r="AX74" i="5"/>
  <c r="G74" i="11" s="1"/>
  <c r="AJ102" i="5"/>
  <c r="F102" i="7" s="1"/>
  <c r="AJ172" i="5"/>
  <c r="F172" i="7" s="1"/>
  <c r="AX66" i="5"/>
  <c r="G66" i="11" s="1"/>
  <c r="AX161" i="5"/>
  <c r="AX20" i="5"/>
  <c r="G20" i="11" s="1"/>
  <c r="AJ154" i="5"/>
  <c r="F154" i="7" s="1"/>
  <c r="AJ38" i="5"/>
  <c r="F38" i="7" s="1"/>
  <c r="AJ60" i="5"/>
  <c r="F60" i="7" s="1"/>
  <c r="AJ215" i="5"/>
  <c r="F215" i="7" s="1"/>
  <c r="AJ32" i="5"/>
  <c r="F32" i="7" s="1"/>
  <c r="AX121" i="5"/>
  <c r="AX114" i="5"/>
  <c r="AJ88" i="5"/>
  <c r="F88" i="7" s="1"/>
  <c r="AJ37" i="5"/>
  <c r="F37" i="7" s="1"/>
  <c r="AJ18" i="5"/>
  <c r="F18" i="7" s="1"/>
  <c r="AX214" i="5"/>
  <c r="AX149" i="5"/>
  <c r="AJ39" i="5"/>
  <c r="F39" i="7" s="1"/>
  <c r="AX70" i="5"/>
  <c r="G70" i="11" s="1"/>
  <c r="AX78" i="5"/>
  <c r="G78" i="11" s="1"/>
  <c r="AX172" i="5"/>
  <c r="AJ173" i="5"/>
  <c r="F173" i="7" s="1"/>
  <c r="AJ140" i="5"/>
  <c r="F140" i="7" s="1"/>
  <c r="AX54" i="5"/>
  <c r="G54" i="11" s="1"/>
  <c r="AX165" i="5"/>
  <c r="BA5" i="5"/>
  <c r="BC5" i="5" s="1"/>
  <c r="AX22" i="5"/>
  <c r="G22" i="11" s="1"/>
  <c r="AX135" i="5"/>
  <c r="AX88" i="5"/>
  <c r="G88" i="11" s="1"/>
  <c r="AJ227" i="5"/>
  <c r="F227" i="7" s="1"/>
  <c r="AX217" i="5"/>
  <c r="AX96" i="5"/>
  <c r="G96" i="11" s="1"/>
  <c r="AX65" i="5"/>
  <c r="G65" i="11" s="1"/>
  <c r="AJ149" i="5"/>
  <c r="F149" i="7" s="1"/>
  <c r="AX124" i="5"/>
  <c r="AX28" i="5"/>
  <c r="G28" i="11" s="1"/>
  <c r="AJ9" i="5"/>
  <c r="F9" i="7" s="1"/>
  <c r="AJ137" i="5"/>
  <c r="F137" i="7" s="1"/>
  <c r="AX61" i="5"/>
  <c r="G61" i="11" s="1"/>
  <c r="AX97" i="5"/>
  <c r="G97" i="11" s="1"/>
  <c r="AJ230" i="5"/>
  <c r="F230" i="7" s="1"/>
  <c r="AX80" i="5"/>
  <c r="G80" i="11" s="1"/>
  <c r="AJ240" i="5"/>
  <c r="F240" i="7" s="1"/>
  <c r="AJ36" i="5"/>
  <c r="F36" i="7" s="1"/>
  <c r="AJ139" i="5"/>
  <c r="F139" i="7" s="1"/>
  <c r="AX9" i="5"/>
  <c r="G9" i="11" s="1"/>
  <c r="AJ179" i="5"/>
  <c r="F179" i="7" s="1"/>
  <c r="AJ193" i="5"/>
  <c r="F193" i="7" s="1"/>
  <c r="AX6" i="5"/>
  <c r="G6" i="11" s="1"/>
  <c r="AX122" i="5"/>
  <c r="AX170" i="5"/>
  <c r="AX204" i="5"/>
  <c r="AX209" i="5"/>
  <c r="AX163" i="5"/>
  <c r="AX243" i="5"/>
  <c r="AX194" i="5"/>
  <c r="AX12" i="5"/>
  <c r="G12" i="11" s="1"/>
  <c r="AJ101" i="5"/>
  <c r="F101" i="7" s="1"/>
  <c r="AX101" i="5"/>
  <c r="G101" i="11" s="1"/>
  <c r="AJ166" i="5"/>
  <c r="F166" i="7" s="1"/>
  <c r="AJ239" i="5"/>
  <c r="F239" i="7" s="1"/>
  <c r="AX75" i="5"/>
  <c r="G75" i="11" s="1"/>
  <c r="AJ124" i="5"/>
  <c r="F124" i="7" s="1"/>
  <c r="AX131" i="5"/>
  <c r="AX211" i="5"/>
  <c r="AJ147" i="5"/>
  <c r="F147" i="7" s="1"/>
  <c r="AX193" i="5"/>
  <c r="AJ10" i="5"/>
  <c r="F10" i="7" s="1"/>
  <c r="AJ229" i="5"/>
  <c r="F229" i="7" s="1"/>
  <c r="AX18" i="5"/>
  <c r="G18" i="11" s="1"/>
  <c r="AJ116" i="5"/>
  <c r="F116" i="7" s="1"/>
  <c r="AJ52" i="5"/>
  <c r="F52" i="7" s="1"/>
  <c r="AX137" i="5"/>
  <c r="AX206" i="5"/>
  <c r="AX203" i="5"/>
  <c r="AJ59" i="5"/>
  <c r="F59" i="7" s="1"/>
  <c r="AX166" i="5"/>
  <c r="AJ162" i="5"/>
  <c r="F162" i="7" s="1"/>
  <c r="AJ30" i="5"/>
  <c r="F30" i="7" s="1"/>
  <c r="AX31" i="5"/>
  <c r="G31" i="11" s="1"/>
  <c r="AJ174" i="5"/>
  <c r="F174" i="7" s="1"/>
  <c r="AX13" i="5"/>
  <c r="G13" i="11" s="1"/>
  <c r="AJ112" i="5"/>
  <c r="F112" i="7" s="1"/>
  <c r="AX15" i="5"/>
  <c r="G15" i="11" s="1"/>
  <c r="AX244" i="5"/>
  <c r="AJ211" i="5"/>
  <c r="F211" i="7" s="1"/>
  <c r="AJ188" i="5"/>
  <c r="F188" i="7" s="1"/>
  <c r="AX200" i="5"/>
  <c r="AJ199" i="5"/>
  <c r="F199" i="7" s="1"/>
  <c r="AX184" i="5"/>
  <c r="AX215" i="5"/>
  <c r="AJ223" i="5"/>
  <c r="F223" i="7" s="1"/>
  <c r="AZ6" i="5"/>
  <c r="AX232" i="5"/>
  <c r="AJ202" i="5"/>
  <c r="F202" i="7" s="1"/>
  <c r="AJ212" i="5"/>
  <c r="F212" i="7" s="1"/>
  <c r="AJ237" i="5"/>
  <c r="F237" i="7" s="1"/>
  <c r="AX216" i="5"/>
  <c r="AJ220" i="5"/>
  <c r="F220" i="7" s="1"/>
  <c r="AX201" i="5"/>
  <c r="AX222" i="5"/>
  <c r="AX236" i="5"/>
  <c r="AX183" i="5"/>
  <c r="AX227" i="5"/>
  <c r="AX208" i="5"/>
  <c r="AJ27" i="5"/>
  <c r="F27" i="7" s="1"/>
  <c r="AX233" i="5"/>
  <c r="AJ238" i="5"/>
  <c r="F238" i="7" s="1"/>
  <c r="AX195" i="5"/>
  <c r="AX238" i="5"/>
  <c r="AJ221" i="5"/>
  <c r="F221" i="7" s="1"/>
  <c r="AJ218" i="5"/>
  <c r="F218" i="7" s="1"/>
  <c r="AX228" i="5"/>
  <c r="AJ190" i="5"/>
  <c r="F190" i="7" s="1"/>
  <c r="AX235" i="5"/>
  <c r="AX240" i="5"/>
  <c r="AJ213" i="5"/>
  <c r="F213" i="7" s="1"/>
  <c r="AJ222" i="5"/>
  <c r="F222" i="7" s="1"/>
  <c r="AJ209" i="5"/>
  <c r="F209" i="7" s="1"/>
  <c r="AJ214" i="5"/>
  <c r="F214" i="7" s="1"/>
  <c r="AX192" i="5"/>
  <c r="AX185" i="5"/>
  <c r="AX241" i="5"/>
  <c r="AX198" i="5"/>
  <c r="AJ203" i="5"/>
  <c r="F203" i="7" s="1"/>
  <c r="BB4" i="5"/>
  <c r="BA4" i="5"/>
  <c r="BB6" i="5"/>
  <c r="AJ200" i="5"/>
  <c r="F200" i="7" s="1"/>
  <c r="AJ187" i="5"/>
  <c r="F187" i="7" s="1"/>
  <c r="AX225" i="5"/>
  <c r="AX212" i="5"/>
  <c r="AJ234" i="5"/>
  <c r="F234" i="7" s="1"/>
  <c r="AX207" i="5"/>
  <c r="AU207" i="5"/>
  <c r="BA6" i="5" s="1"/>
  <c r="AX231" i="5"/>
  <c r="AX202" i="5"/>
  <c r="AJ244" i="5"/>
  <c r="F244" i="7" s="1"/>
  <c r="AX218" i="5"/>
  <c r="AX234" i="5"/>
  <c r="AJ231" i="5"/>
  <c r="F231" i="7" s="1"/>
  <c r="AJ219" i="5"/>
  <c r="F219" i="7" s="1"/>
  <c r="AX187" i="5"/>
  <c r="AX199" i="5"/>
  <c r="AJ206" i="5"/>
  <c r="F206" i="7" s="1"/>
  <c r="AX189" i="5"/>
  <c r="AJ245" i="5"/>
  <c r="F245" i="7" s="1"/>
  <c r="AJ189" i="5"/>
  <c r="F189" i="7" s="1"/>
  <c r="AJ12" i="5"/>
  <c r="F12" i="7" s="1"/>
  <c r="AJ194" i="5"/>
  <c r="F194" i="7" s="1"/>
  <c r="AJ207" i="5"/>
  <c r="F207" i="7" s="1"/>
  <c r="AJ204" i="5"/>
  <c r="F204" i="7" s="1"/>
  <c r="AJ192" i="5"/>
  <c r="F192" i="7" s="1"/>
  <c r="AX226" i="5"/>
  <c r="AJ241" i="5"/>
  <c r="F241" i="7" s="1"/>
  <c r="AJ195" i="5"/>
  <c r="F195" i="7" s="1"/>
  <c r="AX221" i="5"/>
  <c r="AX196" i="5"/>
  <c r="AJ236" i="5"/>
  <c r="F236" i="7" s="1"/>
  <c r="AX229" i="5"/>
  <c r="AX224" i="5"/>
  <c r="AJ205" i="5"/>
  <c r="F205" i="7" s="1"/>
  <c r="AJ186" i="5"/>
  <c r="F186" i="7" s="1"/>
  <c r="AJ224" i="5"/>
  <c r="F224" i="7" s="1"/>
  <c r="AJ242" i="5"/>
  <c r="F242" i="7" s="1"/>
  <c r="AJ246" i="5"/>
  <c r="F246" i="7" s="1"/>
  <c r="AJ183" i="5"/>
  <c r="F183" i="7" s="1"/>
  <c r="AJ235" i="5"/>
  <c r="F235" i="7" s="1"/>
  <c r="AJ243" i="5"/>
  <c r="F243" i="7" s="1"/>
  <c r="AX223" i="5"/>
  <c r="AX210" i="5"/>
  <c r="AX197" i="5"/>
  <c r="AX191" i="5"/>
  <c r="AJ185" i="5"/>
  <c r="F185" i="7" s="1"/>
  <c r="AJ210" i="5"/>
  <c r="F210" i="7" s="1"/>
  <c r="AX190" i="5"/>
  <c r="AJ233" i="5"/>
  <c r="F233" i="7" s="1"/>
  <c r="AX188" i="5"/>
  <c r="AJ225" i="5"/>
  <c r="F225" i="7" s="1"/>
  <c r="AJ232" i="5"/>
  <c r="F232" i="7" s="1"/>
  <c r="AX186" i="5"/>
  <c r="AJ201" i="5"/>
  <c r="F201" i="7" s="1"/>
  <c r="AJ191" i="5"/>
  <c r="F191" i="7" s="1"/>
  <c r="AX245" i="5"/>
  <c r="AX239" i="5"/>
  <c r="AX220" i="5"/>
  <c r="AX205" i="5"/>
  <c r="AX213" i="5"/>
  <c r="AJ228" i="5"/>
  <c r="F228" i="7" s="1"/>
  <c r="AJ197" i="5"/>
  <c r="F197" i="7" s="1"/>
  <c r="AJ184" i="5"/>
  <c r="F184" i="7" s="1"/>
  <c r="AJ226" i="5"/>
  <c r="F226" i="7" s="1"/>
  <c r="AX237" i="5"/>
  <c r="AX242" i="5"/>
  <c r="AJ198" i="5"/>
  <c r="F198" i="7" s="1"/>
  <c r="AX219" i="5"/>
  <c r="AJ217" i="5"/>
  <c r="F217" i="7" s="1"/>
  <c r="AJ208" i="5"/>
  <c r="F208" i="7" s="1"/>
  <c r="AJ196" i="5"/>
  <c r="F196" i="7" s="1"/>
  <c r="AJ216" i="5"/>
  <c r="F216" i="7" s="1"/>
  <c r="AX230" i="5"/>
  <c r="AX246" i="5"/>
  <c r="AX180" i="5"/>
  <c r="AJ95" i="5"/>
  <c r="F95" i="7" s="1"/>
  <c r="AJ51" i="5"/>
  <c r="F51" i="7" s="1"/>
  <c r="AX159" i="5"/>
  <c r="AJ99" i="5"/>
  <c r="F99" i="7" s="1"/>
  <c r="AJ43" i="5"/>
  <c r="F43" i="7" s="1"/>
  <c r="AJ90" i="5"/>
  <c r="F90" i="7" s="1"/>
  <c r="AJ143" i="5"/>
  <c r="F143" i="7" s="1"/>
  <c r="AX3" i="5"/>
  <c r="G3" i="11" s="1"/>
  <c r="AX32" i="5"/>
  <c r="G32" i="11" s="1"/>
  <c r="AJ2" i="5"/>
  <c r="F2" i="7" s="1"/>
  <c r="AX129" i="5"/>
  <c r="AX17" i="5"/>
  <c r="G17" i="11" s="1"/>
  <c r="AX117" i="5"/>
  <c r="AJ66" i="5"/>
  <c r="F66" i="7" s="1"/>
  <c r="AX63" i="5"/>
  <c r="G63" i="11" s="1"/>
  <c r="AJ170" i="5"/>
  <c r="F170" i="7" s="1"/>
  <c r="AX104" i="5"/>
  <c r="G104" i="11" s="1"/>
  <c r="AJ131" i="5"/>
  <c r="F131" i="7" s="1"/>
  <c r="AX103" i="5"/>
  <c r="G103" i="11" s="1"/>
  <c r="AJ80" i="5"/>
  <c r="F80" i="7" s="1"/>
  <c r="AX154" i="5"/>
  <c r="AX173" i="5"/>
  <c r="AJ96" i="5"/>
  <c r="F96" i="7" s="1"/>
  <c r="AX152" i="5"/>
  <c r="AX30" i="5"/>
  <c r="G30" i="11" s="1"/>
  <c r="AJ65" i="5"/>
  <c r="F65" i="7" s="1"/>
  <c r="AJ63" i="5"/>
  <c r="F63" i="7" s="1"/>
  <c r="AJ155" i="5"/>
  <c r="F155" i="7" s="1"/>
  <c r="AX174" i="5"/>
  <c r="AJ180" i="5"/>
  <c r="F180" i="7" s="1"/>
  <c r="AJ159" i="5"/>
  <c r="F159" i="7" s="1"/>
  <c r="AX14" i="5"/>
  <c r="G14" i="11" s="1"/>
  <c r="AJ181" i="5"/>
  <c r="F181" i="7" s="1"/>
  <c r="B2" i="7" l="1"/>
  <c r="BK246" i="5"/>
  <c r="BY246" i="5" s="1"/>
  <c r="BJ244" i="5"/>
  <c r="BX244" i="5" s="1"/>
  <c r="BK237" i="5"/>
  <c r="BY237" i="5" s="1"/>
  <c r="BI235" i="5"/>
  <c r="BW235" i="5" s="1"/>
  <c r="BK232" i="5"/>
  <c r="BY232" i="5" s="1"/>
  <c r="BJ228" i="5"/>
  <c r="BX228" i="5" s="1"/>
  <c r="BK218" i="5"/>
  <c r="BY218" i="5" s="1"/>
  <c r="BI216" i="5"/>
  <c r="BW216" i="5" s="1"/>
  <c r="BK212" i="5"/>
  <c r="BY212" i="5" s="1"/>
  <c r="BI211" i="5"/>
  <c r="BW211" i="5" s="1"/>
  <c r="BK208" i="5"/>
  <c r="BY208" i="5" s="1"/>
  <c r="BI207" i="5"/>
  <c r="BW207" i="5" s="1"/>
  <c r="BK204" i="5"/>
  <c r="BY204" i="5" s="1"/>
  <c r="BK202" i="5"/>
  <c r="BY202" i="5" s="1"/>
  <c r="BK200" i="5"/>
  <c r="BY200" i="5" s="1"/>
  <c r="BK198" i="5"/>
  <c r="BY198" i="5" s="1"/>
  <c r="BJ196" i="5"/>
  <c r="BX196" i="5" s="1"/>
  <c r="BJ194" i="5"/>
  <c r="BX194" i="5" s="1"/>
  <c r="BI192" i="5"/>
  <c r="BW192" i="5" s="1"/>
  <c r="BJ190" i="5"/>
  <c r="BX190" i="5" s="1"/>
  <c r="BJ187" i="5"/>
  <c r="BX187" i="5" s="1"/>
  <c r="BI183" i="5"/>
  <c r="BW183" i="5" s="1"/>
  <c r="BJ180" i="5"/>
  <c r="BX180" i="5" s="1"/>
  <c r="BK177" i="5"/>
  <c r="BY177" i="5" s="1"/>
  <c r="BK174" i="5"/>
  <c r="BY174" i="5" s="1"/>
  <c r="BJ173" i="5"/>
  <c r="BX173" i="5" s="1"/>
  <c r="BJ170" i="5"/>
  <c r="BX170" i="5" s="1"/>
  <c r="BJ167" i="5"/>
  <c r="BX167" i="5" s="1"/>
  <c r="BJ246" i="5"/>
  <c r="BX246" i="5" s="1"/>
  <c r="BI244" i="5"/>
  <c r="BW244" i="5" s="1"/>
  <c r="BK241" i="5"/>
  <c r="BY241" i="5" s="1"/>
  <c r="BK239" i="5"/>
  <c r="BY239" i="5" s="1"/>
  <c r="BJ237" i="5"/>
  <c r="BX237" i="5" s="1"/>
  <c r="BK234" i="5"/>
  <c r="BY234" i="5" s="1"/>
  <c r="BJ232" i="5"/>
  <c r="BX232" i="5" s="1"/>
  <c r="BK230" i="5"/>
  <c r="BY230" i="5" s="1"/>
  <c r="BI228" i="5"/>
  <c r="BW228" i="5" s="1"/>
  <c r="BK225" i="5"/>
  <c r="BY225" i="5" s="1"/>
  <c r="BK223" i="5"/>
  <c r="BY223" i="5" s="1"/>
  <c r="BK221" i="5"/>
  <c r="BY221" i="5" s="1"/>
  <c r="BJ218" i="5"/>
  <c r="BX218" i="5" s="1"/>
  <c r="BK214" i="5"/>
  <c r="BY214" i="5" s="1"/>
  <c r="BJ212" i="5"/>
  <c r="BX212" i="5" s="1"/>
  <c r="BK210" i="5"/>
  <c r="BY210" i="5" s="1"/>
  <c r="BJ208" i="5"/>
  <c r="BX208" i="5" s="1"/>
  <c r="BK206" i="5"/>
  <c r="BY206" i="5" s="1"/>
  <c r="BJ204" i="5"/>
  <c r="BX204" i="5" s="1"/>
  <c r="BJ202" i="5"/>
  <c r="BX202" i="5" s="1"/>
  <c r="BJ200" i="5"/>
  <c r="BX200" i="5" s="1"/>
  <c r="BJ198" i="5"/>
  <c r="BX198" i="5" s="1"/>
  <c r="BI196" i="5"/>
  <c r="BW196" i="5" s="1"/>
  <c r="BI194" i="5"/>
  <c r="BW194" i="5" s="1"/>
  <c r="BI190" i="5"/>
  <c r="BW190" i="5" s="1"/>
  <c r="BI187" i="5"/>
  <c r="BW187" i="5" s="1"/>
  <c r="BK184" i="5"/>
  <c r="BY184" i="5" s="1"/>
  <c r="BI180" i="5"/>
  <c r="BW180" i="5" s="1"/>
  <c r="BJ177" i="5"/>
  <c r="BX177" i="5" s="1"/>
  <c r="BI246" i="5"/>
  <c r="BW246" i="5" s="1"/>
  <c r="BK243" i="5"/>
  <c r="BY243" i="5" s="1"/>
  <c r="BJ241" i="5"/>
  <c r="BX241" i="5" s="1"/>
  <c r="BJ239" i="5"/>
  <c r="BX239" i="5" s="1"/>
  <c r="BI237" i="5"/>
  <c r="BW237" i="5" s="1"/>
  <c r="BJ234" i="5"/>
  <c r="BX234" i="5" s="1"/>
  <c r="BI232" i="5"/>
  <c r="BW232" i="5" s="1"/>
  <c r="BJ230" i="5"/>
  <c r="BX230" i="5" s="1"/>
  <c r="BK227" i="5"/>
  <c r="BY227" i="5" s="1"/>
  <c r="BJ225" i="5"/>
  <c r="BX225" i="5" s="1"/>
  <c r="BJ223" i="5"/>
  <c r="BX223" i="5" s="1"/>
  <c r="BJ221" i="5"/>
  <c r="BX221" i="5" s="1"/>
  <c r="BI218" i="5"/>
  <c r="BW218" i="5" s="1"/>
  <c r="BJ214" i="5"/>
  <c r="BX214" i="5" s="1"/>
  <c r="BI212" i="5"/>
  <c r="BW212" i="5" s="1"/>
  <c r="BJ210" i="5"/>
  <c r="BX210" i="5" s="1"/>
  <c r="BI208" i="5"/>
  <c r="BW208" i="5" s="1"/>
  <c r="BJ206" i="5"/>
  <c r="BX206" i="5" s="1"/>
  <c r="BI204" i="5"/>
  <c r="BW204" i="5" s="1"/>
  <c r="BI202" i="5"/>
  <c r="BW202" i="5" s="1"/>
  <c r="BI200" i="5"/>
  <c r="BW200" i="5" s="1"/>
  <c r="BI198" i="5"/>
  <c r="BW198" i="5" s="1"/>
  <c r="BK193" i="5"/>
  <c r="BY193" i="5" s="1"/>
  <c r="BK191" i="5"/>
  <c r="BY191" i="5" s="1"/>
  <c r="BK188" i="5"/>
  <c r="BY188" i="5" s="1"/>
  <c r="BJ184" i="5"/>
  <c r="BX184" i="5" s="1"/>
  <c r="BK181" i="5"/>
  <c r="BY181" i="5" s="1"/>
  <c r="BJ243" i="5"/>
  <c r="BX243" i="5" s="1"/>
  <c r="BI241" i="5"/>
  <c r="BW241" i="5" s="1"/>
  <c r="BI239" i="5"/>
  <c r="BW239" i="5" s="1"/>
  <c r="BK236" i="5"/>
  <c r="BY236" i="5" s="1"/>
  <c r="BI234" i="5"/>
  <c r="BW234" i="5" s="1"/>
  <c r="BI230" i="5"/>
  <c r="BW230" i="5" s="1"/>
  <c r="BJ227" i="5"/>
  <c r="BX227" i="5" s="1"/>
  <c r="BI225" i="5"/>
  <c r="BW225" i="5" s="1"/>
  <c r="BI223" i="5"/>
  <c r="BW223" i="5" s="1"/>
  <c r="BI221" i="5"/>
  <c r="BW221" i="5" s="1"/>
  <c r="BK217" i="5"/>
  <c r="BY217" i="5" s="1"/>
  <c r="BI214" i="5"/>
  <c r="BW214" i="5" s="1"/>
  <c r="BI210" i="5"/>
  <c r="BW210" i="5" s="1"/>
  <c r="BI206" i="5"/>
  <c r="BW206" i="5" s="1"/>
  <c r="BJ193" i="5"/>
  <c r="BX193" i="5" s="1"/>
  <c r="BJ191" i="5"/>
  <c r="BX191" i="5" s="1"/>
  <c r="BJ188" i="5"/>
  <c r="BX188" i="5" s="1"/>
  <c r="BK245" i="5"/>
  <c r="BY245" i="5" s="1"/>
  <c r="BI243" i="5"/>
  <c r="BW243" i="5" s="1"/>
  <c r="BK240" i="5"/>
  <c r="BY240" i="5" s="1"/>
  <c r="BJ236" i="5"/>
  <c r="BX236" i="5" s="1"/>
  <c r="BK229" i="5"/>
  <c r="BY229" i="5" s="1"/>
  <c r="BI227" i="5"/>
  <c r="BW227" i="5" s="1"/>
  <c r="BK224" i="5"/>
  <c r="BY224" i="5" s="1"/>
  <c r="BK219" i="5"/>
  <c r="BY219" i="5" s="1"/>
  <c r="BJ217" i="5"/>
  <c r="BX217" i="5" s="1"/>
  <c r="BK213" i="5"/>
  <c r="BY213" i="5" s="1"/>
  <c r="BK209" i="5"/>
  <c r="BY209" i="5" s="1"/>
  <c r="BK197" i="5"/>
  <c r="BY197" i="5" s="1"/>
  <c r="BK195" i="5"/>
  <c r="BY195" i="5" s="1"/>
  <c r="BI193" i="5"/>
  <c r="BW193" i="5" s="1"/>
  <c r="BI191" i="5"/>
  <c r="BW191" i="5" s="1"/>
  <c r="BI188" i="5"/>
  <c r="BW188" i="5" s="1"/>
  <c r="BK185" i="5"/>
  <c r="BY185" i="5" s="1"/>
  <c r="BK182" i="5"/>
  <c r="BY182" i="5" s="1"/>
  <c r="BI181" i="5"/>
  <c r="BW181" i="5" s="1"/>
  <c r="BJ245" i="5"/>
  <c r="BX245" i="5" s="1"/>
  <c r="BK242" i="5"/>
  <c r="BY242" i="5" s="1"/>
  <c r="BJ240" i="5"/>
  <c r="BX240" i="5" s="1"/>
  <c r="BK238" i="5"/>
  <c r="BY238" i="5" s="1"/>
  <c r="BI236" i="5"/>
  <c r="BW236" i="5" s="1"/>
  <c r="BK233" i="5"/>
  <c r="BY233" i="5" s="1"/>
  <c r="BK231" i="5"/>
  <c r="BY231" i="5" s="1"/>
  <c r="BJ229" i="5"/>
  <c r="BX229" i="5" s="1"/>
  <c r="BK226" i="5"/>
  <c r="BY226" i="5" s="1"/>
  <c r="BJ224" i="5"/>
  <c r="BX224" i="5" s="1"/>
  <c r="BK222" i="5"/>
  <c r="BY222" i="5" s="1"/>
  <c r="BK220" i="5"/>
  <c r="BY220" i="5" s="1"/>
  <c r="BJ219" i="5"/>
  <c r="BX219" i="5" s="1"/>
  <c r="BI217" i="5"/>
  <c r="BW217" i="5" s="1"/>
  <c r="BK215" i="5"/>
  <c r="BY215" i="5" s="1"/>
  <c r="BJ213" i="5"/>
  <c r="BX213" i="5" s="1"/>
  <c r="BJ209" i="5"/>
  <c r="BX209" i="5" s="1"/>
  <c r="BK205" i="5"/>
  <c r="BY205" i="5" s="1"/>
  <c r="BK203" i="5"/>
  <c r="BY203" i="5" s="1"/>
  <c r="BK201" i="5"/>
  <c r="BY201" i="5" s="1"/>
  <c r="BK199" i="5"/>
  <c r="BY199" i="5" s="1"/>
  <c r="BJ197" i="5"/>
  <c r="BX197" i="5" s="1"/>
  <c r="BJ195" i="5"/>
  <c r="BX195" i="5" s="1"/>
  <c r="BK189" i="5"/>
  <c r="BY189" i="5" s="1"/>
  <c r="BK186" i="5"/>
  <c r="BY186" i="5" s="1"/>
  <c r="BJ185" i="5"/>
  <c r="BX185" i="5" s="1"/>
  <c r="BI245" i="5"/>
  <c r="BW245" i="5" s="1"/>
  <c r="BJ242" i="5"/>
  <c r="BX242" i="5" s="1"/>
  <c r="BI240" i="5"/>
  <c r="BW240" i="5" s="1"/>
  <c r="BJ238" i="5"/>
  <c r="BX238" i="5" s="1"/>
  <c r="BK235" i="5"/>
  <c r="BY235" i="5" s="1"/>
  <c r="BJ233" i="5"/>
  <c r="BX233" i="5" s="1"/>
  <c r="BJ231" i="5"/>
  <c r="BX231" i="5" s="1"/>
  <c r="BI229" i="5"/>
  <c r="BW229" i="5" s="1"/>
  <c r="BJ226" i="5"/>
  <c r="BX226" i="5" s="1"/>
  <c r="BI224" i="5"/>
  <c r="BW224" i="5" s="1"/>
  <c r="BJ222" i="5"/>
  <c r="BX222" i="5" s="1"/>
  <c r="BJ220" i="5"/>
  <c r="BX220" i="5" s="1"/>
  <c r="BI219" i="5"/>
  <c r="BW219" i="5" s="1"/>
  <c r="BK216" i="5"/>
  <c r="BY216" i="5" s="1"/>
  <c r="BJ215" i="5"/>
  <c r="BX215" i="5" s="1"/>
  <c r="BI213" i="5"/>
  <c r="BW213" i="5" s="1"/>
  <c r="BK211" i="5"/>
  <c r="BY211" i="5" s="1"/>
  <c r="BI209" i="5"/>
  <c r="BW209" i="5" s="1"/>
  <c r="BK207" i="5"/>
  <c r="BY207" i="5" s="1"/>
  <c r="BJ205" i="5"/>
  <c r="BX205" i="5" s="1"/>
  <c r="BJ203" i="5"/>
  <c r="BX203" i="5" s="1"/>
  <c r="BJ201" i="5"/>
  <c r="BX201" i="5" s="1"/>
  <c r="BJ199" i="5"/>
  <c r="BX199" i="5" s="1"/>
  <c r="BI197" i="5"/>
  <c r="BW197" i="5" s="1"/>
  <c r="BI195" i="5"/>
  <c r="BW195" i="5" s="1"/>
  <c r="BK192" i="5"/>
  <c r="BY192" i="5" s="1"/>
  <c r="BJ189" i="5"/>
  <c r="BX189" i="5" s="1"/>
  <c r="BJ186" i="5"/>
  <c r="BX186" i="5" s="1"/>
  <c r="BI185" i="5"/>
  <c r="BW185" i="5" s="1"/>
  <c r="BK244" i="5"/>
  <c r="BY244" i="5" s="1"/>
  <c r="BI242" i="5"/>
  <c r="BW242" i="5" s="1"/>
  <c r="BI238" i="5"/>
  <c r="BW238" i="5" s="1"/>
  <c r="BJ235" i="5"/>
  <c r="BX235" i="5" s="1"/>
  <c r="BI233" i="5"/>
  <c r="BW233" i="5" s="1"/>
  <c r="BI231" i="5"/>
  <c r="BW231" i="5" s="1"/>
  <c r="BK228" i="5"/>
  <c r="BY228" i="5" s="1"/>
  <c r="BI226" i="5"/>
  <c r="BW226" i="5" s="1"/>
  <c r="BI222" i="5"/>
  <c r="BW222" i="5" s="1"/>
  <c r="BI220" i="5"/>
  <c r="BW220" i="5" s="1"/>
  <c r="BJ216" i="5"/>
  <c r="BX216" i="5" s="1"/>
  <c r="BI215" i="5"/>
  <c r="BW215" i="5" s="1"/>
  <c r="BJ211" i="5"/>
  <c r="BX211" i="5" s="1"/>
  <c r="BJ207" i="5"/>
  <c r="BX207" i="5" s="1"/>
  <c r="BI205" i="5"/>
  <c r="BW205" i="5" s="1"/>
  <c r="BI203" i="5"/>
  <c r="BW203" i="5" s="1"/>
  <c r="BI201" i="5"/>
  <c r="BW201" i="5" s="1"/>
  <c r="BI199" i="5"/>
  <c r="BW199" i="5" s="1"/>
  <c r="BJ192" i="5"/>
  <c r="BX192" i="5" s="1"/>
  <c r="BK187" i="5"/>
  <c r="BY187" i="5" s="1"/>
  <c r="BI184" i="5"/>
  <c r="BW184" i="5" s="1"/>
  <c r="BI177" i="5"/>
  <c r="BW177" i="5" s="1"/>
  <c r="BJ174" i="5"/>
  <c r="BX174" i="5" s="1"/>
  <c r="BK172" i="5"/>
  <c r="BY172" i="5" s="1"/>
  <c r="BK170" i="5"/>
  <c r="BY170" i="5" s="1"/>
  <c r="BJ168" i="5"/>
  <c r="BX168" i="5" s="1"/>
  <c r="BJ166" i="5"/>
  <c r="BX166" i="5" s="1"/>
  <c r="BI163" i="5"/>
  <c r="BW163" i="5" s="1"/>
  <c r="BI160" i="5"/>
  <c r="BW160" i="5" s="1"/>
  <c r="BK158" i="5"/>
  <c r="BY158" i="5" s="1"/>
  <c r="BJ155" i="5"/>
  <c r="BX155" i="5" s="1"/>
  <c r="BK152" i="5"/>
  <c r="BY152" i="5" s="1"/>
  <c r="BK149" i="5"/>
  <c r="BY149" i="5" s="1"/>
  <c r="BI148" i="5"/>
  <c r="BW148" i="5" s="1"/>
  <c r="BK145" i="5"/>
  <c r="BY145" i="5" s="1"/>
  <c r="BI144" i="5"/>
  <c r="BW144" i="5" s="1"/>
  <c r="BK141" i="5"/>
  <c r="BY141" i="5" s="1"/>
  <c r="BI140" i="5"/>
  <c r="BW140" i="5" s="1"/>
  <c r="BK137" i="5"/>
  <c r="BY137" i="5" s="1"/>
  <c r="BJ136" i="5"/>
  <c r="BX136" i="5" s="1"/>
  <c r="BK133" i="5"/>
  <c r="BY133" i="5" s="1"/>
  <c r="BI132" i="5"/>
  <c r="BW132" i="5" s="1"/>
  <c r="BK129" i="5"/>
  <c r="BY129" i="5" s="1"/>
  <c r="BI128" i="5"/>
  <c r="BW128" i="5" s="1"/>
  <c r="BJ125" i="5"/>
  <c r="BI124" i="5"/>
  <c r="BW124" i="5" s="1"/>
  <c r="BJ122" i="5"/>
  <c r="BX122" i="5" s="1"/>
  <c r="BJ111" i="5"/>
  <c r="BX111" i="5" s="1"/>
  <c r="BJ109" i="5"/>
  <c r="BX109" i="5" s="1"/>
  <c r="BI108" i="5"/>
  <c r="BW108" i="5" s="1"/>
  <c r="BK105" i="5"/>
  <c r="BY105" i="5" s="1"/>
  <c r="BI104" i="5"/>
  <c r="BW104" i="5" s="1"/>
  <c r="BI99" i="5"/>
  <c r="BW99" i="5" s="1"/>
  <c r="BK94" i="5"/>
  <c r="BY94" i="5" s="1"/>
  <c r="BJ89" i="5"/>
  <c r="BX89" i="5" s="1"/>
  <c r="BJ84" i="5"/>
  <c r="BX84" i="5" s="1"/>
  <c r="BJ79" i="5"/>
  <c r="BX79" i="5" s="1"/>
  <c r="BK176" i="5"/>
  <c r="BY176" i="5" s="1"/>
  <c r="BI174" i="5"/>
  <c r="BW174" i="5" s="1"/>
  <c r="BJ172" i="5"/>
  <c r="BX172" i="5" s="1"/>
  <c r="BI170" i="5"/>
  <c r="BW170" i="5" s="1"/>
  <c r="BI168" i="5"/>
  <c r="BW168" i="5" s="1"/>
  <c r="BI166" i="5"/>
  <c r="BW166" i="5" s="1"/>
  <c r="BK164" i="5"/>
  <c r="BY164" i="5" s="1"/>
  <c r="BJ158" i="5"/>
  <c r="BX158" i="5" s="1"/>
  <c r="BI155" i="5"/>
  <c r="BW155" i="5" s="1"/>
  <c r="BK153" i="5"/>
  <c r="BY153" i="5" s="1"/>
  <c r="BJ152" i="5"/>
  <c r="BX152" i="5" s="1"/>
  <c r="BJ149" i="5"/>
  <c r="BX149" i="5" s="1"/>
  <c r="BJ145" i="5"/>
  <c r="BX145" i="5" s="1"/>
  <c r="BJ141" i="5"/>
  <c r="BX141" i="5" s="1"/>
  <c r="BJ137" i="5"/>
  <c r="BX137" i="5" s="1"/>
  <c r="BI136" i="5"/>
  <c r="BW136" i="5" s="1"/>
  <c r="BJ133" i="5"/>
  <c r="BX133" i="5" s="1"/>
  <c r="BJ129" i="5"/>
  <c r="BX129" i="5" s="1"/>
  <c r="BK126" i="5"/>
  <c r="BY126" i="5" s="1"/>
  <c r="BI125" i="5"/>
  <c r="BW125" i="5" s="1"/>
  <c r="BI122" i="5"/>
  <c r="BW122" i="5" s="1"/>
  <c r="BK120" i="5"/>
  <c r="BY120" i="5" s="1"/>
  <c r="BK118" i="5"/>
  <c r="BY118" i="5" s="1"/>
  <c r="BK116" i="5"/>
  <c r="BY116" i="5" s="1"/>
  <c r="BK114" i="5"/>
  <c r="BY114" i="5" s="1"/>
  <c r="BI111" i="5"/>
  <c r="BW111" i="5" s="1"/>
  <c r="BI109" i="5"/>
  <c r="BW109" i="5" s="1"/>
  <c r="BJ105" i="5"/>
  <c r="BX105" i="5" s="1"/>
  <c r="BK100" i="5"/>
  <c r="BY100" i="5" s="1"/>
  <c r="BK95" i="5"/>
  <c r="BY95" i="5" s="1"/>
  <c r="BJ94" i="5"/>
  <c r="BX94" i="5" s="1"/>
  <c r="BK90" i="5"/>
  <c r="BY90" i="5" s="1"/>
  <c r="BI89" i="5"/>
  <c r="BW89" i="5" s="1"/>
  <c r="BK85" i="5"/>
  <c r="BY85" i="5" s="1"/>
  <c r="BI84" i="5"/>
  <c r="BW84" i="5" s="1"/>
  <c r="BK80" i="5"/>
  <c r="BY80" i="5" s="1"/>
  <c r="BI79" i="5"/>
  <c r="BW79" i="5" s="1"/>
  <c r="BK196" i="5"/>
  <c r="BY196" i="5" s="1"/>
  <c r="BI186" i="5"/>
  <c r="BW186" i="5" s="1"/>
  <c r="BK179" i="5"/>
  <c r="BY179" i="5" s="1"/>
  <c r="BJ176" i="5"/>
  <c r="BX176" i="5" s="1"/>
  <c r="BI172" i="5"/>
  <c r="BW172" i="5" s="1"/>
  <c r="BJ164" i="5"/>
  <c r="BX164" i="5" s="1"/>
  <c r="BK161" i="5"/>
  <c r="BY161" i="5" s="1"/>
  <c r="BI158" i="5"/>
  <c r="BW158" i="5" s="1"/>
  <c r="BJ153" i="5"/>
  <c r="BX153" i="5" s="1"/>
  <c r="BI152" i="5"/>
  <c r="BW152" i="5" s="1"/>
  <c r="BI149" i="5"/>
  <c r="BW149" i="5" s="1"/>
  <c r="BI145" i="5"/>
  <c r="BW145" i="5" s="1"/>
  <c r="BK142" i="5"/>
  <c r="BY142" i="5" s="1"/>
  <c r="BI141" i="5"/>
  <c r="BW141" i="5" s="1"/>
  <c r="BK138" i="5"/>
  <c r="BY138" i="5" s="1"/>
  <c r="BI137" i="5"/>
  <c r="BW137" i="5" s="1"/>
  <c r="BI133" i="5"/>
  <c r="BW133" i="5" s="1"/>
  <c r="BI129" i="5"/>
  <c r="BW129" i="5" s="1"/>
  <c r="BJ126" i="5"/>
  <c r="BX126" i="5" s="1"/>
  <c r="BJ120" i="5"/>
  <c r="BX120" i="5" s="1"/>
  <c r="BJ118" i="5"/>
  <c r="BX118" i="5" s="1"/>
  <c r="BJ116" i="5"/>
  <c r="BX116" i="5" s="1"/>
  <c r="BJ114" i="5"/>
  <c r="BX114" i="5" s="1"/>
  <c r="BI105" i="5"/>
  <c r="BW105" i="5" s="1"/>
  <c r="BK101" i="5"/>
  <c r="BY101" i="5" s="1"/>
  <c r="BJ100" i="5"/>
  <c r="BX100" i="5" s="1"/>
  <c r="BJ95" i="5"/>
  <c r="BX95" i="5" s="1"/>
  <c r="BI94" i="5"/>
  <c r="BW94" i="5" s="1"/>
  <c r="BJ90" i="5"/>
  <c r="BX90" i="5" s="1"/>
  <c r="BJ85" i="5"/>
  <c r="BX85" i="5" s="1"/>
  <c r="BK81" i="5"/>
  <c r="BY81" i="5" s="1"/>
  <c r="BJ80" i="5"/>
  <c r="BX80" i="5" s="1"/>
  <c r="BK76" i="5"/>
  <c r="BY76" i="5" s="1"/>
  <c r="BJ181" i="5"/>
  <c r="BX181" i="5" s="1"/>
  <c r="BI179" i="5"/>
  <c r="BW179" i="5" s="1"/>
  <c r="BK178" i="5"/>
  <c r="BY178" i="5" s="1"/>
  <c r="BJ175" i="5"/>
  <c r="BX175" i="5" s="1"/>
  <c r="BJ171" i="5"/>
  <c r="BX171" i="5" s="1"/>
  <c r="BK169" i="5"/>
  <c r="BY169" i="5" s="1"/>
  <c r="BI167" i="5"/>
  <c r="BW167" i="5" s="1"/>
  <c r="BK165" i="5"/>
  <c r="BY165" i="5" s="1"/>
  <c r="BK162" i="5"/>
  <c r="BY162" i="5" s="1"/>
  <c r="BI161" i="5"/>
  <c r="BW161" i="5" s="1"/>
  <c r="BJ159" i="5"/>
  <c r="BX159" i="5" s="1"/>
  <c r="BJ156" i="5"/>
  <c r="BX156" i="5" s="1"/>
  <c r="BK154" i="5"/>
  <c r="BY154" i="5" s="1"/>
  <c r="BJ150" i="5"/>
  <c r="BX150" i="5" s="1"/>
  <c r="BK147" i="5"/>
  <c r="BY147" i="5" s="1"/>
  <c r="BJ146" i="5"/>
  <c r="BX146" i="5" s="1"/>
  <c r="BJ143" i="5"/>
  <c r="BX143" i="5" s="1"/>
  <c r="BI142" i="5"/>
  <c r="BW142" i="5" s="1"/>
  <c r="BJ139" i="5"/>
  <c r="BX139" i="5" s="1"/>
  <c r="BI138" i="5"/>
  <c r="BW138" i="5" s="1"/>
  <c r="BK135" i="5"/>
  <c r="BY135" i="5" s="1"/>
  <c r="BJ134" i="5"/>
  <c r="BX134" i="5" s="1"/>
  <c r="BK131" i="5"/>
  <c r="BY131" i="5" s="1"/>
  <c r="BJ130" i="5"/>
  <c r="BX130" i="5" s="1"/>
  <c r="BK127" i="5"/>
  <c r="BY127" i="5" s="1"/>
  <c r="BJ123" i="5"/>
  <c r="BX123" i="5" s="1"/>
  <c r="BJ121" i="5"/>
  <c r="BX121" i="5" s="1"/>
  <c r="BK119" i="5"/>
  <c r="BY119" i="5" s="1"/>
  <c r="BJ112" i="5"/>
  <c r="BX112" i="5" s="1"/>
  <c r="BK110" i="5"/>
  <c r="BY110" i="5" s="1"/>
  <c r="BJ106" i="5"/>
  <c r="BX106" i="5" s="1"/>
  <c r="BK103" i="5"/>
  <c r="BY103" i="5" s="1"/>
  <c r="BK102" i="5"/>
  <c r="BY102" i="5" s="1"/>
  <c r="BI101" i="5"/>
  <c r="BW101" i="5" s="1"/>
  <c r="BK97" i="5"/>
  <c r="BY97" i="5" s="1"/>
  <c r="BJ96" i="5"/>
  <c r="BX96" i="5" s="1"/>
  <c r="BK92" i="5"/>
  <c r="BY92" i="5" s="1"/>
  <c r="BJ91" i="5"/>
  <c r="BX91" i="5" s="1"/>
  <c r="BJ87" i="5"/>
  <c r="BX87" i="5" s="1"/>
  <c r="BJ86" i="5"/>
  <c r="BX86" i="5" s="1"/>
  <c r="BK83" i="5"/>
  <c r="BY83" i="5" s="1"/>
  <c r="BJ82" i="5"/>
  <c r="BX82" i="5" s="1"/>
  <c r="BK194" i="5"/>
  <c r="BY194" i="5" s="1"/>
  <c r="BI189" i="5"/>
  <c r="BW189" i="5" s="1"/>
  <c r="BJ182" i="5"/>
  <c r="BX182" i="5" s="1"/>
  <c r="BJ178" i="5"/>
  <c r="BX178" i="5" s="1"/>
  <c r="BI175" i="5"/>
  <c r="BW175" i="5" s="1"/>
  <c r="BK173" i="5"/>
  <c r="BY173" i="5" s="1"/>
  <c r="BI171" i="5"/>
  <c r="BW171" i="5" s="1"/>
  <c r="BJ169" i="5"/>
  <c r="BX169" i="5" s="1"/>
  <c r="BJ165" i="5"/>
  <c r="BX165" i="5" s="1"/>
  <c r="BJ162" i="5"/>
  <c r="BX162" i="5" s="1"/>
  <c r="BI159" i="5"/>
  <c r="BW159" i="5" s="1"/>
  <c r="BK157" i="5"/>
  <c r="BY157" i="5" s="1"/>
  <c r="BI156" i="5"/>
  <c r="BW156" i="5" s="1"/>
  <c r="BJ154" i="5"/>
  <c r="BX154" i="5" s="1"/>
  <c r="BK151" i="5"/>
  <c r="BY151" i="5" s="1"/>
  <c r="BI150" i="5"/>
  <c r="BW150" i="5" s="1"/>
  <c r="BJ147" i="5"/>
  <c r="BX147" i="5" s="1"/>
  <c r="BI146" i="5"/>
  <c r="BW146" i="5" s="1"/>
  <c r="BI143" i="5"/>
  <c r="BW143" i="5" s="1"/>
  <c r="BI139" i="5"/>
  <c r="BW139" i="5" s="1"/>
  <c r="BJ135" i="5"/>
  <c r="BX135" i="5" s="1"/>
  <c r="BI134" i="5"/>
  <c r="BW134" i="5" s="1"/>
  <c r="BJ131" i="5"/>
  <c r="BX131" i="5" s="1"/>
  <c r="BI130" i="5"/>
  <c r="BW130" i="5" s="1"/>
  <c r="BJ127" i="5"/>
  <c r="BX127" i="5" s="1"/>
  <c r="BI123" i="5"/>
  <c r="BW123" i="5" s="1"/>
  <c r="BI121" i="5"/>
  <c r="BW121" i="5" s="1"/>
  <c r="BJ119" i="5"/>
  <c r="BX119" i="5" s="1"/>
  <c r="BK117" i="5"/>
  <c r="BY117" i="5" s="1"/>
  <c r="BK115" i="5"/>
  <c r="BY115" i="5" s="1"/>
  <c r="BK113" i="5"/>
  <c r="BY113" i="5" s="1"/>
  <c r="BI112" i="5"/>
  <c r="BW112" i="5" s="1"/>
  <c r="BJ110" i="5"/>
  <c r="BX110" i="5" s="1"/>
  <c r="BK107" i="5"/>
  <c r="BY107" i="5" s="1"/>
  <c r="BI106" i="5"/>
  <c r="BW106" i="5" s="1"/>
  <c r="BJ103" i="5"/>
  <c r="BX103" i="5" s="1"/>
  <c r="BJ102" i="5"/>
  <c r="BX102" i="5" s="1"/>
  <c r="BK98" i="5"/>
  <c r="BY98" i="5" s="1"/>
  <c r="BJ97" i="5"/>
  <c r="BX97" i="5" s="1"/>
  <c r="BI96" i="5"/>
  <c r="BW96" i="5" s="1"/>
  <c r="BK93" i="5"/>
  <c r="BY93" i="5" s="1"/>
  <c r="BJ92" i="5"/>
  <c r="BX92" i="5" s="1"/>
  <c r="BI91" i="5"/>
  <c r="BW91" i="5" s="1"/>
  <c r="BK88" i="5"/>
  <c r="BY88" i="5" s="1"/>
  <c r="BI87" i="5"/>
  <c r="BW87" i="5" s="1"/>
  <c r="BI86" i="5"/>
  <c r="BW86" i="5" s="1"/>
  <c r="BJ83" i="5"/>
  <c r="BX83" i="5" s="1"/>
  <c r="BI82" i="5"/>
  <c r="BW82" i="5" s="1"/>
  <c r="BI173" i="5"/>
  <c r="BW173" i="5" s="1"/>
  <c r="BK171" i="5"/>
  <c r="BY171" i="5" s="1"/>
  <c r="BJ161" i="5"/>
  <c r="BX161" i="5" s="1"/>
  <c r="BK156" i="5"/>
  <c r="BY156" i="5" s="1"/>
  <c r="BK148" i="5"/>
  <c r="BY148" i="5" s="1"/>
  <c r="BJ142" i="5"/>
  <c r="BX142" i="5" s="1"/>
  <c r="BK136" i="5"/>
  <c r="BY136" i="5" s="1"/>
  <c r="BK122" i="5"/>
  <c r="BY122" i="5" s="1"/>
  <c r="BI117" i="5"/>
  <c r="BW117" i="5" s="1"/>
  <c r="BJ115" i="5"/>
  <c r="BX115" i="5" s="1"/>
  <c r="BI110" i="5"/>
  <c r="BW110" i="5" s="1"/>
  <c r="BI107" i="5"/>
  <c r="BW107" i="5" s="1"/>
  <c r="BI98" i="5"/>
  <c r="BW98" i="5" s="1"/>
  <c r="BI95" i="5"/>
  <c r="BW95" i="5" s="1"/>
  <c r="BI92" i="5"/>
  <c r="BW92" i="5" s="1"/>
  <c r="BK89" i="5"/>
  <c r="BY89" i="5" s="1"/>
  <c r="BK86" i="5"/>
  <c r="BY86" i="5" s="1"/>
  <c r="BI83" i="5"/>
  <c r="BW83" i="5" s="1"/>
  <c r="BK78" i="5"/>
  <c r="BY78" i="5" s="1"/>
  <c r="BI73" i="5"/>
  <c r="BW73" i="5" s="1"/>
  <c r="BJ68" i="5"/>
  <c r="BX68" i="5" s="1"/>
  <c r="BK63" i="5"/>
  <c r="BY63" i="5" s="1"/>
  <c r="BJ62" i="5"/>
  <c r="BX62" i="5" s="1"/>
  <c r="BI57" i="5"/>
  <c r="BW57" i="5" s="1"/>
  <c r="BJ52" i="5"/>
  <c r="BX52" i="5" s="1"/>
  <c r="BK47" i="5"/>
  <c r="BY47" i="5" s="1"/>
  <c r="BJ46" i="5"/>
  <c r="BX46" i="5" s="1"/>
  <c r="BI41" i="5"/>
  <c r="BW41" i="5" s="1"/>
  <c r="BJ36" i="5"/>
  <c r="BX36" i="5" s="1"/>
  <c r="BK31" i="5"/>
  <c r="BY31" i="5" s="1"/>
  <c r="BJ30" i="5"/>
  <c r="BX30" i="5" s="1"/>
  <c r="BJ26" i="5"/>
  <c r="BX26" i="5" s="1"/>
  <c r="BK19" i="5"/>
  <c r="BY19" i="5" s="1"/>
  <c r="BJ18" i="5"/>
  <c r="BX18" i="5" s="1"/>
  <c r="BK15" i="5"/>
  <c r="BY15" i="5" s="1"/>
  <c r="BK14" i="5"/>
  <c r="BY14" i="5" s="1"/>
  <c r="BJ11" i="5"/>
  <c r="BX11" i="5" s="1"/>
  <c r="BI10" i="5"/>
  <c r="BW10" i="5" s="1"/>
  <c r="BK8" i="5"/>
  <c r="BY8" i="5" s="1"/>
  <c r="BJ7" i="5"/>
  <c r="BX7" i="5" s="1"/>
  <c r="BJ6" i="5"/>
  <c r="BX6" i="5" s="1"/>
  <c r="BJ5" i="5"/>
  <c r="BX5" i="5" s="1"/>
  <c r="BJ4" i="5"/>
  <c r="BX4" i="5" s="1"/>
  <c r="BI3" i="5"/>
  <c r="BW3" i="5" s="1"/>
  <c r="BI2" i="5"/>
  <c r="BW2" i="5" s="1"/>
  <c r="BK71" i="5"/>
  <c r="BY71" i="5" s="1"/>
  <c r="BK38" i="5"/>
  <c r="BY38" i="5" s="1"/>
  <c r="BJ32" i="5"/>
  <c r="BX32" i="5" s="1"/>
  <c r="BI27" i="5"/>
  <c r="BW27" i="5" s="1"/>
  <c r="BK25" i="5"/>
  <c r="BY25" i="5" s="1"/>
  <c r="BI164" i="5"/>
  <c r="BW164" i="5" s="1"/>
  <c r="BK159" i="5"/>
  <c r="BY159" i="5" s="1"/>
  <c r="BJ151" i="5"/>
  <c r="BX151" i="5" s="1"/>
  <c r="BJ148" i="5"/>
  <c r="BX148" i="5" s="1"/>
  <c r="BK128" i="5"/>
  <c r="BY128" i="5" s="1"/>
  <c r="BK125" i="5"/>
  <c r="BY125" i="5" s="1"/>
  <c r="BI115" i="5"/>
  <c r="BW115" i="5" s="1"/>
  <c r="BJ113" i="5"/>
  <c r="BX113" i="5" s="1"/>
  <c r="BK108" i="5"/>
  <c r="BY108" i="5" s="1"/>
  <c r="BK99" i="5"/>
  <c r="BY99" i="5" s="1"/>
  <c r="BJ78" i="5"/>
  <c r="BX78" i="5" s="1"/>
  <c r="BK77" i="5"/>
  <c r="BY77" i="5" s="1"/>
  <c r="BK74" i="5"/>
  <c r="BY74" i="5" s="1"/>
  <c r="BK69" i="5"/>
  <c r="BY69" i="5" s="1"/>
  <c r="BI68" i="5"/>
  <c r="BW68" i="5" s="1"/>
  <c r="BJ63" i="5"/>
  <c r="BX63" i="5" s="1"/>
  <c r="BI62" i="5"/>
  <c r="BW62" i="5" s="1"/>
  <c r="BK58" i="5"/>
  <c r="BY58" i="5" s="1"/>
  <c r="BK53" i="5"/>
  <c r="BY53" i="5" s="1"/>
  <c r="BI52" i="5"/>
  <c r="BW52" i="5" s="1"/>
  <c r="BJ47" i="5"/>
  <c r="BX47" i="5" s="1"/>
  <c r="BI46" i="5"/>
  <c r="BW46" i="5" s="1"/>
  <c r="BK42" i="5"/>
  <c r="BY42" i="5" s="1"/>
  <c r="BK37" i="5"/>
  <c r="BY37" i="5" s="1"/>
  <c r="BI36" i="5"/>
  <c r="BW36" i="5" s="1"/>
  <c r="BJ31" i="5"/>
  <c r="BX31" i="5" s="1"/>
  <c r="BI30" i="5"/>
  <c r="BW30" i="5" s="1"/>
  <c r="BK27" i="5"/>
  <c r="BY27" i="5" s="1"/>
  <c r="BI26" i="5"/>
  <c r="BW26" i="5" s="1"/>
  <c r="BK24" i="5"/>
  <c r="BY24" i="5" s="1"/>
  <c r="BJ19" i="5"/>
  <c r="BX19" i="5" s="1"/>
  <c r="BI18" i="5"/>
  <c r="BW18" i="5" s="1"/>
  <c r="BJ15" i="5"/>
  <c r="BX15" i="5" s="1"/>
  <c r="BJ14" i="5"/>
  <c r="BX14" i="5" s="1"/>
  <c r="BI11" i="5"/>
  <c r="BW11" i="5" s="1"/>
  <c r="BJ8" i="5"/>
  <c r="BX8" i="5" s="1"/>
  <c r="BI7" i="5"/>
  <c r="BW7" i="5" s="1"/>
  <c r="BI6" i="5"/>
  <c r="BW6" i="5" s="1"/>
  <c r="BI5" i="5"/>
  <c r="BW5" i="5" s="1"/>
  <c r="BI4" i="5"/>
  <c r="BW4" i="5" s="1"/>
  <c r="BI178" i="5"/>
  <c r="BW178" i="5" s="1"/>
  <c r="BJ157" i="5"/>
  <c r="BX157" i="5" s="1"/>
  <c r="BI118" i="5"/>
  <c r="BW118" i="5" s="1"/>
  <c r="BK75" i="5"/>
  <c r="BY75" i="5" s="1"/>
  <c r="BI74" i="5"/>
  <c r="BW74" i="5" s="1"/>
  <c r="BI58" i="5"/>
  <c r="BW58" i="5" s="1"/>
  <c r="BK55" i="5"/>
  <c r="BY55" i="5" s="1"/>
  <c r="BK54" i="5"/>
  <c r="BY54" i="5" s="1"/>
  <c r="BK49" i="5"/>
  <c r="BY49" i="5" s="1"/>
  <c r="BK39" i="5"/>
  <c r="BY39" i="5" s="1"/>
  <c r="BI37" i="5"/>
  <c r="BW37" i="5" s="1"/>
  <c r="BK28" i="5"/>
  <c r="BY28" i="5" s="1"/>
  <c r="BK12" i="5"/>
  <c r="BY12" i="5" s="1"/>
  <c r="BJ117" i="5"/>
  <c r="BX117" i="5" s="1"/>
  <c r="BJ107" i="5"/>
  <c r="BX107" i="5" s="1"/>
  <c r="BJ104" i="5"/>
  <c r="BX104" i="5" s="1"/>
  <c r="BJ73" i="5"/>
  <c r="BX73" i="5" s="1"/>
  <c r="BK68" i="5"/>
  <c r="BY68" i="5" s="1"/>
  <c r="BJ57" i="5"/>
  <c r="BX57" i="5" s="1"/>
  <c r="BK52" i="5"/>
  <c r="BY52" i="5" s="1"/>
  <c r="BI169" i="5"/>
  <c r="BW169" i="5" s="1"/>
  <c r="BK167" i="5"/>
  <c r="BY167" i="5" s="1"/>
  <c r="BI154" i="5"/>
  <c r="BW154" i="5" s="1"/>
  <c r="BI151" i="5"/>
  <c r="BW151" i="5" s="1"/>
  <c r="BK143" i="5"/>
  <c r="BY143" i="5" s="1"/>
  <c r="BK140" i="5"/>
  <c r="BY140" i="5" s="1"/>
  <c r="BK134" i="5"/>
  <c r="BY134" i="5" s="1"/>
  <c r="BI131" i="5"/>
  <c r="BW131" i="5" s="1"/>
  <c r="BJ128" i="5"/>
  <c r="BX128" i="5" s="1"/>
  <c r="BI120" i="5"/>
  <c r="BW120" i="5" s="1"/>
  <c r="BI113" i="5"/>
  <c r="BW113" i="5" s="1"/>
  <c r="BJ108" i="5"/>
  <c r="BX108" i="5" s="1"/>
  <c r="BI102" i="5"/>
  <c r="BW102" i="5" s="1"/>
  <c r="BJ99" i="5"/>
  <c r="BX99" i="5" s="1"/>
  <c r="BK96" i="5"/>
  <c r="BY96" i="5" s="1"/>
  <c r="BJ93" i="5"/>
  <c r="BX93" i="5" s="1"/>
  <c r="BK87" i="5"/>
  <c r="BY87" i="5" s="1"/>
  <c r="BI78" i="5"/>
  <c r="BW78" i="5" s="1"/>
  <c r="BJ77" i="5"/>
  <c r="BX77" i="5" s="1"/>
  <c r="BJ74" i="5"/>
  <c r="BX74" i="5" s="1"/>
  <c r="BJ69" i="5"/>
  <c r="BX69" i="5" s="1"/>
  <c r="BK64" i="5"/>
  <c r="BY64" i="5" s="1"/>
  <c r="BI63" i="5"/>
  <c r="BW63" i="5" s="1"/>
  <c r="BJ58" i="5"/>
  <c r="BX58" i="5" s="1"/>
  <c r="BJ53" i="5"/>
  <c r="BX53" i="5" s="1"/>
  <c r="BK48" i="5"/>
  <c r="BY48" i="5" s="1"/>
  <c r="BI47" i="5"/>
  <c r="BW47" i="5" s="1"/>
  <c r="BJ42" i="5"/>
  <c r="BX42" i="5" s="1"/>
  <c r="BJ37" i="5"/>
  <c r="BX37" i="5" s="1"/>
  <c r="BK32" i="5"/>
  <c r="BY32" i="5" s="1"/>
  <c r="BI31" i="5"/>
  <c r="BW31" i="5" s="1"/>
  <c r="BJ27" i="5"/>
  <c r="BX27" i="5" s="1"/>
  <c r="BJ24" i="5"/>
  <c r="BX24" i="5" s="1"/>
  <c r="BK22" i="5"/>
  <c r="BY22" i="5" s="1"/>
  <c r="BI19" i="5"/>
  <c r="BW19" i="5" s="1"/>
  <c r="BI15" i="5"/>
  <c r="BW15" i="5" s="1"/>
  <c r="BI14" i="5"/>
  <c r="BW14" i="5" s="1"/>
  <c r="BK9" i="5"/>
  <c r="BY9" i="5" s="1"/>
  <c r="BI8" i="5"/>
  <c r="BW8" i="5" s="1"/>
  <c r="BI176" i="5"/>
  <c r="BW176" i="5" s="1"/>
  <c r="BI162" i="5"/>
  <c r="BW162" i="5" s="1"/>
  <c r="BK146" i="5"/>
  <c r="BY146" i="5" s="1"/>
  <c r="BJ140" i="5"/>
  <c r="BX140" i="5" s="1"/>
  <c r="BK123" i="5"/>
  <c r="BY123" i="5" s="1"/>
  <c r="BK111" i="5"/>
  <c r="BY111" i="5" s="1"/>
  <c r="BI93" i="5"/>
  <c r="BW93" i="5" s="1"/>
  <c r="BI90" i="5"/>
  <c r="BW90" i="5" s="1"/>
  <c r="BK84" i="5"/>
  <c r="BY84" i="5" s="1"/>
  <c r="BI77" i="5"/>
  <c r="BW77" i="5" s="1"/>
  <c r="BK70" i="5"/>
  <c r="BY70" i="5" s="1"/>
  <c r="BI69" i="5"/>
  <c r="BW69" i="5" s="1"/>
  <c r="BK65" i="5"/>
  <c r="BY65" i="5" s="1"/>
  <c r="BJ64" i="5"/>
  <c r="BX64" i="5" s="1"/>
  <c r="BK59" i="5"/>
  <c r="BY59" i="5" s="1"/>
  <c r="BI53" i="5"/>
  <c r="BW53" i="5" s="1"/>
  <c r="BJ48" i="5"/>
  <c r="BX48" i="5" s="1"/>
  <c r="BK43" i="5"/>
  <c r="BY43" i="5" s="1"/>
  <c r="BI42" i="5"/>
  <c r="BW42" i="5" s="1"/>
  <c r="BK33" i="5"/>
  <c r="BY33" i="5" s="1"/>
  <c r="BI24" i="5"/>
  <c r="BW24" i="5" s="1"/>
  <c r="BJ22" i="5"/>
  <c r="BX22" i="5" s="1"/>
  <c r="BK16" i="5"/>
  <c r="BY16" i="5" s="1"/>
  <c r="BJ9" i="5"/>
  <c r="BX9" i="5" s="1"/>
  <c r="BI182" i="5"/>
  <c r="BW182" i="5" s="1"/>
  <c r="BK166" i="5"/>
  <c r="BY166" i="5" s="1"/>
  <c r="BI153" i="5"/>
  <c r="BW153" i="5" s="1"/>
  <c r="BK139" i="5"/>
  <c r="BY139" i="5" s="1"/>
  <c r="BK130" i="5"/>
  <c r="BY130" i="5" s="1"/>
  <c r="BI127" i="5"/>
  <c r="BW127" i="5" s="1"/>
  <c r="BJ124" i="5"/>
  <c r="BX124" i="5" s="1"/>
  <c r="BJ98" i="5"/>
  <c r="BX98" i="5" s="1"/>
  <c r="BK79" i="5"/>
  <c r="BY79" i="5" s="1"/>
  <c r="BI72" i="5"/>
  <c r="BW72" i="5" s="1"/>
  <c r="BI61" i="5"/>
  <c r="BW61" i="5" s="1"/>
  <c r="BI56" i="5"/>
  <c r="BW56" i="5" s="1"/>
  <c r="BK183" i="5"/>
  <c r="BY183" i="5" s="1"/>
  <c r="BK180" i="5"/>
  <c r="BY180" i="5" s="1"/>
  <c r="BI165" i="5"/>
  <c r="BW165" i="5" s="1"/>
  <c r="BK160" i="5"/>
  <c r="BY160" i="5" s="1"/>
  <c r="BI157" i="5"/>
  <c r="BW157" i="5" s="1"/>
  <c r="BK132" i="5"/>
  <c r="BY132" i="5" s="1"/>
  <c r="BI126" i="5"/>
  <c r="BW126" i="5" s="1"/>
  <c r="BK121" i="5"/>
  <c r="BY121" i="5" s="1"/>
  <c r="BI116" i="5"/>
  <c r="BW116" i="5" s="1"/>
  <c r="BK109" i="5"/>
  <c r="BY109" i="5" s="1"/>
  <c r="BK106" i="5"/>
  <c r="BY106" i="5" s="1"/>
  <c r="BI103" i="5"/>
  <c r="BW103" i="5" s="1"/>
  <c r="BJ81" i="5"/>
  <c r="BX81" i="5" s="1"/>
  <c r="BJ75" i="5"/>
  <c r="BX75" i="5" s="1"/>
  <c r="BJ71" i="5"/>
  <c r="BX71" i="5" s="1"/>
  <c r="BJ70" i="5"/>
  <c r="BX70" i="5" s="1"/>
  <c r="BK67" i="5"/>
  <c r="BY67" i="5" s="1"/>
  <c r="BK66" i="5"/>
  <c r="BY66" i="5" s="1"/>
  <c r="BJ65" i="5"/>
  <c r="BX65" i="5" s="1"/>
  <c r="BI64" i="5"/>
  <c r="BW64" i="5" s="1"/>
  <c r="BK60" i="5"/>
  <c r="BY60" i="5" s="1"/>
  <c r="BJ59" i="5"/>
  <c r="BX59" i="5" s="1"/>
  <c r="BJ55" i="5"/>
  <c r="BX55" i="5" s="1"/>
  <c r="BJ54" i="5"/>
  <c r="BX54" i="5" s="1"/>
  <c r="BK51" i="5"/>
  <c r="BY51" i="5" s="1"/>
  <c r="BK50" i="5"/>
  <c r="BY50" i="5" s="1"/>
  <c r="BJ49" i="5"/>
  <c r="BX49" i="5" s="1"/>
  <c r="BI48" i="5"/>
  <c r="BW48" i="5" s="1"/>
  <c r="BK44" i="5"/>
  <c r="BY44" i="5" s="1"/>
  <c r="BJ43" i="5"/>
  <c r="BX43" i="5" s="1"/>
  <c r="BJ39" i="5"/>
  <c r="BX39" i="5" s="1"/>
  <c r="BJ38" i="5"/>
  <c r="BX38" i="5" s="1"/>
  <c r="BK35" i="5"/>
  <c r="BY35" i="5" s="1"/>
  <c r="BK34" i="5"/>
  <c r="BY34" i="5" s="1"/>
  <c r="BJ33" i="5"/>
  <c r="BX33" i="5" s="1"/>
  <c r="BI32" i="5"/>
  <c r="BW32" i="5" s="1"/>
  <c r="BJ28" i="5"/>
  <c r="BX28" i="5" s="1"/>
  <c r="BJ25" i="5"/>
  <c r="BX25" i="5" s="1"/>
  <c r="BK23" i="5"/>
  <c r="BY23" i="5" s="1"/>
  <c r="BI22" i="5"/>
  <c r="BW22" i="5" s="1"/>
  <c r="BK20" i="5"/>
  <c r="BY20" i="5" s="1"/>
  <c r="BK17" i="5"/>
  <c r="BY17" i="5" s="1"/>
  <c r="BJ16" i="5"/>
  <c r="BX16" i="5" s="1"/>
  <c r="BK13" i="5"/>
  <c r="BY13" i="5" s="1"/>
  <c r="BJ12" i="5"/>
  <c r="BX12" i="5" s="1"/>
  <c r="BI9" i="5"/>
  <c r="BW9" i="5" s="1"/>
  <c r="BK175" i="5"/>
  <c r="BY175" i="5" s="1"/>
  <c r="BK168" i="5"/>
  <c r="BY168" i="5" s="1"/>
  <c r="BJ163" i="5"/>
  <c r="BX163" i="5" s="1"/>
  <c r="BK150" i="5"/>
  <c r="BY150" i="5" s="1"/>
  <c r="BI147" i="5"/>
  <c r="BW147" i="5" s="1"/>
  <c r="BK124" i="5"/>
  <c r="BY124" i="5" s="1"/>
  <c r="BK112" i="5"/>
  <c r="BY112" i="5" s="1"/>
  <c r="BI88" i="5"/>
  <c r="BW88" i="5" s="1"/>
  <c r="BI85" i="5"/>
  <c r="BW85" i="5" s="1"/>
  <c r="BI80" i="5"/>
  <c r="BW80" i="5" s="1"/>
  <c r="BI76" i="5"/>
  <c r="BW76" i="5" s="1"/>
  <c r="BI67" i="5"/>
  <c r="BW67" i="5" s="1"/>
  <c r="BI66" i="5"/>
  <c r="BW66" i="5" s="1"/>
  <c r="BJ45" i="5"/>
  <c r="BX45" i="5" s="1"/>
  <c r="BI44" i="5"/>
  <c r="BW44" i="5" s="1"/>
  <c r="BK41" i="5"/>
  <c r="BY41" i="5" s="1"/>
  <c r="BJ40" i="5"/>
  <c r="BX40" i="5" s="1"/>
  <c r="BI13" i="5"/>
  <c r="BW13" i="5" s="1"/>
  <c r="BK190" i="5"/>
  <c r="BY190" i="5" s="1"/>
  <c r="BJ183" i="5"/>
  <c r="BX183" i="5" s="1"/>
  <c r="BK163" i="5"/>
  <c r="BY163" i="5" s="1"/>
  <c r="BJ160" i="5"/>
  <c r="BX160" i="5" s="1"/>
  <c r="BK155" i="5"/>
  <c r="BY155" i="5" s="1"/>
  <c r="BK144" i="5"/>
  <c r="BY144" i="5" s="1"/>
  <c r="BJ138" i="5"/>
  <c r="BX138" i="5" s="1"/>
  <c r="BI135" i="5"/>
  <c r="BW135" i="5" s="1"/>
  <c r="BJ132" i="5"/>
  <c r="BX132" i="5" s="1"/>
  <c r="BI114" i="5"/>
  <c r="BW114" i="5" s="1"/>
  <c r="BI100" i="5"/>
  <c r="BW100" i="5" s="1"/>
  <c r="BI97" i="5"/>
  <c r="BW97" i="5" s="1"/>
  <c r="BK91" i="5"/>
  <c r="BY91" i="5" s="1"/>
  <c r="BJ88" i="5"/>
  <c r="BX88" i="5" s="1"/>
  <c r="BK82" i="5"/>
  <c r="BY82" i="5" s="1"/>
  <c r="BI81" i="5"/>
  <c r="BW81" i="5" s="1"/>
  <c r="BJ76" i="5"/>
  <c r="BX76" i="5" s="1"/>
  <c r="BI75" i="5"/>
  <c r="BW75" i="5" s="1"/>
  <c r="BK72" i="5"/>
  <c r="BY72" i="5" s="1"/>
  <c r="BI71" i="5"/>
  <c r="BW71" i="5" s="1"/>
  <c r="BI70" i="5"/>
  <c r="BW70" i="5" s="1"/>
  <c r="BJ67" i="5"/>
  <c r="BX67" i="5" s="1"/>
  <c r="BJ66" i="5"/>
  <c r="BX66" i="5" s="1"/>
  <c r="BI65" i="5"/>
  <c r="BW65" i="5" s="1"/>
  <c r="BK61" i="5"/>
  <c r="BY61" i="5" s="1"/>
  <c r="BJ60" i="5"/>
  <c r="BX60" i="5" s="1"/>
  <c r="BI59" i="5"/>
  <c r="BW59" i="5" s="1"/>
  <c r="BK56" i="5"/>
  <c r="BY56" i="5" s="1"/>
  <c r="BI55" i="5"/>
  <c r="BW55" i="5" s="1"/>
  <c r="BI54" i="5"/>
  <c r="BW54" i="5" s="1"/>
  <c r="BJ51" i="5"/>
  <c r="BX51" i="5" s="1"/>
  <c r="BJ50" i="5"/>
  <c r="BX50" i="5" s="1"/>
  <c r="BI49" i="5"/>
  <c r="BW49" i="5" s="1"/>
  <c r="BK45" i="5"/>
  <c r="BY45" i="5" s="1"/>
  <c r="BJ44" i="5"/>
  <c r="BX44" i="5" s="1"/>
  <c r="BI43" i="5"/>
  <c r="BW43" i="5" s="1"/>
  <c r="BK40" i="5"/>
  <c r="BY40" i="5" s="1"/>
  <c r="BI39" i="5"/>
  <c r="BW39" i="5" s="1"/>
  <c r="BI38" i="5"/>
  <c r="BW38" i="5" s="1"/>
  <c r="BJ35" i="5"/>
  <c r="BX35" i="5" s="1"/>
  <c r="BJ34" i="5"/>
  <c r="BX34" i="5" s="1"/>
  <c r="BI33" i="5"/>
  <c r="BW33" i="5" s="1"/>
  <c r="BK29" i="5"/>
  <c r="BY29" i="5" s="1"/>
  <c r="BI28" i="5"/>
  <c r="BW28" i="5" s="1"/>
  <c r="BI25" i="5"/>
  <c r="BW25" i="5" s="1"/>
  <c r="BJ23" i="5"/>
  <c r="BX23" i="5" s="1"/>
  <c r="BK21" i="5"/>
  <c r="BY21" i="5" s="1"/>
  <c r="BJ20" i="5"/>
  <c r="BX20" i="5" s="1"/>
  <c r="BJ17" i="5"/>
  <c r="BX17" i="5" s="1"/>
  <c r="BI16" i="5"/>
  <c r="BW16" i="5" s="1"/>
  <c r="BJ13" i="5"/>
  <c r="BX13" i="5" s="1"/>
  <c r="BI12" i="5"/>
  <c r="BW12" i="5" s="1"/>
  <c r="BJ144" i="5"/>
  <c r="BX144" i="5" s="1"/>
  <c r="BI119" i="5"/>
  <c r="BW119" i="5" s="1"/>
  <c r="BK104" i="5"/>
  <c r="BY104" i="5" s="1"/>
  <c r="BK73" i="5"/>
  <c r="BY73" i="5" s="1"/>
  <c r="BJ72" i="5"/>
  <c r="BX72" i="5" s="1"/>
  <c r="BJ61" i="5"/>
  <c r="BX61" i="5" s="1"/>
  <c r="BI60" i="5"/>
  <c r="BW60" i="5" s="1"/>
  <c r="BK57" i="5"/>
  <c r="BY57" i="5" s="1"/>
  <c r="BJ56" i="5"/>
  <c r="BX56" i="5" s="1"/>
  <c r="BI51" i="5"/>
  <c r="BW51" i="5" s="1"/>
  <c r="BI50" i="5"/>
  <c r="BW50" i="5" s="1"/>
  <c r="BI35" i="5"/>
  <c r="BW35" i="5" s="1"/>
  <c r="BI34" i="5"/>
  <c r="BW34" i="5" s="1"/>
  <c r="BJ29" i="5"/>
  <c r="BX29" i="5" s="1"/>
  <c r="BI23" i="5"/>
  <c r="BW23" i="5" s="1"/>
  <c r="BJ21" i="5"/>
  <c r="BX21" i="5" s="1"/>
  <c r="BI20" i="5"/>
  <c r="BW20" i="5" s="1"/>
  <c r="BI17" i="5"/>
  <c r="BW17" i="5" s="1"/>
  <c r="BK10" i="5"/>
  <c r="BY10" i="5" s="1"/>
  <c r="BK3" i="5"/>
  <c r="BY3" i="5" s="1"/>
  <c r="BK2" i="5"/>
  <c r="BY2" i="5" s="1"/>
  <c r="BJ179" i="5"/>
  <c r="BX179" i="5" s="1"/>
  <c r="BJ101" i="5"/>
  <c r="BX101" i="5" s="1"/>
  <c r="BK62" i="5"/>
  <c r="BY62" i="5" s="1"/>
  <c r="BK46" i="5"/>
  <c r="BY46" i="5" s="1"/>
  <c r="BK5" i="5"/>
  <c r="BY5" i="5" s="1"/>
  <c r="BJ41" i="5"/>
  <c r="BX41" i="5" s="1"/>
  <c r="BK18" i="5"/>
  <c r="BY18" i="5" s="1"/>
  <c r="BI45" i="5"/>
  <c r="BW45" i="5" s="1"/>
  <c r="BK36" i="5"/>
  <c r="BY36" i="5" s="1"/>
  <c r="BK4" i="5"/>
  <c r="BY4" i="5" s="1"/>
  <c r="BI40" i="5"/>
  <c r="BW40" i="5" s="1"/>
  <c r="BK26" i="5"/>
  <c r="BY26" i="5" s="1"/>
  <c r="BI21" i="5"/>
  <c r="BW21" i="5" s="1"/>
  <c r="BK7" i="5"/>
  <c r="BY7" i="5" s="1"/>
  <c r="BJ3" i="5"/>
  <c r="BX3" i="5" s="1"/>
  <c r="BK30" i="5"/>
  <c r="BY30" i="5" s="1"/>
  <c r="BK11" i="5"/>
  <c r="BY11" i="5" s="1"/>
  <c r="BK6" i="5"/>
  <c r="BY6" i="5" s="1"/>
  <c r="BJ2" i="5"/>
  <c r="BX2" i="5" s="1"/>
  <c r="BI29" i="5"/>
  <c r="BW29" i="5" s="1"/>
  <c r="BJ10" i="5"/>
  <c r="BX10" i="5" s="1"/>
  <c r="BC4" i="5"/>
  <c r="BC6" i="5"/>
  <c r="BF245" i="5" l="1"/>
  <c r="BG242" i="5"/>
  <c r="BF240" i="5"/>
  <c r="BG238" i="5"/>
  <c r="BE236" i="5"/>
  <c r="BS236" i="5" s="1"/>
  <c r="BG233" i="5"/>
  <c r="BG231" i="5"/>
  <c r="BF229" i="5"/>
  <c r="BG226" i="5"/>
  <c r="BF224" i="5"/>
  <c r="BG222" i="5"/>
  <c r="BG220" i="5"/>
  <c r="BF219" i="5"/>
  <c r="BE217" i="5"/>
  <c r="BS217" i="5" s="1"/>
  <c r="BG215" i="5"/>
  <c r="BF213" i="5"/>
  <c r="BF209" i="5"/>
  <c r="BG205" i="5"/>
  <c r="BG203" i="5"/>
  <c r="BG201" i="5"/>
  <c r="BG199" i="5"/>
  <c r="BF197" i="5"/>
  <c r="BF195" i="5"/>
  <c r="BG189" i="5"/>
  <c r="BG186" i="5"/>
  <c r="BF185" i="5"/>
  <c r="BF182" i="5"/>
  <c r="BF179" i="5"/>
  <c r="BG176" i="5"/>
  <c r="BF172" i="5"/>
  <c r="BG169" i="5"/>
  <c r="BG166" i="5"/>
  <c r="BE245" i="5"/>
  <c r="BS245" i="5" s="1"/>
  <c r="BF242" i="5"/>
  <c r="BE240" i="5"/>
  <c r="BS240" i="5" s="1"/>
  <c r="BF238" i="5"/>
  <c r="BG235" i="5"/>
  <c r="BF233" i="5"/>
  <c r="BF231" i="5"/>
  <c r="BE229" i="5"/>
  <c r="BS229" i="5" s="1"/>
  <c r="BF226" i="5"/>
  <c r="BE224" i="5"/>
  <c r="BS224" i="5" s="1"/>
  <c r="BF222" i="5"/>
  <c r="BF220" i="5"/>
  <c r="BE219" i="5"/>
  <c r="BS219" i="5" s="1"/>
  <c r="BG216" i="5"/>
  <c r="BF215" i="5"/>
  <c r="BE213" i="5"/>
  <c r="BS213" i="5" s="1"/>
  <c r="BG211" i="5"/>
  <c r="BE209" i="5"/>
  <c r="BS209" i="5" s="1"/>
  <c r="BG207" i="5"/>
  <c r="BF205" i="5"/>
  <c r="BF203" i="5"/>
  <c r="BF201" i="5"/>
  <c r="BF199" i="5"/>
  <c r="BE197" i="5"/>
  <c r="BS197" i="5" s="1"/>
  <c r="BE195" i="5"/>
  <c r="BS195" i="5" s="1"/>
  <c r="BG192" i="5"/>
  <c r="BF189" i="5"/>
  <c r="BF186" i="5"/>
  <c r="BE185" i="5"/>
  <c r="BS185" i="5" s="1"/>
  <c r="BG183" i="5"/>
  <c r="BE182" i="5"/>
  <c r="BS182" i="5" s="1"/>
  <c r="BE179" i="5"/>
  <c r="BS179" i="5" s="1"/>
  <c r="BF176" i="5"/>
  <c r="BE2" i="5"/>
  <c r="BS2" i="5" s="1"/>
  <c r="BG244" i="5"/>
  <c r="BE242" i="5"/>
  <c r="BS242" i="5" s="1"/>
  <c r="BE238" i="5"/>
  <c r="BS238" i="5" s="1"/>
  <c r="BF235" i="5"/>
  <c r="BE233" i="5"/>
  <c r="BS233" i="5" s="1"/>
  <c r="BE231" i="5"/>
  <c r="BS231" i="5" s="1"/>
  <c r="BG228" i="5"/>
  <c r="BE226" i="5"/>
  <c r="BS226" i="5" s="1"/>
  <c r="BE222" i="5"/>
  <c r="BS222" i="5" s="1"/>
  <c r="BE220" i="5"/>
  <c r="BS220" i="5" s="1"/>
  <c r="BF216" i="5"/>
  <c r="BE215" i="5"/>
  <c r="BS215" i="5" s="1"/>
  <c r="BF211" i="5"/>
  <c r="BF207" i="5"/>
  <c r="BE205" i="5"/>
  <c r="BS205" i="5" s="1"/>
  <c r="BE203" i="5"/>
  <c r="BS203" i="5" s="1"/>
  <c r="BE201" i="5"/>
  <c r="BS201" i="5" s="1"/>
  <c r="BE199" i="5"/>
  <c r="BS199" i="5" s="1"/>
  <c r="BG196" i="5"/>
  <c r="BG194" i="5"/>
  <c r="BF192" i="5"/>
  <c r="BG190" i="5"/>
  <c r="BE189" i="5"/>
  <c r="BS189" i="5" s="1"/>
  <c r="BG187" i="5"/>
  <c r="BE186" i="5"/>
  <c r="BS186" i="5" s="1"/>
  <c r="BF183" i="5"/>
  <c r="BG180" i="5"/>
  <c r="BG246" i="5"/>
  <c r="BF244" i="5"/>
  <c r="BG237" i="5"/>
  <c r="BE235" i="5"/>
  <c r="BS235" i="5" s="1"/>
  <c r="BG232" i="5"/>
  <c r="BF228" i="5"/>
  <c r="BG218" i="5"/>
  <c r="BE216" i="5"/>
  <c r="BS216" i="5" s="1"/>
  <c r="BG212" i="5"/>
  <c r="BE211" i="5"/>
  <c r="BS211" i="5" s="1"/>
  <c r="BG208" i="5"/>
  <c r="BE207" i="5"/>
  <c r="BS207" i="5" s="1"/>
  <c r="BG204" i="5"/>
  <c r="BG202" i="5"/>
  <c r="BG200" i="5"/>
  <c r="BG198" i="5"/>
  <c r="BF196" i="5"/>
  <c r="BF194" i="5"/>
  <c r="BE192" i="5"/>
  <c r="BS192" i="5" s="1"/>
  <c r="BF190" i="5"/>
  <c r="BF187" i="5"/>
  <c r="BF246" i="5"/>
  <c r="BE244" i="5"/>
  <c r="BS244" i="5" s="1"/>
  <c r="BG241" i="5"/>
  <c r="BG239" i="5"/>
  <c r="BF237" i="5"/>
  <c r="BG234" i="5"/>
  <c r="BF232" i="5"/>
  <c r="BG230" i="5"/>
  <c r="BE228" i="5"/>
  <c r="BS228" i="5" s="1"/>
  <c r="BG225" i="5"/>
  <c r="BG223" i="5"/>
  <c r="BG221" i="5"/>
  <c r="BF218" i="5"/>
  <c r="BG214" i="5"/>
  <c r="BF212" i="5"/>
  <c r="BG210" i="5"/>
  <c r="BF208" i="5"/>
  <c r="BG206" i="5"/>
  <c r="BF204" i="5"/>
  <c r="BF202" i="5"/>
  <c r="BF200" i="5"/>
  <c r="BF198" i="5"/>
  <c r="BE196" i="5"/>
  <c r="BS196" i="5" s="1"/>
  <c r="BE194" i="5"/>
  <c r="BS194" i="5" s="1"/>
  <c r="BE190" i="5"/>
  <c r="BS190" i="5" s="1"/>
  <c r="BE187" i="5"/>
  <c r="BS187" i="5" s="1"/>
  <c r="BG184" i="5"/>
  <c r="BE180" i="5"/>
  <c r="BS180" i="5" s="1"/>
  <c r="BE246" i="5"/>
  <c r="BS246" i="5" s="1"/>
  <c r="BG243" i="5"/>
  <c r="BF241" i="5"/>
  <c r="BF239" i="5"/>
  <c r="BE237" i="5"/>
  <c r="BS237" i="5" s="1"/>
  <c r="BF234" i="5"/>
  <c r="BE232" i="5"/>
  <c r="BS232" i="5" s="1"/>
  <c r="BF230" i="5"/>
  <c r="BG227" i="5"/>
  <c r="BF225" i="5"/>
  <c r="BF223" i="5"/>
  <c r="BF221" i="5"/>
  <c r="BE218" i="5"/>
  <c r="BS218" i="5" s="1"/>
  <c r="BF214" i="5"/>
  <c r="BE212" i="5"/>
  <c r="BS212" i="5" s="1"/>
  <c r="BF210" i="5"/>
  <c r="BE208" i="5"/>
  <c r="BS208" i="5" s="1"/>
  <c r="BF206" i="5"/>
  <c r="BE204" i="5"/>
  <c r="BS204" i="5" s="1"/>
  <c r="BE202" i="5"/>
  <c r="BS202" i="5" s="1"/>
  <c r="BE200" i="5"/>
  <c r="BS200" i="5" s="1"/>
  <c r="BE198" i="5"/>
  <c r="BS198" i="5" s="1"/>
  <c r="BG193" i="5"/>
  <c r="BG191" i="5"/>
  <c r="BG188" i="5"/>
  <c r="BF243" i="5"/>
  <c r="BE241" i="5"/>
  <c r="BS241" i="5" s="1"/>
  <c r="BE239" i="5"/>
  <c r="BS239" i="5" s="1"/>
  <c r="BG236" i="5"/>
  <c r="BE234" i="5"/>
  <c r="BS234" i="5" s="1"/>
  <c r="BE230" i="5"/>
  <c r="BS230" i="5" s="1"/>
  <c r="BF227" i="5"/>
  <c r="BE225" i="5"/>
  <c r="BS225" i="5" s="1"/>
  <c r="BE223" i="5"/>
  <c r="BS223" i="5" s="1"/>
  <c r="BE221" i="5"/>
  <c r="BS221" i="5" s="1"/>
  <c r="BG217" i="5"/>
  <c r="BE214" i="5"/>
  <c r="BS214" i="5" s="1"/>
  <c r="BE210" i="5"/>
  <c r="BS210" i="5" s="1"/>
  <c r="BE206" i="5"/>
  <c r="BS206" i="5" s="1"/>
  <c r="BF193" i="5"/>
  <c r="BF191" i="5"/>
  <c r="BF188" i="5"/>
  <c r="BG245" i="5"/>
  <c r="BE243" i="5"/>
  <c r="BS243" i="5" s="1"/>
  <c r="BG240" i="5"/>
  <c r="BF236" i="5"/>
  <c r="BG229" i="5"/>
  <c r="BE227" i="5"/>
  <c r="BS227" i="5" s="1"/>
  <c r="BG224" i="5"/>
  <c r="BG219" i="5"/>
  <c r="BF217" i="5"/>
  <c r="BG213" i="5"/>
  <c r="BG209" i="5"/>
  <c r="BG197" i="5"/>
  <c r="BE183" i="5"/>
  <c r="BS183" i="5" s="1"/>
  <c r="BF178" i="5"/>
  <c r="BE175" i="5"/>
  <c r="BS175" i="5" s="1"/>
  <c r="BF173" i="5"/>
  <c r="BE171" i="5"/>
  <c r="BS171" i="5" s="1"/>
  <c r="BE169" i="5"/>
  <c r="BS169" i="5" s="1"/>
  <c r="BF165" i="5"/>
  <c r="BF162" i="5"/>
  <c r="BE159" i="5"/>
  <c r="BS159" i="5" s="1"/>
  <c r="BG157" i="5"/>
  <c r="BE156" i="5"/>
  <c r="BS156" i="5" s="1"/>
  <c r="BF154" i="5"/>
  <c r="BG151" i="5"/>
  <c r="BE150" i="5"/>
  <c r="BS150" i="5" s="1"/>
  <c r="BF147" i="5"/>
  <c r="BE146" i="5"/>
  <c r="BS146" i="5" s="1"/>
  <c r="BE143" i="5"/>
  <c r="BS143" i="5" s="1"/>
  <c r="BE139" i="5"/>
  <c r="BS139" i="5" s="1"/>
  <c r="BF135" i="5"/>
  <c r="BE134" i="5"/>
  <c r="BS134" i="5" s="1"/>
  <c r="BF131" i="5"/>
  <c r="BE130" i="5"/>
  <c r="BS130" i="5" s="1"/>
  <c r="BF127" i="5"/>
  <c r="BE123" i="5"/>
  <c r="BS123" i="5" s="1"/>
  <c r="BE121" i="5"/>
  <c r="BS121" i="5" s="1"/>
  <c r="BF119" i="5"/>
  <c r="BT119" i="5" s="1"/>
  <c r="BG117" i="5"/>
  <c r="BG115" i="5"/>
  <c r="BG113" i="5"/>
  <c r="BE112" i="5"/>
  <c r="BS112" i="5" s="1"/>
  <c r="BF110" i="5"/>
  <c r="BG107" i="5"/>
  <c r="BE106" i="5"/>
  <c r="BS106" i="5" s="1"/>
  <c r="BF103" i="5"/>
  <c r="BF102" i="5"/>
  <c r="BG98" i="5"/>
  <c r="BF97" i="5"/>
  <c r="BE96" i="5"/>
  <c r="BS96" i="5" s="1"/>
  <c r="BG93" i="5"/>
  <c r="BF92" i="5"/>
  <c r="BE91" i="5"/>
  <c r="BS91" i="5" s="1"/>
  <c r="BG88" i="5"/>
  <c r="BE87" i="5"/>
  <c r="BS87" i="5" s="1"/>
  <c r="BE86" i="5"/>
  <c r="BS86" i="5" s="1"/>
  <c r="BF83" i="5"/>
  <c r="BE82" i="5"/>
  <c r="BS82" i="5" s="1"/>
  <c r="BF184" i="5"/>
  <c r="BE178" i="5"/>
  <c r="BS178" i="5" s="1"/>
  <c r="BG177" i="5"/>
  <c r="BE173" i="5"/>
  <c r="BS173" i="5" s="1"/>
  <c r="BE165" i="5"/>
  <c r="BS165" i="5" s="1"/>
  <c r="BG163" i="5"/>
  <c r="BE162" i="5"/>
  <c r="BS162" i="5" s="1"/>
  <c r="BG160" i="5"/>
  <c r="BF157" i="5"/>
  <c r="BE154" i="5"/>
  <c r="BS154" i="5" s="1"/>
  <c r="BF151" i="5"/>
  <c r="BG148" i="5"/>
  <c r="BE147" i="5"/>
  <c r="BS147" i="5" s="1"/>
  <c r="BG144" i="5"/>
  <c r="BG140" i="5"/>
  <c r="BE135" i="5"/>
  <c r="BS135" i="5" s="1"/>
  <c r="BG132" i="5"/>
  <c r="BE131" i="5"/>
  <c r="BS131" i="5" s="1"/>
  <c r="BG128" i="5"/>
  <c r="BE127" i="5"/>
  <c r="BS127" i="5" s="1"/>
  <c r="BG124" i="5"/>
  <c r="BE119" i="5"/>
  <c r="BS119" i="5" s="1"/>
  <c r="BF117" i="5"/>
  <c r="BF115" i="5"/>
  <c r="BF113" i="5"/>
  <c r="BE110" i="5"/>
  <c r="BS110" i="5" s="1"/>
  <c r="BG108" i="5"/>
  <c r="BF107" i="5"/>
  <c r="BG104" i="5"/>
  <c r="BE103" i="5"/>
  <c r="BS103" i="5" s="1"/>
  <c r="BE102" i="5"/>
  <c r="BS102" i="5" s="1"/>
  <c r="BG99" i="5"/>
  <c r="BF98" i="5"/>
  <c r="BE97" i="5"/>
  <c r="BS97" i="5" s="1"/>
  <c r="BF93" i="5"/>
  <c r="BE92" i="5"/>
  <c r="BS92" i="5" s="1"/>
  <c r="BF88" i="5"/>
  <c r="BE83" i="5"/>
  <c r="BS83" i="5" s="1"/>
  <c r="BG78" i="5"/>
  <c r="BE191" i="5"/>
  <c r="BS191" i="5" s="1"/>
  <c r="BE184" i="5"/>
  <c r="BS184" i="5" s="1"/>
  <c r="BF177" i="5"/>
  <c r="BG174" i="5"/>
  <c r="BG170" i="5"/>
  <c r="BG168" i="5"/>
  <c r="BF166" i="5"/>
  <c r="BF163" i="5"/>
  <c r="BF160" i="5"/>
  <c r="BE157" i="5"/>
  <c r="BS157" i="5" s="1"/>
  <c r="BG155" i="5"/>
  <c r="BE151" i="5"/>
  <c r="BS151" i="5" s="1"/>
  <c r="BF148" i="5"/>
  <c r="BF144" i="5"/>
  <c r="BF140" i="5"/>
  <c r="BG136" i="5"/>
  <c r="BF132" i="5"/>
  <c r="BF128" i="5"/>
  <c r="BG125" i="5"/>
  <c r="BF124" i="5"/>
  <c r="BG122" i="5"/>
  <c r="BE117" i="5"/>
  <c r="BS117" i="5" s="1"/>
  <c r="BE115" i="5"/>
  <c r="BS115" i="5" s="1"/>
  <c r="BE113" i="5"/>
  <c r="BS113" i="5" s="1"/>
  <c r="BG111" i="5"/>
  <c r="BG109" i="5"/>
  <c r="BF108" i="5"/>
  <c r="BE107" i="5"/>
  <c r="BS107" i="5" s="1"/>
  <c r="BF104" i="5"/>
  <c r="BF99" i="5"/>
  <c r="BE98" i="5"/>
  <c r="BS98" i="5" s="1"/>
  <c r="BE93" i="5"/>
  <c r="BS93" i="5" s="1"/>
  <c r="BG89" i="5"/>
  <c r="BE88" i="5"/>
  <c r="BS88" i="5" s="1"/>
  <c r="BG84" i="5"/>
  <c r="BG79" i="5"/>
  <c r="BF78" i="5"/>
  <c r="BG195" i="5"/>
  <c r="BG185" i="5"/>
  <c r="BF180" i="5"/>
  <c r="BE176" i="5"/>
  <c r="BS176" i="5" s="1"/>
  <c r="BE174" i="5"/>
  <c r="BS174" i="5" s="1"/>
  <c r="BE172" i="5"/>
  <c r="BS172" i="5" s="1"/>
  <c r="BE170" i="5"/>
  <c r="BS170" i="5" s="1"/>
  <c r="BE168" i="5"/>
  <c r="BS168" i="5" s="1"/>
  <c r="BG164" i="5"/>
  <c r="BF158" i="5"/>
  <c r="BE155" i="5"/>
  <c r="BS155" i="5" s="1"/>
  <c r="BG153" i="5"/>
  <c r="BF152" i="5"/>
  <c r="BF149" i="5"/>
  <c r="BF145" i="5"/>
  <c r="BF141" i="5"/>
  <c r="BF137" i="5"/>
  <c r="BE136" i="5"/>
  <c r="BS136" i="5" s="1"/>
  <c r="BF133" i="5"/>
  <c r="BF129" i="5"/>
  <c r="BG126" i="5"/>
  <c r="BE125" i="5"/>
  <c r="BS125" i="5" s="1"/>
  <c r="BE122" i="5"/>
  <c r="BS122" i="5" s="1"/>
  <c r="BG120" i="5"/>
  <c r="BG118" i="5"/>
  <c r="BG116" i="5"/>
  <c r="BG114" i="5"/>
  <c r="BE111" i="5"/>
  <c r="BS111" i="5" s="1"/>
  <c r="BE109" i="5"/>
  <c r="BS109" i="5" s="1"/>
  <c r="BF105" i="5"/>
  <c r="BG100" i="5"/>
  <c r="BG95" i="5"/>
  <c r="BF94" i="5"/>
  <c r="BG90" i="5"/>
  <c r="BE89" i="5"/>
  <c r="BS89" i="5" s="1"/>
  <c r="BG85" i="5"/>
  <c r="BE84" i="5"/>
  <c r="BS84" i="5" s="1"/>
  <c r="BG181" i="5"/>
  <c r="BG179" i="5"/>
  <c r="BG167" i="5"/>
  <c r="BF164" i="5"/>
  <c r="BG161" i="5"/>
  <c r="BE158" i="5"/>
  <c r="BS158" i="5" s="1"/>
  <c r="BF153" i="5"/>
  <c r="BE152" i="5"/>
  <c r="BS152" i="5" s="1"/>
  <c r="BE149" i="5"/>
  <c r="BS149" i="5" s="1"/>
  <c r="BE145" i="5"/>
  <c r="BS145" i="5" s="1"/>
  <c r="BG142" i="5"/>
  <c r="BE141" i="5"/>
  <c r="BS141" i="5" s="1"/>
  <c r="BG138" i="5"/>
  <c r="BE137" i="5"/>
  <c r="BS137" i="5" s="1"/>
  <c r="BE133" i="5"/>
  <c r="BS133" i="5" s="1"/>
  <c r="BE129" i="5"/>
  <c r="BS129" i="5" s="1"/>
  <c r="BF126" i="5"/>
  <c r="BF120" i="5"/>
  <c r="BF118" i="5"/>
  <c r="BF116" i="5"/>
  <c r="BF114" i="5"/>
  <c r="BE105" i="5"/>
  <c r="BS105" i="5" s="1"/>
  <c r="BG101" i="5"/>
  <c r="BF100" i="5"/>
  <c r="BF95" i="5"/>
  <c r="BE94" i="5"/>
  <c r="BS94" i="5" s="1"/>
  <c r="BF90" i="5"/>
  <c r="BF85" i="5"/>
  <c r="BG182" i="5"/>
  <c r="BE177" i="5"/>
  <c r="BS177" i="5" s="1"/>
  <c r="BF175" i="5"/>
  <c r="BE166" i="5"/>
  <c r="BS166" i="5" s="1"/>
  <c r="BE153" i="5"/>
  <c r="BS153" i="5" s="1"/>
  <c r="BF150" i="5"/>
  <c r="BG139" i="5"/>
  <c r="BG133" i="5"/>
  <c r="BG130" i="5"/>
  <c r="BG127" i="5"/>
  <c r="BE124" i="5"/>
  <c r="BS124" i="5" s="1"/>
  <c r="BF112" i="5"/>
  <c r="BE104" i="5"/>
  <c r="BS104" i="5" s="1"/>
  <c r="BF101" i="5"/>
  <c r="BE81" i="5"/>
  <c r="BS81" i="5" s="1"/>
  <c r="BF80" i="5"/>
  <c r="BF79" i="5"/>
  <c r="BF76" i="5"/>
  <c r="BE75" i="5"/>
  <c r="BS75" i="5" s="1"/>
  <c r="BG72" i="5"/>
  <c r="BE71" i="5"/>
  <c r="BS71" i="5" s="1"/>
  <c r="BE70" i="5"/>
  <c r="BS70" i="5" s="1"/>
  <c r="BF67" i="5"/>
  <c r="BF66" i="5"/>
  <c r="BE65" i="5"/>
  <c r="BS65" i="5" s="1"/>
  <c r="BG61" i="5"/>
  <c r="BF60" i="5"/>
  <c r="BE59" i="5"/>
  <c r="BS59" i="5" s="1"/>
  <c r="BG56" i="5"/>
  <c r="BE55" i="5"/>
  <c r="BS55" i="5" s="1"/>
  <c r="BE54" i="5"/>
  <c r="BS54" i="5" s="1"/>
  <c r="BF51" i="5"/>
  <c r="BF50" i="5"/>
  <c r="BE49" i="5"/>
  <c r="BS49" i="5" s="1"/>
  <c r="BG45" i="5"/>
  <c r="BF44" i="5"/>
  <c r="BE43" i="5"/>
  <c r="BS43" i="5" s="1"/>
  <c r="BG40" i="5"/>
  <c r="BE39" i="5"/>
  <c r="BS39" i="5" s="1"/>
  <c r="BE38" i="5"/>
  <c r="BS38" i="5" s="1"/>
  <c r="BF35" i="5"/>
  <c r="BF34" i="5"/>
  <c r="BE33" i="5"/>
  <c r="BS33" i="5" s="1"/>
  <c r="BG29" i="5"/>
  <c r="BE28" i="5"/>
  <c r="BS28" i="5" s="1"/>
  <c r="BE25" i="5"/>
  <c r="BS25" i="5" s="1"/>
  <c r="BF23" i="5"/>
  <c r="BG21" i="5"/>
  <c r="BF20" i="5"/>
  <c r="BF17" i="5"/>
  <c r="BE16" i="5"/>
  <c r="BS16" i="5" s="1"/>
  <c r="BF13" i="5"/>
  <c r="BE12" i="5"/>
  <c r="BS12" i="5" s="1"/>
  <c r="BE181" i="5"/>
  <c r="BS181" i="5" s="1"/>
  <c r="BF62" i="5"/>
  <c r="BG47" i="5"/>
  <c r="BF30" i="5"/>
  <c r="BF18" i="5"/>
  <c r="BG173" i="5"/>
  <c r="BG171" i="5"/>
  <c r="BF161" i="5"/>
  <c r="BG156" i="5"/>
  <c r="BG145" i="5"/>
  <c r="BF142" i="5"/>
  <c r="BF139" i="5"/>
  <c r="BF136" i="5"/>
  <c r="BF130" i="5"/>
  <c r="BF122" i="5"/>
  <c r="BG110" i="5"/>
  <c r="BE101" i="5"/>
  <c r="BS101" i="5" s="1"/>
  <c r="BE95" i="5"/>
  <c r="BS95" i="5" s="1"/>
  <c r="BG92" i="5"/>
  <c r="BF89" i="5"/>
  <c r="BG86" i="5"/>
  <c r="BG83" i="5"/>
  <c r="BE80" i="5"/>
  <c r="BS80" i="5" s="1"/>
  <c r="BE79" i="5"/>
  <c r="BS79" i="5" s="1"/>
  <c r="BE76" i="5"/>
  <c r="BS76" i="5" s="1"/>
  <c r="BG73" i="5"/>
  <c r="BF72" i="5"/>
  <c r="BE67" i="5"/>
  <c r="BS67" i="5" s="1"/>
  <c r="BE66" i="5"/>
  <c r="BS66" i="5" s="1"/>
  <c r="BF61" i="5"/>
  <c r="BE60" i="5"/>
  <c r="BS60" i="5" s="1"/>
  <c r="BG57" i="5"/>
  <c r="BF56" i="5"/>
  <c r="BE51" i="5"/>
  <c r="BS51" i="5" s="1"/>
  <c r="BE50" i="5"/>
  <c r="BS50" i="5" s="1"/>
  <c r="BF45" i="5"/>
  <c r="BE44" i="5"/>
  <c r="BS44" i="5" s="1"/>
  <c r="BG41" i="5"/>
  <c r="BF40" i="5"/>
  <c r="BE35" i="5"/>
  <c r="BS35" i="5" s="1"/>
  <c r="BE34" i="5"/>
  <c r="BS34" i="5" s="1"/>
  <c r="BF29" i="5"/>
  <c r="BE23" i="5"/>
  <c r="BS23" i="5" s="1"/>
  <c r="BF21" i="5"/>
  <c r="BE20" i="5"/>
  <c r="BS20" i="5" s="1"/>
  <c r="BE17" i="5"/>
  <c r="BS17" i="5" s="1"/>
  <c r="BE13" i="5"/>
  <c r="BS13" i="5" s="1"/>
  <c r="BG10" i="5"/>
  <c r="BG3" i="5"/>
  <c r="BG2" i="5"/>
  <c r="BF167" i="5"/>
  <c r="BG154" i="5"/>
  <c r="BG134" i="5"/>
  <c r="BG131" i="5"/>
  <c r="BE128" i="5"/>
  <c r="BS128" i="5" s="1"/>
  <c r="BE78" i="5"/>
  <c r="BS78" i="5" s="1"/>
  <c r="BG63" i="5"/>
  <c r="BE57" i="5"/>
  <c r="BS57" i="5" s="1"/>
  <c r="BF52" i="5"/>
  <c r="BF46" i="5"/>
  <c r="BE41" i="5"/>
  <c r="BS41" i="5" s="1"/>
  <c r="BF36" i="5"/>
  <c r="BG31" i="5"/>
  <c r="BF11" i="5"/>
  <c r="BE10" i="5"/>
  <c r="BS10" i="5" s="1"/>
  <c r="BF4" i="5"/>
  <c r="BE3" i="5"/>
  <c r="BS3" i="5" s="1"/>
  <c r="BE188" i="5"/>
  <c r="BS188" i="5" s="1"/>
  <c r="BF168" i="5"/>
  <c r="BG158" i="5"/>
  <c r="BG150" i="5"/>
  <c r="BG147" i="5"/>
  <c r="BE144" i="5"/>
  <c r="BS144" i="5" s="1"/>
  <c r="BE138" i="5"/>
  <c r="BS138" i="5" s="1"/>
  <c r="BF91" i="5"/>
  <c r="BF81" i="5"/>
  <c r="BG80" i="5"/>
  <c r="BF75" i="5"/>
  <c r="BF70" i="5"/>
  <c r="BE64" i="5"/>
  <c r="BS64" i="5" s="1"/>
  <c r="BG60" i="5"/>
  <c r="BF55" i="5"/>
  <c r="BG50" i="5"/>
  <c r="BF181" i="5"/>
  <c r="BF171" i="5"/>
  <c r="BE164" i="5"/>
  <c r="BS164" i="5" s="1"/>
  <c r="BE161" i="5"/>
  <c r="BS161" i="5" s="1"/>
  <c r="BG159" i="5"/>
  <c r="BF156" i="5"/>
  <c r="BE148" i="5"/>
  <c r="BS148" i="5" s="1"/>
  <c r="BE142" i="5"/>
  <c r="BS142" i="5" s="1"/>
  <c r="BF125" i="5"/>
  <c r="BT125" i="5" s="1"/>
  <c r="BG105" i="5"/>
  <c r="BF86" i="5"/>
  <c r="BF73" i="5"/>
  <c r="BE72" i="5"/>
  <c r="BS72" i="5" s="1"/>
  <c r="BG68" i="5"/>
  <c r="BG62" i="5"/>
  <c r="BE61" i="5"/>
  <c r="BS61" i="5" s="1"/>
  <c r="BF57" i="5"/>
  <c r="BE56" i="5"/>
  <c r="BS56" i="5" s="1"/>
  <c r="BG52" i="5"/>
  <c r="BG46" i="5"/>
  <c r="BE45" i="5"/>
  <c r="BS45" i="5" s="1"/>
  <c r="BF41" i="5"/>
  <c r="BE40" i="5"/>
  <c r="BS40" i="5" s="1"/>
  <c r="BG36" i="5"/>
  <c r="BG30" i="5"/>
  <c r="BE29" i="5"/>
  <c r="BS29" i="5" s="1"/>
  <c r="BG26" i="5"/>
  <c r="BE21" i="5"/>
  <c r="BS21" i="5" s="1"/>
  <c r="BG18" i="5"/>
  <c r="BG11" i="5"/>
  <c r="BF10" i="5"/>
  <c r="BG7" i="5"/>
  <c r="BG6" i="5"/>
  <c r="BG5" i="5"/>
  <c r="BG4" i="5"/>
  <c r="BF3" i="5"/>
  <c r="BT3" i="5" s="1"/>
  <c r="BF2" i="5"/>
  <c r="BF169" i="5"/>
  <c r="BF159" i="5"/>
  <c r="BG143" i="5"/>
  <c r="BG137" i="5"/>
  <c r="BE120" i="5"/>
  <c r="BS120" i="5" s="1"/>
  <c r="BE108" i="5"/>
  <c r="BS108" i="5" s="1"/>
  <c r="BG102" i="5"/>
  <c r="BE99" i="5"/>
  <c r="BS99" i="5" s="1"/>
  <c r="BG96" i="5"/>
  <c r="BG87" i="5"/>
  <c r="BE73" i="5"/>
  <c r="BS73" i="5" s="1"/>
  <c r="BF68" i="5"/>
  <c r="BF26" i="5"/>
  <c r="BG19" i="5"/>
  <c r="BG15" i="5"/>
  <c r="BG14" i="5"/>
  <c r="BG8" i="5"/>
  <c r="BF7" i="5"/>
  <c r="BF6" i="5"/>
  <c r="BF5" i="5"/>
  <c r="BE163" i="5"/>
  <c r="BS163" i="5" s="1"/>
  <c r="BG119" i="5"/>
  <c r="BG112" i="5"/>
  <c r="BE85" i="5"/>
  <c r="BS85" i="5" s="1"/>
  <c r="BF82" i="5"/>
  <c r="BG76" i="5"/>
  <c r="BF71" i="5"/>
  <c r="BG66" i="5"/>
  <c r="BF65" i="5"/>
  <c r="BG51" i="5"/>
  <c r="BE193" i="5"/>
  <c r="BS193" i="5" s="1"/>
  <c r="BG178" i="5"/>
  <c r="BF174" i="5"/>
  <c r="BE167" i="5"/>
  <c r="BS167" i="5" s="1"/>
  <c r="BG162" i="5"/>
  <c r="BG149" i="5"/>
  <c r="BG146" i="5"/>
  <c r="BF143" i="5"/>
  <c r="BE140" i="5"/>
  <c r="BS140" i="5" s="1"/>
  <c r="BF134" i="5"/>
  <c r="BG123" i="5"/>
  <c r="BE118" i="5"/>
  <c r="BS118" i="5" s="1"/>
  <c r="BF111" i="5"/>
  <c r="BT111" i="5" s="1"/>
  <c r="BF96" i="5"/>
  <c r="BE90" i="5"/>
  <c r="BS90" i="5" s="1"/>
  <c r="BF87" i="5"/>
  <c r="BF84" i="5"/>
  <c r="BG77" i="5"/>
  <c r="BG74" i="5"/>
  <c r="BG69" i="5"/>
  <c r="BE68" i="5"/>
  <c r="BS68" i="5" s="1"/>
  <c r="BF63" i="5"/>
  <c r="BE62" i="5"/>
  <c r="BS62" i="5" s="1"/>
  <c r="BG58" i="5"/>
  <c r="BG53" i="5"/>
  <c r="BE52" i="5"/>
  <c r="BS52" i="5" s="1"/>
  <c r="BF47" i="5"/>
  <c r="BE46" i="5"/>
  <c r="BS46" i="5" s="1"/>
  <c r="BG42" i="5"/>
  <c r="BG37" i="5"/>
  <c r="BE36" i="5"/>
  <c r="BS36" i="5" s="1"/>
  <c r="BF31" i="5"/>
  <c r="BE30" i="5"/>
  <c r="BS30" i="5" s="1"/>
  <c r="BG27" i="5"/>
  <c r="BE26" i="5"/>
  <c r="BS26" i="5" s="1"/>
  <c r="BG24" i="5"/>
  <c r="BF19" i="5"/>
  <c r="BE18" i="5"/>
  <c r="BS18" i="5" s="1"/>
  <c r="BF15" i="5"/>
  <c r="BF14" i="5"/>
  <c r="BE11" i="5"/>
  <c r="BS11" i="5" s="1"/>
  <c r="BF8" i="5"/>
  <c r="BE7" i="5"/>
  <c r="BS7" i="5" s="1"/>
  <c r="BE6" i="5"/>
  <c r="BS6" i="5" s="1"/>
  <c r="BE5" i="5"/>
  <c r="BS5" i="5" s="1"/>
  <c r="BE4" i="5"/>
  <c r="BS4" i="5" s="1"/>
  <c r="BE160" i="5"/>
  <c r="BS160" i="5" s="1"/>
  <c r="BF121" i="5"/>
  <c r="BE114" i="5"/>
  <c r="BS114" i="5" s="1"/>
  <c r="BF106" i="5"/>
  <c r="BE100" i="5"/>
  <c r="BS100" i="5" s="1"/>
  <c r="BG97" i="5"/>
  <c r="BG94" i="5"/>
  <c r="BG91" i="5"/>
  <c r="BG82" i="5"/>
  <c r="BG75" i="5"/>
  <c r="BE74" i="5"/>
  <c r="BS74" i="5" s="1"/>
  <c r="BG71" i="5"/>
  <c r="BG70" i="5"/>
  <c r="BE69" i="5"/>
  <c r="BS69" i="5" s="1"/>
  <c r="BE58" i="5"/>
  <c r="BS58" i="5" s="1"/>
  <c r="BG54" i="5"/>
  <c r="BE53" i="5"/>
  <c r="BS53" i="5" s="1"/>
  <c r="BG39" i="5"/>
  <c r="BG38" i="5"/>
  <c r="BE37" i="5"/>
  <c r="BS37" i="5" s="1"/>
  <c r="BG25" i="5"/>
  <c r="BE24" i="5"/>
  <c r="BS24" i="5" s="1"/>
  <c r="BF22" i="5"/>
  <c r="BG12" i="5"/>
  <c r="BG172" i="5"/>
  <c r="BG165" i="5"/>
  <c r="BG152" i="5"/>
  <c r="BF146" i="5"/>
  <c r="BG129" i="5"/>
  <c r="BE126" i="5"/>
  <c r="BS126" i="5" s="1"/>
  <c r="BF123" i="5"/>
  <c r="BG121" i="5"/>
  <c r="BE116" i="5"/>
  <c r="BS116" i="5" s="1"/>
  <c r="BF109" i="5"/>
  <c r="BG106" i="5"/>
  <c r="BG103" i="5"/>
  <c r="BF77" i="5"/>
  <c r="BF74" i="5"/>
  <c r="BF69" i="5"/>
  <c r="BG64" i="5"/>
  <c r="BE63" i="5"/>
  <c r="BS63" i="5" s="1"/>
  <c r="BF58" i="5"/>
  <c r="BF53" i="5"/>
  <c r="BG48" i="5"/>
  <c r="BE47" i="5"/>
  <c r="BS47" i="5" s="1"/>
  <c r="BF42" i="5"/>
  <c r="BF37" i="5"/>
  <c r="BG32" i="5"/>
  <c r="BE31" i="5"/>
  <c r="BS31" i="5" s="1"/>
  <c r="BF27" i="5"/>
  <c r="BF24" i="5"/>
  <c r="BG22" i="5"/>
  <c r="BE19" i="5"/>
  <c r="BS19" i="5" s="1"/>
  <c r="BE15" i="5"/>
  <c r="BS15" i="5" s="1"/>
  <c r="BE14" i="5"/>
  <c r="BS14" i="5" s="1"/>
  <c r="BG9" i="5"/>
  <c r="BE8" i="5"/>
  <c r="BS8" i="5" s="1"/>
  <c r="BF170" i="5"/>
  <c r="BF155" i="5"/>
  <c r="BG141" i="5"/>
  <c r="BF138" i="5"/>
  <c r="BG135" i="5"/>
  <c r="BE132" i="5"/>
  <c r="BS132" i="5" s="1"/>
  <c r="BG81" i="5"/>
  <c r="BE77" i="5"/>
  <c r="BS77" i="5" s="1"/>
  <c r="BG65" i="5"/>
  <c r="BF64" i="5"/>
  <c r="BG59" i="5"/>
  <c r="BG55" i="5"/>
  <c r="BG49" i="5"/>
  <c r="BF48" i="5"/>
  <c r="BG43" i="5"/>
  <c r="BE42" i="5"/>
  <c r="BS42" i="5" s="1"/>
  <c r="BG33" i="5"/>
  <c r="BF32" i="5"/>
  <c r="BG28" i="5"/>
  <c r="BE27" i="5"/>
  <c r="BS27" i="5" s="1"/>
  <c r="BG16" i="5"/>
  <c r="BF9" i="5"/>
  <c r="BG67" i="5"/>
  <c r="BF59" i="5"/>
  <c r="BF54" i="5"/>
  <c r="BF33" i="5"/>
  <c r="BF28" i="5"/>
  <c r="BG23" i="5"/>
  <c r="BE9" i="5"/>
  <c r="BS9" i="5" s="1"/>
  <c r="BG175" i="5"/>
  <c r="BE32" i="5"/>
  <c r="BS32" i="5" s="1"/>
  <c r="BG13" i="5"/>
  <c r="BF49" i="5"/>
  <c r="BE22" i="5"/>
  <c r="BS22" i="5" s="1"/>
  <c r="BG17" i="5"/>
  <c r="BG44" i="5"/>
  <c r="BG35" i="5"/>
  <c r="BF12" i="5"/>
  <c r="BE48" i="5"/>
  <c r="BS48" i="5" s="1"/>
  <c r="BF39" i="5"/>
  <c r="BF16" i="5"/>
  <c r="BF38" i="5"/>
  <c r="BF43" i="5"/>
  <c r="BG34" i="5"/>
  <c r="BF25" i="5"/>
  <c r="BG20" i="5"/>
  <c r="BN243" i="5"/>
  <c r="CB243" i="5" s="1"/>
  <c r="BM241" i="5"/>
  <c r="CA241" i="5" s="1"/>
  <c r="BM239" i="5"/>
  <c r="CA239" i="5" s="1"/>
  <c r="BO236" i="5"/>
  <c r="CC236" i="5" s="1"/>
  <c r="BM234" i="5"/>
  <c r="CA234" i="5" s="1"/>
  <c r="BM230" i="5"/>
  <c r="CA230" i="5" s="1"/>
  <c r="BN227" i="5"/>
  <c r="CB227" i="5" s="1"/>
  <c r="BM225" i="5"/>
  <c r="CA225" i="5" s="1"/>
  <c r="BM223" i="5"/>
  <c r="CA223" i="5" s="1"/>
  <c r="BM221" i="5"/>
  <c r="CA221" i="5" s="1"/>
  <c r="BO217" i="5"/>
  <c r="CC217" i="5" s="1"/>
  <c r="BM214" i="5"/>
  <c r="CA214" i="5" s="1"/>
  <c r="BM210" i="5"/>
  <c r="CA210" i="5" s="1"/>
  <c r="BM206" i="5"/>
  <c r="CA206" i="5" s="1"/>
  <c r="BN193" i="5"/>
  <c r="CB193" i="5" s="1"/>
  <c r="BN191" i="5"/>
  <c r="CB191" i="5" s="1"/>
  <c r="BN188" i="5"/>
  <c r="CB188" i="5" s="1"/>
  <c r="BM184" i="5"/>
  <c r="CA184" i="5" s="1"/>
  <c r="BN181" i="5"/>
  <c r="CB181" i="5" s="1"/>
  <c r="BN178" i="5"/>
  <c r="CB178" i="5" s="1"/>
  <c r="BN175" i="5"/>
  <c r="CB175" i="5" s="1"/>
  <c r="BM171" i="5"/>
  <c r="CA171" i="5" s="1"/>
  <c r="BN168" i="5"/>
  <c r="CB168" i="5" s="1"/>
  <c r="BO245" i="5"/>
  <c r="CC245" i="5" s="1"/>
  <c r="BM243" i="5"/>
  <c r="CA243" i="5" s="1"/>
  <c r="BO240" i="5"/>
  <c r="CC240" i="5" s="1"/>
  <c r="BN236" i="5"/>
  <c r="CB236" i="5" s="1"/>
  <c r="BO229" i="5"/>
  <c r="CC229" i="5" s="1"/>
  <c r="BM227" i="5"/>
  <c r="CA227" i="5" s="1"/>
  <c r="BO224" i="5"/>
  <c r="CC224" i="5" s="1"/>
  <c r="BO219" i="5"/>
  <c r="CC219" i="5" s="1"/>
  <c r="BN217" i="5"/>
  <c r="CB217" i="5" s="1"/>
  <c r="BO213" i="5"/>
  <c r="CC213" i="5" s="1"/>
  <c r="BO209" i="5"/>
  <c r="CC209" i="5" s="1"/>
  <c r="BO197" i="5"/>
  <c r="CC197" i="5" s="1"/>
  <c r="BO195" i="5"/>
  <c r="CC195" i="5" s="1"/>
  <c r="BM193" i="5"/>
  <c r="CA193" i="5" s="1"/>
  <c r="BM191" i="5"/>
  <c r="CA191" i="5" s="1"/>
  <c r="BM188" i="5"/>
  <c r="CA188" i="5" s="1"/>
  <c r="BO185" i="5"/>
  <c r="CC185" i="5" s="1"/>
  <c r="BO182" i="5"/>
  <c r="CC182" i="5" s="1"/>
  <c r="BM181" i="5"/>
  <c r="CA181" i="5" s="1"/>
  <c r="BO179" i="5"/>
  <c r="CC179" i="5" s="1"/>
  <c r="BM178" i="5"/>
  <c r="CA178" i="5" s="1"/>
  <c r="BN245" i="5"/>
  <c r="CB245" i="5" s="1"/>
  <c r="BO242" i="5"/>
  <c r="CC242" i="5" s="1"/>
  <c r="BN240" i="5"/>
  <c r="CB240" i="5" s="1"/>
  <c r="BO238" i="5"/>
  <c r="CC238" i="5" s="1"/>
  <c r="BM236" i="5"/>
  <c r="CA236" i="5" s="1"/>
  <c r="BO233" i="5"/>
  <c r="CC233" i="5" s="1"/>
  <c r="BO231" i="5"/>
  <c r="CC231" i="5" s="1"/>
  <c r="BN229" i="5"/>
  <c r="CB229" i="5" s="1"/>
  <c r="BO226" i="5"/>
  <c r="CC226" i="5" s="1"/>
  <c r="BN224" i="5"/>
  <c r="CB224" i="5" s="1"/>
  <c r="BO222" i="5"/>
  <c r="CC222" i="5" s="1"/>
  <c r="BO220" i="5"/>
  <c r="CC220" i="5" s="1"/>
  <c r="BN219" i="5"/>
  <c r="CB219" i="5" s="1"/>
  <c r="BM217" i="5"/>
  <c r="CA217" i="5" s="1"/>
  <c r="BO215" i="5"/>
  <c r="CC215" i="5" s="1"/>
  <c r="BN213" i="5"/>
  <c r="CB213" i="5" s="1"/>
  <c r="BN209" i="5"/>
  <c r="CB209" i="5" s="1"/>
  <c r="BO205" i="5"/>
  <c r="CC205" i="5" s="1"/>
  <c r="BO203" i="5"/>
  <c r="CC203" i="5" s="1"/>
  <c r="BO201" i="5"/>
  <c r="CC201" i="5" s="1"/>
  <c r="BO199" i="5"/>
  <c r="CC199" i="5" s="1"/>
  <c r="BN197" i="5"/>
  <c r="CB197" i="5" s="1"/>
  <c r="BN195" i="5"/>
  <c r="CB195" i="5" s="1"/>
  <c r="BO189" i="5"/>
  <c r="CC189" i="5" s="1"/>
  <c r="BO186" i="5"/>
  <c r="CC186" i="5" s="1"/>
  <c r="BN185" i="5"/>
  <c r="CB185" i="5" s="1"/>
  <c r="BN182" i="5"/>
  <c r="CB182" i="5" s="1"/>
  <c r="BM245" i="5"/>
  <c r="CA245" i="5" s="1"/>
  <c r="BN242" i="5"/>
  <c r="CB242" i="5" s="1"/>
  <c r="BM240" i="5"/>
  <c r="CA240" i="5" s="1"/>
  <c r="BN238" i="5"/>
  <c r="CB238" i="5" s="1"/>
  <c r="BO235" i="5"/>
  <c r="CC235" i="5" s="1"/>
  <c r="BN233" i="5"/>
  <c r="CB233" i="5" s="1"/>
  <c r="BN231" i="5"/>
  <c r="CB231" i="5" s="1"/>
  <c r="BM229" i="5"/>
  <c r="CA229" i="5" s="1"/>
  <c r="BN226" i="5"/>
  <c r="CB226" i="5" s="1"/>
  <c r="BM224" i="5"/>
  <c r="CA224" i="5" s="1"/>
  <c r="BN222" i="5"/>
  <c r="CB222" i="5" s="1"/>
  <c r="BN220" i="5"/>
  <c r="CB220" i="5" s="1"/>
  <c r="BM219" i="5"/>
  <c r="CA219" i="5" s="1"/>
  <c r="BO216" i="5"/>
  <c r="CC216" i="5" s="1"/>
  <c r="BN215" i="5"/>
  <c r="CB215" i="5" s="1"/>
  <c r="BM213" i="5"/>
  <c r="CA213" i="5" s="1"/>
  <c r="BO211" i="5"/>
  <c r="CC211" i="5" s="1"/>
  <c r="BM209" i="5"/>
  <c r="CA209" i="5" s="1"/>
  <c r="BO207" i="5"/>
  <c r="CC207" i="5" s="1"/>
  <c r="BN205" i="5"/>
  <c r="CB205" i="5" s="1"/>
  <c r="BN203" i="5"/>
  <c r="CB203" i="5" s="1"/>
  <c r="BN201" i="5"/>
  <c r="CB201" i="5" s="1"/>
  <c r="BN199" i="5"/>
  <c r="CB199" i="5" s="1"/>
  <c r="BM197" i="5"/>
  <c r="CA197" i="5" s="1"/>
  <c r="BM195" i="5"/>
  <c r="CA195" i="5" s="1"/>
  <c r="BO192" i="5"/>
  <c r="CC192" i="5" s="1"/>
  <c r="BN189" i="5"/>
  <c r="CB189" i="5" s="1"/>
  <c r="BN186" i="5"/>
  <c r="CB186" i="5" s="1"/>
  <c r="BM185" i="5"/>
  <c r="CA185" i="5" s="1"/>
  <c r="BO244" i="5"/>
  <c r="CC244" i="5" s="1"/>
  <c r="BM242" i="5"/>
  <c r="CA242" i="5" s="1"/>
  <c r="BM238" i="5"/>
  <c r="CA238" i="5" s="1"/>
  <c r="BN235" i="5"/>
  <c r="CB235" i="5" s="1"/>
  <c r="BM233" i="5"/>
  <c r="CA233" i="5" s="1"/>
  <c r="BM231" i="5"/>
  <c r="CA231" i="5" s="1"/>
  <c r="BO228" i="5"/>
  <c r="CC228" i="5" s="1"/>
  <c r="BM226" i="5"/>
  <c r="CA226" i="5" s="1"/>
  <c r="BM222" i="5"/>
  <c r="CA222" i="5" s="1"/>
  <c r="BM220" i="5"/>
  <c r="CA220" i="5" s="1"/>
  <c r="BN216" i="5"/>
  <c r="CB216" i="5" s="1"/>
  <c r="BM215" i="5"/>
  <c r="CA215" i="5" s="1"/>
  <c r="BN211" i="5"/>
  <c r="CB211" i="5" s="1"/>
  <c r="BN207" i="5"/>
  <c r="CB207" i="5" s="1"/>
  <c r="BM205" i="5"/>
  <c r="CA205" i="5" s="1"/>
  <c r="BM203" i="5"/>
  <c r="CA203" i="5" s="1"/>
  <c r="BM201" i="5"/>
  <c r="CA201" i="5" s="1"/>
  <c r="BM199" i="5"/>
  <c r="CA199" i="5" s="1"/>
  <c r="BO196" i="5"/>
  <c r="CC196" i="5" s="1"/>
  <c r="BO194" i="5"/>
  <c r="CC194" i="5" s="1"/>
  <c r="BN192" i="5"/>
  <c r="CB192" i="5" s="1"/>
  <c r="BO190" i="5"/>
  <c r="CC190" i="5" s="1"/>
  <c r="BM189" i="5"/>
  <c r="CA189" i="5" s="1"/>
  <c r="BO187" i="5"/>
  <c r="CC187" i="5" s="1"/>
  <c r="BM186" i="5"/>
  <c r="CA186" i="5" s="1"/>
  <c r="BN183" i="5"/>
  <c r="CB183" i="5" s="1"/>
  <c r="BO180" i="5"/>
  <c r="CC180" i="5" s="1"/>
  <c r="BO246" i="5"/>
  <c r="CC246" i="5" s="1"/>
  <c r="BN244" i="5"/>
  <c r="CB244" i="5" s="1"/>
  <c r="BO237" i="5"/>
  <c r="CC237" i="5" s="1"/>
  <c r="BM235" i="5"/>
  <c r="CA235" i="5" s="1"/>
  <c r="BO232" i="5"/>
  <c r="CC232" i="5" s="1"/>
  <c r="BN228" i="5"/>
  <c r="CB228" i="5" s="1"/>
  <c r="BO218" i="5"/>
  <c r="CC218" i="5" s="1"/>
  <c r="BM216" i="5"/>
  <c r="CA216" i="5" s="1"/>
  <c r="BO212" i="5"/>
  <c r="CC212" i="5" s="1"/>
  <c r="BM211" i="5"/>
  <c r="CA211" i="5" s="1"/>
  <c r="BO208" i="5"/>
  <c r="CC208" i="5" s="1"/>
  <c r="BM207" i="5"/>
  <c r="CA207" i="5" s="1"/>
  <c r="BO204" i="5"/>
  <c r="CC204" i="5" s="1"/>
  <c r="BO202" i="5"/>
  <c r="CC202" i="5" s="1"/>
  <c r="BO200" i="5"/>
  <c r="CC200" i="5" s="1"/>
  <c r="BO198" i="5"/>
  <c r="CC198" i="5" s="1"/>
  <c r="BN196" i="5"/>
  <c r="CB196" i="5" s="1"/>
  <c r="BN194" i="5"/>
  <c r="CB194" i="5" s="1"/>
  <c r="BM192" i="5"/>
  <c r="CA192" i="5" s="1"/>
  <c r="BN190" i="5"/>
  <c r="CB190" i="5" s="1"/>
  <c r="BN187" i="5"/>
  <c r="CB187" i="5" s="1"/>
  <c r="BN246" i="5"/>
  <c r="CB246" i="5" s="1"/>
  <c r="BM244" i="5"/>
  <c r="CA244" i="5" s="1"/>
  <c r="BO241" i="5"/>
  <c r="CC241" i="5" s="1"/>
  <c r="BO239" i="5"/>
  <c r="CC239" i="5" s="1"/>
  <c r="BN237" i="5"/>
  <c r="CB237" i="5" s="1"/>
  <c r="BO234" i="5"/>
  <c r="CC234" i="5" s="1"/>
  <c r="BN232" i="5"/>
  <c r="CB232" i="5" s="1"/>
  <c r="BO230" i="5"/>
  <c r="CC230" i="5" s="1"/>
  <c r="BM228" i="5"/>
  <c r="CA228" i="5" s="1"/>
  <c r="BO225" i="5"/>
  <c r="CC225" i="5" s="1"/>
  <c r="BO223" i="5"/>
  <c r="CC223" i="5" s="1"/>
  <c r="BO221" i="5"/>
  <c r="CC221" i="5" s="1"/>
  <c r="BN218" i="5"/>
  <c r="CB218" i="5" s="1"/>
  <c r="BO214" i="5"/>
  <c r="CC214" i="5" s="1"/>
  <c r="BN212" i="5"/>
  <c r="CB212" i="5" s="1"/>
  <c r="BO210" i="5"/>
  <c r="CC210" i="5" s="1"/>
  <c r="BN208" i="5"/>
  <c r="CB208" i="5" s="1"/>
  <c r="BO206" i="5"/>
  <c r="CC206" i="5" s="1"/>
  <c r="BN204" i="5"/>
  <c r="CB204" i="5" s="1"/>
  <c r="BN202" i="5"/>
  <c r="CB202" i="5" s="1"/>
  <c r="BN200" i="5"/>
  <c r="CB200" i="5" s="1"/>
  <c r="BN198" i="5"/>
  <c r="CB198" i="5" s="1"/>
  <c r="BM196" i="5"/>
  <c r="CA196" i="5" s="1"/>
  <c r="BM194" i="5"/>
  <c r="CA194" i="5" s="1"/>
  <c r="BM190" i="5"/>
  <c r="CA190" i="5" s="1"/>
  <c r="BM187" i="5"/>
  <c r="CA187" i="5" s="1"/>
  <c r="BM246" i="5"/>
  <c r="CA246" i="5" s="1"/>
  <c r="BO243" i="5"/>
  <c r="CC243" i="5" s="1"/>
  <c r="BN241" i="5"/>
  <c r="CB241" i="5" s="1"/>
  <c r="BN239" i="5"/>
  <c r="CB239" i="5" s="1"/>
  <c r="BM237" i="5"/>
  <c r="CA237" i="5" s="1"/>
  <c r="BN234" i="5"/>
  <c r="CB234" i="5" s="1"/>
  <c r="BM232" i="5"/>
  <c r="CA232" i="5" s="1"/>
  <c r="BN230" i="5"/>
  <c r="CB230" i="5" s="1"/>
  <c r="BO227" i="5"/>
  <c r="CC227" i="5" s="1"/>
  <c r="BN225" i="5"/>
  <c r="CB225" i="5" s="1"/>
  <c r="BN223" i="5"/>
  <c r="CB223" i="5" s="1"/>
  <c r="BN221" i="5"/>
  <c r="CB221" i="5" s="1"/>
  <c r="BM218" i="5"/>
  <c r="CA218" i="5" s="1"/>
  <c r="BN214" i="5"/>
  <c r="CB214" i="5" s="1"/>
  <c r="BM212" i="5"/>
  <c r="CA212" i="5" s="1"/>
  <c r="BN210" i="5"/>
  <c r="CB210" i="5" s="1"/>
  <c r="BM208" i="5"/>
  <c r="CA208" i="5" s="1"/>
  <c r="BN206" i="5"/>
  <c r="CB206" i="5" s="1"/>
  <c r="BM204" i="5"/>
  <c r="CA204" i="5" s="1"/>
  <c r="BM202" i="5"/>
  <c r="CA202" i="5" s="1"/>
  <c r="BM200" i="5"/>
  <c r="CA200" i="5" s="1"/>
  <c r="BM198" i="5"/>
  <c r="CA198" i="5" s="1"/>
  <c r="BN179" i="5"/>
  <c r="CB179" i="5" s="1"/>
  <c r="BM176" i="5"/>
  <c r="CA176" i="5" s="1"/>
  <c r="BO167" i="5"/>
  <c r="CC167" i="5" s="1"/>
  <c r="BM164" i="5"/>
  <c r="CA164" i="5" s="1"/>
  <c r="BN161" i="5"/>
  <c r="CB161" i="5" s="1"/>
  <c r="BO159" i="5"/>
  <c r="CC159" i="5" s="1"/>
  <c r="BO156" i="5"/>
  <c r="CC156" i="5" s="1"/>
  <c r="BM153" i="5"/>
  <c r="CA153" i="5" s="1"/>
  <c r="BO150" i="5"/>
  <c r="CC150" i="5" s="1"/>
  <c r="BO146" i="5"/>
  <c r="CC146" i="5" s="1"/>
  <c r="BO143" i="5"/>
  <c r="CC143" i="5" s="1"/>
  <c r="BN142" i="5"/>
  <c r="CB142" i="5" s="1"/>
  <c r="BO139" i="5"/>
  <c r="CC139" i="5" s="1"/>
  <c r="BN138" i="5"/>
  <c r="CB138" i="5" s="1"/>
  <c r="BO134" i="5"/>
  <c r="CC134" i="5" s="1"/>
  <c r="BO130" i="5"/>
  <c r="CC130" i="5" s="1"/>
  <c r="BM126" i="5"/>
  <c r="CA126" i="5" s="1"/>
  <c r="BO123" i="5"/>
  <c r="CC123" i="5" s="1"/>
  <c r="BO121" i="5"/>
  <c r="CC121" i="5" s="1"/>
  <c r="BM120" i="5"/>
  <c r="CA120" i="5" s="1"/>
  <c r="BM118" i="5"/>
  <c r="CA118" i="5" s="1"/>
  <c r="BM116" i="5"/>
  <c r="CA116" i="5" s="1"/>
  <c r="BM114" i="5"/>
  <c r="CA114" i="5" s="1"/>
  <c r="BO112" i="5"/>
  <c r="CC112" i="5" s="1"/>
  <c r="BO106" i="5"/>
  <c r="CC106" i="5" s="1"/>
  <c r="BN101" i="5"/>
  <c r="CB101" i="5" s="1"/>
  <c r="BM100" i="5"/>
  <c r="CA100" i="5" s="1"/>
  <c r="BO96" i="5"/>
  <c r="CC96" i="5" s="1"/>
  <c r="BM95" i="5"/>
  <c r="CA95" i="5" s="1"/>
  <c r="BO91" i="5"/>
  <c r="CC91" i="5" s="1"/>
  <c r="BM90" i="5"/>
  <c r="CA90" i="5" s="1"/>
  <c r="BO87" i="5"/>
  <c r="CC87" i="5" s="1"/>
  <c r="BO86" i="5"/>
  <c r="CC86" i="5" s="1"/>
  <c r="BM85" i="5"/>
  <c r="CA85" i="5" s="1"/>
  <c r="BO82" i="5"/>
  <c r="CC82" i="5" s="1"/>
  <c r="BN81" i="5"/>
  <c r="CB81" i="5" s="1"/>
  <c r="BM80" i="5"/>
  <c r="CA80" i="5" s="1"/>
  <c r="BO191" i="5"/>
  <c r="CC191" i="5" s="1"/>
  <c r="BN180" i="5"/>
  <c r="CB180" i="5" s="1"/>
  <c r="BM179" i="5"/>
  <c r="CA179" i="5" s="1"/>
  <c r="BO175" i="5"/>
  <c r="CC175" i="5" s="1"/>
  <c r="BO171" i="5"/>
  <c r="CC171" i="5" s="1"/>
  <c r="BO169" i="5"/>
  <c r="CC169" i="5" s="1"/>
  <c r="BN167" i="5"/>
  <c r="CB167" i="5" s="1"/>
  <c r="BO165" i="5"/>
  <c r="CC165" i="5" s="1"/>
  <c r="BO162" i="5"/>
  <c r="CC162" i="5" s="1"/>
  <c r="BM161" i="5"/>
  <c r="CA161" i="5" s="1"/>
  <c r="BN159" i="5"/>
  <c r="CB159" i="5" s="1"/>
  <c r="BN156" i="5"/>
  <c r="CB156" i="5" s="1"/>
  <c r="BO154" i="5"/>
  <c r="CC154" i="5" s="1"/>
  <c r="BN150" i="5"/>
  <c r="CB150" i="5" s="1"/>
  <c r="BO147" i="5"/>
  <c r="CC147" i="5" s="1"/>
  <c r="BN146" i="5"/>
  <c r="CB146" i="5" s="1"/>
  <c r="BN143" i="5"/>
  <c r="CB143" i="5" s="1"/>
  <c r="BM142" i="5"/>
  <c r="CA142" i="5" s="1"/>
  <c r="BN139" i="5"/>
  <c r="CB139" i="5" s="1"/>
  <c r="BM138" i="5"/>
  <c r="CA138" i="5" s="1"/>
  <c r="BO135" i="5"/>
  <c r="CC135" i="5" s="1"/>
  <c r="BN134" i="5"/>
  <c r="CB134" i="5" s="1"/>
  <c r="BO131" i="5"/>
  <c r="CC131" i="5" s="1"/>
  <c r="BN130" i="5"/>
  <c r="CB130" i="5" s="1"/>
  <c r="BO127" i="5"/>
  <c r="CC127" i="5" s="1"/>
  <c r="BN123" i="5"/>
  <c r="CB123" i="5" s="1"/>
  <c r="BN121" i="5"/>
  <c r="CB121" i="5" s="1"/>
  <c r="BO119" i="5"/>
  <c r="CC119" i="5" s="1"/>
  <c r="BN112" i="5"/>
  <c r="CB112" i="5" s="1"/>
  <c r="BO110" i="5"/>
  <c r="CC110" i="5" s="1"/>
  <c r="BN106" i="5"/>
  <c r="CB106" i="5" s="1"/>
  <c r="BO103" i="5"/>
  <c r="CC103" i="5" s="1"/>
  <c r="BO102" i="5"/>
  <c r="CC102" i="5" s="1"/>
  <c r="BM101" i="5"/>
  <c r="CA101" i="5" s="1"/>
  <c r="BO97" i="5"/>
  <c r="CC97" i="5" s="1"/>
  <c r="BN96" i="5"/>
  <c r="CB96" i="5" s="1"/>
  <c r="BO92" i="5"/>
  <c r="CC92" i="5" s="1"/>
  <c r="BN91" i="5"/>
  <c r="CB91" i="5" s="1"/>
  <c r="BN87" i="5"/>
  <c r="CB87" i="5" s="1"/>
  <c r="BN86" i="5"/>
  <c r="CB86" i="5" s="1"/>
  <c r="BO83" i="5"/>
  <c r="CC83" i="5" s="1"/>
  <c r="BN82" i="5"/>
  <c r="CB82" i="5" s="1"/>
  <c r="BM81" i="5"/>
  <c r="CA81" i="5" s="1"/>
  <c r="BN77" i="5"/>
  <c r="CB77" i="5" s="1"/>
  <c r="BM76" i="5"/>
  <c r="CA76" i="5" s="1"/>
  <c r="BM180" i="5"/>
  <c r="CA180" i="5" s="1"/>
  <c r="BM175" i="5"/>
  <c r="CA175" i="5" s="1"/>
  <c r="BO173" i="5"/>
  <c r="CC173" i="5" s="1"/>
  <c r="BN171" i="5"/>
  <c r="CB171" i="5" s="1"/>
  <c r="BN169" i="5"/>
  <c r="CB169" i="5" s="1"/>
  <c r="BM167" i="5"/>
  <c r="CA167" i="5" s="1"/>
  <c r="BN165" i="5"/>
  <c r="CB165" i="5" s="1"/>
  <c r="BN162" i="5"/>
  <c r="CB162" i="5" s="1"/>
  <c r="BM159" i="5"/>
  <c r="CA159" i="5" s="1"/>
  <c r="BO157" i="5"/>
  <c r="CC157" i="5" s="1"/>
  <c r="BM156" i="5"/>
  <c r="CA156" i="5" s="1"/>
  <c r="BN154" i="5"/>
  <c r="CB154" i="5" s="1"/>
  <c r="BO151" i="5"/>
  <c r="CC151" i="5" s="1"/>
  <c r="BM150" i="5"/>
  <c r="CA150" i="5" s="1"/>
  <c r="BN147" i="5"/>
  <c r="CB147" i="5" s="1"/>
  <c r="BM146" i="5"/>
  <c r="CA146" i="5" s="1"/>
  <c r="BM143" i="5"/>
  <c r="CA143" i="5" s="1"/>
  <c r="BM139" i="5"/>
  <c r="CA139" i="5" s="1"/>
  <c r="BN135" i="5"/>
  <c r="CB135" i="5" s="1"/>
  <c r="BM134" i="5"/>
  <c r="CA134" i="5" s="1"/>
  <c r="BN131" i="5"/>
  <c r="CB131" i="5" s="1"/>
  <c r="BM130" i="5"/>
  <c r="CA130" i="5" s="1"/>
  <c r="BN127" i="5"/>
  <c r="CB127" i="5" s="1"/>
  <c r="BM123" i="5"/>
  <c r="CA123" i="5" s="1"/>
  <c r="BM121" i="5"/>
  <c r="CA121" i="5" s="1"/>
  <c r="BN119" i="5"/>
  <c r="BO117" i="5"/>
  <c r="CC117" i="5" s="1"/>
  <c r="BO115" i="5"/>
  <c r="CC115" i="5" s="1"/>
  <c r="BO113" i="5"/>
  <c r="CC113" i="5" s="1"/>
  <c r="BM112" i="5"/>
  <c r="CA112" i="5" s="1"/>
  <c r="BN110" i="5"/>
  <c r="CB110" i="5" s="1"/>
  <c r="BO107" i="5"/>
  <c r="CC107" i="5" s="1"/>
  <c r="BM106" i="5"/>
  <c r="CA106" i="5" s="1"/>
  <c r="BN103" i="5"/>
  <c r="CB103" i="5" s="1"/>
  <c r="BN102" i="5"/>
  <c r="CB102" i="5" s="1"/>
  <c r="BO98" i="5"/>
  <c r="CC98" i="5" s="1"/>
  <c r="BN97" i="5"/>
  <c r="CB97" i="5" s="1"/>
  <c r="BM96" i="5"/>
  <c r="CA96" i="5" s="1"/>
  <c r="BO93" i="5"/>
  <c r="CC93" i="5" s="1"/>
  <c r="BN92" i="5"/>
  <c r="CB92" i="5" s="1"/>
  <c r="BM91" i="5"/>
  <c r="CA91" i="5" s="1"/>
  <c r="BO88" i="5"/>
  <c r="CC88" i="5" s="1"/>
  <c r="BM87" i="5"/>
  <c r="CA87" i="5" s="1"/>
  <c r="BM86" i="5"/>
  <c r="CA86" i="5" s="1"/>
  <c r="BN83" i="5"/>
  <c r="CB83" i="5" s="1"/>
  <c r="BM82" i="5"/>
  <c r="CA82" i="5" s="1"/>
  <c r="BM77" i="5"/>
  <c r="CA77" i="5" s="1"/>
  <c r="BO183" i="5"/>
  <c r="CC183" i="5" s="1"/>
  <c r="BM182" i="5"/>
  <c r="CA182" i="5" s="1"/>
  <c r="BM173" i="5"/>
  <c r="CA173" i="5" s="1"/>
  <c r="BO166" i="5"/>
  <c r="CC166" i="5" s="1"/>
  <c r="BN163" i="5"/>
  <c r="CB163" i="5" s="1"/>
  <c r="BN160" i="5"/>
  <c r="CB160" i="5" s="1"/>
  <c r="BM157" i="5"/>
  <c r="CA157" i="5" s="1"/>
  <c r="BO155" i="5"/>
  <c r="CC155" i="5" s="1"/>
  <c r="BM151" i="5"/>
  <c r="CA151" i="5" s="1"/>
  <c r="BN148" i="5"/>
  <c r="CB148" i="5" s="1"/>
  <c r="BN144" i="5"/>
  <c r="CB144" i="5" s="1"/>
  <c r="BN140" i="5"/>
  <c r="CB140" i="5" s="1"/>
  <c r="BO136" i="5"/>
  <c r="CC136" i="5" s="1"/>
  <c r="BN132" i="5"/>
  <c r="CB132" i="5" s="1"/>
  <c r="BN128" i="5"/>
  <c r="CB128" i="5" s="1"/>
  <c r="BO125" i="5"/>
  <c r="CC125" i="5" s="1"/>
  <c r="BN124" i="5"/>
  <c r="CB124" i="5" s="1"/>
  <c r="BO122" i="5"/>
  <c r="CC122" i="5" s="1"/>
  <c r="BM117" i="5"/>
  <c r="CA117" i="5" s="1"/>
  <c r="BM115" i="5"/>
  <c r="CA115" i="5" s="1"/>
  <c r="BM113" i="5"/>
  <c r="CA113" i="5" s="1"/>
  <c r="BO111" i="5"/>
  <c r="CC111" i="5" s="1"/>
  <c r="BO109" i="5"/>
  <c r="CC109" i="5" s="1"/>
  <c r="BN108" i="5"/>
  <c r="CB108" i="5" s="1"/>
  <c r="BM107" i="5"/>
  <c r="CA107" i="5" s="1"/>
  <c r="BN104" i="5"/>
  <c r="CB104" i="5" s="1"/>
  <c r="BN99" i="5"/>
  <c r="CB99" i="5" s="1"/>
  <c r="BM98" i="5"/>
  <c r="CA98" i="5" s="1"/>
  <c r="BM93" i="5"/>
  <c r="CA93" i="5" s="1"/>
  <c r="BO89" i="5"/>
  <c r="CC89" i="5" s="1"/>
  <c r="BM88" i="5"/>
  <c r="CA88" i="5" s="1"/>
  <c r="BO84" i="5"/>
  <c r="CC84" i="5" s="1"/>
  <c r="BM183" i="5"/>
  <c r="CA183" i="5" s="1"/>
  <c r="BO177" i="5"/>
  <c r="CC177" i="5" s="1"/>
  <c r="BO174" i="5"/>
  <c r="CC174" i="5" s="1"/>
  <c r="BO172" i="5"/>
  <c r="CC172" i="5" s="1"/>
  <c r="BO170" i="5"/>
  <c r="CC170" i="5" s="1"/>
  <c r="BO168" i="5"/>
  <c r="CC168" i="5" s="1"/>
  <c r="BN166" i="5"/>
  <c r="CB166" i="5" s="1"/>
  <c r="BM163" i="5"/>
  <c r="CA163" i="5" s="1"/>
  <c r="BM160" i="5"/>
  <c r="CA160" i="5" s="1"/>
  <c r="BO158" i="5"/>
  <c r="CC158" i="5" s="1"/>
  <c r="BN155" i="5"/>
  <c r="CB155" i="5" s="1"/>
  <c r="BO152" i="5"/>
  <c r="CC152" i="5" s="1"/>
  <c r="BO149" i="5"/>
  <c r="CC149" i="5" s="1"/>
  <c r="BM148" i="5"/>
  <c r="CA148" i="5" s="1"/>
  <c r="BO145" i="5"/>
  <c r="CC145" i="5" s="1"/>
  <c r="BM144" i="5"/>
  <c r="CA144" i="5" s="1"/>
  <c r="BO141" i="5"/>
  <c r="CC141" i="5" s="1"/>
  <c r="BM140" i="5"/>
  <c r="CA140" i="5" s="1"/>
  <c r="BO137" i="5"/>
  <c r="CC137" i="5" s="1"/>
  <c r="BN136" i="5"/>
  <c r="CB136" i="5" s="1"/>
  <c r="BO133" i="5"/>
  <c r="CC133" i="5" s="1"/>
  <c r="BM132" i="5"/>
  <c r="CA132" i="5" s="1"/>
  <c r="BO129" i="5"/>
  <c r="CC129" i="5" s="1"/>
  <c r="BM128" i="5"/>
  <c r="CA128" i="5" s="1"/>
  <c r="BN125" i="5"/>
  <c r="CB125" i="5" s="1"/>
  <c r="BM124" i="5"/>
  <c r="CA124" i="5" s="1"/>
  <c r="BN122" i="5"/>
  <c r="CB122" i="5" s="1"/>
  <c r="BN111" i="5"/>
  <c r="BN109" i="5"/>
  <c r="CB109" i="5" s="1"/>
  <c r="BM108" i="5"/>
  <c r="CA108" i="5" s="1"/>
  <c r="BO105" i="5"/>
  <c r="CC105" i="5" s="1"/>
  <c r="BM104" i="5"/>
  <c r="CA104" i="5" s="1"/>
  <c r="BM99" i="5"/>
  <c r="CA99" i="5" s="1"/>
  <c r="BO94" i="5"/>
  <c r="CC94" i="5" s="1"/>
  <c r="BN89" i="5"/>
  <c r="CB89" i="5" s="1"/>
  <c r="BN84" i="5"/>
  <c r="CB84" i="5" s="1"/>
  <c r="BN164" i="5"/>
  <c r="CB164" i="5" s="1"/>
  <c r="BN151" i="5"/>
  <c r="CB151" i="5" s="1"/>
  <c r="BM145" i="5"/>
  <c r="CA145" i="5" s="1"/>
  <c r="BO128" i="5"/>
  <c r="CC128" i="5" s="1"/>
  <c r="BM125" i="5"/>
  <c r="CA125" i="5" s="1"/>
  <c r="BO120" i="5"/>
  <c r="CC120" i="5" s="1"/>
  <c r="BN113" i="5"/>
  <c r="CB113" i="5" s="1"/>
  <c r="BO108" i="5"/>
  <c r="CC108" i="5" s="1"/>
  <c r="BN105" i="5"/>
  <c r="CB105" i="5" s="1"/>
  <c r="BO99" i="5"/>
  <c r="CC99" i="5" s="1"/>
  <c r="BO77" i="5"/>
  <c r="CC77" i="5" s="1"/>
  <c r="BO75" i="5"/>
  <c r="CC75" i="5" s="1"/>
  <c r="BM74" i="5"/>
  <c r="CA74" i="5" s="1"/>
  <c r="BO71" i="5"/>
  <c r="CC71" i="5" s="1"/>
  <c r="BO70" i="5"/>
  <c r="CC70" i="5" s="1"/>
  <c r="BM69" i="5"/>
  <c r="CA69" i="5" s="1"/>
  <c r="BO65" i="5"/>
  <c r="CC65" i="5" s="1"/>
  <c r="BN64" i="5"/>
  <c r="CB64" i="5" s="1"/>
  <c r="BO59" i="5"/>
  <c r="CC59" i="5" s="1"/>
  <c r="BM58" i="5"/>
  <c r="CA58" i="5" s="1"/>
  <c r="BO55" i="5"/>
  <c r="CC55" i="5" s="1"/>
  <c r="BO54" i="5"/>
  <c r="CC54" i="5" s="1"/>
  <c r="BM53" i="5"/>
  <c r="CA53" i="5" s="1"/>
  <c r="BO49" i="5"/>
  <c r="CC49" i="5" s="1"/>
  <c r="BN48" i="5"/>
  <c r="CB48" i="5" s="1"/>
  <c r="BO43" i="5"/>
  <c r="CC43" i="5" s="1"/>
  <c r="BM42" i="5"/>
  <c r="CA42" i="5" s="1"/>
  <c r="BO39" i="5"/>
  <c r="CC39" i="5" s="1"/>
  <c r="BO38" i="5"/>
  <c r="CC38" i="5" s="1"/>
  <c r="BM37" i="5"/>
  <c r="CA37" i="5" s="1"/>
  <c r="BO33" i="5"/>
  <c r="CC33" i="5" s="1"/>
  <c r="BN32" i="5"/>
  <c r="CB32" i="5" s="1"/>
  <c r="BO28" i="5"/>
  <c r="CC28" i="5" s="1"/>
  <c r="BM27" i="5"/>
  <c r="CA27" i="5" s="1"/>
  <c r="BO25" i="5"/>
  <c r="CC25" i="5" s="1"/>
  <c r="BM24" i="5"/>
  <c r="CA24" i="5" s="1"/>
  <c r="BN22" i="5"/>
  <c r="CB22" i="5" s="1"/>
  <c r="BO16" i="5"/>
  <c r="CC16" i="5" s="1"/>
  <c r="BO12" i="5"/>
  <c r="CC12" i="5" s="1"/>
  <c r="BN9" i="5"/>
  <c r="CB9" i="5" s="1"/>
  <c r="BM60" i="5"/>
  <c r="CA60" i="5" s="1"/>
  <c r="BN56" i="5"/>
  <c r="CB56" i="5" s="1"/>
  <c r="BM50" i="5"/>
  <c r="CA50" i="5" s="1"/>
  <c r="BM44" i="5"/>
  <c r="CA44" i="5" s="1"/>
  <c r="BO41" i="5"/>
  <c r="CC41" i="5" s="1"/>
  <c r="BM20" i="5"/>
  <c r="CA20" i="5" s="1"/>
  <c r="BO184" i="5"/>
  <c r="CC184" i="5" s="1"/>
  <c r="BO181" i="5"/>
  <c r="CC181" i="5" s="1"/>
  <c r="BO176" i="5"/>
  <c r="CC176" i="5" s="1"/>
  <c r="BM169" i="5"/>
  <c r="CA169" i="5" s="1"/>
  <c r="BM154" i="5"/>
  <c r="CA154" i="5" s="1"/>
  <c r="BO140" i="5"/>
  <c r="CC140" i="5" s="1"/>
  <c r="BN137" i="5"/>
  <c r="CB137" i="5" s="1"/>
  <c r="BM131" i="5"/>
  <c r="CA131" i="5" s="1"/>
  <c r="BN120" i="5"/>
  <c r="CB120" i="5" s="1"/>
  <c r="BO118" i="5"/>
  <c r="CC118" i="5" s="1"/>
  <c r="BM105" i="5"/>
  <c r="CA105" i="5" s="1"/>
  <c r="BM102" i="5"/>
  <c r="CA102" i="5" s="1"/>
  <c r="BN93" i="5"/>
  <c r="CB93" i="5" s="1"/>
  <c r="BO90" i="5"/>
  <c r="CC90" i="5" s="1"/>
  <c r="BN75" i="5"/>
  <c r="CB75" i="5" s="1"/>
  <c r="BN71" i="5"/>
  <c r="CB71" i="5" s="1"/>
  <c r="BN70" i="5"/>
  <c r="CB70" i="5" s="1"/>
  <c r="BO67" i="5"/>
  <c r="CC67" i="5" s="1"/>
  <c r="BO66" i="5"/>
  <c r="CC66" i="5" s="1"/>
  <c r="BN65" i="5"/>
  <c r="CB65" i="5" s="1"/>
  <c r="BM64" i="5"/>
  <c r="CA64" i="5" s="1"/>
  <c r="BO60" i="5"/>
  <c r="CC60" i="5" s="1"/>
  <c r="BN59" i="5"/>
  <c r="CB59" i="5" s="1"/>
  <c r="BN55" i="5"/>
  <c r="CB55" i="5" s="1"/>
  <c r="BN54" i="5"/>
  <c r="CB54" i="5" s="1"/>
  <c r="BO51" i="5"/>
  <c r="CC51" i="5" s="1"/>
  <c r="BO50" i="5"/>
  <c r="CC50" i="5" s="1"/>
  <c r="BN49" i="5"/>
  <c r="CB49" i="5" s="1"/>
  <c r="BM48" i="5"/>
  <c r="CA48" i="5" s="1"/>
  <c r="BO44" i="5"/>
  <c r="CC44" i="5" s="1"/>
  <c r="BN43" i="5"/>
  <c r="CB43" i="5" s="1"/>
  <c r="BN39" i="5"/>
  <c r="CB39" i="5" s="1"/>
  <c r="BN38" i="5"/>
  <c r="CB38" i="5" s="1"/>
  <c r="BO35" i="5"/>
  <c r="CC35" i="5" s="1"/>
  <c r="BO34" i="5"/>
  <c r="CC34" i="5" s="1"/>
  <c r="BN33" i="5"/>
  <c r="CB33" i="5" s="1"/>
  <c r="BM32" i="5"/>
  <c r="CA32" i="5" s="1"/>
  <c r="BN28" i="5"/>
  <c r="CB28" i="5" s="1"/>
  <c r="BN25" i="5"/>
  <c r="CB25" i="5" s="1"/>
  <c r="BO23" i="5"/>
  <c r="CC23" i="5" s="1"/>
  <c r="BM22" i="5"/>
  <c r="CA22" i="5" s="1"/>
  <c r="BO20" i="5"/>
  <c r="CC20" i="5" s="1"/>
  <c r="BO17" i="5"/>
  <c r="CC17" i="5" s="1"/>
  <c r="BN16" i="5"/>
  <c r="CB16" i="5" s="1"/>
  <c r="BO13" i="5"/>
  <c r="CC13" i="5" s="1"/>
  <c r="BN12" i="5"/>
  <c r="CB12" i="5" s="1"/>
  <c r="BM9" i="5"/>
  <c r="CA9" i="5" s="1"/>
  <c r="BM174" i="5"/>
  <c r="CA174" i="5" s="1"/>
  <c r="BO160" i="5"/>
  <c r="CC160" i="5" s="1"/>
  <c r="BO114" i="5"/>
  <c r="CC114" i="5" s="1"/>
  <c r="BM109" i="5"/>
  <c r="CA109" i="5" s="1"/>
  <c r="BM103" i="5"/>
  <c r="CA103" i="5" s="1"/>
  <c r="BO100" i="5"/>
  <c r="CC100" i="5" s="1"/>
  <c r="BO76" i="5"/>
  <c r="CC76" i="5" s="1"/>
  <c r="BO73" i="5"/>
  <c r="CC73" i="5" s="1"/>
  <c r="BN72" i="5"/>
  <c r="CB72" i="5" s="1"/>
  <c r="BM67" i="5"/>
  <c r="CA67" i="5" s="1"/>
  <c r="BN61" i="5"/>
  <c r="CB61" i="5" s="1"/>
  <c r="BM34" i="5"/>
  <c r="CA34" i="5" s="1"/>
  <c r="BN29" i="5"/>
  <c r="CB29" i="5" s="1"/>
  <c r="BM23" i="5"/>
  <c r="CA23" i="5" s="1"/>
  <c r="BN21" i="5"/>
  <c r="CB21" i="5" s="1"/>
  <c r="BM13" i="5"/>
  <c r="CA13" i="5" s="1"/>
  <c r="BO164" i="5"/>
  <c r="CC164" i="5" s="1"/>
  <c r="BO161" i="5"/>
  <c r="CC161" i="5" s="1"/>
  <c r="BM110" i="5"/>
  <c r="CA110" i="5" s="1"/>
  <c r="BM83" i="5"/>
  <c r="CA83" i="5" s="1"/>
  <c r="BN53" i="5"/>
  <c r="CB53" i="5" s="1"/>
  <c r="BN184" i="5"/>
  <c r="CB184" i="5" s="1"/>
  <c r="BO178" i="5"/>
  <c r="CC178" i="5" s="1"/>
  <c r="BN176" i="5"/>
  <c r="CB176" i="5" s="1"/>
  <c r="BN174" i="5"/>
  <c r="CB174" i="5" s="1"/>
  <c r="BM162" i="5"/>
  <c r="CA162" i="5" s="1"/>
  <c r="BN157" i="5"/>
  <c r="CB157" i="5" s="1"/>
  <c r="BN149" i="5"/>
  <c r="CB149" i="5" s="1"/>
  <c r="BM137" i="5"/>
  <c r="CA137" i="5" s="1"/>
  <c r="BO126" i="5"/>
  <c r="CC126" i="5" s="1"/>
  <c r="BN118" i="5"/>
  <c r="CB118" i="5" s="1"/>
  <c r="BO116" i="5"/>
  <c r="CC116" i="5" s="1"/>
  <c r="BM111" i="5"/>
  <c r="CA111" i="5" s="1"/>
  <c r="BN90" i="5"/>
  <c r="CB90" i="5" s="1"/>
  <c r="BM84" i="5"/>
  <c r="CA84" i="5" s="1"/>
  <c r="BM75" i="5"/>
  <c r="CA75" i="5" s="1"/>
  <c r="BO72" i="5"/>
  <c r="CC72" i="5" s="1"/>
  <c r="BM71" i="5"/>
  <c r="CA71" i="5" s="1"/>
  <c r="BM70" i="5"/>
  <c r="CA70" i="5" s="1"/>
  <c r="BN67" i="5"/>
  <c r="CB67" i="5" s="1"/>
  <c r="BN66" i="5"/>
  <c r="CB66" i="5" s="1"/>
  <c r="BM65" i="5"/>
  <c r="CA65" i="5" s="1"/>
  <c r="BO61" i="5"/>
  <c r="CC61" i="5" s="1"/>
  <c r="BN60" i="5"/>
  <c r="CB60" i="5" s="1"/>
  <c r="BM59" i="5"/>
  <c r="CA59" i="5" s="1"/>
  <c r="BO56" i="5"/>
  <c r="CC56" i="5" s="1"/>
  <c r="BM55" i="5"/>
  <c r="CA55" i="5" s="1"/>
  <c r="BM54" i="5"/>
  <c r="CA54" i="5" s="1"/>
  <c r="BN51" i="5"/>
  <c r="CB51" i="5" s="1"/>
  <c r="BN50" i="5"/>
  <c r="CB50" i="5" s="1"/>
  <c r="BM49" i="5"/>
  <c r="CA49" i="5" s="1"/>
  <c r="BO45" i="5"/>
  <c r="CC45" i="5" s="1"/>
  <c r="BN44" i="5"/>
  <c r="CB44" i="5" s="1"/>
  <c r="BM43" i="5"/>
  <c r="CA43" i="5" s="1"/>
  <c r="BO40" i="5"/>
  <c r="CC40" i="5" s="1"/>
  <c r="BM39" i="5"/>
  <c r="CA39" i="5" s="1"/>
  <c r="BM38" i="5"/>
  <c r="CA38" i="5" s="1"/>
  <c r="BN35" i="5"/>
  <c r="CB35" i="5" s="1"/>
  <c r="BN34" i="5"/>
  <c r="CB34" i="5" s="1"/>
  <c r="BM33" i="5"/>
  <c r="CA33" i="5" s="1"/>
  <c r="BO29" i="5"/>
  <c r="CC29" i="5" s="1"/>
  <c r="BM28" i="5"/>
  <c r="CA28" i="5" s="1"/>
  <c r="BM25" i="5"/>
  <c r="CA25" i="5" s="1"/>
  <c r="BN23" i="5"/>
  <c r="CB23" i="5" s="1"/>
  <c r="BO21" i="5"/>
  <c r="CC21" i="5" s="1"/>
  <c r="BN20" i="5"/>
  <c r="CB20" i="5" s="1"/>
  <c r="BN17" i="5"/>
  <c r="CB17" i="5" s="1"/>
  <c r="BM16" i="5"/>
  <c r="CA16" i="5" s="1"/>
  <c r="BN13" i="5"/>
  <c r="CB13" i="5" s="1"/>
  <c r="BM12" i="5"/>
  <c r="CA12" i="5" s="1"/>
  <c r="BO193" i="5"/>
  <c r="CC193" i="5" s="1"/>
  <c r="BN172" i="5"/>
  <c r="CB172" i="5" s="1"/>
  <c r="BM165" i="5"/>
  <c r="CA165" i="5" s="1"/>
  <c r="BN152" i="5"/>
  <c r="CB152" i="5" s="1"/>
  <c r="BM149" i="5"/>
  <c r="CA149" i="5" s="1"/>
  <c r="BO132" i="5"/>
  <c r="CC132" i="5" s="1"/>
  <c r="BN129" i="5"/>
  <c r="CB129" i="5" s="1"/>
  <c r="BN126" i="5"/>
  <c r="CB126" i="5" s="1"/>
  <c r="BN116" i="5"/>
  <c r="CB116" i="5" s="1"/>
  <c r="BO81" i="5"/>
  <c r="CC81" i="5" s="1"/>
  <c r="BM66" i="5"/>
  <c r="CA66" i="5" s="1"/>
  <c r="BO57" i="5"/>
  <c r="CC57" i="5" s="1"/>
  <c r="BM51" i="5"/>
  <c r="CA51" i="5" s="1"/>
  <c r="BN45" i="5"/>
  <c r="CB45" i="5" s="1"/>
  <c r="BN40" i="5"/>
  <c r="CB40" i="5" s="1"/>
  <c r="BM35" i="5"/>
  <c r="CA35" i="5" s="1"/>
  <c r="BM17" i="5"/>
  <c r="CA17" i="5" s="1"/>
  <c r="BO10" i="5"/>
  <c r="CC10" i="5" s="1"/>
  <c r="BO3" i="5"/>
  <c r="CC3" i="5" s="1"/>
  <c r="BO2" i="5"/>
  <c r="CC2" i="5" s="1"/>
  <c r="BN173" i="5"/>
  <c r="CB173" i="5" s="1"/>
  <c r="BO148" i="5"/>
  <c r="CC148" i="5" s="1"/>
  <c r="BN145" i="5"/>
  <c r="CB145" i="5" s="1"/>
  <c r="BO142" i="5"/>
  <c r="CC142" i="5" s="1"/>
  <c r="BM136" i="5"/>
  <c r="CA136" i="5" s="1"/>
  <c r="BM133" i="5"/>
  <c r="CA133" i="5" s="1"/>
  <c r="BN115" i="5"/>
  <c r="CB115" i="5" s="1"/>
  <c r="BN95" i="5"/>
  <c r="CB95" i="5" s="1"/>
  <c r="BM92" i="5"/>
  <c r="CA92" i="5" s="1"/>
  <c r="BM89" i="5"/>
  <c r="CA89" i="5" s="1"/>
  <c r="BN69" i="5"/>
  <c r="CB69" i="5" s="1"/>
  <c r="BM63" i="5"/>
  <c r="CA63" i="5" s="1"/>
  <c r="BN58" i="5"/>
  <c r="CB58" i="5" s="1"/>
  <c r="BM172" i="5"/>
  <c r="CA172" i="5" s="1"/>
  <c r="BN170" i="5"/>
  <c r="CB170" i="5" s="1"/>
  <c r="BO163" i="5"/>
  <c r="CC163" i="5" s="1"/>
  <c r="BM155" i="5"/>
  <c r="CA155" i="5" s="1"/>
  <c r="BM152" i="5"/>
  <c r="CA152" i="5" s="1"/>
  <c r="BO144" i="5"/>
  <c r="CC144" i="5" s="1"/>
  <c r="BN141" i="5"/>
  <c r="CB141" i="5" s="1"/>
  <c r="BO138" i="5"/>
  <c r="CC138" i="5" s="1"/>
  <c r="BM135" i="5"/>
  <c r="CA135" i="5" s="1"/>
  <c r="BM129" i="5"/>
  <c r="CA129" i="5" s="1"/>
  <c r="BN114" i="5"/>
  <c r="CB114" i="5" s="1"/>
  <c r="BN100" i="5"/>
  <c r="CB100" i="5" s="1"/>
  <c r="BM97" i="5"/>
  <c r="CA97" i="5" s="1"/>
  <c r="BN94" i="5"/>
  <c r="CB94" i="5" s="1"/>
  <c r="BN88" i="5"/>
  <c r="CB88" i="5" s="1"/>
  <c r="BO85" i="5"/>
  <c r="CC85" i="5" s="1"/>
  <c r="BO80" i="5"/>
  <c r="CC80" i="5" s="1"/>
  <c r="BO79" i="5"/>
  <c r="CC79" i="5" s="1"/>
  <c r="BN76" i="5"/>
  <c r="CB76" i="5" s="1"/>
  <c r="BN73" i="5"/>
  <c r="CB73" i="5" s="1"/>
  <c r="BM72" i="5"/>
  <c r="CA72" i="5" s="1"/>
  <c r="BO68" i="5"/>
  <c r="CC68" i="5" s="1"/>
  <c r="BO62" i="5"/>
  <c r="CC62" i="5" s="1"/>
  <c r="BM61" i="5"/>
  <c r="CA61" i="5" s="1"/>
  <c r="BN57" i="5"/>
  <c r="CB57" i="5" s="1"/>
  <c r="BM56" i="5"/>
  <c r="CA56" i="5" s="1"/>
  <c r="BO52" i="5"/>
  <c r="CC52" i="5" s="1"/>
  <c r="BO46" i="5"/>
  <c r="CC46" i="5" s="1"/>
  <c r="BM45" i="5"/>
  <c r="CA45" i="5" s="1"/>
  <c r="BN41" i="5"/>
  <c r="CB41" i="5" s="1"/>
  <c r="BM40" i="5"/>
  <c r="CA40" i="5" s="1"/>
  <c r="BO36" i="5"/>
  <c r="CC36" i="5" s="1"/>
  <c r="BO30" i="5"/>
  <c r="CC30" i="5" s="1"/>
  <c r="BM29" i="5"/>
  <c r="CA29" i="5" s="1"/>
  <c r="BO26" i="5"/>
  <c r="CC26" i="5" s="1"/>
  <c r="BM21" i="5"/>
  <c r="CA21" i="5" s="1"/>
  <c r="BO18" i="5"/>
  <c r="CC18" i="5" s="1"/>
  <c r="BO11" i="5"/>
  <c r="CC11" i="5" s="1"/>
  <c r="BN10" i="5"/>
  <c r="CB10" i="5" s="1"/>
  <c r="BO7" i="5"/>
  <c r="CC7" i="5" s="1"/>
  <c r="BO6" i="5"/>
  <c r="CC6" i="5" s="1"/>
  <c r="BO5" i="5"/>
  <c r="CC5" i="5" s="1"/>
  <c r="BO4" i="5"/>
  <c r="CC4" i="5" s="1"/>
  <c r="BN3" i="5"/>
  <c r="BN2" i="5"/>
  <c r="CB2" i="5" s="1"/>
  <c r="BN153" i="5"/>
  <c r="CB153" i="5" s="1"/>
  <c r="BN133" i="5"/>
  <c r="CB133" i="5" s="1"/>
  <c r="BM127" i="5"/>
  <c r="CA127" i="5" s="1"/>
  <c r="BN117" i="5"/>
  <c r="CB117" i="5" s="1"/>
  <c r="BN78" i="5"/>
  <c r="CB78" i="5" s="1"/>
  <c r="BN63" i="5"/>
  <c r="CB63" i="5" s="1"/>
  <c r="BM62" i="5"/>
  <c r="CA62" i="5" s="1"/>
  <c r="BO58" i="5"/>
  <c r="CC58" i="5" s="1"/>
  <c r="BN47" i="5"/>
  <c r="CB47" i="5" s="1"/>
  <c r="BM46" i="5"/>
  <c r="CA46" i="5" s="1"/>
  <c r="BO42" i="5"/>
  <c r="CC42" i="5" s="1"/>
  <c r="BN31" i="5"/>
  <c r="CB31" i="5" s="1"/>
  <c r="BM30" i="5"/>
  <c r="CA30" i="5" s="1"/>
  <c r="BO27" i="5"/>
  <c r="CC27" i="5" s="1"/>
  <c r="BM26" i="5"/>
  <c r="CA26" i="5" s="1"/>
  <c r="BN19" i="5"/>
  <c r="CB19" i="5" s="1"/>
  <c r="BN15" i="5"/>
  <c r="CB15" i="5" s="1"/>
  <c r="BN8" i="5"/>
  <c r="CB8" i="5" s="1"/>
  <c r="BM7" i="5"/>
  <c r="CA7" i="5" s="1"/>
  <c r="BM6" i="5"/>
  <c r="CA6" i="5" s="1"/>
  <c r="BM5" i="5"/>
  <c r="CA5" i="5" s="1"/>
  <c r="BM4" i="5"/>
  <c r="CA4" i="5" s="1"/>
  <c r="BM177" i="5"/>
  <c r="CA177" i="5" s="1"/>
  <c r="BM78" i="5"/>
  <c r="CA78" i="5" s="1"/>
  <c r="BM170" i="5"/>
  <c r="CA170" i="5" s="1"/>
  <c r="BM168" i="5"/>
  <c r="CA168" i="5" s="1"/>
  <c r="BN158" i="5"/>
  <c r="CB158" i="5" s="1"/>
  <c r="BO153" i="5"/>
  <c r="CC153" i="5" s="1"/>
  <c r="BM147" i="5"/>
  <c r="CA147" i="5" s="1"/>
  <c r="BM141" i="5"/>
  <c r="CA141" i="5" s="1"/>
  <c r="BO124" i="5"/>
  <c r="CC124" i="5" s="1"/>
  <c r="BM119" i="5"/>
  <c r="CA119" i="5" s="1"/>
  <c r="BO104" i="5"/>
  <c r="CC104" i="5" s="1"/>
  <c r="BM94" i="5"/>
  <c r="CA94" i="5" s="1"/>
  <c r="BN85" i="5"/>
  <c r="CB85" i="5" s="1"/>
  <c r="BN80" i="5"/>
  <c r="CB80" i="5" s="1"/>
  <c r="BN79" i="5"/>
  <c r="CB79" i="5" s="1"/>
  <c r="BO78" i="5"/>
  <c r="CC78" i="5" s="1"/>
  <c r="BM73" i="5"/>
  <c r="CA73" i="5" s="1"/>
  <c r="BN68" i="5"/>
  <c r="CB68" i="5" s="1"/>
  <c r="BO63" i="5"/>
  <c r="CC63" i="5" s="1"/>
  <c r="BN62" i="5"/>
  <c r="CB62" i="5" s="1"/>
  <c r="BM57" i="5"/>
  <c r="CA57" i="5" s="1"/>
  <c r="BN52" i="5"/>
  <c r="CB52" i="5" s="1"/>
  <c r="BO47" i="5"/>
  <c r="CC47" i="5" s="1"/>
  <c r="BN46" i="5"/>
  <c r="CB46" i="5" s="1"/>
  <c r="BM41" i="5"/>
  <c r="CA41" i="5" s="1"/>
  <c r="BN36" i="5"/>
  <c r="CB36" i="5" s="1"/>
  <c r="BO31" i="5"/>
  <c r="CC31" i="5" s="1"/>
  <c r="BN30" i="5"/>
  <c r="CB30" i="5" s="1"/>
  <c r="BN26" i="5"/>
  <c r="CB26" i="5" s="1"/>
  <c r="BO19" i="5"/>
  <c r="CC19" i="5" s="1"/>
  <c r="BN18" i="5"/>
  <c r="CB18" i="5" s="1"/>
  <c r="BO15" i="5"/>
  <c r="CC15" i="5" s="1"/>
  <c r="BO14" i="5"/>
  <c r="CC14" i="5" s="1"/>
  <c r="BN11" i="5"/>
  <c r="CB11" i="5" s="1"/>
  <c r="BM10" i="5"/>
  <c r="CA10" i="5" s="1"/>
  <c r="BO8" i="5"/>
  <c r="CC8" i="5" s="1"/>
  <c r="BN7" i="5"/>
  <c r="CB7" i="5" s="1"/>
  <c r="BN6" i="5"/>
  <c r="CB6" i="5" s="1"/>
  <c r="BN5" i="5"/>
  <c r="CB5" i="5" s="1"/>
  <c r="BN4" i="5"/>
  <c r="CB4" i="5" s="1"/>
  <c r="BM3" i="5"/>
  <c r="CA3" i="5" s="1"/>
  <c r="BM2" i="5"/>
  <c r="CA2" i="5" s="1"/>
  <c r="BO188" i="5"/>
  <c r="CC188" i="5" s="1"/>
  <c r="BN177" i="5"/>
  <c r="CB177" i="5" s="1"/>
  <c r="BM166" i="5"/>
  <c r="CA166" i="5" s="1"/>
  <c r="BM158" i="5"/>
  <c r="CA158" i="5" s="1"/>
  <c r="BN107" i="5"/>
  <c r="CB107" i="5" s="1"/>
  <c r="BO101" i="5"/>
  <c r="CC101" i="5" s="1"/>
  <c r="BN98" i="5"/>
  <c r="CB98" i="5" s="1"/>
  <c r="BO95" i="5"/>
  <c r="CC95" i="5" s="1"/>
  <c r="BM79" i="5"/>
  <c r="CA79" i="5" s="1"/>
  <c r="BO74" i="5"/>
  <c r="CC74" i="5" s="1"/>
  <c r="BO69" i="5"/>
  <c r="CC69" i="5" s="1"/>
  <c r="BM68" i="5"/>
  <c r="CA68" i="5" s="1"/>
  <c r="BO53" i="5"/>
  <c r="CC53" i="5" s="1"/>
  <c r="BM52" i="5"/>
  <c r="CA52" i="5" s="1"/>
  <c r="BO37" i="5"/>
  <c r="CC37" i="5" s="1"/>
  <c r="BM36" i="5"/>
  <c r="CA36" i="5" s="1"/>
  <c r="BO24" i="5"/>
  <c r="CC24" i="5" s="1"/>
  <c r="BM18" i="5"/>
  <c r="CA18" i="5" s="1"/>
  <c r="BN14" i="5"/>
  <c r="CB14" i="5" s="1"/>
  <c r="BM11" i="5"/>
  <c r="CA11" i="5" s="1"/>
  <c r="BM122" i="5"/>
  <c r="CA122" i="5" s="1"/>
  <c r="BN74" i="5"/>
  <c r="CB74" i="5" s="1"/>
  <c r="BO64" i="5"/>
  <c r="CC64" i="5" s="1"/>
  <c r="BN37" i="5"/>
  <c r="CB37" i="5" s="1"/>
  <c r="BM14" i="5"/>
  <c r="CA14" i="5" s="1"/>
  <c r="BO9" i="5"/>
  <c r="CC9" i="5" s="1"/>
  <c r="BO32" i="5"/>
  <c r="CC32" i="5" s="1"/>
  <c r="BN27" i="5"/>
  <c r="CB27" i="5" s="1"/>
  <c r="BO22" i="5"/>
  <c r="CC22" i="5" s="1"/>
  <c r="BM8" i="5"/>
  <c r="CA8" i="5" s="1"/>
  <c r="BM31" i="5"/>
  <c r="CA31" i="5" s="1"/>
  <c r="BO48" i="5"/>
  <c r="CC48" i="5" s="1"/>
  <c r="BN42" i="5"/>
  <c r="CB42" i="5" s="1"/>
  <c r="BM47" i="5"/>
  <c r="CA47" i="5" s="1"/>
  <c r="BM15" i="5"/>
  <c r="CA15" i="5" s="1"/>
  <c r="BN24" i="5"/>
  <c r="CB24" i="5" s="1"/>
  <c r="BM19" i="5"/>
  <c r="CA19" i="5" s="1"/>
  <c r="CI5" i="5"/>
  <c r="CG5" i="5"/>
  <c r="BX125" i="5"/>
  <c r="CH5" i="5" s="1"/>
  <c r="CE125" i="5" l="1"/>
  <c r="CE119" i="5"/>
  <c r="CB119" i="5"/>
  <c r="BU20" i="5"/>
  <c r="BQ20" i="5"/>
  <c r="G20" i="7" s="1"/>
  <c r="BT12" i="5"/>
  <c r="CE12" i="5"/>
  <c r="H12" i="11" s="1"/>
  <c r="BQ175" i="5"/>
  <c r="G175" i="7" s="1"/>
  <c r="BU175" i="5"/>
  <c r="CE9" i="5"/>
  <c r="H9" i="11" s="1"/>
  <c r="BT9" i="5"/>
  <c r="BT48" i="5"/>
  <c r="CE48" i="5"/>
  <c r="H48" i="11" s="1"/>
  <c r="CE37" i="5"/>
  <c r="H37" i="11" s="1"/>
  <c r="BT37" i="5"/>
  <c r="CE69" i="5"/>
  <c r="H69" i="11" s="1"/>
  <c r="BT69" i="5"/>
  <c r="BT123" i="5"/>
  <c r="CE123" i="5"/>
  <c r="CE22" i="5"/>
  <c r="H22" i="11" s="1"/>
  <c r="BT22" i="5"/>
  <c r="BQ94" i="5"/>
  <c r="G94" i="7" s="1"/>
  <c r="BU94" i="5"/>
  <c r="CE19" i="5"/>
  <c r="H19" i="11" s="1"/>
  <c r="BT19" i="5"/>
  <c r="BQ42" i="5"/>
  <c r="G42" i="7" s="1"/>
  <c r="BU42" i="5"/>
  <c r="BQ162" i="5"/>
  <c r="G162" i="7" s="1"/>
  <c r="BU162" i="5"/>
  <c r="CE71" i="5"/>
  <c r="H71" i="11" s="1"/>
  <c r="BT71" i="5"/>
  <c r="CE6" i="5"/>
  <c r="H6" i="11" s="1"/>
  <c r="BT6" i="5"/>
  <c r="BQ143" i="5"/>
  <c r="G143" i="7" s="1"/>
  <c r="BU143" i="5"/>
  <c r="BQ7" i="5"/>
  <c r="G7" i="7" s="1"/>
  <c r="BU7" i="5"/>
  <c r="BQ36" i="5"/>
  <c r="G36" i="7" s="1"/>
  <c r="BU36" i="5"/>
  <c r="BQ50" i="5"/>
  <c r="G50" i="7" s="1"/>
  <c r="BU50" i="5"/>
  <c r="CE91" i="5"/>
  <c r="H91" i="11" s="1"/>
  <c r="BT91" i="5"/>
  <c r="BT52" i="5"/>
  <c r="CE52" i="5"/>
  <c r="H52" i="11" s="1"/>
  <c r="CE167" i="5"/>
  <c r="BT167" i="5"/>
  <c r="BT72" i="5"/>
  <c r="CE72" i="5"/>
  <c r="H72" i="11" s="1"/>
  <c r="BQ92" i="5"/>
  <c r="G92" i="7" s="1"/>
  <c r="BU92" i="5"/>
  <c r="CE142" i="5"/>
  <c r="BT142" i="5"/>
  <c r="BU47" i="5"/>
  <c r="BQ47" i="5"/>
  <c r="G47" i="7" s="1"/>
  <c r="BU21" i="5"/>
  <c r="BQ21" i="5"/>
  <c r="G21" i="7" s="1"/>
  <c r="CE51" i="5"/>
  <c r="H51" i="11" s="1"/>
  <c r="BT51" i="5"/>
  <c r="BT66" i="5"/>
  <c r="CE66" i="5"/>
  <c r="H66" i="11" s="1"/>
  <c r="CE80" i="5"/>
  <c r="H80" i="11" s="1"/>
  <c r="BT80" i="5"/>
  <c r="BQ133" i="5"/>
  <c r="G133" i="7" s="1"/>
  <c r="BU133" i="5"/>
  <c r="CE85" i="5"/>
  <c r="H85" i="11" s="1"/>
  <c r="BT85" i="5"/>
  <c r="BT116" i="5"/>
  <c r="CE116" i="5"/>
  <c r="BT164" i="5"/>
  <c r="CE164" i="5"/>
  <c r="CE94" i="5"/>
  <c r="H94" i="11" s="1"/>
  <c r="BT94" i="5"/>
  <c r="BQ118" i="5"/>
  <c r="G118" i="7" s="1"/>
  <c r="BU118" i="5"/>
  <c r="CE137" i="5"/>
  <c r="BT137" i="5"/>
  <c r="BQ164" i="5"/>
  <c r="G164" i="7" s="1"/>
  <c r="BU164" i="5"/>
  <c r="BQ195" i="5"/>
  <c r="G195" i="7" s="1"/>
  <c r="BU195" i="5"/>
  <c r="CE99" i="5"/>
  <c r="H99" i="11" s="1"/>
  <c r="BT99" i="5"/>
  <c r="CE144" i="5"/>
  <c r="BT144" i="5"/>
  <c r="BQ168" i="5"/>
  <c r="G168" i="7" s="1"/>
  <c r="BU168" i="5"/>
  <c r="BT88" i="5"/>
  <c r="CE88" i="5"/>
  <c r="H88" i="11" s="1"/>
  <c r="BQ104" i="5"/>
  <c r="G104" i="7" s="1"/>
  <c r="BU104" i="5"/>
  <c r="BQ124" i="5"/>
  <c r="G124" i="7" s="1"/>
  <c r="BU124" i="5"/>
  <c r="CE102" i="5"/>
  <c r="H102" i="11" s="1"/>
  <c r="BT102" i="5"/>
  <c r="BQ117" i="5"/>
  <c r="G117" i="7" s="1"/>
  <c r="BU117" i="5"/>
  <c r="CE135" i="5"/>
  <c r="BT135" i="5"/>
  <c r="BQ224" i="5"/>
  <c r="G224" i="7" s="1"/>
  <c r="BU224" i="5"/>
  <c r="CE191" i="5"/>
  <c r="BT191" i="5"/>
  <c r="BQ188" i="5"/>
  <c r="G188" i="7" s="1"/>
  <c r="BU188" i="5"/>
  <c r="BQ227" i="5"/>
  <c r="G227" i="7" s="1"/>
  <c r="BU227" i="5"/>
  <c r="CE200" i="5"/>
  <c r="BT200" i="5"/>
  <c r="CE218" i="5"/>
  <c r="BT218" i="5"/>
  <c r="BT237" i="5"/>
  <c r="CE237" i="5"/>
  <c r="CE194" i="5"/>
  <c r="BT194" i="5"/>
  <c r="CE244" i="5"/>
  <c r="BT244" i="5"/>
  <c r="CE192" i="5"/>
  <c r="BT192" i="5"/>
  <c r="CE211" i="5"/>
  <c r="BT211" i="5"/>
  <c r="CE199" i="5"/>
  <c r="BT199" i="5"/>
  <c r="BT215" i="5"/>
  <c r="CE215" i="5"/>
  <c r="CE231" i="5"/>
  <c r="BT231" i="5"/>
  <c r="BQ169" i="5"/>
  <c r="G169" i="7" s="1"/>
  <c r="BU169" i="5"/>
  <c r="CE195" i="5"/>
  <c r="BT195" i="5"/>
  <c r="BQ215" i="5"/>
  <c r="G215" i="7" s="1"/>
  <c r="BU215" i="5"/>
  <c r="BU231" i="5"/>
  <c r="BQ231" i="5"/>
  <c r="G231" i="7" s="1"/>
  <c r="CE25" i="5"/>
  <c r="H25" i="11" s="1"/>
  <c r="BT25" i="5"/>
  <c r="BU35" i="5"/>
  <c r="BQ35" i="5"/>
  <c r="G35" i="7" s="1"/>
  <c r="BQ16" i="5"/>
  <c r="G16" i="7" s="1"/>
  <c r="BU16" i="5"/>
  <c r="BU49" i="5"/>
  <c r="BQ49" i="5"/>
  <c r="G49" i="7" s="1"/>
  <c r="BQ135" i="5"/>
  <c r="G135" i="7" s="1"/>
  <c r="BU135" i="5"/>
  <c r="BT42" i="5"/>
  <c r="CE42" i="5"/>
  <c r="H42" i="11" s="1"/>
  <c r="CE74" i="5"/>
  <c r="H74" i="11" s="1"/>
  <c r="BT74" i="5"/>
  <c r="BU97" i="5"/>
  <c r="BQ97" i="5"/>
  <c r="G97" i="7" s="1"/>
  <c r="BQ24" i="5"/>
  <c r="G24" i="7" s="1"/>
  <c r="BU24" i="5"/>
  <c r="BU69" i="5"/>
  <c r="BQ69" i="5"/>
  <c r="G69" i="7" s="1"/>
  <c r="BQ76" i="5"/>
  <c r="G76" i="7" s="1"/>
  <c r="BU76" i="5"/>
  <c r="BT7" i="5"/>
  <c r="CE7" i="5"/>
  <c r="H7" i="11" s="1"/>
  <c r="BU87" i="5"/>
  <c r="BQ87" i="5"/>
  <c r="G87" i="7" s="1"/>
  <c r="CE159" i="5"/>
  <c r="BT159" i="5"/>
  <c r="BT10" i="5"/>
  <c r="CE10" i="5"/>
  <c r="H10" i="11" s="1"/>
  <c r="BQ62" i="5"/>
  <c r="G62" i="7" s="1"/>
  <c r="BU62" i="5"/>
  <c r="CE55" i="5"/>
  <c r="H55" i="11" s="1"/>
  <c r="BT55" i="5"/>
  <c r="CE4" i="5"/>
  <c r="H4" i="11" s="1"/>
  <c r="BT4" i="5"/>
  <c r="BQ2" i="5"/>
  <c r="G2" i="7" s="1"/>
  <c r="BU2" i="5"/>
  <c r="CE29" i="5"/>
  <c r="H29" i="11" s="1"/>
  <c r="BT29" i="5"/>
  <c r="BU73" i="5"/>
  <c r="BQ73" i="5"/>
  <c r="G73" i="7" s="1"/>
  <c r="BQ145" i="5"/>
  <c r="G145" i="7" s="1"/>
  <c r="BU145" i="5"/>
  <c r="BT62" i="5"/>
  <c r="CE62" i="5"/>
  <c r="H62" i="11" s="1"/>
  <c r="CE23" i="5"/>
  <c r="H23" i="11" s="1"/>
  <c r="BT23" i="5"/>
  <c r="BT67" i="5"/>
  <c r="CE67" i="5"/>
  <c r="H67" i="11" s="1"/>
  <c r="BQ139" i="5"/>
  <c r="G139" i="7" s="1"/>
  <c r="BU139" i="5"/>
  <c r="BT90" i="5"/>
  <c r="CE90" i="5"/>
  <c r="H90" i="11" s="1"/>
  <c r="CE118" i="5"/>
  <c r="BT118" i="5"/>
  <c r="BQ142" i="5"/>
  <c r="G142" i="7" s="1"/>
  <c r="BU142" i="5"/>
  <c r="BQ167" i="5"/>
  <c r="G167" i="7" s="1"/>
  <c r="BU167" i="5"/>
  <c r="BU95" i="5"/>
  <c r="BQ95" i="5"/>
  <c r="G95" i="7" s="1"/>
  <c r="BQ120" i="5"/>
  <c r="G120" i="7" s="1"/>
  <c r="BU120" i="5"/>
  <c r="BT141" i="5"/>
  <c r="CE141" i="5"/>
  <c r="BT78" i="5"/>
  <c r="CE78" i="5"/>
  <c r="H78" i="11" s="1"/>
  <c r="BT104" i="5"/>
  <c r="CE104" i="5"/>
  <c r="H104" i="11" s="1"/>
  <c r="BQ122" i="5"/>
  <c r="G122" i="7" s="1"/>
  <c r="BU122" i="5"/>
  <c r="CE148" i="5"/>
  <c r="BT148" i="5"/>
  <c r="BQ170" i="5"/>
  <c r="G170" i="7" s="1"/>
  <c r="BU170" i="5"/>
  <c r="BT107" i="5"/>
  <c r="CE107" i="5"/>
  <c r="H107" i="11" s="1"/>
  <c r="BQ148" i="5"/>
  <c r="G148" i="7" s="1"/>
  <c r="BU148" i="5"/>
  <c r="BQ88" i="5"/>
  <c r="G88" i="7" s="1"/>
  <c r="BU88" i="5"/>
  <c r="CE103" i="5"/>
  <c r="H103" i="11" s="1"/>
  <c r="BT103" i="5"/>
  <c r="BQ157" i="5"/>
  <c r="G157" i="7" s="1"/>
  <c r="BU157" i="5"/>
  <c r="CE178" i="5"/>
  <c r="BT178" i="5"/>
  <c r="BT193" i="5"/>
  <c r="CE193" i="5"/>
  <c r="CE227" i="5"/>
  <c r="BT227" i="5"/>
  <c r="BU191" i="5"/>
  <c r="BQ191" i="5"/>
  <c r="G191" i="7" s="1"/>
  <c r="CE210" i="5"/>
  <c r="BT210" i="5"/>
  <c r="CE230" i="5"/>
  <c r="BT230" i="5"/>
  <c r="CE202" i="5"/>
  <c r="BT202" i="5"/>
  <c r="BU221" i="5"/>
  <c r="BQ221" i="5"/>
  <c r="G221" i="7" s="1"/>
  <c r="BU239" i="5"/>
  <c r="BQ239" i="5"/>
  <c r="G239" i="7" s="1"/>
  <c r="BT196" i="5"/>
  <c r="CE196" i="5"/>
  <c r="BQ212" i="5"/>
  <c r="G212" i="7" s="1"/>
  <c r="BU212" i="5"/>
  <c r="BQ246" i="5"/>
  <c r="G246" i="7" s="1"/>
  <c r="BU246" i="5"/>
  <c r="BQ194" i="5"/>
  <c r="G194" i="7" s="1"/>
  <c r="BU194" i="5"/>
  <c r="CE235" i="5"/>
  <c r="BT235" i="5"/>
  <c r="BQ183" i="5"/>
  <c r="G183" i="7" s="1"/>
  <c r="BU183" i="5"/>
  <c r="BT201" i="5"/>
  <c r="CE201" i="5"/>
  <c r="BQ216" i="5"/>
  <c r="G216" i="7" s="1"/>
  <c r="BU216" i="5"/>
  <c r="CE233" i="5"/>
  <c r="BT233" i="5"/>
  <c r="CE172" i="5"/>
  <c r="BT172" i="5"/>
  <c r="BT197" i="5"/>
  <c r="CE197" i="5"/>
  <c r="BQ233" i="5"/>
  <c r="G233" i="7" s="1"/>
  <c r="BU233" i="5"/>
  <c r="BQ34" i="5"/>
  <c r="G34" i="7" s="1"/>
  <c r="BU34" i="5"/>
  <c r="BQ44" i="5"/>
  <c r="G44" i="7" s="1"/>
  <c r="BU44" i="5"/>
  <c r="BU23" i="5"/>
  <c r="BQ23" i="5"/>
  <c r="G23" i="7" s="1"/>
  <c r="BU55" i="5"/>
  <c r="BQ55" i="5"/>
  <c r="G55" i="7" s="1"/>
  <c r="CE138" i="5"/>
  <c r="BT138" i="5"/>
  <c r="CE77" i="5"/>
  <c r="H77" i="11" s="1"/>
  <c r="BT77" i="5"/>
  <c r="BQ129" i="5"/>
  <c r="G129" i="7" s="1"/>
  <c r="BU129" i="5"/>
  <c r="BU25" i="5"/>
  <c r="BQ25" i="5"/>
  <c r="G25" i="7" s="1"/>
  <c r="BQ70" i="5"/>
  <c r="G70" i="7" s="1"/>
  <c r="BU70" i="5"/>
  <c r="BT47" i="5"/>
  <c r="CE47" i="5"/>
  <c r="H47" i="11" s="1"/>
  <c r="BQ74" i="5"/>
  <c r="G74" i="7" s="1"/>
  <c r="BU74" i="5"/>
  <c r="BQ123" i="5"/>
  <c r="G123" i="7" s="1"/>
  <c r="BU123" i="5"/>
  <c r="CE174" i="5"/>
  <c r="BT174" i="5"/>
  <c r="CE82" i="5"/>
  <c r="H82" i="11" s="1"/>
  <c r="BT82" i="5"/>
  <c r="BQ8" i="5"/>
  <c r="G8" i="7" s="1"/>
  <c r="BU8" i="5"/>
  <c r="BQ96" i="5"/>
  <c r="G96" i="7" s="1"/>
  <c r="BU96" i="5"/>
  <c r="CE169" i="5"/>
  <c r="BT169" i="5"/>
  <c r="BU11" i="5"/>
  <c r="BQ11" i="5"/>
  <c r="G11" i="7" s="1"/>
  <c r="CE41" i="5"/>
  <c r="H41" i="11" s="1"/>
  <c r="BT41" i="5"/>
  <c r="BQ68" i="5"/>
  <c r="G68" i="7" s="1"/>
  <c r="BU68" i="5"/>
  <c r="BT156" i="5"/>
  <c r="CE156" i="5"/>
  <c r="BQ60" i="5"/>
  <c r="G60" i="7" s="1"/>
  <c r="BU60" i="5"/>
  <c r="BU63" i="5"/>
  <c r="BQ63" i="5"/>
  <c r="G63" i="7" s="1"/>
  <c r="BU3" i="5"/>
  <c r="BQ3" i="5"/>
  <c r="G3" i="7" s="1"/>
  <c r="BT56" i="5"/>
  <c r="CE56" i="5"/>
  <c r="H56" i="11" s="1"/>
  <c r="BQ156" i="5"/>
  <c r="G156" i="7" s="1"/>
  <c r="BU156" i="5"/>
  <c r="BQ40" i="5"/>
  <c r="G40" i="7" s="1"/>
  <c r="BU40" i="5"/>
  <c r="CE101" i="5"/>
  <c r="H101" i="11" s="1"/>
  <c r="BT101" i="5"/>
  <c r="CE150" i="5"/>
  <c r="BT150" i="5"/>
  <c r="BT120" i="5"/>
  <c r="CE120" i="5"/>
  <c r="BQ179" i="5"/>
  <c r="G179" i="7" s="1"/>
  <c r="BU179" i="5"/>
  <c r="BQ100" i="5"/>
  <c r="G100" i="7" s="1"/>
  <c r="BU100" i="5"/>
  <c r="BT145" i="5"/>
  <c r="CE145" i="5"/>
  <c r="BU79" i="5"/>
  <c r="BQ79" i="5"/>
  <c r="G79" i="7" s="1"/>
  <c r="BT124" i="5"/>
  <c r="CE124" i="5"/>
  <c r="BQ174" i="5"/>
  <c r="G174" i="7" s="1"/>
  <c r="BU174" i="5"/>
  <c r="CE93" i="5"/>
  <c r="H93" i="11" s="1"/>
  <c r="BT93" i="5"/>
  <c r="BQ108" i="5"/>
  <c r="G108" i="7" s="1"/>
  <c r="BU108" i="5"/>
  <c r="BQ128" i="5"/>
  <c r="G128" i="7" s="1"/>
  <c r="BU128" i="5"/>
  <c r="CE151" i="5"/>
  <c r="BT151" i="5"/>
  <c r="BQ177" i="5"/>
  <c r="G177" i="7" s="1"/>
  <c r="BU177" i="5"/>
  <c r="BU229" i="5"/>
  <c r="BQ229" i="5"/>
  <c r="G229" i="7" s="1"/>
  <c r="BQ193" i="5"/>
  <c r="G193" i="7" s="1"/>
  <c r="BU193" i="5"/>
  <c r="BQ184" i="5"/>
  <c r="G184" i="7" s="1"/>
  <c r="BU184" i="5"/>
  <c r="BT204" i="5"/>
  <c r="CE204" i="5"/>
  <c r="BU223" i="5"/>
  <c r="BQ223" i="5"/>
  <c r="G223" i="7" s="1"/>
  <c r="BQ241" i="5"/>
  <c r="G241" i="7" s="1"/>
  <c r="BU241" i="5"/>
  <c r="BQ198" i="5"/>
  <c r="G198" i="7" s="1"/>
  <c r="BU198" i="5"/>
  <c r="BQ180" i="5"/>
  <c r="G180" i="7" s="1"/>
  <c r="BU180" i="5"/>
  <c r="BQ196" i="5"/>
  <c r="G196" i="7" s="1"/>
  <c r="BU196" i="5"/>
  <c r="CE216" i="5"/>
  <c r="BT216" i="5"/>
  <c r="BT203" i="5"/>
  <c r="CE203" i="5"/>
  <c r="BQ235" i="5"/>
  <c r="G235" i="7" s="1"/>
  <c r="BU235" i="5"/>
  <c r="BQ176" i="5"/>
  <c r="G176" i="7" s="1"/>
  <c r="BU176" i="5"/>
  <c r="BQ199" i="5"/>
  <c r="G199" i="7" s="1"/>
  <c r="BU199" i="5"/>
  <c r="BT219" i="5"/>
  <c r="CE219" i="5"/>
  <c r="CI6" i="5"/>
  <c r="BT43" i="5"/>
  <c r="CE43" i="5"/>
  <c r="H43" i="11" s="1"/>
  <c r="BU17" i="5"/>
  <c r="BQ17" i="5"/>
  <c r="G17" i="7" s="1"/>
  <c r="CE28" i="5"/>
  <c r="H28" i="11" s="1"/>
  <c r="BT28" i="5"/>
  <c r="BQ28" i="5"/>
  <c r="G28" i="7" s="1"/>
  <c r="BU28" i="5"/>
  <c r="BU59" i="5"/>
  <c r="BQ59" i="5"/>
  <c r="G59" i="7" s="1"/>
  <c r="BQ141" i="5"/>
  <c r="G141" i="7" s="1"/>
  <c r="BU141" i="5"/>
  <c r="BU22" i="5"/>
  <c r="BQ22" i="5"/>
  <c r="G22" i="7" s="1"/>
  <c r="BQ48" i="5"/>
  <c r="G48" i="7" s="1"/>
  <c r="BU48" i="5"/>
  <c r="BU103" i="5"/>
  <c r="BQ103" i="5"/>
  <c r="G103" i="7" s="1"/>
  <c r="CE146" i="5"/>
  <c r="BT146" i="5"/>
  <c r="BU71" i="5"/>
  <c r="BQ71" i="5"/>
  <c r="G71" i="7" s="1"/>
  <c r="BT106" i="5"/>
  <c r="CE106" i="5"/>
  <c r="H106" i="11" s="1"/>
  <c r="CE8" i="5"/>
  <c r="H8" i="11" s="1"/>
  <c r="BT8" i="5"/>
  <c r="BU27" i="5"/>
  <c r="BQ27" i="5"/>
  <c r="G27" i="7" s="1"/>
  <c r="BU77" i="5"/>
  <c r="BQ77" i="5"/>
  <c r="G77" i="7" s="1"/>
  <c r="BT134" i="5"/>
  <c r="CE134" i="5"/>
  <c r="BQ178" i="5"/>
  <c r="G178" i="7" s="1"/>
  <c r="BU178" i="5"/>
  <c r="BQ14" i="5"/>
  <c r="G14" i="7" s="1"/>
  <c r="BU14" i="5"/>
  <c r="CE2" i="5"/>
  <c r="H2" i="11" s="1"/>
  <c r="BT2" i="5"/>
  <c r="BQ18" i="5"/>
  <c r="G18" i="7" s="1"/>
  <c r="BU18" i="5"/>
  <c r="BQ159" i="5"/>
  <c r="G159" i="7" s="1"/>
  <c r="BU159" i="5"/>
  <c r="BQ147" i="5"/>
  <c r="G147" i="7" s="1"/>
  <c r="BU147" i="5"/>
  <c r="CE11" i="5"/>
  <c r="H11" i="11" s="1"/>
  <c r="BT11" i="5"/>
  <c r="BQ10" i="5"/>
  <c r="G10" i="7" s="1"/>
  <c r="BU10" i="5"/>
  <c r="BU57" i="5"/>
  <c r="BQ57" i="5"/>
  <c r="G57" i="7" s="1"/>
  <c r="BQ110" i="5"/>
  <c r="G110" i="7" s="1"/>
  <c r="BU110" i="5"/>
  <c r="BT161" i="5"/>
  <c r="CE161" i="5"/>
  <c r="BQ56" i="5"/>
  <c r="G56" i="7" s="1"/>
  <c r="BU56" i="5"/>
  <c r="CE95" i="5"/>
  <c r="H95" i="11" s="1"/>
  <c r="BT95" i="5"/>
  <c r="BT126" i="5"/>
  <c r="CE126" i="5"/>
  <c r="BQ181" i="5"/>
  <c r="G181" i="7" s="1"/>
  <c r="BU181" i="5"/>
  <c r="CE105" i="5"/>
  <c r="H105" i="11" s="1"/>
  <c r="BT105" i="5"/>
  <c r="CE149" i="5"/>
  <c r="BT149" i="5"/>
  <c r="BQ84" i="5"/>
  <c r="G84" i="7" s="1"/>
  <c r="BU84" i="5"/>
  <c r="BT108" i="5"/>
  <c r="CE108" i="5"/>
  <c r="H108" i="11" s="1"/>
  <c r="BQ125" i="5"/>
  <c r="G125" i="7" s="1"/>
  <c r="BU125" i="5"/>
  <c r="BQ155" i="5"/>
  <c r="G155" i="7" s="1"/>
  <c r="BU155" i="5"/>
  <c r="CE177" i="5"/>
  <c r="BT177" i="5"/>
  <c r="BT92" i="5"/>
  <c r="CE92" i="5"/>
  <c r="H92" i="11" s="1"/>
  <c r="BU107" i="5"/>
  <c r="BQ107" i="5"/>
  <c r="G107" i="7" s="1"/>
  <c r="BT162" i="5"/>
  <c r="CE162" i="5"/>
  <c r="BQ197" i="5"/>
  <c r="G197" i="7" s="1"/>
  <c r="BU197" i="5"/>
  <c r="CE236" i="5"/>
  <c r="BT236" i="5"/>
  <c r="CE214" i="5"/>
  <c r="BT214" i="5"/>
  <c r="BT234" i="5"/>
  <c r="CE234" i="5"/>
  <c r="BQ206" i="5"/>
  <c r="G206" i="7" s="1"/>
  <c r="BU206" i="5"/>
  <c r="BQ225" i="5"/>
  <c r="G225" i="7" s="1"/>
  <c r="BU225" i="5"/>
  <c r="BQ200" i="5"/>
  <c r="G200" i="7" s="1"/>
  <c r="BU200" i="5"/>
  <c r="BQ218" i="5"/>
  <c r="G218" i="7" s="1"/>
  <c r="BU218" i="5"/>
  <c r="BT183" i="5"/>
  <c r="CE183" i="5"/>
  <c r="BT186" i="5"/>
  <c r="CE186" i="5"/>
  <c r="CE205" i="5"/>
  <c r="BT205" i="5"/>
  <c r="BT220" i="5"/>
  <c r="CE220" i="5"/>
  <c r="CE238" i="5"/>
  <c r="BT238" i="5"/>
  <c r="BT179" i="5"/>
  <c r="CE179" i="5"/>
  <c r="BQ201" i="5"/>
  <c r="G201" i="7" s="1"/>
  <c r="BU201" i="5"/>
  <c r="BQ220" i="5"/>
  <c r="G220" i="7" s="1"/>
  <c r="BU220" i="5"/>
  <c r="BQ238" i="5"/>
  <c r="G238" i="7" s="1"/>
  <c r="BU238" i="5"/>
  <c r="BT38" i="5"/>
  <c r="CE38" i="5"/>
  <c r="H38" i="11" s="1"/>
  <c r="BT33" i="5"/>
  <c r="CE33" i="5"/>
  <c r="H33" i="11" s="1"/>
  <c r="BT32" i="5"/>
  <c r="CE32" i="5"/>
  <c r="H32" i="11" s="1"/>
  <c r="BT64" i="5"/>
  <c r="CE64" i="5"/>
  <c r="H64" i="11" s="1"/>
  <c r="CE155" i="5"/>
  <c r="BT155" i="5"/>
  <c r="CE24" i="5"/>
  <c r="H24" i="11" s="1"/>
  <c r="BT24" i="5"/>
  <c r="BT53" i="5"/>
  <c r="CE53" i="5"/>
  <c r="H53" i="11" s="1"/>
  <c r="BQ106" i="5"/>
  <c r="G106" i="7" s="1"/>
  <c r="BU106" i="5"/>
  <c r="BQ152" i="5"/>
  <c r="G152" i="7" s="1"/>
  <c r="BU152" i="5"/>
  <c r="BQ38" i="5"/>
  <c r="G38" i="7" s="1"/>
  <c r="BU38" i="5"/>
  <c r="BU53" i="5"/>
  <c r="BQ53" i="5"/>
  <c r="G53" i="7" s="1"/>
  <c r="CE84" i="5"/>
  <c r="H84" i="11" s="1"/>
  <c r="BT84" i="5"/>
  <c r="BQ112" i="5"/>
  <c r="G112" i="7" s="1"/>
  <c r="BU112" i="5"/>
  <c r="BU15" i="5"/>
  <c r="BQ15" i="5"/>
  <c r="G15" i="7" s="1"/>
  <c r="BQ102" i="5"/>
  <c r="G102" i="7" s="1"/>
  <c r="BU102" i="5"/>
  <c r="BQ46" i="5"/>
  <c r="G46" i="7" s="1"/>
  <c r="BU46" i="5"/>
  <c r="CE73" i="5"/>
  <c r="H73" i="11" s="1"/>
  <c r="BT73" i="5"/>
  <c r="CE70" i="5"/>
  <c r="H70" i="11" s="1"/>
  <c r="BT70" i="5"/>
  <c r="BQ150" i="5"/>
  <c r="G150" i="7" s="1"/>
  <c r="BU150" i="5"/>
  <c r="BU31" i="5"/>
  <c r="BQ31" i="5"/>
  <c r="G31" i="7" s="1"/>
  <c r="BT40" i="5"/>
  <c r="CE40" i="5"/>
  <c r="H40" i="11" s="1"/>
  <c r="BT122" i="5"/>
  <c r="CE122" i="5"/>
  <c r="BQ171" i="5"/>
  <c r="G171" i="7" s="1"/>
  <c r="BU171" i="5"/>
  <c r="CE13" i="5"/>
  <c r="H13" i="11" s="1"/>
  <c r="BT13" i="5"/>
  <c r="BU29" i="5"/>
  <c r="BQ29" i="5"/>
  <c r="G29" i="7" s="1"/>
  <c r="BT44" i="5"/>
  <c r="CE44" i="5"/>
  <c r="H44" i="11" s="1"/>
  <c r="BQ72" i="5"/>
  <c r="G72" i="7" s="1"/>
  <c r="BU72" i="5"/>
  <c r="BT112" i="5"/>
  <c r="CE112" i="5"/>
  <c r="H112" i="11" s="1"/>
  <c r="CE100" i="5"/>
  <c r="H100" i="11" s="1"/>
  <c r="BT100" i="5"/>
  <c r="BQ126" i="5"/>
  <c r="G126" i="7" s="1"/>
  <c r="BU126" i="5"/>
  <c r="CE152" i="5"/>
  <c r="BT152" i="5"/>
  <c r="BU109" i="5"/>
  <c r="BQ109" i="5"/>
  <c r="G109" i="7" s="1"/>
  <c r="BT128" i="5"/>
  <c r="CE128" i="5"/>
  <c r="BT98" i="5"/>
  <c r="CE98" i="5"/>
  <c r="H98" i="11" s="1"/>
  <c r="BT113" i="5"/>
  <c r="CE113" i="5"/>
  <c r="BQ132" i="5"/>
  <c r="G132" i="7" s="1"/>
  <c r="BU132" i="5"/>
  <c r="BT157" i="5"/>
  <c r="CE157" i="5"/>
  <c r="BT184" i="5"/>
  <c r="CE184" i="5"/>
  <c r="BU93" i="5"/>
  <c r="BQ93" i="5"/>
  <c r="G93" i="7" s="1"/>
  <c r="BT110" i="5"/>
  <c r="CE110" i="5"/>
  <c r="H110" i="11" s="1"/>
  <c r="BT127" i="5"/>
  <c r="CE127" i="5"/>
  <c r="BT147" i="5"/>
  <c r="CE147" i="5"/>
  <c r="CE165" i="5"/>
  <c r="BT165" i="5"/>
  <c r="BU209" i="5"/>
  <c r="BQ209" i="5"/>
  <c r="G209" i="7" s="1"/>
  <c r="BQ240" i="5"/>
  <c r="G240" i="7" s="1"/>
  <c r="BU240" i="5"/>
  <c r="BQ236" i="5"/>
  <c r="G236" i="7" s="1"/>
  <c r="BU236" i="5"/>
  <c r="BT208" i="5"/>
  <c r="CE208" i="5"/>
  <c r="CE246" i="5"/>
  <c r="BT246" i="5"/>
  <c r="BQ202" i="5"/>
  <c r="G202" i="7" s="1"/>
  <c r="BU202" i="5"/>
  <c r="CE228" i="5"/>
  <c r="BT228" i="5"/>
  <c r="BQ244" i="5"/>
  <c r="G244" i="7" s="1"/>
  <c r="BU244" i="5"/>
  <c r="CE189" i="5"/>
  <c r="BT189" i="5"/>
  <c r="BQ207" i="5"/>
  <c r="G207" i="7" s="1"/>
  <c r="BU207" i="5"/>
  <c r="CE222" i="5"/>
  <c r="BT222" i="5"/>
  <c r="BT182" i="5"/>
  <c r="CE182" i="5"/>
  <c r="BQ203" i="5"/>
  <c r="G203" i="7" s="1"/>
  <c r="BU203" i="5"/>
  <c r="BQ222" i="5"/>
  <c r="G222" i="7" s="1"/>
  <c r="BU222" i="5"/>
  <c r="CE240" i="5"/>
  <c r="BT240" i="5"/>
  <c r="CE16" i="5"/>
  <c r="H16" i="11" s="1"/>
  <c r="BT16" i="5"/>
  <c r="CE49" i="5"/>
  <c r="H49" i="11" s="1"/>
  <c r="BT49" i="5"/>
  <c r="CE54" i="5"/>
  <c r="H54" i="11" s="1"/>
  <c r="BT54" i="5"/>
  <c r="BU33" i="5"/>
  <c r="BQ33" i="5"/>
  <c r="G33" i="7" s="1"/>
  <c r="BU65" i="5"/>
  <c r="BQ65" i="5"/>
  <c r="G65" i="7" s="1"/>
  <c r="CE170" i="5"/>
  <c r="BT170" i="5"/>
  <c r="BT27" i="5"/>
  <c r="CE27" i="5"/>
  <c r="H27" i="11" s="1"/>
  <c r="BT58" i="5"/>
  <c r="CE58" i="5"/>
  <c r="H58" i="11" s="1"/>
  <c r="BT109" i="5"/>
  <c r="CE109" i="5"/>
  <c r="H109" i="11" s="1"/>
  <c r="BQ165" i="5"/>
  <c r="G165" i="7" s="1"/>
  <c r="BU165" i="5"/>
  <c r="BU39" i="5"/>
  <c r="BQ39" i="5"/>
  <c r="G39" i="7" s="1"/>
  <c r="BU75" i="5"/>
  <c r="BQ75" i="5"/>
  <c r="G75" i="7" s="1"/>
  <c r="BT121" i="5"/>
  <c r="CE121" i="5"/>
  <c r="CE14" i="5"/>
  <c r="H14" i="11" s="1"/>
  <c r="BT14" i="5"/>
  <c r="BT31" i="5"/>
  <c r="CE31" i="5"/>
  <c r="H31" i="11" s="1"/>
  <c r="BQ58" i="5"/>
  <c r="G58" i="7" s="1"/>
  <c r="BU58" i="5"/>
  <c r="CE87" i="5"/>
  <c r="H87" i="11" s="1"/>
  <c r="BT87" i="5"/>
  <c r="BT143" i="5"/>
  <c r="CE143" i="5"/>
  <c r="BU51" i="5"/>
  <c r="BQ51" i="5"/>
  <c r="G51" i="7" s="1"/>
  <c r="BQ119" i="5"/>
  <c r="G119" i="7" s="1"/>
  <c r="BU119" i="5"/>
  <c r="BU19" i="5"/>
  <c r="BQ19" i="5"/>
  <c r="G19" i="7" s="1"/>
  <c r="BQ4" i="5"/>
  <c r="G4" i="7" s="1"/>
  <c r="BU4" i="5"/>
  <c r="BQ26" i="5"/>
  <c r="G26" i="7" s="1"/>
  <c r="BU26" i="5"/>
  <c r="BQ52" i="5"/>
  <c r="G52" i="7" s="1"/>
  <c r="BU52" i="5"/>
  <c r="BT86" i="5"/>
  <c r="CE86" i="5"/>
  <c r="H86" i="11" s="1"/>
  <c r="CE75" i="5"/>
  <c r="H75" i="11" s="1"/>
  <c r="BT75" i="5"/>
  <c r="BQ158" i="5"/>
  <c r="G158" i="7" s="1"/>
  <c r="BU158" i="5"/>
  <c r="BT36" i="5"/>
  <c r="CE36" i="5"/>
  <c r="H36" i="11" s="1"/>
  <c r="BQ131" i="5"/>
  <c r="G131" i="7" s="1"/>
  <c r="BU131" i="5"/>
  <c r="BU41" i="5"/>
  <c r="BQ41" i="5"/>
  <c r="G41" i="7" s="1"/>
  <c r="CE61" i="5"/>
  <c r="H61" i="11" s="1"/>
  <c r="BT61" i="5"/>
  <c r="BU83" i="5"/>
  <c r="BQ83" i="5"/>
  <c r="G83" i="7" s="1"/>
  <c r="CE130" i="5"/>
  <c r="BT130" i="5"/>
  <c r="BQ173" i="5"/>
  <c r="G173" i="7" s="1"/>
  <c r="BU173" i="5"/>
  <c r="BU45" i="5"/>
  <c r="BQ45" i="5"/>
  <c r="G45" i="7" s="1"/>
  <c r="CE60" i="5"/>
  <c r="H60" i="11" s="1"/>
  <c r="BT60" i="5"/>
  <c r="CE175" i="5"/>
  <c r="BT175" i="5"/>
  <c r="BU101" i="5"/>
  <c r="BQ101" i="5"/>
  <c r="G101" i="7" s="1"/>
  <c r="BT153" i="5"/>
  <c r="CE153" i="5"/>
  <c r="BU85" i="5"/>
  <c r="BQ85" i="5"/>
  <c r="G85" i="7" s="1"/>
  <c r="CE129" i="5"/>
  <c r="BT129" i="5"/>
  <c r="BQ153" i="5"/>
  <c r="G153" i="7" s="1"/>
  <c r="BU153" i="5"/>
  <c r="BU89" i="5"/>
  <c r="BQ89" i="5"/>
  <c r="G89" i="7" s="1"/>
  <c r="BQ111" i="5"/>
  <c r="G111" i="7" s="1"/>
  <c r="BU111" i="5"/>
  <c r="BT132" i="5"/>
  <c r="CE132" i="5"/>
  <c r="CE160" i="5"/>
  <c r="BT160" i="5"/>
  <c r="BU99" i="5"/>
  <c r="BQ99" i="5"/>
  <c r="G99" i="7" s="1"/>
  <c r="CE115" i="5"/>
  <c r="BT115" i="5"/>
  <c r="BQ160" i="5"/>
  <c r="G160" i="7" s="1"/>
  <c r="BU160" i="5"/>
  <c r="BU213" i="5"/>
  <c r="BQ213" i="5"/>
  <c r="G213" i="7" s="1"/>
  <c r="BU217" i="5"/>
  <c r="BQ217" i="5"/>
  <c r="G217" i="7" s="1"/>
  <c r="CE221" i="5"/>
  <c r="BT221" i="5"/>
  <c r="CE239" i="5"/>
  <c r="BT239" i="5"/>
  <c r="BQ210" i="5"/>
  <c r="G210" i="7" s="1"/>
  <c r="BU210" i="5"/>
  <c r="BQ230" i="5"/>
  <c r="G230" i="7" s="1"/>
  <c r="BU230" i="5"/>
  <c r="CE187" i="5"/>
  <c r="BT187" i="5"/>
  <c r="BQ204" i="5"/>
  <c r="G204" i="7" s="1"/>
  <c r="BU204" i="5"/>
  <c r="BQ232" i="5"/>
  <c r="G232" i="7" s="1"/>
  <c r="BU232" i="5"/>
  <c r="BQ187" i="5"/>
  <c r="G187" i="7" s="1"/>
  <c r="BU187" i="5"/>
  <c r="CG4" i="5"/>
  <c r="BQ192" i="5"/>
  <c r="G192" i="7" s="1"/>
  <c r="BU192" i="5"/>
  <c r="BT242" i="5"/>
  <c r="CE242" i="5"/>
  <c r="BT185" i="5"/>
  <c r="CE185" i="5"/>
  <c r="BQ205" i="5"/>
  <c r="G205" i="7" s="1"/>
  <c r="BU205" i="5"/>
  <c r="BT224" i="5"/>
  <c r="CE224" i="5"/>
  <c r="BQ242" i="5"/>
  <c r="G242" i="7" s="1"/>
  <c r="BU242" i="5"/>
  <c r="CG6" i="5"/>
  <c r="CE39" i="5"/>
  <c r="H39" i="11" s="1"/>
  <c r="BT39" i="5"/>
  <c r="BU13" i="5"/>
  <c r="BQ13" i="5"/>
  <c r="G13" i="7" s="1"/>
  <c r="CE59" i="5"/>
  <c r="H59" i="11" s="1"/>
  <c r="BT59" i="5"/>
  <c r="BQ172" i="5"/>
  <c r="G172" i="7" s="1"/>
  <c r="BU172" i="5"/>
  <c r="BQ82" i="5"/>
  <c r="G82" i="7" s="1"/>
  <c r="BU82" i="5"/>
  <c r="CE15" i="5"/>
  <c r="H15" i="11" s="1"/>
  <c r="BT15" i="5"/>
  <c r="BQ146" i="5"/>
  <c r="G146" i="7" s="1"/>
  <c r="BU146" i="5"/>
  <c r="CE65" i="5"/>
  <c r="H65" i="11" s="1"/>
  <c r="BT65" i="5"/>
  <c r="BT26" i="5"/>
  <c r="CE26" i="5"/>
  <c r="H26" i="11" s="1"/>
  <c r="BQ5" i="5"/>
  <c r="G5" i="7" s="1"/>
  <c r="BU5" i="5"/>
  <c r="BU105" i="5"/>
  <c r="BQ105" i="5"/>
  <c r="G105" i="7" s="1"/>
  <c r="CE171" i="5"/>
  <c r="BT171" i="5"/>
  <c r="BQ80" i="5"/>
  <c r="G80" i="7" s="1"/>
  <c r="BU80" i="5"/>
  <c r="BT168" i="5"/>
  <c r="CE168" i="5"/>
  <c r="BQ134" i="5"/>
  <c r="G134" i="7" s="1"/>
  <c r="BU134" i="5"/>
  <c r="BQ86" i="5"/>
  <c r="G86" i="7" s="1"/>
  <c r="BU86" i="5"/>
  <c r="BT136" i="5"/>
  <c r="CE136" i="5"/>
  <c r="CE18" i="5"/>
  <c r="H18" i="11" s="1"/>
  <c r="BT18" i="5"/>
  <c r="BT17" i="5"/>
  <c r="CE17" i="5"/>
  <c r="H17" i="11" s="1"/>
  <c r="CE34" i="5"/>
  <c r="H34" i="11" s="1"/>
  <c r="BT34" i="5"/>
  <c r="BU61" i="5"/>
  <c r="BQ61" i="5"/>
  <c r="G61" i="7" s="1"/>
  <c r="CE76" i="5"/>
  <c r="H76" i="11" s="1"/>
  <c r="BT76" i="5"/>
  <c r="BQ127" i="5"/>
  <c r="G127" i="7" s="1"/>
  <c r="BU127" i="5"/>
  <c r="BQ114" i="5"/>
  <c r="G114" i="7" s="1"/>
  <c r="BU114" i="5"/>
  <c r="BT133" i="5"/>
  <c r="CE133" i="5"/>
  <c r="CE180" i="5"/>
  <c r="BT180" i="5"/>
  <c r="BQ136" i="5"/>
  <c r="G136" i="7" s="1"/>
  <c r="BU136" i="5"/>
  <c r="BT163" i="5"/>
  <c r="CE163" i="5"/>
  <c r="BQ78" i="5"/>
  <c r="G78" i="7" s="1"/>
  <c r="BU78" i="5"/>
  <c r="CE117" i="5"/>
  <c r="BT117" i="5"/>
  <c r="BQ140" i="5"/>
  <c r="G140" i="7" s="1"/>
  <c r="BU140" i="5"/>
  <c r="CE83" i="5"/>
  <c r="H83" i="11" s="1"/>
  <c r="BT83" i="5"/>
  <c r="CE97" i="5"/>
  <c r="H97" i="11" s="1"/>
  <c r="BT97" i="5"/>
  <c r="BQ113" i="5"/>
  <c r="G113" i="7" s="1"/>
  <c r="BU113" i="5"/>
  <c r="BT131" i="5"/>
  <c r="CE131" i="5"/>
  <c r="BQ151" i="5"/>
  <c r="G151" i="7" s="1"/>
  <c r="BU151" i="5"/>
  <c r="CE217" i="5"/>
  <c r="BT217" i="5"/>
  <c r="BU245" i="5"/>
  <c r="BQ245" i="5"/>
  <c r="G245" i="7" s="1"/>
  <c r="CE223" i="5"/>
  <c r="BT223" i="5"/>
  <c r="CE241" i="5"/>
  <c r="BT241" i="5"/>
  <c r="BT212" i="5"/>
  <c r="CE212" i="5"/>
  <c r="BT232" i="5"/>
  <c r="CE232" i="5"/>
  <c r="CE190" i="5"/>
  <c r="BT190" i="5"/>
  <c r="BQ228" i="5"/>
  <c r="G228" i="7" s="1"/>
  <c r="BU228" i="5"/>
  <c r="CE176" i="5"/>
  <c r="BT176" i="5"/>
  <c r="BQ211" i="5"/>
  <c r="G211" i="7" s="1"/>
  <c r="BU211" i="5"/>
  <c r="CE226" i="5"/>
  <c r="BT226" i="5"/>
  <c r="BQ186" i="5"/>
  <c r="G186" i="7" s="1"/>
  <c r="BU186" i="5"/>
  <c r="CE209" i="5"/>
  <c r="BT209" i="5"/>
  <c r="BQ226" i="5"/>
  <c r="G226" i="7" s="1"/>
  <c r="BU226" i="5"/>
  <c r="CE245" i="5"/>
  <c r="BT245" i="5"/>
  <c r="CJ5" i="5"/>
  <c r="CE3" i="5"/>
  <c r="H3" i="11" s="1"/>
  <c r="CB3" i="5"/>
  <c r="CE111" i="5"/>
  <c r="H111" i="11" s="1"/>
  <c r="CB111" i="5"/>
  <c r="BU67" i="5"/>
  <c r="BQ67" i="5"/>
  <c r="G67" i="7" s="1"/>
  <c r="BU43" i="5"/>
  <c r="BQ43" i="5"/>
  <c r="G43" i="7" s="1"/>
  <c r="BU81" i="5"/>
  <c r="BQ81" i="5"/>
  <c r="G81" i="7" s="1"/>
  <c r="BU9" i="5"/>
  <c r="BQ9" i="5"/>
  <c r="G9" i="7" s="1"/>
  <c r="BQ32" i="5"/>
  <c r="G32" i="7" s="1"/>
  <c r="BU32" i="5"/>
  <c r="BQ64" i="5"/>
  <c r="G64" i="7" s="1"/>
  <c r="BU64" i="5"/>
  <c r="BQ121" i="5"/>
  <c r="G121" i="7" s="1"/>
  <c r="BU121" i="5"/>
  <c r="BQ12" i="5"/>
  <c r="G12" i="7" s="1"/>
  <c r="BU12" i="5"/>
  <c r="BQ54" i="5"/>
  <c r="G54" i="7" s="1"/>
  <c r="BU54" i="5"/>
  <c r="BU91" i="5"/>
  <c r="BQ91" i="5"/>
  <c r="G91" i="7" s="1"/>
  <c r="BU37" i="5"/>
  <c r="BQ37" i="5"/>
  <c r="G37" i="7" s="1"/>
  <c r="BT63" i="5"/>
  <c r="CE63" i="5"/>
  <c r="H63" i="11" s="1"/>
  <c r="BT96" i="5"/>
  <c r="CE96" i="5"/>
  <c r="H96" i="11" s="1"/>
  <c r="BQ149" i="5"/>
  <c r="G149" i="7" s="1"/>
  <c r="BU149" i="5"/>
  <c r="BQ66" i="5"/>
  <c r="G66" i="7" s="1"/>
  <c r="BU66" i="5"/>
  <c r="CE5" i="5"/>
  <c r="H5" i="11" s="1"/>
  <c r="BT5" i="5"/>
  <c r="BT68" i="5"/>
  <c r="CE68" i="5"/>
  <c r="H68" i="11" s="1"/>
  <c r="BQ137" i="5"/>
  <c r="G137" i="7" s="1"/>
  <c r="BU137" i="5"/>
  <c r="BQ6" i="5"/>
  <c r="G6" i="7" s="1"/>
  <c r="BU6" i="5"/>
  <c r="BQ30" i="5"/>
  <c r="G30" i="7" s="1"/>
  <c r="BU30" i="5"/>
  <c r="CE57" i="5"/>
  <c r="H57" i="11" s="1"/>
  <c r="BT57" i="5"/>
  <c r="CE181" i="5"/>
  <c r="BT181" i="5"/>
  <c r="BT81" i="5"/>
  <c r="CE81" i="5"/>
  <c r="H81" i="11" s="1"/>
  <c r="BT46" i="5"/>
  <c r="CE46" i="5"/>
  <c r="H46" i="11" s="1"/>
  <c r="BQ154" i="5"/>
  <c r="G154" i="7" s="1"/>
  <c r="BU154" i="5"/>
  <c r="BT21" i="5"/>
  <c r="CE21" i="5"/>
  <c r="H21" i="11" s="1"/>
  <c r="BT45" i="5"/>
  <c r="CE45" i="5"/>
  <c r="H45" i="11" s="1"/>
  <c r="BT89" i="5"/>
  <c r="CE89" i="5"/>
  <c r="H89" i="11" s="1"/>
  <c r="CE139" i="5"/>
  <c r="BT139" i="5"/>
  <c r="BT30" i="5"/>
  <c r="CE30" i="5"/>
  <c r="H30" i="11" s="1"/>
  <c r="CE20" i="5"/>
  <c r="H20" i="11" s="1"/>
  <c r="BT20" i="5"/>
  <c r="BT35" i="5"/>
  <c r="CE35" i="5"/>
  <c r="H35" i="11" s="1"/>
  <c r="CE50" i="5"/>
  <c r="H50" i="11" s="1"/>
  <c r="BT50" i="5"/>
  <c r="CE79" i="5"/>
  <c r="H79" i="11" s="1"/>
  <c r="BT79" i="5"/>
  <c r="BQ130" i="5"/>
  <c r="G130" i="7" s="1"/>
  <c r="BU130" i="5"/>
  <c r="BQ182" i="5"/>
  <c r="G182" i="7" s="1"/>
  <c r="BU182" i="5"/>
  <c r="BT114" i="5"/>
  <c r="CE114" i="5"/>
  <c r="BQ138" i="5"/>
  <c r="G138" i="7" s="1"/>
  <c r="BU138" i="5"/>
  <c r="BQ161" i="5"/>
  <c r="G161" i="7" s="1"/>
  <c r="BU161" i="5"/>
  <c r="BQ90" i="5"/>
  <c r="G90" i="7" s="1"/>
  <c r="BU90" i="5"/>
  <c r="BQ116" i="5"/>
  <c r="G116" i="7" s="1"/>
  <c r="BU116" i="5"/>
  <c r="BT158" i="5"/>
  <c r="CE158" i="5"/>
  <c r="BQ185" i="5"/>
  <c r="G185" i="7" s="1"/>
  <c r="BU185" i="5"/>
  <c r="BT140" i="5"/>
  <c r="CE140" i="5"/>
  <c r="CE166" i="5"/>
  <c r="BT166" i="5"/>
  <c r="BQ144" i="5"/>
  <c r="G144" i="7" s="1"/>
  <c r="BU144" i="5"/>
  <c r="BQ163" i="5"/>
  <c r="G163" i="7" s="1"/>
  <c r="BU163" i="5"/>
  <c r="BQ98" i="5"/>
  <c r="G98" i="7" s="1"/>
  <c r="BU98" i="5"/>
  <c r="BQ115" i="5"/>
  <c r="G115" i="7" s="1"/>
  <c r="BU115" i="5"/>
  <c r="CE154" i="5"/>
  <c r="BT154" i="5"/>
  <c r="BT173" i="5"/>
  <c r="CE173" i="5"/>
  <c r="BQ219" i="5"/>
  <c r="G219" i="7" s="1"/>
  <c r="BU219" i="5"/>
  <c r="CE188" i="5"/>
  <c r="BT188" i="5"/>
  <c r="BT243" i="5"/>
  <c r="CE243" i="5"/>
  <c r="CE206" i="5"/>
  <c r="BT206" i="5"/>
  <c r="CE225" i="5"/>
  <c r="BT225" i="5"/>
  <c r="BQ243" i="5"/>
  <c r="G243" i="7" s="1"/>
  <c r="BU243" i="5"/>
  <c r="CE198" i="5"/>
  <c r="BT198" i="5"/>
  <c r="BQ214" i="5"/>
  <c r="G214" i="7" s="1"/>
  <c r="BU214" i="5"/>
  <c r="BQ234" i="5"/>
  <c r="G234" i="7" s="1"/>
  <c r="BU234" i="5"/>
  <c r="BQ208" i="5"/>
  <c r="G208" i="7" s="1"/>
  <c r="BU208" i="5"/>
  <c r="BU237" i="5"/>
  <c r="BQ237" i="5"/>
  <c r="G237" i="7" s="1"/>
  <c r="BQ190" i="5"/>
  <c r="G190" i="7" s="1"/>
  <c r="BU190" i="5"/>
  <c r="CE207" i="5"/>
  <c r="BT207" i="5"/>
  <c r="BQ166" i="5"/>
  <c r="G166" i="7" s="1"/>
  <c r="BU166" i="5"/>
  <c r="BQ189" i="5"/>
  <c r="G189" i="7" s="1"/>
  <c r="BU189" i="5"/>
  <c r="BT213" i="5"/>
  <c r="CE213" i="5"/>
  <c r="CE229" i="5"/>
  <c r="BT229" i="5"/>
  <c r="B3" i="7" l="1"/>
  <c r="CH4" i="5"/>
  <c r="CH6" i="5"/>
  <c r="CJ6" i="5" s="1"/>
  <c r="CI4" i="5"/>
  <c r="CP245" i="5"/>
  <c r="DD245" i="5" s="1"/>
  <c r="CR243" i="5"/>
  <c r="DF243" i="5" s="1"/>
  <c r="CR240" i="5"/>
  <c r="DF240" i="5" s="1"/>
  <c r="CQ237" i="5"/>
  <c r="DE237" i="5" s="1"/>
  <c r="CQ234" i="5"/>
  <c r="DE234" i="5" s="1"/>
  <c r="CQ231" i="5"/>
  <c r="DE231" i="5" s="1"/>
  <c r="CP228" i="5"/>
  <c r="DD228" i="5" s="1"/>
  <c r="CQ225" i="5"/>
  <c r="DE225" i="5" s="1"/>
  <c r="CP222" i="5"/>
  <c r="DD222" i="5" s="1"/>
  <c r="CR220" i="5"/>
  <c r="DF220" i="5" s="1"/>
  <c r="CP219" i="5"/>
  <c r="DD219" i="5" s="1"/>
  <c r="CP216" i="5"/>
  <c r="DD216" i="5" s="1"/>
  <c r="CR214" i="5"/>
  <c r="DF214" i="5" s="1"/>
  <c r="CR211" i="5"/>
  <c r="DF211" i="5" s="1"/>
  <c r="CQ208" i="5"/>
  <c r="DE208" i="5" s="1"/>
  <c r="CQ205" i="5"/>
  <c r="DE205" i="5" s="1"/>
  <c r="CQ200" i="5"/>
  <c r="DE200" i="5" s="1"/>
  <c r="CQ197" i="5"/>
  <c r="DE197" i="5" s="1"/>
  <c r="CR195" i="5"/>
  <c r="DF195" i="5" s="1"/>
  <c r="CR193" i="5"/>
  <c r="CR191" i="5"/>
  <c r="DF191" i="5" s="1"/>
  <c r="CP188" i="5"/>
  <c r="DD188" i="5" s="1"/>
  <c r="CR186" i="5"/>
  <c r="DF186" i="5" s="1"/>
  <c r="CQ183" i="5"/>
  <c r="DE183" i="5" s="1"/>
  <c r="CR246" i="5"/>
  <c r="DF246" i="5" s="1"/>
  <c r="CQ243" i="5"/>
  <c r="DE243" i="5" s="1"/>
  <c r="CQ240" i="5"/>
  <c r="DE240" i="5" s="1"/>
  <c r="CP237" i="5"/>
  <c r="DD237" i="5" s="1"/>
  <c r="CP234" i="5"/>
  <c r="DD234" i="5" s="1"/>
  <c r="CP231" i="5"/>
  <c r="DD231" i="5" s="1"/>
  <c r="CR229" i="5"/>
  <c r="DF229" i="5" s="1"/>
  <c r="CR226" i="5"/>
  <c r="DF226" i="5" s="1"/>
  <c r="CP225" i="5"/>
  <c r="DD225" i="5" s="1"/>
  <c r="CR223" i="5"/>
  <c r="DF223" i="5" s="1"/>
  <c r="CQ220" i="5"/>
  <c r="DE220" i="5" s="1"/>
  <c r="CR217" i="5"/>
  <c r="DF217" i="5" s="1"/>
  <c r="CQ214" i="5"/>
  <c r="DE214" i="5" s="1"/>
  <c r="CQ246" i="5"/>
  <c r="DE246" i="5" s="1"/>
  <c r="CP243" i="5"/>
  <c r="DD243" i="5" s="1"/>
  <c r="CP240" i="5"/>
  <c r="DD240" i="5" s="1"/>
  <c r="CR238" i="5"/>
  <c r="DF238" i="5" s="1"/>
  <c r="CR235" i="5"/>
  <c r="DF235" i="5" s="1"/>
  <c r="CR232" i="5"/>
  <c r="DF232" i="5" s="1"/>
  <c r="CQ229" i="5"/>
  <c r="DE229" i="5" s="1"/>
  <c r="CQ226" i="5"/>
  <c r="DE226" i="5" s="1"/>
  <c r="CQ223" i="5"/>
  <c r="DE223" i="5" s="1"/>
  <c r="CP220" i="5"/>
  <c r="DD220" i="5" s="1"/>
  <c r="CQ217" i="5"/>
  <c r="DE217" i="5" s="1"/>
  <c r="CP214" i="5"/>
  <c r="DD214" i="5" s="1"/>
  <c r="CR212" i="5"/>
  <c r="DF212" i="5" s="1"/>
  <c r="CP211" i="5"/>
  <c r="DD211" i="5" s="1"/>
  <c r="CQ206" i="5"/>
  <c r="DE206" i="5" s="1"/>
  <c r="CQ203" i="5"/>
  <c r="DE203" i="5" s="1"/>
  <c r="CQ198" i="5"/>
  <c r="DE198" i="5" s="1"/>
  <c r="CP195" i="5"/>
  <c r="DD195" i="5" s="1"/>
  <c r="CP193" i="5"/>
  <c r="DD193" i="5" s="1"/>
  <c r="CP191" i="5"/>
  <c r="DD191" i="5" s="1"/>
  <c r="CQ189" i="5"/>
  <c r="DE189" i="5" s="1"/>
  <c r="CP186" i="5"/>
  <c r="DD186" i="5" s="1"/>
  <c r="CR184" i="5"/>
  <c r="DF184" i="5" s="1"/>
  <c r="CQ181" i="5"/>
  <c r="DE181" i="5" s="1"/>
  <c r="CQ244" i="5"/>
  <c r="DE244" i="5" s="1"/>
  <c r="CQ241" i="5"/>
  <c r="DE241" i="5" s="1"/>
  <c r="CP238" i="5"/>
  <c r="DD238" i="5" s="1"/>
  <c r="CR236" i="5"/>
  <c r="DF236" i="5" s="1"/>
  <c r="CP235" i="5"/>
  <c r="DD235" i="5" s="1"/>
  <c r="CP232" i="5"/>
  <c r="DD232" i="5" s="1"/>
  <c r="CR230" i="5"/>
  <c r="DF230" i="5" s="1"/>
  <c r="CR227" i="5"/>
  <c r="DF227" i="5" s="1"/>
  <c r="CR224" i="5"/>
  <c r="DF224" i="5" s="1"/>
  <c r="CQ221" i="5"/>
  <c r="DE221" i="5" s="1"/>
  <c r="CQ218" i="5"/>
  <c r="DE218" i="5" s="1"/>
  <c r="CQ215" i="5"/>
  <c r="DE215" i="5" s="1"/>
  <c r="CP212" i="5"/>
  <c r="DD212" i="5" s="1"/>
  <c r="CQ209" i="5"/>
  <c r="DE209" i="5" s="1"/>
  <c r="CP244" i="5"/>
  <c r="DD244" i="5" s="1"/>
  <c r="CR242" i="5"/>
  <c r="DF242" i="5" s="1"/>
  <c r="CP241" i="5"/>
  <c r="DD241" i="5" s="1"/>
  <c r="CR239" i="5"/>
  <c r="DF239" i="5" s="1"/>
  <c r="CQ236" i="5"/>
  <c r="DE236" i="5" s="1"/>
  <c r="CR233" i="5"/>
  <c r="DF233" i="5" s="1"/>
  <c r="CQ230" i="5"/>
  <c r="DE230" i="5" s="1"/>
  <c r="CQ227" i="5"/>
  <c r="DE227" i="5" s="1"/>
  <c r="CQ224" i="5"/>
  <c r="DE224" i="5" s="1"/>
  <c r="CP221" i="5"/>
  <c r="DD221" i="5" s="1"/>
  <c r="CP218" i="5"/>
  <c r="DD218" i="5" s="1"/>
  <c r="CP215" i="5"/>
  <c r="DD215" i="5" s="1"/>
  <c r="CQ245" i="5"/>
  <c r="DE245" i="5" s="1"/>
  <c r="CQ232" i="5"/>
  <c r="DE232" i="5" s="1"/>
  <c r="CP224" i="5"/>
  <c r="DD224" i="5" s="1"/>
  <c r="CR219" i="5"/>
  <c r="DF219" i="5" s="1"/>
  <c r="CQ216" i="5"/>
  <c r="DE216" i="5" s="1"/>
  <c r="CP213" i="5"/>
  <c r="DD213" i="5" s="1"/>
  <c r="CQ207" i="5"/>
  <c r="DE207" i="5" s="1"/>
  <c r="CR206" i="5"/>
  <c r="DF206" i="5" s="1"/>
  <c r="CQ202" i="5"/>
  <c r="DE202" i="5" s="1"/>
  <c r="CP192" i="5"/>
  <c r="DD192" i="5" s="1"/>
  <c r="CQ191" i="5"/>
  <c r="DE191" i="5" s="1"/>
  <c r="CR190" i="5"/>
  <c r="DF190" i="5" s="1"/>
  <c r="CQ186" i="5"/>
  <c r="DE186" i="5" s="1"/>
  <c r="CP182" i="5"/>
  <c r="DD182" i="5" s="1"/>
  <c r="CR181" i="5"/>
  <c r="CP178" i="5"/>
  <c r="DD178" i="5" s="1"/>
  <c r="CR176" i="5"/>
  <c r="DF176" i="5" s="1"/>
  <c r="CQ173" i="5"/>
  <c r="DE173" i="5" s="1"/>
  <c r="CP170" i="5"/>
  <c r="DD170" i="5" s="1"/>
  <c r="CR168" i="5"/>
  <c r="DF168" i="5" s="1"/>
  <c r="CQ165" i="5"/>
  <c r="DE165" i="5" s="1"/>
  <c r="CP162" i="5"/>
  <c r="DD162" i="5" s="1"/>
  <c r="CR160" i="5"/>
  <c r="DF160" i="5" s="1"/>
  <c r="CQ157" i="5"/>
  <c r="DE157" i="5" s="1"/>
  <c r="CR154" i="5"/>
  <c r="DF154" i="5" s="1"/>
  <c r="CR151" i="5"/>
  <c r="DF151" i="5" s="1"/>
  <c r="CP150" i="5"/>
  <c r="DD150" i="5" s="1"/>
  <c r="CR145" i="5"/>
  <c r="CP144" i="5"/>
  <c r="DD144" i="5" s="1"/>
  <c r="CR142" i="5"/>
  <c r="DF142" i="5" s="1"/>
  <c r="CQ139" i="5"/>
  <c r="DE139" i="5" s="1"/>
  <c r="CQ134" i="5"/>
  <c r="DE134" i="5" s="1"/>
  <c r="CR132" i="5"/>
  <c r="CP129" i="5"/>
  <c r="DD129" i="5" s="1"/>
  <c r="CR127" i="5"/>
  <c r="DF127" i="5" s="1"/>
  <c r="CP126" i="5"/>
  <c r="DD126" i="5" s="1"/>
  <c r="CR123" i="5"/>
  <c r="DF123" i="5" s="1"/>
  <c r="CP122" i="5"/>
  <c r="DD122" i="5" s="1"/>
  <c r="CR119" i="5"/>
  <c r="DF119" i="5" s="1"/>
  <c r="CP118" i="5"/>
  <c r="DD118" i="5" s="1"/>
  <c r="CR115" i="5"/>
  <c r="DF115" i="5" s="1"/>
  <c r="CP114" i="5"/>
  <c r="DD114" i="5" s="1"/>
  <c r="CR111" i="5"/>
  <c r="DF111" i="5" s="1"/>
  <c r="CP110" i="5"/>
  <c r="DD110" i="5" s="1"/>
  <c r="CR107" i="5"/>
  <c r="DF107" i="5" s="1"/>
  <c r="CP106" i="5"/>
  <c r="DD106" i="5" s="1"/>
  <c r="CQ103" i="5"/>
  <c r="DE103" i="5" s="1"/>
  <c r="CR100" i="5"/>
  <c r="DF100" i="5" s="1"/>
  <c r="CQ97" i="5"/>
  <c r="DE97" i="5" s="1"/>
  <c r="CP94" i="5"/>
  <c r="DD94" i="5" s="1"/>
  <c r="CQ235" i="5"/>
  <c r="DE235" i="5" s="1"/>
  <c r="CP227" i="5"/>
  <c r="DD227" i="5" s="1"/>
  <c r="CR222" i="5"/>
  <c r="DF222" i="5" s="1"/>
  <c r="CQ219" i="5"/>
  <c r="DE219" i="5" s="1"/>
  <c r="CP207" i="5"/>
  <c r="DD207" i="5" s="1"/>
  <c r="CP206" i="5"/>
  <c r="DD206" i="5" s="1"/>
  <c r="CP202" i="5"/>
  <c r="DD202" i="5" s="1"/>
  <c r="CR201" i="5"/>
  <c r="DF201" i="5" s="1"/>
  <c r="CR197" i="5"/>
  <c r="DF197" i="5" s="1"/>
  <c r="CR196" i="5"/>
  <c r="DF196" i="5" s="1"/>
  <c r="CQ190" i="5"/>
  <c r="DE190" i="5" s="1"/>
  <c r="CR185" i="5"/>
  <c r="CP181" i="5"/>
  <c r="DD181" i="5" s="1"/>
  <c r="CR179" i="5"/>
  <c r="CQ176" i="5"/>
  <c r="DE176" i="5" s="1"/>
  <c r="CP173" i="5"/>
  <c r="DD173" i="5" s="1"/>
  <c r="CR171" i="5"/>
  <c r="CQ168" i="5"/>
  <c r="DE168" i="5" s="1"/>
  <c r="CP165" i="5"/>
  <c r="DD165" i="5" s="1"/>
  <c r="CR163" i="5"/>
  <c r="CQ160" i="5"/>
  <c r="DE160" i="5" s="1"/>
  <c r="CP157" i="5"/>
  <c r="DD157" i="5" s="1"/>
  <c r="CQ154" i="5"/>
  <c r="DE154" i="5" s="1"/>
  <c r="CQ151" i="5"/>
  <c r="DE151" i="5" s="1"/>
  <c r="CR148" i="5"/>
  <c r="DF148" i="5" s="1"/>
  <c r="CQ145" i="5"/>
  <c r="DE145" i="5" s="1"/>
  <c r="CQ142" i="5"/>
  <c r="DE142" i="5" s="1"/>
  <c r="CP139" i="5"/>
  <c r="DD139" i="5" s="1"/>
  <c r="CR137" i="5"/>
  <c r="CQ238" i="5"/>
  <c r="DE238" i="5" s="1"/>
  <c r="CP230" i="5"/>
  <c r="DD230" i="5" s="1"/>
  <c r="CQ222" i="5"/>
  <c r="DE222" i="5" s="1"/>
  <c r="CQ201" i="5"/>
  <c r="DE201" i="5" s="1"/>
  <c r="CP197" i="5"/>
  <c r="DD197" i="5" s="1"/>
  <c r="CQ196" i="5"/>
  <c r="DE196" i="5" s="1"/>
  <c r="CP190" i="5"/>
  <c r="DD190" i="5" s="1"/>
  <c r="CR189" i="5"/>
  <c r="CQ185" i="5"/>
  <c r="DE185" i="5" s="1"/>
  <c r="CQ179" i="5"/>
  <c r="DE179" i="5" s="1"/>
  <c r="CP176" i="5"/>
  <c r="DD176" i="5" s="1"/>
  <c r="CR174" i="5"/>
  <c r="DF174" i="5" s="1"/>
  <c r="CQ171" i="5"/>
  <c r="DE171" i="5" s="1"/>
  <c r="CP168" i="5"/>
  <c r="DD168" i="5" s="1"/>
  <c r="CR166" i="5"/>
  <c r="DF166" i="5" s="1"/>
  <c r="CQ163" i="5"/>
  <c r="DE163" i="5" s="1"/>
  <c r="CP160" i="5"/>
  <c r="DD160" i="5" s="1"/>
  <c r="CR158" i="5"/>
  <c r="DF158" i="5" s="1"/>
  <c r="CR155" i="5"/>
  <c r="DF155" i="5" s="1"/>
  <c r="CP154" i="5"/>
  <c r="DD154" i="5" s="1"/>
  <c r="CP151" i="5"/>
  <c r="DD151" i="5" s="1"/>
  <c r="CQ148" i="5"/>
  <c r="DE148" i="5" s="1"/>
  <c r="CR146" i="5"/>
  <c r="DF146" i="5" s="1"/>
  <c r="CP145" i="5"/>
  <c r="DD145" i="5" s="1"/>
  <c r="CR143" i="5"/>
  <c r="DF143" i="5" s="1"/>
  <c r="CP142" i="5"/>
  <c r="DD142" i="5" s="1"/>
  <c r="CQ137" i="5"/>
  <c r="DE137" i="5" s="1"/>
  <c r="CP132" i="5"/>
  <c r="DD132" i="5" s="1"/>
  <c r="CQ130" i="5"/>
  <c r="DE130" i="5" s="1"/>
  <c r="CR128" i="5"/>
  <c r="DF128" i="5" s="1"/>
  <c r="CP127" i="5"/>
  <c r="DD127" i="5" s="1"/>
  <c r="CR124" i="5"/>
  <c r="DF124" i="5" s="1"/>
  <c r="CP123" i="5"/>
  <c r="DD123" i="5" s="1"/>
  <c r="CR120" i="5"/>
  <c r="DF120" i="5" s="1"/>
  <c r="CP119" i="5"/>
  <c r="DD119" i="5" s="1"/>
  <c r="CR116" i="5"/>
  <c r="DF116" i="5" s="1"/>
  <c r="CP115" i="5"/>
  <c r="DD115" i="5" s="1"/>
  <c r="CR112" i="5"/>
  <c r="DF112" i="5" s="1"/>
  <c r="CP111" i="5"/>
  <c r="DD111" i="5" s="1"/>
  <c r="CR108" i="5"/>
  <c r="DF108" i="5" s="1"/>
  <c r="CP107" i="5"/>
  <c r="DD107" i="5" s="1"/>
  <c r="CQ104" i="5"/>
  <c r="CR101" i="5"/>
  <c r="DF101" i="5" s="1"/>
  <c r="CP100" i="5"/>
  <c r="DD100" i="5" s="1"/>
  <c r="CR98" i="5"/>
  <c r="DF98" i="5" s="1"/>
  <c r="CR95" i="5"/>
  <c r="DF95" i="5" s="1"/>
  <c r="CP246" i="5"/>
  <c r="DD246" i="5" s="1"/>
  <c r="CR241" i="5"/>
  <c r="DF241" i="5" s="1"/>
  <c r="CQ233" i="5"/>
  <c r="DE233" i="5" s="1"/>
  <c r="CR228" i="5"/>
  <c r="DF228" i="5" s="1"/>
  <c r="CR225" i="5"/>
  <c r="DF225" i="5" s="1"/>
  <c r="CR244" i="5"/>
  <c r="DF244" i="5" s="1"/>
  <c r="CP236" i="5"/>
  <c r="DD236" i="5" s="1"/>
  <c r="CP233" i="5"/>
  <c r="DD233" i="5" s="1"/>
  <c r="CQ228" i="5"/>
  <c r="DE228" i="5" s="1"/>
  <c r="CR215" i="5"/>
  <c r="DF215" i="5" s="1"/>
  <c r="CR210" i="5"/>
  <c r="DF210" i="5" s="1"/>
  <c r="CP205" i="5"/>
  <c r="DD205" i="5" s="1"/>
  <c r="CQ204" i="5"/>
  <c r="DE204" i="5" s="1"/>
  <c r="CP200" i="5"/>
  <c r="DD200" i="5" s="1"/>
  <c r="CQ195" i="5"/>
  <c r="DE195" i="5" s="1"/>
  <c r="CR194" i="5"/>
  <c r="DF194" i="5" s="1"/>
  <c r="CR188" i="5"/>
  <c r="DF188" i="5" s="1"/>
  <c r="CP184" i="5"/>
  <c r="DD184" i="5" s="1"/>
  <c r="CR180" i="5"/>
  <c r="DF180" i="5" s="1"/>
  <c r="CQ177" i="5"/>
  <c r="DE177" i="5" s="1"/>
  <c r="CP174" i="5"/>
  <c r="DD174" i="5" s="1"/>
  <c r="CR172" i="5"/>
  <c r="DF172" i="5" s="1"/>
  <c r="CQ169" i="5"/>
  <c r="DE169" i="5" s="1"/>
  <c r="CP166" i="5"/>
  <c r="DD166" i="5" s="1"/>
  <c r="CR164" i="5"/>
  <c r="DF164" i="5" s="1"/>
  <c r="CQ161" i="5"/>
  <c r="DE161" i="5" s="1"/>
  <c r="CP158" i="5"/>
  <c r="DD158" i="5" s="1"/>
  <c r="CP155" i="5"/>
  <c r="DD155" i="5" s="1"/>
  <c r="CQ152" i="5"/>
  <c r="DE152" i="5" s="1"/>
  <c r="CQ149" i="5"/>
  <c r="DE149" i="5" s="1"/>
  <c r="CP146" i="5"/>
  <c r="DD146" i="5" s="1"/>
  <c r="CP143" i="5"/>
  <c r="DD143" i="5" s="1"/>
  <c r="CQ140" i="5"/>
  <c r="DE140" i="5" s="1"/>
  <c r="CR138" i="5"/>
  <c r="DF138" i="5" s="1"/>
  <c r="CQ135" i="5"/>
  <c r="DE135" i="5" s="1"/>
  <c r="CR133" i="5"/>
  <c r="DF133" i="5" s="1"/>
  <c r="CR131" i="5"/>
  <c r="DF131" i="5" s="1"/>
  <c r="CQ239" i="5"/>
  <c r="DE239" i="5" s="1"/>
  <c r="CR231" i="5"/>
  <c r="DF231" i="5" s="1"/>
  <c r="CP223" i="5"/>
  <c r="DD223" i="5" s="1"/>
  <c r="CR218" i="5"/>
  <c r="DF218" i="5" s="1"/>
  <c r="CQ212" i="5"/>
  <c r="DE212" i="5" s="1"/>
  <c r="CQ211" i="5"/>
  <c r="DE211" i="5" s="1"/>
  <c r="CQ210" i="5"/>
  <c r="DE210" i="5" s="1"/>
  <c r="CR209" i="5"/>
  <c r="DF209" i="5" s="1"/>
  <c r="CR208" i="5"/>
  <c r="DF208" i="5" s="1"/>
  <c r="CP204" i="5"/>
  <c r="DD204" i="5" s="1"/>
  <c r="CR199" i="5"/>
  <c r="DF199" i="5" s="1"/>
  <c r="CQ194" i="5"/>
  <c r="DE194" i="5" s="1"/>
  <c r="CQ188" i="5"/>
  <c r="DE188" i="5" s="1"/>
  <c r="CR187" i="5"/>
  <c r="CR183" i="5"/>
  <c r="CQ180" i="5"/>
  <c r="DE180" i="5" s="1"/>
  <c r="CP177" i="5"/>
  <c r="DD177" i="5" s="1"/>
  <c r="CR175" i="5"/>
  <c r="CQ172" i="5"/>
  <c r="DE172" i="5" s="1"/>
  <c r="CP169" i="5"/>
  <c r="DD169" i="5" s="1"/>
  <c r="CR167" i="5"/>
  <c r="CQ164" i="5"/>
  <c r="DE164" i="5" s="1"/>
  <c r="CP161" i="5"/>
  <c r="DD161" i="5" s="1"/>
  <c r="CR159" i="5"/>
  <c r="DF159" i="5" s="1"/>
  <c r="CR156" i="5"/>
  <c r="DF156" i="5" s="1"/>
  <c r="CR153" i="5"/>
  <c r="DF153" i="5" s="1"/>
  <c r="CP152" i="5"/>
  <c r="DD152" i="5" s="1"/>
  <c r="CP149" i="5"/>
  <c r="DD149" i="5" s="1"/>
  <c r="CR147" i="5"/>
  <c r="CR141" i="5"/>
  <c r="CP140" i="5"/>
  <c r="DD140" i="5" s="1"/>
  <c r="CR234" i="5"/>
  <c r="DF234" i="5" s="1"/>
  <c r="CR213" i="5"/>
  <c r="DF213" i="5" s="1"/>
  <c r="CQ199" i="5"/>
  <c r="DE199" i="5" s="1"/>
  <c r="CR192" i="5"/>
  <c r="DF192" i="5" s="1"/>
  <c r="CP163" i="5"/>
  <c r="DD163" i="5" s="1"/>
  <c r="CQ158" i="5"/>
  <c r="DE158" i="5" s="1"/>
  <c r="CR150" i="5"/>
  <c r="DF150" i="5" s="1"/>
  <c r="CP147" i="5"/>
  <c r="DD147" i="5" s="1"/>
  <c r="CQ127" i="5"/>
  <c r="DE127" i="5" s="1"/>
  <c r="CP124" i="5"/>
  <c r="DD124" i="5" s="1"/>
  <c r="CP121" i="5"/>
  <c r="DD121" i="5" s="1"/>
  <c r="CR117" i="5"/>
  <c r="DF117" i="5" s="1"/>
  <c r="CR114" i="5"/>
  <c r="DF114" i="5" s="1"/>
  <c r="CQ111" i="5"/>
  <c r="DE111" i="5" s="1"/>
  <c r="CP108" i="5"/>
  <c r="DD108" i="5" s="1"/>
  <c r="CP105" i="5"/>
  <c r="DD105" i="5" s="1"/>
  <c r="CR104" i="5"/>
  <c r="DF104" i="5" s="1"/>
  <c r="CP101" i="5"/>
  <c r="DD101" i="5" s="1"/>
  <c r="CP97" i="5"/>
  <c r="DD97" i="5" s="1"/>
  <c r="CP93" i="5"/>
  <c r="DD93" i="5" s="1"/>
  <c r="CR89" i="5"/>
  <c r="DF89" i="5" s="1"/>
  <c r="CR221" i="5"/>
  <c r="DF221" i="5" s="1"/>
  <c r="CP217" i="5"/>
  <c r="DD217" i="5" s="1"/>
  <c r="CQ213" i="5"/>
  <c r="DE213" i="5" s="1"/>
  <c r="CP210" i="5"/>
  <c r="DD210" i="5" s="1"/>
  <c r="CR203" i="5"/>
  <c r="DF203" i="5" s="1"/>
  <c r="CP201" i="5"/>
  <c r="DD201" i="5" s="1"/>
  <c r="CP199" i="5"/>
  <c r="DD199" i="5" s="1"/>
  <c r="CQ192" i="5"/>
  <c r="DE192" i="5" s="1"/>
  <c r="CP183" i="5"/>
  <c r="DD183" i="5" s="1"/>
  <c r="CP171" i="5"/>
  <c r="DD171" i="5" s="1"/>
  <c r="CQ166" i="5"/>
  <c r="DE166" i="5" s="1"/>
  <c r="CR161" i="5"/>
  <c r="DF161" i="5" s="1"/>
  <c r="CQ153" i="5"/>
  <c r="DE153" i="5" s="1"/>
  <c r="CQ150" i="5"/>
  <c r="DE150" i="5" s="1"/>
  <c r="CR136" i="5"/>
  <c r="DF136" i="5" s="1"/>
  <c r="CQ131" i="5"/>
  <c r="DE131" i="5" s="1"/>
  <c r="CQ120" i="5"/>
  <c r="CQ117" i="5"/>
  <c r="DE117" i="5" s="1"/>
  <c r="CQ114" i="5"/>
  <c r="CP239" i="5"/>
  <c r="DD239" i="5" s="1"/>
  <c r="CP226" i="5"/>
  <c r="DD226" i="5" s="1"/>
  <c r="CR205" i="5"/>
  <c r="DF205" i="5" s="1"/>
  <c r="CP203" i="5"/>
  <c r="DD203" i="5" s="1"/>
  <c r="CP194" i="5"/>
  <c r="DD194" i="5" s="1"/>
  <c r="CQ187" i="5"/>
  <c r="DE187" i="5" s="1"/>
  <c r="CP185" i="5"/>
  <c r="DD185" i="5" s="1"/>
  <c r="CP179" i="5"/>
  <c r="DD179" i="5" s="1"/>
  <c r="CQ174" i="5"/>
  <c r="DE174" i="5" s="1"/>
  <c r="CR169" i="5"/>
  <c r="CQ156" i="5"/>
  <c r="DE156" i="5" s="1"/>
  <c r="CP153" i="5"/>
  <c r="DD153" i="5" s="1"/>
  <c r="CR140" i="5"/>
  <c r="DF140" i="5" s="1"/>
  <c r="CQ136" i="5"/>
  <c r="DE136" i="5" s="1"/>
  <c r="CR135" i="5"/>
  <c r="DF135" i="5" s="1"/>
  <c r="CR134" i="5"/>
  <c r="DF134" i="5" s="1"/>
  <c r="CQ133" i="5"/>
  <c r="DE133" i="5" s="1"/>
  <c r="CQ132" i="5"/>
  <c r="DE132" i="5" s="1"/>
  <c r="CP131" i="5"/>
  <c r="DD131" i="5" s="1"/>
  <c r="CR130" i="5"/>
  <c r="DF130" i="5" s="1"/>
  <c r="CR126" i="5"/>
  <c r="DF126" i="5" s="1"/>
  <c r="CQ123" i="5"/>
  <c r="DE123" i="5" s="1"/>
  <c r="CP120" i="5"/>
  <c r="DD120" i="5" s="1"/>
  <c r="CP117" i="5"/>
  <c r="DD117" i="5" s="1"/>
  <c r="CR113" i="5"/>
  <c r="DF113" i="5" s="1"/>
  <c r="CR110" i="5"/>
  <c r="DF110" i="5" s="1"/>
  <c r="CQ107" i="5"/>
  <c r="DE107" i="5" s="1"/>
  <c r="CR245" i="5"/>
  <c r="DF245" i="5" s="1"/>
  <c r="CR216" i="5"/>
  <c r="DF216" i="5" s="1"/>
  <c r="CR207" i="5"/>
  <c r="DF207" i="5" s="1"/>
  <c r="CR198" i="5"/>
  <c r="DF198" i="5" s="1"/>
  <c r="CP196" i="5"/>
  <c r="DD196" i="5" s="1"/>
  <c r="CP189" i="5"/>
  <c r="DD189" i="5" s="1"/>
  <c r="CP187" i="5"/>
  <c r="DD187" i="5" s="1"/>
  <c r="CR177" i="5"/>
  <c r="CP164" i="5"/>
  <c r="DD164" i="5" s="1"/>
  <c r="CQ159" i="5"/>
  <c r="DE159" i="5" s="1"/>
  <c r="CP156" i="5"/>
  <c r="DD156" i="5" s="1"/>
  <c r="CP148" i="5"/>
  <c r="DD148" i="5" s="1"/>
  <c r="CQ143" i="5"/>
  <c r="DE143" i="5" s="1"/>
  <c r="CP137" i="5"/>
  <c r="DD137" i="5" s="1"/>
  <c r="CP136" i="5"/>
  <c r="DD136" i="5" s="1"/>
  <c r="CP135" i="5"/>
  <c r="DD135" i="5" s="1"/>
  <c r="CP134" i="5"/>
  <c r="DD134" i="5" s="1"/>
  <c r="CP133" i="5"/>
  <c r="DD133" i="5" s="1"/>
  <c r="CP130" i="5"/>
  <c r="DD130" i="5" s="1"/>
  <c r="CQ126" i="5"/>
  <c r="CQ116" i="5"/>
  <c r="CQ113" i="5"/>
  <c r="DE113" i="5" s="1"/>
  <c r="CQ110" i="5"/>
  <c r="CP209" i="5"/>
  <c r="DD209" i="5" s="1"/>
  <c r="CR200" i="5"/>
  <c r="DF200" i="5" s="1"/>
  <c r="CP198" i="5"/>
  <c r="DD198" i="5" s="1"/>
  <c r="CR182" i="5"/>
  <c r="DF182" i="5" s="1"/>
  <c r="CP172" i="5"/>
  <c r="DD172" i="5" s="1"/>
  <c r="CQ167" i="5"/>
  <c r="DE167" i="5" s="1"/>
  <c r="CR162" i="5"/>
  <c r="DF162" i="5" s="1"/>
  <c r="CP159" i="5"/>
  <c r="DD159" i="5" s="1"/>
  <c r="CQ146" i="5"/>
  <c r="DE146" i="5" s="1"/>
  <c r="CQ138" i="5"/>
  <c r="DE138" i="5" s="1"/>
  <c r="CR129" i="5"/>
  <c r="CR125" i="5"/>
  <c r="DF125" i="5" s="1"/>
  <c r="CR237" i="5"/>
  <c r="DF237" i="5" s="1"/>
  <c r="CR204" i="5"/>
  <c r="DF204" i="5" s="1"/>
  <c r="CR202" i="5"/>
  <c r="DF202" i="5" s="1"/>
  <c r="CQ193" i="5"/>
  <c r="DE193" i="5" s="1"/>
  <c r="CQ184" i="5"/>
  <c r="DE184" i="5" s="1"/>
  <c r="CQ182" i="5"/>
  <c r="DE182" i="5" s="1"/>
  <c r="CP180" i="5"/>
  <c r="DD180" i="5" s="1"/>
  <c r="CQ175" i="5"/>
  <c r="DE175" i="5" s="1"/>
  <c r="CR170" i="5"/>
  <c r="DF170" i="5" s="1"/>
  <c r="CP167" i="5"/>
  <c r="DD167" i="5" s="1"/>
  <c r="CQ162" i="5"/>
  <c r="DE162" i="5" s="1"/>
  <c r="CR157" i="5"/>
  <c r="DF157" i="5" s="1"/>
  <c r="CR149" i="5"/>
  <c r="DF149" i="5" s="1"/>
  <c r="CQ141" i="5"/>
  <c r="DE141" i="5" s="1"/>
  <c r="CP138" i="5"/>
  <c r="DD138" i="5" s="1"/>
  <c r="CQ129" i="5"/>
  <c r="DE129" i="5" s="1"/>
  <c r="CQ128" i="5"/>
  <c r="DE128" i="5" s="1"/>
  <c r="CQ125" i="5"/>
  <c r="DE125" i="5" s="1"/>
  <c r="CQ242" i="5"/>
  <c r="DE242" i="5" s="1"/>
  <c r="CR178" i="5"/>
  <c r="DF178" i="5" s="1"/>
  <c r="CP175" i="5"/>
  <c r="DD175" i="5" s="1"/>
  <c r="CQ170" i="5"/>
  <c r="DE170" i="5" s="1"/>
  <c r="CR165" i="5"/>
  <c r="CR152" i="5"/>
  <c r="DF152" i="5" s="1"/>
  <c r="CR144" i="5"/>
  <c r="DF144" i="5" s="1"/>
  <c r="CP141" i="5"/>
  <c r="DD141" i="5" s="1"/>
  <c r="CP128" i="5"/>
  <c r="DD128" i="5" s="1"/>
  <c r="CP125" i="5"/>
  <c r="DD125" i="5" s="1"/>
  <c r="CR121" i="5"/>
  <c r="DF121" i="5" s="1"/>
  <c r="CR118" i="5"/>
  <c r="DF118" i="5" s="1"/>
  <c r="CQ115" i="5"/>
  <c r="DE115" i="5" s="1"/>
  <c r="CP109" i="5"/>
  <c r="DD109" i="5" s="1"/>
  <c r="CP103" i="5"/>
  <c r="DD103" i="5" s="1"/>
  <c r="CQ102" i="5"/>
  <c r="CQ92" i="5"/>
  <c r="DE92" i="5" s="1"/>
  <c r="CR86" i="5"/>
  <c r="DF86" i="5" s="1"/>
  <c r="CP83" i="5"/>
  <c r="DD83" i="5" s="1"/>
  <c r="CR81" i="5"/>
  <c r="DF81" i="5" s="1"/>
  <c r="CP80" i="5"/>
  <c r="DD80" i="5" s="1"/>
  <c r="CR76" i="5"/>
  <c r="DF76" i="5" s="1"/>
  <c r="CP75" i="5"/>
  <c r="DD75" i="5" s="1"/>
  <c r="CQ71" i="5"/>
  <c r="DE71" i="5" s="1"/>
  <c r="CP70" i="5"/>
  <c r="DD70" i="5" s="1"/>
  <c r="CR67" i="5"/>
  <c r="DF67" i="5" s="1"/>
  <c r="CP66" i="5"/>
  <c r="DD66" i="5" s="1"/>
  <c r="CR63" i="5"/>
  <c r="DF63" i="5" s="1"/>
  <c r="CQ62" i="5"/>
  <c r="DE62" i="5" s="1"/>
  <c r="CR58" i="5"/>
  <c r="DF58" i="5" s="1"/>
  <c r="CP57" i="5"/>
  <c r="DD57" i="5" s="1"/>
  <c r="CR53" i="5"/>
  <c r="DF53" i="5" s="1"/>
  <c r="CP52" i="5"/>
  <c r="DD52" i="5" s="1"/>
  <c r="CR49" i="5"/>
  <c r="DF49" i="5" s="1"/>
  <c r="CP48" i="5"/>
  <c r="DD48" i="5" s="1"/>
  <c r="CR46" i="5"/>
  <c r="DF46" i="5" s="1"/>
  <c r="CQ43" i="5"/>
  <c r="DE43" i="5" s="1"/>
  <c r="CQ40" i="5"/>
  <c r="DE40" i="5" s="1"/>
  <c r="CP36" i="5"/>
  <c r="DD36" i="5" s="1"/>
  <c r="CQ178" i="5"/>
  <c r="DE178" i="5" s="1"/>
  <c r="CR139" i="5"/>
  <c r="DF139" i="5" s="1"/>
  <c r="CP102" i="5"/>
  <c r="DD102" i="5" s="1"/>
  <c r="CQ101" i="5"/>
  <c r="DE101" i="5" s="1"/>
  <c r="CR99" i="5"/>
  <c r="DF99" i="5" s="1"/>
  <c r="CP92" i="5"/>
  <c r="DD92" i="5" s="1"/>
  <c r="CQ86" i="5"/>
  <c r="DE86" i="5" s="1"/>
  <c r="CR84" i="5"/>
  <c r="CQ81" i="5"/>
  <c r="DE81" i="5" s="1"/>
  <c r="CR77" i="5"/>
  <c r="DF77" i="5" s="1"/>
  <c r="CQ76" i="5"/>
  <c r="DE76" i="5" s="1"/>
  <c r="CR72" i="5"/>
  <c r="DF72" i="5" s="1"/>
  <c r="CP71" i="5"/>
  <c r="DD71" i="5" s="1"/>
  <c r="CQ67" i="5"/>
  <c r="DE67" i="5" s="1"/>
  <c r="CQ63" i="5"/>
  <c r="DE63" i="5" s="1"/>
  <c r="CP62" i="5"/>
  <c r="DD62" i="5" s="1"/>
  <c r="CQ58" i="5"/>
  <c r="DE58" i="5" s="1"/>
  <c r="CQ53" i="5"/>
  <c r="DE53" i="5" s="1"/>
  <c r="CQ49" i="5"/>
  <c r="DE49" i="5" s="1"/>
  <c r="CQ46" i="5"/>
  <c r="DE46" i="5" s="1"/>
  <c r="CR122" i="5"/>
  <c r="DF122" i="5" s="1"/>
  <c r="CP116" i="5"/>
  <c r="DD116" i="5" s="1"/>
  <c r="CQ100" i="5"/>
  <c r="DE100" i="5" s="1"/>
  <c r="CQ99" i="5"/>
  <c r="DE99" i="5" s="1"/>
  <c r="CR91" i="5"/>
  <c r="DF91" i="5" s="1"/>
  <c r="CQ89" i="5"/>
  <c r="DE89" i="5" s="1"/>
  <c r="CR87" i="5"/>
  <c r="DF87" i="5" s="1"/>
  <c r="CP86" i="5"/>
  <c r="DD86" i="5" s="1"/>
  <c r="CQ84" i="5"/>
  <c r="DE84" i="5" s="1"/>
  <c r="CR82" i="5"/>
  <c r="DF82" i="5" s="1"/>
  <c r="CP81" i="5"/>
  <c r="DD81" i="5" s="1"/>
  <c r="CQ77" i="5"/>
  <c r="DE77" i="5" s="1"/>
  <c r="CP76" i="5"/>
  <c r="DD76" i="5" s="1"/>
  <c r="CR73" i="5"/>
  <c r="DF73" i="5" s="1"/>
  <c r="CQ72" i="5"/>
  <c r="DE72" i="5" s="1"/>
  <c r="CR68" i="5"/>
  <c r="DF68" i="5" s="1"/>
  <c r="CP67" i="5"/>
  <c r="DD67" i="5" s="1"/>
  <c r="CR64" i="5"/>
  <c r="DF64" i="5" s="1"/>
  <c r="CP63" i="5"/>
  <c r="DD63" i="5" s="1"/>
  <c r="CR59" i="5"/>
  <c r="DF59" i="5" s="1"/>
  <c r="CP58" i="5"/>
  <c r="DD58" i="5" s="1"/>
  <c r="CR54" i="5"/>
  <c r="DF54" i="5" s="1"/>
  <c r="CP53" i="5"/>
  <c r="DD53" i="5" s="1"/>
  <c r="CR50" i="5"/>
  <c r="DF50" i="5" s="1"/>
  <c r="CP49" i="5"/>
  <c r="DD49" i="5" s="1"/>
  <c r="CP208" i="5"/>
  <c r="DD208" i="5" s="1"/>
  <c r="CQ124" i="5"/>
  <c r="CQ122" i="5"/>
  <c r="CQ118" i="5"/>
  <c r="CP99" i="5"/>
  <c r="DD99" i="5" s="1"/>
  <c r="CQ98" i="5"/>
  <c r="DE98" i="5" s="1"/>
  <c r="CQ91" i="5"/>
  <c r="DE91" i="5" s="1"/>
  <c r="CP89" i="5"/>
  <c r="DD89" i="5" s="1"/>
  <c r="CQ87" i="5"/>
  <c r="DE87" i="5" s="1"/>
  <c r="CP84" i="5"/>
  <c r="DD84" i="5" s="1"/>
  <c r="CQ82" i="5"/>
  <c r="DE82" i="5" s="1"/>
  <c r="CR78" i="5"/>
  <c r="DF78" i="5" s="1"/>
  <c r="CP77" i="5"/>
  <c r="DD77" i="5" s="1"/>
  <c r="CQ73" i="5"/>
  <c r="DE73" i="5" s="1"/>
  <c r="CP72" i="5"/>
  <c r="DD72" i="5" s="1"/>
  <c r="CQ68" i="5"/>
  <c r="DE68" i="5" s="1"/>
  <c r="CQ64" i="5"/>
  <c r="DE64" i="5" s="1"/>
  <c r="CQ59" i="5"/>
  <c r="DE59" i="5" s="1"/>
  <c r="CR55" i="5"/>
  <c r="DF55" i="5" s="1"/>
  <c r="CQ54" i="5"/>
  <c r="DE54" i="5" s="1"/>
  <c r="CQ50" i="5"/>
  <c r="DE50" i="5" s="1"/>
  <c r="CP242" i="5"/>
  <c r="DD242" i="5" s="1"/>
  <c r="CR173" i="5"/>
  <c r="CQ147" i="5"/>
  <c r="DE147" i="5" s="1"/>
  <c r="CQ112" i="5"/>
  <c r="CR106" i="5"/>
  <c r="DF106" i="5" s="1"/>
  <c r="CP98" i="5"/>
  <c r="DD98" i="5" s="1"/>
  <c r="CR97" i="5"/>
  <c r="DF97" i="5" s="1"/>
  <c r="CR96" i="5"/>
  <c r="DF96" i="5" s="1"/>
  <c r="CP91" i="5"/>
  <c r="DD91" i="5" s="1"/>
  <c r="CP87" i="5"/>
  <c r="DD87" i="5" s="1"/>
  <c r="CP82" i="5"/>
  <c r="DD82" i="5" s="1"/>
  <c r="CR79" i="5"/>
  <c r="DF79" i="5" s="1"/>
  <c r="CQ78" i="5"/>
  <c r="DE78" i="5" s="1"/>
  <c r="CR74" i="5"/>
  <c r="DF74" i="5" s="1"/>
  <c r="CP73" i="5"/>
  <c r="DD73" i="5" s="1"/>
  <c r="CR69" i="5"/>
  <c r="DF69" i="5" s="1"/>
  <c r="CP68" i="5"/>
  <c r="DD68" i="5" s="1"/>
  <c r="CR65" i="5"/>
  <c r="DF65" i="5" s="1"/>
  <c r="CP64" i="5"/>
  <c r="DD64" i="5" s="1"/>
  <c r="CR60" i="5"/>
  <c r="DF60" i="5" s="1"/>
  <c r="CP59" i="5"/>
  <c r="DD59" i="5" s="1"/>
  <c r="CQ55" i="5"/>
  <c r="DE55" i="5" s="1"/>
  <c r="CP54" i="5"/>
  <c r="DD54" i="5" s="1"/>
  <c r="CR51" i="5"/>
  <c r="DF51" i="5" s="1"/>
  <c r="CP50" i="5"/>
  <c r="DD50" i="5" s="1"/>
  <c r="CQ47" i="5"/>
  <c r="DE47" i="5" s="1"/>
  <c r="CP112" i="5"/>
  <c r="DD112" i="5" s="1"/>
  <c r="CQ106" i="5"/>
  <c r="CR105" i="5"/>
  <c r="DF105" i="5" s="1"/>
  <c r="CQ96" i="5"/>
  <c r="DE96" i="5" s="1"/>
  <c r="CQ95" i="5"/>
  <c r="DE95" i="5" s="1"/>
  <c r="CR94" i="5"/>
  <c r="DF94" i="5" s="1"/>
  <c r="CR90" i="5"/>
  <c r="DF90" i="5" s="1"/>
  <c r="CR88" i="5"/>
  <c r="DF88" i="5" s="1"/>
  <c r="CR85" i="5"/>
  <c r="CQ79" i="5"/>
  <c r="DE79" i="5" s="1"/>
  <c r="CP78" i="5"/>
  <c r="DD78" i="5" s="1"/>
  <c r="CQ74" i="5"/>
  <c r="DE74" i="5" s="1"/>
  <c r="CQ69" i="5"/>
  <c r="DE69" i="5" s="1"/>
  <c r="CQ65" i="5"/>
  <c r="DE65" i="5" s="1"/>
  <c r="CR61" i="5"/>
  <c r="DF61" i="5" s="1"/>
  <c r="CQ60" i="5"/>
  <c r="DE60" i="5" s="1"/>
  <c r="CR56" i="5"/>
  <c r="DF56" i="5" s="1"/>
  <c r="CP229" i="5"/>
  <c r="DD229" i="5" s="1"/>
  <c r="CQ144" i="5"/>
  <c r="DE144" i="5" s="1"/>
  <c r="CQ119" i="5"/>
  <c r="DE119" i="5" s="1"/>
  <c r="CR109" i="5"/>
  <c r="DF109" i="5" s="1"/>
  <c r="CQ108" i="5"/>
  <c r="CQ105" i="5"/>
  <c r="DE105" i="5" s="1"/>
  <c r="CP104" i="5"/>
  <c r="DD104" i="5" s="1"/>
  <c r="CP96" i="5"/>
  <c r="DD96" i="5" s="1"/>
  <c r="CP95" i="5"/>
  <c r="DD95" i="5" s="1"/>
  <c r="CQ94" i="5"/>
  <c r="DE94" i="5" s="1"/>
  <c r="CR93" i="5"/>
  <c r="DF93" i="5" s="1"/>
  <c r="CQ90" i="5"/>
  <c r="DE90" i="5" s="1"/>
  <c r="CQ88" i="5"/>
  <c r="DE88" i="5" s="1"/>
  <c r="CQ85" i="5"/>
  <c r="DE85" i="5" s="1"/>
  <c r="CR83" i="5"/>
  <c r="DF83" i="5" s="1"/>
  <c r="CR80" i="5"/>
  <c r="DF80" i="5" s="1"/>
  <c r="CP79" i="5"/>
  <c r="DD79" i="5" s="1"/>
  <c r="CR75" i="5"/>
  <c r="DF75" i="5" s="1"/>
  <c r="CP74" i="5"/>
  <c r="DD74" i="5" s="1"/>
  <c r="CR70" i="5"/>
  <c r="DF70" i="5" s="1"/>
  <c r="CP69" i="5"/>
  <c r="DD69" i="5" s="1"/>
  <c r="CR66" i="5"/>
  <c r="DF66" i="5" s="1"/>
  <c r="CP65" i="5"/>
  <c r="DD65" i="5" s="1"/>
  <c r="CQ61" i="5"/>
  <c r="DE61" i="5" s="1"/>
  <c r="CP60" i="5"/>
  <c r="DD60" i="5" s="1"/>
  <c r="CR57" i="5"/>
  <c r="DF57" i="5" s="1"/>
  <c r="CQ56" i="5"/>
  <c r="DE56" i="5" s="1"/>
  <c r="CQ155" i="5"/>
  <c r="DE155" i="5" s="1"/>
  <c r="CQ121" i="5"/>
  <c r="DE121" i="5" s="1"/>
  <c r="CP113" i="5"/>
  <c r="DD113" i="5" s="1"/>
  <c r="CQ109" i="5"/>
  <c r="DE109" i="5" s="1"/>
  <c r="CR103" i="5"/>
  <c r="DF103" i="5" s="1"/>
  <c r="CR102" i="5"/>
  <c r="DF102" i="5" s="1"/>
  <c r="CQ93" i="5"/>
  <c r="DE93" i="5" s="1"/>
  <c r="CR92" i="5"/>
  <c r="DF92" i="5" s="1"/>
  <c r="CP90" i="5"/>
  <c r="DD90" i="5" s="1"/>
  <c r="CP88" i="5"/>
  <c r="DD88" i="5" s="1"/>
  <c r="CP85" i="5"/>
  <c r="DD85" i="5" s="1"/>
  <c r="CQ83" i="5"/>
  <c r="DE83" i="5" s="1"/>
  <c r="CQ80" i="5"/>
  <c r="DE80" i="5" s="1"/>
  <c r="CQ75" i="5"/>
  <c r="DE75" i="5" s="1"/>
  <c r="CR71" i="5"/>
  <c r="DF71" i="5" s="1"/>
  <c r="CQ70" i="5"/>
  <c r="DE70" i="5" s="1"/>
  <c r="CQ66" i="5"/>
  <c r="DE66" i="5" s="1"/>
  <c r="CR47" i="5"/>
  <c r="DF47" i="5" s="1"/>
  <c r="CR45" i="5"/>
  <c r="DF45" i="5" s="1"/>
  <c r="CR33" i="5"/>
  <c r="DF33" i="5" s="1"/>
  <c r="CP32" i="5"/>
  <c r="DD32" i="5" s="1"/>
  <c r="CR31" i="5"/>
  <c r="DF31" i="5" s="1"/>
  <c r="CP26" i="5"/>
  <c r="DD26" i="5" s="1"/>
  <c r="CQ24" i="5"/>
  <c r="CR22" i="5"/>
  <c r="DF22" i="5" s="1"/>
  <c r="CP19" i="5"/>
  <c r="DD19" i="5" s="1"/>
  <c r="CQ17" i="5"/>
  <c r="DE17" i="5" s="1"/>
  <c r="CR15" i="5"/>
  <c r="DF15" i="5" s="1"/>
  <c r="CP10" i="5"/>
  <c r="DD10" i="5" s="1"/>
  <c r="CQ8" i="5"/>
  <c r="CP5" i="5"/>
  <c r="DD5" i="5" s="1"/>
  <c r="CQ3" i="5"/>
  <c r="CP55" i="5"/>
  <c r="DD55" i="5" s="1"/>
  <c r="CR52" i="5"/>
  <c r="DF52" i="5" s="1"/>
  <c r="CR48" i="5"/>
  <c r="DF48" i="5" s="1"/>
  <c r="CP47" i="5"/>
  <c r="DD47" i="5" s="1"/>
  <c r="CP46" i="5"/>
  <c r="DD46" i="5" s="1"/>
  <c r="CQ45" i="5"/>
  <c r="DE45" i="5" s="1"/>
  <c r="CR40" i="5"/>
  <c r="CR38" i="5"/>
  <c r="DF38" i="5" s="1"/>
  <c r="CR36" i="5"/>
  <c r="DF36" i="5" s="1"/>
  <c r="CR34" i="5"/>
  <c r="DF34" i="5" s="1"/>
  <c r="CQ33" i="5"/>
  <c r="DE33" i="5" s="1"/>
  <c r="CQ31" i="5"/>
  <c r="DE31" i="5" s="1"/>
  <c r="CR29" i="5"/>
  <c r="DF29" i="5" s="1"/>
  <c r="CP24" i="5"/>
  <c r="DD24" i="5" s="1"/>
  <c r="CQ22" i="5"/>
  <c r="CR20" i="5"/>
  <c r="DF20" i="5" s="1"/>
  <c r="CP17" i="5"/>
  <c r="DD17" i="5" s="1"/>
  <c r="CQ15" i="5"/>
  <c r="DE15" i="5" s="1"/>
  <c r="CR13" i="5"/>
  <c r="DF13" i="5" s="1"/>
  <c r="CP8" i="5"/>
  <c r="DD8" i="5" s="1"/>
  <c r="CR6" i="5"/>
  <c r="DF6" i="5" s="1"/>
  <c r="CP3" i="5"/>
  <c r="DD3" i="5" s="1"/>
  <c r="CQ52" i="5"/>
  <c r="DE52" i="5" s="1"/>
  <c r="CQ48" i="5"/>
  <c r="DE48" i="5" s="1"/>
  <c r="CP45" i="5"/>
  <c r="DD45" i="5" s="1"/>
  <c r="CR44" i="5"/>
  <c r="DF44" i="5" s="1"/>
  <c r="CR42" i="5"/>
  <c r="DF42" i="5" s="1"/>
  <c r="CP40" i="5"/>
  <c r="DD40" i="5" s="1"/>
  <c r="CQ38" i="5"/>
  <c r="DE38" i="5" s="1"/>
  <c r="CQ36" i="5"/>
  <c r="DE36" i="5" s="1"/>
  <c r="CQ34" i="5"/>
  <c r="DE34" i="5" s="1"/>
  <c r="CP33" i="5"/>
  <c r="DD33" i="5" s="1"/>
  <c r="CP31" i="5"/>
  <c r="DD31" i="5" s="1"/>
  <c r="CQ29" i="5"/>
  <c r="DE29" i="5" s="1"/>
  <c r="CR27" i="5"/>
  <c r="DF27" i="5" s="1"/>
  <c r="CP22" i="5"/>
  <c r="DD22" i="5" s="1"/>
  <c r="CQ20" i="5"/>
  <c r="CR18" i="5"/>
  <c r="DF18" i="5" s="1"/>
  <c r="CP15" i="5"/>
  <c r="DD15" i="5" s="1"/>
  <c r="CQ13" i="5"/>
  <c r="DE13" i="5" s="1"/>
  <c r="CR11" i="5"/>
  <c r="DF11" i="5" s="1"/>
  <c r="CQ6" i="5"/>
  <c r="DE6" i="5" s="1"/>
  <c r="CR62" i="5"/>
  <c r="DF62" i="5" s="1"/>
  <c r="CQ44" i="5"/>
  <c r="DE44" i="5" s="1"/>
  <c r="CQ42" i="5"/>
  <c r="DE42" i="5" s="1"/>
  <c r="CP38" i="5"/>
  <c r="DD38" i="5" s="1"/>
  <c r="CP34" i="5"/>
  <c r="DD34" i="5" s="1"/>
  <c r="CP29" i="5"/>
  <c r="DD29" i="5" s="1"/>
  <c r="CQ27" i="5"/>
  <c r="DE27" i="5" s="1"/>
  <c r="CR25" i="5"/>
  <c r="DF25" i="5" s="1"/>
  <c r="CP20" i="5"/>
  <c r="DD20" i="5" s="1"/>
  <c r="CQ18" i="5"/>
  <c r="CR16" i="5"/>
  <c r="DF16" i="5" s="1"/>
  <c r="CP13" i="5"/>
  <c r="DD13" i="5" s="1"/>
  <c r="CQ11" i="5"/>
  <c r="DE11" i="5" s="1"/>
  <c r="CR9" i="5"/>
  <c r="DF9" i="5" s="1"/>
  <c r="CP6" i="5"/>
  <c r="DD6" i="5" s="1"/>
  <c r="CR4" i="5"/>
  <c r="DF4" i="5" s="1"/>
  <c r="CQ57" i="5"/>
  <c r="DE57" i="5" s="1"/>
  <c r="CP44" i="5"/>
  <c r="DD44" i="5" s="1"/>
  <c r="CP42" i="5"/>
  <c r="DD42" i="5" s="1"/>
  <c r="CR30" i="5"/>
  <c r="DF30" i="5" s="1"/>
  <c r="CP27" i="5"/>
  <c r="DD27" i="5" s="1"/>
  <c r="CQ25" i="5"/>
  <c r="DE25" i="5" s="1"/>
  <c r="CR23" i="5"/>
  <c r="DF23" i="5" s="1"/>
  <c r="CP18" i="5"/>
  <c r="DD18" i="5" s="1"/>
  <c r="CQ16" i="5"/>
  <c r="CR14" i="5"/>
  <c r="DF14" i="5" s="1"/>
  <c r="CP11" i="5"/>
  <c r="DD11" i="5" s="1"/>
  <c r="CQ9" i="5"/>
  <c r="DE9" i="5" s="1"/>
  <c r="CR7" i="5"/>
  <c r="DF7" i="5" s="1"/>
  <c r="CQ4" i="5"/>
  <c r="DE4" i="5" s="1"/>
  <c r="CR2" i="5"/>
  <c r="DF2" i="5" s="1"/>
  <c r="CP61" i="5"/>
  <c r="DD61" i="5" s="1"/>
  <c r="CR41" i="5"/>
  <c r="DF41" i="5" s="1"/>
  <c r="CR39" i="5"/>
  <c r="DF39" i="5" s="1"/>
  <c r="CR37" i="5"/>
  <c r="DF37" i="5" s="1"/>
  <c r="CR35" i="5"/>
  <c r="DF35" i="5" s="1"/>
  <c r="CQ30" i="5"/>
  <c r="CR28" i="5"/>
  <c r="DF28" i="5" s="1"/>
  <c r="CP25" i="5"/>
  <c r="DD25" i="5" s="1"/>
  <c r="CQ23" i="5"/>
  <c r="DE23" i="5" s="1"/>
  <c r="CR21" i="5"/>
  <c r="DF21" i="5" s="1"/>
  <c r="CP16" i="5"/>
  <c r="DD16" i="5" s="1"/>
  <c r="CQ14" i="5"/>
  <c r="CR12" i="5"/>
  <c r="DF12" i="5" s="1"/>
  <c r="CP9" i="5"/>
  <c r="DD9" i="5" s="1"/>
  <c r="CQ7" i="5"/>
  <c r="DE7" i="5" s="1"/>
  <c r="CP4" i="5"/>
  <c r="DD4" i="5" s="1"/>
  <c r="CQ2" i="5"/>
  <c r="DE2" i="5" s="1"/>
  <c r="CP56" i="5"/>
  <c r="DD56" i="5" s="1"/>
  <c r="CQ51" i="5"/>
  <c r="DE51" i="5" s="1"/>
  <c r="CR43" i="5"/>
  <c r="DF43" i="5" s="1"/>
  <c r="CQ41" i="5"/>
  <c r="DE41" i="5" s="1"/>
  <c r="CQ39" i="5"/>
  <c r="DE39" i="5" s="1"/>
  <c r="CQ37" i="5"/>
  <c r="DE37" i="5" s="1"/>
  <c r="CQ35" i="5"/>
  <c r="DE35" i="5" s="1"/>
  <c r="CR32" i="5"/>
  <c r="DF32" i="5" s="1"/>
  <c r="CP30" i="5"/>
  <c r="DD30" i="5" s="1"/>
  <c r="CQ28" i="5"/>
  <c r="CR26" i="5"/>
  <c r="DF26" i="5" s="1"/>
  <c r="CP23" i="5"/>
  <c r="DD23" i="5" s="1"/>
  <c r="CQ21" i="5"/>
  <c r="DE21" i="5" s="1"/>
  <c r="CR19" i="5"/>
  <c r="DF19" i="5" s="1"/>
  <c r="CP14" i="5"/>
  <c r="DD14" i="5" s="1"/>
  <c r="CQ12" i="5"/>
  <c r="CR10" i="5"/>
  <c r="DF10" i="5" s="1"/>
  <c r="CP7" i="5"/>
  <c r="DD7" i="5" s="1"/>
  <c r="CR5" i="5"/>
  <c r="DF5" i="5" s="1"/>
  <c r="CP2" i="5"/>
  <c r="DD2" i="5" s="1"/>
  <c r="CP51" i="5"/>
  <c r="DD51" i="5" s="1"/>
  <c r="CP43" i="5"/>
  <c r="DD43" i="5" s="1"/>
  <c r="CP41" i="5"/>
  <c r="DD41" i="5" s="1"/>
  <c r="CP39" i="5"/>
  <c r="DD39" i="5" s="1"/>
  <c r="CP37" i="5"/>
  <c r="DD37" i="5" s="1"/>
  <c r="CP35" i="5"/>
  <c r="DD35" i="5" s="1"/>
  <c r="CQ32" i="5"/>
  <c r="DE32" i="5" s="1"/>
  <c r="CP28" i="5"/>
  <c r="DD28" i="5" s="1"/>
  <c r="CQ26" i="5"/>
  <c r="CR24" i="5"/>
  <c r="DF24" i="5" s="1"/>
  <c r="CP21" i="5"/>
  <c r="DD21" i="5" s="1"/>
  <c r="CQ19" i="5"/>
  <c r="DE19" i="5" s="1"/>
  <c r="CR17" i="5"/>
  <c r="DF17" i="5" s="1"/>
  <c r="CP12" i="5"/>
  <c r="DD12" i="5" s="1"/>
  <c r="CQ10" i="5"/>
  <c r="CR8" i="5"/>
  <c r="DF8" i="5" s="1"/>
  <c r="CQ5" i="5"/>
  <c r="DE5" i="5" s="1"/>
  <c r="CR3" i="5"/>
  <c r="DF3" i="5" s="1"/>
  <c r="CJ4" i="5" l="1"/>
  <c r="CM236" i="5" s="1"/>
  <c r="DE3" i="5"/>
  <c r="DE24" i="5"/>
  <c r="DE122" i="5"/>
  <c r="DF84" i="5"/>
  <c r="DE126" i="5"/>
  <c r="DF141" i="5"/>
  <c r="DF187" i="5"/>
  <c r="DF179" i="5"/>
  <c r="CT246" i="5"/>
  <c r="DH246" i="5" s="1"/>
  <c r="CV244" i="5"/>
  <c r="DJ244" i="5" s="1"/>
  <c r="CV241" i="5"/>
  <c r="DJ241" i="5" s="1"/>
  <c r="CU238" i="5"/>
  <c r="DI238" i="5" s="1"/>
  <c r="CU235" i="5"/>
  <c r="DI235" i="5" s="1"/>
  <c r="CU232" i="5"/>
  <c r="DI232" i="5" s="1"/>
  <c r="CT229" i="5"/>
  <c r="DH229" i="5" s="1"/>
  <c r="CT226" i="5"/>
  <c r="DH226" i="5" s="1"/>
  <c r="CT223" i="5"/>
  <c r="DH223" i="5" s="1"/>
  <c r="CV221" i="5"/>
  <c r="DJ221" i="5" s="1"/>
  <c r="CV218" i="5"/>
  <c r="DJ218" i="5" s="1"/>
  <c r="CT217" i="5"/>
  <c r="DH217" i="5" s="1"/>
  <c r="CV215" i="5"/>
  <c r="DJ215" i="5" s="1"/>
  <c r="CU212" i="5"/>
  <c r="DI212" i="5" s="1"/>
  <c r="CV209" i="5"/>
  <c r="DJ209" i="5" s="1"/>
  <c r="CT206" i="5"/>
  <c r="DH206" i="5" s="1"/>
  <c r="CV204" i="5"/>
  <c r="DJ204" i="5" s="1"/>
  <c r="CT203" i="5"/>
  <c r="DH203" i="5" s="1"/>
  <c r="CV201" i="5"/>
  <c r="DJ201" i="5" s="1"/>
  <c r="CT198" i="5"/>
  <c r="DH198" i="5" s="1"/>
  <c r="CV196" i="5"/>
  <c r="DJ196" i="5" s="1"/>
  <c r="CT189" i="5"/>
  <c r="DH189" i="5" s="1"/>
  <c r="CV187" i="5"/>
  <c r="DJ187" i="5" s="1"/>
  <c r="CU184" i="5"/>
  <c r="DI184" i="5" s="1"/>
  <c r="CT181" i="5"/>
  <c r="DH181" i="5" s="1"/>
  <c r="CU244" i="5"/>
  <c r="DI244" i="5" s="1"/>
  <c r="CU241" i="5"/>
  <c r="DI241" i="5" s="1"/>
  <c r="CT238" i="5"/>
  <c r="DH238" i="5" s="1"/>
  <c r="CV236" i="5"/>
  <c r="DJ236" i="5" s="1"/>
  <c r="CT235" i="5"/>
  <c r="DH235" i="5" s="1"/>
  <c r="CT232" i="5"/>
  <c r="DH232" i="5" s="1"/>
  <c r="CV230" i="5"/>
  <c r="DJ230" i="5" s="1"/>
  <c r="CV227" i="5"/>
  <c r="DJ227" i="5" s="1"/>
  <c r="CV224" i="5"/>
  <c r="DJ224" i="5" s="1"/>
  <c r="CU221" i="5"/>
  <c r="DI221" i="5" s="1"/>
  <c r="CU218" i="5"/>
  <c r="DI218" i="5" s="1"/>
  <c r="CU215" i="5"/>
  <c r="DI215" i="5" s="1"/>
  <c r="CT212" i="5"/>
  <c r="DH212" i="5" s="1"/>
  <c r="CT244" i="5"/>
  <c r="DH244" i="5" s="1"/>
  <c r="CV242" i="5"/>
  <c r="DJ242" i="5" s="1"/>
  <c r="CT241" i="5"/>
  <c r="DH241" i="5" s="1"/>
  <c r="CV239" i="5"/>
  <c r="DJ239" i="5" s="1"/>
  <c r="CU236" i="5"/>
  <c r="DI236" i="5" s="1"/>
  <c r="CV233" i="5"/>
  <c r="DJ233" i="5" s="1"/>
  <c r="CU230" i="5"/>
  <c r="DI230" i="5" s="1"/>
  <c r="CU227" i="5"/>
  <c r="DI227" i="5" s="1"/>
  <c r="CU224" i="5"/>
  <c r="DI224" i="5" s="1"/>
  <c r="CT221" i="5"/>
  <c r="DH221" i="5" s="1"/>
  <c r="CT218" i="5"/>
  <c r="DH218" i="5" s="1"/>
  <c r="CT215" i="5"/>
  <c r="DH215" i="5" s="1"/>
  <c r="CV213" i="5"/>
  <c r="DJ213" i="5" s="1"/>
  <c r="CV210" i="5"/>
  <c r="DJ210" i="5" s="1"/>
  <c r="CT209" i="5"/>
  <c r="DH209" i="5" s="1"/>
  <c r="CV207" i="5"/>
  <c r="DJ207" i="5" s="1"/>
  <c r="CT204" i="5"/>
  <c r="DH204" i="5" s="1"/>
  <c r="CV202" i="5"/>
  <c r="DJ202" i="5" s="1"/>
  <c r="CT201" i="5"/>
  <c r="DH201" i="5" s="1"/>
  <c r="CV199" i="5"/>
  <c r="DJ199" i="5" s="1"/>
  <c r="CT196" i="5"/>
  <c r="DH196" i="5" s="1"/>
  <c r="CU194" i="5"/>
  <c r="DI194" i="5" s="1"/>
  <c r="CU192" i="5"/>
  <c r="DI192" i="5" s="1"/>
  <c r="CU190" i="5"/>
  <c r="DI190" i="5" s="1"/>
  <c r="CT187" i="5"/>
  <c r="DH187" i="5" s="1"/>
  <c r="CV185" i="5"/>
  <c r="DJ185" i="5" s="1"/>
  <c r="CU182" i="5"/>
  <c r="DI182" i="5" s="1"/>
  <c r="CU245" i="5"/>
  <c r="DI245" i="5" s="1"/>
  <c r="CT242" i="5"/>
  <c r="DH242" i="5" s="1"/>
  <c r="CT239" i="5"/>
  <c r="DH239" i="5" s="1"/>
  <c r="CV237" i="5"/>
  <c r="DJ237" i="5" s="1"/>
  <c r="CV234" i="5"/>
  <c r="DJ234" i="5" s="1"/>
  <c r="CT233" i="5"/>
  <c r="DH233" i="5" s="1"/>
  <c r="CV231" i="5"/>
  <c r="DJ231" i="5" s="1"/>
  <c r="CU228" i="5"/>
  <c r="DI228" i="5" s="1"/>
  <c r="CV225" i="5"/>
  <c r="DJ225" i="5" s="1"/>
  <c r="CU222" i="5"/>
  <c r="DI222" i="5" s="1"/>
  <c r="CU219" i="5"/>
  <c r="DI219" i="5" s="1"/>
  <c r="CU216" i="5"/>
  <c r="DI216" i="5" s="1"/>
  <c r="CT213" i="5"/>
  <c r="DH213" i="5" s="1"/>
  <c r="CT210" i="5"/>
  <c r="DH210" i="5" s="1"/>
  <c r="CV208" i="5"/>
  <c r="DJ208" i="5" s="1"/>
  <c r="CT245" i="5"/>
  <c r="DH245" i="5" s="1"/>
  <c r="CV243" i="5"/>
  <c r="DJ243" i="5" s="1"/>
  <c r="CV240" i="5"/>
  <c r="DJ240" i="5" s="1"/>
  <c r="CU237" i="5"/>
  <c r="DI237" i="5" s="1"/>
  <c r="CU234" i="5"/>
  <c r="DI234" i="5" s="1"/>
  <c r="CU231" i="5"/>
  <c r="DI231" i="5" s="1"/>
  <c r="CT228" i="5"/>
  <c r="DH228" i="5" s="1"/>
  <c r="CU225" i="5"/>
  <c r="DI225" i="5" s="1"/>
  <c r="CT222" i="5"/>
  <c r="DH222" i="5" s="1"/>
  <c r="CV220" i="5"/>
  <c r="DJ220" i="5" s="1"/>
  <c r="CT219" i="5"/>
  <c r="DH219" i="5" s="1"/>
  <c r="CT216" i="5"/>
  <c r="DH216" i="5" s="1"/>
  <c r="CV214" i="5"/>
  <c r="DJ214" i="5" s="1"/>
  <c r="CU243" i="5"/>
  <c r="DI243" i="5" s="1"/>
  <c r="CT240" i="5"/>
  <c r="DH240" i="5" s="1"/>
  <c r="CV235" i="5"/>
  <c r="DJ235" i="5" s="1"/>
  <c r="CT227" i="5"/>
  <c r="DH227" i="5" s="1"/>
  <c r="CV222" i="5"/>
  <c r="DJ222" i="5" s="1"/>
  <c r="CU214" i="5"/>
  <c r="DI214" i="5" s="1"/>
  <c r="CV205" i="5"/>
  <c r="DJ205" i="5" s="1"/>
  <c r="CU201" i="5"/>
  <c r="DI201" i="5" s="1"/>
  <c r="CV200" i="5"/>
  <c r="DJ200" i="5" s="1"/>
  <c r="CT197" i="5"/>
  <c r="DH197" i="5" s="1"/>
  <c r="CU196" i="5"/>
  <c r="DI196" i="5" s="1"/>
  <c r="CV189" i="5"/>
  <c r="DJ189" i="5" s="1"/>
  <c r="CT185" i="5"/>
  <c r="DH185" i="5" s="1"/>
  <c r="CT179" i="5"/>
  <c r="DH179" i="5" s="1"/>
  <c r="CV177" i="5"/>
  <c r="DJ177" i="5" s="1"/>
  <c r="CU174" i="5"/>
  <c r="DI174" i="5" s="1"/>
  <c r="CT171" i="5"/>
  <c r="DH171" i="5" s="1"/>
  <c r="CV169" i="5"/>
  <c r="DJ169" i="5" s="1"/>
  <c r="CU166" i="5"/>
  <c r="DI166" i="5" s="1"/>
  <c r="CT163" i="5"/>
  <c r="DH163" i="5" s="1"/>
  <c r="CV161" i="5"/>
  <c r="DJ161" i="5" s="1"/>
  <c r="CU158" i="5"/>
  <c r="DI158" i="5" s="1"/>
  <c r="CU155" i="5"/>
  <c r="DI155" i="5" s="1"/>
  <c r="CV152" i="5"/>
  <c r="DJ152" i="5" s="1"/>
  <c r="CV149" i="5"/>
  <c r="DJ149" i="5" s="1"/>
  <c r="CT148" i="5"/>
  <c r="DH148" i="5" s="1"/>
  <c r="CU146" i="5"/>
  <c r="DI146" i="5" s="1"/>
  <c r="CU143" i="5"/>
  <c r="DI143" i="5" s="1"/>
  <c r="CV140" i="5"/>
  <c r="DJ140" i="5" s="1"/>
  <c r="CT137" i="5"/>
  <c r="DH137" i="5" s="1"/>
  <c r="CV135" i="5"/>
  <c r="DJ135" i="5" s="1"/>
  <c r="CT130" i="5"/>
  <c r="DH130" i="5" s="1"/>
  <c r="CU128" i="5"/>
  <c r="DI128" i="5" s="1"/>
  <c r="CU124" i="5"/>
  <c r="DI124" i="5" s="1"/>
  <c r="CU120" i="5"/>
  <c r="DI120" i="5" s="1"/>
  <c r="CU116" i="5"/>
  <c r="DI116" i="5" s="1"/>
  <c r="CU112" i="5"/>
  <c r="DI112" i="5" s="1"/>
  <c r="CU108" i="5"/>
  <c r="DI108" i="5" s="1"/>
  <c r="CT104" i="5"/>
  <c r="DH104" i="5" s="1"/>
  <c r="CU101" i="5"/>
  <c r="DI101" i="5" s="1"/>
  <c r="CU98" i="5"/>
  <c r="DI98" i="5" s="1"/>
  <c r="CU95" i="5"/>
  <c r="DI95" i="5" s="1"/>
  <c r="CV246" i="5"/>
  <c r="DJ246" i="5" s="1"/>
  <c r="CT243" i="5"/>
  <c r="DH243" i="5" s="1"/>
  <c r="CV238" i="5"/>
  <c r="DJ238" i="5" s="1"/>
  <c r="CT230" i="5"/>
  <c r="DH230" i="5" s="1"/>
  <c r="CV217" i="5"/>
  <c r="DJ217" i="5" s="1"/>
  <c r="CT214" i="5"/>
  <c r="DH214" i="5" s="1"/>
  <c r="CU205" i="5"/>
  <c r="DI205" i="5" s="1"/>
  <c r="CU200" i="5"/>
  <c r="DI200" i="5" s="1"/>
  <c r="CV195" i="5"/>
  <c r="DJ195" i="5" s="1"/>
  <c r="CU189" i="5"/>
  <c r="DI189" i="5" s="1"/>
  <c r="CV188" i="5"/>
  <c r="DJ188" i="5" s="1"/>
  <c r="CV184" i="5"/>
  <c r="DJ184" i="5" s="1"/>
  <c r="CV180" i="5"/>
  <c r="DJ180" i="5" s="1"/>
  <c r="CU177" i="5"/>
  <c r="DI177" i="5" s="1"/>
  <c r="CT174" i="5"/>
  <c r="DH174" i="5" s="1"/>
  <c r="CV172" i="5"/>
  <c r="DJ172" i="5" s="1"/>
  <c r="CU169" i="5"/>
  <c r="DI169" i="5" s="1"/>
  <c r="CT166" i="5"/>
  <c r="DH166" i="5" s="1"/>
  <c r="CV164" i="5"/>
  <c r="DJ164" i="5" s="1"/>
  <c r="CU161" i="5"/>
  <c r="DI161" i="5" s="1"/>
  <c r="CT158" i="5"/>
  <c r="DH158" i="5" s="1"/>
  <c r="CT155" i="5"/>
  <c r="DH155" i="5" s="1"/>
  <c r="CU152" i="5"/>
  <c r="DI152" i="5" s="1"/>
  <c r="CU149" i="5"/>
  <c r="DI149" i="5" s="1"/>
  <c r="CT146" i="5"/>
  <c r="DH146" i="5" s="1"/>
  <c r="CT143" i="5"/>
  <c r="DH143" i="5" s="1"/>
  <c r="CU140" i="5"/>
  <c r="DI140" i="5" s="1"/>
  <c r="CV138" i="5"/>
  <c r="DJ138" i="5" s="1"/>
  <c r="CU246" i="5"/>
  <c r="DI246" i="5" s="1"/>
  <c r="CU233" i="5"/>
  <c r="DI233" i="5" s="1"/>
  <c r="CV228" i="5"/>
  <c r="DJ228" i="5" s="1"/>
  <c r="CT225" i="5"/>
  <c r="DH225" i="5" s="1"/>
  <c r="CU220" i="5"/>
  <c r="DI220" i="5" s="1"/>
  <c r="CU217" i="5"/>
  <c r="DI217" i="5" s="1"/>
  <c r="CV211" i="5"/>
  <c r="DJ211" i="5" s="1"/>
  <c r="CT205" i="5"/>
  <c r="DH205" i="5" s="1"/>
  <c r="CU204" i="5"/>
  <c r="DI204" i="5" s="1"/>
  <c r="CT200" i="5"/>
  <c r="DH200" i="5" s="1"/>
  <c r="CU195" i="5"/>
  <c r="DI195" i="5" s="1"/>
  <c r="CV194" i="5"/>
  <c r="DJ194" i="5" s="1"/>
  <c r="CU188" i="5"/>
  <c r="DI188" i="5" s="1"/>
  <c r="CT184" i="5"/>
  <c r="DH184" i="5" s="1"/>
  <c r="CV183" i="5"/>
  <c r="DJ183" i="5" s="1"/>
  <c r="CU180" i="5"/>
  <c r="DI180" i="5" s="1"/>
  <c r="CT177" i="5"/>
  <c r="DH177" i="5" s="1"/>
  <c r="CV175" i="5"/>
  <c r="DJ175" i="5" s="1"/>
  <c r="CU172" i="5"/>
  <c r="DI172" i="5" s="1"/>
  <c r="CT169" i="5"/>
  <c r="DH169" i="5" s="1"/>
  <c r="CV167" i="5"/>
  <c r="DJ167" i="5" s="1"/>
  <c r="CU164" i="5"/>
  <c r="DI164" i="5" s="1"/>
  <c r="CT161" i="5"/>
  <c r="DH161" i="5" s="1"/>
  <c r="CV159" i="5"/>
  <c r="DJ159" i="5" s="1"/>
  <c r="CV156" i="5"/>
  <c r="DJ156" i="5" s="1"/>
  <c r="CV153" i="5"/>
  <c r="DJ153" i="5" s="1"/>
  <c r="CT152" i="5"/>
  <c r="DH152" i="5" s="1"/>
  <c r="CT149" i="5"/>
  <c r="DH149" i="5" s="1"/>
  <c r="CV147" i="5"/>
  <c r="DJ147" i="5" s="1"/>
  <c r="CV141" i="5"/>
  <c r="DJ141" i="5" s="1"/>
  <c r="CT140" i="5"/>
  <c r="DH140" i="5" s="1"/>
  <c r="CU138" i="5"/>
  <c r="DI138" i="5" s="1"/>
  <c r="CV136" i="5"/>
  <c r="DJ136" i="5" s="1"/>
  <c r="CT135" i="5"/>
  <c r="DH135" i="5" s="1"/>
  <c r="CU133" i="5"/>
  <c r="DI133" i="5" s="1"/>
  <c r="CU131" i="5"/>
  <c r="DI131" i="5" s="1"/>
  <c r="CU125" i="5"/>
  <c r="DI125" i="5" s="1"/>
  <c r="CU121" i="5"/>
  <c r="DI121" i="5" s="1"/>
  <c r="CU117" i="5"/>
  <c r="DI117" i="5" s="1"/>
  <c r="CU113" i="5"/>
  <c r="DI113" i="5" s="1"/>
  <c r="CU109" i="5"/>
  <c r="DI109" i="5" s="1"/>
  <c r="CU105" i="5"/>
  <c r="DI105" i="5" s="1"/>
  <c r="CU102" i="5"/>
  <c r="DI102" i="5" s="1"/>
  <c r="CU99" i="5"/>
  <c r="DI99" i="5" s="1"/>
  <c r="CV96" i="5"/>
  <c r="DJ96" i="5" s="1"/>
  <c r="CU93" i="5"/>
  <c r="DI93" i="5" s="1"/>
  <c r="CT236" i="5"/>
  <c r="DH236" i="5" s="1"/>
  <c r="CV223" i="5"/>
  <c r="DJ223" i="5" s="1"/>
  <c r="CU239" i="5"/>
  <c r="DI239" i="5" s="1"/>
  <c r="CT231" i="5"/>
  <c r="DH231" i="5" s="1"/>
  <c r="CV226" i="5"/>
  <c r="DJ226" i="5" s="1"/>
  <c r="CU223" i="5"/>
  <c r="DI223" i="5" s="1"/>
  <c r="CV212" i="5"/>
  <c r="DJ212" i="5" s="1"/>
  <c r="CT211" i="5"/>
  <c r="DH211" i="5" s="1"/>
  <c r="CU209" i="5"/>
  <c r="DI209" i="5" s="1"/>
  <c r="CT208" i="5"/>
  <c r="DH208" i="5" s="1"/>
  <c r="CV203" i="5"/>
  <c r="DJ203" i="5" s="1"/>
  <c r="CT199" i="5"/>
  <c r="DH199" i="5" s="1"/>
  <c r="CV198" i="5"/>
  <c r="DJ198" i="5" s="1"/>
  <c r="CU193" i="5"/>
  <c r="DI193" i="5" s="1"/>
  <c r="CV192" i="5"/>
  <c r="DJ192" i="5" s="1"/>
  <c r="CU187" i="5"/>
  <c r="DI187" i="5" s="1"/>
  <c r="CT183" i="5"/>
  <c r="DH183" i="5" s="1"/>
  <c r="CV182" i="5"/>
  <c r="DJ182" i="5" s="1"/>
  <c r="CU178" i="5"/>
  <c r="DI178" i="5" s="1"/>
  <c r="CT175" i="5"/>
  <c r="DH175" i="5" s="1"/>
  <c r="CV173" i="5"/>
  <c r="DJ173" i="5" s="1"/>
  <c r="CU170" i="5"/>
  <c r="DI170" i="5" s="1"/>
  <c r="CT167" i="5"/>
  <c r="DH167" i="5" s="1"/>
  <c r="CV165" i="5"/>
  <c r="DJ165" i="5" s="1"/>
  <c r="CU162" i="5"/>
  <c r="DI162" i="5" s="1"/>
  <c r="CT159" i="5"/>
  <c r="DH159" i="5" s="1"/>
  <c r="CV157" i="5"/>
  <c r="DJ157" i="5" s="1"/>
  <c r="CT156" i="5"/>
  <c r="DH156" i="5" s="1"/>
  <c r="CT153" i="5"/>
  <c r="DH153" i="5" s="1"/>
  <c r="CU150" i="5"/>
  <c r="DI150" i="5" s="1"/>
  <c r="CT147" i="5"/>
  <c r="DH147" i="5" s="1"/>
  <c r="CU144" i="5"/>
  <c r="DI144" i="5" s="1"/>
  <c r="CT141" i="5"/>
  <c r="DH141" i="5" s="1"/>
  <c r="CV139" i="5"/>
  <c r="DJ139" i="5" s="1"/>
  <c r="CT136" i="5"/>
  <c r="DH136" i="5" s="1"/>
  <c r="CV134" i="5"/>
  <c r="DJ134" i="5" s="1"/>
  <c r="CU242" i="5"/>
  <c r="DI242" i="5" s="1"/>
  <c r="CT234" i="5"/>
  <c r="DH234" i="5" s="1"/>
  <c r="CV229" i="5"/>
  <c r="DJ229" i="5" s="1"/>
  <c r="CU226" i="5"/>
  <c r="DI226" i="5" s="1"/>
  <c r="CU213" i="5"/>
  <c r="DI213" i="5" s="1"/>
  <c r="CU207" i="5"/>
  <c r="DI207" i="5" s="1"/>
  <c r="CU203" i="5"/>
  <c r="DI203" i="5" s="1"/>
  <c r="CU202" i="5"/>
  <c r="DI202" i="5" s="1"/>
  <c r="CU198" i="5"/>
  <c r="DI198" i="5" s="1"/>
  <c r="CT193" i="5"/>
  <c r="DH193" i="5" s="1"/>
  <c r="CT192" i="5"/>
  <c r="DH192" i="5" s="1"/>
  <c r="CV191" i="5"/>
  <c r="DJ191" i="5" s="1"/>
  <c r="CV186" i="5"/>
  <c r="DJ186" i="5" s="1"/>
  <c r="CT182" i="5"/>
  <c r="DH182" i="5" s="1"/>
  <c r="CT178" i="5"/>
  <c r="DH178" i="5" s="1"/>
  <c r="CV176" i="5"/>
  <c r="DJ176" i="5" s="1"/>
  <c r="CU173" i="5"/>
  <c r="DI173" i="5" s="1"/>
  <c r="CT170" i="5"/>
  <c r="DH170" i="5" s="1"/>
  <c r="CV168" i="5"/>
  <c r="DJ168" i="5" s="1"/>
  <c r="CU165" i="5"/>
  <c r="DI165" i="5" s="1"/>
  <c r="CT162" i="5"/>
  <c r="DH162" i="5" s="1"/>
  <c r="CV160" i="5"/>
  <c r="DJ160" i="5" s="1"/>
  <c r="CU157" i="5"/>
  <c r="DI157" i="5" s="1"/>
  <c r="CV154" i="5"/>
  <c r="DJ154" i="5" s="1"/>
  <c r="CV151" i="5"/>
  <c r="DJ151" i="5" s="1"/>
  <c r="CT150" i="5"/>
  <c r="DH150" i="5" s="1"/>
  <c r="CV145" i="5"/>
  <c r="DJ145" i="5" s="1"/>
  <c r="CT144" i="5"/>
  <c r="DH144" i="5" s="1"/>
  <c r="CV142" i="5"/>
  <c r="DJ142" i="5" s="1"/>
  <c r="CU139" i="5"/>
  <c r="DI139" i="5" s="1"/>
  <c r="CU210" i="5"/>
  <c r="DI210" i="5" s="1"/>
  <c r="CU183" i="5"/>
  <c r="DI183" i="5" s="1"/>
  <c r="CU181" i="5"/>
  <c r="DI181" i="5" s="1"/>
  <c r="CV179" i="5"/>
  <c r="DJ179" i="5" s="1"/>
  <c r="CT176" i="5"/>
  <c r="DH176" i="5" s="1"/>
  <c r="CU171" i="5"/>
  <c r="DI171" i="5" s="1"/>
  <c r="CV166" i="5"/>
  <c r="DJ166" i="5" s="1"/>
  <c r="CU153" i="5"/>
  <c r="DI153" i="5" s="1"/>
  <c r="CU145" i="5"/>
  <c r="DI145" i="5" s="1"/>
  <c r="CT142" i="5"/>
  <c r="DH142" i="5" s="1"/>
  <c r="CU136" i="5"/>
  <c r="DI136" i="5" s="1"/>
  <c r="CU134" i="5"/>
  <c r="DI134" i="5" s="1"/>
  <c r="CV133" i="5"/>
  <c r="DJ133" i="5" s="1"/>
  <c r="CU132" i="5"/>
  <c r="CT131" i="5"/>
  <c r="DH131" i="5" s="1"/>
  <c r="CV130" i="5"/>
  <c r="DJ130" i="5" s="1"/>
  <c r="CU126" i="5"/>
  <c r="DI126" i="5" s="1"/>
  <c r="CU123" i="5"/>
  <c r="DI123" i="5" s="1"/>
  <c r="CT120" i="5"/>
  <c r="DH120" i="5" s="1"/>
  <c r="CV113" i="5"/>
  <c r="DJ113" i="5" s="1"/>
  <c r="CU110" i="5"/>
  <c r="DI110" i="5" s="1"/>
  <c r="CU107" i="5"/>
  <c r="DI107" i="5" s="1"/>
  <c r="CV103" i="5"/>
  <c r="DJ103" i="5" s="1"/>
  <c r="CU100" i="5"/>
  <c r="DI100" i="5" s="1"/>
  <c r="CV99" i="5"/>
  <c r="DJ99" i="5" s="1"/>
  <c r="CT96" i="5"/>
  <c r="DH96" i="5" s="1"/>
  <c r="CT92" i="5"/>
  <c r="DH92" i="5" s="1"/>
  <c r="CU90" i="5"/>
  <c r="DI90" i="5" s="1"/>
  <c r="CU240" i="5"/>
  <c r="DI240" i="5" s="1"/>
  <c r="CT194" i="5"/>
  <c r="DH194" i="5" s="1"/>
  <c r="CU185" i="5"/>
  <c r="DI185" i="5" s="1"/>
  <c r="CU179" i="5"/>
  <c r="DI179" i="5" s="1"/>
  <c r="CV174" i="5"/>
  <c r="DJ174" i="5" s="1"/>
  <c r="CU156" i="5"/>
  <c r="DI156" i="5" s="1"/>
  <c r="CV148" i="5"/>
  <c r="DJ148" i="5" s="1"/>
  <c r="CT145" i="5"/>
  <c r="DH145" i="5" s="1"/>
  <c r="CV137" i="5"/>
  <c r="DJ137" i="5" s="1"/>
  <c r="CU135" i="5"/>
  <c r="DI135" i="5" s="1"/>
  <c r="CT134" i="5"/>
  <c r="DH134" i="5" s="1"/>
  <c r="CT133" i="5"/>
  <c r="DH133" i="5" s="1"/>
  <c r="CT132" i="5"/>
  <c r="DH132" i="5" s="1"/>
  <c r="CU130" i="5"/>
  <c r="DI130" i="5" s="1"/>
  <c r="CV129" i="5"/>
  <c r="DJ129" i="5" s="1"/>
  <c r="CT126" i="5"/>
  <c r="DH126" i="5" s="1"/>
  <c r="CT123" i="5"/>
  <c r="DH123" i="5" s="1"/>
  <c r="CV122" i="5"/>
  <c r="DJ122" i="5" s="1"/>
  <c r="CV119" i="5"/>
  <c r="DJ119" i="5" s="1"/>
  <c r="CV116" i="5"/>
  <c r="DJ116" i="5" s="1"/>
  <c r="CT113" i="5"/>
  <c r="DH113" i="5" s="1"/>
  <c r="CV245" i="5"/>
  <c r="DJ245" i="5" s="1"/>
  <c r="CV216" i="5"/>
  <c r="DJ216" i="5" s="1"/>
  <c r="CT207" i="5"/>
  <c r="DH207" i="5" s="1"/>
  <c r="CT164" i="5"/>
  <c r="DH164" i="5" s="1"/>
  <c r="CU159" i="5"/>
  <c r="DI159" i="5" s="1"/>
  <c r="CU151" i="5"/>
  <c r="DI151" i="5" s="1"/>
  <c r="CU148" i="5"/>
  <c r="DI148" i="5" s="1"/>
  <c r="CV143" i="5"/>
  <c r="DJ143" i="5" s="1"/>
  <c r="CU137" i="5"/>
  <c r="DI137" i="5" s="1"/>
  <c r="CU129" i="5"/>
  <c r="DI129" i="5" s="1"/>
  <c r="CV125" i="5"/>
  <c r="DJ125" i="5" s="1"/>
  <c r="CU122" i="5"/>
  <c r="DI122" i="5" s="1"/>
  <c r="CU119" i="5"/>
  <c r="DI119" i="5" s="1"/>
  <c r="CT116" i="5"/>
  <c r="DH116" i="5" s="1"/>
  <c r="CV109" i="5"/>
  <c r="DJ109" i="5" s="1"/>
  <c r="CV232" i="5"/>
  <c r="DJ232" i="5" s="1"/>
  <c r="CT220" i="5"/>
  <c r="DH220" i="5" s="1"/>
  <c r="CU191" i="5"/>
  <c r="DI191" i="5" s="1"/>
  <c r="CT172" i="5"/>
  <c r="DH172" i="5" s="1"/>
  <c r="CU167" i="5"/>
  <c r="DI167" i="5" s="1"/>
  <c r="CV162" i="5"/>
  <c r="DJ162" i="5" s="1"/>
  <c r="CU154" i="5"/>
  <c r="DI154" i="5" s="1"/>
  <c r="CT151" i="5"/>
  <c r="DH151" i="5" s="1"/>
  <c r="CV146" i="5"/>
  <c r="DJ146" i="5" s="1"/>
  <c r="CT138" i="5"/>
  <c r="DH138" i="5" s="1"/>
  <c r="CT129" i="5"/>
  <c r="DH129" i="5" s="1"/>
  <c r="CV128" i="5"/>
  <c r="DJ128" i="5" s="1"/>
  <c r="CT125" i="5"/>
  <c r="DH125" i="5" s="1"/>
  <c r="CT122" i="5"/>
  <c r="DH122" i="5" s="1"/>
  <c r="CT119" i="5"/>
  <c r="DH119" i="5" s="1"/>
  <c r="CV118" i="5"/>
  <c r="DJ118" i="5" s="1"/>
  <c r="CV115" i="5"/>
  <c r="DJ115" i="5" s="1"/>
  <c r="CV112" i="5"/>
  <c r="DJ112" i="5" s="1"/>
  <c r="CT109" i="5"/>
  <c r="DH109" i="5" s="1"/>
  <c r="CT237" i="5"/>
  <c r="DH237" i="5" s="1"/>
  <c r="CT202" i="5"/>
  <c r="DH202" i="5" s="1"/>
  <c r="CV193" i="5"/>
  <c r="DJ193" i="5" s="1"/>
  <c r="CT191" i="5"/>
  <c r="DH191" i="5" s="1"/>
  <c r="CT180" i="5"/>
  <c r="DH180" i="5" s="1"/>
  <c r="CU175" i="5"/>
  <c r="DI175" i="5" s="1"/>
  <c r="CV170" i="5"/>
  <c r="DJ170" i="5" s="1"/>
  <c r="CT157" i="5"/>
  <c r="DH157" i="5" s="1"/>
  <c r="CT154" i="5"/>
  <c r="DH154" i="5" s="1"/>
  <c r="CU141" i="5"/>
  <c r="DI141" i="5" s="1"/>
  <c r="CT128" i="5"/>
  <c r="DH128" i="5" s="1"/>
  <c r="CT224" i="5"/>
  <c r="DH224" i="5" s="1"/>
  <c r="CV219" i="5"/>
  <c r="DJ219" i="5" s="1"/>
  <c r="CU211" i="5"/>
  <c r="DI211" i="5" s="1"/>
  <c r="CV206" i="5"/>
  <c r="DJ206" i="5" s="1"/>
  <c r="CU186" i="5"/>
  <c r="DI186" i="5" s="1"/>
  <c r="CV178" i="5"/>
  <c r="DJ178" i="5" s="1"/>
  <c r="CT165" i="5"/>
  <c r="DH165" i="5" s="1"/>
  <c r="CU160" i="5"/>
  <c r="DI160" i="5" s="1"/>
  <c r="CV144" i="5"/>
  <c r="DJ144" i="5" s="1"/>
  <c r="CV127" i="5"/>
  <c r="DJ127" i="5" s="1"/>
  <c r="CU229" i="5"/>
  <c r="DI229" i="5" s="1"/>
  <c r="CU208" i="5"/>
  <c r="DI208" i="5" s="1"/>
  <c r="CU206" i="5"/>
  <c r="DI206" i="5" s="1"/>
  <c r="CV197" i="5"/>
  <c r="DJ197" i="5" s="1"/>
  <c r="CT195" i="5"/>
  <c r="DH195" i="5" s="1"/>
  <c r="CV190" i="5"/>
  <c r="DJ190" i="5" s="1"/>
  <c r="CT188" i="5"/>
  <c r="DH188" i="5" s="1"/>
  <c r="CT186" i="5"/>
  <c r="DH186" i="5" s="1"/>
  <c r="CT173" i="5"/>
  <c r="DH173" i="5" s="1"/>
  <c r="CU168" i="5"/>
  <c r="DI168" i="5" s="1"/>
  <c r="CV163" i="5"/>
  <c r="DJ163" i="5" s="1"/>
  <c r="CT160" i="5"/>
  <c r="DH160" i="5" s="1"/>
  <c r="CV155" i="5"/>
  <c r="DJ155" i="5" s="1"/>
  <c r="CU147" i="5"/>
  <c r="DI147" i="5" s="1"/>
  <c r="CT139" i="5"/>
  <c r="DH139" i="5" s="1"/>
  <c r="CU127" i="5"/>
  <c r="DI127" i="5" s="1"/>
  <c r="CT124" i="5"/>
  <c r="DH124" i="5" s="1"/>
  <c r="CV117" i="5"/>
  <c r="DJ117" i="5" s="1"/>
  <c r="CU114" i="5"/>
  <c r="DI114" i="5" s="1"/>
  <c r="CU197" i="5"/>
  <c r="DI197" i="5" s="1"/>
  <c r="CV131" i="5"/>
  <c r="DJ131" i="5" s="1"/>
  <c r="CV111" i="5"/>
  <c r="DJ111" i="5" s="1"/>
  <c r="CT110" i="5"/>
  <c r="DH110" i="5" s="1"/>
  <c r="CT101" i="5"/>
  <c r="DH101" i="5" s="1"/>
  <c r="CV100" i="5"/>
  <c r="DJ100" i="5" s="1"/>
  <c r="CT99" i="5"/>
  <c r="DH99" i="5" s="1"/>
  <c r="CU91" i="5"/>
  <c r="DI91" i="5" s="1"/>
  <c r="CU89" i="5"/>
  <c r="DI89" i="5" s="1"/>
  <c r="CU87" i="5"/>
  <c r="DI87" i="5" s="1"/>
  <c r="CT84" i="5"/>
  <c r="DH84" i="5" s="1"/>
  <c r="CU82" i="5"/>
  <c r="DI82" i="5" s="1"/>
  <c r="CV78" i="5"/>
  <c r="DJ78" i="5" s="1"/>
  <c r="CT77" i="5"/>
  <c r="DH77" i="5" s="1"/>
  <c r="CU73" i="5"/>
  <c r="DI73" i="5" s="1"/>
  <c r="CT72" i="5"/>
  <c r="DH72" i="5" s="1"/>
  <c r="CU68" i="5"/>
  <c r="DI68" i="5" s="1"/>
  <c r="CU64" i="5"/>
  <c r="DI64" i="5" s="1"/>
  <c r="CU59" i="5"/>
  <c r="DI59" i="5" s="1"/>
  <c r="CV55" i="5"/>
  <c r="DJ55" i="5" s="1"/>
  <c r="CU54" i="5"/>
  <c r="DI54" i="5" s="1"/>
  <c r="CU50" i="5"/>
  <c r="DI50" i="5" s="1"/>
  <c r="CV47" i="5"/>
  <c r="DJ47" i="5" s="1"/>
  <c r="CU44" i="5"/>
  <c r="DI44" i="5" s="1"/>
  <c r="CU41" i="5"/>
  <c r="DI41" i="5" s="1"/>
  <c r="CV38" i="5"/>
  <c r="DJ38" i="5" s="1"/>
  <c r="CT37" i="5"/>
  <c r="DH37" i="5" s="1"/>
  <c r="CU34" i="5"/>
  <c r="DI34" i="5" s="1"/>
  <c r="CU118" i="5"/>
  <c r="DI118" i="5" s="1"/>
  <c r="CV114" i="5"/>
  <c r="DJ114" i="5" s="1"/>
  <c r="CU111" i="5"/>
  <c r="DI111" i="5" s="1"/>
  <c r="CV106" i="5"/>
  <c r="DJ106" i="5" s="1"/>
  <c r="CT100" i="5"/>
  <c r="DH100" i="5" s="1"/>
  <c r="CV98" i="5"/>
  <c r="DJ98" i="5" s="1"/>
  <c r="CV97" i="5"/>
  <c r="DJ97" i="5" s="1"/>
  <c r="CT91" i="5"/>
  <c r="DH91" i="5" s="1"/>
  <c r="CT89" i="5"/>
  <c r="DH89" i="5" s="1"/>
  <c r="CT87" i="5"/>
  <c r="DH87" i="5" s="1"/>
  <c r="CT82" i="5"/>
  <c r="DH82" i="5" s="1"/>
  <c r="CV79" i="5"/>
  <c r="DJ79" i="5" s="1"/>
  <c r="CU78" i="5"/>
  <c r="DI78" i="5" s="1"/>
  <c r="CV74" i="5"/>
  <c r="DJ74" i="5" s="1"/>
  <c r="CT73" i="5"/>
  <c r="DH73" i="5" s="1"/>
  <c r="CV69" i="5"/>
  <c r="DJ69" i="5" s="1"/>
  <c r="CT68" i="5"/>
  <c r="DH68" i="5" s="1"/>
  <c r="CV65" i="5"/>
  <c r="DJ65" i="5" s="1"/>
  <c r="CT64" i="5"/>
  <c r="DH64" i="5" s="1"/>
  <c r="CV60" i="5"/>
  <c r="DJ60" i="5" s="1"/>
  <c r="CT59" i="5"/>
  <c r="DH59" i="5" s="1"/>
  <c r="CU55" i="5"/>
  <c r="DI55" i="5" s="1"/>
  <c r="CT54" i="5"/>
  <c r="DH54" i="5" s="1"/>
  <c r="CV51" i="5"/>
  <c r="DJ51" i="5" s="1"/>
  <c r="CT50" i="5"/>
  <c r="DH50" i="5" s="1"/>
  <c r="CU47" i="5"/>
  <c r="DI47" i="5" s="1"/>
  <c r="CU176" i="5"/>
  <c r="DI176" i="5" s="1"/>
  <c r="CU163" i="5"/>
  <c r="DI163" i="5" s="1"/>
  <c r="CV150" i="5"/>
  <c r="DJ150" i="5" s="1"/>
  <c r="CV124" i="5"/>
  <c r="DJ124" i="5" s="1"/>
  <c r="CV120" i="5"/>
  <c r="DJ120" i="5" s="1"/>
  <c r="CT118" i="5"/>
  <c r="DH118" i="5" s="1"/>
  <c r="CT114" i="5"/>
  <c r="DH114" i="5" s="1"/>
  <c r="CT111" i="5"/>
  <c r="DH111" i="5" s="1"/>
  <c r="CU106" i="5"/>
  <c r="DI106" i="5" s="1"/>
  <c r="CT98" i="5"/>
  <c r="DH98" i="5" s="1"/>
  <c r="CU97" i="5"/>
  <c r="DI97" i="5" s="1"/>
  <c r="CV94" i="5"/>
  <c r="DJ94" i="5" s="1"/>
  <c r="CV88" i="5"/>
  <c r="DJ88" i="5" s="1"/>
  <c r="CV85" i="5"/>
  <c r="DJ85" i="5" s="1"/>
  <c r="CU79" i="5"/>
  <c r="DI79" i="5" s="1"/>
  <c r="CT78" i="5"/>
  <c r="DH78" i="5" s="1"/>
  <c r="CU74" i="5"/>
  <c r="DI74" i="5" s="1"/>
  <c r="CU69" i="5"/>
  <c r="DI69" i="5" s="1"/>
  <c r="CU65" i="5"/>
  <c r="DI65" i="5" s="1"/>
  <c r="CV61" i="5"/>
  <c r="DJ61" i="5" s="1"/>
  <c r="CU60" i="5"/>
  <c r="DI60" i="5" s="1"/>
  <c r="CV56" i="5"/>
  <c r="DJ56" i="5" s="1"/>
  <c r="CT55" i="5"/>
  <c r="DH55" i="5" s="1"/>
  <c r="CU51" i="5"/>
  <c r="DI51" i="5" s="1"/>
  <c r="CT190" i="5"/>
  <c r="DH190" i="5" s="1"/>
  <c r="CT112" i="5"/>
  <c r="DH112" i="5" s="1"/>
  <c r="CV107" i="5"/>
  <c r="DJ107" i="5" s="1"/>
  <c r="CT106" i="5"/>
  <c r="DH106" i="5" s="1"/>
  <c r="CV105" i="5"/>
  <c r="DJ105" i="5" s="1"/>
  <c r="CT97" i="5"/>
  <c r="DH97" i="5" s="1"/>
  <c r="CU96" i="5"/>
  <c r="DI96" i="5" s="1"/>
  <c r="CV95" i="5"/>
  <c r="DJ95" i="5" s="1"/>
  <c r="CU94" i="5"/>
  <c r="DI94" i="5" s="1"/>
  <c r="CV90" i="5"/>
  <c r="DJ90" i="5" s="1"/>
  <c r="CU88" i="5"/>
  <c r="CU85" i="5"/>
  <c r="DI85" i="5" s="1"/>
  <c r="CV83" i="5"/>
  <c r="DJ83" i="5" s="1"/>
  <c r="CV80" i="5"/>
  <c r="DJ80" i="5" s="1"/>
  <c r="CT79" i="5"/>
  <c r="DH79" i="5" s="1"/>
  <c r="CV75" i="5"/>
  <c r="DJ75" i="5" s="1"/>
  <c r="CT74" i="5"/>
  <c r="DH74" i="5" s="1"/>
  <c r="CV70" i="5"/>
  <c r="DJ70" i="5" s="1"/>
  <c r="CT69" i="5"/>
  <c r="DH69" i="5" s="1"/>
  <c r="CV66" i="5"/>
  <c r="DJ66" i="5" s="1"/>
  <c r="CT65" i="5"/>
  <c r="DH65" i="5" s="1"/>
  <c r="CU61" i="5"/>
  <c r="DI61" i="5" s="1"/>
  <c r="CT60" i="5"/>
  <c r="DH60" i="5" s="1"/>
  <c r="CV57" i="5"/>
  <c r="DJ57" i="5" s="1"/>
  <c r="CU56" i="5"/>
  <c r="DI56" i="5" s="1"/>
  <c r="CV52" i="5"/>
  <c r="DJ52" i="5" s="1"/>
  <c r="CT51" i="5"/>
  <c r="DH51" i="5" s="1"/>
  <c r="CV108" i="5"/>
  <c r="DJ108" i="5" s="1"/>
  <c r="CT107" i="5"/>
  <c r="DH107" i="5" s="1"/>
  <c r="CT105" i="5"/>
  <c r="DH105" i="5" s="1"/>
  <c r="CV104" i="5"/>
  <c r="DJ104" i="5" s="1"/>
  <c r="CT95" i="5"/>
  <c r="DH95" i="5" s="1"/>
  <c r="CT94" i="5"/>
  <c r="DH94" i="5" s="1"/>
  <c r="CV93" i="5"/>
  <c r="DJ93" i="5" s="1"/>
  <c r="CT90" i="5"/>
  <c r="DH90" i="5" s="1"/>
  <c r="CT88" i="5"/>
  <c r="DH88" i="5" s="1"/>
  <c r="CT85" i="5"/>
  <c r="DH85" i="5" s="1"/>
  <c r="CU83" i="5"/>
  <c r="DI83" i="5" s="1"/>
  <c r="CU80" i="5"/>
  <c r="DI80" i="5" s="1"/>
  <c r="CU75" i="5"/>
  <c r="DI75" i="5" s="1"/>
  <c r="CV71" i="5"/>
  <c r="DJ71" i="5" s="1"/>
  <c r="CU70" i="5"/>
  <c r="DI70" i="5" s="1"/>
  <c r="CU66" i="5"/>
  <c r="DI66" i="5" s="1"/>
  <c r="CV62" i="5"/>
  <c r="DJ62" i="5" s="1"/>
  <c r="CT61" i="5"/>
  <c r="DH61" i="5" s="1"/>
  <c r="CU57" i="5"/>
  <c r="DI57" i="5" s="1"/>
  <c r="CT56" i="5"/>
  <c r="DH56" i="5" s="1"/>
  <c r="CU52" i="5"/>
  <c r="DI52" i="5" s="1"/>
  <c r="CU48" i="5"/>
  <c r="DI48" i="5" s="1"/>
  <c r="CT45" i="5"/>
  <c r="DH45" i="5" s="1"/>
  <c r="CV171" i="5"/>
  <c r="DJ171" i="5" s="1"/>
  <c r="CV158" i="5"/>
  <c r="DJ158" i="5" s="1"/>
  <c r="CT127" i="5"/>
  <c r="DH127" i="5" s="1"/>
  <c r="CV121" i="5"/>
  <c r="DJ121" i="5" s="1"/>
  <c r="CU115" i="5"/>
  <c r="DI115" i="5" s="1"/>
  <c r="CT108" i="5"/>
  <c r="DH108" i="5" s="1"/>
  <c r="CU104" i="5"/>
  <c r="DI104" i="5" s="1"/>
  <c r="CU103" i="5"/>
  <c r="DI103" i="5" s="1"/>
  <c r="CV102" i="5"/>
  <c r="DJ102" i="5" s="1"/>
  <c r="CT93" i="5"/>
  <c r="DH93" i="5" s="1"/>
  <c r="CV92" i="5"/>
  <c r="DJ92" i="5" s="1"/>
  <c r="CV86" i="5"/>
  <c r="DJ86" i="5" s="1"/>
  <c r="CT83" i="5"/>
  <c r="DH83" i="5" s="1"/>
  <c r="CV81" i="5"/>
  <c r="DJ81" i="5" s="1"/>
  <c r="CT80" i="5"/>
  <c r="DH80" i="5" s="1"/>
  <c r="CV76" i="5"/>
  <c r="DJ76" i="5" s="1"/>
  <c r="CT75" i="5"/>
  <c r="DH75" i="5" s="1"/>
  <c r="CU71" i="5"/>
  <c r="DI71" i="5" s="1"/>
  <c r="CT70" i="5"/>
  <c r="DH70" i="5" s="1"/>
  <c r="CV67" i="5"/>
  <c r="DJ67" i="5" s="1"/>
  <c r="CT66" i="5"/>
  <c r="DH66" i="5" s="1"/>
  <c r="CV63" i="5"/>
  <c r="DJ63" i="5" s="1"/>
  <c r="CU62" i="5"/>
  <c r="DI62" i="5" s="1"/>
  <c r="CV58" i="5"/>
  <c r="DJ58" i="5" s="1"/>
  <c r="CT57" i="5"/>
  <c r="DH57" i="5" s="1"/>
  <c r="CV126" i="5"/>
  <c r="DJ126" i="5" s="1"/>
  <c r="CV123" i="5"/>
  <c r="DJ123" i="5" s="1"/>
  <c r="CT121" i="5"/>
  <c r="DH121" i="5" s="1"/>
  <c r="CT117" i="5"/>
  <c r="DH117" i="5" s="1"/>
  <c r="CT115" i="5"/>
  <c r="DH115" i="5" s="1"/>
  <c r="CT103" i="5"/>
  <c r="DH103" i="5" s="1"/>
  <c r="CT102" i="5"/>
  <c r="DH102" i="5" s="1"/>
  <c r="CU92" i="5"/>
  <c r="DI92" i="5" s="1"/>
  <c r="CU86" i="5"/>
  <c r="DI86" i="5" s="1"/>
  <c r="CV84" i="5"/>
  <c r="DJ84" i="5" s="1"/>
  <c r="CU81" i="5"/>
  <c r="DI81" i="5" s="1"/>
  <c r="CV77" i="5"/>
  <c r="DJ77" i="5" s="1"/>
  <c r="CU76" i="5"/>
  <c r="DI76" i="5" s="1"/>
  <c r="CV72" i="5"/>
  <c r="DJ72" i="5" s="1"/>
  <c r="CT71" i="5"/>
  <c r="DH71" i="5" s="1"/>
  <c r="CU67" i="5"/>
  <c r="DI67" i="5" s="1"/>
  <c r="CU63" i="5"/>
  <c r="DI63" i="5" s="1"/>
  <c r="CT62" i="5"/>
  <c r="DH62" i="5" s="1"/>
  <c r="CU58" i="5"/>
  <c r="DI58" i="5" s="1"/>
  <c r="CU199" i="5"/>
  <c r="DI199" i="5" s="1"/>
  <c r="CV181" i="5"/>
  <c r="DJ181" i="5" s="1"/>
  <c r="CT168" i="5"/>
  <c r="DH168" i="5" s="1"/>
  <c r="CU142" i="5"/>
  <c r="DI142" i="5" s="1"/>
  <c r="CV132" i="5"/>
  <c r="DJ132" i="5" s="1"/>
  <c r="CV110" i="5"/>
  <c r="DJ110" i="5" s="1"/>
  <c r="CV101" i="5"/>
  <c r="DJ101" i="5" s="1"/>
  <c r="CV91" i="5"/>
  <c r="DJ91" i="5" s="1"/>
  <c r="CV89" i="5"/>
  <c r="DJ89" i="5" s="1"/>
  <c r="CV87" i="5"/>
  <c r="DJ87" i="5" s="1"/>
  <c r="CT86" i="5"/>
  <c r="DH86" i="5" s="1"/>
  <c r="CU84" i="5"/>
  <c r="DI84" i="5" s="1"/>
  <c r="CV82" i="5"/>
  <c r="DJ82" i="5" s="1"/>
  <c r="CT81" i="5"/>
  <c r="DH81" i="5" s="1"/>
  <c r="CU77" i="5"/>
  <c r="DI77" i="5" s="1"/>
  <c r="CT76" i="5"/>
  <c r="DH76" i="5" s="1"/>
  <c r="CV73" i="5"/>
  <c r="DJ73" i="5" s="1"/>
  <c r="CU72" i="5"/>
  <c r="DI72" i="5" s="1"/>
  <c r="CV68" i="5"/>
  <c r="DJ68" i="5" s="1"/>
  <c r="CT67" i="5"/>
  <c r="DH67" i="5" s="1"/>
  <c r="CV64" i="5"/>
  <c r="DJ64" i="5" s="1"/>
  <c r="CT63" i="5"/>
  <c r="DH63" i="5" s="1"/>
  <c r="CV59" i="5"/>
  <c r="DJ59" i="5" s="1"/>
  <c r="CT52" i="5"/>
  <c r="DH52" i="5" s="1"/>
  <c r="CV49" i="5"/>
  <c r="DJ49" i="5" s="1"/>
  <c r="CT48" i="5"/>
  <c r="DH48" i="5" s="1"/>
  <c r="CT46" i="5"/>
  <c r="DH46" i="5" s="1"/>
  <c r="CV44" i="5"/>
  <c r="DJ44" i="5" s="1"/>
  <c r="CU42" i="5"/>
  <c r="DI42" i="5" s="1"/>
  <c r="CT40" i="5"/>
  <c r="DH40" i="5" s="1"/>
  <c r="CT38" i="5"/>
  <c r="DH38" i="5" s="1"/>
  <c r="CT36" i="5"/>
  <c r="DH36" i="5" s="1"/>
  <c r="CT34" i="5"/>
  <c r="DH34" i="5" s="1"/>
  <c r="CT29" i="5"/>
  <c r="DH29" i="5" s="1"/>
  <c r="CU27" i="5"/>
  <c r="DI27" i="5" s="1"/>
  <c r="CV25" i="5"/>
  <c r="DJ25" i="5" s="1"/>
  <c r="CT20" i="5"/>
  <c r="DH20" i="5" s="1"/>
  <c r="CU18" i="5"/>
  <c r="DI18" i="5" s="1"/>
  <c r="CV16" i="5"/>
  <c r="DJ16" i="5" s="1"/>
  <c r="CT13" i="5"/>
  <c r="DH13" i="5" s="1"/>
  <c r="CU11" i="5"/>
  <c r="DI11" i="5" s="1"/>
  <c r="CV9" i="5"/>
  <c r="DJ9" i="5" s="1"/>
  <c r="CT6" i="5"/>
  <c r="DH6" i="5" s="1"/>
  <c r="CV4" i="5"/>
  <c r="DJ4" i="5" s="1"/>
  <c r="CU49" i="5"/>
  <c r="DI49" i="5" s="1"/>
  <c r="CT44" i="5"/>
  <c r="DH44" i="5" s="1"/>
  <c r="CT42" i="5"/>
  <c r="DH42" i="5" s="1"/>
  <c r="CV30" i="5"/>
  <c r="DJ30" i="5" s="1"/>
  <c r="CT27" i="5"/>
  <c r="DH27" i="5" s="1"/>
  <c r="CU25" i="5"/>
  <c r="DI25" i="5" s="1"/>
  <c r="CV23" i="5"/>
  <c r="DJ23" i="5" s="1"/>
  <c r="CT18" i="5"/>
  <c r="DH18" i="5" s="1"/>
  <c r="CU16" i="5"/>
  <c r="DI16" i="5" s="1"/>
  <c r="CV14" i="5"/>
  <c r="DJ14" i="5" s="1"/>
  <c r="CT11" i="5"/>
  <c r="DH11" i="5" s="1"/>
  <c r="CU9" i="5"/>
  <c r="DI9" i="5" s="1"/>
  <c r="CV7" i="5"/>
  <c r="DJ7" i="5" s="1"/>
  <c r="CU4" i="5"/>
  <c r="DI4" i="5" s="1"/>
  <c r="CV2" i="5"/>
  <c r="DJ2" i="5" s="1"/>
  <c r="CT58" i="5"/>
  <c r="DH58" i="5" s="1"/>
  <c r="CV53" i="5"/>
  <c r="DJ53" i="5" s="1"/>
  <c r="CT49" i="5"/>
  <c r="DH49" i="5" s="1"/>
  <c r="CV39" i="5"/>
  <c r="DJ39" i="5" s="1"/>
  <c r="CV35" i="5"/>
  <c r="DJ35" i="5" s="1"/>
  <c r="CU30" i="5"/>
  <c r="DI30" i="5" s="1"/>
  <c r="CV28" i="5"/>
  <c r="DJ28" i="5" s="1"/>
  <c r="CT25" i="5"/>
  <c r="DH25" i="5" s="1"/>
  <c r="CU23" i="5"/>
  <c r="DI23" i="5" s="1"/>
  <c r="CV21" i="5"/>
  <c r="DJ21" i="5" s="1"/>
  <c r="CT16" i="5"/>
  <c r="DH16" i="5" s="1"/>
  <c r="CU14" i="5"/>
  <c r="DI14" i="5" s="1"/>
  <c r="CV12" i="5"/>
  <c r="DJ12" i="5" s="1"/>
  <c r="CT9" i="5"/>
  <c r="DH9" i="5" s="1"/>
  <c r="CU7" i="5"/>
  <c r="DI7" i="5" s="1"/>
  <c r="CT4" i="5"/>
  <c r="DH4" i="5" s="1"/>
  <c r="CU2" i="5"/>
  <c r="DI2" i="5" s="1"/>
  <c r="CU53" i="5"/>
  <c r="DI53" i="5" s="1"/>
  <c r="CV50" i="5"/>
  <c r="DJ50" i="5" s="1"/>
  <c r="CV43" i="5"/>
  <c r="DJ43" i="5" s="1"/>
  <c r="CV41" i="5"/>
  <c r="DJ41" i="5" s="1"/>
  <c r="CU39" i="5"/>
  <c r="DI39" i="5" s="1"/>
  <c r="CV37" i="5"/>
  <c r="DJ37" i="5" s="1"/>
  <c r="CU35" i="5"/>
  <c r="DI35" i="5" s="1"/>
  <c r="CV32" i="5"/>
  <c r="DJ32" i="5" s="1"/>
  <c r="CT30" i="5"/>
  <c r="DH30" i="5" s="1"/>
  <c r="CU28" i="5"/>
  <c r="DI28" i="5" s="1"/>
  <c r="CV26" i="5"/>
  <c r="DJ26" i="5" s="1"/>
  <c r="CT23" i="5"/>
  <c r="DH23" i="5" s="1"/>
  <c r="CU21" i="5"/>
  <c r="DI21" i="5" s="1"/>
  <c r="CV19" i="5"/>
  <c r="DJ19" i="5" s="1"/>
  <c r="CT14" i="5"/>
  <c r="DH14" i="5" s="1"/>
  <c r="CU12" i="5"/>
  <c r="DI12" i="5" s="1"/>
  <c r="CV10" i="5"/>
  <c r="DJ10" i="5" s="1"/>
  <c r="CT7" i="5"/>
  <c r="DH7" i="5" s="1"/>
  <c r="CV5" i="5"/>
  <c r="DJ5" i="5" s="1"/>
  <c r="CT2" i="5"/>
  <c r="DH2" i="5" s="1"/>
  <c r="CT53" i="5"/>
  <c r="DH53" i="5" s="1"/>
  <c r="CU43" i="5"/>
  <c r="DI43" i="5" s="1"/>
  <c r="CT41" i="5"/>
  <c r="DH41" i="5" s="1"/>
  <c r="CT39" i="5"/>
  <c r="DH39" i="5" s="1"/>
  <c r="CU37" i="5"/>
  <c r="DI37" i="5" s="1"/>
  <c r="CT35" i="5"/>
  <c r="DH35" i="5" s="1"/>
  <c r="CU32" i="5"/>
  <c r="DI32" i="5" s="1"/>
  <c r="CT28" i="5"/>
  <c r="DH28" i="5" s="1"/>
  <c r="CU26" i="5"/>
  <c r="DI26" i="5" s="1"/>
  <c r="CV24" i="5"/>
  <c r="DJ24" i="5" s="1"/>
  <c r="CT21" i="5"/>
  <c r="DH21" i="5" s="1"/>
  <c r="CU19" i="5"/>
  <c r="DI19" i="5" s="1"/>
  <c r="CV17" i="5"/>
  <c r="DJ17" i="5" s="1"/>
  <c r="CT12" i="5"/>
  <c r="DH12" i="5" s="1"/>
  <c r="CU10" i="5"/>
  <c r="DI10" i="5" s="1"/>
  <c r="CV8" i="5"/>
  <c r="DJ8" i="5" s="1"/>
  <c r="CU5" i="5"/>
  <c r="DI5" i="5" s="1"/>
  <c r="CV3" i="5"/>
  <c r="DJ3" i="5" s="1"/>
  <c r="CT43" i="5"/>
  <c r="DH43" i="5" s="1"/>
  <c r="CV33" i="5"/>
  <c r="DJ33" i="5" s="1"/>
  <c r="CT32" i="5"/>
  <c r="DH32" i="5" s="1"/>
  <c r="CV31" i="5"/>
  <c r="DJ31" i="5" s="1"/>
  <c r="CT26" i="5"/>
  <c r="DH26" i="5" s="1"/>
  <c r="CU24" i="5"/>
  <c r="DI24" i="5" s="1"/>
  <c r="CV22" i="5"/>
  <c r="DJ22" i="5" s="1"/>
  <c r="CT19" i="5"/>
  <c r="DH19" i="5" s="1"/>
  <c r="CU17" i="5"/>
  <c r="DI17" i="5" s="1"/>
  <c r="CV15" i="5"/>
  <c r="DJ15" i="5" s="1"/>
  <c r="CT10" i="5"/>
  <c r="DH10" i="5" s="1"/>
  <c r="CU8" i="5"/>
  <c r="DI8" i="5" s="1"/>
  <c r="CT5" i="5"/>
  <c r="DH5" i="5" s="1"/>
  <c r="CU3" i="5"/>
  <c r="DI3" i="5" s="1"/>
  <c r="CV54" i="5"/>
  <c r="DJ54" i="5" s="1"/>
  <c r="CV46" i="5"/>
  <c r="DJ46" i="5" s="1"/>
  <c r="CV45" i="5"/>
  <c r="DJ45" i="5" s="1"/>
  <c r="CV40" i="5"/>
  <c r="DJ40" i="5" s="1"/>
  <c r="CV36" i="5"/>
  <c r="DJ36" i="5" s="1"/>
  <c r="CU33" i="5"/>
  <c r="DI33" i="5" s="1"/>
  <c r="CU31" i="5"/>
  <c r="DI31" i="5" s="1"/>
  <c r="CV29" i="5"/>
  <c r="DJ29" i="5" s="1"/>
  <c r="CT24" i="5"/>
  <c r="DH24" i="5" s="1"/>
  <c r="CU22" i="5"/>
  <c r="DI22" i="5" s="1"/>
  <c r="CV20" i="5"/>
  <c r="DJ20" i="5" s="1"/>
  <c r="CT17" i="5"/>
  <c r="DH17" i="5" s="1"/>
  <c r="CU15" i="5"/>
  <c r="DI15" i="5" s="1"/>
  <c r="CV13" i="5"/>
  <c r="DJ13" i="5" s="1"/>
  <c r="CT8" i="5"/>
  <c r="DH8" i="5" s="1"/>
  <c r="CV6" i="5"/>
  <c r="DJ6" i="5" s="1"/>
  <c r="CT3" i="5"/>
  <c r="DH3" i="5" s="1"/>
  <c r="CV48" i="5"/>
  <c r="DJ48" i="5" s="1"/>
  <c r="CT47" i="5"/>
  <c r="DH47" i="5" s="1"/>
  <c r="CU46" i="5"/>
  <c r="DI46" i="5" s="1"/>
  <c r="CU45" i="5"/>
  <c r="DI45" i="5" s="1"/>
  <c r="CV42" i="5"/>
  <c r="DJ42" i="5" s="1"/>
  <c r="CU40" i="5"/>
  <c r="DI40" i="5" s="1"/>
  <c r="CU38" i="5"/>
  <c r="DI38" i="5" s="1"/>
  <c r="CU36" i="5"/>
  <c r="DI36" i="5" s="1"/>
  <c r="CV34" i="5"/>
  <c r="DJ34" i="5" s="1"/>
  <c r="CT33" i="5"/>
  <c r="DH33" i="5" s="1"/>
  <c r="CT31" i="5"/>
  <c r="DH31" i="5" s="1"/>
  <c r="CU29" i="5"/>
  <c r="DI29" i="5" s="1"/>
  <c r="CV27" i="5"/>
  <c r="DJ27" i="5" s="1"/>
  <c r="CT22" i="5"/>
  <c r="DH22" i="5" s="1"/>
  <c r="CU20" i="5"/>
  <c r="DI20" i="5" s="1"/>
  <c r="CV18" i="5"/>
  <c r="DJ18" i="5" s="1"/>
  <c r="CT15" i="5"/>
  <c r="DH15" i="5" s="1"/>
  <c r="CU13" i="5"/>
  <c r="DI13" i="5" s="1"/>
  <c r="CV11" i="5"/>
  <c r="DJ11" i="5" s="1"/>
  <c r="CU6" i="5"/>
  <c r="DI6" i="5" s="1"/>
  <c r="DE26" i="5"/>
  <c r="DE30" i="5"/>
  <c r="DE22" i="5"/>
  <c r="DF40" i="5"/>
  <c r="DE124" i="5"/>
  <c r="DE120" i="5"/>
  <c r="DF147" i="5"/>
  <c r="DF167" i="5"/>
  <c r="DF189" i="5"/>
  <c r="DF137" i="5"/>
  <c r="DF181" i="5"/>
  <c r="DN5" i="5"/>
  <c r="DE8" i="5"/>
  <c r="DE106" i="5"/>
  <c r="DE112" i="5"/>
  <c r="DF165" i="5"/>
  <c r="DF129" i="5"/>
  <c r="DF163" i="5"/>
  <c r="DF185" i="5"/>
  <c r="DE10" i="5"/>
  <c r="DE14" i="5"/>
  <c r="DE20" i="5"/>
  <c r="DF85" i="5"/>
  <c r="DF193" i="5"/>
  <c r="DE28" i="5"/>
  <c r="DE18" i="5"/>
  <c r="DF173" i="5"/>
  <c r="DF177" i="5"/>
  <c r="DF175" i="5"/>
  <c r="DF145" i="5"/>
  <c r="CN239" i="5"/>
  <c r="CM230" i="5"/>
  <c r="CN210" i="5"/>
  <c r="CL209" i="5"/>
  <c r="CZ209" i="5" s="1"/>
  <c r="CM194" i="5"/>
  <c r="CM192" i="5"/>
  <c r="CM239" i="5"/>
  <c r="CL224" i="5"/>
  <c r="CZ224" i="5" s="1"/>
  <c r="CN219" i="5"/>
  <c r="CN216" i="5"/>
  <c r="CN231" i="5"/>
  <c r="CM216" i="5"/>
  <c r="CL210" i="5"/>
  <c r="CZ210" i="5" s="1"/>
  <c r="CM188" i="5"/>
  <c r="CL185" i="5"/>
  <c r="CZ185" i="5" s="1"/>
  <c r="CL237" i="5"/>
  <c r="CZ237" i="5" s="1"/>
  <c r="CN229" i="5"/>
  <c r="CM211" i="5"/>
  <c r="CM246" i="5"/>
  <c r="CM226" i="5"/>
  <c r="CM223" i="5"/>
  <c r="CL212" i="5"/>
  <c r="CZ212" i="5" s="1"/>
  <c r="CL194" i="5"/>
  <c r="CZ194" i="5" s="1"/>
  <c r="CN187" i="5"/>
  <c r="DB187" i="5" s="1"/>
  <c r="CL183" i="5"/>
  <c r="CZ183" i="5" s="1"/>
  <c r="CL161" i="5"/>
  <c r="CZ161" i="5" s="1"/>
  <c r="CL149" i="5"/>
  <c r="CZ149" i="5" s="1"/>
  <c r="CN141" i="5"/>
  <c r="DB141" i="5" s="1"/>
  <c r="CM121" i="5"/>
  <c r="CM117" i="5"/>
  <c r="CM99" i="5"/>
  <c r="CL245" i="5"/>
  <c r="CZ245" i="5" s="1"/>
  <c r="CL193" i="5"/>
  <c r="CZ193" i="5" s="1"/>
  <c r="CN192" i="5"/>
  <c r="CM175" i="5"/>
  <c r="CL172" i="5"/>
  <c r="CZ172" i="5" s="1"/>
  <c r="CM153" i="5"/>
  <c r="CN243" i="5"/>
  <c r="CL232" i="5"/>
  <c r="CZ232" i="5" s="1"/>
  <c r="CN227" i="5"/>
  <c r="CL192" i="5"/>
  <c r="CZ192" i="5" s="1"/>
  <c r="CM178" i="5"/>
  <c r="CN173" i="5"/>
  <c r="DB173" i="5" s="1"/>
  <c r="CL153" i="5"/>
  <c r="CZ153" i="5" s="1"/>
  <c r="CM150" i="5"/>
  <c r="CL136" i="5"/>
  <c r="CZ136" i="5" s="1"/>
  <c r="CM126" i="5"/>
  <c r="DA126" i="5" s="1"/>
  <c r="CN97" i="5"/>
  <c r="CL96" i="5"/>
  <c r="CZ96" i="5" s="1"/>
  <c r="CL238" i="5"/>
  <c r="CZ238" i="5" s="1"/>
  <c r="CM225" i="5"/>
  <c r="CL190" i="5"/>
  <c r="CZ190" i="5" s="1"/>
  <c r="CL173" i="5"/>
  <c r="CZ173" i="5" s="1"/>
  <c r="CM168" i="5"/>
  <c r="CL165" i="5"/>
  <c r="CZ165" i="5" s="1"/>
  <c r="CM142" i="5"/>
  <c r="CN244" i="5"/>
  <c r="CN236" i="5"/>
  <c r="CM189" i="5"/>
  <c r="CN184" i="5"/>
  <c r="CL168" i="5"/>
  <c r="CZ168" i="5" s="1"/>
  <c r="CL160" i="5"/>
  <c r="CZ160" i="5" s="1"/>
  <c r="CL145" i="5"/>
  <c r="CZ145" i="5" s="1"/>
  <c r="CN143" i="5"/>
  <c r="CN190" i="5"/>
  <c r="CL188" i="5"/>
  <c r="CZ188" i="5" s="1"/>
  <c r="CM139" i="5"/>
  <c r="CL109" i="5"/>
  <c r="CZ109" i="5" s="1"/>
  <c r="CM98" i="5"/>
  <c r="CN91" i="5"/>
  <c r="CL128" i="5"/>
  <c r="CZ128" i="5" s="1"/>
  <c r="CL115" i="5"/>
  <c r="CZ115" i="5" s="1"/>
  <c r="CN221" i="5"/>
  <c r="CN145" i="5"/>
  <c r="DB145" i="5" s="1"/>
  <c r="CM127" i="5"/>
  <c r="CM108" i="5"/>
  <c r="DA108" i="5" s="1"/>
  <c r="CL205" i="5"/>
  <c r="CZ205" i="5" s="1"/>
  <c r="CN140" i="5"/>
  <c r="CN132" i="5"/>
  <c r="DB132" i="5" s="1"/>
  <c r="CL114" i="5"/>
  <c r="CZ114" i="5" s="1"/>
  <c r="CL111" i="5"/>
  <c r="CZ111" i="5" s="1"/>
  <c r="CN177" i="5"/>
  <c r="DB177" i="5" s="1"/>
  <c r="CL174" i="5"/>
  <c r="CZ174" i="5" s="1"/>
  <c r="CM143" i="5"/>
  <c r="CM137" i="5"/>
  <c r="CM136" i="5"/>
  <c r="CN126" i="5"/>
  <c r="CM215" i="5"/>
  <c r="CN172" i="5"/>
  <c r="CM146" i="5"/>
  <c r="CL143" i="5"/>
  <c r="CZ143" i="5" s="1"/>
  <c r="CN211" i="5"/>
  <c r="CN204" i="5"/>
  <c r="CM157" i="5"/>
  <c r="CL146" i="5"/>
  <c r="CZ146" i="5" s="1"/>
  <c r="CN138" i="5"/>
  <c r="CN125" i="5"/>
  <c r="CL123" i="5"/>
  <c r="CZ123" i="5" s="1"/>
  <c r="CM95" i="5"/>
  <c r="CN93" i="5"/>
  <c r="CN90" i="5"/>
  <c r="CM65" i="5"/>
  <c r="CN61" i="5"/>
  <c r="CL47" i="5"/>
  <c r="CZ47" i="5" s="1"/>
  <c r="CN42" i="5"/>
  <c r="CN39" i="5"/>
  <c r="CL38" i="5"/>
  <c r="CZ38" i="5" s="1"/>
  <c r="CM35" i="5"/>
  <c r="CM165" i="5"/>
  <c r="CN152" i="5"/>
  <c r="CN109" i="5"/>
  <c r="CL104" i="5"/>
  <c r="CZ104" i="5" s="1"/>
  <c r="CM103" i="5"/>
  <c r="CL93" i="5"/>
  <c r="CZ93" i="5" s="1"/>
  <c r="CM90" i="5"/>
  <c r="CM85" i="5"/>
  <c r="CN83" i="5"/>
  <c r="CL79" i="5"/>
  <c r="CZ79" i="5" s="1"/>
  <c r="CL74" i="5"/>
  <c r="CZ74" i="5" s="1"/>
  <c r="CN70" i="5"/>
  <c r="CN66" i="5"/>
  <c r="CL65" i="5"/>
  <c r="CZ65" i="5" s="1"/>
  <c r="CM61" i="5"/>
  <c r="CL60" i="5"/>
  <c r="CZ60" i="5" s="1"/>
  <c r="CN52" i="5"/>
  <c r="CN48" i="5"/>
  <c r="CM45" i="5"/>
  <c r="CL211" i="5"/>
  <c r="CZ211" i="5" s="1"/>
  <c r="CL110" i="5"/>
  <c r="CZ110" i="5" s="1"/>
  <c r="CN102" i="5"/>
  <c r="CN101" i="5"/>
  <c r="CL90" i="5"/>
  <c r="CZ90" i="5" s="1"/>
  <c r="CL88" i="5"/>
  <c r="CZ88" i="5" s="1"/>
  <c r="CL85" i="5"/>
  <c r="CZ85" i="5" s="1"/>
  <c r="CM83" i="5"/>
  <c r="CM75" i="5"/>
  <c r="CN71" i="5"/>
  <c r="CM66" i="5"/>
  <c r="CN62" i="5"/>
  <c r="CL61" i="5"/>
  <c r="CZ61" i="5" s="1"/>
  <c r="CM57" i="5"/>
  <c r="CM52" i="5"/>
  <c r="CM48" i="5"/>
  <c r="CL129" i="5"/>
  <c r="CZ129" i="5" s="1"/>
  <c r="CM120" i="5"/>
  <c r="DA120" i="5" s="1"/>
  <c r="CN116" i="5"/>
  <c r="CN111" i="5"/>
  <c r="CM101" i="5"/>
  <c r="CN100" i="5"/>
  <c r="CM92" i="5"/>
  <c r="CN86" i="5"/>
  <c r="CL83" i="5"/>
  <c r="CZ83" i="5" s="1"/>
  <c r="CN81" i="5"/>
  <c r="CL80" i="5"/>
  <c r="CZ80" i="5" s="1"/>
  <c r="CN76" i="5"/>
  <c r="CL75" i="5"/>
  <c r="CZ75" i="5" s="1"/>
  <c r="CM71" i="5"/>
  <c r="CL70" i="5"/>
  <c r="CZ70" i="5" s="1"/>
  <c r="CN67" i="5"/>
  <c r="CL66" i="5"/>
  <c r="CZ66" i="5" s="1"/>
  <c r="CN63" i="5"/>
  <c r="CM62" i="5"/>
  <c r="CN58" i="5"/>
  <c r="CL57" i="5"/>
  <c r="CZ57" i="5" s="1"/>
  <c r="CN53" i="5"/>
  <c r="CL52" i="5"/>
  <c r="CZ52" i="5" s="1"/>
  <c r="CM206" i="5"/>
  <c r="CN188" i="5"/>
  <c r="CN160" i="5"/>
  <c r="CN128" i="5"/>
  <c r="CL122" i="5"/>
  <c r="CZ122" i="5" s="1"/>
  <c r="CL120" i="5"/>
  <c r="CZ120" i="5" s="1"/>
  <c r="CL116" i="5"/>
  <c r="CZ116" i="5" s="1"/>
  <c r="CL101" i="5"/>
  <c r="CZ101" i="5" s="1"/>
  <c r="CM100" i="5"/>
  <c r="CN99" i="5"/>
  <c r="CL92" i="5"/>
  <c r="CZ92" i="5" s="1"/>
  <c r="CN89" i="5"/>
  <c r="CM86" i="5"/>
  <c r="CN84" i="5"/>
  <c r="DB84" i="5" s="1"/>
  <c r="CM81" i="5"/>
  <c r="CN77" i="5"/>
  <c r="CM76" i="5"/>
  <c r="CN72" i="5"/>
  <c r="CL71" i="5"/>
  <c r="CZ71" i="5" s="1"/>
  <c r="CM67" i="5"/>
  <c r="CM63" i="5"/>
  <c r="CL62" i="5"/>
  <c r="CZ62" i="5" s="1"/>
  <c r="CM58" i="5"/>
  <c r="CM53" i="5"/>
  <c r="CM49" i="5"/>
  <c r="CM46" i="5"/>
  <c r="CM204" i="5"/>
  <c r="CL186" i="5"/>
  <c r="CZ186" i="5" s="1"/>
  <c r="CM107" i="5"/>
  <c r="CL100" i="5"/>
  <c r="CZ100" i="5" s="1"/>
  <c r="CL99" i="5"/>
  <c r="CZ99" i="5" s="1"/>
  <c r="CN98" i="5"/>
  <c r="CM97" i="5"/>
  <c r="CM91" i="5"/>
  <c r="CM89" i="5"/>
  <c r="CN87" i="5"/>
  <c r="CL86" i="5"/>
  <c r="CZ86" i="5" s="1"/>
  <c r="CM84" i="5"/>
  <c r="CN82" i="5"/>
  <c r="CL81" i="5"/>
  <c r="CZ81" i="5" s="1"/>
  <c r="CM77" i="5"/>
  <c r="CL76" i="5"/>
  <c r="CZ76" i="5" s="1"/>
  <c r="CN73" i="5"/>
  <c r="CM72" i="5"/>
  <c r="CN68" i="5"/>
  <c r="CL67" i="5"/>
  <c r="CZ67" i="5" s="1"/>
  <c r="CN64" i="5"/>
  <c r="CL63" i="5"/>
  <c r="CZ63" i="5" s="1"/>
  <c r="CN59" i="5"/>
  <c r="CL58" i="5"/>
  <c r="CZ58" i="5" s="1"/>
  <c r="CL184" i="5"/>
  <c r="CZ184" i="5" s="1"/>
  <c r="CL170" i="5"/>
  <c r="CZ170" i="5" s="1"/>
  <c r="CN112" i="5"/>
  <c r="CL107" i="5"/>
  <c r="CZ107" i="5" s="1"/>
  <c r="CN106" i="5"/>
  <c r="CL98" i="5"/>
  <c r="CZ98" i="5" s="1"/>
  <c r="CL97" i="5"/>
  <c r="CZ97" i="5" s="1"/>
  <c r="CL91" i="5"/>
  <c r="CZ91" i="5" s="1"/>
  <c r="CL89" i="5"/>
  <c r="CZ89" i="5" s="1"/>
  <c r="CM87" i="5"/>
  <c r="CL84" i="5"/>
  <c r="CZ84" i="5" s="1"/>
  <c r="CM82" i="5"/>
  <c r="CN78" i="5"/>
  <c r="CL77" i="5"/>
  <c r="CZ77" i="5" s="1"/>
  <c r="CM73" i="5"/>
  <c r="CL72" i="5"/>
  <c r="CZ72" i="5" s="1"/>
  <c r="CM68" i="5"/>
  <c r="CM64" i="5"/>
  <c r="CM59" i="5"/>
  <c r="CM123" i="5"/>
  <c r="CN119" i="5"/>
  <c r="CL117" i="5"/>
  <c r="CZ117" i="5" s="1"/>
  <c r="CN115" i="5"/>
  <c r="CN108" i="5"/>
  <c r="CL106" i="5"/>
  <c r="CZ106" i="5" s="1"/>
  <c r="CN105" i="5"/>
  <c r="CN104" i="5"/>
  <c r="CM96" i="5"/>
  <c r="CN95" i="5"/>
  <c r="CN94" i="5"/>
  <c r="CL87" i="5"/>
  <c r="CZ87" i="5" s="1"/>
  <c r="CL82" i="5"/>
  <c r="CZ82" i="5" s="1"/>
  <c r="CN79" i="5"/>
  <c r="CM78" i="5"/>
  <c r="CN74" i="5"/>
  <c r="CL73" i="5"/>
  <c r="CZ73" i="5" s="1"/>
  <c r="CN69" i="5"/>
  <c r="CL68" i="5"/>
  <c r="CZ68" i="5" s="1"/>
  <c r="CN65" i="5"/>
  <c r="CL64" i="5"/>
  <c r="CZ64" i="5" s="1"/>
  <c r="CM54" i="5"/>
  <c r="CN51" i="5"/>
  <c r="CN43" i="5"/>
  <c r="CN41" i="5"/>
  <c r="CM39" i="5"/>
  <c r="CN37" i="5"/>
  <c r="CN35" i="5"/>
  <c r="CM30" i="5"/>
  <c r="DA30" i="5" s="1"/>
  <c r="CN28" i="5"/>
  <c r="CL25" i="5"/>
  <c r="CZ25" i="5" s="1"/>
  <c r="CM23" i="5"/>
  <c r="CN21" i="5"/>
  <c r="CL16" i="5"/>
  <c r="CZ16" i="5" s="1"/>
  <c r="CM14" i="5"/>
  <c r="DA14" i="5" s="1"/>
  <c r="CN12" i="5"/>
  <c r="CL9" i="5"/>
  <c r="CZ9" i="5" s="1"/>
  <c r="CM7" i="5"/>
  <c r="CL4" i="5"/>
  <c r="CZ4" i="5" s="1"/>
  <c r="CM2" i="5"/>
  <c r="CL59" i="5"/>
  <c r="CZ59" i="5" s="1"/>
  <c r="CL54" i="5"/>
  <c r="CZ54" i="5" s="1"/>
  <c r="CM43" i="5"/>
  <c r="CM41" i="5"/>
  <c r="CL39" i="5"/>
  <c r="CZ39" i="5" s="1"/>
  <c r="CM37" i="5"/>
  <c r="CL35" i="5"/>
  <c r="CZ35" i="5" s="1"/>
  <c r="CN32" i="5"/>
  <c r="CL30" i="5"/>
  <c r="CZ30" i="5" s="1"/>
  <c r="CM28" i="5"/>
  <c r="DA28" i="5" s="1"/>
  <c r="CN26" i="5"/>
  <c r="CL23" i="5"/>
  <c r="CZ23" i="5" s="1"/>
  <c r="CM21" i="5"/>
  <c r="CN19" i="5"/>
  <c r="CL14" i="5"/>
  <c r="CZ14" i="5" s="1"/>
  <c r="CM12" i="5"/>
  <c r="DA12" i="5" s="1"/>
  <c r="CN10" i="5"/>
  <c r="CL7" i="5"/>
  <c r="CZ7" i="5" s="1"/>
  <c r="CN5" i="5"/>
  <c r="CL2" i="5"/>
  <c r="CZ2" i="5" s="1"/>
  <c r="CN55" i="5"/>
  <c r="CN47" i="5"/>
  <c r="CN46" i="5"/>
  <c r="CL43" i="5"/>
  <c r="CZ43" i="5" s="1"/>
  <c r="CL41" i="5"/>
  <c r="CZ41" i="5" s="1"/>
  <c r="CL37" i="5"/>
  <c r="CZ37" i="5" s="1"/>
  <c r="CM32" i="5"/>
  <c r="CL28" i="5"/>
  <c r="CZ28" i="5" s="1"/>
  <c r="CM26" i="5"/>
  <c r="DA26" i="5" s="1"/>
  <c r="CN24" i="5"/>
  <c r="CL21" i="5"/>
  <c r="CZ21" i="5" s="1"/>
  <c r="CM19" i="5"/>
  <c r="CN17" i="5"/>
  <c r="CL12" i="5"/>
  <c r="CZ12" i="5" s="1"/>
  <c r="CM10" i="5"/>
  <c r="DA10" i="5" s="1"/>
  <c r="CN8" i="5"/>
  <c r="CM5" i="5"/>
  <c r="CN3" i="5"/>
  <c r="CM55" i="5"/>
  <c r="CN49" i="5"/>
  <c r="CL48" i="5"/>
  <c r="CZ48" i="5" s="1"/>
  <c r="CM47" i="5"/>
  <c r="CL46" i="5"/>
  <c r="CZ46" i="5" s="1"/>
  <c r="CL45" i="5"/>
  <c r="CZ45" i="5" s="1"/>
  <c r="CN40" i="5"/>
  <c r="DB40" i="5" s="1"/>
  <c r="CN36" i="5"/>
  <c r="CN33" i="5"/>
  <c r="CL32" i="5"/>
  <c r="CZ32" i="5" s="1"/>
  <c r="CN31" i="5"/>
  <c r="CL26" i="5"/>
  <c r="CZ26" i="5" s="1"/>
  <c r="CM24" i="5"/>
  <c r="DA24" i="5" s="1"/>
  <c r="CN22" i="5"/>
  <c r="CL19" i="5"/>
  <c r="CZ19" i="5" s="1"/>
  <c r="CM17" i="5"/>
  <c r="CN15" i="5"/>
  <c r="CL10" i="5"/>
  <c r="CZ10" i="5" s="1"/>
  <c r="CM8" i="5"/>
  <c r="DA8" i="5" s="1"/>
  <c r="CL5" i="5"/>
  <c r="CZ5" i="5" s="1"/>
  <c r="CM3" i="5"/>
  <c r="DA3" i="5" s="1"/>
  <c r="CN50" i="5"/>
  <c r="CL49" i="5"/>
  <c r="CZ49" i="5" s="1"/>
  <c r="CM40" i="5"/>
  <c r="CN38" i="5"/>
  <c r="CM36" i="5"/>
  <c r="CN34" i="5"/>
  <c r="CM33" i="5"/>
  <c r="CM31" i="5"/>
  <c r="CN29" i="5"/>
  <c r="CL24" i="5"/>
  <c r="CZ24" i="5" s="1"/>
  <c r="CM22" i="5"/>
  <c r="DA22" i="5" s="1"/>
  <c r="CN20" i="5"/>
  <c r="CL17" i="5"/>
  <c r="CZ17" i="5" s="1"/>
  <c r="CM15" i="5"/>
  <c r="CN13" i="5"/>
  <c r="CL8" i="5"/>
  <c r="CZ8" i="5" s="1"/>
  <c r="CN6" i="5"/>
  <c r="CL3" i="5"/>
  <c r="CZ3" i="5" s="1"/>
  <c r="CL53" i="5"/>
  <c r="CZ53" i="5" s="1"/>
  <c r="CM50" i="5"/>
  <c r="CN44" i="5"/>
  <c r="CM42" i="5"/>
  <c r="CL40" i="5"/>
  <c r="CZ40" i="5" s="1"/>
  <c r="CM38" i="5"/>
  <c r="CL36" i="5"/>
  <c r="CZ36" i="5" s="1"/>
  <c r="CM34" i="5"/>
  <c r="CL33" i="5"/>
  <c r="CZ33" i="5" s="1"/>
  <c r="CL31" i="5"/>
  <c r="CZ31" i="5" s="1"/>
  <c r="CM29" i="5"/>
  <c r="CN27" i="5"/>
  <c r="CL22" i="5"/>
  <c r="CZ22" i="5" s="1"/>
  <c r="CM20" i="5"/>
  <c r="DA20" i="5" s="1"/>
  <c r="CN18" i="5"/>
  <c r="CL15" i="5"/>
  <c r="CZ15" i="5" s="1"/>
  <c r="CM13" i="5"/>
  <c r="CN11" i="5"/>
  <c r="CM6" i="5"/>
  <c r="CL50" i="5"/>
  <c r="CZ50" i="5" s="1"/>
  <c r="CM44" i="5"/>
  <c r="CL42" i="5"/>
  <c r="CZ42" i="5" s="1"/>
  <c r="CL34" i="5"/>
  <c r="CZ34" i="5" s="1"/>
  <c r="CL29" i="5"/>
  <c r="CZ29" i="5" s="1"/>
  <c r="CM27" i="5"/>
  <c r="CN25" i="5"/>
  <c r="CL20" i="5"/>
  <c r="CZ20" i="5" s="1"/>
  <c r="CM18" i="5"/>
  <c r="DA18" i="5" s="1"/>
  <c r="CN16" i="5"/>
  <c r="CL13" i="5"/>
  <c r="CZ13" i="5" s="1"/>
  <c r="CM11" i="5"/>
  <c r="CN9" i="5"/>
  <c r="CL6" i="5"/>
  <c r="CZ6" i="5" s="1"/>
  <c r="CN4" i="5"/>
  <c r="CN60" i="5"/>
  <c r="CN54" i="5"/>
  <c r="CL44" i="5"/>
  <c r="CZ44" i="5" s="1"/>
  <c r="CN30" i="5"/>
  <c r="CL27" i="5"/>
  <c r="CZ27" i="5" s="1"/>
  <c r="CM25" i="5"/>
  <c r="CN23" i="5"/>
  <c r="CL18" i="5"/>
  <c r="CZ18" i="5" s="1"/>
  <c r="CM16" i="5"/>
  <c r="DA16" i="5" s="1"/>
  <c r="CN14" i="5"/>
  <c r="CL11" i="5"/>
  <c r="CZ11" i="5" s="1"/>
  <c r="CM9" i="5"/>
  <c r="CN7" i="5"/>
  <c r="CM4" i="5"/>
  <c r="CN2" i="5"/>
  <c r="DE16" i="5"/>
  <c r="DE110" i="5"/>
  <c r="DF169" i="5"/>
  <c r="DF171" i="5"/>
  <c r="DE12" i="5"/>
  <c r="DE108" i="5"/>
  <c r="DE118" i="5"/>
  <c r="DE102" i="5"/>
  <c r="DE116" i="5"/>
  <c r="DE114" i="5"/>
  <c r="DF183" i="5"/>
  <c r="DE104" i="5"/>
  <c r="DF132" i="5"/>
  <c r="CN120" i="5" l="1"/>
  <c r="CM210" i="5"/>
  <c r="CM128" i="5"/>
  <c r="CM163" i="5"/>
  <c r="DL163" i="5" s="1"/>
  <c r="CM145" i="5"/>
  <c r="DA145" i="5" s="1"/>
  <c r="CL246" i="5"/>
  <c r="CZ246" i="5" s="1"/>
  <c r="CM170" i="5"/>
  <c r="CN150" i="5"/>
  <c r="CX150" i="5" s="1"/>
  <c r="H150" i="7" s="1"/>
  <c r="CM93" i="5"/>
  <c r="DL93" i="5" s="1"/>
  <c r="I93" i="11" s="1"/>
  <c r="CM164" i="5"/>
  <c r="DL164" i="5" s="1"/>
  <c r="CN232" i="5"/>
  <c r="CX232" i="5" s="1"/>
  <c r="H232" i="7" s="1"/>
  <c r="CN208" i="5"/>
  <c r="CL236" i="5"/>
  <c r="CZ236" i="5" s="1"/>
  <c r="CN233" i="5"/>
  <c r="CX233" i="5" s="1"/>
  <c r="H233" i="7" s="1"/>
  <c r="CN212" i="5"/>
  <c r="DB212" i="5" s="1"/>
  <c r="CN142" i="5"/>
  <c r="CX142" i="5" s="1"/>
  <c r="H142" i="7" s="1"/>
  <c r="CM197" i="5"/>
  <c r="DA197" i="5" s="1"/>
  <c r="CL228" i="5"/>
  <c r="CZ228" i="5" s="1"/>
  <c r="CN189" i="5"/>
  <c r="DB189" i="5" s="1"/>
  <c r="CM129" i="5"/>
  <c r="DA129" i="5" s="1"/>
  <c r="CL198" i="5"/>
  <c r="CZ198" i="5" s="1"/>
  <c r="CL180" i="5"/>
  <c r="CZ180" i="5" s="1"/>
  <c r="CL140" i="5"/>
  <c r="CZ140" i="5" s="1"/>
  <c r="CM209" i="5"/>
  <c r="DL209" i="5" s="1"/>
  <c r="CL231" i="5"/>
  <c r="CZ231" i="5" s="1"/>
  <c r="CL233" i="5"/>
  <c r="CZ233" i="5" s="1"/>
  <c r="CN199" i="5"/>
  <c r="DB199" i="5" s="1"/>
  <c r="CM56" i="5"/>
  <c r="CN80" i="5"/>
  <c r="CX80" i="5" s="1"/>
  <c r="H80" i="7" s="1"/>
  <c r="CN110" i="5"/>
  <c r="DB110" i="5" s="1"/>
  <c r="CM51" i="5"/>
  <c r="CM104" i="5"/>
  <c r="DA104" i="5" s="1"/>
  <c r="CL162" i="5"/>
  <c r="CZ162" i="5" s="1"/>
  <c r="CM177" i="5"/>
  <c r="DA177" i="5" s="1"/>
  <c r="CL148" i="5"/>
  <c r="CZ148" i="5" s="1"/>
  <c r="CN123" i="5"/>
  <c r="CM111" i="5"/>
  <c r="DL111" i="5" s="1"/>
  <c r="I111" i="11" s="1"/>
  <c r="CL118" i="5"/>
  <c r="CZ118" i="5" s="1"/>
  <c r="CM112" i="5"/>
  <c r="DA112" i="5" s="1"/>
  <c r="CM208" i="5"/>
  <c r="DL208" i="5" s="1"/>
  <c r="CM171" i="5"/>
  <c r="DA171" i="5" s="1"/>
  <c r="CM132" i="5"/>
  <c r="DA132" i="5" s="1"/>
  <c r="CM176" i="5"/>
  <c r="DL176" i="5" s="1"/>
  <c r="CN230" i="5"/>
  <c r="CN139" i="5"/>
  <c r="CX139" i="5" s="1"/>
  <c r="H139" i="7" s="1"/>
  <c r="CN181" i="5"/>
  <c r="DB181" i="5" s="1"/>
  <c r="CL138" i="5"/>
  <c r="CZ138" i="5" s="1"/>
  <c r="CN182" i="5"/>
  <c r="DB182" i="5" s="1"/>
  <c r="CM102" i="5"/>
  <c r="DA102" i="5" s="1"/>
  <c r="CL152" i="5"/>
  <c r="CZ152" i="5" s="1"/>
  <c r="CN198" i="5"/>
  <c r="CX198" i="5" s="1"/>
  <c r="H198" i="7" s="1"/>
  <c r="CN235" i="5"/>
  <c r="CM240" i="5"/>
  <c r="DL240" i="5" s="1"/>
  <c r="CM219" i="5"/>
  <c r="DA219" i="5" s="1"/>
  <c r="CL227" i="5"/>
  <c r="CZ227" i="5" s="1"/>
  <c r="CL201" i="5"/>
  <c r="CZ201" i="5" s="1"/>
  <c r="CL241" i="5"/>
  <c r="CZ241" i="5" s="1"/>
  <c r="CM74" i="5"/>
  <c r="DA74" i="5" s="1"/>
  <c r="CM116" i="5"/>
  <c r="DA116" i="5" s="1"/>
  <c r="CL126" i="5"/>
  <c r="CZ126" i="5" s="1"/>
  <c r="CL131" i="5"/>
  <c r="CZ131" i="5" s="1"/>
  <c r="CM212" i="5"/>
  <c r="DA212" i="5" s="1"/>
  <c r="CL166" i="5"/>
  <c r="CZ166" i="5" s="1"/>
  <c r="CL158" i="5"/>
  <c r="CZ158" i="5" s="1"/>
  <c r="CM158" i="5"/>
  <c r="DL158" i="5" s="1"/>
  <c r="CM152" i="5"/>
  <c r="DA152" i="5" s="1"/>
  <c r="CM148" i="5"/>
  <c r="DA148" i="5" s="1"/>
  <c r="CM196" i="5"/>
  <c r="CM151" i="5"/>
  <c r="DL151" i="5" s="1"/>
  <c r="CL197" i="5"/>
  <c r="CZ197" i="5" s="1"/>
  <c r="CM106" i="5"/>
  <c r="DA106" i="5" s="1"/>
  <c r="CN157" i="5"/>
  <c r="CX157" i="5" s="1"/>
  <c r="H157" i="7" s="1"/>
  <c r="CL203" i="5"/>
  <c r="CZ203" i="5" s="1"/>
  <c r="CM159" i="5"/>
  <c r="DL159" i="5" s="1"/>
  <c r="CM203" i="5"/>
  <c r="DL203" i="5" s="1"/>
  <c r="CM131" i="5"/>
  <c r="CL169" i="5"/>
  <c r="CZ169" i="5" s="1"/>
  <c r="CL229" i="5"/>
  <c r="CZ229" i="5" s="1"/>
  <c r="CN217" i="5"/>
  <c r="CX217" i="5" s="1"/>
  <c r="H217" i="7" s="1"/>
  <c r="CL199" i="5"/>
  <c r="CZ199" i="5" s="1"/>
  <c r="CN237" i="5"/>
  <c r="DB237" i="5" s="1"/>
  <c r="CN245" i="5"/>
  <c r="CX245" i="5" s="1"/>
  <c r="H245" i="7" s="1"/>
  <c r="CL215" i="5"/>
  <c r="CZ215" i="5" s="1"/>
  <c r="CL78" i="5"/>
  <c r="CZ78" i="5" s="1"/>
  <c r="CM119" i="5"/>
  <c r="DL119" i="5" s="1"/>
  <c r="CM130" i="5"/>
  <c r="DL130" i="5" s="1"/>
  <c r="CL132" i="5"/>
  <c r="CZ132" i="5" s="1"/>
  <c r="CM231" i="5"/>
  <c r="DL231" i="5" s="1"/>
  <c r="CN169" i="5"/>
  <c r="DB169" i="5" s="1"/>
  <c r="CN161" i="5"/>
  <c r="CX161" i="5" s="1"/>
  <c r="H161" i="7" s="1"/>
  <c r="CL163" i="5"/>
  <c r="CZ163" i="5" s="1"/>
  <c r="CM155" i="5"/>
  <c r="CL151" i="5"/>
  <c r="CZ151" i="5" s="1"/>
  <c r="CM200" i="5"/>
  <c r="DL200" i="5" s="1"/>
  <c r="CM154" i="5"/>
  <c r="CN201" i="5"/>
  <c r="DB201" i="5" s="1"/>
  <c r="CM110" i="5"/>
  <c r="DA110" i="5" s="1"/>
  <c r="CL159" i="5"/>
  <c r="CZ159" i="5" s="1"/>
  <c r="CN206" i="5"/>
  <c r="CX206" i="5" s="1"/>
  <c r="H206" i="7" s="1"/>
  <c r="CN162" i="5"/>
  <c r="CL216" i="5"/>
  <c r="CZ216" i="5" s="1"/>
  <c r="CM133" i="5"/>
  <c r="DL133" i="5" s="1"/>
  <c r="CM172" i="5"/>
  <c r="CM237" i="5"/>
  <c r="DL237" i="5" s="1"/>
  <c r="CM220" i="5"/>
  <c r="DA220" i="5" s="1"/>
  <c r="CN200" i="5"/>
  <c r="DB200" i="5" s="1"/>
  <c r="CL239" i="5"/>
  <c r="CZ239" i="5" s="1"/>
  <c r="CM182" i="5"/>
  <c r="CL218" i="5"/>
  <c r="CZ218" i="5" s="1"/>
  <c r="CL56" i="5"/>
  <c r="CZ56" i="5" s="1"/>
  <c r="CM80" i="5"/>
  <c r="DL80" i="5" s="1"/>
  <c r="I80" i="11" s="1"/>
  <c r="CL103" i="5"/>
  <c r="CZ103" i="5" s="1"/>
  <c r="CN57" i="5"/>
  <c r="DB57" i="5" s="1"/>
  <c r="CN75" i="5"/>
  <c r="CX75" i="5" s="1"/>
  <c r="H75" i="7" s="1"/>
  <c r="CL95" i="5"/>
  <c r="CZ95" i="5" s="1"/>
  <c r="CM195" i="5"/>
  <c r="CL55" i="5"/>
  <c r="CZ55" i="5" s="1"/>
  <c r="CM79" i="5"/>
  <c r="DL79" i="5" s="1"/>
  <c r="I79" i="11" s="1"/>
  <c r="CL105" i="5"/>
  <c r="CZ105" i="5" s="1"/>
  <c r="CN122" i="5"/>
  <c r="CX122" i="5" s="1"/>
  <c r="H122" i="7" s="1"/>
  <c r="CN180" i="5"/>
  <c r="DB180" i="5" s="1"/>
  <c r="CL133" i="5"/>
  <c r="CZ133" i="5" s="1"/>
  <c r="CL191" i="5"/>
  <c r="CZ191" i="5" s="1"/>
  <c r="CN133" i="5"/>
  <c r="CN151" i="5"/>
  <c r="CX151" i="5" s="1"/>
  <c r="H151" i="7" s="1"/>
  <c r="CM244" i="5"/>
  <c r="DA244" i="5" s="1"/>
  <c r="CL124" i="5"/>
  <c r="CZ124" i="5" s="1"/>
  <c r="CM174" i="5"/>
  <c r="DL174" i="5" s="1"/>
  <c r="CN114" i="5"/>
  <c r="DB114" i="5" s="1"/>
  <c r="CM166" i="5"/>
  <c r="DL166" i="5" s="1"/>
  <c r="CN121" i="5"/>
  <c r="CX121" i="5" s="1"/>
  <c r="H121" i="7" s="1"/>
  <c r="CN176" i="5"/>
  <c r="CM115" i="5"/>
  <c r="DA115" i="5" s="1"/>
  <c r="CN168" i="5"/>
  <c r="CX168" i="5" s="1"/>
  <c r="H168" i="7" s="1"/>
  <c r="CM218" i="5"/>
  <c r="DA218" i="5" s="1"/>
  <c r="CL154" i="5"/>
  <c r="CZ154" i="5" s="1"/>
  <c r="CN174" i="5"/>
  <c r="CX174" i="5" s="1"/>
  <c r="H174" i="7" s="1"/>
  <c r="CM201" i="5"/>
  <c r="DA201" i="5" s="1"/>
  <c r="CL134" i="5"/>
  <c r="CZ134" i="5" s="1"/>
  <c r="CL157" i="5"/>
  <c r="CZ157" i="5" s="1"/>
  <c r="CN179" i="5"/>
  <c r="DB179" i="5" s="1"/>
  <c r="CL206" i="5"/>
  <c r="CZ206" i="5" s="1"/>
  <c r="CL235" i="5"/>
  <c r="CZ235" i="5" s="1"/>
  <c r="CM114" i="5"/>
  <c r="DA114" i="5" s="1"/>
  <c r="CL141" i="5"/>
  <c r="CZ141" i="5" s="1"/>
  <c r="CM162" i="5"/>
  <c r="DA162" i="5" s="1"/>
  <c r="CL182" i="5"/>
  <c r="CZ182" i="5" s="1"/>
  <c r="CM207" i="5"/>
  <c r="CM141" i="5"/>
  <c r="DL141" i="5" s="1"/>
  <c r="CL164" i="5"/>
  <c r="CZ164" i="5" s="1"/>
  <c r="CN186" i="5"/>
  <c r="CX186" i="5" s="1"/>
  <c r="H186" i="7" s="1"/>
  <c r="CN224" i="5"/>
  <c r="CX224" i="5" s="1"/>
  <c r="H224" i="7" s="1"/>
  <c r="CM105" i="5"/>
  <c r="DL105" i="5" s="1"/>
  <c r="I105" i="11" s="1"/>
  <c r="CL135" i="5"/>
  <c r="CZ135" i="5" s="1"/>
  <c r="CN153" i="5"/>
  <c r="CX153" i="5" s="1"/>
  <c r="H153" i="7" s="1"/>
  <c r="CN175" i="5"/>
  <c r="DB175" i="5" s="1"/>
  <c r="CM199" i="5"/>
  <c r="DL199" i="5" s="1"/>
  <c r="CL214" i="5"/>
  <c r="CZ214" i="5" s="1"/>
  <c r="CN238" i="5"/>
  <c r="DB238" i="5" s="1"/>
  <c r="CN223" i="5"/>
  <c r="DB223" i="5" s="1"/>
  <c r="CM243" i="5"/>
  <c r="DL243" i="5" s="1"/>
  <c r="CL202" i="5"/>
  <c r="CZ202" i="5" s="1"/>
  <c r="CM222" i="5"/>
  <c r="DA222" i="5" s="1"/>
  <c r="CL242" i="5"/>
  <c r="CZ242" i="5" s="1"/>
  <c r="CN228" i="5"/>
  <c r="CX228" i="5" s="1"/>
  <c r="H228" i="7" s="1"/>
  <c r="CN185" i="5"/>
  <c r="DB185" i="5" s="1"/>
  <c r="CN202" i="5"/>
  <c r="CX202" i="5" s="1"/>
  <c r="H202" i="7" s="1"/>
  <c r="CL221" i="5"/>
  <c r="CZ221" i="5" s="1"/>
  <c r="CN242" i="5"/>
  <c r="CX242" i="5" s="1"/>
  <c r="H242" i="7" s="1"/>
  <c r="CN56" i="5"/>
  <c r="CX56" i="5" s="1"/>
  <c r="H56" i="7" s="1"/>
  <c r="CN85" i="5"/>
  <c r="DB85" i="5" s="1"/>
  <c r="CN113" i="5"/>
  <c r="CX113" i="5" s="1"/>
  <c r="H113" i="7" s="1"/>
  <c r="CN129" i="5"/>
  <c r="DB129" i="5" s="1"/>
  <c r="CM184" i="5"/>
  <c r="DL184" i="5" s="1"/>
  <c r="CM135" i="5"/>
  <c r="DA135" i="5" s="1"/>
  <c r="CL200" i="5"/>
  <c r="CZ200" i="5" s="1"/>
  <c r="CM134" i="5"/>
  <c r="DA134" i="5" s="1"/>
  <c r="CN164" i="5"/>
  <c r="CX164" i="5" s="1"/>
  <c r="H164" i="7" s="1"/>
  <c r="CN107" i="5"/>
  <c r="CX107" i="5" s="1"/>
  <c r="H107" i="7" s="1"/>
  <c r="CL127" i="5"/>
  <c r="CZ127" i="5" s="1"/>
  <c r="CL179" i="5"/>
  <c r="CZ179" i="5" s="1"/>
  <c r="CL121" i="5"/>
  <c r="CZ121" i="5" s="1"/>
  <c r="CL171" i="5"/>
  <c r="CZ171" i="5" s="1"/>
  <c r="CN124" i="5"/>
  <c r="CX124" i="5" s="1"/>
  <c r="H124" i="7" s="1"/>
  <c r="CM181" i="5"/>
  <c r="DL181" i="5" s="1"/>
  <c r="CN118" i="5"/>
  <c r="CX118" i="5" s="1"/>
  <c r="H118" i="7" s="1"/>
  <c r="CM173" i="5"/>
  <c r="DA173" i="5" s="1"/>
  <c r="CL222" i="5"/>
  <c r="CZ222" i="5" s="1"/>
  <c r="CN155" i="5"/>
  <c r="CX155" i="5" s="1"/>
  <c r="H155" i="7" s="1"/>
  <c r="CL176" i="5"/>
  <c r="CZ176" i="5" s="1"/>
  <c r="CM205" i="5"/>
  <c r="DL205" i="5" s="1"/>
  <c r="CN137" i="5"/>
  <c r="DB137" i="5" s="1"/>
  <c r="CM160" i="5"/>
  <c r="DA160" i="5" s="1"/>
  <c r="CL181" i="5"/>
  <c r="CZ181" i="5" s="1"/>
  <c r="CL217" i="5"/>
  <c r="CZ217" i="5" s="1"/>
  <c r="CM238" i="5"/>
  <c r="DA238" i="5" s="1"/>
  <c r="CM118" i="5"/>
  <c r="CM144" i="5"/>
  <c r="DA144" i="5" s="1"/>
  <c r="CN165" i="5"/>
  <c r="DB165" i="5" s="1"/>
  <c r="CM186" i="5"/>
  <c r="DL186" i="5" s="1"/>
  <c r="CN214" i="5"/>
  <c r="CX214" i="5" s="1"/>
  <c r="H214" i="7" s="1"/>
  <c r="CN144" i="5"/>
  <c r="DB144" i="5" s="1"/>
  <c r="CM167" i="5"/>
  <c r="DL167" i="5" s="1"/>
  <c r="CM187" i="5"/>
  <c r="DL187" i="5" s="1"/>
  <c r="CM232" i="5"/>
  <c r="DL232" i="5" s="1"/>
  <c r="CM109" i="5"/>
  <c r="DA109" i="5" s="1"/>
  <c r="CN136" i="5"/>
  <c r="CX136" i="5" s="1"/>
  <c r="H136" i="7" s="1"/>
  <c r="CN156" i="5"/>
  <c r="CX156" i="5" s="1"/>
  <c r="H156" i="7" s="1"/>
  <c r="CL177" i="5"/>
  <c r="CZ177" i="5" s="1"/>
  <c r="CN203" i="5"/>
  <c r="CX203" i="5" s="1"/>
  <c r="H203" i="7" s="1"/>
  <c r="CM217" i="5"/>
  <c r="CL240" i="5"/>
  <c r="CZ240" i="5" s="1"/>
  <c r="CL225" i="5"/>
  <c r="CZ225" i="5" s="1"/>
  <c r="CN246" i="5"/>
  <c r="DB246" i="5" s="1"/>
  <c r="CN205" i="5"/>
  <c r="CX205" i="5" s="1"/>
  <c r="H205" i="7" s="1"/>
  <c r="CN225" i="5"/>
  <c r="CX225" i="5" s="1"/>
  <c r="H225" i="7" s="1"/>
  <c r="CM245" i="5"/>
  <c r="DA245" i="5" s="1"/>
  <c r="CL230" i="5"/>
  <c r="CZ230" i="5" s="1"/>
  <c r="CL187" i="5"/>
  <c r="CZ187" i="5" s="1"/>
  <c r="CL204" i="5"/>
  <c r="CZ204" i="5" s="1"/>
  <c r="CM224" i="5"/>
  <c r="DL224" i="5" s="1"/>
  <c r="CL244" i="5"/>
  <c r="CZ244" i="5" s="1"/>
  <c r="CM60" i="5"/>
  <c r="DA60" i="5" s="1"/>
  <c r="CN88" i="5"/>
  <c r="CX88" i="5" s="1"/>
  <c r="H88" i="7" s="1"/>
  <c r="CL119" i="5"/>
  <c r="CZ119" i="5" s="1"/>
  <c r="CL130" i="5"/>
  <c r="CZ130" i="5" s="1"/>
  <c r="CN193" i="5"/>
  <c r="DB193" i="5" s="1"/>
  <c r="CL137" i="5"/>
  <c r="CZ137" i="5" s="1"/>
  <c r="CN209" i="5"/>
  <c r="CX209" i="5" s="1"/>
  <c r="H209" i="7" s="1"/>
  <c r="CN135" i="5"/>
  <c r="DB135" i="5" s="1"/>
  <c r="CM169" i="5"/>
  <c r="DL169" i="5" s="1"/>
  <c r="CL108" i="5"/>
  <c r="CZ108" i="5" s="1"/>
  <c r="CN131" i="5"/>
  <c r="CX131" i="5" s="1"/>
  <c r="H131" i="7" s="1"/>
  <c r="CN194" i="5"/>
  <c r="CX194" i="5" s="1"/>
  <c r="H194" i="7" s="1"/>
  <c r="CM124" i="5"/>
  <c r="DA124" i="5" s="1"/>
  <c r="CM183" i="5"/>
  <c r="DL183" i="5" s="1"/>
  <c r="CN127" i="5"/>
  <c r="CX127" i="5" s="1"/>
  <c r="H127" i="7" s="1"/>
  <c r="CM234" i="5"/>
  <c r="DA234" i="5" s="1"/>
  <c r="CL125" i="5"/>
  <c r="CZ125" i="5" s="1"/>
  <c r="CL178" i="5"/>
  <c r="CZ178" i="5" s="1"/>
  <c r="CL142" i="5"/>
  <c r="CZ142" i="5" s="1"/>
  <c r="CN158" i="5"/>
  <c r="DB158" i="5" s="1"/>
  <c r="CM179" i="5"/>
  <c r="DL179" i="5" s="1"/>
  <c r="CN215" i="5"/>
  <c r="DB215" i="5" s="1"/>
  <c r="CL139" i="5"/>
  <c r="CZ139" i="5" s="1"/>
  <c r="CN163" i="5"/>
  <c r="DB163" i="5" s="1"/>
  <c r="CM185" i="5"/>
  <c r="DA185" i="5" s="1"/>
  <c r="CN220" i="5"/>
  <c r="CX220" i="5" s="1"/>
  <c r="H220" i="7" s="1"/>
  <c r="CM94" i="5"/>
  <c r="DA94" i="5" s="1"/>
  <c r="CM122" i="5"/>
  <c r="DA122" i="5" s="1"/>
  <c r="CL147" i="5"/>
  <c r="CZ147" i="5" s="1"/>
  <c r="CL167" i="5"/>
  <c r="CZ167" i="5" s="1"/>
  <c r="CM191" i="5"/>
  <c r="DA191" i="5" s="1"/>
  <c r="CL219" i="5"/>
  <c r="CZ219" i="5" s="1"/>
  <c r="CM147" i="5"/>
  <c r="DA147" i="5" s="1"/>
  <c r="CN170" i="5"/>
  <c r="DB170" i="5" s="1"/>
  <c r="CN191" i="5"/>
  <c r="CX191" i="5" s="1"/>
  <c r="H191" i="7" s="1"/>
  <c r="CN240" i="5"/>
  <c r="CX240" i="5" s="1"/>
  <c r="H240" i="7" s="1"/>
  <c r="CM113" i="5"/>
  <c r="DA113" i="5" s="1"/>
  <c r="CM138" i="5"/>
  <c r="DL138" i="5" s="1"/>
  <c r="CN159" i="5"/>
  <c r="CX159" i="5" s="1"/>
  <c r="H159" i="7" s="1"/>
  <c r="CM180" i="5"/>
  <c r="DL180" i="5" s="1"/>
  <c r="CL208" i="5"/>
  <c r="CZ208" i="5" s="1"/>
  <c r="CL220" i="5"/>
  <c r="CZ220" i="5" s="1"/>
  <c r="CL243" i="5"/>
  <c r="CZ243" i="5" s="1"/>
  <c r="CN226" i="5"/>
  <c r="DB226" i="5" s="1"/>
  <c r="CN183" i="5"/>
  <c r="CL207" i="5"/>
  <c r="CZ207" i="5" s="1"/>
  <c r="CM228" i="5"/>
  <c r="DA228" i="5" s="1"/>
  <c r="CM213" i="5"/>
  <c r="DA213" i="5" s="1"/>
  <c r="CM233" i="5"/>
  <c r="DL233" i="5" s="1"/>
  <c r="CM190" i="5"/>
  <c r="DA190" i="5" s="1"/>
  <c r="CN207" i="5"/>
  <c r="CX207" i="5" s="1"/>
  <c r="H207" i="7" s="1"/>
  <c r="CM227" i="5"/>
  <c r="DL227" i="5" s="1"/>
  <c r="CM149" i="5"/>
  <c r="DL149" i="5" s="1"/>
  <c r="CM70" i="5"/>
  <c r="DL70" i="5" s="1"/>
  <c r="I70" i="11" s="1"/>
  <c r="CN92" i="5"/>
  <c r="CX92" i="5" s="1"/>
  <c r="H92" i="7" s="1"/>
  <c r="CL51" i="5"/>
  <c r="CZ51" i="5" s="1"/>
  <c r="CL69" i="5"/>
  <c r="CZ69" i="5" s="1"/>
  <c r="CM88" i="5"/>
  <c r="DA88" i="5" s="1"/>
  <c r="CL113" i="5"/>
  <c r="CZ113" i="5" s="1"/>
  <c r="CN45" i="5"/>
  <c r="CX45" i="5" s="1"/>
  <c r="H45" i="7" s="1"/>
  <c r="CM69" i="5"/>
  <c r="DL69" i="5" s="1"/>
  <c r="I69" i="11" s="1"/>
  <c r="CL94" i="5"/>
  <c r="CZ94" i="5" s="1"/>
  <c r="CN218" i="5"/>
  <c r="CX218" i="5" s="1"/>
  <c r="H218" i="7" s="1"/>
  <c r="CN149" i="5"/>
  <c r="CX149" i="5" s="1"/>
  <c r="H149" i="7" s="1"/>
  <c r="CL223" i="5"/>
  <c r="CZ223" i="5" s="1"/>
  <c r="CN154" i="5"/>
  <c r="CX154" i="5" s="1"/>
  <c r="H154" i="7" s="1"/>
  <c r="CN130" i="5"/>
  <c r="CX130" i="5" s="1"/>
  <c r="H130" i="7" s="1"/>
  <c r="CM140" i="5"/>
  <c r="DA140" i="5" s="1"/>
  <c r="CL189" i="5"/>
  <c r="CZ189" i="5" s="1"/>
  <c r="CN117" i="5"/>
  <c r="CX117" i="5" s="1"/>
  <c r="H117" i="7" s="1"/>
  <c r="CM161" i="5"/>
  <c r="DA161" i="5" s="1"/>
  <c r="CL226" i="5"/>
  <c r="CZ226" i="5" s="1"/>
  <c r="CL150" i="5"/>
  <c r="CZ150" i="5" s="1"/>
  <c r="CL112" i="5"/>
  <c r="CZ112" i="5" s="1"/>
  <c r="CL155" i="5"/>
  <c r="CZ155" i="5" s="1"/>
  <c r="CL102" i="5"/>
  <c r="CZ102" i="5" s="1"/>
  <c r="CL144" i="5"/>
  <c r="CZ144" i="5" s="1"/>
  <c r="CL195" i="5"/>
  <c r="CZ195" i="5" s="1"/>
  <c r="CN146" i="5"/>
  <c r="CX146" i="5" s="1"/>
  <c r="H146" i="7" s="1"/>
  <c r="CN166" i="5"/>
  <c r="CX166" i="5" s="1"/>
  <c r="H166" i="7" s="1"/>
  <c r="CN195" i="5"/>
  <c r="CX195" i="5" s="1"/>
  <c r="H195" i="7" s="1"/>
  <c r="CM241" i="5"/>
  <c r="DA241" i="5" s="1"/>
  <c r="CN148" i="5"/>
  <c r="CX148" i="5" s="1"/>
  <c r="H148" i="7" s="1"/>
  <c r="CN171" i="5"/>
  <c r="DB171" i="5" s="1"/>
  <c r="CN196" i="5"/>
  <c r="CX196" i="5" s="1"/>
  <c r="H196" i="7" s="1"/>
  <c r="CN241" i="5"/>
  <c r="CX241" i="5" s="1"/>
  <c r="H241" i="7" s="1"/>
  <c r="CN103" i="5"/>
  <c r="DB103" i="5" s="1"/>
  <c r="CN134" i="5"/>
  <c r="CX134" i="5" s="1"/>
  <c r="H134" i="7" s="1"/>
  <c r="CL156" i="5"/>
  <c r="CZ156" i="5" s="1"/>
  <c r="CL175" i="5"/>
  <c r="CZ175" i="5" s="1"/>
  <c r="CM202" i="5"/>
  <c r="DA202" i="5" s="1"/>
  <c r="CM235" i="5"/>
  <c r="DL235" i="5" s="1"/>
  <c r="CM156" i="5"/>
  <c r="DL156" i="5" s="1"/>
  <c r="CN178" i="5"/>
  <c r="DB178" i="5" s="1"/>
  <c r="CM198" i="5"/>
  <c r="DA198" i="5" s="1"/>
  <c r="CN96" i="5"/>
  <c r="CX96" i="5" s="1"/>
  <c r="H96" i="7" s="1"/>
  <c r="CM125" i="5"/>
  <c r="DL125" i="5" s="1"/>
  <c r="CN147" i="5"/>
  <c r="DB147" i="5" s="1"/>
  <c r="CN167" i="5"/>
  <c r="DB167" i="5" s="1"/>
  <c r="CM193" i="5"/>
  <c r="DA193" i="5" s="1"/>
  <c r="CM221" i="5"/>
  <c r="DA221" i="5" s="1"/>
  <c r="CM229" i="5"/>
  <c r="DL229" i="5" s="1"/>
  <c r="CM214" i="5"/>
  <c r="DA214" i="5" s="1"/>
  <c r="CL234" i="5"/>
  <c r="CZ234" i="5" s="1"/>
  <c r="CN197" i="5"/>
  <c r="CX197" i="5" s="1"/>
  <c r="H197" i="7" s="1"/>
  <c r="CL213" i="5"/>
  <c r="CZ213" i="5" s="1"/>
  <c r="CN234" i="5"/>
  <c r="CX234" i="5" s="1"/>
  <c r="H234" i="7" s="1"/>
  <c r="CN222" i="5"/>
  <c r="CX222" i="5" s="1"/>
  <c r="H222" i="7" s="1"/>
  <c r="CM242" i="5"/>
  <c r="DA242" i="5" s="1"/>
  <c r="CL196" i="5"/>
  <c r="CZ196" i="5" s="1"/>
  <c r="CN213" i="5"/>
  <c r="CX213" i="5" s="1"/>
  <c r="H213" i="7" s="1"/>
  <c r="DL12" i="5"/>
  <c r="I12" i="11" s="1"/>
  <c r="DL108" i="5"/>
  <c r="I108" i="11" s="1"/>
  <c r="CX173" i="5"/>
  <c r="H173" i="7" s="1"/>
  <c r="CX145" i="5"/>
  <c r="H145" i="7" s="1"/>
  <c r="DL18" i="5"/>
  <c r="I18" i="11" s="1"/>
  <c r="DL8" i="5"/>
  <c r="I8" i="11" s="1"/>
  <c r="DL20" i="5"/>
  <c r="I20" i="11" s="1"/>
  <c r="CX47" i="5"/>
  <c r="H47" i="7" s="1"/>
  <c r="DB47" i="5"/>
  <c r="CX81" i="5"/>
  <c r="H81" i="7" s="1"/>
  <c r="DB81" i="5"/>
  <c r="CX109" i="5"/>
  <c r="H109" i="7" s="1"/>
  <c r="DB109" i="5"/>
  <c r="CX138" i="5"/>
  <c r="H138" i="7" s="1"/>
  <c r="DB138" i="5"/>
  <c r="DA136" i="5"/>
  <c r="DL136" i="5"/>
  <c r="CX184" i="5"/>
  <c r="H184" i="7" s="1"/>
  <c r="DB184" i="5"/>
  <c r="DA192" i="5"/>
  <c r="DL192" i="5"/>
  <c r="DI132" i="5"/>
  <c r="DL4" i="5"/>
  <c r="I4" i="11" s="1"/>
  <c r="DA4" i="5"/>
  <c r="DL25" i="5"/>
  <c r="I25" i="11" s="1"/>
  <c r="DA25" i="5"/>
  <c r="DB9" i="5"/>
  <c r="CX9" i="5"/>
  <c r="H9" i="7" s="1"/>
  <c r="DL34" i="5"/>
  <c r="I34" i="11" s="1"/>
  <c r="DA34" i="5"/>
  <c r="DA5" i="5"/>
  <c r="DL5" i="5"/>
  <c r="I5" i="11" s="1"/>
  <c r="CX55" i="5"/>
  <c r="H55" i="7" s="1"/>
  <c r="DB55" i="5"/>
  <c r="DA21" i="5"/>
  <c r="DL21" i="5"/>
  <c r="I21" i="11" s="1"/>
  <c r="CX108" i="5"/>
  <c r="H108" i="7" s="1"/>
  <c r="DB108" i="5"/>
  <c r="DA91" i="5"/>
  <c r="DL91" i="5"/>
  <c r="I91" i="11" s="1"/>
  <c r="DL46" i="5"/>
  <c r="I46" i="11" s="1"/>
  <c r="DA46" i="5"/>
  <c r="CX72" i="5"/>
  <c r="H72" i="7" s="1"/>
  <c r="DB72" i="5"/>
  <c r="CX99" i="5"/>
  <c r="H99" i="7" s="1"/>
  <c r="DB99" i="5"/>
  <c r="CX188" i="5"/>
  <c r="H188" i="7" s="1"/>
  <c r="DB188" i="5"/>
  <c r="DL66" i="5"/>
  <c r="I66" i="11" s="1"/>
  <c r="DA66" i="5"/>
  <c r="CX48" i="5"/>
  <c r="H48" i="7" s="1"/>
  <c r="DB48" i="5"/>
  <c r="CX66" i="5"/>
  <c r="H66" i="7" s="1"/>
  <c r="DB66" i="5"/>
  <c r="DL85" i="5"/>
  <c r="I85" i="11" s="1"/>
  <c r="DA85" i="5"/>
  <c r="CX42" i="5"/>
  <c r="H42" i="7" s="1"/>
  <c r="DB42" i="5"/>
  <c r="DA65" i="5"/>
  <c r="DL65" i="5"/>
  <c r="I65" i="11" s="1"/>
  <c r="CX93" i="5"/>
  <c r="H93" i="7" s="1"/>
  <c r="DB93" i="5"/>
  <c r="CX125" i="5"/>
  <c r="H125" i="7" s="1"/>
  <c r="DB125" i="5"/>
  <c r="CX211" i="5"/>
  <c r="H211" i="7" s="1"/>
  <c r="DB211" i="5"/>
  <c r="DL146" i="5"/>
  <c r="DA146" i="5"/>
  <c r="CX126" i="5"/>
  <c r="H126" i="7" s="1"/>
  <c r="DB126" i="5"/>
  <c r="DA137" i="5"/>
  <c r="DL137" i="5"/>
  <c r="CX140" i="5"/>
  <c r="H140" i="7" s="1"/>
  <c r="DB140" i="5"/>
  <c r="CX212" i="5"/>
  <c r="H212" i="7" s="1"/>
  <c r="CX221" i="5"/>
  <c r="H221" i="7" s="1"/>
  <c r="DB221" i="5"/>
  <c r="DL98" i="5"/>
  <c r="I98" i="11" s="1"/>
  <c r="DA98" i="5"/>
  <c r="DA139" i="5"/>
  <c r="DL139" i="5"/>
  <c r="CX190" i="5"/>
  <c r="H190" i="7" s="1"/>
  <c r="DB190" i="5"/>
  <c r="DA189" i="5"/>
  <c r="DL189" i="5"/>
  <c r="CX236" i="5"/>
  <c r="H236" i="7" s="1"/>
  <c r="DB236" i="5"/>
  <c r="DL145" i="5"/>
  <c r="DL168" i="5"/>
  <c r="DA168" i="5"/>
  <c r="CX97" i="5"/>
  <c r="H97" i="7" s="1"/>
  <c r="DB97" i="5"/>
  <c r="DA153" i="5"/>
  <c r="DL153" i="5"/>
  <c r="DA175" i="5"/>
  <c r="DL175" i="5"/>
  <c r="DL121" i="5"/>
  <c r="DA121" i="5"/>
  <c r="DL226" i="5"/>
  <c r="DA226" i="5"/>
  <c r="DL211" i="5"/>
  <c r="DA211" i="5"/>
  <c r="DL188" i="5"/>
  <c r="DA188" i="5"/>
  <c r="CX219" i="5"/>
  <c r="H219" i="7" s="1"/>
  <c r="DB219" i="5"/>
  <c r="DA239" i="5"/>
  <c r="DL239" i="5"/>
  <c r="DA194" i="5"/>
  <c r="DL194" i="5"/>
  <c r="CX210" i="5"/>
  <c r="H210" i="7" s="1"/>
  <c r="DB210" i="5"/>
  <c r="DL26" i="5"/>
  <c r="I26" i="11" s="1"/>
  <c r="DP6" i="5"/>
  <c r="DB2" i="5"/>
  <c r="CX2" i="5"/>
  <c r="H2" i="7" s="1"/>
  <c r="DB19" i="5"/>
  <c r="CX19" i="5"/>
  <c r="H19" i="7" s="1"/>
  <c r="DL68" i="5"/>
  <c r="I68" i="11" s="1"/>
  <c r="DA68" i="5"/>
  <c r="CX62" i="5"/>
  <c r="H62" i="7" s="1"/>
  <c r="DB62" i="5"/>
  <c r="CX61" i="5"/>
  <c r="H61" i="7" s="1"/>
  <c r="DB61" i="5"/>
  <c r="CX91" i="5"/>
  <c r="H91" i="7" s="1"/>
  <c r="DB91" i="5"/>
  <c r="CX227" i="5"/>
  <c r="H227" i="7" s="1"/>
  <c r="DB227" i="5"/>
  <c r="CX231" i="5"/>
  <c r="H231" i="7" s="1"/>
  <c r="DB231" i="5"/>
  <c r="CX35" i="5"/>
  <c r="H35" i="7" s="1"/>
  <c r="DB35" i="5"/>
  <c r="CX59" i="5"/>
  <c r="H59" i="7" s="1"/>
  <c r="DB59" i="5"/>
  <c r="DA100" i="5"/>
  <c r="DL100" i="5"/>
  <c r="I100" i="11" s="1"/>
  <c r="DA236" i="5"/>
  <c r="DL236" i="5"/>
  <c r="DL28" i="5"/>
  <c r="I28" i="11" s="1"/>
  <c r="DL14" i="5"/>
  <c r="I14" i="11" s="1"/>
  <c r="DP5" i="5"/>
  <c r="DI88" i="5"/>
  <c r="CX84" i="5"/>
  <c r="H84" i="7" s="1"/>
  <c r="DL27" i="5"/>
  <c r="I27" i="11" s="1"/>
  <c r="DA27" i="5"/>
  <c r="CX36" i="5"/>
  <c r="H36" i="7" s="1"/>
  <c r="DB36" i="5"/>
  <c r="DA54" i="5"/>
  <c r="DL54" i="5"/>
  <c r="I54" i="11" s="1"/>
  <c r="CX73" i="5"/>
  <c r="H73" i="7" s="1"/>
  <c r="DB73" i="5"/>
  <c r="CX39" i="5"/>
  <c r="H39" i="7" s="1"/>
  <c r="DB39" i="5"/>
  <c r="DL215" i="5"/>
  <c r="DA215" i="5"/>
  <c r="DL127" i="5"/>
  <c r="DA127" i="5"/>
  <c r="DA225" i="5"/>
  <c r="DL225" i="5"/>
  <c r="CX216" i="5"/>
  <c r="H216" i="7" s="1"/>
  <c r="DB216" i="5"/>
  <c r="DB6" i="5"/>
  <c r="CX6" i="5"/>
  <c r="H6" i="7" s="1"/>
  <c r="CX8" i="5"/>
  <c r="H8" i="7" s="1"/>
  <c r="DB8" i="5"/>
  <c r="CX12" i="5"/>
  <c r="H12" i="7" s="1"/>
  <c r="DB12" i="5"/>
  <c r="DA73" i="5"/>
  <c r="DL73" i="5"/>
  <c r="I73" i="11" s="1"/>
  <c r="DA77" i="5"/>
  <c r="DL77" i="5"/>
  <c r="I77" i="11" s="1"/>
  <c r="CX67" i="5"/>
  <c r="H67" i="7" s="1"/>
  <c r="DB67" i="5"/>
  <c r="DA32" i="5"/>
  <c r="DL32" i="5"/>
  <c r="I32" i="11" s="1"/>
  <c r="DB5" i="5"/>
  <c r="CX5" i="5"/>
  <c r="H5" i="7" s="1"/>
  <c r="CX26" i="5"/>
  <c r="H26" i="7" s="1"/>
  <c r="DB26" i="5"/>
  <c r="DL43" i="5"/>
  <c r="I43" i="11" s="1"/>
  <c r="DA43" i="5"/>
  <c r="CX37" i="5"/>
  <c r="H37" i="7" s="1"/>
  <c r="DB37" i="5"/>
  <c r="CX94" i="5"/>
  <c r="H94" i="7" s="1"/>
  <c r="DB94" i="5"/>
  <c r="CX98" i="5"/>
  <c r="H98" i="7" s="1"/>
  <c r="DB98" i="5"/>
  <c r="DL53" i="5"/>
  <c r="I53" i="11" s="1"/>
  <c r="DA53" i="5"/>
  <c r="CX77" i="5"/>
  <c r="H77" i="7" s="1"/>
  <c r="DB77" i="5"/>
  <c r="DL92" i="5"/>
  <c r="I92" i="11" s="1"/>
  <c r="DA92" i="5"/>
  <c r="DA48" i="5"/>
  <c r="DL48" i="5"/>
  <c r="I48" i="11" s="1"/>
  <c r="CX71" i="5"/>
  <c r="H71" i="7" s="1"/>
  <c r="DB71" i="5"/>
  <c r="CX101" i="5"/>
  <c r="H101" i="7" s="1"/>
  <c r="DB101" i="5"/>
  <c r="CX52" i="5"/>
  <c r="H52" i="7" s="1"/>
  <c r="DB52" i="5"/>
  <c r="CX70" i="5"/>
  <c r="H70" i="7" s="1"/>
  <c r="DB70" i="5"/>
  <c r="DA90" i="5"/>
  <c r="DL90" i="5"/>
  <c r="I90" i="11" s="1"/>
  <c r="CX152" i="5"/>
  <c r="H152" i="7" s="1"/>
  <c r="DB152" i="5"/>
  <c r="DL74" i="5"/>
  <c r="I74" i="11" s="1"/>
  <c r="DL95" i="5"/>
  <c r="I95" i="11" s="1"/>
  <c r="DA95" i="5"/>
  <c r="DL157" i="5"/>
  <c r="DA157" i="5"/>
  <c r="CX172" i="5"/>
  <c r="H172" i="7" s="1"/>
  <c r="DB172" i="5"/>
  <c r="DL143" i="5"/>
  <c r="DA143" i="5"/>
  <c r="CX120" i="5"/>
  <c r="H120" i="7" s="1"/>
  <c r="DB120" i="5"/>
  <c r="DA158" i="5"/>
  <c r="DL197" i="5"/>
  <c r="DL196" i="5"/>
  <c r="DA196" i="5"/>
  <c r="CX244" i="5"/>
  <c r="H244" i="7" s="1"/>
  <c r="DB244" i="5"/>
  <c r="DL178" i="5"/>
  <c r="DA178" i="5"/>
  <c r="CX243" i="5"/>
  <c r="H243" i="7" s="1"/>
  <c r="DB243" i="5"/>
  <c r="DA159" i="5"/>
  <c r="DL99" i="5"/>
  <c r="I99" i="11" s="1"/>
  <c r="DA99" i="5"/>
  <c r="DA131" i="5"/>
  <c r="DL131" i="5"/>
  <c r="DB217" i="5"/>
  <c r="DA216" i="5"/>
  <c r="DL216" i="5"/>
  <c r="CX199" i="5"/>
  <c r="H199" i="7" s="1"/>
  <c r="CX239" i="5"/>
  <c r="H239" i="7" s="1"/>
  <c r="DB239" i="5"/>
  <c r="CX40" i="5"/>
  <c r="H40" i="7" s="1"/>
  <c r="DL13" i="5"/>
  <c r="I13" i="11" s="1"/>
  <c r="DA13" i="5"/>
  <c r="CX3" i="5"/>
  <c r="H3" i="7" s="1"/>
  <c r="DB3" i="5"/>
  <c r="CX79" i="5"/>
  <c r="H79" i="7" s="1"/>
  <c r="DB79" i="5"/>
  <c r="DA89" i="5"/>
  <c r="DL89" i="5"/>
  <c r="I89" i="11" s="1"/>
  <c r="CX90" i="5"/>
  <c r="H90" i="7" s="1"/>
  <c r="DB90" i="5"/>
  <c r="DA128" i="5"/>
  <c r="DL128" i="5"/>
  <c r="DA142" i="5"/>
  <c r="DL142" i="5"/>
  <c r="CX229" i="5"/>
  <c r="H229" i="7" s="1"/>
  <c r="DB229" i="5"/>
  <c r="DA230" i="5"/>
  <c r="DL230" i="5"/>
  <c r="CX18" i="5"/>
  <c r="H18" i="7" s="1"/>
  <c r="DB18" i="5"/>
  <c r="DA41" i="5"/>
  <c r="DL41" i="5"/>
  <c r="I41" i="11" s="1"/>
  <c r="CX115" i="5"/>
  <c r="H115" i="7" s="1"/>
  <c r="DB115" i="5"/>
  <c r="DL97" i="5"/>
  <c r="I97" i="11" s="1"/>
  <c r="DA97" i="5"/>
  <c r="DL206" i="5"/>
  <c r="DA206" i="5"/>
  <c r="CX30" i="5"/>
  <c r="H30" i="7" s="1"/>
  <c r="DB30" i="5"/>
  <c r="DL38" i="5"/>
  <c r="I38" i="11" s="1"/>
  <c r="DA38" i="5"/>
  <c r="CX16" i="5"/>
  <c r="H16" i="7" s="1"/>
  <c r="DB16" i="5"/>
  <c r="DB13" i="5"/>
  <c r="CX13" i="5"/>
  <c r="H13" i="7" s="1"/>
  <c r="DL47" i="5"/>
  <c r="I47" i="11" s="1"/>
  <c r="DA47" i="5"/>
  <c r="CX69" i="5"/>
  <c r="H69" i="7" s="1"/>
  <c r="DB69" i="5"/>
  <c r="CX119" i="5"/>
  <c r="H119" i="7" s="1"/>
  <c r="DB119" i="5"/>
  <c r="CX106" i="5"/>
  <c r="H106" i="7" s="1"/>
  <c r="DB106" i="5"/>
  <c r="CX82" i="5"/>
  <c r="H82" i="7" s="1"/>
  <c r="DB82" i="5"/>
  <c r="DL58" i="5"/>
  <c r="I58" i="11" s="1"/>
  <c r="DA58" i="5"/>
  <c r="CX53" i="5"/>
  <c r="H53" i="7" s="1"/>
  <c r="DB53" i="5"/>
  <c r="DA71" i="5"/>
  <c r="DL71" i="5"/>
  <c r="I71" i="11" s="1"/>
  <c r="CX100" i="5"/>
  <c r="H100" i="7" s="1"/>
  <c r="DB100" i="5"/>
  <c r="DL52" i="5"/>
  <c r="I52" i="11" s="1"/>
  <c r="DA52" i="5"/>
  <c r="DL75" i="5"/>
  <c r="I75" i="11" s="1"/>
  <c r="DA75" i="5"/>
  <c r="CX102" i="5"/>
  <c r="H102" i="7" s="1"/>
  <c r="DB102" i="5"/>
  <c r="DL56" i="5"/>
  <c r="I56" i="11" s="1"/>
  <c r="DA56" i="5"/>
  <c r="DA165" i="5"/>
  <c r="DL165" i="5"/>
  <c r="DL51" i="5"/>
  <c r="I51" i="11" s="1"/>
  <c r="DA51" i="5"/>
  <c r="DL177" i="5"/>
  <c r="CX123" i="5"/>
  <c r="H123" i="7" s="1"/>
  <c r="DB123" i="5"/>
  <c r="DB161" i="5"/>
  <c r="DL155" i="5"/>
  <c r="DA155" i="5"/>
  <c r="DL171" i="5"/>
  <c r="DL154" i="5"/>
  <c r="DA154" i="5"/>
  <c r="CX230" i="5"/>
  <c r="H230" i="7" s="1"/>
  <c r="DB230" i="5"/>
  <c r="CX162" i="5"/>
  <c r="H162" i="7" s="1"/>
  <c r="DB162" i="5"/>
  <c r="DL172" i="5"/>
  <c r="DA172" i="5"/>
  <c r="CX235" i="5"/>
  <c r="H235" i="7" s="1"/>
  <c r="DB235" i="5"/>
  <c r="CX200" i="5"/>
  <c r="H200" i="7" s="1"/>
  <c r="DL182" i="5"/>
  <c r="DA182" i="5"/>
  <c r="CX177" i="5"/>
  <c r="H177" i="7" s="1"/>
  <c r="DL10" i="5"/>
  <c r="I10" i="11" s="1"/>
  <c r="CX187" i="5"/>
  <c r="H187" i="7" s="1"/>
  <c r="CX24" i="5"/>
  <c r="H24" i="7" s="1"/>
  <c r="DB24" i="5"/>
  <c r="DA7" i="5"/>
  <c r="DL7" i="5"/>
  <c r="I7" i="11" s="1"/>
  <c r="CX160" i="5"/>
  <c r="H160" i="7" s="1"/>
  <c r="DB160" i="5"/>
  <c r="DA45" i="5"/>
  <c r="DL45" i="5"/>
  <c r="I45" i="11" s="1"/>
  <c r="DL170" i="5"/>
  <c r="DA170" i="5"/>
  <c r="DL246" i="5"/>
  <c r="DA246" i="5"/>
  <c r="CX22" i="5"/>
  <c r="H22" i="7" s="1"/>
  <c r="DB22" i="5"/>
  <c r="DL76" i="5"/>
  <c r="I76" i="11" s="1"/>
  <c r="DA76" i="5"/>
  <c r="CX86" i="5"/>
  <c r="H86" i="7" s="1"/>
  <c r="DB86" i="5"/>
  <c r="DL9" i="5"/>
  <c r="I9" i="11" s="1"/>
  <c r="DA9" i="5"/>
  <c r="DL31" i="5"/>
  <c r="I31" i="11" s="1"/>
  <c r="DA31" i="5"/>
  <c r="DA44" i="5"/>
  <c r="DL44" i="5"/>
  <c r="I44" i="11" s="1"/>
  <c r="DA33" i="5"/>
  <c r="DL33" i="5"/>
  <c r="I33" i="11" s="1"/>
  <c r="DL39" i="5"/>
  <c r="I39" i="11" s="1"/>
  <c r="DA39" i="5"/>
  <c r="CX95" i="5"/>
  <c r="H95" i="7" s="1"/>
  <c r="DB95" i="5"/>
  <c r="CX78" i="5"/>
  <c r="H78" i="7" s="1"/>
  <c r="DB78" i="5"/>
  <c r="CX64" i="5"/>
  <c r="H64" i="7" s="1"/>
  <c r="DB64" i="5"/>
  <c r="DL81" i="5"/>
  <c r="I81" i="11" s="1"/>
  <c r="DA81" i="5"/>
  <c r="CX14" i="5"/>
  <c r="H14" i="7" s="1"/>
  <c r="DB14" i="5"/>
  <c r="CX54" i="5"/>
  <c r="H54" i="7" s="1"/>
  <c r="DB54" i="5"/>
  <c r="DB27" i="5"/>
  <c r="CX27" i="5"/>
  <c r="H27" i="7" s="1"/>
  <c r="DL42" i="5"/>
  <c r="I42" i="11" s="1"/>
  <c r="DA42" i="5"/>
  <c r="DL15" i="5"/>
  <c r="I15" i="11" s="1"/>
  <c r="DA15" i="5"/>
  <c r="CX34" i="5"/>
  <c r="H34" i="7" s="1"/>
  <c r="DB34" i="5"/>
  <c r="DB31" i="5"/>
  <c r="CX31" i="5"/>
  <c r="H31" i="7" s="1"/>
  <c r="DB17" i="5"/>
  <c r="CX17" i="5"/>
  <c r="H17" i="7" s="1"/>
  <c r="CX10" i="5"/>
  <c r="H10" i="7" s="1"/>
  <c r="DB10" i="5"/>
  <c r="DB21" i="5"/>
  <c r="CX21" i="5"/>
  <c r="H21" i="7" s="1"/>
  <c r="CX41" i="5"/>
  <c r="H41" i="7" s="1"/>
  <c r="DB41" i="5"/>
  <c r="DA96" i="5"/>
  <c r="DL96" i="5"/>
  <c r="I96" i="11" s="1"/>
  <c r="DL123" i="5"/>
  <c r="DA123" i="5"/>
  <c r="DA82" i="5"/>
  <c r="DL82" i="5"/>
  <c r="I82" i="11" s="1"/>
  <c r="DA84" i="5"/>
  <c r="DL84" i="5"/>
  <c r="I84" i="11" s="1"/>
  <c r="DA101" i="5"/>
  <c r="DL101" i="5"/>
  <c r="I101" i="11" s="1"/>
  <c r="CX57" i="5"/>
  <c r="H57" i="7" s="1"/>
  <c r="DA195" i="5"/>
  <c r="DL195" i="5"/>
  <c r="CX133" i="5"/>
  <c r="H133" i="7" s="1"/>
  <c r="DB133" i="5"/>
  <c r="CX114" i="5"/>
  <c r="H114" i="7" s="1"/>
  <c r="CX176" i="5"/>
  <c r="H176" i="7" s="1"/>
  <c r="DB176" i="5"/>
  <c r="DB174" i="5"/>
  <c r="DL207" i="5"/>
  <c r="DA207" i="5"/>
  <c r="DL22" i="5"/>
  <c r="I22" i="11" s="1"/>
  <c r="DA40" i="5"/>
  <c r="DL40" i="5"/>
  <c r="I40" i="11" s="1"/>
  <c r="DL37" i="5"/>
  <c r="I37" i="11" s="1"/>
  <c r="DA37" i="5"/>
  <c r="CX63" i="5"/>
  <c r="H63" i="7" s="1"/>
  <c r="DB63" i="5"/>
  <c r="DB83" i="5"/>
  <c r="CX83" i="5"/>
  <c r="H83" i="7" s="1"/>
  <c r="CX204" i="5"/>
  <c r="H204" i="7" s="1"/>
  <c r="DB204" i="5"/>
  <c r="CX143" i="5"/>
  <c r="H143" i="7" s="1"/>
  <c r="DB143" i="5"/>
  <c r="CX192" i="5"/>
  <c r="H192" i="7" s="1"/>
  <c r="DB192" i="5"/>
  <c r="DL223" i="5"/>
  <c r="DA223" i="5"/>
  <c r="CX208" i="5"/>
  <c r="H208" i="7" s="1"/>
  <c r="DB208" i="5"/>
  <c r="DA11" i="5"/>
  <c r="DL11" i="5"/>
  <c r="I11" i="11" s="1"/>
  <c r="DB29" i="5"/>
  <c r="CX29" i="5"/>
  <c r="H29" i="7" s="1"/>
  <c r="DL49" i="5"/>
  <c r="I49" i="11" s="1"/>
  <c r="DA49" i="5"/>
  <c r="CX60" i="5"/>
  <c r="H60" i="7" s="1"/>
  <c r="DB60" i="5"/>
  <c r="DA6" i="5"/>
  <c r="DL6" i="5"/>
  <c r="I6" i="11" s="1"/>
  <c r="DL29" i="5"/>
  <c r="I29" i="11" s="1"/>
  <c r="DA29" i="5"/>
  <c r="CX44" i="5"/>
  <c r="H44" i="7" s="1"/>
  <c r="DB44" i="5"/>
  <c r="DL36" i="5"/>
  <c r="I36" i="11" s="1"/>
  <c r="DA36" i="5"/>
  <c r="CX49" i="5"/>
  <c r="H49" i="7" s="1"/>
  <c r="DB49" i="5"/>
  <c r="DA19" i="5"/>
  <c r="DL19" i="5"/>
  <c r="I19" i="11" s="1"/>
  <c r="CX32" i="5"/>
  <c r="H32" i="7" s="1"/>
  <c r="DB32" i="5"/>
  <c r="DA2" i="5"/>
  <c r="DL2" i="5"/>
  <c r="I2" i="11" s="1"/>
  <c r="DA23" i="5"/>
  <c r="DL23" i="5"/>
  <c r="I23" i="11" s="1"/>
  <c r="CX43" i="5"/>
  <c r="H43" i="7" s="1"/>
  <c r="DB43" i="5"/>
  <c r="CX74" i="5"/>
  <c r="H74" i="7" s="1"/>
  <c r="DB74" i="5"/>
  <c r="CX104" i="5"/>
  <c r="H104" i="7" s="1"/>
  <c r="DB104" i="5"/>
  <c r="DA59" i="5"/>
  <c r="DL59" i="5"/>
  <c r="I59" i="11" s="1"/>
  <c r="CX112" i="5"/>
  <c r="H112" i="7" s="1"/>
  <c r="DB112" i="5"/>
  <c r="CX68" i="5"/>
  <c r="H68" i="7" s="1"/>
  <c r="DB68" i="5"/>
  <c r="DL107" i="5"/>
  <c r="I107" i="11" s="1"/>
  <c r="DA107" i="5"/>
  <c r="DA63" i="5"/>
  <c r="DL63" i="5"/>
  <c r="I63" i="11" s="1"/>
  <c r="DL86" i="5"/>
  <c r="I86" i="11" s="1"/>
  <c r="DA86" i="5"/>
  <c r="CX58" i="5"/>
  <c r="H58" i="7" s="1"/>
  <c r="DB58" i="5"/>
  <c r="CX76" i="5"/>
  <c r="H76" i="7" s="1"/>
  <c r="DB76" i="5"/>
  <c r="CX111" i="5"/>
  <c r="H111" i="7" s="1"/>
  <c r="DB111" i="5"/>
  <c r="DA57" i="5"/>
  <c r="DL57" i="5"/>
  <c r="I57" i="11" s="1"/>
  <c r="DA83" i="5"/>
  <c r="DL83" i="5"/>
  <c r="I83" i="11" s="1"/>
  <c r="DL103" i="5"/>
  <c r="I103" i="11" s="1"/>
  <c r="DA103" i="5"/>
  <c r="DL35" i="5"/>
  <c r="I35" i="11" s="1"/>
  <c r="DA35" i="5"/>
  <c r="DL160" i="5"/>
  <c r="DA167" i="5"/>
  <c r="DL217" i="5"/>
  <c r="DA217" i="5"/>
  <c r="CX85" i="5"/>
  <c r="H85" i="7" s="1"/>
  <c r="DL112" i="5"/>
  <c r="I112" i="11" s="1"/>
  <c r="CX141" i="5"/>
  <c r="H141" i="7" s="1"/>
  <c r="DL24" i="5"/>
  <c r="I24" i="11" s="1"/>
  <c r="DB23" i="5"/>
  <c r="CX23" i="5"/>
  <c r="H23" i="7" s="1"/>
  <c r="DL17" i="5"/>
  <c r="I17" i="11" s="1"/>
  <c r="DA17" i="5"/>
  <c r="CX28" i="5"/>
  <c r="H28" i="7" s="1"/>
  <c r="DB28" i="5"/>
  <c r="DL204" i="5"/>
  <c r="DA204" i="5"/>
  <c r="DA210" i="5"/>
  <c r="DL210" i="5"/>
  <c r="DL150" i="5"/>
  <c r="DA150" i="5"/>
  <c r="DL117" i="5"/>
  <c r="DA117" i="5"/>
  <c r="DB7" i="5"/>
  <c r="CX7" i="5"/>
  <c r="H7" i="7" s="1"/>
  <c r="CX50" i="5"/>
  <c r="H50" i="7" s="1"/>
  <c r="DB50" i="5"/>
  <c r="CX65" i="5"/>
  <c r="H65" i="7" s="1"/>
  <c r="DB65" i="5"/>
  <c r="CX132" i="5"/>
  <c r="H132" i="7" s="1"/>
  <c r="DL16" i="5"/>
  <c r="I16" i="11" s="1"/>
  <c r="DB4" i="5"/>
  <c r="CX4" i="5"/>
  <c r="H4" i="7" s="1"/>
  <c r="DB25" i="5"/>
  <c r="CX25" i="5"/>
  <c r="H25" i="7" s="1"/>
  <c r="DB11" i="5"/>
  <c r="CX11" i="5"/>
  <c r="H11" i="7" s="1"/>
  <c r="DA50" i="5"/>
  <c r="DL50" i="5"/>
  <c r="I50" i="11" s="1"/>
  <c r="CX20" i="5"/>
  <c r="H20" i="7" s="1"/>
  <c r="DB20" i="5"/>
  <c r="CX38" i="5"/>
  <c r="H38" i="7" s="1"/>
  <c r="DB38" i="5"/>
  <c r="DB15" i="5"/>
  <c r="CX15" i="5"/>
  <c r="H15" i="7" s="1"/>
  <c r="CX33" i="5"/>
  <c r="H33" i="7" s="1"/>
  <c r="DB33" i="5"/>
  <c r="DA55" i="5"/>
  <c r="DL55" i="5"/>
  <c r="I55" i="11" s="1"/>
  <c r="CX46" i="5"/>
  <c r="H46" i="7" s="1"/>
  <c r="DB46" i="5"/>
  <c r="CX51" i="5"/>
  <c r="H51" i="7" s="1"/>
  <c r="DB51" i="5"/>
  <c r="DL78" i="5"/>
  <c r="I78" i="11" s="1"/>
  <c r="DA78" i="5"/>
  <c r="CX105" i="5"/>
  <c r="H105" i="7" s="1"/>
  <c r="DB105" i="5"/>
  <c r="DA64" i="5"/>
  <c r="DL64" i="5"/>
  <c r="I64" i="11" s="1"/>
  <c r="DA87" i="5"/>
  <c r="DL87" i="5"/>
  <c r="I87" i="11" s="1"/>
  <c r="DL72" i="5"/>
  <c r="I72" i="11" s="1"/>
  <c r="DA72" i="5"/>
  <c r="DB87" i="5"/>
  <c r="CX87" i="5"/>
  <c r="H87" i="7" s="1"/>
  <c r="DA67" i="5"/>
  <c r="DL67" i="5"/>
  <c r="I67" i="11" s="1"/>
  <c r="DB89" i="5"/>
  <c r="CX89" i="5"/>
  <c r="H89" i="7" s="1"/>
  <c r="CX128" i="5"/>
  <c r="H128" i="7" s="1"/>
  <c r="DB128" i="5"/>
  <c r="DL62" i="5"/>
  <c r="I62" i="11" s="1"/>
  <c r="DA62" i="5"/>
  <c r="CX116" i="5"/>
  <c r="H116" i="7" s="1"/>
  <c r="DB116" i="5"/>
  <c r="DA61" i="5"/>
  <c r="DL61" i="5"/>
  <c r="I61" i="11" s="1"/>
  <c r="DL60" i="5"/>
  <c r="I60" i="11" s="1"/>
  <c r="DA183" i="5"/>
  <c r="DB127" i="5"/>
  <c r="DA179" i="5"/>
  <c r="DL113" i="5"/>
  <c r="DL120" i="5"/>
  <c r="DL30" i="5"/>
  <c r="I30" i="11" s="1"/>
  <c r="DN6" i="5"/>
  <c r="DO5" i="5"/>
  <c r="DL126" i="5"/>
  <c r="DL3" i="5"/>
  <c r="I3" i="11" s="1"/>
  <c r="DA243" i="5" l="1"/>
  <c r="DL220" i="5"/>
  <c r="DA93" i="5"/>
  <c r="DA181" i="5"/>
  <c r="DA105" i="5"/>
  <c r="CX237" i="5"/>
  <c r="H237" i="7" s="1"/>
  <c r="CX180" i="5"/>
  <c r="H180" i="7" s="1"/>
  <c r="DA156" i="5"/>
  <c r="DB159" i="5"/>
  <c r="DL228" i="5"/>
  <c r="DA224" i="5"/>
  <c r="DB92" i="5"/>
  <c r="DB209" i="5"/>
  <c r="DA111" i="5"/>
  <c r="DA151" i="5"/>
  <c r="DB155" i="5"/>
  <c r="DA232" i="5"/>
  <c r="DA240" i="5"/>
  <c r="DL191" i="5"/>
  <c r="DA119" i="5"/>
  <c r="DB80" i="5"/>
  <c r="DB139" i="5"/>
  <c r="DL115" i="5"/>
  <c r="DL129" i="5"/>
  <c r="CX215" i="5"/>
  <c r="H215" i="7" s="1"/>
  <c r="DL173" i="5"/>
  <c r="DB107" i="5"/>
  <c r="DB232" i="5"/>
  <c r="CX189" i="5"/>
  <c r="H189" i="7" s="1"/>
  <c r="DL147" i="5"/>
  <c r="DA163" i="5"/>
  <c r="DA79" i="5"/>
  <c r="DL219" i="5"/>
  <c r="DL212" i="5"/>
  <c r="DA130" i="5"/>
  <c r="DL234" i="5"/>
  <c r="CX181" i="5"/>
  <c r="H181" i="7" s="1"/>
  <c r="DL213" i="5"/>
  <c r="DB233" i="5"/>
  <c r="DL244" i="5"/>
  <c r="DA133" i="5"/>
  <c r="DB168" i="5"/>
  <c r="DA200" i="5"/>
  <c r="DA69" i="5"/>
  <c r="DB196" i="5"/>
  <c r="CX169" i="5"/>
  <c r="H169" i="7" s="1"/>
  <c r="DL106" i="5"/>
  <c r="I106" i="11" s="1"/>
  <c r="CX193" i="5"/>
  <c r="H193" i="7" s="1"/>
  <c r="DA149" i="5"/>
  <c r="DL242" i="5"/>
  <c r="CX110" i="5"/>
  <c r="H110" i="7" s="1"/>
  <c r="DL124" i="5"/>
  <c r="DB245" i="5"/>
  <c r="DA164" i="5"/>
  <c r="DL152" i="5"/>
  <c r="CX223" i="5"/>
  <c r="H223" i="7" s="1"/>
  <c r="DA231" i="5"/>
  <c r="DB154" i="5"/>
  <c r="CX137" i="5"/>
  <c r="H137" i="7" s="1"/>
  <c r="CX170" i="5"/>
  <c r="H170" i="7" s="1"/>
  <c r="DB224" i="5"/>
  <c r="CX201" i="5"/>
  <c r="H201" i="7" s="1"/>
  <c r="DB122" i="5"/>
  <c r="DB124" i="5"/>
  <c r="DA174" i="5"/>
  <c r="CX182" i="5"/>
  <c r="H182" i="7" s="1"/>
  <c r="DA209" i="5"/>
  <c r="DA186" i="5"/>
  <c r="DB156" i="5"/>
  <c r="CX165" i="5"/>
  <c r="H165" i="7" s="1"/>
  <c r="DA237" i="5"/>
  <c r="DB136" i="5"/>
  <c r="DA205" i="5"/>
  <c r="DL104" i="5"/>
  <c r="I104" i="11" s="1"/>
  <c r="DB150" i="5"/>
  <c r="DA169" i="5"/>
  <c r="DA233" i="5"/>
  <c r="DB205" i="5"/>
  <c r="DB157" i="5"/>
  <c r="DB142" i="5"/>
  <c r="DL135" i="5"/>
  <c r="DA208" i="5"/>
  <c r="DL185" i="5"/>
  <c r="CX167" i="5"/>
  <c r="H167" i="7" s="1"/>
  <c r="DL162" i="5"/>
  <c r="DB198" i="5"/>
  <c r="DL201" i="5"/>
  <c r="DB206" i="5"/>
  <c r="DA176" i="5"/>
  <c r="DL148" i="5"/>
  <c r="DA203" i="5"/>
  <c r="DL116" i="5"/>
  <c r="DL190" i="5"/>
  <c r="CX135" i="5"/>
  <c r="H135" i="7" s="1"/>
  <c r="CX147" i="5"/>
  <c r="H147" i="7" s="1"/>
  <c r="CX238" i="5"/>
  <c r="H238" i="7" s="1"/>
  <c r="CX178" i="5"/>
  <c r="H178" i="7" s="1"/>
  <c r="CX163" i="5"/>
  <c r="H163" i="7" s="1"/>
  <c r="DB220" i="5"/>
  <c r="DB242" i="5"/>
  <c r="DL102" i="5"/>
  <c r="I102" i="11" s="1"/>
  <c r="DB88" i="5"/>
  <c r="DB225" i="5"/>
  <c r="DL241" i="5"/>
  <c r="DL132" i="5"/>
  <c r="DL110" i="5"/>
  <c r="I110" i="11" s="1"/>
  <c r="DL214" i="5"/>
  <c r="DL221" i="5"/>
  <c r="CX175" i="5"/>
  <c r="H175" i="7" s="1"/>
  <c r="DL198" i="5"/>
  <c r="DB117" i="5"/>
  <c r="DL202" i="5"/>
  <c r="DA125" i="5"/>
  <c r="CX103" i="5"/>
  <c r="H103" i="7" s="1"/>
  <c r="DA180" i="5"/>
  <c r="DL109" i="5"/>
  <c r="I109" i="11" s="1"/>
  <c r="DL218" i="5"/>
  <c r="DA80" i="5"/>
  <c r="DB218" i="5"/>
  <c r="CX246" i="5"/>
  <c r="H246" i="7" s="1"/>
  <c r="DB186" i="5"/>
  <c r="DL161" i="5"/>
  <c r="DL245" i="5"/>
  <c r="DB131" i="5"/>
  <c r="DB207" i="5"/>
  <c r="DA166" i="5"/>
  <c r="DL94" i="5"/>
  <c r="I94" i="11" s="1"/>
  <c r="DB214" i="5"/>
  <c r="CX226" i="5"/>
  <c r="H226" i="7" s="1"/>
  <c r="DB75" i="5"/>
  <c r="DB130" i="5"/>
  <c r="DL134" i="5"/>
  <c r="DB234" i="5"/>
  <c r="DB191" i="5"/>
  <c r="DB96" i="5"/>
  <c r="DA184" i="5"/>
  <c r="DB121" i="5"/>
  <c r="DB222" i="5"/>
  <c r="CX144" i="5"/>
  <c r="H144" i="7" s="1"/>
  <c r="DB202" i="5"/>
  <c r="DB149" i="5"/>
  <c r="DB166" i="5"/>
  <c r="DL144" i="5"/>
  <c r="DL140" i="5"/>
  <c r="DB228" i="5"/>
  <c r="DA199" i="5"/>
  <c r="DA141" i="5"/>
  <c r="DA187" i="5"/>
  <c r="DB197" i="5"/>
  <c r="DB195" i="5"/>
  <c r="DB113" i="5"/>
  <c r="DB151" i="5"/>
  <c r="DA70" i="5"/>
  <c r="DL114" i="5"/>
  <c r="DA138" i="5"/>
  <c r="DL238" i="5"/>
  <c r="DA229" i="5"/>
  <c r="DB241" i="5"/>
  <c r="CX179" i="5"/>
  <c r="H179" i="7" s="1"/>
  <c r="DN4" i="5"/>
  <c r="DB194" i="5"/>
  <c r="CX158" i="5"/>
  <c r="H158" i="7" s="1"/>
  <c r="DB153" i="5"/>
  <c r="DA235" i="5"/>
  <c r="DB240" i="5"/>
  <c r="DB45" i="5"/>
  <c r="DB203" i="5"/>
  <c r="DB118" i="5"/>
  <c r="DB164" i="5"/>
  <c r="DA227" i="5"/>
  <c r="DB56" i="5"/>
  <c r="DL193" i="5"/>
  <c r="DL222" i="5"/>
  <c r="DL122" i="5"/>
  <c r="DB213" i="5"/>
  <c r="DB134" i="5"/>
  <c r="DB148" i="5"/>
  <c r="DB146" i="5"/>
  <c r="CX129" i="5"/>
  <c r="H129" i="7" s="1"/>
  <c r="CX185" i="5"/>
  <c r="H185" i="7" s="1"/>
  <c r="DB183" i="5"/>
  <c r="CX183" i="5"/>
  <c r="H183" i="7" s="1"/>
  <c r="DL88" i="5"/>
  <c r="I88" i="11" s="1"/>
  <c r="CX171" i="5"/>
  <c r="H171" i="7" s="1"/>
  <c r="DA118" i="5"/>
  <c r="DL118" i="5"/>
  <c r="DO6" i="5"/>
  <c r="DQ6" i="5" s="1"/>
  <c r="EC182" i="5" s="1"/>
  <c r="EQ182" i="5" s="1"/>
  <c r="DQ5" i="5"/>
  <c r="DW217" i="5" s="1"/>
  <c r="EK217" i="5" s="1"/>
  <c r="DW74" i="5" l="1"/>
  <c r="EK74" i="5" s="1"/>
  <c r="DY79" i="5"/>
  <c r="EM79" i="5" s="1"/>
  <c r="DY122" i="5"/>
  <c r="EM122" i="5" s="1"/>
  <c r="DO4" i="5"/>
  <c r="DW15" i="5"/>
  <c r="EK15" i="5" s="1"/>
  <c r="DY42" i="5"/>
  <c r="EM42" i="5" s="1"/>
  <c r="DY192" i="5"/>
  <c r="EM192" i="5" s="1"/>
  <c r="DW118" i="5"/>
  <c r="EK118" i="5" s="1"/>
  <c r="DX47" i="5"/>
  <c r="EL47" i="5" s="1"/>
  <c r="DY56" i="5"/>
  <c r="EM56" i="5" s="1"/>
  <c r="DW109" i="5"/>
  <c r="EK109" i="5" s="1"/>
  <c r="DY36" i="5"/>
  <c r="EM36" i="5" s="1"/>
  <c r="DX161" i="5"/>
  <c r="EL161" i="5" s="1"/>
  <c r="DY110" i="5"/>
  <c r="EM110" i="5" s="1"/>
  <c r="DW36" i="5"/>
  <c r="EK36" i="5" s="1"/>
  <c r="DX123" i="5"/>
  <c r="EL123" i="5" s="1"/>
  <c r="DW162" i="5"/>
  <c r="EK162" i="5" s="1"/>
  <c r="DY165" i="5"/>
  <c r="EM165" i="5" s="1"/>
  <c r="DX66" i="5"/>
  <c r="EL66" i="5" s="1"/>
  <c r="DX37" i="5"/>
  <c r="EL37" i="5" s="1"/>
  <c r="DX189" i="5"/>
  <c r="EL189" i="5" s="1"/>
  <c r="DW24" i="5"/>
  <c r="EK24" i="5" s="1"/>
  <c r="DX59" i="5"/>
  <c r="EL59" i="5" s="1"/>
  <c r="DW70" i="5"/>
  <c r="EK70" i="5" s="1"/>
  <c r="DX52" i="5"/>
  <c r="EL52" i="5" s="1"/>
  <c r="DY53" i="5"/>
  <c r="EM53" i="5" s="1"/>
  <c r="DY146" i="5"/>
  <c r="EM146" i="5" s="1"/>
  <c r="EB113" i="5"/>
  <c r="EP113" i="5" s="1"/>
  <c r="DX104" i="5"/>
  <c r="EL104" i="5" s="1"/>
  <c r="DW94" i="5"/>
  <c r="EK94" i="5" s="1"/>
  <c r="DX106" i="5"/>
  <c r="EL106" i="5" s="1"/>
  <c r="EC145" i="5"/>
  <c r="EQ145" i="5" s="1"/>
  <c r="EC7" i="5"/>
  <c r="EQ7" i="5" s="1"/>
  <c r="EB103" i="5"/>
  <c r="EP103" i="5" s="1"/>
  <c r="EA24" i="5"/>
  <c r="EO24" i="5" s="1"/>
  <c r="EA78" i="5"/>
  <c r="EO78" i="5" s="1"/>
  <c r="EB26" i="5"/>
  <c r="EP26" i="5" s="1"/>
  <c r="EB214" i="5"/>
  <c r="EP214" i="5" s="1"/>
  <c r="EB15" i="5"/>
  <c r="EP15" i="5" s="1"/>
  <c r="EB12" i="5"/>
  <c r="EP12" i="5" s="1"/>
  <c r="EA60" i="5"/>
  <c r="EO60" i="5" s="1"/>
  <c r="EA9" i="5"/>
  <c r="EO9" i="5" s="1"/>
  <c r="EB88" i="5"/>
  <c r="EP88" i="5" s="1"/>
  <c r="EC88" i="5"/>
  <c r="EQ88" i="5" s="1"/>
  <c r="EA138" i="5"/>
  <c r="EO138" i="5" s="1"/>
  <c r="EA6" i="5"/>
  <c r="EO6" i="5" s="1"/>
  <c r="EA38" i="5"/>
  <c r="EO38" i="5" s="1"/>
  <c r="EB130" i="5"/>
  <c r="EP130" i="5" s="1"/>
  <c r="EB27" i="5"/>
  <c r="EP27" i="5" s="1"/>
  <c r="EA68" i="5"/>
  <c r="EO68" i="5" s="1"/>
  <c r="EC8" i="5"/>
  <c r="EQ8" i="5" s="1"/>
  <c r="EC10" i="5"/>
  <c r="EQ10" i="5" s="1"/>
  <c r="EA48" i="5"/>
  <c r="EO48" i="5" s="1"/>
  <c r="EB92" i="5"/>
  <c r="EP92" i="5" s="1"/>
  <c r="EA151" i="5"/>
  <c r="EO151" i="5" s="1"/>
  <c r="EC127" i="5"/>
  <c r="EQ127" i="5" s="1"/>
  <c r="EC176" i="5"/>
  <c r="EQ176" i="5" s="1"/>
  <c r="EB157" i="5"/>
  <c r="EP157" i="5" s="1"/>
  <c r="EB91" i="5"/>
  <c r="EP91" i="5" s="1"/>
  <c r="EC173" i="5"/>
  <c r="EQ173" i="5" s="1"/>
  <c r="EC244" i="5"/>
  <c r="EQ244" i="5" s="1"/>
  <c r="EB216" i="5"/>
  <c r="EP216" i="5" s="1"/>
  <c r="EB7" i="5"/>
  <c r="EP7" i="5" s="1"/>
  <c r="EB117" i="5"/>
  <c r="EP117" i="5" s="1"/>
  <c r="EA33" i="5"/>
  <c r="EO33" i="5" s="1"/>
  <c r="EB98" i="5"/>
  <c r="EP98" i="5" s="1"/>
  <c r="EC224" i="5"/>
  <c r="EQ224" i="5" s="1"/>
  <c r="EC222" i="5"/>
  <c r="EQ222" i="5" s="1"/>
  <c r="EB228" i="5"/>
  <c r="EP228" i="5" s="1"/>
  <c r="EB198" i="5"/>
  <c r="EP198" i="5" s="1"/>
  <c r="EB58" i="5"/>
  <c r="EP58" i="5" s="1"/>
  <c r="EA105" i="5"/>
  <c r="EO105" i="5" s="1"/>
  <c r="EB8" i="5"/>
  <c r="EP8" i="5" s="1"/>
  <c r="EB33" i="5"/>
  <c r="EP33" i="5" s="1"/>
  <c r="EC15" i="5"/>
  <c r="EQ15" i="5" s="1"/>
  <c r="EA69" i="5"/>
  <c r="EO69" i="5" s="1"/>
  <c r="EC12" i="5"/>
  <c r="EQ12" i="5" s="1"/>
  <c r="EB93" i="5"/>
  <c r="EP93" i="5" s="1"/>
  <c r="EC112" i="5"/>
  <c r="EQ112" i="5" s="1"/>
  <c r="EC6" i="5"/>
  <c r="EQ6" i="5" s="1"/>
  <c r="EB11" i="5"/>
  <c r="EP11" i="5" s="1"/>
  <c r="EC47" i="5"/>
  <c r="EQ47" i="5" s="1"/>
  <c r="EC174" i="5"/>
  <c r="EQ174" i="5" s="1"/>
  <c r="EA31" i="5"/>
  <c r="EO31" i="5" s="1"/>
  <c r="EB76" i="5"/>
  <c r="EP76" i="5" s="1"/>
  <c r="EB10" i="5"/>
  <c r="EP10" i="5" s="1"/>
  <c r="EA22" i="5"/>
  <c r="EO22" i="5" s="1"/>
  <c r="EC67" i="5"/>
  <c r="EQ67" i="5" s="1"/>
  <c r="EA110" i="5"/>
  <c r="EO110" i="5" s="1"/>
  <c r="EC35" i="5"/>
  <c r="EQ35" i="5" s="1"/>
  <c r="EB31" i="5"/>
  <c r="EP31" i="5" s="1"/>
  <c r="EA104" i="5"/>
  <c r="EO104" i="5" s="1"/>
  <c r="EB137" i="5"/>
  <c r="EP137" i="5" s="1"/>
  <c r="EC111" i="5"/>
  <c r="EQ111" i="5" s="1"/>
  <c r="EC192" i="5"/>
  <c r="EQ192" i="5" s="1"/>
  <c r="EC221" i="5"/>
  <c r="EQ221" i="5" s="1"/>
  <c r="EA2" i="5"/>
  <c r="EO2" i="5" s="1"/>
  <c r="EC74" i="5"/>
  <c r="EQ74" i="5" s="1"/>
  <c r="EC63" i="5"/>
  <c r="EQ63" i="5" s="1"/>
  <c r="EA134" i="5"/>
  <c r="EO134" i="5" s="1"/>
  <c r="EC22" i="5"/>
  <c r="EQ22" i="5" s="1"/>
  <c r="EB73" i="5"/>
  <c r="EP73" i="5" s="1"/>
  <c r="EB134" i="5"/>
  <c r="EP134" i="5" s="1"/>
  <c r="EA26" i="5"/>
  <c r="EO26" i="5" s="1"/>
  <c r="EC66" i="5"/>
  <c r="EQ66" i="5" s="1"/>
  <c r="EB13" i="5"/>
  <c r="EP13" i="5" s="1"/>
  <c r="EA141" i="5"/>
  <c r="EO141" i="5" s="1"/>
  <c r="EB158" i="5"/>
  <c r="EP158" i="5" s="1"/>
  <c r="EC16" i="5"/>
  <c r="EQ16" i="5" s="1"/>
  <c r="EB165" i="5"/>
  <c r="EP165" i="5" s="1"/>
  <c r="EC30" i="5"/>
  <c r="EQ30" i="5" s="1"/>
  <c r="EA64" i="5"/>
  <c r="EO64" i="5" s="1"/>
  <c r="EA29" i="5"/>
  <c r="EO29" i="5" s="1"/>
  <c r="EA87" i="5"/>
  <c r="EO87" i="5" s="1"/>
  <c r="EA21" i="5"/>
  <c r="EO21" i="5" s="1"/>
  <c r="EB9" i="5"/>
  <c r="EP9" i="5" s="1"/>
  <c r="EA11" i="5"/>
  <c r="EO11" i="5" s="1"/>
  <c r="EB95" i="5"/>
  <c r="EP95" i="5" s="1"/>
  <c r="EB20" i="5"/>
  <c r="EP20" i="5" s="1"/>
  <c r="EC71" i="5"/>
  <c r="EQ71" i="5" s="1"/>
  <c r="EA8" i="5"/>
  <c r="EO8" i="5" s="1"/>
  <c r="EC38" i="5"/>
  <c r="EQ38" i="5" s="1"/>
  <c r="EC83" i="5"/>
  <c r="EQ83" i="5" s="1"/>
  <c r="EC21" i="5"/>
  <c r="EQ21" i="5" s="1"/>
  <c r="EC75" i="5"/>
  <c r="EQ75" i="5" s="1"/>
  <c r="EC45" i="5"/>
  <c r="EQ45" i="5" s="1"/>
  <c r="EA192" i="5"/>
  <c r="EO192" i="5" s="1"/>
  <c r="EB87" i="5"/>
  <c r="EP87" i="5" s="1"/>
  <c r="EB79" i="5"/>
  <c r="EP79" i="5" s="1"/>
  <c r="EC149" i="5"/>
  <c r="EQ149" i="5" s="1"/>
  <c r="EA99" i="5"/>
  <c r="EO99" i="5" s="1"/>
  <c r="EB159" i="5"/>
  <c r="EP159" i="5" s="1"/>
  <c r="EA230" i="5"/>
  <c r="EO230" i="5" s="1"/>
  <c r="EC202" i="5"/>
  <c r="EQ202" i="5" s="1"/>
  <c r="EC55" i="5"/>
  <c r="EQ55" i="5" s="1"/>
  <c r="EA3" i="5"/>
  <c r="EO3" i="5" s="1"/>
  <c r="EA5" i="5"/>
  <c r="EO5" i="5" s="1"/>
  <c r="EC80" i="5"/>
  <c r="EQ80" i="5" s="1"/>
  <c r="EC3" i="5"/>
  <c r="EQ3" i="5" s="1"/>
  <c r="EA23" i="5"/>
  <c r="EO23" i="5" s="1"/>
  <c r="EC187" i="5"/>
  <c r="EQ187" i="5" s="1"/>
  <c r="EC34" i="5"/>
  <c r="EQ34" i="5" s="1"/>
  <c r="EC40" i="5"/>
  <c r="EQ40" i="5" s="1"/>
  <c r="EB57" i="5"/>
  <c r="EP57" i="5" s="1"/>
  <c r="EB126" i="5"/>
  <c r="EP126" i="5" s="1"/>
  <c r="EA130" i="5"/>
  <c r="EO130" i="5" s="1"/>
  <c r="EC239" i="5"/>
  <c r="EQ239" i="5" s="1"/>
  <c r="EC24" i="5"/>
  <c r="EQ24" i="5" s="1"/>
  <c r="EA13" i="5"/>
  <c r="EO13" i="5" s="1"/>
  <c r="EC53" i="5"/>
  <c r="EQ53" i="5" s="1"/>
  <c r="EB68" i="5"/>
  <c r="EP68" i="5" s="1"/>
  <c r="EC31" i="5"/>
  <c r="EQ31" i="5" s="1"/>
  <c r="EB121" i="5"/>
  <c r="EP121" i="5" s="1"/>
  <c r="EB23" i="5"/>
  <c r="EP23" i="5" s="1"/>
  <c r="EC17" i="5"/>
  <c r="EQ17" i="5" s="1"/>
  <c r="EC14" i="5"/>
  <c r="EQ14" i="5" s="1"/>
  <c r="EC103" i="5"/>
  <c r="EQ103" i="5" s="1"/>
  <c r="EC23" i="5"/>
  <c r="EQ23" i="5" s="1"/>
  <c r="EA76" i="5"/>
  <c r="EO76" i="5" s="1"/>
  <c r="EC11" i="5"/>
  <c r="EQ11" i="5" s="1"/>
  <c r="EB39" i="5"/>
  <c r="EP39" i="5" s="1"/>
  <c r="EA95" i="5"/>
  <c r="EO95" i="5" s="1"/>
  <c r="EA28" i="5"/>
  <c r="EO28" i="5" s="1"/>
  <c r="EB184" i="5"/>
  <c r="EP184" i="5" s="1"/>
  <c r="EA56" i="5"/>
  <c r="EO56" i="5" s="1"/>
  <c r="EA41" i="5"/>
  <c r="EO41" i="5" s="1"/>
  <c r="EC130" i="5"/>
  <c r="EQ130" i="5" s="1"/>
  <c r="EA121" i="5"/>
  <c r="EO121" i="5" s="1"/>
  <c r="EA168" i="5"/>
  <c r="EO168" i="5" s="1"/>
  <c r="EB122" i="5"/>
  <c r="EP122" i="5" s="1"/>
  <c r="EC235" i="5"/>
  <c r="EQ235" i="5" s="1"/>
  <c r="EA246" i="5"/>
  <c r="EO246" i="5" s="1"/>
  <c r="EA224" i="5"/>
  <c r="EO224" i="5" s="1"/>
  <c r="EA62" i="5"/>
  <c r="EO62" i="5" s="1"/>
  <c r="EC105" i="5"/>
  <c r="EQ105" i="5" s="1"/>
  <c r="EA144" i="5"/>
  <c r="EO144" i="5" s="1"/>
  <c r="EB175" i="5"/>
  <c r="EP175" i="5" s="1"/>
  <c r="EA118" i="5"/>
  <c r="EO118" i="5" s="1"/>
  <c r="EA65" i="5"/>
  <c r="EO65" i="5" s="1"/>
  <c r="EB34" i="5"/>
  <c r="EP34" i="5" s="1"/>
  <c r="EB65" i="5"/>
  <c r="EP65" i="5" s="1"/>
  <c r="EC147" i="5"/>
  <c r="EQ147" i="5" s="1"/>
  <c r="EB45" i="5"/>
  <c r="EP45" i="5" s="1"/>
  <c r="EB35" i="5"/>
  <c r="EP35" i="5" s="1"/>
  <c r="EB19" i="5"/>
  <c r="EP19" i="5" s="1"/>
  <c r="EA14" i="5"/>
  <c r="EO14" i="5" s="1"/>
  <c r="EB3" i="5"/>
  <c r="EP3" i="5" s="1"/>
  <c r="EC81" i="5"/>
  <c r="EQ81" i="5" s="1"/>
  <c r="EC96" i="5"/>
  <c r="EQ96" i="5" s="1"/>
  <c r="EA51" i="5"/>
  <c r="EO51" i="5" s="1"/>
  <c r="EB213" i="5"/>
  <c r="EP213" i="5" s="1"/>
  <c r="EA10" i="5"/>
  <c r="EO10" i="5" s="1"/>
  <c r="EA209" i="5"/>
  <c r="EO209" i="5" s="1"/>
  <c r="EC39" i="5"/>
  <c r="EQ39" i="5" s="1"/>
  <c r="EB108" i="5"/>
  <c r="EP108" i="5" s="1"/>
  <c r="EC33" i="5"/>
  <c r="EQ33" i="5" s="1"/>
  <c r="EC133" i="5"/>
  <c r="EQ133" i="5" s="1"/>
  <c r="EC27" i="5"/>
  <c r="EQ27" i="5" s="1"/>
  <c r="EC19" i="5"/>
  <c r="EQ19" i="5" s="1"/>
  <c r="EC79" i="5"/>
  <c r="EQ79" i="5" s="1"/>
  <c r="EC160" i="5"/>
  <c r="EQ160" i="5" s="1"/>
  <c r="EC26" i="5"/>
  <c r="EQ26" i="5" s="1"/>
  <c r="EA100" i="5"/>
  <c r="EO100" i="5" s="1"/>
  <c r="EB17" i="5"/>
  <c r="EP17" i="5" s="1"/>
  <c r="EA44" i="5"/>
  <c r="EO44" i="5" s="1"/>
  <c r="EB41" i="5"/>
  <c r="EP41" i="5" s="1"/>
  <c r="EA12" i="5"/>
  <c r="EO12" i="5" s="1"/>
  <c r="EA50" i="5"/>
  <c r="EO50" i="5" s="1"/>
  <c r="EC44" i="5"/>
  <c r="EQ44" i="5" s="1"/>
  <c r="EC220" i="5"/>
  <c r="EQ220" i="5" s="1"/>
  <c r="EB186" i="5"/>
  <c r="EP186" i="5" s="1"/>
  <c r="EB160" i="5"/>
  <c r="EP160" i="5" s="1"/>
  <c r="EC59" i="5"/>
  <c r="EQ59" i="5" s="1"/>
  <c r="EC37" i="5"/>
  <c r="EQ37" i="5" s="1"/>
  <c r="EC91" i="5"/>
  <c r="EQ91" i="5" s="1"/>
  <c r="EB131" i="5"/>
  <c r="EP131" i="5" s="1"/>
  <c r="EB50" i="5"/>
  <c r="EP50" i="5" s="1"/>
  <c r="EB4" i="5"/>
  <c r="EP4" i="5" s="1"/>
  <c r="EC29" i="5"/>
  <c r="EQ29" i="5" s="1"/>
  <c r="EC56" i="5"/>
  <c r="EQ56" i="5" s="1"/>
  <c r="EC84" i="5"/>
  <c r="EQ84" i="5" s="1"/>
  <c r="EC198" i="5"/>
  <c r="EQ198" i="5" s="1"/>
  <c r="EA27" i="5"/>
  <c r="EO27" i="5" s="1"/>
  <c r="EC108" i="5"/>
  <c r="EQ108" i="5" s="1"/>
  <c r="EC20" i="5"/>
  <c r="EQ20" i="5" s="1"/>
  <c r="EC52" i="5"/>
  <c r="EQ52" i="5" s="1"/>
  <c r="EA122" i="5"/>
  <c r="EO122" i="5" s="1"/>
  <c r="EA42" i="5"/>
  <c r="EO42" i="5" s="1"/>
  <c r="EA19" i="5"/>
  <c r="EO19" i="5" s="1"/>
  <c r="EA70" i="5"/>
  <c r="EO70" i="5" s="1"/>
  <c r="EB78" i="5"/>
  <c r="EP78" i="5" s="1"/>
  <c r="EC64" i="5"/>
  <c r="EQ64" i="5" s="1"/>
  <c r="EC124" i="5"/>
  <c r="EQ124" i="5" s="1"/>
  <c r="EB112" i="5"/>
  <c r="EP112" i="5" s="1"/>
  <c r="EA164" i="5"/>
  <c r="EO164" i="5" s="1"/>
  <c r="EB205" i="5"/>
  <c r="EP205" i="5" s="1"/>
  <c r="EC194" i="5"/>
  <c r="EQ194" i="5" s="1"/>
  <c r="EB179" i="5"/>
  <c r="EP179" i="5" s="1"/>
  <c r="DW7" i="5"/>
  <c r="EK7" i="5" s="1"/>
  <c r="DY78" i="5"/>
  <c r="EM78" i="5" s="1"/>
  <c r="DX8" i="5"/>
  <c r="EL8" i="5" s="1"/>
  <c r="DX56" i="5"/>
  <c r="EL56" i="5" s="1"/>
  <c r="DW93" i="5"/>
  <c r="EK93" i="5" s="1"/>
  <c r="DX67" i="5"/>
  <c r="EL67" i="5" s="1"/>
  <c r="DY48" i="5"/>
  <c r="EM48" i="5" s="1"/>
  <c r="DX86" i="5"/>
  <c r="EL86" i="5" s="1"/>
  <c r="DX54" i="5"/>
  <c r="EL54" i="5" s="1"/>
  <c r="DW88" i="5"/>
  <c r="EK88" i="5" s="1"/>
  <c r="DW62" i="5"/>
  <c r="EK62" i="5" s="1"/>
  <c r="DY167" i="5"/>
  <c r="EM167" i="5" s="1"/>
  <c r="DY125" i="5"/>
  <c r="EM125" i="5" s="1"/>
  <c r="DY154" i="5"/>
  <c r="EM154" i="5" s="1"/>
  <c r="DX185" i="5"/>
  <c r="EL185" i="5" s="1"/>
  <c r="DY172" i="5"/>
  <c r="EM172" i="5" s="1"/>
  <c r="DX199" i="5"/>
  <c r="EL199" i="5" s="1"/>
  <c r="DW4" i="5"/>
  <c r="EK4" i="5" s="1"/>
  <c r="DY11" i="5"/>
  <c r="EM11" i="5" s="1"/>
  <c r="DX28" i="5"/>
  <c r="DX5" i="5"/>
  <c r="EL5" i="5" s="1"/>
  <c r="DY135" i="5"/>
  <c r="EM135" i="5" s="1"/>
  <c r="DY123" i="5"/>
  <c r="EM123" i="5" s="1"/>
  <c r="DW77" i="5"/>
  <c r="EK77" i="5" s="1"/>
  <c r="DX236" i="5"/>
  <c r="EL236" i="5" s="1"/>
  <c r="DY80" i="5"/>
  <c r="EM80" i="5" s="1"/>
  <c r="DX60" i="5"/>
  <c r="DX95" i="5"/>
  <c r="EL95" i="5" s="1"/>
  <c r="DY117" i="5"/>
  <c r="EM117" i="5" s="1"/>
  <c r="DW185" i="5"/>
  <c r="EK185" i="5" s="1"/>
  <c r="DY82" i="5"/>
  <c r="EM82" i="5" s="1"/>
  <c r="DY228" i="5"/>
  <c r="EM228" i="5" s="1"/>
  <c r="DW233" i="5"/>
  <c r="EK233" i="5" s="1"/>
  <c r="EA235" i="5"/>
  <c r="EO235" i="5" s="1"/>
  <c r="DW17" i="5"/>
  <c r="EK17" i="5" s="1"/>
  <c r="DY38" i="5"/>
  <c r="EM38" i="5" s="1"/>
  <c r="DX71" i="5"/>
  <c r="EL71" i="5" s="1"/>
  <c r="DY10" i="5"/>
  <c r="EM10" i="5" s="1"/>
  <c r="DW9" i="5"/>
  <c r="EK9" i="5" s="1"/>
  <c r="DX149" i="5"/>
  <c r="EL149" i="5" s="1"/>
  <c r="DW82" i="5"/>
  <c r="EK82" i="5" s="1"/>
  <c r="DX61" i="5"/>
  <c r="EL61" i="5" s="1"/>
  <c r="DW117" i="5"/>
  <c r="EK117" i="5" s="1"/>
  <c r="DX73" i="5"/>
  <c r="EL73" i="5" s="1"/>
  <c r="DW134" i="5"/>
  <c r="EK134" i="5" s="1"/>
  <c r="DX139" i="5"/>
  <c r="EL139" i="5" s="1"/>
  <c r="DW221" i="5"/>
  <c r="EK221" i="5" s="1"/>
  <c r="DX110" i="5"/>
  <c r="EL110" i="5" s="1"/>
  <c r="DX243" i="5"/>
  <c r="EL243" i="5" s="1"/>
  <c r="DY237" i="5"/>
  <c r="EM237" i="5" s="1"/>
  <c r="DY18" i="5"/>
  <c r="EM18" i="5" s="1"/>
  <c r="DX46" i="5"/>
  <c r="EL46" i="5" s="1"/>
  <c r="DY47" i="5"/>
  <c r="EM47" i="5" s="1"/>
  <c r="DX10" i="5"/>
  <c r="EL10" i="5" s="1"/>
  <c r="DY21" i="5"/>
  <c r="EM21" i="5" s="1"/>
  <c r="DX12" i="5"/>
  <c r="EL12" i="5" s="1"/>
  <c r="DX9" i="5"/>
  <c r="EL9" i="5" s="1"/>
  <c r="DX167" i="5"/>
  <c r="EL167" i="5" s="1"/>
  <c r="DX69" i="5"/>
  <c r="EL69" i="5" s="1"/>
  <c r="DY31" i="5"/>
  <c r="EM31" i="5" s="1"/>
  <c r="DX116" i="5"/>
  <c r="EL116" i="5" s="1"/>
  <c r="DX170" i="5"/>
  <c r="EL170" i="5" s="1"/>
  <c r="DW175" i="5"/>
  <c r="EK175" i="5" s="1"/>
  <c r="DY159" i="5"/>
  <c r="EM159" i="5" s="1"/>
  <c r="DY121" i="5"/>
  <c r="EM121" i="5" s="1"/>
  <c r="DX196" i="5"/>
  <c r="EL196" i="5" s="1"/>
  <c r="DX220" i="5"/>
  <c r="EL220" i="5" s="1"/>
  <c r="DW226" i="5"/>
  <c r="EK226" i="5" s="1"/>
  <c r="DW35" i="5"/>
  <c r="EK35" i="5" s="1"/>
  <c r="DW242" i="5"/>
  <c r="EK242" i="5" s="1"/>
  <c r="DX3" i="5"/>
  <c r="EL3" i="5" s="1"/>
  <c r="DX13" i="5"/>
  <c r="EL13" i="5" s="1"/>
  <c r="DX41" i="5"/>
  <c r="EL41" i="5" s="1"/>
  <c r="DW19" i="5"/>
  <c r="EK19" i="5" s="1"/>
  <c r="DW11" i="5"/>
  <c r="EK11" i="5" s="1"/>
  <c r="DX23" i="5"/>
  <c r="EL23" i="5" s="1"/>
  <c r="DW87" i="5"/>
  <c r="EK87" i="5" s="1"/>
  <c r="DX34" i="5"/>
  <c r="DW239" i="5"/>
  <c r="EK239" i="5" s="1"/>
  <c r="DY112" i="5"/>
  <c r="EM112" i="5" s="1"/>
  <c r="DW188" i="5"/>
  <c r="EK188" i="5" s="1"/>
  <c r="DX232" i="5"/>
  <c r="EL232" i="5" s="1"/>
  <c r="DY141" i="5"/>
  <c r="EM141" i="5" s="1"/>
  <c r="DX204" i="5"/>
  <c r="EL204" i="5" s="1"/>
  <c r="DY187" i="5"/>
  <c r="EM187" i="5" s="1"/>
  <c r="DX144" i="5"/>
  <c r="EL144" i="5" s="1"/>
  <c r="DW160" i="5"/>
  <c r="EK160" i="5" s="1"/>
  <c r="DY196" i="5"/>
  <c r="EM196" i="5" s="1"/>
  <c r="DY20" i="5"/>
  <c r="EM20" i="5" s="1"/>
  <c r="DX14" i="5"/>
  <c r="EL14" i="5" s="1"/>
  <c r="DY34" i="5"/>
  <c r="EM34" i="5" s="1"/>
  <c r="DX24" i="5"/>
  <c r="EL24" i="5" s="1"/>
  <c r="DW42" i="5"/>
  <c r="EK42" i="5" s="1"/>
  <c r="DW33" i="5"/>
  <c r="EK33" i="5" s="1"/>
  <c r="DX26" i="5"/>
  <c r="DY26" i="5"/>
  <c r="EM26" i="5" s="1"/>
  <c r="DX133" i="5"/>
  <c r="EL133" i="5" s="1"/>
  <c r="DX55" i="5"/>
  <c r="EL55" i="5" s="1"/>
  <c r="DY17" i="5"/>
  <c r="EM17" i="5" s="1"/>
  <c r="DY140" i="5"/>
  <c r="EM140" i="5" s="1"/>
  <c r="DX91" i="5"/>
  <c r="EL91" i="5" s="1"/>
  <c r="DY103" i="5"/>
  <c r="EM103" i="5" s="1"/>
  <c r="DY174" i="5"/>
  <c r="EM174" i="5" s="1"/>
  <c r="DX226" i="5"/>
  <c r="EL226" i="5" s="1"/>
  <c r="DX201" i="5"/>
  <c r="EL201" i="5" s="1"/>
  <c r="DP4" i="5"/>
  <c r="DQ4" i="5" s="1"/>
  <c r="DS196" i="5" s="1"/>
  <c r="EG196" i="5" s="1"/>
  <c r="DY5" i="5"/>
  <c r="EM5" i="5" s="1"/>
  <c r="DW12" i="5"/>
  <c r="EK12" i="5" s="1"/>
  <c r="DW21" i="5"/>
  <c r="EK21" i="5" s="1"/>
  <c r="DX17" i="5"/>
  <c r="EL17" i="5" s="1"/>
  <c r="DX242" i="5"/>
  <c r="EL242" i="5" s="1"/>
  <c r="DX70" i="5"/>
  <c r="EL70" i="5" s="1"/>
  <c r="DX75" i="5"/>
  <c r="EL75" i="5" s="1"/>
  <c r="DY30" i="5"/>
  <c r="EM30" i="5" s="1"/>
  <c r="DW18" i="5"/>
  <c r="EK18" i="5" s="1"/>
  <c r="DX63" i="5"/>
  <c r="EL63" i="5" s="1"/>
  <c r="DY13" i="5"/>
  <c r="EM13" i="5" s="1"/>
  <c r="DY49" i="5"/>
  <c r="EM49" i="5" s="1"/>
  <c r="DY118" i="5"/>
  <c r="EM118" i="5" s="1"/>
  <c r="DX15" i="5"/>
  <c r="EL15" i="5" s="1"/>
  <c r="DW37" i="5"/>
  <c r="EK37" i="5" s="1"/>
  <c r="DX136" i="5"/>
  <c r="EL136" i="5" s="1"/>
  <c r="DY12" i="5"/>
  <c r="EM12" i="5" s="1"/>
  <c r="DX53" i="5"/>
  <c r="EL53" i="5" s="1"/>
  <c r="DY115" i="5"/>
  <c r="EM115" i="5" s="1"/>
  <c r="DY29" i="5"/>
  <c r="EM29" i="5" s="1"/>
  <c r="DW120" i="5"/>
  <c r="EK120" i="5" s="1"/>
  <c r="DX72" i="5"/>
  <c r="EL72" i="5" s="1"/>
  <c r="DW168" i="5"/>
  <c r="EK168" i="5" s="1"/>
  <c r="DX90" i="5"/>
  <c r="EL90" i="5" s="1"/>
  <c r="DX40" i="5"/>
  <c r="DW91" i="5"/>
  <c r="EK91" i="5" s="1"/>
  <c r="DY91" i="5"/>
  <c r="EM91" i="5" s="1"/>
  <c r="DY23" i="5"/>
  <c r="EM23" i="5" s="1"/>
  <c r="DY73" i="5"/>
  <c r="EM73" i="5" s="1"/>
  <c r="DY104" i="5"/>
  <c r="EM104" i="5" s="1"/>
  <c r="DY152" i="5"/>
  <c r="EM152" i="5" s="1"/>
  <c r="DX119" i="5"/>
  <c r="EL119" i="5" s="1"/>
  <c r="DX234" i="5"/>
  <c r="EL234" i="5" s="1"/>
  <c r="DW130" i="5"/>
  <c r="EK130" i="5" s="1"/>
  <c r="DW232" i="5"/>
  <c r="EK232" i="5" s="1"/>
  <c r="DW110" i="5"/>
  <c r="EK110" i="5" s="1"/>
  <c r="DY211" i="5"/>
  <c r="EM211" i="5" s="1"/>
  <c r="DW123" i="5"/>
  <c r="EK123" i="5" s="1"/>
  <c r="DW172" i="5"/>
  <c r="EK172" i="5" s="1"/>
  <c r="DY234" i="5"/>
  <c r="EM234" i="5" s="1"/>
  <c r="DW206" i="5"/>
  <c r="EK206" i="5" s="1"/>
  <c r="DW187" i="5"/>
  <c r="EK187" i="5" s="1"/>
  <c r="DW203" i="5"/>
  <c r="EK203" i="5" s="1"/>
  <c r="DW205" i="5"/>
  <c r="EK205" i="5" s="1"/>
  <c r="DW215" i="5"/>
  <c r="EK215" i="5" s="1"/>
  <c r="DX35" i="5"/>
  <c r="EL35" i="5" s="1"/>
  <c r="DW31" i="5"/>
  <c r="EK31" i="5" s="1"/>
  <c r="DX25" i="5"/>
  <c r="EL25" i="5" s="1"/>
  <c r="DY40" i="5"/>
  <c r="EM40" i="5" s="1"/>
  <c r="DX6" i="5"/>
  <c r="EL6" i="5" s="1"/>
  <c r="DX79" i="5"/>
  <c r="EL79" i="5" s="1"/>
  <c r="DY3" i="5"/>
  <c r="EM3" i="5" s="1"/>
  <c r="DY41" i="5"/>
  <c r="EM41" i="5" s="1"/>
  <c r="DX21" i="5"/>
  <c r="EL21" i="5" s="1"/>
  <c r="DX83" i="5"/>
  <c r="EL83" i="5" s="1"/>
  <c r="DX18" i="5"/>
  <c r="EL18" i="5" s="1"/>
  <c r="DY54" i="5"/>
  <c r="EM54" i="5" s="1"/>
  <c r="DW131" i="5"/>
  <c r="EK131" i="5" s="1"/>
  <c r="DY16" i="5"/>
  <c r="EM16" i="5" s="1"/>
  <c r="DX62" i="5"/>
  <c r="EL62" i="5" s="1"/>
  <c r="DX143" i="5"/>
  <c r="EL143" i="5" s="1"/>
  <c r="DY15" i="5"/>
  <c r="EM15" i="5" s="1"/>
  <c r="DW57" i="5"/>
  <c r="EK57" i="5" s="1"/>
  <c r="DY143" i="5"/>
  <c r="EM143" i="5" s="1"/>
  <c r="DW50" i="5"/>
  <c r="EK50" i="5" s="1"/>
  <c r="DY138" i="5"/>
  <c r="EM138" i="5" s="1"/>
  <c r="DX82" i="5"/>
  <c r="EL82" i="5" s="1"/>
  <c r="DY44" i="5"/>
  <c r="EM44" i="5" s="1"/>
  <c r="DY102" i="5"/>
  <c r="EM102" i="5" s="1"/>
  <c r="DY52" i="5"/>
  <c r="EM52" i="5" s="1"/>
  <c r="DW124" i="5"/>
  <c r="EK124" i="5" s="1"/>
  <c r="DW95" i="5"/>
  <c r="EK95" i="5" s="1"/>
  <c r="DX33" i="5"/>
  <c r="EL33" i="5" s="1"/>
  <c r="DW78" i="5"/>
  <c r="EK78" i="5" s="1"/>
  <c r="DW106" i="5"/>
  <c r="EK106" i="5" s="1"/>
  <c r="DX162" i="5"/>
  <c r="EL162" i="5" s="1"/>
  <c r="DX128" i="5"/>
  <c r="EL128" i="5" s="1"/>
  <c r="DW243" i="5"/>
  <c r="EK243" i="5" s="1"/>
  <c r="DX142" i="5"/>
  <c r="EL142" i="5" s="1"/>
  <c r="DY144" i="5"/>
  <c r="EM144" i="5" s="1"/>
  <c r="DX113" i="5"/>
  <c r="EL113" i="5" s="1"/>
  <c r="DW81" i="5"/>
  <c r="EK81" i="5" s="1"/>
  <c r="DW129" i="5"/>
  <c r="EK129" i="5" s="1"/>
  <c r="DY175" i="5"/>
  <c r="EM175" i="5" s="1"/>
  <c r="DY242" i="5"/>
  <c r="EM242" i="5" s="1"/>
  <c r="DW212" i="5"/>
  <c r="EK212" i="5" s="1"/>
  <c r="DX190" i="5"/>
  <c r="EL190" i="5" s="1"/>
  <c r="DY218" i="5"/>
  <c r="EM218" i="5" s="1"/>
  <c r="DY214" i="5"/>
  <c r="EM214" i="5" s="1"/>
  <c r="DY245" i="5"/>
  <c r="EM245" i="5" s="1"/>
  <c r="DX211" i="5"/>
  <c r="EL211" i="5" s="1"/>
  <c r="DY178" i="5"/>
  <c r="EM178" i="5" s="1"/>
  <c r="DY229" i="5"/>
  <c r="EM229" i="5" s="1"/>
  <c r="DW197" i="5"/>
  <c r="EK197" i="5" s="1"/>
  <c r="DY169" i="5"/>
  <c r="EM169" i="5" s="1"/>
  <c r="DY216" i="5"/>
  <c r="EM216" i="5" s="1"/>
  <c r="DW231" i="5"/>
  <c r="EK231" i="5" s="1"/>
  <c r="DY208" i="5"/>
  <c r="EM208" i="5" s="1"/>
  <c r="DW184" i="5"/>
  <c r="EK184" i="5" s="1"/>
  <c r="DX160" i="5"/>
  <c r="EL160" i="5" s="1"/>
  <c r="DW224" i="5"/>
  <c r="EK224" i="5" s="1"/>
  <c r="DY202" i="5"/>
  <c r="EM202" i="5" s="1"/>
  <c r="DY182" i="5"/>
  <c r="EM182" i="5" s="1"/>
  <c r="DW240" i="5"/>
  <c r="EK240" i="5" s="1"/>
  <c r="DY223" i="5"/>
  <c r="EM223" i="5" s="1"/>
  <c r="DW193" i="5"/>
  <c r="EK193" i="5" s="1"/>
  <c r="DX245" i="5"/>
  <c r="EL245" i="5" s="1"/>
  <c r="DW161" i="5"/>
  <c r="EK161" i="5" s="1"/>
  <c r="DX138" i="5"/>
  <c r="EL138" i="5" s="1"/>
  <c r="DX118" i="5"/>
  <c r="EL118" i="5" s="1"/>
  <c r="DY98" i="5"/>
  <c r="EM98" i="5" s="1"/>
  <c r="DW245" i="5"/>
  <c r="EK245" i="5" s="1"/>
  <c r="DW151" i="5"/>
  <c r="EK151" i="5" s="1"/>
  <c r="DY127" i="5"/>
  <c r="EM127" i="5" s="1"/>
  <c r="DY108" i="5"/>
  <c r="EM108" i="5" s="1"/>
  <c r="DY213" i="5"/>
  <c r="EM213" i="5" s="1"/>
  <c r="DX154" i="5"/>
  <c r="EL154" i="5" s="1"/>
  <c r="DX213" i="5"/>
  <c r="EL213" i="5" s="1"/>
  <c r="DX163" i="5"/>
  <c r="EL163" i="5" s="1"/>
  <c r="DY139" i="5"/>
  <c r="EM139" i="5" s="1"/>
  <c r="DY119" i="5"/>
  <c r="EM119" i="5" s="1"/>
  <c r="DX99" i="5"/>
  <c r="EL99" i="5" s="1"/>
  <c r="DX223" i="5"/>
  <c r="EL223" i="5" s="1"/>
  <c r="DX158" i="5"/>
  <c r="EL158" i="5" s="1"/>
  <c r="DY137" i="5"/>
  <c r="EM137" i="5" s="1"/>
  <c r="DX114" i="5"/>
  <c r="EL114" i="5" s="1"/>
  <c r="DY199" i="5"/>
  <c r="EM199" i="5" s="1"/>
  <c r="DW158" i="5"/>
  <c r="EK158" i="5" s="1"/>
  <c r="DW139" i="5"/>
  <c r="EK139" i="5" s="1"/>
  <c r="DW119" i="5"/>
  <c r="EK119" i="5" s="1"/>
  <c r="DX239" i="5"/>
  <c r="EL239" i="5" s="1"/>
  <c r="DX126" i="5"/>
  <c r="EL126" i="5" s="1"/>
  <c r="DW92" i="5"/>
  <c r="EK92" i="5" s="1"/>
  <c r="DY68" i="5"/>
  <c r="EM68" i="5" s="1"/>
  <c r="DW53" i="5"/>
  <c r="EK53" i="5" s="1"/>
  <c r="DW30" i="5"/>
  <c r="EK30" i="5" s="1"/>
  <c r="DW228" i="5"/>
  <c r="EK228" i="5" s="1"/>
  <c r="DY132" i="5"/>
  <c r="EM132" i="5" s="1"/>
  <c r="DX88" i="5"/>
  <c r="EL88" i="5" s="1"/>
  <c r="DY55" i="5"/>
  <c r="EM55" i="5" s="1"/>
  <c r="DX152" i="5"/>
  <c r="EL152" i="5" s="1"/>
  <c r="DY85" i="5"/>
  <c r="EM85" i="5" s="1"/>
  <c r="DW68" i="5"/>
  <c r="EK68" i="5" s="1"/>
  <c r="DX51" i="5"/>
  <c r="EL51" i="5" s="1"/>
  <c r="DY28" i="5"/>
  <c r="EM28" i="5" s="1"/>
  <c r="DY161" i="5"/>
  <c r="EM161" i="5" s="1"/>
  <c r="DX87" i="5"/>
  <c r="EL87" i="5" s="1"/>
  <c r="DW71" i="5"/>
  <c r="EK71" i="5" s="1"/>
  <c r="DW52" i="5"/>
  <c r="EK52" i="5" s="1"/>
  <c r="DY151" i="5"/>
  <c r="EM151" i="5" s="1"/>
  <c r="DY93" i="5"/>
  <c r="EM93" i="5" s="1"/>
  <c r="DX64" i="5"/>
  <c r="EL64" i="5" s="1"/>
  <c r="DY209" i="5"/>
  <c r="EM209" i="5" s="1"/>
  <c r="DW64" i="5"/>
  <c r="EK64" i="5" s="1"/>
  <c r="DW14" i="5"/>
  <c r="EK14" i="5" s="1"/>
  <c r="DX84" i="5"/>
  <c r="EL84" i="5" s="1"/>
  <c r="DW55" i="5"/>
  <c r="EK55" i="5" s="1"/>
  <c r="DY19" i="5"/>
  <c r="EM19" i="5" s="1"/>
  <c r="DW157" i="5"/>
  <c r="EK157" i="5" s="1"/>
  <c r="DY75" i="5"/>
  <c r="EM75" i="5" s="1"/>
  <c r="DW29" i="5"/>
  <c r="EK29" i="5" s="1"/>
  <c r="DX7" i="5"/>
  <c r="EL7" i="5" s="1"/>
  <c r="DW105" i="5"/>
  <c r="EK105" i="5" s="1"/>
  <c r="DW43" i="5"/>
  <c r="EK43" i="5" s="1"/>
  <c r="DW16" i="5"/>
  <c r="EK16" i="5" s="1"/>
  <c r="DY97" i="5"/>
  <c r="EM97" i="5" s="1"/>
  <c r="DX31" i="5"/>
  <c r="EL31" i="5" s="1"/>
  <c r="DX2" i="5"/>
  <c r="EL2" i="5" s="1"/>
  <c r="DW20" i="5"/>
  <c r="EK20" i="5" s="1"/>
  <c r="DW32" i="5"/>
  <c r="EK32" i="5" s="1"/>
  <c r="DY43" i="5"/>
  <c r="EM43" i="5" s="1"/>
  <c r="DW178" i="5"/>
  <c r="EK178" i="5" s="1"/>
  <c r="DX38" i="5"/>
  <c r="EL38" i="5" s="1"/>
  <c r="DX27" i="5"/>
  <c r="EL27" i="5" s="1"/>
  <c r="DX50" i="5"/>
  <c r="EL50" i="5" s="1"/>
  <c r="DX209" i="5"/>
  <c r="EL209" i="5" s="1"/>
  <c r="DX171" i="5"/>
  <c r="EL171" i="5" s="1"/>
  <c r="DX222" i="5"/>
  <c r="EL222" i="5" s="1"/>
  <c r="DW192" i="5"/>
  <c r="EK192" i="5" s="1"/>
  <c r="DW238" i="5"/>
  <c r="EK238" i="5" s="1"/>
  <c r="DY212" i="5"/>
  <c r="EM212" i="5" s="1"/>
  <c r="DW229" i="5"/>
  <c r="EK229" i="5" s="1"/>
  <c r="DX206" i="5"/>
  <c r="EL206" i="5" s="1"/>
  <c r="DW181" i="5"/>
  <c r="EK181" i="5" s="1"/>
  <c r="DW155" i="5"/>
  <c r="EK155" i="5" s="1"/>
  <c r="DW218" i="5"/>
  <c r="EK218" i="5" s="1"/>
  <c r="DX200" i="5"/>
  <c r="EL200" i="5" s="1"/>
  <c r="DW179" i="5"/>
  <c r="EK179" i="5" s="1"/>
  <c r="DY239" i="5"/>
  <c r="EM239" i="5" s="1"/>
  <c r="DY221" i="5"/>
  <c r="EM221" i="5" s="1"/>
  <c r="DY191" i="5"/>
  <c r="EM191" i="5" s="1"/>
  <c r="DX230" i="5"/>
  <c r="EL230" i="5" s="1"/>
  <c r="DY160" i="5"/>
  <c r="EM160" i="5" s="1"/>
  <c r="DX135" i="5"/>
  <c r="EL135" i="5" s="1"/>
  <c r="DX115" i="5"/>
  <c r="EL115" i="5" s="1"/>
  <c r="DY94" i="5"/>
  <c r="EM94" i="5" s="1"/>
  <c r="DW230" i="5"/>
  <c r="EK230" i="5" s="1"/>
  <c r="DX147" i="5"/>
  <c r="EL147" i="5" s="1"/>
  <c r="DX124" i="5"/>
  <c r="EL124" i="5" s="1"/>
  <c r="DW107" i="5"/>
  <c r="EK107" i="5" s="1"/>
  <c r="DX195" i="5"/>
  <c r="EL195" i="5" s="1"/>
  <c r="DW147" i="5"/>
  <c r="EK147" i="5" s="1"/>
  <c r="DY205" i="5"/>
  <c r="EM205" i="5" s="1"/>
  <c r="DW159" i="5"/>
  <c r="EK159" i="5" s="1"/>
  <c r="DW136" i="5"/>
  <c r="EK136" i="5" s="1"/>
  <c r="DW116" i="5"/>
  <c r="EK116" i="5" s="1"/>
  <c r="DW96" i="5"/>
  <c r="EK96" i="5" s="1"/>
  <c r="DY215" i="5"/>
  <c r="EM215" i="5" s="1"/>
  <c r="DW153" i="5"/>
  <c r="EK153" i="5" s="1"/>
  <c r="DY134" i="5"/>
  <c r="EM134" i="5" s="1"/>
  <c r="DX111" i="5"/>
  <c r="EL111" i="5" s="1"/>
  <c r="DX191" i="5"/>
  <c r="EL191" i="5" s="1"/>
  <c r="DX157" i="5"/>
  <c r="EL157" i="5" s="1"/>
  <c r="DX137" i="5"/>
  <c r="EL137" i="5" s="1"/>
  <c r="DX117" i="5"/>
  <c r="EL117" i="5" s="1"/>
  <c r="DX228" i="5"/>
  <c r="EL228" i="5" s="1"/>
  <c r="DW113" i="5"/>
  <c r="EK113" i="5" s="1"/>
  <c r="DW89" i="5"/>
  <c r="EK89" i="5" s="1"/>
  <c r="DW67" i="5"/>
  <c r="EK67" i="5" s="1"/>
  <c r="DX48" i="5"/>
  <c r="DY27" i="5"/>
  <c r="EM27" i="5" s="1"/>
  <c r="DX217" i="5"/>
  <c r="EL217" i="5" s="1"/>
  <c r="DX129" i="5"/>
  <c r="EL129" i="5" s="1"/>
  <c r="DY81" i="5"/>
  <c r="EM81" i="5" s="1"/>
  <c r="DY51" i="5"/>
  <c r="EM51" i="5" s="1"/>
  <c r="DW137" i="5"/>
  <c r="EK137" i="5" s="1"/>
  <c r="DY83" i="5"/>
  <c r="EM83" i="5" s="1"/>
  <c r="DY66" i="5"/>
  <c r="EM66" i="5" s="1"/>
  <c r="DY46" i="5"/>
  <c r="EM46" i="5" s="1"/>
  <c r="DW27" i="5"/>
  <c r="EK27" i="5" s="1"/>
  <c r="DX146" i="5"/>
  <c r="EL146" i="5" s="1"/>
  <c r="DW85" i="5"/>
  <c r="EK85" i="5" s="1"/>
  <c r="DY69" i="5"/>
  <c r="EM69" i="5" s="1"/>
  <c r="DX49" i="5"/>
  <c r="EL49" i="5" s="1"/>
  <c r="DW146" i="5"/>
  <c r="EK146" i="5" s="1"/>
  <c r="DW90" i="5"/>
  <c r="EK90" i="5" s="1"/>
  <c r="DX207" i="5"/>
  <c r="EL207" i="5" s="1"/>
  <c r="DX164" i="5"/>
  <c r="EL164" i="5" s="1"/>
  <c r="DY220" i="5"/>
  <c r="EM220" i="5" s="1"/>
  <c r="DW189" i="5"/>
  <c r="EK189" i="5" s="1"/>
  <c r="DX235" i="5"/>
  <c r="EL235" i="5" s="1"/>
  <c r="DY206" i="5"/>
  <c r="EM206" i="5" s="1"/>
  <c r="DY226" i="5"/>
  <c r="EM226" i="5" s="1"/>
  <c r="DY204" i="5"/>
  <c r="EM204" i="5" s="1"/>
  <c r="DX174" i="5"/>
  <c r="EL174" i="5" s="1"/>
  <c r="DY153" i="5"/>
  <c r="EM153" i="5" s="1"/>
  <c r="DW216" i="5"/>
  <c r="EK216" i="5" s="1"/>
  <c r="DW198" i="5"/>
  <c r="EK198" i="5" s="1"/>
  <c r="DW174" i="5"/>
  <c r="EK174" i="5" s="1"/>
  <c r="DW237" i="5"/>
  <c r="EK237" i="5" s="1"/>
  <c r="DW210" i="5"/>
  <c r="EK210" i="5" s="1"/>
  <c r="DX188" i="5"/>
  <c r="EL188" i="5" s="1"/>
  <c r="DY219" i="5"/>
  <c r="EM219" i="5" s="1"/>
  <c r="DX155" i="5"/>
  <c r="EL155" i="5" s="1"/>
  <c r="DW132" i="5"/>
  <c r="EK132" i="5" s="1"/>
  <c r="DY113" i="5"/>
  <c r="EM113" i="5" s="1"/>
  <c r="DX93" i="5"/>
  <c r="EL93" i="5" s="1"/>
  <c r="DX219" i="5"/>
  <c r="EL219" i="5" s="1"/>
  <c r="DX141" i="5"/>
  <c r="EL141" i="5" s="1"/>
  <c r="DX121" i="5"/>
  <c r="EL121" i="5" s="1"/>
  <c r="DX105" i="5"/>
  <c r="EL105" i="5" s="1"/>
  <c r="DY190" i="5"/>
  <c r="EM190" i="5" s="1"/>
  <c r="DY145" i="5"/>
  <c r="EM145" i="5" s="1"/>
  <c r="DY197" i="5"/>
  <c r="EM197" i="5" s="1"/>
  <c r="DY158" i="5"/>
  <c r="EM158" i="5" s="1"/>
  <c r="DW133" i="5"/>
  <c r="EK133" i="5" s="1"/>
  <c r="DY114" i="5"/>
  <c r="EM114" i="5" s="1"/>
  <c r="DY95" i="5"/>
  <c r="EM95" i="5" s="1"/>
  <c r="DW202" i="5"/>
  <c r="EK202" i="5" s="1"/>
  <c r="DX150" i="5"/>
  <c r="EL150" i="5" s="1"/>
  <c r="DY131" i="5"/>
  <c r="EM131" i="5" s="1"/>
  <c r="DY109" i="5"/>
  <c r="EM109" i="5" s="1"/>
  <c r="DX183" i="5"/>
  <c r="EL183" i="5" s="1"/>
  <c r="DY156" i="5"/>
  <c r="EM156" i="5" s="1"/>
  <c r="DX134" i="5"/>
  <c r="EL134" i="5" s="1"/>
  <c r="DW114" i="5"/>
  <c r="EK114" i="5" s="1"/>
  <c r="DY217" i="5"/>
  <c r="EM217" i="5" s="1"/>
  <c r="DX108" i="5"/>
  <c r="EL108" i="5" s="1"/>
  <c r="DY88" i="5"/>
  <c r="EM88" i="5" s="1"/>
  <c r="DY65" i="5"/>
  <c r="EM65" i="5" s="1"/>
  <c r="DW47" i="5"/>
  <c r="EK47" i="5" s="1"/>
  <c r="DW26" i="5"/>
  <c r="EK26" i="5" s="1"/>
  <c r="DY189" i="5"/>
  <c r="EM189" i="5" s="1"/>
  <c r="DW121" i="5"/>
  <c r="EK121" i="5" s="1"/>
  <c r="DX76" i="5"/>
  <c r="EL76" i="5" s="1"/>
  <c r="DW48" i="5"/>
  <c r="EK48" i="5" s="1"/>
  <c r="DX132" i="5"/>
  <c r="EL132" i="5" s="1"/>
  <c r="DX81" i="5"/>
  <c r="EL81" i="5" s="1"/>
  <c r="DW65" i="5"/>
  <c r="EK65" i="5" s="1"/>
  <c r="DW45" i="5"/>
  <c r="EK45" i="5" s="1"/>
  <c r="DY24" i="5"/>
  <c r="EM24" i="5" s="1"/>
  <c r="DX130" i="5"/>
  <c r="EL130" i="5" s="1"/>
  <c r="DW83" i="5"/>
  <c r="EK83" i="5" s="1"/>
  <c r="DW66" i="5"/>
  <c r="EK66" i="5" s="1"/>
  <c r="DW46" i="5"/>
  <c r="EK46" i="5" s="1"/>
  <c r="DY227" i="5"/>
  <c r="EM227" i="5" s="1"/>
  <c r="DW194" i="5"/>
  <c r="EK194" i="5" s="1"/>
  <c r="DW154" i="5"/>
  <c r="EK154" i="5" s="1"/>
  <c r="DW209" i="5"/>
  <c r="EK209" i="5" s="1"/>
  <c r="DY184" i="5"/>
  <c r="EM184" i="5" s="1"/>
  <c r="DX229" i="5"/>
  <c r="EL229" i="5" s="1"/>
  <c r="DW201" i="5"/>
  <c r="EK201" i="5" s="1"/>
  <c r="DX218" i="5"/>
  <c r="EL218" i="5" s="1"/>
  <c r="DW195" i="5"/>
  <c r="EK195" i="5" s="1"/>
  <c r="DW169" i="5"/>
  <c r="EK169" i="5" s="1"/>
  <c r="DY243" i="5"/>
  <c r="EM243" i="5" s="1"/>
  <c r="DX210" i="5"/>
  <c r="EL210" i="5" s="1"/>
  <c r="DX193" i="5"/>
  <c r="DY246" i="5"/>
  <c r="EM246" i="5" s="1"/>
  <c r="DY232" i="5"/>
  <c r="EM232" i="5" s="1"/>
  <c r="DW204" i="5"/>
  <c r="EK204" i="5" s="1"/>
  <c r="DX182" i="5"/>
  <c r="EL182" i="5" s="1"/>
  <c r="DX184" i="5"/>
  <c r="EL184" i="5" s="1"/>
  <c r="DW149" i="5"/>
  <c r="EK149" i="5" s="1"/>
  <c r="DW126" i="5"/>
  <c r="EK126" i="5" s="1"/>
  <c r="DX107" i="5"/>
  <c r="EL107" i="5" s="1"/>
  <c r="DX89" i="5"/>
  <c r="EL89" i="5" s="1"/>
  <c r="DX187" i="5"/>
  <c r="EL187" i="5" s="1"/>
  <c r="DY136" i="5"/>
  <c r="EM136" i="5" s="1"/>
  <c r="DY116" i="5"/>
  <c r="EM116" i="5" s="1"/>
  <c r="DW100" i="5"/>
  <c r="EK100" i="5" s="1"/>
  <c r="DX177" i="5"/>
  <c r="EL177" i="5" s="1"/>
  <c r="DY142" i="5"/>
  <c r="EM142" i="5" s="1"/>
  <c r="DY180" i="5"/>
  <c r="EM180" i="5" s="1"/>
  <c r="DY150" i="5"/>
  <c r="EM150" i="5" s="1"/>
  <c r="DY128" i="5"/>
  <c r="EM128" i="5" s="1"/>
  <c r="DW108" i="5"/>
  <c r="EK108" i="5" s="1"/>
  <c r="DY87" i="5"/>
  <c r="EM87" i="5" s="1"/>
  <c r="DY183" i="5"/>
  <c r="EM183" i="5" s="1"/>
  <c r="DW145" i="5"/>
  <c r="EK145" i="5" s="1"/>
  <c r="DX125" i="5"/>
  <c r="EL125" i="5" s="1"/>
  <c r="DW234" i="5"/>
  <c r="EK234" i="5" s="1"/>
  <c r="DY170" i="5"/>
  <c r="EM170" i="5" s="1"/>
  <c r="DW150" i="5"/>
  <c r="EK150" i="5" s="1"/>
  <c r="DW128" i="5"/>
  <c r="EK128" i="5" s="1"/>
  <c r="DW111" i="5"/>
  <c r="EK111" i="5" s="1"/>
  <c r="DX156" i="5"/>
  <c r="EL156" i="5" s="1"/>
  <c r="DY100" i="5"/>
  <c r="EM100" i="5" s="1"/>
  <c r="DY76" i="5"/>
  <c r="EM76" i="5" s="1"/>
  <c r="DY60" i="5"/>
  <c r="EM60" i="5" s="1"/>
  <c r="DX42" i="5"/>
  <c r="EL42" i="5" s="1"/>
  <c r="DW22" i="5"/>
  <c r="EK22" i="5" s="1"/>
  <c r="DW170" i="5"/>
  <c r="EK170" i="5" s="1"/>
  <c r="DY101" i="5"/>
  <c r="EM101" i="5" s="1"/>
  <c r="DX68" i="5"/>
  <c r="EL68" i="5" s="1"/>
  <c r="DY236" i="5"/>
  <c r="EM236" i="5" s="1"/>
  <c r="DW101" i="5"/>
  <c r="EK101" i="5" s="1"/>
  <c r="DW76" i="5"/>
  <c r="EK76" i="5" s="1"/>
  <c r="DW60" i="5"/>
  <c r="EK60" i="5" s="1"/>
  <c r="DW39" i="5"/>
  <c r="EK39" i="5" s="1"/>
  <c r="DX20" i="5"/>
  <c r="EL20" i="5" s="1"/>
  <c r="DX112" i="5"/>
  <c r="EL112" i="5" s="1"/>
  <c r="DW79" i="5"/>
  <c r="EK79" i="5" s="1"/>
  <c r="DW63" i="5"/>
  <c r="EK63" i="5" s="1"/>
  <c r="DX43" i="5"/>
  <c r="EL43" i="5" s="1"/>
  <c r="DW112" i="5"/>
  <c r="EK112" i="5" s="1"/>
  <c r="DX80" i="5"/>
  <c r="EL80" i="5" s="1"/>
  <c r="DY50" i="5"/>
  <c r="EM50" i="5" s="1"/>
  <c r="DX92" i="5"/>
  <c r="EL92" i="5" s="1"/>
  <c r="DW38" i="5"/>
  <c r="EK38" i="5" s="1"/>
  <c r="DW3" i="5"/>
  <c r="EK3" i="5" s="1"/>
  <c r="DX225" i="5"/>
  <c r="EL225" i="5" s="1"/>
  <c r="DX192" i="5"/>
  <c r="EL192" i="5" s="1"/>
  <c r="DX241" i="5"/>
  <c r="EL241" i="5" s="1"/>
  <c r="DW207" i="5"/>
  <c r="EK207" i="5" s="1"/>
  <c r="DY181" i="5"/>
  <c r="EM181" i="5" s="1"/>
  <c r="DW227" i="5"/>
  <c r="EK227" i="5" s="1"/>
  <c r="DY240" i="5"/>
  <c r="EM240" i="5" s="1"/>
  <c r="DW214" i="5"/>
  <c r="EK214" i="5" s="1"/>
  <c r="DY193" i="5"/>
  <c r="EM193" i="5" s="1"/>
  <c r="DW167" i="5"/>
  <c r="EK167" i="5" s="1"/>
  <c r="DX240" i="5"/>
  <c r="EL240" i="5" s="1"/>
  <c r="DX208" i="5"/>
  <c r="EL208" i="5" s="1"/>
  <c r="DW190" i="5"/>
  <c r="EK190" i="5" s="1"/>
  <c r="DY244" i="5"/>
  <c r="EM244" i="5" s="1"/>
  <c r="DY230" i="5"/>
  <c r="EM230" i="5" s="1"/>
  <c r="DX202" i="5"/>
  <c r="EL202" i="5" s="1"/>
  <c r="DY177" i="5"/>
  <c r="EM177" i="5" s="1"/>
  <c r="DY179" i="5"/>
  <c r="EM179" i="5" s="1"/>
  <c r="DY147" i="5"/>
  <c r="EM147" i="5" s="1"/>
  <c r="DY124" i="5"/>
  <c r="EM124" i="5" s="1"/>
  <c r="DY105" i="5"/>
  <c r="EM105" i="5" s="1"/>
  <c r="DW84" i="5"/>
  <c r="EK84" i="5" s="1"/>
  <c r="DX165" i="5"/>
  <c r="EL165" i="5" s="1"/>
  <c r="DW135" i="5"/>
  <c r="EK135" i="5" s="1"/>
  <c r="DW115" i="5"/>
  <c r="EK115" i="5" s="1"/>
  <c r="DW244" i="5"/>
  <c r="EK244" i="5" s="1"/>
  <c r="DW165" i="5"/>
  <c r="EK165" i="5" s="1"/>
  <c r="DW141" i="5"/>
  <c r="EK141" i="5" s="1"/>
  <c r="DW177" i="5"/>
  <c r="EK177" i="5" s="1"/>
  <c r="DX145" i="5"/>
  <c r="EL145" i="5" s="1"/>
  <c r="DW127" i="5"/>
  <c r="EK127" i="5" s="1"/>
  <c r="DY106" i="5"/>
  <c r="EM106" i="5" s="1"/>
  <c r="DW86" i="5"/>
  <c r="EK86" i="5" s="1"/>
  <c r="DX180" i="5"/>
  <c r="EL180" i="5" s="1"/>
  <c r="DW144" i="5"/>
  <c r="EK144" i="5" s="1"/>
  <c r="DX122" i="5"/>
  <c r="EL122" i="5" s="1"/>
  <c r="DW223" i="5"/>
  <c r="EK223" i="5" s="1"/>
  <c r="DY168" i="5"/>
  <c r="EM168" i="5" s="1"/>
  <c r="DX148" i="5"/>
  <c r="EL148" i="5" s="1"/>
  <c r="DW125" i="5"/>
  <c r="EK125" i="5" s="1"/>
  <c r="DX109" i="5"/>
  <c r="EL109" i="5" s="1"/>
  <c r="DX140" i="5"/>
  <c r="EL140" i="5" s="1"/>
  <c r="DW97" i="5"/>
  <c r="EK97" i="5" s="1"/>
  <c r="DW75" i="5"/>
  <c r="EK75" i="5" s="1"/>
  <c r="DW59" i="5"/>
  <c r="EK59" i="5" s="1"/>
  <c r="DY39" i="5"/>
  <c r="EM39" i="5" s="1"/>
  <c r="DX19" i="5"/>
  <c r="EL19" i="5" s="1"/>
  <c r="DY166" i="5"/>
  <c r="EM166" i="5" s="1"/>
  <c r="DX96" i="5"/>
  <c r="EL96" i="5" s="1"/>
  <c r="DX65" i="5"/>
  <c r="EL65" i="5" s="1"/>
  <c r="DY194" i="5"/>
  <c r="EM194" i="5" s="1"/>
  <c r="DX94" i="5"/>
  <c r="EL94" i="5" s="1"/>
  <c r="DY74" i="5"/>
  <c r="EM74" i="5" s="1"/>
  <c r="DW58" i="5"/>
  <c r="EK58" i="5" s="1"/>
  <c r="DY37" i="5"/>
  <c r="EM37" i="5" s="1"/>
  <c r="DX246" i="5"/>
  <c r="EL246" i="5" s="1"/>
  <c r="DW104" i="5"/>
  <c r="EK104" i="5" s="1"/>
  <c r="DY77" i="5"/>
  <c r="EM77" i="5" s="1"/>
  <c r="DY61" i="5"/>
  <c r="EM61" i="5" s="1"/>
  <c r="DW246" i="5"/>
  <c r="EK246" i="5" s="1"/>
  <c r="DY107" i="5"/>
  <c r="EM107" i="5" s="1"/>
  <c r="DX77" i="5"/>
  <c r="EL77" i="5" s="1"/>
  <c r="DW49" i="5"/>
  <c r="EK49" i="5" s="1"/>
  <c r="DY86" i="5"/>
  <c r="EM86" i="5" s="1"/>
  <c r="DY92" i="5"/>
  <c r="EM92" i="5" s="1"/>
  <c r="DW99" i="5"/>
  <c r="EK99" i="5" s="1"/>
  <c r="DW51" i="5"/>
  <c r="EK51" i="5" s="1"/>
  <c r="DY14" i="5"/>
  <c r="EM14" i="5" s="1"/>
  <c r="DY6" i="5"/>
  <c r="EM6" i="5" s="1"/>
  <c r="DW13" i="5"/>
  <c r="EK13" i="5" s="1"/>
  <c r="DX127" i="5"/>
  <c r="EL127" i="5" s="1"/>
  <c r="DY35" i="5"/>
  <c r="EM35" i="5" s="1"/>
  <c r="DY126" i="5"/>
  <c r="EM126" i="5" s="1"/>
  <c r="DW25" i="5"/>
  <c r="EK25" i="5" s="1"/>
  <c r="DX78" i="5"/>
  <c r="EL78" i="5" s="1"/>
  <c r="DY155" i="5"/>
  <c r="EM155" i="5" s="1"/>
  <c r="DY22" i="5"/>
  <c r="EM22" i="5" s="1"/>
  <c r="DY70" i="5"/>
  <c r="EM70" i="5" s="1"/>
  <c r="DX181" i="5"/>
  <c r="EL181" i="5" s="1"/>
  <c r="DX29" i="5"/>
  <c r="EL29" i="5" s="1"/>
  <c r="DY62" i="5"/>
  <c r="EM62" i="5" s="1"/>
  <c r="DW6" i="5"/>
  <c r="EK6" i="5" s="1"/>
  <c r="DY59" i="5"/>
  <c r="EM59" i="5" s="1"/>
  <c r="DX44" i="5"/>
  <c r="EL44" i="5" s="1"/>
  <c r="DY99" i="5"/>
  <c r="EM99" i="5" s="1"/>
  <c r="DY57" i="5"/>
  <c r="EM57" i="5" s="1"/>
  <c r="DX168" i="5"/>
  <c r="EL168" i="5" s="1"/>
  <c r="DY63" i="5"/>
  <c r="EM63" i="5" s="1"/>
  <c r="DX169" i="5"/>
  <c r="EL169" i="5" s="1"/>
  <c r="DW140" i="5"/>
  <c r="EK140" i="5" s="1"/>
  <c r="DY45" i="5"/>
  <c r="EM45" i="5" s="1"/>
  <c r="DY96" i="5"/>
  <c r="EM96" i="5" s="1"/>
  <c r="DY120" i="5"/>
  <c r="EM120" i="5" s="1"/>
  <c r="DY173" i="5"/>
  <c r="EM173" i="5" s="1"/>
  <c r="DW142" i="5"/>
  <c r="EK142" i="5" s="1"/>
  <c r="DX101" i="5"/>
  <c r="EL101" i="5" s="1"/>
  <c r="DX153" i="5"/>
  <c r="EL153" i="5" s="1"/>
  <c r="DY164" i="5"/>
  <c r="EM164" i="5" s="1"/>
  <c r="DY130" i="5"/>
  <c r="EM130" i="5" s="1"/>
  <c r="DY90" i="5"/>
  <c r="EM90" i="5" s="1"/>
  <c r="DW143" i="5"/>
  <c r="EK143" i="5" s="1"/>
  <c r="DW196" i="5"/>
  <c r="EK196" i="5" s="1"/>
  <c r="DX172" i="5"/>
  <c r="EL172" i="5" s="1"/>
  <c r="DX237" i="5"/>
  <c r="EL237" i="5" s="1"/>
  <c r="DY210" i="5"/>
  <c r="EM210" i="5" s="1"/>
  <c r="DX233" i="5"/>
  <c r="EL233" i="5" s="1"/>
  <c r="DX238" i="5"/>
  <c r="EL238" i="5" s="1"/>
  <c r="DW10" i="5"/>
  <c r="EK10" i="5" s="1"/>
  <c r="DX39" i="5"/>
  <c r="EL39" i="5" s="1"/>
  <c r="DW98" i="5"/>
  <c r="EK98" i="5" s="1"/>
  <c r="DW148" i="5"/>
  <c r="EK148" i="5" s="1"/>
  <c r="DW61" i="5"/>
  <c r="EK61" i="5" s="1"/>
  <c r="DW34" i="5"/>
  <c r="EK34" i="5" s="1"/>
  <c r="DW8" i="5"/>
  <c r="EK8" i="5" s="1"/>
  <c r="DX16" i="5"/>
  <c r="EL16" i="5" s="1"/>
  <c r="DW5" i="5"/>
  <c r="EK5" i="5" s="1"/>
  <c r="DW41" i="5"/>
  <c r="EK41" i="5" s="1"/>
  <c r="DW191" i="5"/>
  <c r="EK191" i="5" s="1"/>
  <c r="DW28" i="5"/>
  <c r="EK28" i="5" s="1"/>
  <c r="DX85" i="5"/>
  <c r="EL85" i="5" s="1"/>
  <c r="DX194" i="5"/>
  <c r="EL194" i="5" s="1"/>
  <c r="DY25" i="5"/>
  <c r="EM25" i="5" s="1"/>
  <c r="DW80" i="5"/>
  <c r="EK80" i="5" s="1"/>
  <c r="DY4" i="5"/>
  <c r="EM4" i="5" s="1"/>
  <c r="DY32" i="5"/>
  <c r="EM32" i="5" s="1"/>
  <c r="DY67" i="5"/>
  <c r="EM67" i="5" s="1"/>
  <c r="DY9" i="5"/>
  <c r="EM9" i="5" s="1"/>
  <c r="DW69" i="5"/>
  <c r="EK69" i="5" s="1"/>
  <c r="DW54" i="5"/>
  <c r="EK54" i="5" s="1"/>
  <c r="DX102" i="5"/>
  <c r="EL102" i="5" s="1"/>
  <c r="DY64" i="5"/>
  <c r="EM64" i="5" s="1"/>
  <c r="DY186" i="5"/>
  <c r="EM186" i="5" s="1"/>
  <c r="DY71" i="5"/>
  <c r="EM71" i="5" s="1"/>
  <c r="DX45" i="5"/>
  <c r="EL45" i="5" s="1"/>
  <c r="DW156" i="5"/>
  <c r="EK156" i="5" s="1"/>
  <c r="DW56" i="5"/>
  <c r="EK56" i="5" s="1"/>
  <c r="DX103" i="5"/>
  <c r="EL103" i="5" s="1"/>
  <c r="DW122" i="5"/>
  <c r="EK122" i="5" s="1"/>
  <c r="DY207" i="5"/>
  <c r="EM207" i="5" s="1"/>
  <c r="DY148" i="5"/>
  <c r="EM148" i="5" s="1"/>
  <c r="DW103" i="5"/>
  <c r="EK103" i="5" s="1"/>
  <c r="DW164" i="5"/>
  <c r="EK164" i="5" s="1"/>
  <c r="DW182" i="5"/>
  <c r="EK182" i="5" s="1"/>
  <c r="DY133" i="5"/>
  <c r="EM133" i="5" s="1"/>
  <c r="DX100" i="5"/>
  <c r="EL100" i="5" s="1"/>
  <c r="DX151" i="5"/>
  <c r="EL151" i="5" s="1"/>
  <c r="DW200" i="5"/>
  <c r="EK200" i="5" s="1"/>
  <c r="DY185" i="5"/>
  <c r="EM185" i="5" s="1"/>
  <c r="DW152" i="5"/>
  <c r="EK152" i="5" s="1"/>
  <c r="DX212" i="5"/>
  <c r="EL212" i="5" s="1"/>
  <c r="DW171" i="5"/>
  <c r="EK171" i="5" s="1"/>
  <c r="DY157" i="5"/>
  <c r="EM157" i="5" s="1"/>
  <c r="DY235" i="5"/>
  <c r="EM235" i="5" s="1"/>
  <c r="DX97" i="5"/>
  <c r="EL97" i="5" s="1"/>
  <c r="DW2" i="5"/>
  <c r="EK2" i="5" s="1"/>
  <c r="DY225" i="5"/>
  <c r="EM225" i="5" s="1"/>
  <c r="DY171" i="5"/>
  <c r="EM171" i="5" s="1"/>
  <c r="DX74" i="5"/>
  <c r="EL74" i="5" s="1"/>
  <c r="DX36" i="5"/>
  <c r="EL36" i="5" s="1"/>
  <c r="DX30" i="5"/>
  <c r="EL30" i="5" s="1"/>
  <c r="DX22" i="5"/>
  <c r="EL22" i="5" s="1"/>
  <c r="DY8" i="5"/>
  <c r="EM8" i="5" s="1"/>
  <c r="DW44" i="5"/>
  <c r="EK44" i="5" s="1"/>
  <c r="DY2" i="5"/>
  <c r="EM2" i="5" s="1"/>
  <c r="DW40" i="5"/>
  <c r="EK40" i="5" s="1"/>
  <c r="DY89" i="5"/>
  <c r="EM89" i="5" s="1"/>
  <c r="DX4" i="5"/>
  <c r="EL4" i="5" s="1"/>
  <c r="DX32" i="5"/>
  <c r="EL32" i="5" s="1"/>
  <c r="DX98" i="5"/>
  <c r="EL98" i="5" s="1"/>
  <c r="DY7" i="5"/>
  <c r="EM7" i="5" s="1"/>
  <c r="DY33" i="5"/>
  <c r="EM33" i="5" s="1"/>
  <c r="DW72" i="5"/>
  <c r="EK72" i="5" s="1"/>
  <c r="DX11" i="5"/>
  <c r="EL11" i="5" s="1"/>
  <c r="DY84" i="5"/>
  <c r="EM84" i="5" s="1"/>
  <c r="DX57" i="5"/>
  <c r="EL57" i="5" s="1"/>
  <c r="DX120" i="5"/>
  <c r="EL120" i="5" s="1"/>
  <c r="DY72" i="5"/>
  <c r="EM72" i="5" s="1"/>
  <c r="DW23" i="5"/>
  <c r="EK23" i="5" s="1"/>
  <c r="DW73" i="5"/>
  <c r="EK73" i="5" s="1"/>
  <c r="DX58" i="5"/>
  <c r="EL58" i="5" s="1"/>
  <c r="DX176" i="5"/>
  <c r="EL176" i="5" s="1"/>
  <c r="DY58" i="5"/>
  <c r="EM58" i="5" s="1"/>
  <c r="DY129" i="5"/>
  <c r="EM129" i="5" s="1"/>
  <c r="DX131" i="5"/>
  <c r="EL131" i="5" s="1"/>
  <c r="DX215" i="5"/>
  <c r="EL215" i="5" s="1"/>
  <c r="DW163" i="5"/>
  <c r="EK163" i="5" s="1"/>
  <c r="DY111" i="5"/>
  <c r="EM111" i="5" s="1"/>
  <c r="DX175" i="5"/>
  <c r="EL175" i="5" s="1"/>
  <c r="DX221" i="5"/>
  <c r="EL221" i="5" s="1"/>
  <c r="DW138" i="5"/>
  <c r="EK138" i="5" s="1"/>
  <c r="DW102" i="5"/>
  <c r="EK102" i="5" s="1"/>
  <c r="DX166" i="5"/>
  <c r="EL166" i="5" s="1"/>
  <c r="DW208" i="5"/>
  <c r="EK208" i="5" s="1"/>
  <c r="DY188" i="5"/>
  <c r="EM188" i="5" s="1"/>
  <c r="DY163" i="5"/>
  <c r="EM163" i="5" s="1"/>
  <c r="DX224" i="5"/>
  <c r="EL224" i="5" s="1"/>
  <c r="DX178" i="5"/>
  <c r="EL178" i="5" s="1"/>
  <c r="DW180" i="5"/>
  <c r="EK180" i="5" s="1"/>
  <c r="B4" i="7"/>
  <c r="DW176" i="5"/>
  <c r="EK176" i="5" s="1"/>
  <c r="DY200" i="5"/>
  <c r="EM200" i="5" s="1"/>
  <c r="DW220" i="5"/>
  <c r="EK220" i="5" s="1"/>
  <c r="DY198" i="5"/>
  <c r="EM198" i="5" s="1"/>
  <c r="DY224" i="5"/>
  <c r="EM224" i="5" s="1"/>
  <c r="DW173" i="5"/>
  <c r="EK173" i="5" s="1"/>
  <c r="DW199" i="5"/>
  <c r="EK199" i="5" s="1"/>
  <c r="DX227" i="5"/>
  <c r="EL227" i="5" s="1"/>
  <c r="DW166" i="5"/>
  <c r="EK166" i="5" s="1"/>
  <c r="DY201" i="5"/>
  <c r="EM201" i="5" s="1"/>
  <c r="DW236" i="5"/>
  <c r="EK236" i="5" s="1"/>
  <c r="DW222" i="5"/>
  <c r="EK222" i="5" s="1"/>
  <c r="DW241" i="5"/>
  <c r="EK241" i="5" s="1"/>
  <c r="DW186" i="5"/>
  <c r="EK186" i="5" s="1"/>
  <c r="DX203" i="5"/>
  <c r="EL203" i="5" s="1"/>
  <c r="DW225" i="5"/>
  <c r="EK225" i="5" s="1"/>
  <c r="DY149" i="5"/>
  <c r="EM149" i="5" s="1"/>
  <c r="DX173" i="5"/>
  <c r="EL173" i="5" s="1"/>
  <c r="DX197" i="5"/>
  <c r="EL197" i="5" s="1"/>
  <c r="DW213" i="5"/>
  <c r="EK213" i="5" s="1"/>
  <c r="DY238" i="5"/>
  <c r="EM238" i="5" s="1"/>
  <c r="DY231" i="5"/>
  <c r="EM231" i="5" s="1"/>
  <c r="DX159" i="5"/>
  <c r="EL159" i="5" s="1"/>
  <c r="DW183" i="5"/>
  <c r="EK183" i="5" s="1"/>
  <c r="DY203" i="5"/>
  <c r="EM203" i="5" s="1"/>
  <c r="DW219" i="5"/>
  <c r="EK219" i="5" s="1"/>
  <c r="DX179" i="5"/>
  <c r="EL179" i="5" s="1"/>
  <c r="DX198" i="5"/>
  <c r="EL198" i="5" s="1"/>
  <c r="DX216" i="5"/>
  <c r="EL216" i="5" s="1"/>
  <c r="DW235" i="5"/>
  <c r="EK235" i="5" s="1"/>
  <c r="DX214" i="5"/>
  <c r="EL214" i="5" s="1"/>
  <c r="DX231" i="5"/>
  <c r="EL231" i="5" s="1"/>
  <c r="DY176" i="5"/>
  <c r="EM176" i="5" s="1"/>
  <c r="DY195" i="5"/>
  <c r="EM195" i="5" s="1"/>
  <c r="DW211" i="5"/>
  <c r="EK211" i="5" s="1"/>
  <c r="DY233" i="5"/>
  <c r="EM233" i="5" s="1"/>
  <c r="DY162" i="5"/>
  <c r="EM162" i="5" s="1"/>
  <c r="DX186" i="5"/>
  <c r="EL186" i="5" s="1"/>
  <c r="DX205" i="5"/>
  <c r="EL205" i="5" s="1"/>
  <c r="DY222" i="5"/>
  <c r="EM222" i="5" s="1"/>
  <c r="DY241" i="5"/>
  <c r="EM241" i="5" s="1"/>
  <c r="EA233" i="5"/>
  <c r="EO233" i="5" s="1"/>
  <c r="EA214" i="5"/>
  <c r="EO214" i="5" s="1"/>
  <c r="EC196" i="5"/>
  <c r="EQ196" i="5" s="1"/>
  <c r="EA176" i="5"/>
  <c r="EO176" i="5" s="1"/>
  <c r="EA155" i="5"/>
  <c r="EO155" i="5" s="1"/>
  <c r="EA218" i="5"/>
  <c r="EO218" i="5" s="1"/>
  <c r="EB200" i="5"/>
  <c r="EP200" i="5" s="1"/>
  <c r="EA179" i="5"/>
  <c r="EO179" i="5" s="1"/>
  <c r="EA237" i="5"/>
  <c r="EO237" i="5" s="1"/>
  <c r="EA210" i="5"/>
  <c r="EO210" i="5" s="1"/>
  <c r="EB243" i="5"/>
  <c r="EP243" i="5" s="1"/>
  <c r="EB223" i="5"/>
  <c r="EP223" i="5" s="1"/>
  <c r="EB191" i="5"/>
  <c r="EP191" i="5" s="1"/>
  <c r="EA170" i="5"/>
  <c r="EO170" i="5" s="1"/>
  <c r="EB245" i="5"/>
  <c r="EP245" i="5" s="1"/>
  <c r="EA228" i="5"/>
  <c r="EO228" i="5" s="1"/>
  <c r="EC211" i="5"/>
  <c r="EQ211" i="5" s="1"/>
  <c r="EA191" i="5"/>
  <c r="EO191" i="5" s="1"/>
  <c r="EC171" i="5"/>
  <c r="EQ171" i="5" s="1"/>
  <c r="EA219" i="5"/>
  <c r="EO219" i="5" s="1"/>
  <c r="EC203" i="5"/>
  <c r="EQ203" i="5" s="1"/>
  <c r="EA183" i="5"/>
  <c r="EO183" i="5" s="1"/>
  <c r="EB227" i="5"/>
  <c r="EP227" i="5" s="1"/>
  <c r="EA154" i="5"/>
  <c r="EO154" i="5" s="1"/>
  <c r="EC128" i="5"/>
  <c r="EQ128" i="5" s="1"/>
  <c r="EA108" i="5"/>
  <c r="EO108" i="5" s="1"/>
  <c r="EC87" i="5"/>
  <c r="EQ87" i="5" s="1"/>
  <c r="EC216" i="5"/>
  <c r="EQ216" i="5" s="1"/>
  <c r="EB163" i="5"/>
  <c r="EP163" i="5" s="1"/>
  <c r="EA142" i="5"/>
  <c r="EO142" i="5" s="1"/>
  <c r="EB119" i="5"/>
  <c r="EP119" i="5" s="1"/>
  <c r="EC229" i="5"/>
  <c r="EQ229" i="5" s="1"/>
  <c r="EC157" i="5"/>
  <c r="EQ157" i="5" s="1"/>
  <c r="EB229" i="5"/>
  <c r="EP229" i="5" s="1"/>
  <c r="EC156" i="5"/>
  <c r="EQ156" i="5" s="1"/>
  <c r="EC132" i="5"/>
  <c r="EQ132" i="5" s="1"/>
  <c r="EA109" i="5"/>
  <c r="EO109" i="5" s="1"/>
  <c r="EA207" i="5"/>
  <c r="EO207" i="5" s="1"/>
  <c r="EB167" i="5"/>
  <c r="EP167" i="5" s="1"/>
  <c r="EA146" i="5"/>
  <c r="EO146" i="5" s="1"/>
  <c r="EB123" i="5"/>
  <c r="EP123" i="5" s="1"/>
  <c r="EB102" i="5"/>
  <c r="EP102" i="5" s="1"/>
  <c r="EA171" i="5"/>
  <c r="EO171" i="5" s="1"/>
  <c r="EA143" i="5"/>
  <c r="EO143" i="5" s="1"/>
  <c r="EA123" i="5"/>
  <c r="EO123" i="5" s="1"/>
  <c r="EA102" i="5"/>
  <c r="EO102" i="5" s="1"/>
  <c r="EB116" i="5"/>
  <c r="EP116" i="5" s="1"/>
  <c r="EB74" i="5"/>
  <c r="EP74" i="5" s="1"/>
  <c r="EC49" i="5"/>
  <c r="EQ49" i="5" s="1"/>
  <c r="EB28" i="5"/>
  <c r="EP28" i="5" s="1"/>
  <c r="EA124" i="5"/>
  <c r="EO124" i="5" s="1"/>
  <c r="EA79" i="5"/>
  <c r="EO79" i="5" s="1"/>
  <c r="EA63" i="5"/>
  <c r="EO63" i="5" s="1"/>
  <c r="EB43" i="5"/>
  <c r="EP43" i="5" s="1"/>
  <c r="EB127" i="5"/>
  <c r="EP127" i="5" s="1"/>
  <c r="EC82" i="5"/>
  <c r="EQ82" i="5" s="1"/>
  <c r="EA54" i="5"/>
  <c r="EO54" i="5" s="1"/>
  <c r="EA32" i="5"/>
  <c r="EO32" i="5" s="1"/>
  <c r="EB141" i="5"/>
  <c r="EP141" i="5" s="1"/>
  <c r="EC97" i="5"/>
  <c r="EQ97" i="5" s="1"/>
  <c r="EB75" i="5"/>
  <c r="EP75" i="5" s="1"/>
  <c r="EC48" i="5"/>
  <c r="EQ48" i="5" s="1"/>
  <c r="EC179" i="5"/>
  <c r="EQ179" i="5" s="1"/>
  <c r="EB105" i="5"/>
  <c r="EP105" i="5" s="1"/>
  <c r="EC76" i="5"/>
  <c r="EQ76" i="5" s="1"/>
  <c r="EC60" i="5"/>
  <c r="EQ60" i="5" s="1"/>
  <c r="EC184" i="5"/>
  <c r="EQ184" i="5" s="1"/>
  <c r="EC62" i="5"/>
  <c r="EQ62" i="5" s="1"/>
  <c r="EB32" i="5"/>
  <c r="EP32" i="5" s="1"/>
  <c r="EA7" i="5"/>
  <c r="EO7" i="5" s="1"/>
  <c r="EC70" i="5"/>
  <c r="EQ70" i="5" s="1"/>
  <c r="EB18" i="5"/>
  <c r="EP18" i="5" s="1"/>
  <c r="EB60" i="5"/>
  <c r="EP60" i="5" s="1"/>
  <c r="EA18" i="5"/>
  <c r="EO18" i="5" s="1"/>
  <c r="EC100" i="5"/>
  <c r="EQ100" i="5" s="1"/>
  <c r="EA58" i="5"/>
  <c r="EO58" i="5" s="1"/>
  <c r="EB30" i="5"/>
  <c r="EP30" i="5" s="1"/>
  <c r="EB6" i="5"/>
  <c r="EP6" i="5" s="1"/>
  <c r="EB81" i="5"/>
  <c r="EP81" i="5" s="1"/>
  <c r="EA30" i="5"/>
  <c r="EO30" i="5" s="1"/>
  <c r="EC9" i="5"/>
  <c r="EQ9" i="5" s="1"/>
  <c r="EA90" i="5"/>
  <c r="EO90" i="5" s="1"/>
  <c r="EC36" i="5"/>
  <c r="EQ36" i="5" s="1"/>
  <c r="EA61" i="5"/>
  <c r="EO61" i="5" s="1"/>
  <c r="EB244" i="5"/>
  <c r="EP244" i="5" s="1"/>
  <c r="EA231" i="5"/>
  <c r="EO231" i="5" s="1"/>
  <c r="EB212" i="5"/>
  <c r="EP212" i="5" s="1"/>
  <c r="EA195" i="5"/>
  <c r="EO195" i="5" s="1"/>
  <c r="EB174" i="5"/>
  <c r="EP174" i="5" s="1"/>
  <c r="EC153" i="5"/>
  <c r="EQ153" i="5" s="1"/>
  <c r="EA216" i="5"/>
  <c r="EO216" i="5" s="1"/>
  <c r="EA198" i="5"/>
  <c r="EO198" i="5" s="1"/>
  <c r="EA174" i="5"/>
  <c r="EO174" i="5" s="1"/>
  <c r="EC234" i="5"/>
  <c r="EQ234" i="5" s="1"/>
  <c r="EA208" i="5"/>
  <c r="EO208" i="5" s="1"/>
  <c r="EB242" i="5"/>
  <c r="EP242" i="5" s="1"/>
  <c r="EB221" i="5"/>
  <c r="EP221" i="5" s="1"/>
  <c r="EA188" i="5"/>
  <c r="EO188" i="5" s="1"/>
  <c r="EB168" i="5"/>
  <c r="EP168" i="5" s="1"/>
  <c r="EA244" i="5"/>
  <c r="EO244" i="5" s="1"/>
  <c r="EC225" i="5"/>
  <c r="EQ225" i="5" s="1"/>
  <c r="EC209" i="5"/>
  <c r="EQ209" i="5" s="1"/>
  <c r="EC189" i="5"/>
  <c r="EQ189" i="5" s="1"/>
  <c r="EA245" i="5"/>
  <c r="EO245" i="5" s="1"/>
  <c r="EA217" i="5"/>
  <c r="EO217" i="5" s="1"/>
  <c r="EC201" i="5"/>
  <c r="EQ201" i="5" s="1"/>
  <c r="EA180" i="5"/>
  <c r="EO180" i="5" s="1"/>
  <c r="EA211" i="5"/>
  <c r="EO211" i="5" s="1"/>
  <c r="EB145" i="5"/>
  <c r="EP145" i="5" s="1"/>
  <c r="EA127" i="5"/>
  <c r="EO127" i="5" s="1"/>
  <c r="EC106" i="5"/>
  <c r="EQ106" i="5" s="1"/>
  <c r="EA86" i="5"/>
  <c r="EO86" i="5" s="1"/>
  <c r="EA203" i="5"/>
  <c r="EO203" i="5" s="1"/>
  <c r="EA159" i="5"/>
  <c r="EO159" i="5" s="1"/>
  <c r="EB139" i="5"/>
  <c r="EP139" i="5" s="1"/>
  <c r="EC117" i="5"/>
  <c r="EQ117" i="5" s="1"/>
  <c r="EA205" i="5"/>
  <c r="EO205" i="5" s="1"/>
  <c r="EA153" i="5"/>
  <c r="EO153" i="5" s="1"/>
  <c r="EC218" i="5"/>
  <c r="EQ218" i="5" s="1"/>
  <c r="EC152" i="5"/>
  <c r="EQ152" i="5" s="1"/>
  <c r="EA131" i="5"/>
  <c r="EO131" i="5" s="1"/>
  <c r="EB104" i="5"/>
  <c r="EP104" i="5" s="1"/>
  <c r="EA199" i="5"/>
  <c r="EO199" i="5" s="1"/>
  <c r="EA162" i="5"/>
  <c r="EO162" i="5" s="1"/>
  <c r="EB143" i="5"/>
  <c r="EP143" i="5" s="1"/>
  <c r="EA120" i="5"/>
  <c r="EO120" i="5" s="1"/>
  <c r="EB231" i="5"/>
  <c r="EP231" i="5" s="1"/>
  <c r="EB169" i="5"/>
  <c r="EP169" i="5" s="1"/>
  <c r="EC141" i="5"/>
  <c r="EQ141" i="5" s="1"/>
  <c r="EC121" i="5"/>
  <c r="EQ121" i="5" s="1"/>
  <c r="EB100" i="5"/>
  <c r="EP100" i="5" s="1"/>
  <c r="EC101" i="5"/>
  <c r="EQ101" i="5" s="1"/>
  <c r="EB71" i="5"/>
  <c r="EP71" i="5" s="1"/>
  <c r="EB46" i="5"/>
  <c r="EP46" i="5" s="1"/>
  <c r="EB24" i="5"/>
  <c r="EP24" i="5" s="1"/>
  <c r="EA111" i="5"/>
  <c r="EO111" i="5" s="1"/>
  <c r="EC77" i="5"/>
  <c r="EQ77" i="5" s="1"/>
  <c r="EC61" i="5"/>
  <c r="EQ61" i="5" s="1"/>
  <c r="EA225" i="5"/>
  <c r="EO225" i="5" s="1"/>
  <c r="EA119" i="5"/>
  <c r="EO119" i="5" s="1"/>
  <c r="EB80" i="5"/>
  <c r="EP80" i="5" s="1"/>
  <c r="EC50" i="5"/>
  <c r="EQ50" i="5" s="1"/>
  <c r="EB29" i="5"/>
  <c r="EP29" i="5" s="1"/>
  <c r="EC136" i="5"/>
  <c r="EQ136" i="5" s="1"/>
  <c r="EA93" i="5"/>
  <c r="EO93" i="5" s="1"/>
  <c r="EB70" i="5"/>
  <c r="EP70" i="5" s="1"/>
  <c r="EB47" i="5"/>
  <c r="EP47" i="5" s="1"/>
  <c r="EC164" i="5"/>
  <c r="EQ164" i="5" s="1"/>
  <c r="EA98" i="5"/>
  <c r="EO98" i="5" s="1"/>
  <c r="EA75" i="5"/>
  <c r="EO75" i="5" s="1"/>
  <c r="EA59" i="5"/>
  <c r="EO59" i="5" s="1"/>
  <c r="EA160" i="5"/>
  <c r="EO160" i="5" s="1"/>
  <c r="EA57" i="5"/>
  <c r="EO57" i="5" s="1"/>
  <c r="EC25" i="5"/>
  <c r="EQ25" i="5" s="1"/>
  <c r="EC5" i="5"/>
  <c r="EQ5" i="5" s="1"/>
  <c r="EC51" i="5"/>
  <c r="EQ51" i="5" s="1"/>
  <c r="EA16" i="5"/>
  <c r="EO16" i="5" s="1"/>
  <c r="EB51" i="5"/>
  <c r="EP51" i="5" s="1"/>
  <c r="EC246" i="5"/>
  <c r="EQ246" i="5" s="1"/>
  <c r="EA229" i="5"/>
  <c r="EO229" i="5" s="1"/>
  <c r="EC210" i="5"/>
  <c r="EQ210" i="5" s="1"/>
  <c r="EC193" i="5"/>
  <c r="EQ193" i="5" s="1"/>
  <c r="EC172" i="5"/>
  <c r="EQ172" i="5" s="1"/>
  <c r="EA152" i="5"/>
  <c r="EO152" i="5" s="1"/>
  <c r="EA212" i="5"/>
  <c r="EO212" i="5" s="1"/>
  <c r="EB196" i="5"/>
  <c r="EP196" i="5" s="1"/>
  <c r="EB172" i="5"/>
  <c r="EP172" i="5" s="1"/>
  <c r="EC232" i="5"/>
  <c r="EQ232" i="5" s="1"/>
  <c r="EA204" i="5"/>
  <c r="EO204" i="5" s="1"/>
  <c r="EB239" i="5"/>
  <c r="EP239" i="5" s="1"/>
  <c r="EC219" i="5"/>
  <c r="EQ219" i="5" s="1"/>
  <c r="EA185" i="5"/>
  <c r="EO185" i="5" s="1"/>
  <c r="EC166" i="5"/>
  <c r="EQ166" i="5" s="1"/>
  <c r="EA242" i="5"/>
  <c r="EO242" i="5" s="1"/>
  <c r="EA223" i="5"/>
  <c r="EO223" i="5" s="1"/>
  <c r="EC207" i="5"/>
  <c r="EQ207" i="5" s="1"/>
  <c r="EC186" i="5"/>
  <c r="EQ186" i="5" s="1"/>
  <c r="EC241" i="5"/>
  <c r="EQ241" i="5" s="1"/>
  <c r="EA215" i="5"/>
  <c r="EO215" i="5" s="1"/>
  <c r="EB199" i="5"/>
  <c r="EP199" i="5" s="1"/>
  <c r="EC178" i="5"/>
  <c r="EQ178" i="5" s="1"/>
  <c r="EB203" i="5"/>
  <c r="EP203" i="5" s="1"/>
  <c r="EB144" i="5"/>
  <c r="EP144" i="5" s="1"/>
  <c r="EC125" i="5"/>
  <c r="EQ125" i="5" s="1"/>
  <c r="EA103" i="5"/>
  <c r="EO103" i="5" s="1"/>
  <c r="EA85" i="5"/>
  <c r="EO85" i="5" s="1"/>
  <c r="EB195" i="5"/>
  <c r="EP195" i="5" s="1"/>
  <c r="EC158" i="5"/>
  <c r="EQ158" i="5" s="1"/>
  <c r="EC137" i="5"/>
  <c r="EQ137" i="5" s="1"/>
  <c r="EB114" i="5"/>
  <c r="EP114" i="5" s="1"/>
  <c r="EA197" i="5"/>
  <c r="EO197" i="5" s="1"/>
  <c r="EA150" i="5"/>
  <c r="EO150" i="5" s="1"/>
  <c r="EA193" i="5"/>
  <c r="EO193" i="5" s="1"/>
  <c r="EA148" i="5"/>
  <c r="EO148" i="5" s="1"/>
  <c r="EC129" i="5"/>
  <c r="EQ129" i="5" s="1"/>
  <c r="EC102" i="5"/>
  <c r="EQ102" i="5" s="1"/>
  <c r="EC191" i="5"/>
  <c r="EQ191" i="5" s="1"/>
  <c r="EC161" i="5"/>
  <c r="EQ161" i="5" s="1"/>
  <c r="EA140" i="5"/>
  <c r="EO140" i="5" s="1"/>
  <c r="EC118" i="5"/>
  <c r="EQ118" i="5" s="1"/>
  <c r="EB220" i="5"/>
  <c r="EP220" i="5" s="1"/>
  <c r="EB166" i="5"/>
  <c r="EP166" i="5" s="1"/>
  <c r="EB138" i="5"/>
  <c r="EP138" i="5" s="1"/>
  <c r="EB118" i="5"/>
  <c r="EP118" i="5" s="1"/>
  <c r="EA189" i="5"/>
  <c r="EO189" i="5" s="1"/>
  <c r="EB94" i="5"/>
  <c r="EP94" i="5" s="1"/>
  <c r="EB66" i="5"/>
  <c r="EP66" i="5" s="1"/>
  <c r="EC43" i="5"/>
  <c r="EQ43" i="5" s="1"/>
  <c r="EA20" i="5"/>
  <c r="EO20" i="5" s="1"/>
  <c r="EA106" i="5"/>
  <c r="EO106" i="5" s="1"/>
  <c r="EA74" i="5"/>
  <c r="EO74" i="5" s="1"/>
  <c r="EC57" i="5"/>
  <c r="EQ57" i="5" s="1"/>
  <c r="EC214" i="5"/>
  <c r="EQ214" i="5" s="1"/>
  <c r="EA114" i="5"/>
  <c r="EO114" i="5" s="1"/>
  <c r="EB77" i="5"/>
  <c r="EP77" i="5" s="1"/>
  <c r="EA49" i="5"/>
  <c r="EO49" i="5" s="1"/>
  <c r="EB25" i="5"/>
  <c r="EP25" i="5" s="1"/>
  <c r="EB133" i="5"/>
  <c r="EP133" i="5" s="1"/>
  <c r="EC92" i="5"/>
  <c r="EQ92" i="5" s="1"/>
  <c r="EB67" i="5"/>
  <c r="EP67" i="5" s="1"/>
  <c r="EC42" i="5"/>
  <c r="EQ42" i="5" s="1"/>
  <c r="EB154" i="5"/>
  <c r="EP154" i="5" s="1"/>
  <c r="EB97" i="5"/>
  <c r="EP97" i="5" s="1"/>
  <c r="EC73" i="5"/>
  <c r="EQ73" i="5" s="1"/>
  <c r="EC58" i="5"/>
  <c r="EQ58" i="5" s="1"/>
  <c r="EC144" i="5"/>
  <c r="EQ144" i="5" s="1"/>
  <c r="EB55" i="5"/>
  <c r="EP55" i="5" s="1"/>
  <c r="EB22" i="5"/>
  <c r="EP22" i="5" s="1"/>
  <c r="EA4" i="5"/>
  <c r="EO4" i="5" s="1"/>
  <c r="EB42" i="5"/>
  <c r="EP42" i="5" s="1"/>
  <c r="EC13" i="5"/>
  <c r="EQ13" i="5" s="1"/>
  <c r="EC46" i="5"/>
  <c r="EQ46" i="5" s="1"/>
  <c r="EB246" i="5"/>
  <c r="EP246" i="5" s="1"/>
  <c r="EC226" i="5"/>
  <c r="EQ226" i="5" s="1"/>
  <c r="EC208" i="5"/>
  <c r="EQ208" i="5" s="1"/>
  <c r="EB190" i="5"/>
  <c r="EP190" i="5" s="1"/>
  <c r="EA169" i="5"/>
  <c r="EO169" i="5" s="1"/>
  <c r="EC150" i="5"/>
  <c r="EQ150" i="5" s="1"/>
  <c r="EB210" i="5"/>
  <c r="EP210" i="5" s="1"/>
  <c r="EB193" i="5"/>
  <c r="EP193" i="5" s="1"/>
  <c r="EC170" i="5"/>
  <c r="EQ170" i="5" s="1"/>
  <c r="EC230" i="5"/>
  <c r="EQ230" i="5" s="1"/>
  <c r="EB202" i="5"/>
  <c r="EP202" i="5" s="1"/>
  <c r="EC236" i="5"/>
  <c r="EQ236" i="5" s="1"/>
  <c r="EC217" i="5"/>
  <c r="EQ217" i="5" s="1"/>
  <c r="EC183" i="5"/>
  <c r="EQ183" i="5" s="1"/>
  <c r="EB161" i="5"/>
  <c r="EP161" i="5" s="1"/>
  <c r="EA239" i="5"/>
  <c r="EO239" i="5" s="1"/>
  <c r="EA221" i="5"/>
  <c r="EO221" i="5" s="1"/>
  <c r="EC205" i="5"/>
  <c r="EQ205" i="5" s="1"/>
  <c r="EB183" i="5"/>
  <c r="EP183" i="5" s="1"/>
  <c r="EC238" i="5"/>
  <c r="EQ238" i="5" s="1"/>
  <c r="EA213" i="5"/>
  <c r="EO213" i="5" s="1"/>
  <c r="EB197" i="5"/>
  <c r="EP197" i="5" s="1"/>
  <c r="EB173" i="5"/>
  <c r="EP173" i="5" s="1"/>
  <c r="EC195" i="5"/>
  <c r="EQ195" i="5" s="1"/>
  <c r="EB142" i="5"/>
  <c r="EP142" i="5" s="1"/>
  <c r="EC122" i="5"/>
  <c r="EQ122" i="5" s="1"/>
  <c r="EB101" i="5"/>
  <c r="EP101" i="5" s="1"/>
  <c r="EA241" i="5"/>
  <c r="EO241" i="5" s="1"/>
  <c r="EC190" i="5"/>
  <c r="EQ190" i="5" s="1"/>
  <c r="EB153" i="5"/>
  <c r="EP153" i="5" s="1"/>
  <c r="EC134" i="5"/>
  <c r="EQ134" i="5" s="1"/>
  <c r="EB111" i="5"/>
  <c r="EP111" i="5" s="1"/>
  <c r="EB185" i="5"/>
  <c r="EP185" i="5" s="1"/>
  <c r="EB148" i="5"/>
  <c r="EP148" i="5" s="1"/>
  <c r="EB188" i="5"/>
  <c r="EP188" i="5" s="1"/>
  <c r="EB146" i="5"/>
  <c r="EP146" i="5" s="1"/>
  <c r="EC126" i="5"/>
  <c r="EQ126" i="5" s="1"/>
  <c r="EA97" i="5"/>
  <c r="EO97" i="5" s="1"/>
  <c r="EB178" i="5"/>
  <c r="EP178" i="5" s="1"/>
  <c r="EA157" i="5"/>
  <c r="EO157" i="5" s="1"/>
  <c r="EC138" i="5"/>
  <c r="EQ138" i="5" s="1"/>
  <c r="EC115" i="5"/>
  <c r="EQ115" i="5" s="1"/>
  <c r="EC212" i="5"/>
  <c r="EQ212" i="5" s="1"/>
  <c r="EA161" i="5"/>
  <c r="EO161" i="5" s="1"/>
  <c r="EB135" i="5"/>
  <c r="EP135" i="5" s="1"/>
  <c r="EB115" i="5"/>
  <c r="EP115" i="5" s="1"/>
  <c r="EB176" i="5"/>
  <c r="EP176" i="5" s="1"/>
  <c r="EA91" i="5"/>
  <c r="EO91" i="5" s="1"/>
  <c r="EB63" i="5"/>
  <c r="EP63" i="5" s="1"/>
  <c r="EA40" i="5"/>
  <c r="EO40" i="5" s="1"/>
  <c r="EC206" i="5"/>
  <c r="EQ206" i="5" s="1"/>
  <c r="EA94" i="5"/>
  <c r="EO94" i="5" s="1"/>
  <c r="EC72" i="5"/>
  <c r="EQ72" i="5" s="1"/>
  <c r="EB54" i="5"/>
  <c r="EP54" i="5" s="1"/>
  <c r="EB181" i="5"/>
  <c r="EP181" i="5" s="1"/>
  <c r="EB109" i="5"/>
  <c r="EP109" i="5" s="1"/>
  <c r="EB72" i="5"/>
  <c r="EP72" i="5" s="1"/>
  <c r="EB44" i="5"/>
  <c r="EP44" i="5" s="1"/>
  <c r="EB21" i="5"/>
  <c r="EP21" i="5" s="1"/>
  <c r="EA125" i="5"/>
  <c r="EO125" i="5" s="1"/>
  <c r="EC89" i="5"/>
  <c r="EQ89" i="5" s="1"/>
  <c r="EB62" i="5"/>
  <c r="EP62" i="5" s="1"/>
  <c r="EA243" i="5"/>
  <c r="EO243" i="5" s="1"/>
  <c r="EB224" i="5"/>
  <c r="EP224" i="5" s="1"/>
  <c r="EB206" i="5"/>
  <c r="EP206" i="5" s="1"/>
  <c r="EA187" i="5"/>
  <c r="EO187" i="5" s="1"/>
  <c r="EA167" i="5"/>
  <c r="EO167" i="5" s="1"/>
  <c r="EB240" i="5"/>
  <c r="EP240" i="5" s="1"/>
  <c r="EB208" i="5"/>
  <c r="EP208" i="5" s="1"/>
  <c r="EA190" i="5"/>
  <c r="EO190" i="5" s="1"/>
  <c r="EC243" i="5"/>
  <c r="EQ243" i="5" s="1"/>
  <c r="EC228" i="5"/>
  <c r="EQ228" i="5" s="1"/>
  <c r="EA200" i="5"/>
  <c r="EO200" i="5" s="1"/>
  <c r="EB234" i="5"/>
  <c r="EP234" i="5" s="1"/>
  <c r="EC215" i="5"/>
  <c r="EQ215" i="5" s="1"/>
  <c r="EA182" i="5"/>
  <c r="EO182" i="5" s="1"/>
  <c r="EA158" i="5"/>
  <c r="EO158" i="5" s="1"/>
  <c r="EB236" i="5"/>
  <c r="EP236" i="5" s="1"/>
  <c r="EB219" i="5"/>
  <c r="EP219" i="5" s="1"/>
  <c r="EC199" i="5"/>
  <c r="EQ199" i="5" s="1"/>
  <c r="EB180" i="5"/>
  <c r="EP180" i="5" s="1"/>
  <c r="EA236" i="5"/>
  <c r="EO236" i="5" s="1"/>
  <c r="EB211" i="5"/>
  <c r="EP211" i="5" s="1"/>
  <c r="EA194" i="5"/>
  <c r="EO194" i="5" s="1"/>
  <c r="EB171" i="5"/>
  <c r="EP171" i="5" s="1"/>
  <c r="EB187" i="5"/>
  <c r="EP187" i="5" s="1"/>
  <c r="EC139" i="5"/>
  <c r="EQ139" i="5" s="1"/>
  <c r="EC119" i="5"/>
  <c r="EQ119" i="5" s="1"/>
  <c r="EB99" i="5"/>
  <c r="EP99" i="5" s="1"/>
  <c r="EA238" i="5"/>
  <c r="EO238" i="5" s="1"/>
  <c r="EB182" i="5"/>
  <c r="EP182" i="5" s="1"/>
  <c r="EB150" i="5"/>
  <c r="EP150" i="5" s="1"/>
  <c r="EC131" i="5"/>
  <c r="EQ131" i="5" s="1"/>
  <c r="EC109" i="5"/>
  <c r="EQ109" i="5" s="1"/>
  <c r="EC175" i="5"/>
  <c r="EQ175" i="5" s="1"/>
  <c r="EC146" i="5"/>
  <c r="EQ146" i="5" s="1"/>
  <c r="EC168" i="5"/>
  <c r="EQ168" i="5" s="1"/>
  <c r="EC143" i="5"/>
  <c r="EQ143" i="5" s="1"/>
  <c r="EC123" i="5"/>
  <c r="EQ123" i="5" s="1"/>
  <c r="EA92" i="5"/>
  <c r="EO92" i="5" s="1"/>
  <c r="EA173" i="5"/>
  <c r="EO173" i="5" s="1"/>
  <c r="EB156" i="5"/>
  <c r="EP156" i="5" s="1"/>
  <c r="EC135" i="5"/>
  <c r="EQ135" i="5" s="1"/>
  <c r="EA112" i="5"/>
  <c r="EO112" i="5" s="1"/>
  <c r="EA186" i="5"/>
  <c r="EO186" i="5" s="1"/>
  <c r="EC155" i="5"/>
  <c r="EQ155" i="5" s="1"/>
  <c r="EA132" i="5"/>
  <c r="EO132" i="5" s="1"/>
  <c r="EC113" i="5"/>
  <c r="EQ113" i="5" s="1"/>
  <c r="EA166" i="5"/>
  <c r="EO166" i="5" s="1"/>
  <c r="EC85" i="5"/>
  <c r="EQ85" i="5" s="1"/>
  <c r="EA55" i="5"/>
  <c r="EO55" i="5" s="1"/>
  <c r="EB37" i="5"/>
  <c r="EP37" i="5" s="1"/>
  <c r="EC159" i="5"/>
  <c r="EQ159" i="5" s="1"/>
  <c r="EC90" i="5"/>
  <c r="EQ90" i="5" s="1"/>
  <c r="EA71" i="5"/>
  <c r="EO71" i="5" s="1"/>
  <c r="EA52" i="5"/>
  <c r="EO52" i="5" s="1"/>
  <c r="EB155" i="5"/>
  <c r="EP155" i="5" s="1"/>
  <c r="EC104" i="5"/>
  <c r="EQ104" i="5" s="1"/>
  <c r="EB69" i="5"/>
  <c r="EP69" i="5" s="1"/>
  <c r="EA43" i="5"/>
  <c r="EO43" i="5" s="1"/>
  <c r="EC233" i="5"/>
  <c r="EQ233" i="5" s="1"/>
  <c r="EC120" i="5"/>
  <c r="EQ120" i="5" s="1"/>
  <c r="EC86" i="5"/>
  <c r="EQ86" i="5" s="1"/>
  <c r="EB59" i="5"/>
  <c r="EP59" i="5" s="1"/>
  <c r="EB233" i="5"/>
  <c r="EP233" i="5" s="1"/>
  <c r="EB136" i="5"/>
  <c r="EP136" i="5" s="1"/>
  <c r="EB89" i="5"/>
  <c r="EP89" i="5" s="1"/>
  <c r="EC68" i="5"/>
  <c r="EQ68" i="5" s="1"/>
  <c r="EA53" i="5"/>
  <c r="EO53" i="5" s="1"/>
  <c r="EB82" i="5"/>
  <c r="EP82" i="5" s="1"/>
  <c r="EA45" i="5"/>
  <c r="EO45" i="5" s="1"/>
  <c r="EC18" i="5"/>
  <c r="EQ18" i="5" s="1"/>
  <c r="EC98" i="5"/>
  <c r="EQ98" i="5" s="1"/>
  <c r="EA36" i="5"/>
  <c r="EO36" i="5" s="1"/>
  <c r="EB5" i="5"/>
  <c r="EP5" i="5" s="1"/>
  <c r="EC240" i="5"/>
  <c r="EQ240" i="5" s="1"/>
  <c r="EA220" i="5"/>
  <c r="EO220" i="5" s="1"/>
  <c r="EC204" i="5"/>
  <c r="EQ204" i="5" s="1"/>
  <c r="EA184" i="5"/>
  <c r="EO184" i="5" s="1"/>
  <c r="EC165" i="5"/>
  <c r="EQ165" i="5" s="1"/>
  <c r="EB237" i="5"/>
  <c r="EP237" i="5" s="1"/>
  <c r="EA206" i="5"/>
  <c r="EO206" i="5" s="1"/>
  <c r="EC188" i="5"/>
  <c r="EQ188" i="5" s="1"/>
  <c r="EC242" i="5"/>
  <c r="EQ242" i="5" s="1"/>
  <c r="EA226" i="5"/>
  <c r="EO226" i="5" s="1"/>
  <c r="EA196" i="5"/>
  <c r="EO196" i="5" s="1"/>
  <c r="EB232" i="5"/>
  <c r="EP232" i="5" s="1"/>
  <c r="EC213" i="5"/>
  <c r="EQ213" i="5" s="1"/>
  <c r="EC180" i="5"/>
  <c r="EQ180" i="5" s="1"/>
  <c r="EA156" i="5"/>
  <c r="EO156" i="5" s="1"/>
  <c r="EA234" i="5"/>
  <c r="EO234" i="5" s="1"/>
  <c r="EB217" i="5"/>
  <c r="EP217" i="5" s="1"/>
  <c r="EC197" i="5"/>
  <c r="EQ197" i="5" s="1"/>
  <c r="EA177" i="5"/>
  <c r="EO177" i="5" s="1"/>
  <c r="EC227" i="5"/>
  <c r="EQ227" i="5" s="1"/>
  <c r="EB209" i="5"/>
  <c r="EP209" i="5" s="1"/>
  <c r="EB192" i="5"/>
  <c r="EP192" i="5" s="1"/>
  <c r="EB241" i="5"/>
  <c r="EP241" i="5" s="1"/>
  <c r="EA165" i="5"/>
  <c r="EO165" i="5" s="1"/>
  <c r="EA136" i="5"/>
  <c r="EO136" i="5" s="1"/>
  <c r="EA116" i="5"/>
  <c r="EO116" i="5" s="1"/>
  <c r="EA96" i="5"/>
  <c r="EO96" i="5" s="1"/>
  <c r="EB235" i="5"/>
  <c r="EP235" i="5" s="1"/>
  <c r="EC177" i="5"/>
  <c r="EQ177" i="5" s="1"/>
  <c r="EC148" i="5"/>
  <c r="EQ148" i="5" s="1"/>
  <c r="EB128" i="5"/>
  <c r="EP128" i="5" s="1"/>
  <c r="EB106" i="5"/>
  <c r="EP106" i="5" s="1"/>
  <c r="EA163" i="5"/>
  <c r="EO163" i="5" s="1"/>
  <c r="EC140" i="5"/>
  <c r="EQ140" i="5" s="1"/>
  <c r="EC167" i="5"/>
  <c r="EQ167" i="5" s="1"/>
  <c r="EB140" i="5"/>
  <c r="EP140" i="5" s="1"/>
  <c r="EB120" i="5"/>
  <c r="EP120" i="5" s="1"/>
  <c r="EA88" i="5"/>
  <c r="EO88" i="5" s="1"/>
  <c r="EB170" i="5"/>
  <c r="EP170" i="5" s="1"/>
  <c r="EB152" i="5"/>
  <c r="EP152" i="5" s="1"/>
  <c r="EB132" i="5"/>
  <c r="EP132" i="5" s="1"/>
  <c r="EC110" i="5"/>
  <c r="EQ110" i="5" s="1"/>
  <c r="EC181" i="5"/>
  <c r="EQ181" i="5" s="1"/>
  <c r="EB151" i="5"/>
  <c r="EP151" i="5" s="1"/>
  <c r="EA129" i="5"/>
  <c r="EO129" i="5" s="1"/>
  <c r="EB110" i="5"/>
  <c r="EP110" i="5" s="1"/>
  <c r="EB147" i="5"/>
  <c r="EP147" i="5" s="1"/>
  <c r="EB83" i="5"/>
  <c r="EP83" i="5" s="1"/>
  <c r="EC54" i="5"/>
  <c r="EQ54" i="5" s="1"/>
  <c r="EA34" i="5"/>
  <c r="EO34" i="5" s="1"/>
  <c r="EA147" i="5"/>
  <c r="EO147" i="5" s="1"/>
  <c r="EB85" i="5"/>
  <c r="EP85" i="5" s="1"/>
  <c r="EC69" i="5"/>
  <c r="EQ69" i="5" s="1"/>
  <c r="EB49" i="5"/>
  <c r="EP49" i="5" s="1"/>
  <c r="EA149" i="5"/>
  <c r="EO149" i="5" s="1"/>
  <c r="EC93" i="5"/>
  <c r="EQ93" i="5" s="1"/>
  <c r="EB64" i="5"/>
  <c r="EP64" i="5" s="1"/>
  <c r="EC41" i="5"/>
  <c r="EQ41" i="5" s="1"/>
  <c r="EB222" i="5"/>
  <c r="EP222" i="5" s="1"/>
  <c r="EA107" i="5"/>
  <c r="EO107" i="5" s="1"/>
  <c r="EB84" i="5"/>
  <c r="EP84" i="5" s="1"/>
  <c r="EB56" i="5"/>
  <c r="EP56" i="5" s="1"/>
  <c r="EA222" i="5"/>
  <c r="EO222" i="5" s="1"/>
  <c r="EA128" i="5"/>
  <c r="EO128" i="5" s="1"/>
  <c r="EB86" i="5"/>
  <c r="EP86" i="5" s="1"/>
  <c r="EA67" i="5"/>
  <c r="EO67" i="5" s="1"/>
  <c r="EB48" i="5"/>
  <c r="EP48" i="5" s="1"/>
  <c r="EA77" i="5"/>
  <c r="EO77" i="5" s="1"/>
  <c r="EA37" i="5"/>
  <c r="EO37" i="5" s="1"/>
  <c r="EB16" i="5"/>
  <c r="EP16" i="5" s="1"/>
  <c r="EB96" i="5"/>
  <c r="EP96" i="5" s="1"/>
  <c r="EC28" i="5"/>
  <c r="EQ28" i="5" s="1"/>
  <c r="EC2" i="5"/>
  <c r="EQ2" i="5" s="1"/>
  <c r="EB40" i="5"/>
  <c r="EP40" i="5" s="1"/>
  <c r="EB2" i="5"/>
  <c r="EP2" i="5" s="1"/>
  <c r="EA73" i="5"/>
  <c r="EO73" i="5" s="1"/>
  <c r="EA35" i="5"/>
  <c r="EO35" i="5" s="1"/>
  <c r="EB14" i="5"/>
  <c r="EP14" i="5" s="1"/>
  <c r="EA113" i="5"/>
  <c r="EO113" i="5" s="1"/>
  <c r="EA39" i="5"/>
  <c r="EO39" i="5" s="1"/>
  <c r="EA17" i="5"/>
  <c r="EO17" i="5" s="1"/>
  <c r="EC116" i="5"/>
  <c r="EQ116" i="5" s="1"/>
  <c r="EA89" i="5"/>
  <c r="EO89" i="5" s="1"/>
  <c r="EC94" i="5"/>
  <c r="EQ94" i="5" s="1"/>
  <c r="EC4" i="5"/>
  <c r="EQ4" i="5" s="1"/>
  <c r="EC237" i="5"/>
  <c r="EQ237" i="5" s="1"/>
  <c r="EB218" i="5"/>
  <c r="EP218" i="5" s="1"/>
  <c r="EC200" i="5"/>
  <c r="EQ200" i="5" s="1"/>
  <c r="EA181" i="5"/>
  <c r="EO181" i="5" s="1"/>
  <c r="EC163" i="5"/>
  <c r="EQ163" i="5" s="1"/>
  <c r="EB226" i="5"/>
  <c r="EP226" i="5" s="1"/>
  <c r="EB204" i="5"/>
  <c r="EP204" i="5" s="1"/>
  <c r="EC185" i="5"/>
  <c r="EQ185" i="5" s="1"/>
  <c r="EA240" i="5"/>
  <c r="EO240" i="5" s="1"/>
  <c r="EC223" i="5"/>
  <c r="EQ223" i="5" s="1"/>
  <c r="EC245" i="5"/>
  <c r="EQ245" i="5" s="1"/>
  <c r="EB230" i="5"/>
  <c r="EP230" i="5" s="1"/>
  <c r="EA202" i="5"/>
  <c r="EO202" i="5" s="1"/>
  <c r="EB177" i="5"/>
  <c r="EP177" i="5" s="1"/>
  <c r="EC154" i="5"/>
  <c r="EQ154" i="5" s="1"/>
  <c r="EA232" i="5"/>
  <c r="EO232" i="5" s="1"/>
  <c r="EB215" i="5"/>
  <c r="EP215" i="5" s="1"/>
  <c r="EB194" i="5"/>
  <c r="EP194" i="5" s="1"/>
  <c r="EA175" i="5"/>
  <c r="EO175" i="5" s="1"/>
  <c r="EB225" i="5"/>
  <c r="EP225" i="5" s="1"/>
  <c r="EB207" i="5"/>
  <c r="EP207" i="5" s="1"/>
  <c r="EB189" i="5"/>
  <c r="EP189" i="5" s="1"/>
  <c r="EB238" i="5"/>
  <c r="EP238" i="5" s="1"/>
  <c r="EB164" i="5"/>
  <c r="EP164" i="5" s="1"/>
  <c r="EA133" i="5"/>
  <c r="EO133" i="5" s="1"/>
  <c r="EC114" i="5"/>
  <c r="EQ114" i="5" s="1"/>
  <c r="EC95" i="5"/>
  <c r="EQ95" i="5" s="1"/>
  <c r="EA227" i="5"/>
  <c r="EO227" i="5" s="1"/>
  <c r="EA172" i="5"/>
  <c r="EO172" i="5" s="1"/>
  <c r="EA145" i="5"/>
  <c r="EO145" i="5" s="1"/>
  <c r="EB125" i="5"/>
  <c r="EP125" i="5" s="1"/>
  <c r="EA101" i="5"/>
  <c r="EO101" i="5" s="1"/>
  <c r="EC162" i="5"/>
  <c r="EQ162" i="5" s="1"/>
  <c r="EA139" i="5"/>
  <c r="EO139" i="5" s="1"/>
  <c r="EB162" i="5"/>
  <c r="EP162" i="5" s="1"/>
  <c r="EA137" i="5"/>
  <c r="EO137" i="5" s="1"/>
  <c r="EA117" i="5"/>
  <c r="EO117" i="5" s="1"/>
  <c r="EC231" i="5"/>
  <c r="EQ231" i="5" s="1"/>
  <c r="EC169" i="5"/>
  <c r="EQ169" i="5" s="1"/>
  <c r="EC151" i="5"/>
  <c r="EQ151" i="5" s="1"/>
  <c r="EB129" i="5"/>
  <c r="EP129" i="5" s="1"/>
  <c r="EC107" i="5"/>
  <c r="EQ107" i="5" s="1"/>
  <c r="EA178" i="5"/>
  <c r="EO178" i="5" s="1"/>
  <c r="EB149" i="5"/>
  <c r="EP149" i="5" s="1"/>
  <c r="EA126" i="5"/>
  <c r="EO126" i="5" s="1"/>
  <c r="EB107" i="5"/>
  <c r="EP107" i="5" s="1"/>
  <c r="EB124" i="5"/>
  <c r="EP124" i="5" s="1"/>
  <c r="EA81" i="5"/>
  <c r="EO81" i="5" s="1"/>
  <c r="EB52" i="5"/>
  <c r="EP52" i="5" s="1"/>
  <c r="EC32" i="5"/>
  <c r="EQ32" i="5" s="1"/>
  <c r="EC142" i="5"/>
  <c r="EQ142" i="5" s="1"/>
  <c r="EA83" i="5"/>
  <c r="EO83" i="5" s="1"/>
  <c r="EA66" i="5"/>
  <c r="EO66" i="5" s="1"/>
  <c r="EA46" i="5"/>
  <c r="EO46" i="5" s="1"/>
  <c r="EA135" i="5"/>
  <c r="EO135" i="5" s="1"/>
  <c r="EB90" i="5"/>
  <c r="EP90" i="5" s="1"/>
  <c r="EB61" i="5"/>
  <c r="EP61" i="5" s="1"/>
  <c r="EB38" i="5"/>
  <c r="EP38" i="5" s="1"/>
  <c r="EB201" i="5"/>
  <c r="EP201" i="5" s="1"/>
  <c r="EC99" i="5"/>
  <c r="EQ99" i="5" s="1"/>
  <c r="EA82" i="5"/>
  <c r="EO82" i="5" s="1"/>
  <c r="EB53" i="5"/>
  <c r="EP53" i="5" s="1"/>
  <c r="EA201" i="5"/>
  <c r="EO201" i="5" s="1"/>
  <c r="EA115" i="5"/>
  <c r="EO115" i="5" s="1"/>
  <c r="EA84" i="5"/>
  <c r="EO84" i="5" s="1"/>
  <c r="EC65" i="5"/>
  <c r="EQ65" i="5" s="1"/>
  <c r="EA47" i="5"/>
  <c r="EO47" i="5" s="1"/>
  <c r="EA72" i="5"/>
  <c r="EO72" i="5" s="1"/>
  <c r="EB36" i="5"/>
  <c r="EP36" i="5" s="1"/>
  <c r="EA15" i="5"/>
  <c r="EO15" i="5" s="1"/>
  <c r="EA80" i="5"/>
  <c r="EO80" i="5" s="1"/>
  <c r="EA25" i="5"/>
  <c r="EO25" i="5" s="1"/>
  <c r="EC78" i="5"/>
  <c r="EQ78" i="5" s="1"/>
  <c r="DX244" i="5"/>
  <c r="EL244" i="5" s="1"/>
  <c r="EL26" i="5"/>
  <c r="EL34" i="5"/>
  <c r="EL60" i="5"/>
  <c r="EL28" i="5"/>
  <c r="EL193" i="5"/>
  <c r="EL40" i="5"/>
  <c r="EL48" i="5"/>
  <c r="EU5" i="5" l="1"/>
  <c r="DU149" i="5"/>
  <c r="EI149" i="5" s="1"/>
  <c r="DU45" i="5"/>
  <c r="DU21" i="5"/>
  <c r="DS101" i="5"/>
  <c r="EG101" i="5" s="1"/>
  <c r="DS11" i="5"/>
  <c r="EG11" i="5" s="1"/>
  <c r="DT24" i="5"/>
  <c r="EH24" i="5" s="1"/>
  <c r="DS35" i="5"/>
  <c r="EG35" i="5" s="1"/>
  <c r="DS99" i="5"/>
  <c r="EG99" i="5" s="1"/>
  <c r="DT107" i="5"/>
  <c r="EH107" i="5" s="1"/>
  <c r="DS119" i="5"/>
  <c r="EG119" i="5" s="1"/>
  <c r="DT25" i="5"/>
  <c r="DU64" i="5"/>
  <c r="DT43" i="5"/>
  <c r="ES43" i="5" s="1"/>
  <c r="J43" i="11" s="1"/>
  <c r="DS112" i="5"/>
  <c r="EG112" i="5" s="1"/>
  <c r="DS19" i="5"/>
  <c r="EG19" i="5" s="1"/>
  <c r="DT31" i="5"/>
  <c r="ES31" i="5" s="1"/>
  <c r="J31" i="11" s="1"/>
  <c r="DT47" i="5"/>
  <c r="ES47" i="5" s="1"/>
  <c r="J47" i="11" s="1"/>
  <c r="DU118" i="5"/>
  <c r="DT115" i="5"/>
  <c r="DT131" i="5"/>
  <c r="DS160" i="5"/>
  <c r="EG160" i="5" s="1"/>
  <c r="DU24" i="5"/>
  <c r="EI24" i="5" s="1"/>
  <c r="DU106" i="5"/>
  <c r="EE106" i="5" s="1"/>
  <c r="I106" i="7" s="1"/>
  <c r="DT133" i="5"/>
  <c r="ES133" i="5" s="1"/>
  <c r="DT160" i="5"/>
  <c r="EH160" i="5" s="1"/>
  <c r="DS178" i="5"/>
  <c r="EG178" i="5" s="1"/>
  <c r="DU31" i="5"/>
  <c r="DT161" i="5"/>
  <c r="DU11" i="5"/>
  <c r="EE11" i="5" s="1"/>
  <c r="I11" i="7" s="1"/>
  <c r="DU111" i="5"/>
  <c r="EI111" i="5" s="1"/>
  <c r="DU142" i="5"/>
  <c r="EI142" i="5" s="1"/>
  <c r="DT190" i="5"/>
  <c r="ES190" i="5" s="1"/>
  <c r="DS209" i="5"/>
  <c r="EG209" i="5" s="1"/>
  <c r="DT91" i="5"/>
  <c r="DU49" i="5"/>
  <c r="DT38" i="5"/>
  <c r="EH38" i="5" s="1"/>
  <c r="DU46" i="5"/>
  <c r="EI46" i="5" s="1"/>
  <c r="DU125" i="5"/>
  <c r="EE125" i="5" s="1"/>
  <c r="I125" i="7" s="1"/>
  <c r="DU222" i="5"/>
  <c r="EE222" i="5" s="1"/>
  <c r="I222" i="7" s="1"/>
  <c r="DT42" i="5"/>
  <c r="EH42" i="5" s="1"/>
  <c r="DU164" i="5"/>
  <c r="EE164" i="5" s="1"/>
  <c r="I164" i="7" s="1"/>
  <c r="DT3" i="5"/>
  <c r="DT41" i="5"/>
  <c r="DS58" i="5"/>
  <c r="EG58" i="5" s="1"/>
  <c r="DS67" i="5"/>
  <c r="EG67" i="5" s="1"/>
  <c r="DT106" i="5"/>
  <c r="EH106" i="5" s="1"/>
  <c r="DS77" i="5"/>
  <c r="EG77" i="5" s="1"/>
  <c r="DT240" i="5"/>
  <c r="EH240" i="5" s="1"/>
  <c r="DS179" i="5"/>
  <c r="EG179" i="5" s="1"/>
  <c r="DU76" i="5"/>
  <c r="DT4" i="5"/>
  <c r="DT132" i="5"/>
  <c r="DS130" i="5"/>
  <c r="EG130" i="5" s="1"/>
  <c r="DS82" i="5"/>
  <c r="EG82" i="5" s="1"/>
  <c r="DS107" i="5"/>
  <c r="EG107" i="5" s="1"/>
  <c r="DS187" i="5"/>
  <c r="EG187" i="5" s="1"/>
  <c r="DT223" i="5"/>
  <c r="EH223" i="5" s="1"/>
  <c r="DS142" i="5"/>
  <c r="EG142" i="5" s="1"/>
  <c r="DS23" i="5"/>
  <c r="EG23" i="5" s="1"/>
  <c r="DU152" i="5"/>
  <c r="DT52" i="5"/>
  <c r="ES52" i="5" s="1"/>
  <c r="J52" i="11" s="1"/>
  <c r="DT7" i="5"/>
  <c r="EH7" i="5" s="1"/>
  <c r="DU54" i="5"/>
  <c r="EI54" i="5" s="1"/>
  <c r="DU22" i="5"/>
  <c r="EE22" i="5" s="1"/>
  <c r="I22" i="7" s="1"/>
  <c r="DT14" i="5"/>
  <c r="ES14" i="5" s="1"/>
  <c r="J14" i="11" s="1"/>
  <c r="DU3" i="5"/>
  <c r="DS90" i="5"/>
  <c r="EG90" i="5" s="1"/>
  <c r="DU34" i="5"/>
  <c r="DS65" i="5"/>
  <c r="EG65" i="5" s="1"/>
  <c r="DU186" i="5"/>
  <c r="EI186" i="5" s="1"/>
  <c r="DU109" i="5"/>
  <c r="EI109" i="5" s="1"/>
  <c r="DT53" i="5"/>
  <c r="ES53" i="5" s="1"/>
  <c r="J53" i="11" s="1"/>
  <c r="DU204" i="5"/>
  <c r="EE204" i="5" s="1"/>
  <c r="I204" i="7" s="1"/>
  <c r="DT84" i="5"/>
  <c r="DT44" i="5"/>
  <c r="DU150" i="5"/>
  <c r="DU144" i="5"/>
  <c r="EE144" i="5" s="1"/>
  <c r="I144" i="7" s="1"/>
  <c r="DT113" i="5"/>
  <c r="ES113" i="5" s="1"/>
  <c r="DS190" i="5"/>
  <c r="EG190" i="5" s="1"/>
  <c r="DT118" i="5"/>
  <c r="EH118" i="5" s="1"/>
  <c r="DT208" i="5"/>
  <c r="EH208" i="5" s="1"/>
  <c r="DT224" i="5"/>
  <c r="EH224" i="5" s="1"/>
  <c r="DU166" i="5"/>
  <c r="DU140" i="5"/>
  <c r="DS203" i="5"/>
  <c r="EG203" i="5" s="1"/>
  <c r="DU231" i="5"/>
  <c r="EE231" i="5" s="1"/>
  <c r="I231" i="7" s="1"/>
  <c r="DU211" i="5"/>
  <c r="EE211" i="5" s="1"/>
  <c r="I211" i="7" s="1"/>
  <c r="DS153" i="5"/>
  <c r="EG153" i="5" s="1"/>
  <c r="DU220" i="5"/>
  <c r="EE220" i="5" s="1"/>
  <c r="I220" i="7" s="1"/>
  <c r="DU236" i="5"/>
  <c r="EE236" i="5" s="1"/>
  <c r="I236" i="7" s="1"/>
  <c r="DT63" i="5"/>
  <c r="DU29" i="5"/>
  <c r="DS28" i="5"/>
  <c r="EG28" i="5" s="1"/>
  <c r="DU114" i="5"/>
  <c r="EE114" i="5" s="1"/>
  <c r="I114" i="7" s="1"/>
  <c r="DT15" i="5"/>
  <c r="ES15" i="5" s="1"/>
  <c r="J15" i="11" s="1"/>
  <c r="DU73" i="5"/>
  <c r="EI73" i="5" s="1"/>
  <c r="DS33" i="5"/>
  <c r="EG33" i="5" s="1"/>
  <c r="DU26" i="5"/>
  <c r="EE26" i="5" s="1"/>
  <c r="I26" i="7" s="1"/>
  <c r="DU6" i="5"/>
  <c r="DS120" i="5"/>
  <c r="EG120" i="5" s="1"/>
  <c r="DU61" i="5"/>
  <c r="EI61" i="5" s="1"/>
  <c r="DU66" i="5"/>
  <c r="EE66" i="5" s="1"/>
  <c r="I66" i="7" s="1"/>
  <c r="DS42" i="5"/>
  <c r="EG42" i="5" s="1"/>
  <c r="DS127" i="5"/>
  <c r="EG127" i="5" s="1"/>
  <c r="DT56" i="5"/>
  <c r="ES56" i="5" s="1"/>
  <c r="J56" i="11" s="1"/>
  <c r="DT50" i="5"/>
  <c r="DU97" i="5"/>
  <c r="EI97" i="5" s="1"/>
  <c r="DS49" i="5"/>
  <c r="EG49" i="5" s="1"/>
  <c r="DT183" i="5"/>
  <c r="ES183" i="5" s="1"/>
  <c r="DS159" i="5"/>
  <c r="EG159" i="5" s="1"/>
  <c r="DS115" i="5"/>
  <c r="EG115" i="5" s="1"/>
  <c r="DT218" i="5"/>
  <c r="ES218" i="5" s="1"/>
  <c r="DS126" i="5"/>
  <c r="EG126" i="5" s="1"/>
  <c r="DS216" i="5"/>
  <c r="EG216" i="5" s="1"/>
  <c r="DT104" i="5"/>
  <c r="EH104" i="5" s="1"/>
  <c r="DU192" i="5"/>
  <c r="EI192" i="5" s="1"/>
  <c r="DU146" i="5"/>
  <c r="EE146" i="5" s="1"/>
  <c r="I146" i="7" s="1"/>
  <c r="DT214" i="5"/>
  <c r="ES214" i="5" s="1"/>
  <c r="DU162" i="5"/>
  <c r="EE162" i="5" s="1"/>
  <c r="I162" i="7" s="1"/>
  <c r="DS221" i="5"/>
  <c r="EG221" i="5" s="1"/>
  <c r="DU161" i="5"/>
  <c r="EI161" i="5" s="1"/>
  <c r="DT162" i="5"/>
  <c r="EH162" i="5" s="1"/>
  <c r="DU171" i="5"/>
  <c r="EE171" i="5" s="1"/>
  <c r="I171" i="7" s="1"/>
  <c r="DS52" i="5"/>
  <c r="EG52" i="5" s="1"/>
  <c r="DT157" i="5"/>
  <c r="EH157" i="5" s="1"/>
  <c r="DU16" i="5"/>
  <c r="EE16" i="5" s="1"/>
  <c r="I16" i="7" s="1"/>
  <c r="DS78" i="5"/>
  <c r="EG78" i="5" s="1"/>
  <c r="DU36" i="5"/>
  <c r="EE36" i="5" s="1"/>
  <c r="I36" i="7" s="1"/>
  <c r="DT48" i="5"/>
  <c r="EH48" i="5" s="1"/>
  <c r="DU14" i="5"/>
  <c r="EI14" i="5" s="1"/>
  <c r="DU128" i="5"/>
  <c r="DT74" i="5"/>
  <c r="DU74" i="5"/>
  <c r="EE74" i="5" s="1"/>
  <c r="I74" i="7" s="1"/>
  <c r="DT45" i="5"/>
  <c r="ES45" i="5" s="1"/>
  <c r="J45" i="11" s="1"/>
  <c r="DT144" i="5"/>
  <c r="EH144" i="5" s="1"/>
  <c r="DT70" i="5"/>
  <c r="EH70" i="5" s="1"/>
  <c r="DU53" i="5"/>
  <c r="EI53" i="5" s="1"/>
  <c r="DS103" i="5"/>
  <c r="EG103" i="5" s="1"/>
  <c r="DT61" i="5"/>
  <c r="EH61" i="5" s="1"/>
  <c r="DU196" i="5"/>
  <c r="DS175" i="5"/>
  <c r="EG175" i="5" s="1"/>
  <c r="DT124" i="5"/>
  <c r="ES124" i="5" s="1"/>
  <c r="DU226" i="5"/>
  <c r="EE226" i="5" s="1"/>
  <c r="I226" i="7" s="1"/>
  <c r="DT135" i="5"/>
  <c r="ES135" i="5" s="1"/>
  <c r="DS140" i="5"/>
  <c r="EG140" i="5" s="1"/>
  <c r="DS109" i="5"/>
  <c r="EG109" i="5" s="1"/>
  <c r="DT83" i="5"/>
  <c r="EH83" i="5" s="1"/>
  <c r="DT167" i="5"/>
  <c r="DU224" i="5"/>
  <c r="EE224" i="5" s="1"/>
  <c r="I224" i="7" s="1"/>
  <c r="DT171" i="5"/>
  <c r="ES171" i="5" s="1"/>
  <c r="DS239" i="5"/>
  <c r="EG239" i="5" s="1"/>
  <c r="DS172" i="5"/>
  <c r="EG172" i="5" s="1"/>
  <c r="DU205" i="5"/>
  <c r="EE205" i="5" s="1"/>
  <c r="I205" i="7" s="1"/>
  <c r="DT19" i="5"/>
  <c r="ES19" i="5" s="1"/>
  <c r="J19" i="11" s="1"/>
  <c r="DU10" i="5"/>
  <c r="EI10" i="5" s="1"/>
  <c r="DU28" i="5"/>
  <c r="DU93" i="5"/>
  <c r="EE93" i="5" s="1"/>
  <c r="I93" i="7" s="1"/>
  <c r="DU60" i="5"/>
  <c r="EE60" i="5" s="1"/>
  <c r="I60" i="7" s="1"/>
  <c r="DS53" i="5"/>
  <c r="EG53" i="5" s="1"/>
  <c r="DU23" i="5"/>
  <c r="EI23" i="5" s="1"/>
  <c r="DT2" i="5"/>
  <c r="ES2" i="5" s="1"/>
  <c r="J2" i="11" s="1"/>
  <c r="DT79" i="5"/>
  <c r="ES79" i="5" s="1"/>
  <c r="J79" i="11" s="1"/>
  <c r="DS81" i="5"/>
  <c r="EG81" i="5" s="1"/>
  <c r="DT58" i="5"/>
  <c r="DU158" i="5"/>
  <c r="EI158" i="5" s="1"/>
  <c r="DS84" i="5"/>
  <c r="EG84" i="5" s="1"/>
  <c r="DS61" i="5"/>
  <c r="EG61" i="5" s="1"/>
  <c r="DS108" i="5"/>
  <c r="EG108" i="5" s="1"/>
  <c r="DT72" i="5"/>
  <c r="DS105" i="5"/>
  <c r="EG105" i="5" s="1"/>
  <c r="DT180" i="5"/>
  <c r="EH180" i="5" s="1"/>
  <c r="DU133" i="5"/>
  <c r="DT89" i="5"/>
  <c r="EH89" i="5" s="1"/>
  <c r="DT138" i="5"/>
  <c r="ES138" i="5" s="1"/>
  <c r="DT149" i="5"/>
  <c r="ES149" i="5" s="1"/>
  <c r="DU123" i="5"/>
  <c r="EE123" i="5" s="1"/>
  <c r="I123" i="7" s="1"/>
  <c r="DT88" i="5"/>
  <c r="ES88" i="5" s="1"/>
  <c r="J88" i="11" s="1"/>
  <c r="DU170" i="5"/>
  <c r="EE170" i="5" s="1"/>
  <c r="I170" i="7" s="1"/>
  <c r="DS173" i="5"/>
  <c r="EG173" i="5" s="1"/>
  <c r="DT186" i="5"/>
  <c r="DS170" i="5"/>
  <c r="EG170" i="5" s="1"/>
  <c r="DU242" i="5"/>
  <c r="EE242" i="5" s="1"/>
  <c r="I242" i="7" s="1"/>
  <c r="DT245" i="5"/>
  <c r="ES245" i="5" s="1"/>
  <c r="DT202" i="5"/>
  <c r="ES202" i="5" s="1"/>
  <c r="DT158" i="5"/>
  <c r="ES158" i="5" s="1"/>
  <c r="DT221" i="5"/>
  <c r="ES221" i="5" s="1"/>
  <c r="DT168" i="5"/>
  <c r="DU209" i="5"/>
  <c r="DT209" i="5"/>
  <c r="ES209" i="5" s="1"/>
  <c r="DS166" i="5"/>
  <c r="EG166" i="5" s="1"/>
  <c r="DU214" i="5"/>
  <c r="EE214" i="5" s="1"/>
  <c r="I214" i="7" s="1"/>
  <c r="DT178" i="5"/>
  <c r="ES178" i="5" s="1"/>
  <c r="DU212" i="5"/>
  <c r="EI212" i="5" s="1"/>
  <c r="DU174" i="5"/>
  <c r="EE174" i="5" s="1"/>
  <c r="I174" i="7" s="1"/>
  <c r="DT169" i="5"/>
  <c r="ES169" i="5" s="1"/>
  <c r="DS139" i="5"/>
  <c r="EG139" i="5" s="1"/>
  <c r="DU112" i="5"/>
  <c r="EI112" i="5" s="1"/>
  <c r="DS206" i="5"/>
  <c r="EG206" i="5" s="1"/>
  <c r="DS156" i="5"/>
  <c r="EG156" i="5" s="1"/>
  <c r="DS131" i="5"/>
  <c r="EG131" i="5" s="1"/>
  <c r="DU102" i="5"/>
  <c r="EI102" i="5" s="1"/>
  <c r="DS174" i="5"/>
  <c r="EG174" i="5" s="1"/>
  <c r="DS146" i="5"/>
  <c r="EG146" i="5" s="1"/>
  <c r="DT200" i="5"/>
  <c r="DU154" i="5"/>
  <c r="EE154" i="5" s="1"/>
  <c r="I154" i="7" s="1"/>
  <c r="DS132" i="5"/>
  <c r="EG132" i="5" s="1"/>
  <c r="DU113" i="5"/>
  <c r="EE113" i="5" s="1"/>
  <c r="I113" i="7" s="1"/>
  <c r="DT93" i="5"/>
  <c r="EH93" i="5" s="1"/>
  <c r="DU210" i="5"/>
  <c r="EE210" i="5" s="1"/>
  <c r="I210" i="7" s="1"/>
  <c r="DU159" i="5"/>
  <c r="EE159" i="5" s="1"/>
  <c r="I159" i="7" s="1"/>
  <c r="DU130" i="5"/>
  <c r="EI130" i="5" s="1"/>
  <c r="DS110" i="5"/>
  <c r="EG110" i="5" s="1"/>
  <c r="DT226" i="5"/>
  <c r="ES226" i="5" s="1"/>
  <c r="DS164" i="5"/>
  <c r="EG164" i="5" s="1"/>
  <c r="DS141" i="5"/>
  <c r="EG141" i="5" s="1"/>
  <c r="DS113" i="5"/>
  <c r="EG113" i="5" s="1"/>
  <c r="DT163" i="5"/>
  <c r="EH163" i="5" s="1"/>
  <c r="DT98" i="5"/>
  <c r="EH98" i="5" s="1"/>
  <c r="DT69" i="5"/>
  <c r="ES69" i="5" s="1"/>
  <c r="J69" i="11" s="1"/>
  <c r="DS43" i="5"/>
  <c r="EG43" i="5" s="1"/>
  <c r="DT18" i="5"/>
  <c r="EH18" i="5" s="1"/>
  <c r="DU100" i="5"/>
  <c r="EE100" i="5" s="1"/>
  <c r="I100" i="7" s="1"/>
  <c r="DS80" i="5"/>
  <c r="EG80" i="5" s="1"/>
  <c r="DS64" i="5"/>
  <c r="EG64" i="5" s="1"/>
  <c r="DU47" i="5"/>
  <c r="EI47" i="5" s="1"/>
  <c r="DS100" i="5"/>
  <c r="EG100" i="5" s="1"/>
  <c r="DT78" i="5"/>
  <c r="ES78" i="5" s="1"/>
  <c r="J78" i="11" s="1"/>
  <c r="DS50" i="5"/>
  <c r="EG50" i="5" s="1"/>
  <c r="DT30" i="5"/>
  <c r="EH30" i="5" s="1"/>
  <c r="DU139" i="5"/>
  <c r="EE139" i="5" s="1"/>
  <c r="I139" i="7" s="1"/>
  <c r="DS96" i="5"/>
  <c r="EG96" i="5" s="1"/>
  <c r="DT65" i="5"/>
  <c r="ES65" i="5" s="1"/>
  <c r="J65" i="11" s="1"/>
  <c r="DU40" i="5"/>
  <c r="EE40" i="5" s="1"/>
  <c r="I40" i="7" s="1"/>
  <c r="DT122" i="5"/>
  <c r="EH122" i="5" s="1"/>
  <c r="DU79" i="5"/>
  <c r="EI79" i="5" s="1"/>
  <c r="DU63" i="5"/>
  <c r="DU169" i="5"/>
  <c r="EE169" i="5" s="1"/>
  <c r="I169" i="7" s="1"/>
  <c r="DS71" i="5"/>
  <c r="EG71" i="5" s="1"/>
  <c r="DU30" i="5"/>
  <c r="EE30" i="5" s="1"/>
  <c r="I30" i="7" s="1"/>
  <c r="DU8" i="5"/>
  <c r="EI8" i="5" s="1"/>
  <c r="DT111" i="5"/>
  <c r="ES111" i="5" s="1"/>
  <c r="J111" i="11" s="1"/>
  <c r="DS39" i="5"/>
  <c r="EG39" i="5" s="1"/>
  <c r="DT20" i="5"/>
  <c r="DS2" i="5"/>
  <c r="EG2" i="5" s="1"/>
  <c r="DU82" i="5"/>
  <c r="EI82" i="5" s="1"/>
  <c r="DS38" i="5"/>
  <c r="EG38" i="5" s="1"/>
  <c r="DS8" i="5"/>
  <c r="EG8" i="5" s="1"/>
  <c r="DS70" i="5"/>
  <c r="EG70" i="5" s="1"/>
  <c r="DU32" i="5"/>
  <c r="EE32" i="5" s="1"/>
  <c r="I32" i="7" s="1"/>
  <c r="DU7" i="5"/>
  <c r="EE7" i="5" s="1"/>
  <c r="I7" i="7" s="1"/>
  <c r="DU68" i="5"/>
  <c r="EI68" i="5" s="1"/>
  <c r="DS37" i="5"/>
  <c r="EG37" i="5" s="1"/>
  <c r="DT12" i="5"/>
  <c r="EH12" i="5" s="1"/>
  <c r="DU44" i="5"/>
  <c r="EE44" i="5" s="1"/>
  <c r="I44" i="7" s="1"/>
  <c r="DT71" i="5"/>
  <c r="ES71" i="5" s="1"/>
  <c r="J71" i="11" s="1"/>
  <c r="DT16" i="5"/>
  <c r="ES16" i="5" s="1"/>
  <c r="J16" i="11" s="1"/>
  <c r="DS16" i="5"/>
  <c r="EG16" i="5" s="1"/>
  <c r="DS6" i="5"/>
  <c r="EG6" i="5" s="1"/>
  <c r="DU27" i="5"/>
  <c r="EI27" i="5" s="1"/>
  <c r="DU2" i="5"/>
  <c r="DU5" i="5"/>
  <c r="EI5" i="5" s="1"/>
  <c r="DT244" i="5"/>
  <c r="EH244" i="5" s="1"/>
  <c r="DS200" i="5"/>
  <c r="EG200" i="5" s="1"/>
  <c r="DT156" i="5"/>
  <c r="DU219" i="5"/>
  <c r="EE219" i="5" s="1"/>
  <c r="I219" i="7" s="1"/>
  <c r="DS242" i="5"/>
  <c r="EG242" i="5" s="1"/>
  <c r="DU207" i="5"/>
  <c r="EE207" i="5" s="1"/>
  <c r="I207" i="7" s="1"/>
  <c r="DT207" i="5"/>
  <c r="DT164" i="5"/>
  <c r="ES164" i="5" s="1"/>
  <c r="DS211" i="5"/>
  <c r="EG211" i="5" s="1"/>
  <c r="DU176" i="5"/>
  <c r="EE176" i="5" s="1"/>
  <c r="I176" i="7" s="1"/>
  <c r="DU206" i="5"/>
  <c r="EE206" i="5" s="1"/>
  <c r="I206" i="7" s="1"/>
  <c r="DS214" i="5"/>
  <c r="EG214" i="5" s="1"/>
  <c r="DS168" i="5"/>
  <c r="EG168" i="5" s="1"/>
  <c r="DT137" i="5"/>
  <c r="EH137" i="5" s="1"/>
  <c r="DT109" i="5"/>
  <c r="DS198" i="5"/>
  <c r="EG198" i="5" s="1"/>
  <c r="DU155" i="5"/>
  <c r="EE155" i="5" s="1"/>
  <c r="I155" i="7" s="1"/>
  <c r="DU126" i="5"/>
  <c r="EE126" i="5" s="1"/>
  <c r="I126" i="7" s="1"/>
  <c r="DS235" i="5"/>
  <c r="EG235" i="5" s="1"/>
  <c r="DU172" i="5"/>
  <c r="EE172" i="5" s="1"/>
  <c r="I172" i="7" s="1"/>
  <c r="DT143" i="5"/>
  <c r="EH143" i="5" s="1"/>
  <c r="DS195" i="5"/>
  <c r="EG195" i="5" s="1"/>
  <c r="DS151" i="5"/>
  <c r="EG151" i="5" s="1"/>
  <c r="DS129" i="5"/>
  <c r="EG129" i="5" s="1"/>
  <c r="DT110" i="5"/>
  <c r="EH110" i="5" s="1"/>
  <c r="DU90" i="5"/>
  <c r="DU193" i="5"/>
  <c r="EE193" i="5" s="1"/>
  <c r="I193" i="7" s="1"/>
  <c r="DT154" i="5"/>
  <c r="EH154" i="5" s="1"/>
  <c r="DU127" i="5"/>
  <c r="EE127" i="5" s="1"/>
  <c r="I127" i="7" s="1"/>
  <c r="DU108" i="5"/>
  <c r="EE108" i="5" s="1"/>
  <c r="I108" i="7" s="1"/>
  <c r="DS218" i="5"/>
  <c r="EG218" i="5" s="1"/>
  <c r="DU163" i="5"/>
  <c r="EE163" i="5" s="1"/>
  <c r="I163" i="7" s="1"/>
  <c r="DT136" i="5"/>
  <c r="ES136" i="5" s="1"/>
  <c r="DT108" i="5"/>
  <c r="EH108" i="5" s="1"/>
  <c r="DT153" i="5"/>
  <c r="EH153" i="5" s="1"/>
  <c r="DS93" i="5"/>
  <c r="EG93" i="5" s="1"/>
  <c r="DT64" i="5"/>
  <c r="DU41" i="5"/>
  <c r="EI41" i="5" s="1"/>
  <c r="DT196" i="5"/>
  <c r="DS98" i="5"/>
  <c r="EG98" i="5" s="1"/>
  <c r="DU78" i="5"/>
  <c r="EI78" i="5" s="1"/>
  <c r="DU62" i="5"/>
  <c r="EE62" i="5" s="1"/>
  <c r="I62" i="7" s="1"/>
  <c r="DS44" i="5"/>
  <c r="EG44" i="5" s="1"/>
  <c r="DS97" i="5"/>
  <c r="EG97" i="5" s="1"/>
  <c r="DT75" i="5"/>
  <c r="ES75" i="5" s="1"/>
  <c r="J75" i="11" s="1"/>
  <c r="DU48" i="5"/>
  <c r="DT26" i="5"/>
  <c r="EH26" i="5" s="1"/>
  <c r="DU135" i="5"/>
  <c r="EE135" i="5" s="1"/>
  <c r="I135" i="7" s="1"/>
  <c r="DT94" i="5"/>
  <c r="EH94" i="5" s="1"/>
  <c r="DT60" i="5"/>
  <c r="DS212" i="5"/>
  <c r="EG212" i="5" s="1"/>
  <c r="DU117" i="5"/>
  <c r="EI117" i="5" s="1"/>
  <c r="DS76" i="5"/>
  <c r="EG76" i="5" s="1"/>
  <c r="DS60" i="5"/>
  <c r="EG60" i="5" s="1"/>
  <c r="DS133" i="5"/>
  <c r="EG133" i="5" s="1"/>
  <c r="DS66" i="5"/>
  <c r="EG66" i="5" s="1"/>
  <c r="DT27" i="5"/>
  <c r="EH27" i="5" s="1"/>
  <c r="DS5" i="5"/>
  <c r="EG5" i="5" s="1"/>
  <c r="DT102" i="5"/>
  <c r="EH102" i="5" s="1"/>
  <c r="DU38" i="5"/>
  <c r="EE38" i="5" s="1"/>
  <c r="I38" i="7" s="1"/>
  <c r="DT17" i="5"/>
  <c r="EH17" i="5" s="1"/>
  <c r="DU167" i="5"/>
  <c r="DU77" i="5"/>
  <c r="DS34" i="5"/>
  <c r="EG34" i="5" s="1"/>
  <c r="DT6" i="5"/>
  <c r="ES6" i="5" s="1"/>
  <c r="J6" i="11" s="1"/>
  <c r="DU65" i="5"/>
  <c r="EI65" i="5" s="1"/>
  <c r="DS29" i="5"/>
  <c r="EG29" i="5" s="1"/>
  <c r="DU4" i="5"/>
  <c r="EE4" i="5" s="1"/>
  <c r="I4" i="7" s="1"/>
  <c r="DU58" i="5"/>
  <c r="EI58" i="5" s="1"/>
  <c r="DS36" i="5"/>
  <c r="EG36" i="5" s="1"/>
  <c r="DS9" i="5"/>
  <c r="EG9" i="5" s="1"/>
  <c r="DU39" i="5"/>
  <c r="EE39" i="5" s="1"/>
  <c r="I39" i="7" s="1"/>
  <c r="DS62" i="5"/>
  <c r="EG62" i="5" s="1"/>
  <c r="DU13" i="5"/>
  <c r="EE13" i="5" s="1"/>
  <c r="I13" i="7" s="1"/>
  <c r="DS3" i="5"/>
  <c r="EG3" i="5" s="1"/>
  <c r="DU110" i="5"/>
  <c r="EE110" i="5" s="1"/>
  <c r="I110" i="7" s="1"/>
  <c r="DS25" i="5"/>
  <c r="EG25" i="5" s="1"/>
  <c r="DS7" i="5"/>
  <c r="EG7" i="5" s="1"/>
  <c r="DT33" i="5"/>
  <c r="DU232" i="5"/>
  <c r="EE232" i="5" s="1"/>
  <c r="I232" i="7" s="1"/>
  <c r="DT182" i="5"/>
  <c r="EH182" i="5" s="1"/>
  <c r="DS244" i="5"/>
  <c r="EG244" i="5" s="1"/>
  <c r="DT191" i="5"/>
  <c r="EH191" i="5" s="1"/>
  <c r="DS228" i="5"/>
  <c r="EG228" i="5" s="1"/>
  <c r="DS236" i="5"/>
  <c r="EG236" i="5" s="1"/>
  <c r="DS194" i="5"/>
  <c r="EG194" i="5" s="1"/>
  <c r="DT238" i="5"/>
  <c r="DS199" i="5"/>
  <c r="EG199" i="5" s="1"/>
  <c r="DT231" i="5"/>
  <c r="EH231" i="5" s="1"/>
  <c r="DT187" i="5"/>
  <c r="EH187" i="5" s="1"/>
  <c r="DT198" i="5"/>
  <c r="ES198" i="5" s="1"/>
  <c r="DS162" i="5"/>
  <c r="EG162" i="5" s="1"/>
  <c r="DS125" i="5"/>
  <c r="EG125" i="5" s="1"/>
  <c r="DU104" i="5"/>
  <c r="EE104" i="5" s="1"/>
  <c r="I104" i="7" s="1"/>
  <c r="DS184" i="5"/>
  <c r="EG184" i="5" s="1"/>
  <c r="DT146" i="5"/>
  <c r="ES146" i="5" s="1"/>
  <c r="DT120" i="5"/>
  <c r="EH120" i="5" s="1"/>
  <c r="DT216" i="5"/>
  <c r="EH216" i="5" s="1"/>
  <c r="DS161" i="5"/>
  <c r="EG161" i="5" s="1"/>
  <c r="DU138" i="5"/>
  <c r="EE138" i="5" s="1"/>
  <c r="I138" i="7" s="1"/>
  <c r="DU182" i="5"/>
  <c r="EI182" i="5" s="1"/>
  <c r="DU147" i="5"/>
  <c r="EE147" i="5" s="1"/>
  <c r="I147" i="7" s="1"/>
  <c r="DU124" i="5"/>
  <c r="DU105" i="5"/>
  <c r="EI105" i="5" s="1"/>
  <c r="DU240" i="5"/>
  <c r="EE240" i="5" s="1"/>
  <c r="I240" i="7" s="1"/>
  <c r="DU185" i="5"/>
  <c r="EE185" i="5" s="1"/>
  <c r="I185" i="7" s="1"/>
  <c r="DT141" i="5"/>
  <c r="ES141" i="5" s="1"/>
  <c r="DT121" i="5"/>
  <c r="EH121" i="5" s="1"/>
  <c r="DT105" i="5"/>
  <c r="ES105" i="5" s="1"/>
  <c r="J105" i="11" s="1"/>
  <c r="DU202" i="5"/>
  <c r="EE202" i="5" s="1"/>
  <c r="I202" i="7" s="1"/>
  <c r="DU153" i="5"/>
  <c r="EI153" i="5" s="1"/>
  <c r="DT130" i="5"/>
  <c r="ES130" i="5" s="1"/>
  <c r="DT103" i="5"/>
  <c r="ES103" i="5" s="1"/>
  <c r="J103" i="11" s="1"/>
  <c r="DT145" i="5"/>
  <c r="EH145" i="5" s="1"/>
  <c r="DU84" i="5"/>
  <c r="EE84" i="5" s="1"/>
  <c r="I84" i="7" s="1"/>
  <c r="DT57" i="5"/>
  <c r="ES57" i="5" s="1"/>
  <c r="J57" i="11" s="1"/>
  <c r="DU35" i="5"/>
  <c r="EI35" i="5" s="1"/>
  <c r="DS145" i="5"/>
  <c r="EG145" i="5" s="1"/>
  <c r="DU92" i="5"/>
  <c r="EI92" i="5" s="1"/>
  <c r="DU75" i="5"/>
  <c r="EE75" i="5" s="1"/>
  <c r="I75" i="7" s="1"/>
  <c r="DU59" i="5"/>
  <c r="EI59" i="5" s="1"/>
  <c r="DT142" i="5"/>
  <c r="ES142" i="5" s="1"/>
  <c r="DU95" i="5"/>
  <c r="EE95" i="5" s="1"/>
  <c r="I95" i="7" s="1"/>
  <c r="DT67" i="5"/>
  <c r="ES67" i="5" s="1"/>
  <c r="J67" i="11" s="1"/>
  <c r="DU42" i="5"/>
  <c r="EE42" i="5" s="1"/>
  <c r="I42" i="7" s="1"/>
  <c r="DU19" i="5"/>
  <c r="EE19" i="5" s="1"/>
  <c r="I19" i="7" s="1"/>
  <c r="DU122" i="5"/>
  <c r="DS88" i="5"/>
  <c r="EG88" i="5" s="1"/>
  <c r="DU55" i="5"/>
  <c r="EI55" i="5" s="1"/>
  <c r="DS158" i="5"/>
  <c r="EG158" i="5" s="1"/>
  <c r="DS94" i="5"/>
  <c r="EG94" i="5" s="1"/>
  <c r="DS73" i="5"/>
  <c r="EG73" i="5" s="1"/>
  <c r="DT55" i="5"/>
  <c r="ES55" i="5" s="1"/>
  <c r="J55" i="11" s="1"/>
  <c r="DT99" i="5"/>
  <c r="ES99" i="5" s="1"/>
  <c r="J99" i="11" s="1"/>
  <c r="DS47" i="5"/>
  <c r="EG47" i="5" s="1"/>
  <c r="DS21" i="5"/>
  <c r="EG21" i="5" s="1"/>
  <c r="DS231" i="5"/>
  <c r="EG231" i="5" s="1"/>
  <c r="DS79" i="5"/>
  <c r="EG79" i="5" s="1"/>
  <c r="DS31" i="5"/>
  <c r="EG31" i="5" s="1"/>
  <c r="DS13" i="5"/>
  <c r="EG13" i="5" s="1"/>
  <c r="DT128" i="5"/>
  <c r="ES128" i="5" s="1"/>
  <c r="DS59" i="5"/>
  <c r="EG59" i="5" s="1"/>
  <c r="DT23" i="5"/>
  <c r="DS220" i="5"/>
  <c r="EG220" i="5" s="1"/>
  <c r="DS51" i="5"/>
  <c r="EG51" i="5" s="1"/>
  <c r="DU230" i="5"/>
  <c r="EE230" i="5" s="1"/>
  <c r="I230" i="7" s="1"/>
  <c r="DU177" i="5"/>
  <c r="EI177" i="5" s="1"/>
  <c r="DT242" i="5"/>
  <c r="ES242" i="5" s="1"/>
  <c r="DS188" i="5"/>
  <c r="EG188" i="5" s="1"/>
  <c r="DU225" i="5"/>
  <c r="EE225" i="5" s="1"/>
  <c r="I225" i="7" s="1"/>
  <c r="DU227" i="5"/>
  <c r="DT192" i="5"/>
  <c r="ES192" i="5" s="1"/>
  <c r="DU235" i="5"/>
  <c r="EE235" i="5" s="1"/>
  <c r="I235" i="7" s="1"/>
  <c r="DS197" i="5"/>
  <c r="EG197" i="5" s="1"/>
  <c r="DT229" i="5"/>
  <c r="EH229" i="5" s="1"/>
  <c r="DT184" i="5"/>
  <c r="EH184" i="5" s="1"/>
  <c r="DT194" i="5"/>
  <c r="EH194" i="5" s="1"/>
  <c r="DU156" i="5"/>
  <c r="EI156" i="5" s="1"/>
  <c r="DS122" i="5"/>
  <c r="EG122" i="5" s="1"/>
  <c r="DT97" i="5"/>
  <c r="EH97" i="5" s="1"/>
  <c r="DT174" i="5"/>
  <c r="EH174" i="5" s="1"/>
  <c r="DU143" i="5"/>
  <c r="EE143" i="5" s="1"/>
  <c r="I143" i="7" s="1"/>
  <c r="DS117" i="5"/>
  <c r="EG117" i="5" s="1"/>
  <c r="DU208" i="5"/>
  <c r="EE208" i="5" s="1"/>
  <c r="I208" i="7" s="1"/>
  <c r="DU160" i="5"/>
  <c r="EI160" i="5" s="1"/>
  <c r="DU244" i="5"/>
  <c r="EE244" i="5" s="1"/>
  <c r="I244" i="7" s="1"/>
  <c r="DT172" i="5"/>
  <c r="EH172" i="5" s="1"/>
  <c r="DS143" i="5"/>
  <c r="EG143" i="5" s="1"/>
  <c r="DS123" i="5"/>
  <c r="EG123" i="5" s="1"/>
  <c r="DS102" i="5"/>
  <c r="EG102" i="5" s="1"/>
  <c r="DU237" i="5"/>
  <c r="EE237" i="5" s="1"/>
  <c r="I237" i="7" s="1"/>
  <c r="DS177" i="5"/>
  <c r="EG177" i="5" s="1"/>
  <c r="DS138" i="5"/>
  <c r="EG138" i="5" s="1"/>
  <c r="DS118" i="5"/>
  <c r="EG118" i="5" s="1"/>
  <c r="DU103" i="5"/>
  <c r="EE103" i="5" s="1"/>
  <c r="I103" i="7" s="1"/>
  <c r="DT193" i="5"/>
  <c r="DS147" i="5"/>
  <c r="EG147" i="5" s="1"/>
  <c r="DT127" i="5"/>
  <c r="EH127" i="5" s="1"/>
  <c r="DU101" i="5"/>
  <c r="EI101" i="5" s="1"/>
  <c r="DU131" i="5"/>
  <c r="EE131" i="5" s="1"/>
  <c r="I131" i="7" s="1"/>
  <c r="DT82" i="5"/>
  <c r="ES82" i="5" s="1"/>
  <c r="J82" i="11" s="1"/>
  <c r="DS54" i="5"/>
  <c r="EG54" i="5" s="1"/>
  <c r="DS32" i="5"/>
  <c r="EG32" i="5" s="1"/>
  <c r="DU134" i="5"/>
  <c r="EE134" i="5" s="1"/>
  <c r="I134" i="7" s="1"/>
  <c r="DU89" i="5"/>
  <c r="EE89" i="5" s="1"/>
  <c r="I89" i="7" s="1"/>
  <c r="DS72" i="5"/>
  <c r="EG72" i="5" s="1"/>
  <c r="DS57" i="5"/>
  <c r="EG57" i="5" s="1"/>
  <c r="DT129" i="5"/>
  <c r="ES129" i="5" s="1"/>
  <c r="DS92" i="5"/>
  <c r="EG92" i="5" s="1"/>
  <c r="DT62" i="5"/>
  <c r="ES62" i="5" s="1"/>
  <c r="J62" i="11" s="1"/>
  <c r="DS41" i="5"/>
  <c r="EG41" i="5" s="1"/>
  <c r="DT212" i="5"/>
  <c r="ES212" i="5" s="1"/>
  <c r="DT119" i="5"/>
  <c r="ES119" i="5" s="1"/>
  <c r="DT81" i="5"/>
  <c r="EH81" i="5" s="1"/>
  <c r="DU51" i="5"/>
  <c r="EI51" i="5" s="1"/>
  <c r="DS144" i="5"/>
  <c r="EG144" i="5" s="1"/>
  <c r="DS91" i="5"/>
  <c r="EG91" i="5" s="1"/>
  <c r="DU71" i="5"/>
  <c r="EI71" i="5" s="1"/>
  <c r="DU52" i="5"/>
  <c r="EI52" i="5" s="1"/>
  <c r="DT90" i="5"/>
  <c r="ES90" i="5" s="1"/>
  <c r="J90" i="11" s="1"/>
  <c r="DT39" i="5"/>
  <c r="ES39" i="5" s="1"/>
  <c r="J39" i="11" s="1"/>
  <c r="DU20" i="5"/>
  <c r="EE20" i="5" s="1"/>
  <c r="I20" i="7" s="1"/>
  <c r="DT204" i="5"/>
  <c r="ES204" i="5" s="1"/>
  <c r="DS74" i="5"/>
  <c r="EG74" i="5" s="1"/>
  <c r="DS30" i="5"/>
  <c r="EG30" i="5" s="1"/>
  <c r="DS10" i="5"/>
  <c r="EG10" i="5" s="1"/>
  <c r="DU119" i="5"/>
  <c r="EI119" i="5" s="1"/>
  <c r="DU57" i="5"/>
  <c r="EI57" i="5" s="1"/>
  <c r="DS20" i="5"/>
  <c r="EG20" i="5" s="1"/>
  <c r="DU148" i="5"/>
  <c r="EE148" i="5" s="1"/>
  <c r="I148" i="7" s="1"/>
  <c r="DT46" i="5"/>
  <c r="EH46" i="5" s="1"/>
  <c r="DU15" i="5"/>
  <c r="EE15" i="5" s="1"/>
  <c r="I15" i="7" s="1"/>
  <c r="DT87" i="5"/>
  <c r="ES87" i="5" s="1"/>
  <c r="J87" i="11" s="1"/>
  <c r="DS46" i="5"/>
  <c r="EG46" i="5" s="1"/>
  <c r="DU25" i="5"/>
  <c r="EE25" i="5" s="1"/>
  <c r="I25" i="7" s="1"/>
  <c r="DS85" i="5"/>
  <c r="EG85" i="5" s="1"/>
  <c r="DT5" i="5"/>
  <c r="EH5" i="5" s="1"/>
  <c r="DT28" i="5"/>
  <c r="EH28" i="5" s="1"/>
  <c r="DT101" i="5"/>
  <c r="ES101" i="5" s="1"/>
  <c r="J101" i="11" s="1"/>
  <c r="DS83" i="5"/>
  <c r="EG83" i="5" s="1"/>
  <c r="DS14" i="5"/>
  <c r="EG14" i="5" s="1"/>
  <c r="DS4" i="5"/>
  <c r="EG4" i="5" s="1"/>
  <c r="DU81" i="5"/>
  <c r="EI81" i="5" s="1"/>
  <c r="DU228" i="5"/>
  <c r="EE228" i="5" s="1"/>
  <c r="I228" i="7" s="1"/>
  <c r="DU175" i="5"/>
  <c r="EI175" i="5" s="1"/>
  <c r="DT239" i="5"/>
  <c r="ES239" i="5" s="1"/>
  <c r="DS185" i="5"/>
  <c r="EG185" i="5" s="1"/>
  <c r="DS223" i="5"/>
  <c r="EG223" i="5" s="1"/>
  <c r="DT225" i="5"/>
  <c r="EH225" i="5" s="1"/>
  <c r="DT189" i="5"/>
  <c r="EH189" i="5" s="1"/>
  <c r="DU233" i="5"/>
  <c r="EE233" i="5" s="1"/>
  <c r="I233" i="7" s="1"/>
  <c r="DU195" i="5"/>
  <c r="EI195" i="5" s="1"/>
  <c r="DS227" i="5"/>
  <c r="EG227" i="5" s="1"/>
  <c r="DT181" i="5"/>
  <c r="EH181" i="5" s="1"/>
  <c r="DU189" i="5"/>
  <c r="EE189" i="5" s="1"/>
  <c r="I189" i="7" s="1"/>
  <c r="DT148" i="5"/>
  <c r="EH148" i="5" s="1"/>
  <c r="DU120" i="5"/>
  <c r="EE120" i="5" s="1"/>
  <c r="I120" i="7" s="1"/>
  <c r="DS95" i="5"/>
  <c r="EG95" i="5" s="1"/>
  <c r="DS167" i="5"/>
  <c r="EG167" i="5" s="1"/>
  <c r="DT140" i="5"/>
  <c r="EH140" i="5" s="1"/>
  <c r="DT112" i="5"/>
  <c r="EH112" i="5" s="1"/>
  <c r="DU200" i="5"/>
  <c r="EE200" i="5" s="1"/>
  <c r="I200" i="7" s="1"/>
  <c r="DT155" i="5"/>
  <c r="ES155" i="5" s="1"/>
  <c r="DS224" i="5"/>
  <c r="EG224" i="5" s="1"/>
  <c r="DU165" i="5"/>
  <c r="EE165" i="5" s="1"/>
  <c r="I165" i="7" s="1"/>
  <c r="DU141" i="5"/>
  <c r="EI141" i="5" s="1"/>
  <c r="DU121" i="5"/>
  <c r="EE121" i="5" s="1"/>
  <c r="I121" i="7" s="1"/>
  <c r="DT100" i="5"/>
  <c r="ES100" i="5" s="1"/>
  <c r="J100" i="11" s="1"/>
  <c r="DS229" i="5"/>
  <c r="EG229" i="5" s="1"/>
  <c r="DT165" i="5"/>
  <c r="ES165" i="5" s="1"/>
  <c r="DU136" i="5"/>
  <c r="EE136" i="5" s="1"/>
  <c r="I136" i="7" s="1"/>
  <c r="DU116" i="5"/>
  <c r="EE116" i="5" s="1"/>
  <c r="I116" i="7" s="1"/>
  <c r="DU243" i="5"/>
  <c r="EI243" i="5" s="1"/>
  <c r="DU188" i="5"/>
  <c r="DU145" i="5"/>
  <c r="EE145" i="5" s="1"/>
  <c r="I145" i="7" s="1"/>
  <c r="DS124" i="5"/>
  <c r="EG124" i="5" s="1"/>
  <c r="DU99" i="5"/>
  <c r="EE99" i="5" s="1"/>
  <c r="I99" i="7" s="1"/>
  <c r="DT123" i="5"/>
  <c r="EH123" i="5" s="1"/>
  <c r="DT80" i="5"/>
  <c r="DU50" i="5"/>
  <c r="EE50" i="5" s="1"/>
  <c r="I50" i="7" s="1"/>
  <c r="DT29" i="5"/>
  <c r="ES29" i="5" s="1"/>
  <c r="J29" i="11" s="1"/>
  <c r="DT126" i="5"/>
  <c r="EH126" i="5" s="1"/>
  <c r="DT86" i="5"/>
  <c r="DU70" i="5"/>
  <c r="EE70" i="5" s="1"/>
  <c r="I70" i="7" s="1"/>
  <c r="DU56" i="5"/>
  <c r="EE56" i="5" s="1"/>
  <c r="I56" i="7" s="1"/>
  <c r="DS116" i="5"/>
  <c r="EG116" i="5" s="1"/>
  <c r="DS89" i="5"/>
  <c r="EG89" i="5" s="1"/>
  <c r="DT59" i="5"/>
  <c r="ES59" i="5" s="1"/>
  <c r="J59" i="11" s="1"/>
  <c r="DT36" i="5"/>
  <c r="DU173" i="5"/>
  <c r="EE173" i="5" s="1"/>
  <c r="I173" i="7" s="1"/>
  <c r="DT114" i="5"/>
  <c r="ES114" i="5" s="1"/>
  <c r="DT76" i="5"/>
  <c r="DS48" i="5"/>
  <c r="EG48" i="5" s="1"/>
  <c r="DT139" i="5"/>
  <c r="ES139" i="5" s="1"/>
  <c r="DU85" i="5"/>
  <c r="EE85" i="5" s="1"/>
  <c r="I85" i="7" s="1"/>
  <c r="DS68" i="5"/>
  <c r="EG68" i="5" s="1"/>
  <c r="DT51" i="5"/>
  <c r="ES51" i="5" s="1"/>
  <c r="J51" i="11" s="1"/>
  <c r="DU88" i="5"/>
  <c r="EE88" i="5" s="1"/>
  <c r="I88" i="7" s="1"/>
  <c r="DT35" i="5"/>
  <c r="DU17" i="5"/>
  <c r="EI17" i="5" s="1"/>
  <c r="DU137" i="5"/>
  <c r="EI137" i="5" s="1"/>
  <c r="DU69" i="5"/>
  <c r="EI69" i="5" s="1"/>
  <c r="DS27" i="5"/>
  <c r="EG27" i="5" s="1"/>
  <c r="DT8" i="5"/>
  <c r="EH8" i="5" s="1"/>
  <c r="DU115" i="5"/>
  <c r="EI115" i="5" s="1"/>
  <c r="DS55" i="5"/>
  <c r="EG55" i="5" s="1"/>
  <c r="DS17" i="5"/>
  <c r="EG17" i="5" s="1"/>
  <c r="DU91" i="5"/>
  <c r="EE91" i="5" s="1"/>
  <c r="I91" i="7" s="1"/>
  <c r="DT37" i="5"/>
  <c r="ES37" i="5" s="1"/>
  <c r="J37" i="11" s="1"/>
  <c r="DU12" i="5"/>
  <c r="EE12" i="5" s="1"/>
  <c r="I12" i="7" s="1"/>
  <c r="DT85" i="5"/>
  <c r="ES85" i="5" s="1"/>
  <c r="J85" i="11" s="1"/>
  <c r="DU43" i="5"/>
  <c r="EI43" i="5" s="1"/>
  <c r="DS22" i="5"/>
  <c r="EG22" i="5" s="1"/>
  <c r="DU80" i="5"/>
  <c r="EE80" i="5" s="1"/>
  <c r="I80" i="7" s="1"/>
  <c r="DS191" i="5"/>
  <c r="EG191" i="5" s="1"/>
  <c r="DS26" i="5"/>
  <c r="EG26" i="5" s="1"/>
  <c r="DT66" i="5"/>
  <c r="ES66" i="5" s="1"/>
  <c r="J66" i="11" s="1"/>
  <c r="DS56" i="5"/>
  <c r="EG56" i="5" s="1"/>
  <c r="DU9" i="5"/>
  <c r="EE9" i="5" s="1"/>
  <c r="I9" i="7" s="1"/>
  <c r="DT54" i="5"/>
  <c r="EH54" i="5" s="1"/>
  <c r="DS12" i="5"/>
  <c r="EG12" i="5" s="1"/>
  <c r="DS204" i="5"/>
  <c r="EG204" i="5" s="1"/>
  <c r="DU37" i="5"/>
  <c r="EI37" i="5" s="1"/>
  <c r="DT49" i="5"/>
  <c r="ES49" i="5" s="1"/>
  <c r="J49" i="11" s="1"/>
  <c r="DU18" i="5"/>
  <c r="EE18" i="5" s="1"/>
  <c r="I18" i="7" s="1"/>
  <c r="DT95" i="5"/>
  <c r="ES95" i="5" s="1"/>
  <c r="J95" i="11" s="1"/>
  <c r="DU72" i="5"/>
  <c r="EE72" i="5" s="1"/>
  <c r="I72" i="7" s="1"/>
  <c r="DS24" i="5"/>
  <c r="EG24" i="5" s="1"/>
  <c r="DU107" i="5"/>
  <c r="EI107" i="5" s="1"/>
  <c r="DU83" i="5"/>
  <c r="EI83" i="5" s="1"/>
  <c r="DT68" i="5"/>
  <c r="DT22" i="5"/>
  <c r="ES22" i="5" s="1"/>
  <c r="J22" i="11" s="1"/>
  <c r="DS86" i="5"/>
  <c r="EG86" i="5" s="1"/>
  <c r="DU67" i="5"/>
  <c r="EI67" i="5" s="1"/>
  <c r="DT150" i="5"/>
  <c r="EH150" i="5" s="1"/>
  <c r="DT77" i="5"/>
  <c r="EH77" i="5" s="1"/>
  <c r="DT116" i="5"/>
  <c r="EH116" i="5" s="1"/>
  <c r="DT210" i="5"/>
  <c r="ES210" i="5" s="1"/>
  <c r="DS135" i="5"/>
  <c r="EG135" i="5" s="1"/>
  <c r="DU94" i="5"/>
  <c r="EI94" i="5" s="1"/>
  <c r="DS149" i="5"/>
  <c r="EG149" i="5" s="1"/>
  <c r="DT151" i="5"/>
  <c r="EH151" i="5" s="1"/>
  <c r="DS134" i="5"/>
  <c r="EG134" i="5" s="1"/>
  <c r="DS106" i="5"/>
  <c r="EG106" i="5" s="1"/>
  <c r="DS176" i="5"/>
  <c r="EG176" i="5" s="1"/>
  <c r="DU181" i="5"/>
  <c r="EE181" i="5" s="1"/>
  <c r="I181" i="7" s="1"/>
  <c r="DT205" i="5"/>
  <c r="EH205" i="5" s="1"/>
  <c r="DU183" i="5"/>
  <c r="EI183" i="5" s="1"/>
  <c r="DS226" i="5"/>
  <c r="EG226" i="5" s="1"/>
  <c r="DU179" i="5"/>
  <c r="EE179" i="5" s="1"/>
  <c r="I179" i="7" s="1"/>
  <c r="DT125" i="5"/>
  <c r="ES125" i="5" s="1"/>
  <c r="DS40" i="5"/>
  <c r="EG40" i="5" s="1"/>
  <c r="DS136" i="5"/>
  <c r="EG136" i="5" s="1"/>
  <c r="DT32" i="5"/>
  <c r="EH32" i="5" s="1"/>
  <c r="DS75" i="5"/>
  <c r="EG75" i="5" s="1"/>
  <c r="DT10" i="5"/>
  <c r="EH10" i="5" s="1"/>
  <c r="DS15" i="5"/>
  <c r="EG15" i="5" s="1"/>
  <c r="DT11" i="5"/>
  <c r="ES11" i="5" s="1"/>
  <c r="J11" i="11" s="1"/>
  <c r="DS18" i="5"/>
  <c r="EG18" i="5" s="1"/>
  <c r="DS63" i="5"/>
  <c r="EG63" i="5" s="1"/>
  <c r="DT40" i="5"/>
  <c r="EH40" i="5" s="1"/>
  <c r="DT9" i="5"/>
  <c r="EH9" i="5" s="1"/>
  <c r="DU87" i="5"/>
  <c r="EE87" i="5" s="1"/>
  <c r="I87" i="7" s="1"/>
  <c r="DT96" i="5"/>
  <c r="EH96" i="5" s="1"/>
  <c r="DT34" i="5"/>
  <c r="EH34" i="5" s="1"/>
  <c r="DT13" i="5"/>
  <c r="ES13" i="5" s="1"/>
  <c r="J13" i="11" s="1"/>
  <c r="DS45" i="5"/>
  <c r="EG45" i="5" s="1"/>
  <c r="DS104" i="5"/>
  <c r="EG104" i="5" s="1"/>
  <c r="DT73" i="5"/>
  <c r="EH73" i="5" s="1"/>
  <c r="DU33" i="5"/>
  <c r="EI33" i="5" s="1"/>
  <c r="DU96" i="5"/>
  <c r="EE96" i="5" s="1"/>
  <c r="I96" i="7" s="1"/>
  <c r="DS69" i="5"/>
  <c r="EG69" i="5" s="1"/>
  <c r="DT21" i="5"/>
  <c r="ES21" i="5" s="1"/>
  <c r="J21" i="11" s="1"/>
  <c r="DU86" i="5"/>
  <c r="EI86" i="5" s="1"/>
  <c r="DS121" i="5"/>
  <c r="EG121" i="5" s="1"/>
  <c r="DT237" i="5"/>
  <c r="ES237" i="5" s="1"/>
  <c r="DT147" i="5"/>
  <c r="ES147" i="5" s="1"/>
  <c r="DU98" i="5"/>
  <c r="EI98" i="5" s="1"/>
  <c r="DS155" i="5"/>
  <c r="EG155" i="5" s="1"/>
  <c r="DT166" i="5"/>
  <c r="EH166" i="5" s="1"/>
  <c r="DS137" i="5"/>
  <c r="EG137" i="5" s="1"/>
  <c r="DT117" i="5"/>
  <c r="EH117" i="5" s="1"/>
  <c r="DT206" i="5"/>
  <c r="ES206" i="5" s="1"/>
  <c r="DS192" i="5"/>
  <c r="EG192" i="5" s="1"/>
  <c r="DT211" i="5"/>
  <c r="ES211" i="5" s="1"/>
  <c r="DU217" i="5"/>
  <c r="EE217" i="5" s="1"/>
  <c r="I217" i="7" s="1"/>
  <c r="DS243" i="5"/>
  <c r="EG243" i="5" s="1"/>
  <c r="DS201" i="5"/>
  <c r="EG201" i="5" s="1"/>
  <c r="DS222" i="5"/>
  <c r="EG222" i="5" s="1"/>
  <c r="DS241" i="5"/>
  <c r="EG241" i="5" s="1"/>
  <c r="DS189" i="5"/>
  <c r="EG189" i="5" s="1"/>
  <c r="DS207" i="5"/>
  <c r="EG207" i="5" s="1"/>
  <c r="DU229" i="5"/>
  <c r="EE229" i="5" s="1"/>
  <c r="I229" i="7" s="1"/>
  <c r="DT159" i="5"/>
  <c r="EH159" i="5" s="1"/>
  <c r="DS183" i="5"/>
  <c r="EG183" i="5" s="1"/>
  <c r="DU203" i="5"/>
  <c r="EE203" i="5" s="1"/>
  <c r="I203" i="7" s="1"/>
  <c r="DS219" i="5"/>
  <c r="EG219" i="5" s="1"/>
  <c r="DU199" i="5"/>
  <c r="EE199" i="5" s="1"/>
  <c r="I199" i="7" s="1"/>
  <c r="DT219" i="5"/>
  <c r="ES219" i="5" s="1"/>
  <c r="DT236" i="5"/>
  <c r="ES236" i="5" s="1"/>
  <c r="DS182" i="5"/>
  <c r="EG182" i="5" s="1"/>
  <c r="DU215" i="5"/>
  <c r="EE215" i="5" s="1"/>
  <c r="I215" i="7" s="1"/>
  <c r="DT234" i="5"/>
  <c r="EH234" i="5" s="1"/>
  <c r="DU151" i="5"/>
  <c r="DT170" i="5"/>
  <c r="ES170" i="5" s="1"/>
  <c r="DS193" i="5"/>
  <c r="EG193" i="5" s="1"/>
  <c r="DU223" i="5"/>
  <c r="EE223" i="5" s="1"/>
  <c r="I223" i="7" s="1"/>
  <c r="DS240" i="5"/>
  <c r="EG240" i="5" s="1"/>
  <c r="DT246" i="5"/>
  <c r="EH246" i="5" s="1"/>
  <c r="DU129" i="5"/>
  <c r="EE129" i="5" s="1"/>
  <c r="I129" i="7" s="1"/>
  <c r="DS148" i="5"/>
  <c r="EG148" i="5" s="1"/>
  <c r="DS169" i="5"/>
  <c r="EG169" i="5" s="1"/>
  <c r="DS87" i="5"/>
  <c r="EG87" i="5" s="1"/>
  <c r="DS111" i="5"/>
  <c r="EG111" i="5" s="1"/>
  <c r="DS128" i="5"/>
  <c r="EG128" i="5" s="1"/>
  <c r="DT152" i="5"/>
  <c r="ES152" i="5" s="1"/>
  <c r="DS171" i="5"/>
  <c r="EG171" i="5" s="1"/>
  <c r="DS233" i="5"/>
  <c r="EG233" i="5" s="1"/>
  <c r="DU190" i="5"/>
  <c r="EE190" i="5" s="1"/>
  <c r="I190" i="7" s="1"/>
  <c r="DU216" i="5"/>
  <c r="EE216" i="5" s="1"/>
  <c r="I216" i="7" s="1"/>
  <c r="DT233" i="5"/>
  <c r="EH233" i="5" s="1"/>
  <c r="DU184" i="5"/>
  <c r="EE184" i="5" s="1"/>
  <c r="I184" i="7" s="1"/>
  <c r="DT201" i="5"/>
  <c r="EH201" i="5" s="1"/>
  <c r="DT222" i="5"/>
  <c r="ES222" i="5" s="1"/>
  <c r="DT241" i="5"/>
  <c r="ES241" i="5" s="1"/>
  <c r="DT173" i="5"/>
  <c r="ES173" i="5" s="1"/>
  <c r="DT197" i="5"/>
  <c r="ES197" i="5" s="1"/>
  <c r="DS213" i="5"/>
  <c r="EG213" i="5" s="1"/>
  <c r="DU238" i="5"/>
  <c r="EE238" i="5" s="1"/>
  <c r="I238" i="7" s="1"/>
  <c r="DT213" i="5"/>
  <c r="EH213" i="5" s="1"/>
  <c r="DS230" i="5"/>
  <c r="EG230" i="5" s="1"/>
  <c r="DT175" i="5"/>
  <c r="ES175" i="5" s="1"/>
  <c r="DU194" i="5"/>
  <c r="EE194" i="5" s="1"/>
  <c r="I194" i="7" s="1"/>
  <c r="DT228" i="5"/>
  <c r="ES228" i="5" s="1"/>
  <c r="DS245" i="5"/>
  <c r="EG245" i="5" s="1"/>
  <c r="DS163" i="5"/>
  <c r="EG163" i="5" s="1"/>
  <c r="DT185" i="5"/>
  <c r="EH185" i="5" s="1"/>
  <c r="DS208" i="5"/>
  <c r="EG208" i="5" s="1"/>
  <c r="DU234" i="5"/>
  <c r="EE234" i="5" s="1"/>
  <c r="I234" i="7" s="1"/>
  <c r="DU245" i="5"/>
  <c r="EE245" i="5" s="1"/>
  <c r="I245" i="7" s="1"/>
  <c r="EU6" i="5"/>
  <c r="DT195" i="5"/>
  <c r="ES195" i="5" s="1"/>
  <c r="DU218" i="5"/>
  <c r="EE218" i="5" s="1"/>
  <c r="I218" i="7" s="1"/>
  <c r="DT235" i="5"/>
  <c r="ES235" i="5" s="1"/>
  <c r="DS186" i="5"/>
  <c r="EG186" i="5" s="1"/>
  <c r="DT203" i="5"/>
  <c r="ES203" i="5" s="1"/>
  <c r="DS225" i="5"/>
  <c r="EG225" i="5" s="1"/>
  <c r="DS154" i="5"/>
  <c r="EG154" i="5" s="1"/>
  <c r="DU178" i="5"/>
  <c r="EI178" i="5" s="1"/>
  <c r="DT199" i="5"/>
  <c r="EH199" i="5" s="1"/>
  <c r="DS215" i="5"/>
  <c r="EG215" i="5" s="1"/>
  <c r="DU241" i="5"/>
  <c r="EE241" i="5" s="1"/>
  <c r="I241" i="7" s="1"/>
  <c r="DT215" i="5"/>
  <c r="ES215" i="5" s="1"/>
  <c r="DS232" i="5"/>
  <c r="EG232" i="5" s="1"/>
  <c r="DT177" i="5"/>
  <c r="EH177" i="5" s="1"/>
  <c r="DS202" i="5"/>
  <c r="EG202" i="5" s="1"/>
  <c r="DT230" i="5"/>
  <c r="EH230" i="5" s="1"/>
  <c r="DS246" i="5"/>
  <c r="EG246" i="5" s="1"/>
  <c r="DS165" i="5"/>
  <c r="EG165" i="5" s="1"/>
  <c r="DT188" i="5"/>
  <c r="ES188" i="5" s="1"/>
  <c r="DS210" i="5"/>
  <c r="EG210" i="5" s="1"/>
  <c r="DS237" i="5"/>
  <c r="EG237" i="5" s="1"/>
  <c r="DT243" i="5"/>
  <c r="ES243" i="5" s="1"/>
  <c r="EW6" i="5"/>
  <c r="DU132" i="5"/>
  <c r="EE132" i="5" s="1"/>
  <c r="I132" i="7" s="1"/>
  <c r="DS152" i="5"/>
  <c r="EG152" i="5" s="1"/>
  <c r="DT179" i="5"/>
  <c r="EH179" i="5" s="1"/>
  <c r="DT92" i="5"/>
  <c r="DS114" i="5"/>
  <c r="EG114" i="5" s="1"/>
  <c r="DT134" i="5"/>
  <c r="EH134" i="5" s="1"/>
  <c r="DS157" i="5"/>
  <c r="EG157" i="5" s="1"/>
  <c r="DS181" i="5"/>
  <c r="EG181" i="5" s="1"/>
  <c r="DT176" i="5"/>
  <c r="EH176" i="5" s="1"/>
  <c r="DU198" i="5"/>
  <c r="EI198" i="5" s="1"/>
  <c r="DT220" i="5"/>
  <c r="ES220" i="5" s="1"/>
  <c r="DS238" i="5"/>
  <c r="EG238" i="5" s="1"/>
  <c r="DU187" i="5"/>
  <c r="EE187" i="5" s="1"/>
  <c r="I187" i="7" s="1"/>
  <c r="DS205" i="5"/>
  <c r="EG205" i="5" s="1"/>
  <c r="DT227" i="5"/>
  <c r="EH227" i="5" s="1"/>
  <c r="DU157" i="5"/>
  <c r="EE157" i="5" s="1"/>
  <c r="I157" i="7" s="1"/>
  <c r="DS180" i="5"/>
  <c r="EG180" i="5" s="1"/>
  <c r="DU201" i="5"/>
  <c r="EE201" i="5" s="1"/>
  <c r="I201" i="7" s="1"/>
  <c r="DS217" i="5"/>
  <c r="EG217" i="5" s="1"/>
  <c r="DU197" i="5"/>
  <c r="EE197" i="5" s="1"/>
  <c r="I197" i="7" s="1"/>
  <c r="DT217" i="5"/>
  <c r="ES217" i="5" s="1"/>
  <c r="DS234" i="5"/>
  <c r="EG234" i="5" s="1"/>
  <c r="DU180" i="5"/>
  <c r="EI180" i="5" s="1"/>
  <c r="DU213" i="5"/>
  <c r="EE213" i="5" s="1"/>
  <c r="I213" i="7" s="1"/>
  <c r="DT232" i="5"/>
  <c r="ES232" i="5" s="1"/>
  <c r="DS150" i="5"/>
  <c r="EG150" i="5" s="1"/>
  <c r="DU168" i="5"/>
  <c r="EI168" i="5" s="1"/>
  <c r="DU191" i="5"/>
  <c r="EE191" i="5" s="1"/>
  <c r="I191" i="7" s="1"/>
  <c r="DU221" i="5"/>
  <c r="EI221" i="5" s="1"/>
  <c r="DU239" i="5"/>
  <c r="EE239" i="5" s="1"/>
  <c r="I239" i="7" s="1"/>
  <c r="DU246" i="5"/>
  <c r="EE246" i="5" s="1"/>
  <c r="I246" i="7" s="1"/>
  <c r="ES38" i="5"/>
  <c r="J38" i="11" s="1"/>
  <c r="ES26" i="5"/>
  <c r="J26" i="11" s="1"/>
  <c r="EV6" i="5"/>
  <c r="EW5" i="5"/>
  <c r="EE153" i="5"/>
  <c r="I153" i="7" s="1"/>
  <c r="EE192" i="5"/>
  <c r="I192" i="7" s="1"/>
  <c r="EI25" i="5"/>
  <c r="ES172" i="5"/>
  <c r="EH167" i="5"/>
  <c r="ES167" i="5"/>
  <c r="ES186" i="5"/>
  <c r="EH186" i="5"/>
  <c r="EE76" i="5"/>
  <c r="I76" i="7" s="1"/>
  <c r="EI76" i="5"/>
  <c r="EE21" i="5"/>
  <c r="I21" i="7" s="1"/>
  <c r="EI21" i="5"/>
  <c r="ES41" i="5"/>
  <c r="J41" i="11" s="1"/>
  <c r="EH41" i="5"/>
  <c r="EE10" i="5"/>
  <c r="I10" i="7" s="1"/>
  <c r="ES4" i="5"/>
  <c r="J4" i="11" s="1"/>
  <c r="EH4" i="5"/>
  <c r="EE28" i="5"/>
  <c r="I28" i="7" s="1"/>
  <c r="EI28" i="5"/>
  <c r="EI49" i="5"/>
  <c r="EE49" i="5"/>
  <c r="I49" i="7" s="1"/>
  <c r="ES23" i="5"/>
  <c r="J23" i="11" s="1"/>
  <c r="EH23" i="5"/>
  <c r="EE122" i="5"/>
  <c r="I122" i="7" s="1"/>
  <c r="EI122" i="5"/>
  <c r="EE124" i="5"/>
  <c r="I124" i="7" s="1"/>
  <c r="EI124" i="5"/>
  <c r="EE182" i="5"/>
  <c r="I182" i="7" s="1"/>
  <c r="ES161" i="5"/>
  <c r="EH161" i="5"/>
  <c r="EE140" i="5"/>
  <c r="I140" i="7" s="1"/>
  <c r="EI140" i="5"/>
  <c r="EH207" i="5"/>
  <c r="ES207" i="5"/>
  <c r="EI207" i="5"/>
  <c r="EE152" i="5"/>
  <c r="I152" i="7" s="1"/>
  <c r="EI152" i="5"/>
  <c r="ES3" i="5"/>
  <c r="J3" i="11" s="1"/>
  <c r="EH3" i="5"/>
  <c r="EH132" i="5"/>
  <c r="ES132" i="5"/>
  <c r="ES58" i="5"/>
  <c r="J58" i="11" s="1"/>
  <c r="EH58" i="5"/>
  <c r="ES91" i="5"/>
  <c r="J91" i="11" s="1"/>
  <c r="EH91" i="5"/>
  <c r="EE97" i="5"/>
  <c r="I97" i="7" s="1"/>
  <c r="ES61" i="5"/>
  <c r="J61" i="11" s="1"/>
  <c r="EE150" i="5"/>
  <c r="I150" i="7" s="1"/>
  <c r="EI150" i="5"/>
  <c r="EE166" i="5"/>
  <c r="I166" i="7" s="1"/>
  <c r="EI166" i="5"/>
  <c r="EH169" i="5"/>
  <c r="EE227" i="5"/>
  <c r="I227" i="7" s="1"/>
  <c r="EI227" i="5"/>
  <c r="EE209" i="5"/>
  <c r="I209" i="7" s="1"/>
  <c r="EI209" i="5"/>
  <c r="EH168" i="5"/>
  <c r="ES168" i="5"/>
  <c r="ES33" i="5"/>
  <c r="J33" i="11" s="1"/>
  <c r="EH33" i="5"/>
  <c r="EI77" i="5"/>
  <c r="EE77" i="5"/>
  <c r="I77" i="7" s="1"/>
  <c r="EE167" i="5"/>
  <c r="I167" i="7" s="1"/>
  <c r="EI167" i="5"/>
  <c r="EE48" i="5"/>
  <c r="I48" i="7" s="1"/>
  <c r="EI48" i="5"/>
  <c r="ES196" i="5"/>
  <c r="EH196" i="5"/>
  <c r="EE41" i="5"/>
  <c r="I41" i="7" s="1"/>
  <c r="EI108" i="5"/>
  <c r="ES83" i="5"/>
  <c r="J83" i="11" s="1"/>
  <c r="ES109" i="5"/>
  <c r="J109" i="11" s="1"/>
  <c r="EH109" i="5"/>
  <c r="ES238" i="5"/>
  <c r="EH238" i="5"/>
  <c r="ES223" i="5"/>
  <c r="EE2" i="5"/>
  <c r="I2" i="7" s="1"/>
  <c r="EI2" i="5"/>
  <c r="EE27" i="5"/>
  <c r="I27" i="7" s="1"/>
  <c r="EE68" i="5"/>
  <c r="I68" i="7" s="1"/>
  <c r="EH20" i="5"/>
  <c r="ES20" i="5"/>
  <c r="J20" i="11" s="1"/>
  <c r="EI63" i="5"/>
  <c r="EE63" i="5"/>
  <c r="I63" i="7" s="1"/>
  <c r="EH78" i="5"/>
  <c r="EH69" i="5"/>
  <c r="EE130" i="5"/>
  <c r="I130" i="7" s="1"/>
  <c r="EH200" i="5"/>
  <c r="ES200" i="5"/>
  <c r="ES63" i="5"/>
  <c r="J63" i="11" s="1"/>
  <c r="EH63" i="5"/>
  <c r="EI29" i="5"/>
  <c r="EE29" i="5"/>
  <c r="I29" i="7" s="1"/>
  <c r="EE3" i="5"/>
  <c r="I3" i="7" s="1"/>
  <c r="EI3" i="5"/>
  <c r="EI45" i="5"/>
  <c r="EE45" i="5"/>
  <c r="I45" i="7" s="1"/>
  <c r="ES74" i="5"/>
  <c r="J74" i="11" s="1"/>
  <c r="EH74" i="5"/>
  <c r="EE133" i="5"/>
  <c r="I133" i="7" s="1"/>
  <c r="EI133" i="5"/>
  <c r="ES115" i="5"/>
  <c r="EH115" i="5"/>
  <c r="ES104" i="5"/>
  <c r="J104" i="11" s="1"/>
  <c r="EH131" i="5"/>
  <c r="ES131" i="5"/>
  <c r="EI218" i="5"/>
  <c r="EI31" i="5"/>
  <c r="EE31" i="5"/>
  <c r="I31" i="7" s="1"/>
  <c r="EI171" i="5"/>
  <c r="EI6" i="5"/>
  <c r="EE6" i="5"/>
  <c r="I6" i="7" s="1"/>
  <c r="EE64" i="5"/>
  <c r="I64" i="7" s="1"/>
  <c r="EI64" i="5"/>
  <c r="EE128" i="5"/>
  <c r="I128" i="7" s="1"/>
  <c r="EI128" i="5"/>
  <c r="EE34" i="5"/>
  <c r="I34" i="7" s="1"/>
  <c r="EI34" i="5"/>
  <c r="ES25" i="5"/>
  <c r="J25" i="11" s="1"/>
  <c r="EH25" i="5"/>
  <c r="EE118" i="5"/>
  <c r="I118" i="7" s="1"/>
  <c r="EI118" i="5"/>
  <c r="EE196" i="5"/>
  <c r="I196" i="7" s="1"/>
  <c r="EI196" i="5"/>
  <c r="ES180" i="5"/>
  <c r="EV5" i="5"/>
  <c r="ES35" i="5"/>
  <c r="J35" i="11" s="1"/>
  <c r="EH35" i="5"/>
  <c r="EH114" i="5"/>
  <c r="ES126" i="5"/>
  <c r="EE188" i="5"/>
  <c r="I188" i="7" s="1"/>
  <c r="EI188" i="5"/>
  <c r="EI121" i="5"/>
  <c r="EE141" i="5"/>
  <c r="I141" i="7" s="1"/>
  <c r="ES137" i="5"/>
  <c r="ES234" i="5"/>
  <c r="EH99" i="5" l="1"/>
  <c r="ES106" i="5"/>
  <c r="J106" i="11" s="1"/>
  <c r="EI173" i="5"/>
  <c r="EI244" i="5"/>
  <c r="EE156" i="5"/>
  <c r="I156" i="7" s="1"/>
  <c r="EI144" i="5"/>
  <c r="EI215" i="5"/>
  <c r="EE33" i="5"/>
  <c r="I33" i="7" s="1"/>
  <c r="EI201" i="5"/>
  <c r="EE46" i="5"/>
  <c r="I46" i="7" s="1"/>
  <c r="EH228" i="5"/>
  <c r="EE98" i="5"/>
  <c r="I98" i="7" s="1"/>
  <c r="EH195" i="5"/>
  <c r="ES9" i="5"/>
  <c r="J9" i="11" s="1"/>
  <c r="ES159" i="5"/>
  <c r="EE198" i="5"/>
  <c r="I198" i="7" s="1"/>
  <c r="ES199" i="5"/>
  <c r="EH173" i="5"/>
  <c r="EI129" i="5"/>
  <c r="EE158" i="5"/>
  <c r="I158" i="7" s="1"/>
  <c r="EI11" i="5"/>
  <c r="EI145" i="5"/>
  <c r="EE82" i="5"/>
  <c r="I82" i="7" s="1"/>
  <c r="EE37" i="5"/>
  <c r="I37" i="7" s="1"/>
  <c r="EI233" i="5"/>
  <c r="EE119" i="5"/>
  <c r="I119" i="7" s="1"/>
  <c r="ES18" i="5"/>
  <c r="J18" i="11" s="1"/>
  <c r="EI146" i="5"/>
  <c r="ES157" i="5"/>
  <c r="EE61" i="5"/>
  <c r="I61" i="7" s="1"/>
  <c r="EE112" i="5"/>
  <c r="I112" i="7" s="1"/>
  <c r="EI154" i="5"/>
  <c r="EE5" i="5"/>
  <c r="I5" i="7" s="1"/>
  <c r="EI39" i="5"/>
  <c r="EE24" i="5"/>
  <c r="I24" i="7" s="1"/>
  <c r="EE111" i="5"/>
  <c r="I111" i="7" s="1"/>
  <c r="EI66" i="5"/>
  <c r="EE17" i="5"/>
  <c r="I17" i="7" s="1"/>
  <c r="EI75" i="5"/>
  <c r="EI224" i="5"/>
  <c r="EH43" i="5"/>
  <c r="EI232" i="5"/>
  <c r="EH146" i="5"/>
  <c r="EH209" i="5"/>
  <c r="ES89" i="5"/>
  <c r="J89" i="11" s="1"/>
  <c r="ES12" i="5"/>
  <c r="J12" i="11" s="1"/>
  <c r="EI135" i="5"/>
  <c r="EH164" i="5"/>
  <c r="ES30" i="5"/>
  <c r="J30" i="11" s="1"/>
  <c r="EH183" i="5"/>
  <c r="EH226" i="5"/>
  <c r="EI169" i="5"/>
  <c r="EI163" i="5"/>
  <c r="EH192" i="5"/>
  <c r="EI74" i="5"/>
  <c r="EH52" i="5"/>
  <c r="EE105" i="5"/>
  <c r="I105" i="7" s="1"/>
  <c r="EI93" i="5"/>
  <c r="EH130" i="5"/>
  <c r="ES162" i="5"/>
  <c r="ES122" i="5"/>
  <c r="EI170" i="5"/>
  <c r="EI127" i="5"/>
  <c r="EH75" i="5"/>
  <c r="EH221" i="5"/>
  <c r="ES224" i="5"/>
  <c r="ES194" i="5"/>
  <c r="EI7" i="5"/>
  <c r="EI26" i="5"/>
  <c r="EI236" i="5"/>
  <c r="EI174" i="5"/>
  <c r="EI42" i="5"/>
  <c r="EH79" i="5"/>
  <c r="EH19" i="5"/>
  <c r="ES143" i="5"/>
  <c r="ES17" i="5"/>
  <c r="J17" i="11" s="1"/>
  <c r="EH87" i="5"/>
  <c r="EI159" i="5"/>
  <c r="EE14" i="5"/>
  <c r="I14" i="7" s="1"/>
  <c r="EH197" i="5"/>
  <c r="EI96" i="5"/>
  <c r="EH55" i="5"/>
  <c r="EI103" i="5"/>
  <c r="EH237" i="5"/>
  <c r="EE52" i="5"/>
  <c r="I52" i="7" s="1"/>
  <c r="EI228" i="5"/>
  <c r="EH212" i="5"/>
  <c r="ES140" i="5"/>
  <c r="EH49" i="5"/>
  <c r="EI134" i="5"/>
  <c r="EE195" i="5"/>
  <c r="I195" i="7" s="1"/>
  <c r="EI70" i="5"/>
  <c r="EH100" i="5"/>
  <c r="EI91" i="5"/>
  <c r="EH22" i="5"/>
  <c r="EE183" i="5"/>
  <c r="I183" i="7" s="1"/>
  <c r="ES97" i="5"/>
  <c r="J97" i="11" s="1"/>
  <c r="EE243" i="5"/>
  <c r="I243" i="7" s="1"/>
  <c r="EE35" i="5"/>
  <c r="I35" i="7" s="1"/>
  <c r="EE107" i="5"/>
  <c r="I107" i="7" s="1"/>
  <c r="EI165" i="5"/>
  <c r="ES116" i="5"/>
  <c r="EE58" i="5"/>
  <c r="I58" i="7" s="1"/>
  <c r="ES225" i="5"/>
  <c r="EH128" i="5"/>
  <c r="EE115" i="5"/>
  <c r="I115" i="7" s="1"/>
  <c r="EE160" i="5"/>
  <c r="I160" i="7" s="1"/>
  <c r="ES98" i="5"/>
  <c r="J98" i="11" s="1"/>
  <c r="EH29" i="5"/>
  <c r="EH51" i="5"/>
  <c r="EH105" i="5"/>
  <c r="EI213" i="5"/>
  <c r="EE94" i="5"/>
  <c r="I94" i="7" s="1"/>
  <c r="EI157" i="5"/>
  <c r="EE57" i="5"/>
  <c r="I57" i="7" s="1"/>
  <c r="EI194" i="5"/>
  <c r="EI229" i="5"/>
  <c r="EH147" i="5"/>
  <c r="EH232" i="5"/>
  <c r="EI132" i="5"/>
  <c r="ES246" i="5"/>
  <c r="EI120" i="5"/>
  <c r="ES176" i="5"/>
  <c r="ES230" i="5"/>
  <c r="EH82" i="5"/>
  <c r="EE178" i="5"/>
  <c r="I178" i="7" s="1"/>
  <c r="EH6" i="5"/>
  <c r="EI89" i="5"/>
  <c r="EE175" i="5"/>
  <c r="I175" i="7" s="1"/>
  <c r="EE212" i="5"/>
  <c r="I212" i="7" s="1"/>
  <c r="EI32" i="5"/>
  <c r="ES107" i="5"/>
  <c r="J107" i="11" s="1"/>
  <c r="EH2" i="5"/>
  <c r="ES160" i="5"/>
  <c r="EH14" i="5"/>
  <c r="EI220" i="5"/>
  <c r="EE117" i="5"/>
  <c r="I117" i="7" s="1"/>
  <c r="EH158" i="5"/>
  <c r="EI219" i="5"/>
  <c r="EI164" i="5"/>
  <c r="EH243" i="5"/>
  <c r="EI4" i="5"/>
  <c r="EI87" i="5"/>
  <c r="EI190" i="5"/>
  <c r="EH47" i="5"/>
  <c r="EH88" i="5"/>
  <c r="EI40" i="5"/>
  <c r="EE81" i="5"/>
  <c r="I81" i="7" s="1"/>
  <c r="EE102" i="5"/>
  <c r="I102" i="7" s="1"/>
  <c r="EI110" i="5"/>
  <c r="EE149" i="5"/>
  <c r="I149" i="7" s="1"/>
  <c r="EE137" i="5"/>
  <c r="I137" i="7" s="1"/>
  <c r="EH90" i="5"/>
  <c r="EE92" i="5"/>
  <c r="I92" i="7" s="1"/>
  <c r="EI50" i="5"/>
  <c r="ES134" i="5"/>
  <c r="EI181" i="5"/>
  <c r="EI240" i="5"/>
  <c r="EH214" i="5"/>
  <c r="EH136" i="5"/>
  <c r="ES120" i="5"/>
  <c r="EH85" i="5"/>
  <c r="ES110" i="5"/>
  <c r="J110" i="11" s="1"/>
  <c r="EI231" i="5"/>
  <c r="EE186" i="5"/>
  <c r="I186" i="7" s="1"/>
  <c r="EI60" i="5"/>
  <c r="EH103" i="5"/>
  <c r="EI19" i="5"/>
  <c r="EI242" i="5"/>
  <c r="ES5" i="5"/>
  <c r="J5" i="11" s="1"/>
  <c r="EI88" i="5"/>
  <c r="ES174" i="5"/>
  <c r="EE79" i="5"/>
  <c r="I79" i="7" s="1"/>
  <c r="EI56" i="5"/>
  <c r="EH113" i="5"/>
  <c r="EI100" i="5"/>
  <c r="EI44" i="5"/>
  <c r="ES7" i="5"/>
  <c r="J7" i="11" s="1"/>
  <c r="EI155" i="5"/>
  <c r="ES73" i="5"/>
  <c r="J73" i="11" s="1"/>
  <c r="ES231" i="5"/>
  <c r="EE78" i="5"/>
  <c r="I78" i="7" s="1"/>
  <c r="ES27" i="5"/>
  <c r="J27" i="11" s="1"/>
  <c r="EE109" i="5"/>
  <c r="I109" i="7" s="1"/>
  <c r="ES144" i="5"/>
  <c r="EI80" i="5"/>
  <c r="EH241" i="5"/>
  <c r="EI139" i="5"/>
  <c r="EH211" i="5"/>
  <c r="EI104" i="5"/>
  <c r="EE55" i="5"/>
  <c r="I55" i="7" s="1"/>
  <c r="EE83" i="5"/>
  <c r="I83" i="7" s="1"/>
  <c r="ES10" i="5"/>
  <c r="J10" i="11" s="1"/>
  <c r="EH171" i="5"/>
  <c r="EI147" i="5"/>
  <c r="EI202" i="5"/>
  <c r="EE59" i="5"/>
  <c r="I59" i="7" s="1"/>
  <c r="EE71" i="5"/>
  <c r="I71" i="7" s="1"/>
  <c r="EI217" i="5"/>
  <c r="ES96" i="5"/>
  <c r="J96" i="11" s="1"/>
  <c r="EH15" i="5"/>
  <c r="EI222" i="5"/>
  <c r="EH242" i="5"/>
  <c r="EH59" i="5"/>
  <c r="EH125" i="5"/>
  <c r="EI239" i="5"/>
  <c r="ES201" i="5"/>
  <c r="ES184" i="5"/>
  <c r="EI15" i="5"/>
  <c r="ES154" i="5"/>
  <c r="EH219" i="5"/>
  <c r="EH66" i="5"/>
  <c r="ES77" i="5"/>
  <c r="J77" i="11" s="1"/>
  <c r="EH206" i="5"/>
  <c r="EI131" i="5"/>
  <c r="ES24" i="5"/>
  <c r="J24" i="11" s="1"/>
  <c r="EE43" i="5"/>
  <c r="I43" i="7" s="1"/>
  <c r="EI138" i="5"/>
  <c r="EI16" i="5"/>
  <c r="ES177" i="5"/>
  <c r="EI114" i="5"/>
  <c r="EI234" i="5"/>
  <c r="EI210" i="5"/>
  <c r="ES163" i="5"/>
  <c r="EE47" i="5"/>
  <c r="I47" i="7" s="1"/>
  <c r="EH111" i="5"/>
  <c r="ES182" i="5"/>
  <c r="EI172" i="5"/>
  <c r="ES244" i="5"/>
  <c r="ES166" i="5"/>
  <c r="EH124" i="5"/>
  <c r="EI18" i="5"/>
  <c r="ES121" i="5"/>
  <c r="EH57" i="5"/>
  <c r="EI208" i="5"/>
  <c r="EH39" i="5"/>
  <c r="ES8" i="5"/>
  <c r="J8" i="11" s="1"/>
  <c r="EI223" i="5"/>
  <c r="EI99" i="5"/>
  <c r="EH37" i="5"/>
  <c r="ES54" i="5"/>
  <c r="J54" i="11" s="1"/>
  <c r="EH138" i="5"/>
  <c r="EH45" i="5"/>
  <c r="EI125" i="5"/>
  <c r="EI235" i="5"/>
  <c r="EH119" i="5"/>
  <c r="ES94" i="5"/>
  <c r="J94" i="11" s="1"/>
  <c r="EH129" i="5"/>
  <c r="ES112" i="5"/>
  <c r="J112" i="11" s="1"/>
  <c r="EI116" i="5"/>
  <c r="EH149" i="5"/>
  <c r="EE54" i="5"/>
  <c r="I54" i="7" s="1"/>
  <c r="EI106" i="5"/>
  <c r="ES205" i="5"/>
  <c r="EI226" i="5"/>
  <c r="EE142" i="5"/>
  <c r="I142" i="7" s="1"/>
  <c r="EI211" i="5"/>
  <c r="EI200" i="5"/>
  <c r="EE221" i="5"/>
  <c r="I221" i="7" s="1"/>
  <c r="EI9" i="5"/>
  <c r="EI214" i="5"/>
  <c r="EI162" i="5"/>
  <c r="ES81" i="5"/>
  <c r="J81" i="11" s="1"/>
  <c r="EE101" i="5"/>
  <c r="I101" i="7" s="1"/>
  <c r="EH170" i="5"/>
  <c r="EI12" i="5"/>
  <c r="EH202" i="5"/>
  <c r="EH53" i="5"/>
  <c r="EI136" i="5"/>
  <c r="EE8" i="5"/>
  <c r="I8" i="7" s="1"/>
  <c r="EH31" i="5"/>
  <c r="EI199" i="5"/>
  <c r="EH203" i="5"/>
  <c r="ES153" i="5"/>
  <c r="EH141" i="5"/>
  <c r="EI184" i="5"/>
  <c r="EH204" i="5"/>
  <c r="EI189" i="5"/>
  <c r="EI85" i="5"/>
  <c r="EH165" i="5"/>
  <c r="EI113" i="5"/>
  <c r="ES187" i="5"/>
  <c r="ES108" i="5"/>
  <c r="J108" i="11" s="1"/>
  <c r="EH142" i="5"/>
  <c r="ES32" i="5"/>
  <c r="J32" i="11" s="1"/>
  <c r="EE168" i="5"/>
  <c r="I168" i="7" s="1"/>
  <c r="ES179" i="5"/>
  <c r="ES118" i="5"/>
  <c r="ES240" i="5"/>
  <c r="EH21" i="5"/>
  <c r="EI62" i="5"/>
  <c r="EH190" i="5"/>
  <c r="EH220" i="5"/>
  <c r="EI30" i="5"/>
  <c r="EI22" i="5"/>
  <c r="ES216" i="5"/>
  <c r="EE67" i="5"/>
  <c r="I67" i="7" s="1"/>
  <c r="EE73" i="5"/>
  <c r="I73" i="7" s="1"/>
  <c r="EI230" i="5"/>
  <c r="EH133" i="5"/>
  <c r="EH95" i="5"/>
  <c r="EI179" i="5"/>
  <c r="EH139" i="5"/>
  <c r="ES151" i="5"/>
  <c r="EH218" i="5"/>
  <c r="EI13" i="5"/>
  <c r="EI143" i="5"/>
  <c r="ES181" i="5"/>
  <c r="EH101" i="5"/>
  <c r="EI203" i="5"/>
  <c r="EH71" i="5"/>
  <c r="EE65" i="5"/>
  <c r="I65" i="7" s="1"/>
  <c r="ES70" i="5"/>
  <c r="J70" i="11" s="1"/>
  <c r="EH239" i="5"/>
  <c r="ES42" i="5"/>
  <c r="J42" i="11" s="1"/>
  <c r="EI185" i="5"/>
  <c r="EH215" i="5"/>
  <c r="EI204" i="5"/>
  <c r="EI237" i="5"/>
  <c r="EH60" i="5"/>
  <c r="ES60" i="5"/>
  <c r="J60" i="11" s="1"/>
  <c r="EI90" i="5"/>
  <c r="EE90" i="5"/>
  <c r="I90" i="7" s="1"/>
  <c r="EI191" i="5"/>
  <c r="EE180" i="5"/>
  <c r="I180" i="7" s="1"/>
  <c r="EH56" i="5"/>
  <c r="ES208" i="5"/>
  <c r="ES233" i="5"/>
  <c r="ES93" i="5"/>
  <c r="J93" i="11" s="1"/>
  <c r="EH65" i="5"/>
  <c r="EE161" i="5"/>
  <c r="I161" i="7" s="1"/>
  <c r="EE177" i="5"/>
  <c r="I177" i="7" s="1"/>
  <c r="EH178" i="5"/>
  <c r="EE86" i="5"/>
  <c r="I86" i="7" s="1"/>
  <c r="EH198" i="5"/>
  <c r="EI95" i="5"/>
  <c r="ES46" i="5"/>
  <c r="J46" i="11" s="1"/>
  <c r="ES117" i="5"/>
  <c r="EH155" i="5"/>
  <c r="ES123" i="5"/>
  <c r="EE69" i="5"/>
  <c r="I69" i="7" s="1"/>
  <c r="EH217" i="5"/>
  <c r="EI187" i="5"/>
  <c r="EI36" i="5"/>
  <c r="EH188" i="5"/>
  <c r="EI241" i="5"/>
  <c r="EH235" i="5"/>
  <c r="EH135" i="5"/>
  <c r="EH11" i="5"/>
  <c r="ES213" i="5"/>
  <c r="EI216" i="5"/>
  <c r="EH16" i="5"/>
  <c r="EH245" i="5"/>
  <c r="ES148" i="5"/>
  <c r="EI126" i="5"/>
  <c r="EI193" i="5"/>
  <c r="EI38" i="5"/>
  <c r="EI225" i="5"/>
  <c r="ES229" i="5"/>
  <c r="EI123" i="5"/>
  <c r="EH210" i="5"/>
  <c r="ES189" i="5"/>
  <c r="EI176" i="5"/>
  <c r="ES145" i="5"/>
  <c r="EH67" i="5"/>
  <c r="EI205" i="5"/>
  <c r="EH62" i="5"/>
  <c r="EE51" i="5"/>
  <c r="I51" i="7" s="1"/>
  <c r="ES48" i="5"/>
  <c r="J48" i="11" s="1"/>
  <c r="ES34" i="5"/>
  <c r="J34" i="11" s="1"/>
  <c r="EH76" i="5"/>
  <c r="ES76" i="5"/>
  <c r="J76" i="11" s="1"/>
  <c r="EH193" i="5"/>
  <c r="ES193" i="5"/>
  <c r="EH80" i="5"/>
  <c r="ES80" i="5"/>
  <c r="J80" i="11" s="1"/>
  <c r="EH156" i="5"/>
  <c r="ES156" i="5"/>
  <c r="EX5" i="5"/>
  <c r="FF244" i="5" s="1"/>
  <c r="FT244" i="5" s="1"/>
  <c r="EH236" i="5"/>
  <c r="ES40" i="5"/>
  <c r="J40" i="11" s="1"/>
  <c r="EH68" i="5"/>
  <c r="ES68" i="5"/>
  <c r="J68" i="11" s="1"/>
  <c r="EH86" i="5"/>
  <c r="ES86" i="5"/>
  <c r="J86" i="11" s="1"/>
  <c r="EI197" i="5"/>
  <c r="EE53" i="5"/>
  <c r="I53" i="7" s="1"/>
  <c r="EH13" i="5"/>
  <c r="EE23" i="5"/>
  <c r="I23" i="7" s="1"/>
  <c r="ES185" i="5"/>
  <c r="EI238" i="5"/>
  <c r="ES191" i="5"/>
  <c r="ES150" i="5"/>
  <c r="EI72" i="5"/>
  <c r="EI206" i="5"/>
  <c r="EI84" i="5"/>
  <c r="ES127" i="5"/>
  <c r="EI20" i="5"/>
  <c r="EI148" i="5"/>
  <c r="ES28" i="5"/>
  <c r="J28" i="11" s="1"/>
  <c r="EU4" i="5"/>
  <c r="EH36" i="5"/>
  <c r="ES36" i="5"/>
  <c r="J36" i="11" s="1"/>
  <c r="EH64" i="5"/>
  <c r="ES64" i="5"/>
  <c r="J64" i="11" s="1"/>
  <c r="EH44" i="5"/>
  <c r="ES44" i="5"/>
  <c r="J44" i="11" s="1"/>
  <c r="ES102" i="5"/>
  <c r="J102" i="11" s="1"/>
  <c r="EH72" i="5"/>
  <c r="ES72" i="5"/>
  <c r="J72" i="11" s="1"/>
  <c r="EH50" i="5"/>
  <c r="ES50" i="5"/>
  <c r="J50" i="11" s="1"/>
  <c r="EH84" i="5"/>
  <c r="ES84" i="5"/>
  <c r="J84" i="11" s="1"/>
  <c r="EI246" i="5"/>
  <c r="EH175" i="5"/>
  <c r="EH152" i="5"/>
  <c r="ES227" i="5"/>
  <c r="EH222" i="5"/>
  <c r="EI245" i="5"/>
  <c r="EX6" i="5"/>
  <c r="FH89" i="5" s="1"/>
  <c r="FV89" i="5" s="1"/>
  <c r="EH92" i="5"/>
  <c r="ES92" i="5"/>
  <c r="J92" i="11" s="1"/>
  <c r="EI151" i="5"/>
  <c r="EE151" i="5"/>
  <c r="I151" i="7" s="1"/>
  <c r="FI156" i="5" l="1"/>
  <c r="FW156" i="5" s="1"/>
  <c r="FI154" i="5"/>
  <c r="FW154" i="5" s="1"/>
  <c r="FI61" i="5"/>
  <c r="FW61" i="5" s="1"/>
  <c r="FI68" i="5"/>
  <c r="FW68" i="5" s="1"/>
  <c r="FI33" i="5"/>
  <c r="FW33" i="5" s="1"/>
  <c r="FJ134" i="5"/>
  <c r="FX134" i="5" s="1"/>
  <c r="FJ243" i="5"/>
  <c r="FX243" i="5" s="1"/>
  <c r="FI71" i="5"/>
  <c r="FW71" i="5" s="1"/>
  <c r="FJ226" i="5"/>
  <c r="FX226" i="5" s="1"/>
  <c r="FJ55" i="5"/>
  <c r="FX55" i="5" s="1"/>
  <c r="FJ91" i="5"/>
  <c r="FX91" i="5" s="1"/>
  <c r="FI58" i="5"/>
  <c r="FW58" i="5" s="1"/>
  <c r="FJ195" i="5"/>
  <c r="FX195" i="5" s="1"/>
  <c r="FI225" i="5"/>
  <c r="FW225" i="5" s="1"/>
  <c r="FH125" i="5"/>
  <c r="FV125" i="5" s="1"/>
  <c r="FI86" i="5"/>
  <c r="FW86" i="5" s="1"/>
  <c r="FH136" i="5"/>
  <c r="FV136" i="5" s="1"/>
  <c r="FI95" i="5"/>
  <c r="FW95" i="5" s="1"/>
  <c r="FJ92" i="5"/>
  <c r="FX92" i="5" s="1"/>
  <c r="FH181" i="5"/>
  <c r="FV181" i="5" s="1"/>
  <c r="FI195" i="5"/>
  <c r="FW195" i="5" s="1"/>
  <c r="FI40" i="5"/>
  <c r="FW40" i="5" s="1"/>
  <c r="FH133" i="5"/>
  <c r="FV133" i="5" s="1"/>
  <c r="FJ244" i="5"/>
  <c r="FX244" i="5" s="1"/>
  <c r="FH208" i="5"/>
  <c r="FV208" i="5" s="1"/>
  <c r="FH61" i="5"/>
  <c r="FV61" i="5" s="1"/>
  <c r="FH17" i="5"/>
  <c r="FV17" i="5" s="1"/>
  <c r="FH73" i="5"/>
  <c r="FV73" i="5" s="1"/>
  <c r="FJ184" i="5"/>
  <c r="FX184" i="5" s="1"/>
  <c r="FJ74" i="5"/>
  <c r="FX74" i="5" s="1"/>
  <c r="FH141" i="5"/>
  <c r="FV141" i="5" s="1"/>
  <c r="FJ12" i="5"/>
  <c r="FX12" i="5" s="1"/>
  <c r="FJ118" i="5"/>
  <c r="FX118" i="5" s="1"/>
  <c r="FH160" i="5"/>
  <c r="FV160" i="5" s="1"/>
  <c r="FH106" i="5"/>
  <c r="FV106" i="5" s="1"/>
  <c r="FJ81" i="5"/>
  <c r="FX81" i="5" s="1"/>
  <c r="FI223" i="5"/>
  <c r="FW223" i="5" s="1"/>
  <c r="FI11" i="5"/>
  <c r="FW11" i="5" s="1"/>
  <c r="FI44" i="5"/>
  <c r="FW44" i="5" s="1"/>
  <c r="FJ113" i="5"/>
  <c r="FX113" i="5" s="1"/>
  <c r="FI133" i="5"/>
  <c r="FW133" i="5" s="1"/>
  <c r="FI177" i="5"/>
  <c r="FW177" i="5" s="1"/>
  <c r="FJ18" i="5"/>
  <c r="FX18" i="5" s="1"/>
  <c r="FJ157" i="5"/>
  <c r="FX157" i="5" s="1"/>
  <c r="FI23" i="5"/>
  <c r="FW23" i="5" s="1"/>
  <c r="FH203" i="5"/>
  <c r="FV203" i="5" s="1"/>
  <c r="FD108" i="5"/>
  <c r="FR108" i="5" s="1"/>
  <c r="FJ33" i="5"/>
  <c r="FX33" i="5" s="1"/>
  <c r="FH65" i="5"/>
  <c r="FV65" i="5" s="1"/>
  <c r="FH86" i="5"/>
  <c r="FV86" i="5" s="1"/>
  <c r="FJ154" i="5"/>
  <c r="FX154" i="5" s="1"/>
  <c r="FI205" i="5"/>
  <c r="FW205" i="5" s="1"/>
  <c r="FJ43" i="5"/>
  <c r="FX43" i="5" s="1"/>
  <c r="FJ159" i="5"/>
  <c r="FX159" i="5" s="1"/>
  <c r="FI22" i="5"/>
  <c r="FW22" i="5" s="1"/>
  <c r="FI196" i="5"/>
  <c r="FW196" i="5" s="1"/>
  <c r="FI146" i="5"/>
  <c r="FW146" i="5" s="1"/>
  <c r="FH23" i="5"/>
  <c r="FV23" i="5" s="1"/>
  <c r="FI42" i="5"/>
  <c r="FW42" i="5" s="1"/>
  <c r="FI74" i="5"/>
  <c r="FW74" i="5" s="1"/>
  <c r="FJ108" i="5"/>
  <c r="FX108" i="5" s="1"/>
  <c r="FJ165" i="5"/>
  <c r="FX165" i="5" s="1"/>
  <c r="FI193" i="5"/>
  <c r="FW193" i="5" s="1"/>
  <c r="FI41" i="5"/>
  <c r="FW41" i="5" s="1"/>
  <c r="FH166" i="5"/>
  <c r="FV166" i="5" s="1"/>
  <c r="FI59" i="5"/>
  <c r="FW59" i="5" s="1"/>
  <c r="FJ29" i="5"/>
  <c r="FX29" i="5" s="1"/>
  <c r="FJ99" i="5"/>
  <c r="FX99" i="5" s="1"/>
  <c r="FI81" i="5"/>
  <c r="FW81" i="5" s="1"/>
  <c r="FI48" i="5"/>
  <c r="FW48" i="5" s="1"/>
  <c r="FH45" i="5"/>
  <c r="FV45" i="5" s="1"/>
  <c r="FI101" i="5"/>
  <c r="FW101" i="5" s="1"/>
  <c r="FJ111" i="5"/>
  <c r="FX111" i="5" s="1"/>
  <c r="FI134" i="5"/>
  <c r="FW134" i="5" s="1"/>
  <c r="FJ207" i="5"/>
  <c r="FX207" i="5" s="1"/>
  <c r="FH120" i="5"/>
  <c r="FV120" i="5" s="1"/>
  <c r="FI188" i="5"/>
  <c r="FW188" i="5" s="1"/>
  <c r="FH118" i="5"/>
  <c r="FV118" i="5" s="1"/>
  <c r="FH201" i="5"/>
  <c r="FV201" i="5" s="1"/>
  <c r="FH100" i="5"/>
  <c r="FV100" i="5" s="1"/>
  <c r="FH207" i="5"/>
  <c r="FV207" i="5" s="1"/>
  <c r="FJ224" i="5"/>
  <c r="FX224" i="5" s="1"/>
  <c r="FI237" i="5"/>
  <c r="FW237" i="5" s="1"/>
  <c r="FJ100" i="5"/>
  <c r="FX100" i="5" s="1"/>
  <c r="FJ87" i="5"/>
  <c r="FX87" i="5" s="1"/>
  <c r="FH143" i="5"/>
  <c r="FV143" i="5" s="1"/>
  <c r="FH200" i="5"/>
  <c r="FV200" i="5" s="1"/>
  <c r="FJ73" i="5"/>
  <c r="FX73" i="5" s="1"/>
  <c r="FH109" i="5"/>
  <c r="FV109" i="5" s="1"/>
  <c r="FH158" i="5"/>
  <c r="FV158" i="5" s="1"/>
  <c r="FI233" i="5"/>
  <c r="FW233" i="5" s="1"/>
  <c r="FH115" i="5"/>
  <c r="FV115" i="5" s="1"/>
  <c r="FH215" i="5"/>
  <c r="FV215" i="5" s="1"/>
  <c r="FJ219" i="5"/>
  <c r="FX219" i="5" s="1"/>
  <c r="FI229" i="5"/>
  <c r="FW229" i="5" s="1"/>
  <c r="FH54" i="5"/>
  <c r="FV54" i="5" s="1"/>
  <c r="FH92" i="5"/>
  <c r="FV92" i="5" s="1"/>
  <c r="FH177" i="5"/>
  <c r="FV177" i="5" s="1"/>
  <c r="FJ2" i="5"/>
  <c r="FX2" i="5" s="1"/>
  <c r="FH145" i="5"/>
  <c r="FV145" i="5" s="1"/>
  <c r="FJ216" i="5"/>
  <c r="FX216" i="5" s="1"/>
  <c r="FJ24" i="5"/>
  <c r="FX24" i="5" s="1"/>
  <c r="FH37" i="5"/>
  <c r="FV37" i="5" s="1"/>
  <c r="FH130" i="5"/>
  <c r="FV130" i="5" s="1"/>
  <c r="FI180" i="5"/>
  <c r="FW180" i="5" s="1"/>
  <c r="FH222" i="5"/>
  <c r="FV222" i="5" s="1"/>
  <c r="FI105" i="5"/>
  <c r="FW105" i="5" s="1"/>
  <c r="FJ77" i="5"/>
  <c r="FX77" i="5" s="1"/>
  <c r="FI208" i="5"/>
  <c r="FW208" i="5" s="1"/>
  <c r="FI52" i="5"/>
  <c r="FW52" i="5" s="1"/>
  <c r="FI129" i="5"/>
  <c r="FW129" i="5" s="1"/>
  <c r="FJ200" i="5"/>
  <c r="FX200" i="5" s="1"/>
  <c r="FJ214" i="5"/>
  <c r="FX214" i="5" s="1"/>
  <c r="FI73" i="5"/>
  <c r="FW73" i="5" s="1"/>
  <c r="FI55" i="5"/>
  <c r="FW55" i="5" s="1"/>
  <c r="FI136" i="5"/>
  <c r="FW136" i="5" s="1"/>
  <c r="FH209" i="5"/>
  <c r="FV209" i="5" s="1"/>
  <c r="FJ221" i="5"/>
  <c r="FX221" i="5" s="1"/>
  <c r="FH49" i="5"/>
  <c r="FV49" i="5" s="1"/>
  <c r="FI97" i="5"/>
  <c r="FW97" i="5" s="1"/>
  <c r="FH185" i="5"/>
  <c r="FV185" i="5" s="1"/>
  <c r="FH40" i="5"/>
  <c r="FV40" i="5" s="1"/>
  <c r="FJ146" i="5"/>
  <c r="FX146" i="5" s="1"/>
  <c r="FH83" i="5"/>
  <c r="FV83" i="5" s="1"/>
  <c r="FH198" i="5"/>
  <c r="FV198" i="5" s="1"/>
  <c r="FJ37" i="5"/>
  <c r="FX37" i="5" s="1"/>
  <c r="FJ121" i="5"/>
  <c r="FX121" i="5" s="1"/>
  <c r="FJ145" i="5"/>
  <c r="FX145" i="5" s="1"/>
  <c r="FJ230" i="5"/>
  <c r="FX230" i="5" s="1"/>
  <c r="FJ8" i="5"/>
  <c r="FX8" i="5" s="1"/>
  <c r="FI37" i="5"/>
  <c r="FW37" i="5" s="1"/>
  <c r="FJ140" i="5"/>
  <c r="FX140" i="5" s="1"/>
  <c r="FJ188" i="5"/>
  <c r="FX188" i="5" s="1"/>
  <c r="FI83" i="5"/>
  <c r="FW83" i="5" s="1"/>
  <c r="FH197" i="5"/>
  <c r="FV197" i="5" s="1"/>
  <c r="FH132" i="5"/>
  <c r="FV132" i="5" s="1"/>
  <c r="FD7" i="5"/>
  <c r="FR7" i="5" s="1"/>
  <c r="FH221" i="5"/>
  <c r="FV221" i="5" s="1"/>
  <c r="FF7" i="5"/>
  <c r="FT7" i="5" s="1"/>
  <c r="FJ63" i="5"/>
  <c r="FX63" i="5" s="1"/>
  <c r="FH176" i="5"/>
  <c r="FV176" i="5" s="1"/>
  <c r="FI231" i="5"/>
  <c r="FW231" i="5" s="1"/>
  <c r="FJ193" i="5"/>
  <c r="FX193" i="5" s="1"/>
  <c r="FD180" i="5"/>
  <c r="FR180" i="5" s="1"/>
  <c r="FE202" i="5"/>
  <c r="FS202" i="5" s="1"/>
  <c r="FE32" i="5"/>
  <c r="FS32" i="5" s="1"/>
  <c r="FE70" i="5"/>
  <c r="FS70" i="5" s="1"/>
  <c r="FD35" i="5"/>
  <c r="FR35" i="5" s="1"/>
  <c r="FF127" i="5"/>
  <c r="FT127" i="5" s="1"/>
  <c r="FJ69" i="5"/>
  <c r="FX69" i="5" s="1"/>
  <c r="FH79" i="5"/>
  <c r="FV79" i="5" s="1"/>
  <c r="FJ103" i="5"/>
  <c r="FX103" i="5" s="1"/>
  <c r="FI135" i="5"/>
  <c r="FW135" i="5" s="1"/>
  <c r="FI173" i="5"/>
  <c r="FW173" i="5" s="1"/>
  <c r="FI226" i="5"/>
  <c r="FW226" i="5" s="1"/>
  <c r="FI60" i="5"/>
  <c r="FW60" i="5" s="1"/>
  <c r="FI96" i="5"/>
  <c r="FW96" i="5" s="1"/>
  <c r="FH127" i="5"/>
  <c r="FV127" i="5" s="1"/>
  <c r="FH189" i="5"/>
  <c r="FV189" i="5" s="1"/>
  <c r="FH218" i="5"/>
  <c r="FV218" i="5" s="1"/>
  <c r="FJ54" i="5"/>
  <c r="FX54" i="5" s="1"/>
  <c r="FI120" i="5"/>
  <c r="FW120" i="5" s="1"/>
  <c r="FH180" i="5"/>
  <c r="FV180" i="5" s="1"/>
  <c r="FH226" i="5"/>
  <c r="FV226" i="5" s="1"/>
  <c r="FJ84" i="5"/>
  <c r="FX84" i="5" s="1"/>
  <c r="FI126" i="5"/>
  <c r="FW126" i="5" s="1"/>
  <c r="FJ206" i="5"/>
  <c r="FX206" i="5" s="1"/>
  <c r="FI151" i="5"/>
  <c r="FW151" i="5" s="1"/>
  <c r="FE18" i="5"/>
  <c r="FS18" i="5" s="1"/>
  <c r="FF11" i="5"/>
  <c r="FT11" i="5" s="1"/>
  <c r="FD54" i="5"/>
  <c r="FR54" i="5" s="1"/>
  <c r="FD141" i="5"/>
  <c r="FR141" i="5" s="1"/>
  <c r="FF171" i="5"/>
  <c r="FT171" i="5" s="1"/>
  <c r="FJ83" i="5"/>
  <c r="FX83" i="5" s="1"/>
  <c r="FE19" i="5"/>
  <c r="FS19" i="5" s="1"/>
  <c r="FE14" i="5"/>
  <c r="FS14" i="5" s="1"/>
  <c r="FD86" i="5"/>
  <c r="FR86" i="5" s="1"/>
  <c r="FE134" i="5"/>
  <c r="FS134" i="5" s="1"/>
  <c r="FF35" i="5"/>
  <c r="FT35" i="5" s="1"/>
  <c r="FE189" i="5"/>
  <c r="FS189" i="5" s="1"/>
  <c r="FD65" i="5"/>
  <c r="FR65" i="5" s="1"/>
  <c r="FD129" i="5"/>
  <c r="FR129" i="5" s="1"/>
  <c r="FE34" i="5"/>
  <c r="FS34" i="5" s="1"/>
  <c r="FE69" i="5"/>
  <c r="FS69" i="5" s="1"/>
  <c r="FD146" i="5"/>
  <c r="FR146" i="5" s="1"/>
  <c r="FF80" i="5"/>
  <c r="FT80" i="5" s="1"/>
  <c r="FD106" i="5"/>
  <c r="FR106" i="5" s="1"/>
  <c r="FD38" i="5"/>
  <c r="FR38" i="5" s="1"/>
  <c r="FF38" i="5"/>
  <c r="FT38" i="5" s="1"/>
  <c r="FF160" i="5"/>
  <c r="FT160" i="5" s="1"/>
  <c r="FD45" i="5"/>
  <c r="FR45" i="5" s="1"/>
  <c r="FE53" i="5"/>
  <c r="FS53" i="5" s="1"/>
  <c r="FE102" i="5"/>
  <c r="FD156" i="5"/>
  <c r="FR156" i="5" s="1"/>
  <c r="FF9" i="5"/>
  <c r="FT9" i="5" s="1"/>
  <c r="FD3" i="5"/>
  <c r="FR3" i="5" s="1"/>
  <c r="FE2" i="5"/>
  <c r="FS2" i="5" s="1"/>
  <c r="FF50" i="5"/>
  <c r="FT50" i="5" s="1"/>
  <c r="FF33" i="5"/>
  <c r="FT33" i="5" s="1"/>
  <c r="FF54" i="5"/>
  <c r="FT54" i="5" s="1"/>
  <c r="FE68" i="5"/>
  <c r="FS68" i="5" s="1"/>
  <c r="FF55" i="5"/>
  <c r="FT55" i="5" s="1"/>
  <c r="FF36" i="5"/>
  <c r="FT36" i="5" s="1"/>
  <c r="FF72" i="5"/>
  <c r="FT72" i="5" s="1"/>
  <c r="FE107" i="5"/>
  <c r="FS107" i="5" s="1"/>
  <c r="FF106" i="5"/>
  <c r="FT106" i="5" s="1"/>
  <c r="FE113" i="5"/>
  <c r="FS113" i="5" s="1"/>
  <c r="FE152" i="5"/>
  <c r="FS152" i="5" s="1"/>
  <c r="FF138" i="5"/>
  <c r="FT138" i="5" s="1"/>
  <c r="FF162" i="5"/>
  <c r="FT162" i="5" s="1"/>
  <c r="FF181" i="5"/>
  <c r="FT181" i="5" s="1"/>
  <c r="FF30" i="5"/>
  <c r="FT30" i="5" s="1"/>
  <c r="FD84" i="5"/>
  <c r="FR84" i="5" s="1"/>
  <c r="FD205" i="5"/>
  <c r="FR205" i="5" s="1"/>
  <c r="FE40" i="5"/>
  <c r="FS40" i="5" s="1"/>
  <c r="FF15" i="5"/>
  <c r="FT15" i="5" s="1"/>
  <c r="FE89" i="5"/>
  <c r="FS89" i="5" s="1"/>
  <c r="FF159" i="5"/>
  <c r="FT159" i="5" s="1"/>
  <c r="FF8" i="5"/>
  <c r="FT8" i="5" s="1"/>
  <c r="FF32" i="5"/>
  <c r="FT32" i="5" s="1"/>
  <c r="FD44" i="5"/>
  <c r="FR44" i="5" s="1"/>
  <c r="FD57" i="5"/>
  <c r="FR57" i="5" s="1"/>
  <c r="FE36" i="5"/>
  <c r="FS36" i="5" s="1"/>
  <c r="FF73" i="5"/>
  <c r="FT73" i="5" s="1"/>
  <c r="FF108" i="5"/>
  <c r="FT108" i="5" s="1"/>
  <c r="FD97" i="5"/>
  <c r="FR97" i="5" s="1"/>
  <c r="FE110" i="5"/>
  <c r="FS110" i="5" s="1"/>
  <c r="FD244" i="5"/>
  <c r="FR244" i="5" s="1"/>
  <c r="FD163" i="5"/>
  <c r="FR163" i="5" s="1"/>
  <c r="FE145" i="5"/>
  <c r="FS145" i="5" s="1"/>
  <c r="FF214" i="5"/>
  <c r="FT214" i="5" s="1"/>
  <c r="FD230" i="5"/>
  <c r="FR230" i="5" s="1"/>
  <c r="FD15" i="5"/>
  <c r="FR15" i="5" s="1"/>
  <c r="FE56" i="5"/>
  <c r="FS56" i="5" s="1"/>
  <c r="FD162" i="5"/>
  <c r="FR162" i="5" s="1"/>
  <c r="FD39" i="5"/>
  <c r="FR39" i="5" s="1"/>
  <c r="FD43" i="5"/>
  <c r="FR43" i="5" s="1"/>
  <c r="FD99" i="5"/>
  <c r="FR99" i="5" s="1"/>
  <c r="FE116" i="5"/>
  <c r="FS116" i="5" s="1"/>
  <c r="FF107" i="5"/>
  <c r="FT107" i="5" s="1"/>
  <c r="FE118" i="5"/>
  <c r="FS118" i="5" s="1"/>
  <c r="FF135" i="5"/>
  <c r="FT135" i="5" s="1"/>
  <c r="FE169" i="5"/>
  <c r="FS169" i="5" s="1"/>
  <c r="FF148" i="5"/>
  <c r="FT148" i="5" s="1"/>
  <c r="FF185" i="5"/>
  <c r="FT185" i="5" s="1"/>
  <c r="FF228" i="5"/>
  <c r="FT228" i="5" s="1"/>
  <c r="FD11" i="5"/>
  <c r="FR11" i="5" s="1"/>
  <c r="FF39" i="5"/>
  <c r="FT39" i="5" s="1"/>
  <c r="FF86" i="5"/>
  <c r="FT86" i="5" s="1"/>
  <c r="FD138" i="5"/>
  <c r="FR138" i="5" s="1"/>
  <c r="FF14" i="5"/>
  <c r="FT14" i="5" s="1"/>
  <c r="FF28" i="5"/>
  <c r="FT28" i="5" s="1"/>
  <c r="FF25" i="5"/>
  <c r="FT25" i="5" s="1"/>
  <c r="FF18" i="5"/>
  <c r="FT18" i="5" s="1"/>
  <c r="FD62" i="5"/>
  <c r="FR62" i="5" s="1"/>
  <c r="FF52" i="5"/>
  <c r="FT52" i="5" s="1"/>
  <c r="FD2" i="5"/>
  <c r="FR2" i="5" s="1"/>
  <c r="FE28" i="5"/>
  <c r="FS28" i="5" s="1"/>
  <c r="FD10" i="5"/>
  <c r="FR10" i="5" s="1"/>
  <c r="FD14" i="5"/>
  <c r="FR14" i="5" s="1"/>
  <c r="FE44" i="5"/>
  <c r="FS44" i="5" s="1"/>
  <c r="FD93" i="5"/>
  <c r="FR93" i="5" s="1"/>
  <c r="FE61" i="5"/>
  <c r="FS61" i="5" s="1"/>
  <c r="FE42" i="5"/>
  <c r="FS42" i="5" s="1"/>
  <c r="FF89" i="5"/>
  <c r="FT89" i="5" s="1"/>
  <c r="FF77" i="5"/>
  <c r="FT77" i="5" s="1"/>
  <c r="FF118" i="5"/>
  <c r="FT118" i="5" s="1"/>
  <c r="FD178" i="5"/>
  <c r="FR178" i="5" s="1"/>
  <c r="FD148" i="5"/>
  <c r="FR148" i="5" s="1"/>
  <c r="FF170" i="5"/>
  <c r="FT170" i="5" s="1"/>
  <c r="FD171" i="5"/>
  <c r="FR171" i="5" s="1"/>
  <c r="FF225" i="5"/>
  <c r="FT225" i="5" s="1"/>
  <c r="FE7" i="5"/>
  <c r="FS7" i="5" s="1"/>
  <c r="FD73" i="5"/>
  <c r="FR73" i="5" s="1"/>
  <c r="FE206" i="5"/>
  <c r="FS206" i="5" s="1"/>
  <c r="FD17" i="5"/>
  <c r="FR17" i="5" s="1"/>
  <c r="FF19" i="5"/>
  <c r="FT19" i="5" s="1"/>
  <c r="FD32" i="5"/>
  <c r="FR32" i="5" s="1"/>
  <c r="FE59" i="5"/>
  <c r="FS59" i="5" s="1"/>
  <c r="FD6" i="5"/>
  <c r="FR6" i="5" s="1"/>
  <c r="FF3" i="5"/>
  <c r="FT3" i="5" s="1"/>
  <c r="FF29" i="5"/>
  <c r="FT29" i="5" s="1"/>
  <c r="FE11" i="5"/>
  <c r="FS11" i="5" s="1"/>
  <c r="FE15" i="5"/>
  <c r="FS15" i="5" s="1"/>
  <c r="FF45" i="5"/>
  <c r="FT45" i="5" s="1"/>
  <c r="FD103" i="5"/>
  <c r="FR103" i="5" s="1"/>
  <c r="FE67" i="5"/>
  <c r="FS67" i="5" s="1"/>
  <c r="FE52" i="5"/>
  <c r="FS52" i="5" s="1"/>
  <c r="FD90" i="5"/>
  <c r="FR90" i="5" s="1"/>
  <c r="FD80" i="5"/>
  <c r="FR80" i="5" s="1"/>
  <c r="FD83" i="5"/>
  <c r="FR83" i="5" s="1"/>
  <c r="FD210" i="5"/>
  <c r="FR210" i="5" s="1"/>
  <c r="FF149" i="5"/>
  <c r="FT149" i="5" s="1"/>
  <c r="FE137" i="5"/>
  <c r="FS137" i="5" s="1"/>
  <c r="FD174" i="5"/>
  <c r="FR174" i="5" s="1"/>
  <c r="FE227" i="5"/>
  <c r="FS227" i="5" s="1"/>
  <c r="FI141" i="5"/>
  <c r="FW141" i="5" s="1"/>
  <c r="FJ93" i="5"/>
  <c r="FX93" i="5" s="1"/>
  <c r="FD18" i="5"/>
  <c r="FR18" i="5" s="1"/>
  <c r="FD34" i="5"/>
  <c r="FR34" i="5" s="1"/>
  <c r="FE4" i="5"/>
  <c r="FS4" i="5" s="1"/>
  <c r="FD28" i="5"/>
  <c r="FR28" i="5" s="1"/>
  <c r="FE13" i="5"/>
  <c r="FS13" i="5" s="1"/>
  <c r="FD22" i="5"/>
  <c r="FR22" i="5" s="1"/>
  <c r="FF58" i="5"/>
  <c r="FT58" i="5" s="1"/>
  <c r="FE45" i="5"/>
  <c r="FS45" i="5" s="1"/>
  <c r="FE66" i="5"/>
  <c r="FS66" i="5" s="1"/>
  <c r="FF66" i="5"/>
  <c r="FT66" i="5" s="1"/>
  <c r="FE108" i="5"/>
  <c r="FS108" i="5" s="1"/>
  <c r="FE87" i="5"/>
  <c r="FS87" i="5" s="1"/>
  <c r="FD74" i="5"/>
  <c r="FR74" i="5" s="1"/>
  <c r="FE65" i="5"/>
  <c r="FS65" i="5" s="1"/>
  <c r="FF59" i="5"/>
  <c r="FT59" i="5" s="1"/>
  <c r="FD46" i="5"/>
  <c r="FR46" i="5" s="1"/>
  <c r="FE48" i="5"/>
  <c r="FS48" i="5" s="1"/>
  <c r="FE104" i="5"/>
  <c r="FS104" i="5" s="1"/>
  <c r="FD89" i="5"/>
  <c r="FR89" i="5" s="1"/>
  <c r="FF120" i="5"/>
  <c r="FT120" i="5" s="1"/>
  <c r="FD119" i="5"/>
  <c r="FR119" i="5" s="1"/>
  <c r="FE115" i="5"/>
  <c r="FS115" i="5" s="1"/>
  <c r="FD118" i="5"/>
  <c r="FR118" i="5" s="1"/>
  <c r="FD113" i="5"/>
  <c r="FR113" i="5" s="1"/>
  <c r="FE135" i="5"/>
  <c r="FS135" i="5" s="1"/>
  <c r="FF150" i="5"/>
  <c r="FT150" i="5" s="1"/>
  <c r="FD166" i="5"/>
  <c r="FR166" i="5" s="1"/>
  <c r="FE131" i="5"/>
  <c r="FS131" i="5" s="1"/>
  <c r="FE140" i="5"/>
  <c r="FS140" i="5" s="1"/>
  <c r="FF154" i="5"/>
  <c r="FT154" i="5" s="1"/>
  <c r="FE191" i="5"/>
  <c r="FS191" i="5" s="1"/>
  <c r="FD200" i="5"/>
  <c r="FR200" i="5" s="1"/>
  <c r="FF198" i="5"/>
  <c r="FT198" i="5" s="1"/>
  <c r="FE230" i="5"/>
  <c r="FS230" i="5" s="1"/>
  <c r="FD40" i="5"/>
  <c r="FR40" i="5" s="1"/>
  <c r="FF42" i="5"/>
  <c r="FT42" i="5" s="1"/>
  <c r="FE8" i="5"/>
  <c r="FS8" i="5" s="1"/>
  <c r="FF113" i="5"/>
  <c r="FT113" i="5" s="1"/>
  <c r="FF24" i="5"/>
  <c r="FT24" i="5" s="1"/>
  <c r="FE23" i="5"/>
  <c r="FS23" i="5" s="1"/>
  <c r="FF117" i="5"/>
  <c r="FT117" i="5" s="1"/>
  <c r="FF63" i="5"/>
  <c r="FT63" i="5" s="1"/>
  <c r="FD71" i="5"/>
  <c r="FR71" i="5" s="1"/>
  <c r="FE71" i="5"/>
  <c r="FS71" i="5" s="1"/>
  <c r="FD4" i="5"/>
  <c r="FR4" i="5" s="1"/>
  <c r="FE38" i="5"/>
  <c r="FS38" i="5" s="1"/>
  <c r="FF105" i="5"/>
  <c r="FT105" i="5" s="1"/>
  <c r="FF68" i="5"/>
  <c r="FT68" i="5" s="1"/>
  <c r="FD61" i="5"/>
  <c r="FR61" i="5" s="1"/>
  <c r="FF57" i="5"/>
  <c r="FT57" i="5" s="1"/>
  <c r="FD50" i="5"/>
  <c r="FR50" i="5" s="1"/>
  <c r="FE35" i="5"/>
  <c r="FS35" i="5" s="1"/>
  <c r="FF99" i="5"/>
  <c r="FT99" i="5" s="1"/>
  <c r="FE82" i="5"/>
  <c r="FS82" i="5" s="1"/>
  <c r="FF124" i="5"/>
  <c r="FT124" i="5" s="1"/>
  <c r="FE119" i="5"/>
  <c r="FS119" i="5" s="1"/>
  <c r="FF119" i="5"/>
  <c r="FT119" i="5" s="1"/>
  <c r="FF114" i="5"/>
  <c r="FT114" i="5" s="1"/>
  <c r="FF137" i="5"/>
  <c r="FT137" i="5" s="1"/>
  <c r="FD152" i="5"/>
  <c r="FR152" i="5" s="1"/>
  <c r="FF183" i="5"/>
  <c r="FT183" i="5" s="1"/>
  <c r="FD136" i="5"/>
  <c r="FR136" i="5" s="1"/>
  <c r="FD145" i="5"/>
  <c r="FR145" i="5" s="1"/>
  <c r="FE168" i="5"/>
  <c r="FS168" i="5" s="1"/>
  <c r="FD188" i="5"/>
  <c r="FR188" i="5" s="1"/>
  <c r="FE203" i="5"/>
  <c r="FS203" i="5" s="1"/>
  <c r="FF200" i="5"/>
  <c r="FT200" i="5" s="1"/>
  <c r="FF236" i="5"/>
  <c r="FT236" i="5" s="1"/>
  <c r="FD29" i="5"/>
  <c r="FR29" i="5" s="1"/>
  <c r="FD12" i="5"/>
  <c r="FR12" i="5" s="1"/>
  <c r="FE3" i="5"/>
  <c r="FS3" i="5" s="1"/>
  <c r="FD13" i="5"/>
  <c r="FR13" i="5" s="1"/>
  <c r="FE12" i="5"/>
  <c r="FS12" i="5" s="1"/>
  <c r="FD33" i="5"/>
  <c r="FR33" i="5" s="1"/>
  <c r="FD16" i="5"/>
  <c r="FR16" i="5" s="1"/>
  <c r="FF17" i="5"/>
  <c r="FT17" i="5" s="1"/>
  <c r="FD20" i="5"/>
  <c r="FR20" i="5" s="1"/>
  <c r="FF21" i="5"/>
  <c r="FT21" i="5" s="1"/>
  <c r="FF20" i="5"/>
  <c r="FT20" i="5" s="1"/>
  <c r="FD49" i="5"/>
  <c r="FR49" i="5" s="1"/>
  <c r="FE47" i="5"/>
  <c r="FD36" i="5"/>
  <c r="FR36" i="5" s="1"/>
  <c r="FE77" i="5"/>
  <c r="FS77" i="5" s="1"/>
  <c r="FF70" i="5"/>
  <c r="FT70" i="5" s="1"/>
  <c r="FF67" i="5"/>
  <c r="FT67" i="5" s="1"/>
  <c r="FF56" i="5"/>
  <c r="FT56" i="5" s="1"/>
  <c r="FE93" i="5"/>
  <c r="FS93" i="5" s="1"/>
  <c r="FE98" i="5"/>
  <c r="FS98" i="5" s="1"/>
  <c r="FE90" i="5"/>
  <c r="FS90" i="5" s="1"/>
  <c r="FE85" i="5"/>
  <c r="FS85" i="5" s="1"/>
  <c r="FF85" i="5"/>
  <c r="FT85" i="5" s="1"/>
  <c r="FF88" i="5"/>
  <c r="FT88" i="5" s="1"/>
  <c r="FD164" i="5"/>
  <c r="FR164" i="5" s="1"/>
  <c r="FD126" i="5"/>
  <c r="FR126" i="5" s="1"/>
  <c r="FE146" i="5"/>
  <c r="FS146" i="5" s="1"/>
  <c r="FD154" i="5"/>
  <c r="FR154" i="5" s="1"/>
  <c r="FD165" i="5"/>
  <c r="FR165" i="5" s="1"/>
  <c r="FF142" i="5"/>
  <c r="FT142" i="5" s="1"/>
  <c r="FE185" i="5"/>
  <c r="FS185" i="5" s="1"/>
  <c r="FE192" i="5"/>
  <c r="FS192" i="5" s="1"/>
  <c r="FE170" i="5"/>
  <c r="FS170" i="5" s="1"/>
  <c r="FD228" i="5"/>
  <c r="FR228" i="5" s="1"/>
  <c r="FH117" i="5"/>
  <c r="FV117" i="5" s="1"/>
  <c r="FF60" i="5"/>
  <c r="FT60" i="5" s="1"/>
  <c r="FE29" i="5"/>
  <c r="FS29" i="5" s="1"/>
  <c r="FD23" i="5"/>
  <c r="FR23" i="5" s="1"/>
  <c r="FF4" i="5"/>
  <c r="FT4" i="5" s="1"/>
  <c r="FE24" i="5"/>
  <c r="FS24" i="5" s="1"/>
  <c r="FF13" i="5"/>
  <c r="FT13" i="5" s="1"/>
  <c r="FF34" i="5"/>
  <c r="FT34" i="5" s="1"/>
  <c r="FE17" i="5"/>
  <c r="FS17" i="5" s="1"/>
  <c r="FD21" i="5"/>
  <c r="FR21" i="5" s="1"/>
  <c r="FE21" i="5"/>
  <c r="FS21" i="5" s="1"/>
  <c r="FD25" i="5"/>
  <c r="FR25" i="5" s="1"/>
  <c r="FD24" i="5"/>
  <c r="FR24" i="5" s="1"/>
  <c r="FD51" i="5"/>
  <c r="FR51" i="5" s="1"/>
  <c r="FE49" i="5"/>
  <c r="FS49" i="5" s="1"/>
  <c r="FE37" i="5"/>
  <c r="FS37" i="5" s="1"/>
  <c r="FD79" i="5"/>
  <c r="FR79" i="5" s="1"/>
  <c r="FF96" i="5"/>
  <c r="FT96" i="5" s="1"/>
  <c r="FE72" i="5"/>
  <c r="FS72" i="5" s="1"/>
  <c r="FE58" i="5"/>
  <c r="FS58" i="5" s="1"/>
  <c r="FD107" i="5"/>
  <c r="FR107" i="5" s="1"/>
  <c r="FE100" i="5"/>
  <c r="FS100" i="5" s="1"/>
  <c r="FE95" i="5"/>
  <c r="FS95" i="5" s="1"/>
  <c r="FF90" i="5"/>
  <c r="FT90" i="5" s="1"/>
  <c r="FE105" i="5"/>
  <c r="FS105" i="5" s="1"/>
  <c r="FF104" i="5"/>
  <c r="FT104" i="5" s="1"/>
  <c r="FF209" i="5"/>
  <c r="FT209" i="5" s="1"/>
  <c r="FD143" i="5"/>
  <c r="FR143" i="5" s="1"/>
  <c r="FD160" i="5"/>
  <c r="FR160" i="5" s="1"/>
  <c r="FF166" i="5"/>
  <c r="FT166" i="5" s="1"/>
  <c r="FE133" i="5"/>
  <c r="FS133" i="5" s="1"/>
  <c r="FD153" i="5"/>
  <c r="FR153" i="5" s="1"/>
  <c r="FE188" i="5"/>
  <c r="FS188" i="5" s="1"/>
  <c r="FF211" i="5"/>
  <c r="FT211" i="5" s="1"/>
  <c r="FD173" i="5"/>
  <c r="FR173" i="5" s="1"/>
  <c r="FI204" i="5"/>
  <c r="FW204" i="5" s="1"/>
  <c r="FH182" i="5"/>
  <c r="FV182" i="5" s="1"/>
  <c r="FH48" i="5"/>
  <c r="FV48" i="5" s="1"/>
  <c r="FH104" i="5"/>
  <c r="FV104" i="5" s="1"/>
  <c r="FH156" i="5"/>
  <c r="FV156" i="5" s="1"/>
  <c r="FI210" i="5"/>
  <c r="FW210" i="5" s="1"/>
  <c r="FI215" i="5"/>
  <c r="FW215" i="5" s="1"/>
  <c r="FH122" i="5"/>
  <c r="FV122" i="5" s="1"/>
  <c r="FI174" i="5"/>
  <c r="FW174" i="5" s="1"/>
  <c r="FH124" i="5"/>
  <c r="FV124" i="5" s="1"/>
  <c r="FI232" i="5"/>
  <c r="FW232" i="5" s="1"/>
  <c r="FJ187" i="5"/>
  <c r="FX187" i="5" s="1"/>
  <c r="FI224" i="5"/>
  <c r="FW224" i="5" s="1"/>
  <c r="FH112" i="5"/>
  <c r="FV112" i="5" s="1"/>
  <c r="FI201" i="5"/>
  <c r="FW201" i="5" s="1"/>
  <c r="FH241" i="5"/>
  <c r="FV241" i="5" s="1"/>
  <c r="FI165" i="5"/>
  <c r="FW165" i="5" s="1"/>
  <c r="FJ170" i="5"/>
  <c r="FX170" i="5" s="1"/>
  <c r="FH175" i="5"/>
  <c r="FV175" i="5" s="1"/>
  <c r="FJ194" i="5"/>
  <c r="FX194" i="5" s="1"/>
  <c r="FJ197" i="5"/>
  <c r="FX197" i="5" s="1"/>
  <c r="FH227" i="5"/>
  <c r="FV227" i="5" s="1"/>
  <c r="FI34" i="5"/>
  <c r="FW34" i="5" s="1"/>
  <c r="FH78" i="5"/>
  <c r="FV78" i="5" s="1"/>
  <c r="FH150" i="5"/>
  <c r="FV150" i="5" s="1"/>
  <c r="FH193" i="5"/>
  <c r="FV193" i="5" s="1"/>
  <c r="FJ240" i="5"/>
  <c r="FX240" i="5" s="1"/>
  <c r="FI65" i="5"/>
  <c r="FW65" i="5" s="1"/>
  <c r="FH173" i="5"/>
  <c r="FV173" i="5" s="1"/>
  <c r="FH202" i="5"/>
  <c r="FV202" i="5" s="1"/>
  <c r="FJ242" i="5"/>
  <c r="FX242" i="5" s="1"/>
  <c r="FH80" i="5"/>
  <c r="FV80" i="5" s="1"/>
  <c r="FJ149" i="5"/>
  <c r="FX149" i="5" s="1"/>
  <c r="FJ218" i="5"/>
  <c r="FX218" i="5" s="1"/>
  <c r="FI216" i="5"/>
  <c r="FW216" i="5" s="1"/>
  <c r="FH168" i="5"/>
  <c r="FV168" i="5" s="1"/>
  <c r="FI244" i="5"/>
  <c r="FW244" i="5" s="1"/>
  <c r="FI7" i="5"/>
  <c r="FW7" i="5" s="1"/>
  <c r="FJ72" i="5"/>
  <c r="FX72" i="5" s="1"/>
  <c r="FI47" i="5"/>
  <c r="FW47" i="5" s="1"/>
  <c r="FH108" i="5"/>
  <c r="FV108" i="5" s="1"/>
  <c r="FI115" i="5"/>
  <c r="FW115" i="5" s="1"/>
  <c r="FI137" i="5"/>
  <c r="FW137" i="5" s="1"/>
  <c r="FH155" i="5"/>
  <c r="FV155" i="5" s="1"/>
  <c r="FH223" i="5"/>
  <c r="FV223" i="5" s="1"/>
  <c r="FH178" i="5"/>
  <c r="FV178" i="5" s="1"/>
  <c r="FJ241" i="5"/>
  <c r="FX241" i="5" s="1"/>
  <c r="FH229" i="5"/>
  <c r="FV229" i="5" s="1"/>
  <c r="FI206" i="5"/>
  <c r="FW206" i="5" s="1"/>
  <c r="FH126" i="5"/>
  <c r="FV126" i="5" s="1"/>
  <c r="FJ112" i="5"/>
  <c r="FX112" i="5" s="1"/>
  <c r="FH230" i="5"/>
  <c r="FV230" i="5" s="1"/>
  <c r="FH206" i="5"/>
  <c r="FV206" i="5" s="1"/>
  <c r="FJ127" i="5"/>
  <c r="FX127" i="5" s="1"/>
  <c r="FI113" i="5"/>
  <c r="FW113" i="5" s="1"/>
  <c r="FJ201" i="5"/>
  <c r="FX201" i="5" s="1"/>
  <c r="FJ104" i="5"/>
  <c r="FX104" i="5" s="1"/>
  <c r="FH129" i="5"/>
  <c r="FV129" i="5" s="1"/>
  <c r="FH151" i="5"/>
  <c r="FV151" i="5" s="1"/>
  <c r="FJ209" i="5"/>
  <c r="FX209" i="5" s="1"/>
  <c r="FI168" i="5"/>
  <c r="FW168" i="5" s="1"/>
  <c r="FJ233" i="5"/>
  <c r="FX233" i="5" s="1"/>
  <c r="FI56" i="5"/>
  <c r="FW56" i="5" s="1"/>
  <c r="FJ50" i="5"/>
  <c r="FX50" i="5" s="1"/>
  <c r="FJ86" i="5"/>
  <c r="FX86" i="5" s="1"/>
  <c r="FH93" i="5"/>
  <c r="FV93" i="5" s="1"/>
  <c r="FH94" i="5"/>
  <c r="FV94" i="5" s="1"/>
  <c r="FI171" i="5"/>
  <c r="FW171" i="5" s="1"/>
  <c r="FH138" i="5"/>
  <c r="FV138" i="5" s="1"/>
  <c r="FI209" i="5"/>
  <c r="FW209" i="5" s="1"/>
  <c r="FI217" i="5"/>
  <c r="FW217" i="5" s="1"/>
  <c r="FJ239" i="5"/>
  <c r="FX239" i="5" s="1"/>
  <c r="FJ14" i="5"/>
  <c r="FX14" i="5" s="1"/>
  <c r="FI64" i="5"/>
  <c r="FW64" i="5" s="1"/>
  <c r="FI45" i="5"/>
  <c r="FW45" i="5" s="1"/>
  <c r="FH84" i="5"/>
  <c r="FV84" i="5" s="1"/>
  <c r="FI93" i="5"/>
  <c r="FW93" i="5" s="1"/>
  <c r="FI140" i="5"/>
  <c r="FW140" i="5" s="1"/>
  <c r="FH164" i="5"/>
  <c r="FV164" i="5" s="1"/>
  <c r="FH140" i="5"/>
  <c r="FV140" i="5" s="1"/>
  <c r="FI199" i="5"/>
  <c r="FW199" i="5" s="1"/>
  <c r="FI207" i="5"/>
  <c r="FW207" i="5" s="1"/>
  <c r="FJ222" i="5"/>
  <c r="FX222" i="5" s="1"/>
  <c r="FH6" i="5"/>
  <c r="FV6" i="5" s="1"/>
  <c r="FJ60" i="5"/>
  <c r="FX60" i="5" s="1"/>
  <c r="FJ49" i="5"/>
  <c r="FX49" i="5" s="1"/>
  <c r="FI108" i="5"/>
  <c r="FW108" i="5" s="1"/>
  <c r="FH105" i="5"/>
  <c r="FV105" i="5" s="1"/>
  <c r="FI127" i="5"/>
  <c r="FW127" i="5" s="1"/>
  <c r="FJ152" i="5"/>
  <c r="FX152" i="5" s="1"/>
  <c r="FH234" i="5"/>
  <c r="FV234" i="5" s="1"/>
  <c r="FJ172" i="5"/>
  <c r="FX172" i="5" s="1"/>
  <c r="FI220" i="5"/>
  <c r="FW220" i="5" s="1"/>
  <c r="FI235" i="5"/>
  <c r="FW235" i="5" s="1"/>
  <c r="FJ183" i="5"/>
  <c r="FX183" i="5" s="1"/>
  <c r="FI144" i="5"/>
  <c r="FW144" i="5" s="1"/>
  <c r="FJ123" i="5"/>
  <c r="FX123" i="5" s="1"/>
  <c r="FI246" i="5"/>
  <c r="FW246" i="5" s="1"/>
  <c r="FI183" i="5"/>
  <c r="FW183" i="5" s="1"/>
  <c r="FJ142" i="5"/>
  <c r="FX142" i="5" s="1"/>
  <c r="FI227" i="5"/>
  <c r="FW227" i="5" s="1"/>
  <c r="FJ143" i="5"/>
  <c r="FX143" i="5" s="1"/>
  <c r="FH211" i="5"/>
  <c r="FV211" i="5" s="1"/>
  <c r="FH152" i="5"/>
  <c r="FV152" i="5" s="1"/>
  <c r="FJ177" i="5"/>
  <c r="FX177" i="5" s="1"/>
  <c r="FJ176" i="5"/>
  <c r="FX176" i="5" s="1"/>
  <c r="FI190" i="5"/>
  <c r="FW190" i="5" s="1"/>
  <c r="FH232" i="5"/>
  <c r="FV232" i="5" s="1"/>
  <c r="FH16" i="5"/>
  <c r="FV16" i="5" s="1"/>
  <c r="FH71" i="5"/>
  <c r="FV71" i="5" s="1"/>
  <c r="FI57" i="5"/>
  <c r="FW57" i="5" s="1"/>
  <c r="FH116" i="5"/>
  <c r="FV116" i="5" s="1"/>
  <c r="FH114" i="5"/>
  <c r="FV114" i="5" s="1"/>
  <c r="FJ137" i="5"/>
  <c r="FX137" i="5" s="1"/>
  <c r="FH163" i="5"/>
  <c r="FV163" i="5" s="1"/>
  <c r="FI176" i="5"/>
  <c r="FW176" i="5" s="1"/>
  <c r="FH184" i="5"/>
  <c r="FV184" i="5" s="1"/>
  <c r="FH228" i="5"/>
  <c r="FV228" i="5" s="1"/>
  <c r="FJ36" i="5"/>
  <c r="FX36" i="5" s="1"/>
  <c r="FH21" i="5"/>
  <c r="FV21" i="5" s="1"/>
  <c r="FI110" i="5"/>
  <c r="FW110" i="5" s="1"/>
  <c r="FI88" i="5"/>
  <c r="FW88" i="5" s="1"/>
  <c r="FJ120" i="5"/>
  <c r="FX120" i="5" s="1"/>
  <c r="FH162" i="5"/>
  <c r="FV162" i="5" s="1"/>
  <c r="FJ139" i="5"/>
  <c r="FX139" i="5" s="1"/>
  <c r="FH157" i="5"/>
  <c r="FV157" i="5" s="1"/>
  <c r="FH214" i="5"/>
  <c r="FV214" i="5" s="1"/>
  <c r="FJ175" i="5"/>
  <c r="FX175" i="5" s="1"/>
  <c r="FI240" i="5"/>
  <c r="FW240" i="5" s="1"/>
  <c r="FH27" i="5"/>
  <c r="FV27" i="5" s="1"/>
  <c r="FJ34" i="5"/>
  <c r="FX34" i="5" s="1"/>
  <c r="FJ65" i="5"/>
  <c r="FX65" i="5" s="1"/>
  <c r="FI78" i="5"/>
  <c r="FW78" i="5" s="1"/>
  <c r="FH121" i="5"/>
  <c r="FV121" i="5" s="1"/>
  <c r="FI147" i="5"/>
  <c r="FW147" i="5" s="1"/>
  <c r="FJ126" i="5"/>
  <c r="FX126" i="5" s="1"/>
  <c r="FJ186" i="5"/>
  <c r="FX186" i="5" s="1"/>
  <c r="FH192" i="5"/>
  <c r="FV192" i="5" s="1"/>
  <c r="FJ237" i="5"/>
  <c r="FX237" i="5" s="1"/>
  <c r="FJ229" i="5"/>
  <c r="FX229" i="5" s="1"/>
  <c r="FH195" i="5"/>
  <c r="FV195" i="5" s="1"/>
  <c r="FH153" i="5"/>
  <c r="FV153" i="5" s="1"/>
  <c r="FJ79" i="5"/>
  <c r="FX79" i="5" s="1"/>
  <c r="FH204" i="5"/>
  <c r="FV204" i="5" s="1"/>
  <c r="FJ174" i="5"/>
  <c r="FX174" i="5" s="1"/>
  <c r="FJ151" i="5"/>
  <c r="FX151" i="5" s="1"/>
  <c r="FH245" i="5"/>
  <c r="FV245" i="5" s="1"/>
  <c r="FH167" i="5"/>
  <c r="FV167" i="5" s="1"/>
  <c r="FI191" i="5"/>
  <c r="FW191" i="5" s="1"/>
  <c r="FJ128" i="5"/>
  <c r="FX128" i="5" s="1"/>
  <c r="FI91" i="5"/>
  <c r="FW91" i="5" s="1"/>
  <c r="FI122" i="5"/>
  <c r="FW122" i="5" s="1"/>
  <c r="FJ125" i="5"/>
  <c r="FX125" i="5" s="1"/>
  <c r="FJ141" i="5"/>
  <c r="FX141" i="5" s="1"/>
  <c r="FJ208" i="5"/>
  <c r="FX208" i="5" s="1"/>
  <c r="FH225" i="5"/>
  <c r="FV225" i="5" s="1"/>
  <c r="FJ227" i="5"/>
  <c r="FX227" i="5" s="1"/>
  <c r="FI219" i="5"/>
  <c r="FW219" i="5" s="1"/>
  <c r="FI16" i="5"/>
  <c r="FW16" i="5" s="1"/>
  <c r="FH81" i="5"/>
  <c r="FV81" i="5" s="1"/>
  <c r="FJ80" i="5"/>
  <c r="FX80" i="5" s="1"/>
  <c r="FI112" i="5"/>
  <c r="FW112" i="5" s="1"/>
  <c r="FI157" i="5"/>
  <c r="FW157" i="5" s="1"/>
  <c r="FI132" i="5"/>
  <c r="FW132" i="5" s="1"/>
  <c r="FH154" i="5"/>
  <c r="FV154" i="5" s="1"/>
  <c r="FH210" i="5"/>
  <c r="FV210" i="5" s="1"/>
  <c r="FH171" i="5"/>
  <c r="FV171" i="5" s="1"/>
  <c r="FJ235" i="5"/>
  <c r="FX235" i="5" s="1"/>
  <c r="FI29" i="5"/>
  <c r="FW29" i="5" s="1"/>
  <c r="FJ48" i="5"/>
  <c r="FX48" i="5" s="1"/>
  <c r="FH74" i="5"/>
  <c r="FV74" i="5" s="1"/>
  <c r="FI79" i="5"/>
  <c r="FW79" i="5" s="1"/>
  <c r="FH111" i="5"/>
  <c r="FV111" i="5" s="1"/>
  <c r="FI162" i="5"/>
  <c r="FW162" i="5" s="1"/>
  <c r="FJ124" i="5"/>
  <c r="FX124" i="5" s="1"/>
  <c r="FH186" i="5"/>
  <c r="FV186" i="5" s="1"/>
  <c r="FI202" i="5"/>
  <c r="FW202" i="5" s="1"/>
  <c r="FH212" i="5"/>
  <c r="FV212" i="5" s="1"/>
  <c r="FI234" i="5"/>
  <c r="FW234" i="5" s="1"/>
  <c r="FH26" i="5"/>
  <c r="FV26" i="5" s="1"/>
  <c r="FI39" i="5"/>
  <c r="FW39" i="5" s="1"/>
  <c r="FJ94" i="5"/>
  <c r="FX94" i="5" s="1"/>
  <c r="FH77" i="5"/>
  <c r="FV77" i="5" s="1"/>
  <c r="FH165" i="5"/>
  <c r="FV165" i="5" s="1"/>
  <c r="FJ144" i="5"/>
  <c r="FX144" i="5" s="1"/>
  <c r="FI163" i="5"/>
  <c r="FW163" i="5" s="1"/>
  <c r="FH169" i="5"/>
  <c r="FV169" i="5" s="1"/>
  <c r="FI181" i="5"/>
  <c r="FW181" i="5" s="1"/>
  <c r="FI218" i="5"/>
  <c r="FW218" i="5" s="1"/>
  <c r="FJ178" i="5"/>
  <c r="FX178" i="5" s="1"/>
  <c r="FI160" i="5"/>
  <c r="FW160" i="5" s="1"/>
  <c r="FJ163" i="5"/>
  <c r="FX163" i="5" s="1"/>
  <c r="FH91" i="5"/>
  <c r="FV91" i="5" s="1"/>
  <c r="FI178" i="5"/>
  <c r="FW178" i="5" s="1"/>
  <c r="FJ158" i="5"/>
  <c r="FX158" i="5" s="1"/>
  <c r="FH110" i="5"/>
  <c r="FV110" i="5" s="1"/>
  <c r="FI211" i="5"/>
  <c r="FW211" i="5" s="1"/>
  <c r="FI102" i="5"/>
  <c r="FW102" i="5" s="1"/>
  <c r="FJ150" i="5"/>
  <c r="FX150" i="5" s="1"/>
  <c r="FH53" i="5"/>
  <c r="FV53" i="5" s="1"/>
  <c r="FI117" i="5"/>
  <c r="FW117" i="5" s="1"/>
  <c r="FI125" i="5"/>
  <c r="FW125" i="5" s="1"/>
  <c r="FH144" i="5"/>
  <c r="FV144" i="5" s="1"/>
  <c r="FJ164" i="5"/>
  <c r="FX164" i="5" s="1"/>
  <c r="FI186" i="5"/>
  <c r="FW186" i="5" s="1"/>
  <c r="FI185" i="5"/>
  <c r="FW185" i="5" s="1"/>
  <c r="FH220" i="5"/>
  <c r="FV220" i="5" s="1"/>
  <c r="FI241" i="5"/>
  <c r="FW241" i="5" s="1"/>
  <c r="FH35" i="5"/>
  <c r="FV35" i="5" s="1"/>
  <c r="FJ45" i="5"/>
  <c r="FX45" i="5" s="1"/>
  <c r="FI104" i="5"/>
  <c r="FW104" i="5" s="1"/>
  <c r="FJ89" i="5"/>
  <c r="FX89" i="5" s="1"/>
  <c r="FJ136" i="5"/>
  <c r="FX136" i="5" s="1"/>
  <c r="FJ153" i="5"/>
  <c r="FX153" i="5" s="1"/>
  <c r="FJ181" i="5"/>
  <c r="FX181" i="5" s="1"/>
  <c r="FI179" i="5"/>
  <c r="FW179" i="5" s="1"/>
  <c r="FI192" i="5"/>
  <c r="FW192" i="5" s="1"/>
  <c r="FH236" i="5"/>
  <c r="FV236" i="5" s="1"/>
  <c r="FH2" i="5"/>
  <c r="FV2" i="5" s="1"/>
  <c r="FH66" i="5"/>
  <c r="FV66" i="5" s="1"/>
  <c r="FJ39" i="5"/>
  <c r="FX39" i="5" s="1"/>
  <c r="FJ101" i="5"/>
  <c r="FX101" i="5" s="1"/>
  <c r="FJ107" i="5"/>
  <c r="FX107" i="5" s="1"/>
  <c r="FJ133" i="5"/>
  <c r="FX133" i="5" s="1"/>
  <c r="FH149" i="5"/>
  <c r="FV149" i="5" s="1"/>
  <c r="FH213" i="5"/>
  <c r="FV213" i="5" s="1"/>
  <c r="FI172" i="5"/>
  <c r="FW172" i="5" s="1"/>
  <c r="FH237" i="5"/>
  <c r="FV237" i="5" s="1"/>
  <c r="FJ225" i="5"/>
  <c r="FX225" i="5" s="1"/>
  <c r="FH69" i="5"/>
  <c r="FV69" i="5" s="1"/>
  <c r="FH55" i="5"/>
  <c r="FV55" i="5" s="1"/>
  <c r="FH113" i="5"/>
  <c r="FV113" i="5" s="1"/>
  <c r="FH95" i="5"/>
  <c r="FV95" i="5" s="1"/>
  <c r="FI145" i="5"/>
  <c r="FW145" i="5" s="1"/>
  <c r="FI164" i="5"/>
  <c r="FW164" i="5" s="1"/>
  <c r="FH170" i="5"/>
  <c r="FV170" i="5" s="1"/>
  <c r="FJ189" i="5"/>
  <c r="FX189" i="5" s="1"/>
  <c r="FI200" i="5"/>
  <c r="FW200" i="5" s="1"/>
  <c r="FH219" i="5"/>
  <c r="FV219" i="5" s="1"/>
  <c r="FH190" i="5"/>
  <c r="FV190" i="5" s="1"/>
  <c r="FJ190" i="5"/>
  <c r="FX190" i="5" s="1"/>
  <c r="FJ119" i="5"/>
  <c r="FX119" i="5" s="1"/>
  <c r="FH239" i="5"/>
  <c r="FV239" i="5" s="1"/>
  <c r="FJ182" i="5"/>
  <c r="FX182" i="5" s="1"/>
  <c r="FJ161" i="5"/>
  <c r="FX161" i="5" s="1"/>
  <c r="FJ122" i="5"/>
  <c r="FX122" i="5" s="1"/>
  <c r="FJ169" i="5"/>
  <c r="FX169" i="5" s="1"/>
  <c r="FI111" i="5"/>
  <c r="FW111" i="5" s="1"/>
  <c r="FJ162" i="5"/>
  <c r="FX162" i="5" s="1"/>
  <c r="B5" i="7"/>
  <c r="FI100" i="5"/>
  <c r="FW100" i="5" s="1"/>
  <c r="FJ246" i="5"/>
  <c r="FX246" i="5" s="1"/>
  <c r="FI149" i="5"/>
  <c r="FW149" i="5" s="1"/>
  <c r="FJ110" i="5"/>
  <c r="FX110" i="5" s="1"/>
  <c r="FJ192" i="5"/>
  <c r="FX192" i="5" s="1"/>
  <c r="FH107" i="5"/>
  <c r="FV107" i="5" s="1"/>
  <c r="FI239" i="5"/>
  <c r="FW239" i="5" s="1"/>
  <c r="FI152" i="5"/>
  <c r="FW152" i="5" s="1"/>
  <c r="FH235" i="5"/>
  <c r="FV235" i="5" s="1"/>
  <c r="FJ90" i="5"/>
  <c r="FX90" i="5" s="1"/>
  <c r="FH188" i="5"/>
  <c r="FV188" i="5" s="1"/>
  <c r="FI161" i="5"/>
  <c r="FW161" i="5" s="1"/>
  <c r="FH98" i="5"/>
  <c r="FV98" i="5" s="1"/>
  <c r="FH217" i="5"/>
  <c r="FV217" i="5" s="1"/>
  <c r="FJ215" i="5"/>
  <c r="FX215" i="5" s="1"/>
  <c r="FH216" i="5"/>
  <c r="FV216" i="5" s="1"/>
  <c r="FH135" i="5"/>
  <c r="FV135" i="5" s="1"/>
  <c r="FI230" i="5"/>
  <c r="FW230" i="5" s="1"/>
  <c r="FH205" i="5"/>
  <c r="FV205" i="5" s="1"/>
  <c r="FJ88" i="5"/>
  <c r="FX88" i="5" s="1"/>
  <c r="FI198" i="5"/>
  <c r="FW198" i="5" s="1"/>
  <c r="FJ238" i="5"/>
  <c r="FX238" i="5" s="1"/>
  <c r="FI142" i="5"/>
  <c r="FW142" i="5" s="1"/>
  <c r="FI242" i="5"/>
  <c r="FW242" i="5" s="1"/>
  <c r="FI170" i="5"/>
  <c r="FW170" i="5" s="1"/>
  <c r="FH99" i="5"/>
  <c r="FV99" i="5" s="1"/>
  <c r="EW4" i="5"/>
  <c r="FH103" i="5"/>
  <c r="FV103" i="5" s="1"/>
  <c r="FH187" i="5"/>
  <c r="FV187" i="5" s="1"/>
  <c r="FH131" i="5"/>
  <c r="FV131" i="5" s="1"/>
  <c r="FH119" i="5"/>
  <c r="FV119" i="5" s="1"/>
  <c r="FH134" i="5"/>
  <c r="FV134" i="5" s="1"/>
  <c r="FI82" i="5"/>
  <c r="FW82" i="5" s="1"/>
  <c r="FH142" i="5"/>
  <c r="FV142" i="5" s="1"/>
  <c r="FJ245" i="5"/>
  <c r="FX245" i="5" s="1"/>
  <c r="FJ173" i="5"/>
  <c r="FX173" i="5" s="1"/>
  <c r="FI153" i="5"/>
  <c r="FW153" i="5" s="1"/>
  <c r="EV4" i="5"/>
  <c r="FE242" i="5"/>
  <c r="FS242" i="5" s="1"/>
  <c r="FE224" i="5"/>
  <c r="FS224" i="5" s="1"/>
  <c r="FD235" i="5"/>
  <c r="FR235" i="5" s="1"/>
  <c r="FD246" i="5"/>
  <c r="FR246" i="5" s="1"/>
  <c r="FF223" i="5"/>
  <c r="FT223" i="5" s="1"/>
  <c r="FF232" i="5"/>
  <c r="FT232" i="5" s="1"/>
  <c r="FF238" i="5"/>
  <c r="FT238" i="5" s="1"/>
  <c r="FF218" i="5"/>
  <c r="FT218" i="5" s="1"/>
  <c r="FE218" i="5"/>
  <c r="FS218" i="5" s="1"/>
  <c r="FF226" i="5"/>
  <c r="FT226" i="5" s="1"/>
  <c r="FE209" i="5"/>
  <c r="FS209" i="5" s="1"/>
  <c r="FD189" i="5"/>
  <c r="FR189" i="5" s="1"/>
  <c r="FD237" i="5"/>
  <c r="FR237" i="5" s="1"/>
  <c r="FD201" i="5"/>
  <c r="FR201" i="5" s="1"/>
  <c r="FD170" i="5"/>
  <c r="FR170" i="5" s="1"/>
  <c r="FF196" i="5"/>
  <c r="FT196" i="5" s="1"/>
  <c r="FD177" i="5"/>
  <c r="FR177" i="5" s="1"/>
  <c r="FF207" i="5"/>
  <c r="FT207" i="5" s="1"/>
  <c r="FE190" i="5"/>
  <c r="FS190" i="5" s="1"/>
  <c r="FE246" i="5"/>
  <c r="FS246" i="5" s="1"/>
  <c r="FD198" i="5"/>
  <c r="FR198" i="5" s="1"/>
  <c r="FD181" i="5"/>
  <c r="FR181" i="5" s="1"/>
  <c r="FD211" i="5"/>
  <c r="FR211" i="5" s="1"/>
  <c r="FF182" i="5"/>
  <c r="FT182" i="5" s="1"/>
  <c r="FF199" i="5"/>
  <c r="FT199" i="5" s="1"/>
  <c r="FE182" i="5"/>
  <c r="FS182" i="5" s="1"/>
  <c r="FF186" i="5"/>
  <c r="FT186" i="5" s="1"/>
  <c r="FD150" i="5"/>
  <c r="FR150" i="5" s="1"/>
  <c r="FF133" i="5"/>
  <c r="FT133" i="5" s="1"/>
  <c r="FE165" i="5"/>
  <c r="FS165" i="5" s="1"/>
  <c r="FE142" i="5"/>
  <c r="FS142" i="5" s="1"/>
  <c r="FF213" i="5"/>
  <c r="FT213" i="5" s="1"/>
  <c r="FE157" i="5"/>
  <c r="FS157" i="5" s="1"/>
  <c r="FE136" i="5"/>
  <c r="FS136" i="5" s="1"/>
  <c r="FE163" i="5"/>
  <c r="FS163" i="5" s="1"/>
  <c r="FF146" i="5"/>
  <c r="FT146" i="5" s="1"/>
  <c r="FF126" i="5"/>
  <c r="FT126" i="5" s="1"/>
  <c r="FF158" i="5"/>
  <c r="FT158" i="5" s="1"/>
  <c r="FD131" i="5"/>
  <c r="FR131" i="5" s="1"/>
  <c r="FF164" i="5"/>
  <c r="FT164" i="5" s="1"/>
  <c r="FF141" i="5"/>
  <c r="FT141" i="5" s="1"/>
  <c r="FE167" i="5"/>
  <c r="FS167" i="5" s="1"/>
  <c r="FF147" i="5"/>
  <c r="FT147" i="5" s="1"/>
  <c r="FE197" i="5"/>
  <c r="FS197" i="5" s="1"/>
  <c r="FE153" i="5"/>
  <c r="FS153" i="5" s="1"/>
  <c r="FD132" i="5"/>
  <c r="FR132" i="5" s="1"/>
  <c r="FF101" i="5"/>
  <c r="FT101" i="5" s="1"/>
  <c r="FE79" i="5"/>
  <c r="FS79" i="5" s="1"/>
  <c r="FF110" i="5"/>
  <c r="FT110" i="5" s="1"/>
  <c r="FD104" i="5"/>
  <c r="FR104" i="5" s="1"/>
  <c r="FF81" i="5"/>
  <c r="FT81" i="5" s="1"/>
  <c r="FF115" i="5"/>
  <c r="FT115" i="5" s="1"/>
  <c r="FF95" i="5"/>
  <c r="FT95" i="5" s="1"/>
  <c r="FE76" i="5"/>
  <c r="FS76" i="5" s="1"/>
  <c r="FD102" i="5"/>
  <c r="FR102" i="5" s="1"/>
  <c r="FD85" i="5"/>
  <c r="FR85" i="5" s="1"/>
  <c r="FD115" i="5"/>
  <c r="FR115" i="5" s="1"/>
  <c r="FD95" i="5"/>
  <c r="FR95" i="5" s="1"/>
  <c r="FD77" i="5"/>
  <c r="FR77" i="5" s="1"/>
  <c r="FE103" i="5"/>
  <c r="FS103" i="5" s="1"/>
  <c r="FD82" i="5"/>
  <c r="FR82" i="5" s="1"/>
  <c r="FD66" i="5"/>
  <c r="FR66" i="5" s="1"/>
  <c r="FF48" i="5"/>
  <c r="FT48" i="5" s="1"/>
  <c r="FF94" i="5"/>
  <c r="FT94" i="5" s="1"/>
  <c r="FF61" i="5"/>
  <c r="FT61" i="5" s="1"/>
  <c r="FE46" i="5"/>
  <c r="FS46" i="5" s="1"/>
  <c r="FF79" i="5"/>
  <c r="FT79" i="5" s="1"/>
  <c r="FD56" i="5"/>
  <c r="FR56" i="5" s="1"/>
  <c r="FD96" i="5"/>
  <c r="FR96" i="5" s="1"/>
  <c r="FD67" i="5"/>
  <c r="FR67" i="5" s="1"/>
  <c r="FF51" i="5"/>
  <c r="FT51" i="5" s="1"/>
  <c r="FE83" i="5"/>
  <c r="FS83" i="5" s="1"/>
  <c r="FE55" i="5"/>
  <c r="FS55" i="5" s="1"/>
  <c r="FD37" i="5"/>
  <c r="FR37" i="5" s="1"/>
  <c r="FE62" i="5"/>
  <c r="FS62" i="5" s="1"/>
  <c r="FF41" i="5"/>
  <c r="FT41" i="5" s="1"/>
  <c r="FF31" i="5"/>
  <c r="FT31" i="5" s="1"/>
  <c r="FE9" i="5"/>
  <c r="FS9" i="5" s="1"/>
  <c r="FE31" i="5"/>
  <c r="FS31" i="5" s="1"/>
  <c r="FF10" i="5"/>
  <c r="FT10" i="5" s="1"/>
  <c r="FD31" i="5"/>
  <c r="FR31" i="5" s="1"/>
  <c r="FE10" i="5"/>
  <c r="FS10" i="5" s="1"/>
  <c r="FE27" i="5"/>
  <c r="FS27" i="5" s="1"/>
  <c r="FE6" i="5"/>
  <c r="FS6" i="5" s="1"/>
  <c r="FD27" i="5"/>
  <c r="FR27" i="5" s="1"/>
  <c r="FD240" i="5"/>
  <c r="FR240" i="5" s="1"/>
  <c r="FE222" i="5"/>
  <c r="FS222" i="5" s="1"/>
  <c r="FD233" i="5"/>
  <c r="FR233" i="5" s="1"/>
  <c r="FF243" i="5"/>
  <c r="FT243" i="5" s="1"/>
  <c r="FF221" i="5"/>
  <c r="FT221" i="5" s="1"/>
  <c r="FD227" i="5"/>
  <c r="FR227" i="5" s="1"/>
  <c r="FE236" i="5"/>
  <c r="FS236" i="5" s="1"/>
  <c r="FD245" i="5"/>
  <c r="FR245" i="5" s="1"/>
  <c r="FF242" i="5"/>
  <c r="FT242" i="5" s="1"/>
  <c r="FF224" i="5"/>
  <c r="FT224" i="5" s="1"/>
  <c r="FE205" i="5"/>
  <c r="FS205" i="5" s="1"/>
  <c r="FE186" i="5"/>
  <c r="FS186" i="5" s="1"/>
  <c r="FD216" i="5"/>
  <c r="FR216" i="5" s="1"/>
  <c r="FF187" i="5"/>
  <c r="FT187" i="5" s="1"/>
  <c r="FD231" i="5"/>
  <c r="FR231" i="5" s="1"/>
  <c r="FF194" i="5"/>
  <c r="FT194" i="5" s="1"/>
  <c r="FE174" i="5"/>
  <c r="FS174" i="5" s="1"/>
  <c r="FD204" i="5"/>
  <c r="FR204" i="5" s="1"/>
  <c r="FD187" i="5"/>
  <c r="FR187" i="5" s="1"/>
  <c r="FF219" i="5"/>
  <c r="FT219" i="5" s="1"/>
  <c r="FD196" i="5"/>
  <c r="FR196" i="5" s="1"/>
  <c r="FE178" i="5"/>
  <c r="FS178" i="5" s="1"/>
  <c r="FF210" i="5"/>
  <c r="FT210" i="5" s="1"/>
  <c r="FF179" i="5"/>
  <c r="FT179" i="5" s="1"/>
  <c r="FF197" i="5"/>
  <c r="FT197" i="5" s="1"/>
  <c r="FE179" i="5"/>
  <c r="FS179" i="5" s="1"/>
  <c r="FD175" i="5"/>
  <c r="FR175" i="5" s="1"/>
  <c r="FD147" i="5"/>
  <c r="FR147" i="5" s="1"/>
  <c r="FE130" i="5"/>
  <c r="FS130" i="5" s="1"/>
  <c r="FE162" i="5"/>
  <c r="FS162" i="5" s="1"/>
  <c r="FF140" i="5"/>
  <c r="FT140" i="5" s="1"/>
  <c r="FE195" i="5"/>
  <c r="FS195" i="5" s="1"/>
  <c r="FE154" i="5"/>
  <c r="FS154" i="5" s="1"/>
  <c r="FD133" i="5"/>
  <c r="FR133" i="5" s="1"/>
  <c r="FE160" i="5"/>
  <c r="FS160" i="5" s="1"/>
  <c r="FF143" i="5"/>
  <c r="FT143" i="5" s="1"/>
  <c r="FF205" i="5"/>
  <c r="FT205" i="5" s="1"/>
  <c r="FE155" i="5"/>
  <c r="FS155" i="5" s="1"/>
  <c r="FF129" i="5"/>
  <c r="FT129" i="5" s="1"/>
  <c r="FF161" i="5"/>
  <c r="FT161" i="5" s="1"/>
  <c r="FD134" i="5"/>
  <c r="FR134" i="5" s="1"/>
  <c r="FE164" i="5"/>
  <c r="FS164" i="5" s="1"/>
  <c r="FF144" i="5"/>
  <c r="FT144" i="5" s="1"/>
  <c r="FD182" i="5"/>
  <c r="FR182" i="5" s="1"/>
  <c r="FE150" i="5"/>
  <c r="FS150" i="5" s="1"/>
  <c r="FE123" i="5"/>
  <c r="FS123" i="5" s="1"/>
  <c r="FE99" i="5"/>
  <c r="FS99" i="5" s="1"/>
  <c r="FF75" i="5"/>
  <c r="FT75" i="5" s="1"/>
  <c r="FD109" i="5"/>
  <c r="FR109" i="5" s="1"/>
  <c r="FF102" i="5"/>
  <c r="FT102" i="5" s="1"/>
  <c r="FE80" i="5"/>
  <c r="FS80" i="5" s="1"/>
  <c r="FD114" i="5"/>
  <c r="FR114" i="5" s="1"/>
  <c r="FD94" i="5"/>
  <c r="FR94" i="5" s="1"/>
  <c r="FE127" i="5"/>
  <c r="FS127" i="5" s="1"/>
  <c r="FF100" i="5"/>
  <c r="FT100" i="5" s="1"/>
  <c r="FF82" i="5"/>
  <c r="FT82" i="5" s="1"/>
  <c r="FF112" i="5"/>
  <c r="FT112" i="5" s="1"/>
  <c r="FF93" i="5"/>
  <c r="FT93" i="5" s="1"/>
  <c r="FE124" i="5"/>
  <c r="FS124" i="5" s="1"/>
  <c r="FD100" i="5"/>
  <c r="FR100" i="5" s="1"/>
  <c r="FE78" i="5"/>
  <c r="FS78" i="5" s="1"/>
  <c r="FD63" i="5"/>
  <c r="FR63" i="5" s="1"/>
  <c r="FF46" i="5"/>
  <c r="FT46" i="5" s="1"/>
  <c r="FE84" i="5"/>
  <c r="FS84" i="5" s="1"/>
  <c r="FD60" i="5"/>
  <c r="FR60" i="5" s="1"/>
  <c r="FE43" i="5"/>
  <c r="FS43" i="5" s="1"/>
  <c r="FE73" i="5"/>
  <c r="FS73" i="5" s="1"/>
  <c r="FF53" i="5"/>
  <c r="FT53" i="5" s="1"/>
  <c r="FD91" i="5"/>
  <c r="FR91" i="5" s="1"/>
  <c r="FF65" i="5"/>
  <c r="FT65" i="5" s="1"/>
  <c r="FF49" i="5"/>
  <c r="FT49" i="5" s="1"/>
  <c r="FE74" i="5"/>
  <c r="FS74" i="5" s="1"/>
  <c r="FD53" i="5"/>
  <c r="FR53" i="5" s="1"/>
  <c r="FF123" i="5"/>
  <c r="FT123" i="5" s="1"/>
  <c r="FD59" i="5"/>
  <c r="FR59" i="5" s="1"/>
  <c r="FF40" i="5"/>
  <c r="FT40" i="5" s="1"/>
  <c r="FE30" i="5"/>
  <c r="FS30" i="5" s="1"/>
  <c r="FD8" i="5"/>
  <c r="FR8" i="5" s="1"/>
  <c r="FD30" i="5"/>
  <c r="FR30" i="5" s="1"/>
  <c r="FD9" i="5"/>
  <c r="FR9" i="5" s="1"/>
  <c r="FF27" i="5"/>
  <c r="FT27" i="5" s="1"/>
  <c r="FF6" i="5"/>
  <c r="FT6" i="5" s="1"/>
  <c r="FD26" i="5"/>
  <c r="FR26" i="5" s="1"/>
  <c r="FF2" i="5"/>
  <c r="FT2" i="5" s="1"/>
  <c r="FF23" i="5"/>
  <c r="FT23" i="5" s="1"/>
  <c r="FE63" i="5"/>
  <c r="FS63" i="5" s="1"/>
  <c r="FF237" i="5"/>
  <c r="FT237" i="5" s="1"/>
  <c r="FE220" i="5"/>
  <c r="FS220" i="5" s="1"/>
  <c r="FE231" i="5"/>
  <c r="FS231" i="5" s="1"/>
  <c r="FE241" i="5"/>
  <c r="FS241" i="5" s="1"/>
  <c r="FE219" i="5"/>
  <c r="FS219" i="5" s="1"/>
  <c r="FE225" i="5"/>
  <c r="FS225" i="5" s="1"/>
  <c r="FD234" i="5"/>
  <c r="FR234" i="5" s="1"/>
  <c r="FF240" i="5"/>
  <c r="FT240" i="5" s="1"/>
  <c r="FE240" i="5"/>
  <c r="FS240" i="5" s="1"/>
  <c r="FF222" i="5"/>
  <c r="FT222" i="5" s="1"/>
  <c r="FE201" i="5"/>
  <c r="FS201" i="5" s="1"/>
  <c r="FE183" i="5"/>
  <c r="FS183" i="5" s="1"/>
  <c r="FD213" i="5"/>
  <c r="FR213" i="5" s="1"/>
  <c r="FD186" i="5"/>
  <c r="FR186" i="5" s="1"/>
  <c r="FF215" i="5"/>
  <c r="FT215" i="5" s="1"/>
  <c r="FF192" i="5"/>
  <c r="FT192" i="5" s="1"/>
  <c r="FE171" i="5"/>
  <c r="FS171" i="5" s="1"/>
  <c r="FF203" i="5"/>
  <c r="FT203" i="5" s="1"/>
  <c r="FE184" i="5"/>
  <c r="FS184" i="5" s="1"/>
  <c r="FF217" i="5"/>
  <c r="FT217" i="5" s="1"/>
  <c r="FD194" i="5"/>
  <c r="FR194" i="5" s="1"/>
  <c r="FE175" i="5"/>
  <c r="FS175" i="5" s="1"/>
  <c r="FD207" i="5"/>
  <c r="FR207" i="5" s="1"/>
  <c r="FE239" i="5"/>
  <c r="FS239" i="5" s="1"/>
  <c r="FF195" i="5"/>
  <c r="FT195" i="5" s="1"/>
  <c r="FF176" i="5"/>
  <c r="FT176" i="5" s="1"/>
  <c r="FF168" i="5"/>
  <c r="FT168" i="5" s="1"/>
  <c r="FF145" i="5"/>
  <c r="FT145" i="5" s="1"/>
  <c r="FD127" i="5"/>
  <c r="FR127" i="5" s="1"/>
  <c r="FD159" i="5"/>
  <c r="FR159" i="5" s="1"/>
  <c r="FD137" i="5"/>
  <c r="FR137" i="5" s="1"/>
  <c r="FE172" i="5"/>
  <c r="FS172" i="5" s="1"/>
  <c r="FE151" i="5"/>
  <c r="FS151" i="5" s="1"/>
  <c r="FF131" i="5"/>
  <c r="FT131" i="5" s="1"/>
  <c r="FD157" i="5"/>
  <c r="FR157" i="5" s="1"/>
  <c r="FD140" i="5"/>
  <c r="FR140" i="5" s="1"/>
  <c r="FE199" i="5"/>
  <c r="FS199" i="5" s="1"/>
  <c r="FF152" i="5"/>
  <c r="FT152" i="5" s="1"/>
  <c r="FE126" i="5"/>
  <c r="FS126" i="5" s="1"/>
  <c r="FE158" i="5"/>
  <c r="FS158" i="5" s="1"/>
  <c r="FF132" i="5"/>
  <c r="FT132" i="5" s="1"/>
  <c r="FE161" i="5"/>
  <c r="FS161" i="5" s="1"/>
  <c r="FE141" i="5"/>
  <c r="FS141" i="5" s="1"/>
  <c r="FE173" i="5"/>
  <c r="FS173" i="5" s="1"/>
  <c r="FE147" i="5"/>
  <c r="FS147" i="5" s="1"/>
  <c r="FD120" i="5"/>
  <c r="FR120" i="5" s="1"/>
  <c r="FE96" i="5"/>
  <c r="FS96" i="5" s="1"/>
  <c r="FD123" i="5"/>
  <c r="FR123" i="5" s="1"/>
  <c r="FF130" i="5"/>
  <c r="FT130" i="5" s="1"/>
  <c r="FD101" i="5"/>
  <c r="FR101" i="5" s="1"/>
  <c r="FF76" i="5"/>
  <c r="FT76" i="5" s="1"/>
  <c r="FF111" i="5"/>
  <c r="FT111" i="5" s="1"/>
  <c r="FF92" i="5"/>
  <c r="FT92" i="5" s="1"/>
  <c r="FF122" i="5"/>
  <c r="FT122" i="5" s="1"/>
  <c r="FF98" i="5"/>
  <c r="FT98" i="5" s="1"/>
  <c r="FD81" i="5"/>
  <c r="FR81" i="5" s="1"/>
  <c r="FD111" i="5"/>
  <c r="FR111" i="5" s="1"/>
  <c r="FD92" i="5"/>
  <c r="FR92" i="5" s="1"/>
  <c r="FD122" i="5"/>
  <c r="FR122" i="5" s="1"/>
  <c r="FD98" i="5"/>
  <c r="FR98" i="5" s="1"/>
  <c r="FD112" i="5"/>
  <c r="FR112" i="5" s="1"/>
  <c r="FE60" i="5"/>
  <c r="FS60" i="5" s="1"/>
  <c r="FF43" i="5"/>
  <c r="FT43" i="5" s="1"/>
  <c r="FD76" i="5"/>
  <c r="FR76" i="5" s="1"/>
  <c r="FD58" i="5"/>
  <c r="FR58" i="5" s="1"/>
  <c r="FD42" i="5"/>
  <c r="FR42" i="5" s="1"/>
  <c r="FD72" i="5"/>
  <c r="FR72" i="5" s="1"/>
  <c r="FD48" i="5"/>
  <c r="FR48" i="5" s="1"/>
  <c r="FE88" i="5"/>
  <c r="FS88" i="5" s="1"/>
  <c r="FD64" i="5"/>
  <c r="FR64" i="5" s="1"/>
  <c r="FF47" i="5"/>
  <c r="FT47" i="5" s="1"/>
  <c r="FD70" i="5"/>
  <c r="FR70" i="5" s="1"/>
  <c r="FE51" i="5"/>
  <c r="FS51" i="5" s="1"/>
  <c r="FF109" i="5"/>
  <c r="FT109" i="5" s="1"/>
  <c r="FD55" i="5"/>
  <c r="FR55" i="5" s="1"/>
  <c r="FE39" i="5"/>
  <c r="FS39" i="5" s="1"/>
  <c r="FE25" i="5"/>
  <c r="FS25" i="5" s="1"/>
  <c r="FF5" i="5"/>
  <c r="FT5" i="5" s="1"/>
  <c r="FF26" i="5"/>
  <c r="FT26" i="5" s="1"/>
  <c r="FE5" i="5"/>
  <c r="FS5" i="5" s="1"/>
  <c r="FE26" i="5"/>
  <c r="FS26" i="5" s="1"/>
  <c r="FD5" i="5"/>
  <c r="FR5" i="5" s="1"/>
  <c r="FF22" i="5"/>
  <c r="FT22" i="5" s="1"/>
  <c r="FD68" i="5"/>
  <c r="FR68" i="5" s="1"/>
  <c r="FE22" i="5"/>
  <c r="FS22" i="5" s="1"/>
  <c r="FE235" i="5"/>
  <c r="FS235" i="5" s="1"/>
  <c r="FF246" i="5"/>
  <c r="FT246" i="5" s="1"/>
  <c r="FF229" i="5"/>
  <c r="FT229" i="5" s="1"/>
  <c r="FD239" i="5"/>
  <c r="FR239" i="5" s="1"/>
  <c r="FF245" i="5"/>
  <c r="FT245" i="5" s="1"/>
  <c r="FE223" i="5"/>
  <c r="FS223" i="5" s="1"/>
  <c r="FE232" i="5"/>
  <c r="FS232" i="5" s="1"/>
  <c r="FE238" i="5"/>
  <c r="FS238" i="5" s="1"/>
  <c r="FD238" i="5"/>
  <c r="FR238" i="5" s="1"/>
  <c r="FF220" i="5"/>
  <c r="FT220" i="5" s="1"/>
  <c r="FD199" i="5"/>
  <c r="FR199" i="5" s="1"/>
  <c r="FF180" i="5"/>
  <c r="FT180" i="5" s="1"/>
  <c r="FF212" i="5"/>
  <c r="FT212" i="5" s="1"/>
  <c r="FD183" i="5"/>
  <c r="FR183" i="5" s="1"/>
  <c r="FE212" i="5"/>
  <c r="FS212" i="5" s="1"/>
  <c r="FF190" i="5"/>
  <c r="FT190" i="5" s="1"/>
  <c r="FF241" i="5"/>
  <c r="FT241" i="5" s="1"/>
  <c r="FE200" i="5"/>
  <c r="FS200" i="5" s="1"/>
  <c r="FE181" i="5"/>
  <c r="FS181" i="5" s="1"/>
  <c r="FD215" i="5"/>
  <c r="FR215" i="5" s="1"/>
  <c r="FD192" i="5"/>
  <c r="FR192" i="5" s="1"/>
  <c r="FF172" i="5"/>
  <c r="FT172" i="5" s="1"/>
  <c r="FF206" i="5"/>
  <c r="FT206" i="5" s="1"/>
  <c r="FD217" i="5"/>
  <c r="FR217" i="5" s="1"/>
  <c r="FF193" i="5"/>
  <c r="FT193" i="5" s="1"/>
  <c r="FF173" i="5"/>
  <c r="FT173" i="5" s="1"/>
  <c r="FF165" i="5"/>
  <c r="FT165" i="5" s="1"/>
  <c r="FD144" i="5"/>
  <c r="FR144" i="5" s="1"/>
  <c r="FF125" i="5"/>
  <c r="FT125" i="5" s="1"/>
  <c r="FF157" i="5"/>
  <c r="FT157" i="5" s="1"/>
  <c r="FF136" i="5"/>
  <c r="FT136" i="5" s="1"/>
  <c r="FD168" i="5"/>
  <c r="FR168" i="5" s="1"/>
  <c r="FE148" i="5"/>
  <c r="FS148" i="5" s="1"/>
  <c r="FE128" i="5"/>
  <c r="FS128" i="5" s="1"/>
  <c r="FF155" i="5"/>
  <c r="FT155" i="5" s="1"/>
  <c r="FE138" i="5"/>
  <c r="FS138" i="5" s="1"/>
  <c r="FD179" i="5"/>
  <c r="FR179" i="5" s="1"/>
  <c r="FE149" i="5"/>
  <c r="FS149" i="5" s="1"/>
  <c r="FE193" i="5"/>
  <c r="FS193" i="5" s="1"/>
  <c r="FD155" i="5"/>
  <c r="FR155" i="5" s="1"/>
  <c r="FE129" i="5"/>
  <c r="FS129" i="5" s="1"/>
  <c r="FD158" i="5"/>
  <c r="FR158" i="5" s="1"/>
  <c r="FF139" i="5"/>
  <c r="FT139" i="5" s="1"/>
  <c r="FD167" i="5"/>
  <c r="FR167" i="5" s="1"/>
  <c r="FE144" i="5"/>
  <c r="FS144" i="5" s="1"/>
  <c r="FE117" i="5"/>
  <c r="FS117" i="5" s="1"/>
  <c r="FE91" i="5"/>
  <c r="FS91" i="5" s="1"/>
  <c r="FF121" i="5"/>
  <c r="FT121" i="5" s="1"/>
  <c r="FE121" i="5"/>
  <c r="FS121" i="5" s="1"/>
  <c r="FF97" i="5"/>
  <c r="FT97" i="5" s="1"/>
  <c r="FD75" i="5"/>
  <c r="FR75" i="5" s="1"/>
  <c r="FD110" i="5"/>
  <c r="FR110" i="5" s="1"/>
  <c r="FE233" i="5"/>
  <c r="FS233" i="5" s="1"/>
  <c r="FE244" i="5"/>
  <c r="FS244" i="5" s="1"/>
  <c r="FD226" i="5"/>
  <c r="FR226" i="5" s="1"/>
  <c r="FF234" i="5"/>
  <c r="FT234" i="5" s="1"/>
  <c r="FE243" i="5"/>
  <c r="FS243" i="5" s="1"/>
  <c r="FE221" i="5"/>
  <c r="FS221" i="5" s="1"/>
  <c r="FF230" i="5"/>
  <c r="FT230" i="5" s="1"/>
  <c r="FD236" i="5"/>
  <c r="FR236" i="5" s="1"/>
  <c r="FF235" i="5"/>
  <c r="FT235" i="5" s="1"/>
  <c r="FD218" i="5"/>
  <c r="FR218" i="5" s="1"/>
  <c r="FD197" i="5"/>
  <c r="FR197" i="5" s="1"/>
  <c r="FF177" i="5"/>
  <c r="FT177" i="5" s="1"/>
  <c r="FD209" i="5"/>
  <c r="FR209" i="5" s="1"/>
  <c r="FE180" i="5"/>
  <c r="FS180" i="5" s="1"/>
  <c r="FE208" i="5"/>
  <c r="FS208" i="5" s="1"/>
  <c r="FE187" i="5"/>
  <c r="FS187" i="5" s="1"/>
  <c r="FE215" i="5"/>
  <c r="FS215" i="5" s="1"/>
  <c r="FE198" i="5"/>
  <c r="FS198" i="5" s="1"/>
  <c r="FF178" i="5"/>
  <c r="FT178" i="5" s="1"/>
  <c r="FE211" i="5"/>
  <c r="FS211" i="5" s="1"/>
  <c r="FD190" i="5"/>
  <c r="FR190" i="5" s="1"/>
  <c r="FF169" i="5"/>
  <c r="FT169" i="5" s="1"/>
  <c r="FD203" i="5"/>
  <c r="FR203" i="5" s="1"/>
  <c r="FE214" i="5"/>
  <c r="FS214" i="5" s="1"/>
  <c r="FF191" i="5"/>
  <c r="FT191" i="5" s="1"/>
  <c r="FD172" i="5"/>
  <c r="FR172" i="5" s="1"/>
  <c r="FF231" i="5"/>
  <c r="FT231" i="5" s="1"/>
  <c r="FD242" i="5"/>
  <c r="FR242" i="5" s="1"/>
  <c r="FD224" i="5"/>
  <c r="FR224" i="5" s="1"/>
  <c r="FD229" i="5"/>
  <c r="FR229" i="5" s="1"/>
  <c r="FD241" i="5"/>
  <c r="FR241" i="5" s="1"/>
  <c r="FD219" i="5"/>
  <c r="FR219" i="5" s="1"/>
  <c r="FD225" i="5"/>
  <c r="FR225" i="5" s="1"/>
  <c r="FD232" i="5"/>
  <c r="FR232" i="5" s="1"/>
  <c r="FF233" i="5"/>
  <c r="FT233" i="5" s="1"/>
  <c r="FF227" i="5"/>
  <c r="FT227" i="5" s="1"/>
  <c r="FD195" i="5"/>
  <c r="FR195" i="5" s="1"/>
  <c r="FD176" i="5"/>
  <c r="FR176" i="5" s="1"/>
  <c r="FF208" i="5"/>
  <c r="FT208" i="5" s="1"/>
  <c r="FE177" i="5"/>
  <c r="FS177" i="5" s="1"/>
  <c r="FE204" i="5"/>
  <c r="FS204" i="5" s="1"/>
  <c r="FF184" i="5"/>
  <c r="FT184" i="5" s="1"/>
  <c r="FD212" i="5"/>
  <c r="FR212" i="5" s="1"/>
  <c r="FE196" i="5"/>
  <c r="FS196" i="5" s="1"/>
  <c r="FF175" i="5"/>
  <c r="FT175" i="5" s="1"/>
  <c r="FE207" i="5"/>
  <c r="FS207" i="5" s="1"/>
  <c r="FF188" i="5"/>
  <c r="FT188" i="5" s="1"/>
  <c r="FE229" i="5"/>
  <c r="FS229" i="5" s="1"/>
  <c r="FF202" i="5"/>
  <c r="FT202" i="5" s="1"/>
  <c r="FE210" i="5"/>
  <c r="FS210" i="5" s="1"/>
  <c r="FF189" i="5"/>
  <c r="FT189" i="5" s="1"/>
  <c r="FD169" i="5"/>
  <c r="FR169" i="5" s="1"/>
  <c r="FE159" i="5"/>
  <c r="FS159" i="5" s="1"/>
  <c r="FD139" i="5"/>
  <c r="FR139" i="5" s="1"/>
  <c r="FF201" i="5"/>
  <c r="FT201" i="5" s="1"/>
  <c r="FF151" i="5"/>
  <c r="FT151" i="5" s="1"/>
  <c r="FD130" i="5"/>
  <c r="FR130" i="5" s="1"/>
  <c r="FF163" i="5"/>
  <c r="FT163" i="5" s="1"/>
  <c r="FD142" i="5"/>
  <c r="FR142" i="5" s="1"/>
  <c r="FD206" i="5"/>
  <c r="FR206" i="5" s="1"/>
  <c r="FD151" i="5"/>
  <c r="FR151" i="5" s="1"/>
  <c r="FF134" i="5"/>
  <c r="FT134" i="5" s="1"/>
  <c r="FE166" i="5"/>
  <c r="FS166" i="5" s="1"/>
  <c r="FE143" i="5"/>
  <c r="FS143" i="5" s="1"/>
  <c r="FE176" i="5"/>
  <c r="FS176" i="5" s="1"/>
  <c r="FD149" i="5"/>
  <c r="FR149" i="5" s="1"/>
  <c r="FF216" i="5"/>
  <c r="FT216" i="5" s="1"/>
  <c r="FF153" i="5"/>
  <c r="FT153" i="5" s="1"/>
  <c r="FE132" i="5"/>
  <c r="FS132" i="5" s="1"/>
  <c r="FD161" i="5"/>
  <c r="FR161" i="5" s="1"/>
  <c r="FE139" i="5"/>
  <c r="FS139" i="5" s="1"/>
  <c r="FE109" i="5"/>
  <c r="FS109" i="5" s="1"/>
  <c r="FD87" i="5"/>
  <c r="FR87" i="5" s="1"/>
  <c r="FD117" i="5"/>
  <c r="FR117" i="5" s="1"/>
  <c r="FE114" i="5"/>
  <c r="FS114" i="5" s="1"/>
  <c r="FD88" i="5"/>
  <c r="FR88" i="5" s="1"/>
  <c r="FD121" i="5"/>
  <c r="FR121" i="5" s="1"/>
  <c r="FD105" i="5"/>
  <c r="FR105" i="5" s="1"/>
  <c r="FE81" i="5"/>
  <c r="FS81" i="5" s="1"/>
  <c r="FE111" i="5"/>
  <c r="FS111" i="5" s="1"/>
  <c r="FE92" i="5"/>
  <c r="FS92" i="5" s="1"/>
  <c r="FE122" i="5"/>
  <c r="FS122" i="5" s="1"/>
  <c r="FF103" i="5"/>
  <c r="FT103" i="5" s="1"/>
  <c r="FE86" i="5"/>
  <c r="FS86" i="5" s="1"/>
  <c r="FE112" i="5"/>
  <c r="FS112" i="5" s="1"/>
  <c r="FF87" i="5"/>
  <c r="FT87" i="5" s="1"/>
  <c r="FE75" i="5"/>
  <c r="FS75" i="5" s="1"/>
  <c r="FE54" i="5"/>
  <c r="FS54" i="5" s="1"/>
  <c r="FD116" i="5"/>
  <c r="FR116" i="5" s="1"/>
  <c r="FD69" i="5"/>
  <c r="FR69" i="5" s="1"/>
  <c r="FD52" i="5"/>
  <c r="FR52" i="5" s="1"/>
  <c r="FE120" i="5"/>
  <c r="FS120" i="5" s="1"/>
  <c r="FE64" i="5"/>
  <c r="FS64" i="5" s="1"/>
  <c r="FF37" i="5"/>
  <c r="FT37" i="5" s="1"/>
  <c r="FF74" i="5"/>
  <c r="FT74" i="5" s="1"/>
  <c r="FE57" i="5"/>
  <c r="FS57" i="5" s="1"/>
  <c r="FD124" i="5"/>
  <c r="FR124" i="5" s="1"/>
  <c r="FF62" i="5"/>
  <c r="FT62" i="5" s="1"/>
  <c r="FF44" i="5"/>
  <c r="FT44" i="5" s="1"/>
  <c r="FF71" i="5"/>
  <c r="FT71" i="5" s="1"/>
  <c r="FD47" i="5"/>
  <c r="FR47" i="5" s="1"/>
  <c r="FD78" i="5"/>
  <c r="FR78" i="5" s="1"/>
  <c r="FD19" i="5"/>
  <c r="FR19" i="5" s="1"/>
  <c r="FF69" i="5"/>
  <c r="FT69" i="5" s="1"/>
  <c r="FE20" i="5"/>
  <c r="FS20" i="5" s="1"/>
  <c r="FE41" i="5"/>
  <c r="FS41" i="5" s="1"/>
  <c r="FF16" i="5"/>
  <c r="FT16" i="5" s="1"/>
  <c r="FD41" i="5"/>
  <c r="FR41" i="5" s="1"/>
  <c r="FE16" i="5"/>
  <c r="FS16" i="5" s="1"/>
  <c r="FE33" i="5"/>
  <c r="FS33" i="5" s="1"/>
  <c r="FF12" i="5"/>
  <c r="FT12" i="5" s="1"/>
  <c r="FD191" i="5"/>
  <c r="FR191" i="5" s="1"/>
  <c r="FD221" i="5"/>
  <c r="FR221" i="5" s="1"/>
  <c r="FD220" i="5"/>
  <c r="FR220" i="5" s="1"/>
  <c r="FD193" i="5"/>
  <c r="FR193" i="5" s="1"/>
  <c r="FD223" i="5"/>
  <c r="FR223" i="5" s="1"/>
  <c r="FD222" i="5"/>
  <c r="FR222" i="5" s="1"/>
  <c r="FE213" i="5"/>
  <c r="FS213" i="5" s="1"/>
  <c r="FD243" i="5"/>
  <c r="FR243" i="5" s="1"/>
  <c r="FE237" i="5"/>
  <c r="FS237" i="5" s="1"/>
  <c r="FE125" i="5"/>
  <c r="FS125" i="5" s="1"/>
  <c r="FD214" i="5"/>
  <c r="FR214" i="5" s="1"/>
  <c r="FD202" i="5"/>
  <c r="FR202" i="5" s="1"/>
  <c r="FE217" i="5"/>
  <c r="FS217" i="5" s="1"/>
  <c r="FE194" i="5"/>
  <c r="FS194" i="5" s="1"/>
  <c r="FF174" i="5"/>
  <c r="FT174" i="5" s="1"/>
  <c r="FE216" i="5"/>
  <c r="FS216" i="5" s="1"/>
  <c r="FE245" i="5"/>
  <c r="FS245" i="5" s="1"/>
  <c r="FF239" i="5"/>
  <c r="FT239" i="5" s="1"/>
  <c r="FE101" i="5"/>
  <c r="FS101" i="5" s="1"/>
  <c r="FF91" i="5"/>
  <c r="FT91" i="5" s="1"/>
  <c r="FF64" i="5"/>
  <c r="FT64" i="5" s="1"/>
  <c r="FE50" i="5"/>
  <c r="FS50" i="5" s="1"/>
  <c r="FF83" i="5"/>
  <c r="FT83" i="5" s="1"/>
  <c r="FF78" i="5"/>
  <c r="FT78" i="5" s="1"/>
  <c r="FF116" i="5"/>
  <c r="FT116" i="5" s="1"/>
  <c r="FE106" i="5"/>
  <c r="FS106" i="5" s="1"/>
  <c r="FE97" i="5"/>
  <c r="FS97" i="5" s="1"/>
  <c r="FE94" i="5"/>
  <c r="FS94" i="5" s="1"/>
  <c r="FF84" i="5"/>
  <c r="FT84" i="5" s="1"/>
  <c r="FE156" i="5"/>
  <c r="FS156" i="5" s="1"/>
  <c r="FF156" i="5"/>
  <c r="FT156" i="5" s="1"/>
  <c r="FF167" i="5"/>
  <c r="FT167" i="5" s="1"/>
  <c r="FD128" i="5"/>
  <c r="FR128" i="5" s="1"/>
  <c r="FD125" i="5"/>
  <c r="FR125" i="5" s="1"/>
  <c r="FF128" i="5"/>
  <c r="FT128" i="5" s="1"/>
  <c r="FD135" i="5"/>
  <c r="FR135" i="5" s="1"/>
  <c r="FD185" i="5"/>
  <c r="FR185" i="5" s="1"/>
  <c r="FD184" i="5"/>
  <c r="FR184" i="5" s="1"/>
  <c r="FD208" i="5"/>
  <c r="FR208" i="5" s="1"/>
  <c r="FF204" i="5"/>
  <c r="FT204" i="5" s="1"/>
  <c r="FE228" i="5"/>
  <c r="FS228" i="5" s="1"/>
  <c r="FE234" i="5"/>
  <c r="FS234" i="5" s="1"/>
  <c r="FE226" i="5"/>
  <c r="FS226" i="5" s="1"/>
  <c r="FJ236" i="5"/>
  <c r="FX236" i="5" s="1"/>
  <c r="FH246" i="5"/>
  <c r="FV246" i="5" s="1"/>
  <c r="FH238" i="5"/>
  <c r="FV238" i="5" s="1"/>
  <c r="FH224" i="5"/>
  <c r="FV224" i="5" s="1"/>
  <c r="FH174" i="5"/>
  <c r="FV174" i="5" s="1"/>
  <c r="FJ202" i="5"/>
  <c r="FX202" i="5" s="1"/>
  <c r="FJ213" i="5"/>
  <c r="FX213" i="5" s="1"/>
  <c r="FH191" i="5"/>
  <c r="FV191" i="5" s="1"/>
  <c r="FJ155" i="5"/>
  <c r="FX155" i="5" s="1"/>
  <c r="FJ167" i="5"/>
  <c r="FX167" i="5" s="1"/>
  <c r="FJ135" i="5"/>
  <c r="FX135" i="5" s="1"/>
  <c r="FH147" i="5"/>
  <c r="FV147" i="5" s="1"/>
  <c r="FJ160" i="5"/>
  <c r="FX160" i="5" s="1"/>
  <c r="FI76" i="5"/>
  <c r="FW76" i="5" s="1"/>
  <c r="FI116" i="5"/>
  <c r="FW116" i="5" s="1"/>
  <c r="FI123" i="5"/>
  <c r="FW123" i="5" s="1"/>
  <c r="FI84" i="5"/>
  <c r="FW84" i="5" s="1"/>
  <c r="FJ59" i="5"/>
  <c r="FX59" i="5" s="1"/>
  <c r="FH57" i="5"/>
  <c r="FV57" i="5" s="1"/>
  <c r="FJ71" i="5"/>
  <c r="FX71" i="5" s="1"/>
  <c r="FJ98" i="5"/>
  <c r="FX98" i="5" s="1"/>
  <c r="FJ85" i="5"/>
  <c r="FX85" i="5" s="1"/>
  <c r="FI118" i="5"/>
  <c r="FW118" i="5" s="1"/>
  <c r="FJ46" i="5"/>
  <c r="FX46" i="5" s="1"/>
  <c r="FJ17" i="5"/>
  <c r="FX17" i="5" s="1"/>
  <c r="FI17" i="5"/>
  <c r="FW17" i="5" s="1"/>
  <c r="FH22" i="5"/>
  <c r="FV22" i="5" s="1"/>
  <c r="FH28" i="5"/>
  <c r="FV28" i="5" s="1"/>
  <c r="FJ102" i="5"/>
  <c r="FX102" i="5" s="1"/>
  <c r="FI24" i="5"/>
  <c r="FW24" i="5" s="1"/>
  <c r="FJ82" i="5"/>
  <c r="FX82" i="5" s="1"/>
  <c r="FJ20" i="5"/>
  <c r="FX20" i="5" s="1"/>
  <c r="FJ26" i="5"/>
  <c r="FX26" i="5" s="1"/>
  <c r="FJ5" i="5"/>
  <c r="FX5" i="5" s="1"/>
  <c r="FI10" i="5"/>
  <c r="FW10" i="5" s="1"/>
  <c r="FH72" i="5"/>
  <c r="FV72" i="5" s="1"/>
  <c r="FI31" i="5"/>
  <c r="FW31" i="5" s="1"/>
  <c r="FI245" i="5"/>
  <c r="FW245" i="5" s="1"/>
  <c r="FJ106" i="5"/>
  <c r="FX106" i="5" s="1"/>
  <c r="FH101" i="5"/>
  <c r="FV101" i="5" s="1"/>
  <c r="FH32" i="5"/>
  <c r="FV32" i="5" s="1"/>
  <c r="FH8" i="5"/>
  <c r="FV8" i="5" s="1"/>
  <c r="FJ234" i="5"/>
  <c r="FX234" i="5" s="1"/>
  <c r="FI228" i="5"/>
  <c r="FW228" i="5" s="1"/>
  <c r="FH244" i="5"/>
  <c r="FV244" i="5" s="1"/>
  <c r="FJ217" i="5"/>
  <c r="FX217" i="5" s="1"/>
  <c r="FJ179" i="5"/>
  <c r="FX179" i="5" s="1"/>
  <c r="FJ205" i="5"/>
  <c r="FX205" i="5" s="1"/>
  <c r="FJ180" i="5"/>
  <c r="FX180" i="5" s="1"/>
  <c r="FH148" i="5"/>
  <c r="FV148" i="5" s="1"/>
  <c r="FI158" i="5"/>
  <c r="FW158" i="5" s="1"/>
  <c r="FI124" i="5"/>
  <c r="FW124" i="5" s="1"/>
  <c r="FH139" i="5"/>
  <c r="FV139" i="5" s="1"/>
  <c r="FI148" i="5"/>
  <c r="FW148" i="5" s="1"/>
  <c r="FI119" i="5"/>
  <c r="FW119" i="5" s="1"/>
  <c r="FI103" i="5"/>
  <c r="FW103" i="5" s="1"/>
  <c r="FI109" i="5"/>
  <c r="FW109" i="5" s="1"/>
  <c r="FI75" i="5"/>
  <c r="FW75" i="5" s="1"/>
  <c r="FI53" i="5"/>
  <c r="FW53" i="5" s="1"/>
  <c r="FI51" i="5"/>
  <c r="FW51" i="5" s="1"/>
  <c r="FI62" i="5"/>
  <c r="FW62" i="5" s="1"/>
  <c r="FH68" i="5"/>
  <c r="FV68" i="5" s="1"/>
  <c r="FI66" i="5"/>
  <c r="FW66" i="5" s="1"/>
  <c r="FI90" i="5"/>
  <c r="FW90" i="5" s="1"/>
  <c r="FI35" i="5"/>
  <c r="FW35" i="5" s="1"/>
  <c r="FH10" i="5"/>
  <c r="FV10" i="5" s="1"/>
  <c r="FH11" i="5"/>
  <c r="FV11" i="5" s="1"/>
  <c r="FJ13" i="5"/>
  <c r="FX13" i="5" s="1"/>
  <c r="FJ19" i="5"/>
  <c r="FX19" i="5" s="1"/>
  <c r="FJ75" i="5"/>
  <c r="FX75" i="5" s="1"/>
  <c r="FI19" i="5"/>
  <c r="FW19" i="5" s="1"/>
  <c r="FH75" i="5"/>
  <c r="FV75" i="5" s="1"/>
  <c r="FH19" i="5"/>
  <c r="FV19" i="5" s="1"/>
  <c r="FI15" i="5"/>
  <c r="FW15" i="5" s="1"/>
  <c r="FH4" i="5"/>
  <c r="FV4" i="5" s="1"/>
  <c r="FJ6" i="5"/>
  <c r="FX6" i="5" s="1"/>
  <c r="FJ27" i="5"/>
  <c r="FX27" i="5" s="1"/>
  <c r="FH31" i="5"/>
  <c r="FV31" i="5" s="1"/>
  <c r="FJ191" i="5"/>
  <c r="FX191" i="5" s="1"/>
  <c r="FJ148" i="5"/>
  <c r="FX148" i="5" s="1"/>
  <c r="FH70" i="5"/>
  <c r="FV70" i="5" s="1"/>
  <c r="FI32" i="5"/>
  <c r="FW32" i="5" s="1"/>
  <c r="FI30" i="5"/>
  <c r="FW30" i="5" s="1"/>
  <c r="FJ223" i="5"/>
  <c r="FX223" i="5" s="1"/>
  <c r="FJ220" i="5"/>
  <c r="FX220" i="5" s="1"/>
  <c r="FH231" i="5"/>
  <c r="FV231" i="5" s="1"/>
  <c r="FI203" i="5"/>
  <c r="FW203" i="5" s="1"/>
  <c r="FI169" i="5"/>
  <c r="FW169" i="5" s="1"/>
  <c r="FI197" i="5"/>
  <c r="FW197" i="5" s="1"/>
  <c r="FJ212" i="5"/>
  <c r="FX212" i="5" s="1"/>
  <c r="FI138" i="5"/>
  <c r="FW138" i="5" s="1"/>
  <c r="FH146" i="5"/>
  <c r="FV146" i="5" s="1"/>
  <c r="FH161" i="5"/>
  <c r="FV161" i="5" s="1"/>
  <c r="FI130" i="5"/>
  <c r="FW130" i="5" s="1"/>
  <c r="FJ138" i="5"/>
  <c r="FX138" i="5" s="1"/>
  <c r="FI106" i="5"/>
  <c r="FW106" i="5" s="1"/>
  <c r="FI89" i="5"/>
  <c r="FW89" i="5" s="1"/>
  <c r="FI99" i="5"/>
  <c r="FW99" i="5" s="1"/>
  <c r="FI121" i="5"/>
  <c r="FW121" i="5" s="1"/>
  <c r="FJ51" i="5"/>
  <c r="FX51" i="5" s="1"/>
  <c r="FI49" i="5"/>
  <c r="FW49" i="5" s="1"/>
  <c r="FH59" i="5"/>
  <c r="FV59" i="5" s="1"/>
  <c r="FJ66" i="5"/>
  <c r="FX66" i="5" s="1"/>
  <c r="FI63" i="5"/>
  <c r="FW63" i="5" s="1"/>
  <c r="FH85" i="5"/>
  <c r="FV85" i="5" s="1"/>
  <c r="FJ97" i="5"/>
  <c r="FX97" i="5" s="1"/>
  <c r="FI6" i="5"/>
  <c r="FW6" i="5" s="1"/>
  <c r="FJ7" i="5"/>
  <c r="FX7" i="5" s="1"/>
  <c r="FI12" i="5"/>
  <c r="FW12" i="5" s="1"/>
  <c r="FI18" i="5"/>
  <c r="FW18" i="5" s="1"/>
  <c r="FH58" i="5"/>
  <c r="FV58" i="5" s="1"/>
  <c r="FH18" i="5"/>
  <c r="FV18" i="5" s="1"/>
  <c r="FJ70" i="5"/>
  <c r="FX70" i="5" s="1"/>
  <c r="FJ15" i="5"/>
  <c r="FX15" i="5" s="1"/>
  <c r="FI4" i="5"/>
  <c r="FW4" i="5" s="1"/>
  <c r="FH30" i="5"/>
  <c r="FV30" i="5" s="1"/>
  <c r="FH5" i="5"/>
  <c r="FV5" i="5" s="1"/>
  <c r="FJ16" i="5"/>
  <c r="FX16" i="5" s="1"/>
  <c r="FI175" i="5"/>
  <c r="FW175" i="5" s="1"/>
  <c r="FJ130" i="5"/>
  <c r="FX130" i="5" s="1"/>
  <c r="FJ114" i="5"/>
  <c r="FX114" i="5" s="1"/>
  <c r="FH39" i="5"/>
  <c r="FV39" i="5" s="1"/>
  <c r="FH7" i="5"/>
  <c r="FV7" i="5" s="1"/>
  <c r="FI5" i="5"/>
  <c r="FW5" i="5" s="1"/>
  <c r="FI243" i="5"/>
  <c r="FW243" i="5" s="1"/>
  <c r="FH240" i="5"/>
  <c r="FV240" i="5" s="1"/>
  <c r="FH243" i="5"/>
  <c r="FV243" i="5" s="1"/>
  <c r="FH194" i="5"/>
  <c r="FV194" i="5" s="1"/>
  <c r="FI214" i="5"/>
  <c r="FW214" i="5" s="1"/>
  <c r="FI189" i="5"/>
  <c r="FW189" i="5" s="1"/>
  <c r="FJ204" i="5"/>
  <c r="FX204" i="5" s="1"/>
  <c r="FH128" i="5"/>
  <c r="FV128" i="5" s="1"/>
  <c r="FJ132" i="5"/>
  <c r="FX132" i="5" s="1"/>
  <c r="FI150" i="5"/>
  <c r="FW150" i="5" s="1"/>
  <c r="FI187" i="5"/>
  <c r="FW187" i="5" s="1"/>
  <c r="FI128" i="5"/>
  <c r="FW128" i="5" s="1"/>
  <c r="FJ116" i="5"/>
  <c r="FX116" i="5" s="1"/>
  <c r="FH82" i="5"/>
  <c r="FV82" i="5" s="1"/>
  <c r="FH87" i="5"/>
  <c r="FV87" i="5" s="1"/>
  <c r="FI94" i="5"/>
  <c r="FW94" i="5" s="1"/>
  <c r="FJ47" i="5"/>
  <c r="FX47" i="5" s="1"/>
  <c r="FJ44" i="5"/>
  <c r="FX44" i="5" s="1"/>
  <c r="FH51" i="5"/>
  <c r="FV51" i="5" s="1"/>
  <c r="FH62" i="5"/>
  <c r="FV62" i="5" s="1"/>
  <c r="FJ58" i="5"/>
  <c r="FX58" i="5" s="1"/>
  <c r="FI69" i="5"/>
  <c r="FW69" i="5" s="1"/>
  <c r="FJ64" i="5"/>
  <c r="FX64" i="5" s="1"/>
  <c r="FH97" i="5"/>
  <c r="FV97" i="5" s="1"/>
  <c r="FI2" i="5"/>
  <c r="FW2" i="5" s="1"/>
  <c r="FJ3" i="5"/>
  <c r="FX3" i="5" s="1"/>
  <c r="FI13" i="5"/>
  <c r="FW13" i="5" s="1"/>
  <c r="FH50" i="5"/>
  <c r="FV50" i="5" s="1"/>
  <c r="FH13" i="5"/>
  <c r="FV13" i="5" s="1"/>
  <c r="FI36" i="5"/>
  <c r="FW36" i="5" s="1"/>
  <c r="FI14" i="5"/>
  <c r="FW14" i="5" s="1"/>
  <c r="FH3" i="5"/>
  <c r="FV3" i="5" s="1"/>
  <c r="FJ21" i="5"/>
  <c r="FX21" i="5" s="1"/>
  <c r="FI72" i="5"/>
  <c r="FW72" i="5" s="1"/>
  <c r="FI20" i="5"/>
  <c r="FW20" i="5" s="1"/>
  <c r="FI222" i="5"/>
  <c r="FW222" i="5" s="1"/>
  <c r="FJ171" i="5"/>
  <c r="FX171" i="5" s="1"/>
  <c r="FI98" i="5"/>
  <c r="FW98" i="5" s="1"/>
  <c r="FJ41" i="5"/>
  <c r="FX41" i="5" s="1"/>
  <c r="FI43" i="5"/>
  <c r="FW43" i="5" s="1"/>
  <c r="FH42" i="5"/>
  <c r="FV42" i="5" s="1"/>
  <c r="FJ232" i="5"/>
  <c r="FX232" i="5" s="1"/>
  <c r="FJ231" i="5"/>
  <c r="FX231" i="5" s="1"/>
  <c r="FJ211" i="5"/>
  <c r="FX211" i="5" s="1"/>
  <c r="FJ185" i="5"/>
  <c r="FX185" i="5" s="1"/>
  <c r="FJ199" i="5"/>
  <c r="FX199" i="5" s="1"/>
  <c r="FH179" i="5"/>
  <c r="FV179" i="5" s="1"/>
  <c r="FH183" i="5"/>
  <c r="FV183" i="5" s="1"/>
  <c r="FI166" i="5"/>
  <c r="FW166" i="5" s="1"/>
  <c r="FI212" i="5"/>
  <c r="FW212" i="5" s="1"/>
  <c r="FI139" i="5"/>
  <c r="FW139" i="5" s="1"/>
  <c r="FH159" i="5"/>
  <c r="FV159" i="5" s="1"/>
  <c r="FJ115" i="5"/>
  <c r="FX115" i="5" s="1"/>
  <c r="FI107" i="5"/>
  <c r="FW107" i="5" s="1"/>
  <c r="FJ117" i="5"/>
  <c r="FX117" i="5" s="1"/>
  <c r="FH123" i="5"/>
  <c r="FV123" i="5" s="1"/>
  <c r="FH76" i="5"/>
  <c r="FV76" i="5" s="1"/>
  <c r="FH36" i="5"/>
  <c r="FV36" i="5" s="1"/>
  <c r="FJ38" i="5"/>
  <c r="FX38" i="5" s="1"/>
  <c r="FH47" i="5"/>
  <c r="FV47" i="5" s="1"/>
  <c r="FH44" i="5"/>
  <c r="FV44" i="5" s="1"/>
  <c r="FJ52" i="5"/>
  <c r="FX52" i="5" s="1"/>
  <c r="FH63" i="5"/>
  <c r="FV63" i="5" s="1"/>
  <c r="FI46" i="5"/>
  <c r="FW46" i="5" s="1"/>
  <c r="FH46" i="5"/>
  <c r="FV46" i="5" s="1"/>
  <c r="FJ61" i="5"/>
  <c r="FX61" i="5" s="1"/>
  <c r="FJ76" i="5"/>
  <c r="FX76" i="5" s="1"/>
  <c r="FH12" i="5"/>
  <c r="FV12" i="5" s="1"/>
  <c r="FH34" i="5"/>
  <c r="FV34" i="5" s="1"/>
  <c r="FJ9" i="5"/>
  <c r="FX9" i="5" s="1"/>
  <c r="FJ31" i="5"/>
  <c r="FX31" i="5" s="1"/>
  <c r="FI9" i="5"/>
  <c r="FW9" i="5" s="1"/>
  <c r="FI67" i="5"/>
  <c r="FW67" i="5" s="1"/>
  <c r="FJ10" i="5"/>
  <c r="FX10" i="5" s="1"/>
  <c r="FH52" i="5"/>
  <c r="FV52" i="5" s="1"/>
  <c r="FH20" i="5"/>
  <c r="FV20" i="5" s="1"/>
  <c r="FJ203" i="5"/>
  <c r="FX203" i="5" s="1"/>
  <c r="FI167" i="5"/>
  <c r="FW167" i="5" s="1"/>
  <c r="FI70" i="5"/>
  <c r="FW70" i="5" s="1"/>
  <c r="FJ56" i="5"/>
  <c r="FX56" i="5" s="1"/>
  <c r="FI8" i="5"/>
  <c r="FW8" i="5" s="1"/>
  <c r="FJ11" i="5"/>
  <c r="FX11" i="5" s="1"/>
  <c r="FI238" i="5"/>
  <c r="FW238" i="5" s="1"/>
  <c r="FH242" i="5"/>
  <c r="FV242" i="5" s="1"/>
  <c r="FI194" i="5"/>
  <c r="FW194" i="5" s="1"/>
  <c r="FI236" i="5"/>
  <c r="FW236" i="5" s="1"/>
  <c r="FI182" i="5"/>
  <c r="FW182" i="5" s="1"/>
  <c r="FI213" i="5"/>
  <c r="FW213" i="5" s="1"/>
  <c r="FJ196" i="5"/>
  <c r="FX196" i="5" s="1"/>
  <c r="FI143" i="5"/>
  <c r="FW143" i="5" s="1"/>
  <c r="FJ156" i="5"/>
  <c r="FX156" i="5" s="1"/>
  <c r="FJ198" i="5"/>
  <c r="FX198" i="5" s="1"/>
  <c r="FH137" i="5"/>
  <c r="FV137" i="5" s="1"/>
  <c r="FJ95" i="5"/>
  <c r="FX95" i="5" s="1"/>
  <c r="FH90" i="5"/>
  <c r="FV90" i="5" s="1"/>
  <c r="FJ96" i="5"/>
  <c r="FX96" i="5" s="1"/>
  <c r="FJ105" i="5"/>
  <c r="FX105" i="5" s="1"/>
  <c r="FH67" i="5"/>
  <c r="FV67" i="5" s="1"/>
  <c r="FJ68" i="5"/>
  <c r="FX68" i="5" s="1"/>
  <c r="FH88" i="5"/>
  <c r="FV88" i="5" s="1"/>
  <c r="FJ40" i="5"/>
  <c r="FX40" i="5" s="1"/>
  <c r="FH38" i="5"/>
  <c r="FV38" i="5" s="1"/>
  <c r="FH41" i="5"/>
  <c r="FV41" i="5" s="1"/>
  <c r="FI54" i="5"/>
  <c r="FW54" i="5" s="1"/>
  <c r="FI27" i="5"/>
  <c r="FW27" i="5" s="1"/>
  <c r="FJ28" i="5"/>
  <c r="FX28" i="5" s="1"/>
  <c r="FH33" i="5"/>
  <c r="FV33" i="5" s="1"/>
  <c r="FJ53" i="5"/>
  <c r="FX53" i="5" s="1"/>
  <c r="FJ4" i="5"/>
  <c r="FX4" i="5" s="1"/>
  <c r="FH29" i="5"/>
  <c r="FV29" i="5" s="1"/>
  <c r="FH102" i="5"/>
  <c r="FV102" i="5" s="1"/>
  <c r="FI25" i="5"/>
  <c r="FW25" i="5" s="1"/>
  <c r="FI80" i="5"/>
  <c r="FW80" i="5" s="1"/>
  <c r="FI26" i="5"/>
  <c r="FW26" i="5" s="1"/>
  <c r="FJ32" i="5"/>
  <c r="FX32" i="5" s="1"/>
  <c r="FH25" i="5"/>
  <c r="FV25" i="5" s="1"/>
  <c r="FH9" i="5"/>
  <c r="FV9" i="5" s="1"/>
  <c r="FJ30" i="5"/>
  <c r="FX30" i="5" s="1"/>
  <c r="FJ228" i="5"/>
  <c r="FX228" i="5" s="1"/>
  <c r="FH233" i="5"/>
  <c r="FV233" i="5" s="1"/>
  <c r="FI184" i="5"/>
  <c r="FW184" i="5" s="1"/>
  <c r="FJ210" i="5"/>
  <c r="FX210" i="5" s="1"/>
  <c r="FH172" i="5"/>
  <c r="FV172" i="5" s="1"/>
  <c r="FH199" i="5"/>
  <c r="FV199" i="5" s="1"/>
  <c r="FJ166" i="5"/>
  <c r="FX166" i="5" s="1"/>
  <c r="FJ129" i="5"/>
  <c r="FX129" i="5" s="1"/>
  <c r="FJ147" i="5"/>
  <c r="FX147" i="5" s="1"/>
  <c r="FI159" i="5"/>
  <c r="FW159" i="5" s="1"/>
  <c r="FJ168" i="5"/>
  <c r="FX168" i="5" s="1"/>
  <c r="FI85" i="5"/>
  <c r="FW85" i="5" s="1"/>
  <c r="FJ78" i="5"/>
  <c r="FX78" i="5" s="1"/>
  <c r="FI87" i="5"/>
  <c r="FW87" i="5" s="1"/>
  <c r="FH96" i="5"/>
  <c r="FV96" i="5" s="1"/>
  <c r="FH64" i="5"/>
  <c r="FV64" i="5" s="1"/>
  <c r="FJ62" i="5"/>
  <c r="FX62" i="5" s="1"/>
  <c r="FI77" i="5"/>
  <c r="FW77" i="5" s="1"/>
  <c r="FI38" i="5"/>
  <c r="FW38" i="5" s="1"/>
  <c r="FI114" i="5"/>
  <c r="FW114" i="5" s="1"/>
  <c r="FJ35" i="5"/>
  <c r="FX35" i="5" s="1"/>
  <c r="FI50" i="5"/>
  <c r="FW50" i="5" s="1"/>
  <c r="FJ22" i="5"/>
  <c r="FX22" i="5" s="1"/>
  <c r="FJ23" i="5"/>
  <c r="FX23" i="5" s="1"/>
  <c r="FI28" i="5"/>
  <c r="FW28" i="5" s="1"/>
  <c r="FH43" i="5"/>
  <c r="FV43" i="5" s="1"/>
  <c r="FI3" i="5"/>
  <c r="FW3" i="5" s="1"/>
  <c r="FJ25" i="5"/>
  <c r="FX25" i="5" s="1"/>
  <c r="FI92" i="5"/>
  <c r="FW92" i="5" s="1"/>
  <c r="FH24" i="5"/>
  <c r="FV24" i="5" s="1"/>
  <c r="FJ67" i="5"/>
  <c r="FX67" i="5" s="1"/>
  <c r="FH15" i="5"/>
  <c r="FV15" i="5" s="1"/>
  <c r="FI21" i="5"/>
  <c r="FW21" i="5" s="1"/>
  <c r="FH14" i="5"/>
  <c r="FV14" i="5" s="1"/>
  <c r="FH60" i="5"/>
  <c r="FV60" i="5" s="1"/>
  <c r="FI221" i="5"/>
  <c r="FW221" i="5" s="1"/>
  <c r="FI155" i="5"/>
  <c r="FW155" i="5" s="1"/>
  <c r="FJ109" i="5"/>
  <c r="FX109" i="5" s="1"/>
  <c r="FJ42" i="5"/>
  <c r="FX42" i="5" s="1"/>
  <c r="FH56" i="5"/>
  <c r="FV56" i="5" s="1"/>
  <c r="FJ57" i="5"/>
  <c r="FX57" i="5" s="1"/>
  <c r="FH196" i="5"/>
  <c r="FV196" i="5" s="1"/>
  <c r="FI131" i="5"/>
  <c r="FW131" i="5" s="1"/>
  <c r="FJ131" i="5"/>
  <c r="FX131" i="5" s="1"/>
  <c r="FS102" i="5"/>
  <c r="FS47" i="5"/>
  <c r="EX4" i="5" l="1"/>
  <c r="FA5" i="5" s="1"/>
  <c r="GB5" i="5"/>
  <c r="GD6" i="5"/>
  <c r="GB6" i="5"/>
  <c r="GC6" i="5"/>
  <c r="GD5" i="5"/>
  <c r="GC5" i="5"/>
  <c r="FB171" i="5" l="1"/>
  <c r="FL171" i="5" s="1"/>
  <c r="J171" i="7" s="1"/>
  <c r="K171" i="7" s="1"/>
  <c r="FA117" i="5"/>
  <c r="FZ117" i="5" s="1"/>
  <c r="FA72" i="5"/>
  <c r="FO72" i="5" s="1"/>
  <c r="FB135" i="5"/>
  <c r="FP135" i="5" s="1"/>
  <c r="FB4" i="5"/>
  <c r="FP4" i="5" s="1"/>
  <c r="FB246" i="5"/>
  <c r="FL246" i="5" s="1"/>
  <c r="J246" i="7" s="1"/>
  <c r="K246" i="7" s="1"/>
  <c r="FA169" i="5"/>
  <c r="FZ169" i="5" s="1"/>
  <c r="FA100" i="5"/>
  <c r="FZ100" i="5" s="1"/>
  <c r="K100" i="11" s="1"/>
  <c r="L100" i="11" s="1"/>
  <c r="M100" i="11" s="1"/>
  <c r="S96" i="12" s="1"/>
  <c r="T96" i="12" s="1"/>
  <c r="EZ191" i="5"/>
  <c r="FN191" i="5" s="1"/>
  <c r="EZ99" i="5"/>
  <c r="FN99" i="5" s="1"/>
  <c r="FA104" i="5"/>
  <c r="FZ104" i="5" s="1"/>
  <c r="K104" i="11" s="1"/>
  <c r="L104" i="11" s="1"/>
  <c r="M104" i="11" s="1"/>
  <c r="EZ58" i="5"/>
  <c r="FN58" i="5" s="1"/>
  <c r="FA13" i="5"/>
  <c r="FO13" i="5" s="1"/>
  <c r="FB163" i="5"/>
  <c r="FL163" i="5" s="1"/>
  <c r="J163" i="7" s="1"/>
  <c r="K163" i="7" s="1"/>
  <c r="FA192" i="5"/>
  <c r="FO192" i="5" s="1"/>
  <c r="FB240" i="5"/>
  <c r="FL240" i="5" s="1"/>
  <c r="J240" i="7" s="1"/>
  <c r="K240" i="7" s="1"/>
  <c r="EZ132" i="5"/>
  <c r="FN132" i="5" s="1"/>
  <c r="FA241" i="5"/>
  <c r="FZ241" i="5" s="1"/>
  <c r="FB155" i="5"/>
  <c r="FL155" i="5" s="1"/>
  <c r="J155" i="7" s="1"/>
  <c r="K155" i="7" s="1"/>
  <c r="EZ123" i="5"/>
  <c r="FN123" i="5" s="1"/>
  <c r="FB188" i="5"/>
  <c r="FL188" i="5" s="1"/>
  <c r="J188" i="7" s="1"/>
  <c r="K188" i="7" s="1"/>
  <c r="FB104" i="5"/>
  <c r="FL104" i="5" s="1"/>
  <c r="J104" i="7" s="1"/>
  <c r="K104" i="7" s="1"/>
  <c r="EZ206" i="5"/>
  <c r="FN206" i="5" s="1"/>
  <c r="FA221" i="5"/>
  <c r="FO221" i="5" s="1"/>
  <c r="FA95" i="5"/>
  <c r="FZ95" i="5" s="1"/>
  <c r="K95" i="11" s="1"/>
  <c r="L95" i="11" s="1"/>
  <c r="M95" i="11" s="1"/>
  <c r="S91" i="12" s="1"/>
  <c r="T91" i="12" s="1"/>
  <c r="EZ124" i="5"/>
  <c r="FN124" i="5" s="1"/>
  <c r="FB191" i="5"/>
  <c r="FP191" i="5" s="1"/>
  <c r="FA228" i="5"/>
  <c r="FO228" i="5" s="1"/>
  <c r="FA216" i="5"/>
  <c r="FO216" i="5" s="1"/>
  <c r="FA226" i="5"/>
  <c r="FO226" i="5" s="1"/>
  <c r="FA131" i="5"/>
  <c r="FZ131" i="5" s="1"/>
  <c r="FA180" i="5"/>
  <c r="FO180" i="5" s="1"/>
  <c r="FB107" i="5"/>
  <c r="FL107" i="5" s="1"/>
  <c r="J107" i="7" s="1"/>
  <c r="K107" i="7" s="1"/>
  <c r="FB79" i="5"/>
  <c r="FL79" i="5" s="1"/>
  <c r="J79" i="7" s="1"/>
  <c r="K79" i="7" s="1"/>
  <c r="EZ114" i="5"/>
  <c r="FN114" i="5" s="1"/>
  <c r="FA232" i="5"/>
  <c r="FZ232" i="5" s="1"/>
  <c r="FB192" i="5"/>
  <c r="FP192" i="5" s="1"/>
  <c r="EZ221" i="5"/>
  <c r="FN221" i="5" s="1"/>
  <c r="FB77" i="5"/>
  <c r="FP77" i="5" s="1"/>
  <c r="FB117" i="5"/>
  <c r="FP117" i="5" s="1"/>
  <c r="FA66" i="5"/>
  <c r="FZ66" i="5" s="1"/>
  <c r="K66" i="11" s="1"/>
  <c r="L66" i="11" s="1"/>
  <c r="M66" i="11" s="1"/>
  <c r="S62" i="12" s="1"/>
  <c r="T62" i="12" s="1"/>
  <c r="FA38" i="5"/>
  <c r="FO38" i="5" s="1"/>
  <c r="FB197" i="5"/>
  <c r="FL197" i="5" s="1"/>
  <c r="J197" i="7" s="1"/>
  <c r="K197" i="7" s="1"/>
  <c r="EZ170" i="5"/>
  <c r="FN170" i="5" s="1"/>
  <c r="FB164" i="5"/>
  <c r="FP164" i="5" s="1"/>
  <c r="GE6" i="5"/>
  <c r="FA237" i="5"/>
  <c r="FZ237" i="5" s="1"/>
  <c r="EZ177" i="5"/>
  <c r="FN177" i="5" s="1"/>
  <c r="EZ198" i="5"/>
  <c r="FN198" i="5" s="1"/>
  <c r="FB96" i="5"/>
  <c r="FP96" i="5" s="1"/>
  <c r="EZ94" i="5"/>
  <c r="FN94" i="5" s="1"/>
  <c r="FA242" i="5"/>
  <c r="FO242" i="5" s="1"/>
  <c r="FB195" i="5"/>
  <c r="FL195" i="5" s="1"/>
  <c r="J195" i="7" s="1"/>
  <c r="K195" i="7" s="1"/>
  <c r="EZ180" i="5"/>
  <c r="FN180" i="5" s="1"/>
  <c r="EZ153" i="5"/>
  <c r="FN153" i="5" s="1"/>
  <c r="FA155" i="5"/>
  <c r="FZ155" i="5" s="1"/>
  <c r="FA84" i="5"/>
  <c r="FO84" i="5" s="1"/>
  <c r="FA204" i="5"/>
  <c r="FZ204" i="5" s="1"/>
  <c r="EZ233" i="5"/>
  <c r="FN233" i="5" s="1"/>
  <c r="EZ129" i="5"/>
  <c r="FN129" i="5" s="1"/>
  <c r="FB102" i="5"/>
  <c r="FL102" i="5" s="1"/>
  <c r="J102" i="7" s="1"/>
  <c r="K102" i="7" s="1"/>
  <c r="FB51" i="5"/>
  <c r="FP51" i="5" s="1"/>
  <c r="FB209" i="5"/>
  <c r="FL209" i="5" s="1"/>
  <c r="J209" i="7" s="1"/>
  <c r="K209" i="7" s="1"/>
  <c r="FA69" i="5"/>
  <c r="FZ69" i="5" s="1"/>
  <c r="K69" i="11" s="1"/>
  <c r="L69" i="11" s="1"/>
  <c r="M69" i="11" s="1"/>
  <c r="S65" i="12" s="1"/>
  <c r="T65" i="12" s="1"/>
  <c r="EZ96" i="5"/>
  <c r="FN96" i="5" s="1"/>
  <c r="FB12" i="5"/>
  <c r="FL12" i="5" s="1"/>
  <c r="J12" i="7" s="1"/>
  <c r="K12" i="7" s="1"/>
  <c r="FB26" i="5"/>
  <c r="FL26" i="5" s="1"/>
  <c r="J26" i="7" s="1"/>
  <c r="K26" i="7" s="1"/>
  <c r="EZ98" i="5"/>
  <c r="FN98" i="5" s="1"/>
  <c r="FB63" i="5"/>
  <c r="FL63" i="5" s="1"/>
  <c r="J63" i="7" s="1"/>
  <c r="K63" i="7" s="1"/>
  <c r="FB140" i="5"/>
  <c r="FP140" i="5" s="1"/>
  <c r="FA219" i="5"/>
  <c r="FO219" i="5" s="1"/>
  <c r="FA82" i="5"/>
  <c r="FO82" i="5" s="1"/>
  <c r="EZ34" i="5"/>
  <c r="FN34" i="5" s="1"/>
  <c r="FA138" i="5"/>
  <c r="FZ138" i="5" s="1"/>
  <c r="FA179" i="5"/>
  <c r="FZ179" i="5" s="1"/>
  <c r="FA225" i="5"/>
  <c r="FO225" i="5" s="1"/>
  <c r="FA196" i="5"/>
  <c r="FO196" i="5" s="1"/>
  <c r="FB108" i="5"/>
  <c r="FL108" i="5" s="1"/>
  <c r="J108" i="7" s="1"/>
  <c r="K108" i="7" s="1"/>
  <c r="FB97" i="5"/>
  <c r="FP97" i="5" s="1"/>
  <c r="FB86" i="5"/>
  <c r="FP86" i="5" s="1"/>
  <c r="EZ72" i="5"/>
  <c r="FN72" i="5" s="1"/>
  <c r="EZ13" i="5"/>
  <c r="FN13" i="5" s="1"/>
  <c r="FB231" i="5"/>
  <c r="FL231" i="5" s="1"/>
  <c r="J231" i="7" s="1"/>
  <c r="K231" i="7" s="1"/>
  <c r="EZ178" i="5"/>
  <c r="FN178" i="5" s="1"/>
  <c r="EZ173" i="5"/>
  <c r="FN173" i="5" s="1"/>
  <c r="FA152" i="5"/>
  <c r="FO152" i="5" s="1"/>
  <c r="FB142" i="5"/>
  <c r="FL142" i="5" s="1"/>
  <c r="J142" i="7" s="1"/>
  <c r="K142" i="7" s="1"/>
  <c r="EZ163" i="5"/>
  <c r="FN163" i="5" s="1"/>
  <c r="EZ113" i="5"/>
  <c r="FN113" i="5" s="1"/>
  <c r="EZ82" i="5"/>
  <c r="FN82" i="5" s="1"/>
  <c r="EZ35" i="5"/>
  <c r="FN35" i="5" s="1"/>
  <c r="FA8" i="5"/>
  <c r="FZ8" i="5" s="1"/>
  <c r="K8" i="11" s="1"/>
  <c r="L8" i="11" s="1"/>
  <c r="M8" i="11" s="1"/>
  <c r="S4" i="12" s="1"/>
  <c r="T4" i="12" s="1"/>
  <c r="EZ220" i="5"/>
  <c r="FN220" i="5" s="1"/>
  <c r="EZ214" i="5"/>
  <c r="FN214" i="5" s="1"/>
  <c r="FB181" i="5"/>
  <c r="FA127" i="5"/>
  <c r="FZ127" i="5" s="1"/>
  <c r="EZ151" i="5"/>
  <c r="FN151" i="5" s="1"/>
  <c r="FA123" i="5"/>
  <c r="FO123" i="5" s="1"/>
  <c r="EZ102" i="5"/>
  <c r="FN102" i="5" s="1"/>
  <c r="FA224" i="5"/>
  <c r="FZ224" i="5" s="1"/>
  <c r="FB176" i="5"/>
  <c r="FA184" i="5"/>
  <c r="FO184" i="5" s="1"/>
  <c r="EZ135" i="5"/>
  <c r="FN135" i="5" s="1"/>
  <c r="FA126" i="5"/>
  <c r="FB81" i="5"/>
  <c r="FL81" i="5" s="1"/>
  <c r="J81" i="7" s="1"/>
  <c r="K81" i="7" s="1"/>
  <c r="FB238" i="5"/>
  <c r="FL238" i="5" s="1"/>
  <c r="J238" i="7" s="1"/>
  <c r="K238" i="7" s="1"/>
  <c r="EZ215" i="5"/>
  <c r="FN215" i="5" s="1"/>
  <c r="EZ246" i="5"/>
  <c r="FN246" i="5" s="1"/>
  <c r="EZ141" i="5"/>
  <c r="FN141" i="5" s="1"/>
  <c r="FA92" i="5"/>
  <c r="FZ92" i="5" s="1"/>
  <c r="K92" i="11" s="1"/>
  <c r="L92" i="11" s="1"/>
  <c r="M92" i="11" s="1"/>
  <c r="Q92" i="11" s="1"/>
  <c r="FA25" i="5"/>
  <c r="FO25" i="5" s="1"/>
  <c r="FB161" i="5"/>
  <c r="FA42" i="5"/>
  <c r="FZ42" i="5" s="1"/>
  <c r="K42" i="11" s="1"/>
  <c r="L42" i="11" s="1"/>
  <c r="M42" i="11" s="1"/>
  <c r="S38" i="12" s="1"/>
  <c r="T38" i="12" s="1"/>
  <c r="FB36" i="5"/>
  <c r="FP36" i="5" s="1"/>
  <c r="FB184" i="5"/>
  <c r="EZ53" i="5"/>
  <c r="FN53" i="5" s="1"/>
  <c r="FB3" i="5"/>
  <c r="FL3" i="5" s="1"/>
  <c r="J3" i="7" s="1"/>
  <c r="K3" i="7" s="1"/>
  <c r="FA54" i="5"/>
  <c r="FZ54" i="5" s="1"/>
  <c r="K54" i="11" s="1"/>
  <c r="L54" i="11" s="1"/>
  <c r="M54" i="11" s="1"/>
  <c r="Q54" i="11" s="1"/>
  <c r="FA154" i="5"/>
  <c r="FO154" i="5" s="1"/>
  <c r="EZ207" i="5"/>
  <c r="FN207" i="5" s="1"/>
  <c r="FB45" i="5"/>
  <c r="FP45" i="5" s="1"/>
  <c r="EZ225" i="5"/>
  <c r="FN225" i="5" s="1"/>
  <c r="EZ232" i="5"/>
  <c r="FN232" i="5" s="1"/>
  <c r="EZ211" i="5"/>
  <c r="FN211" i="5" s="1"/>
  <c r="EZ197" i="5"/>
  <c r="FN197" i="5" s="1"/>
  <c r="FB175" i="5"/>
  <c r="FP175" i="5" s="1"/>
  <c r="FB168" i="5"/>
  <c r="FL168" i="5" s="1"/>
  <c r="J168" i="7" s="1"/>
  <c r="K168" i="7" s="1"/>
  <c r="FA160" i="5"/>
  <c r="FZ160" i="5" s="1"/>
  <c r="FB109" i="5"/>
  <c r="FL109" i="5" s="1"/>
  <c r="J109" i="7" s="1"/>
  <c r="K109" i="7" s="1"/>
  <c r="EZ121" i="5"/>
  <c r="FN121" i="5" s="1"/>
  <c r="FB58" i="5"/>
  <c r="EZ48" i="5"/>
  <c r="FN48" i="5" s="1"/>
  <c r="FB39" i="5"/>
  <c r="FL39" i="5" s="1"/>
  <c r="J39" i="7" s="1"/>
  <c r="K39" i="7" s="1"/>
  <c r="EZ242" i="5"/>
  <c r="FN242" i="5" s="1"/>
  <c r="FA202" i="5"/>
  <c r="FB208" i="5"/>
  <c r="EZ126" i="5"/>
  <c r="FN126" i="5" s="1"/>
  <c r="EZ194" i="5"/>
  <c r="FN194" i="5" s="1"/>
  <c r="EZ115" i="5"/>
  <c r="FN115" i="5" s="1"/>
  <c r="FB94" i="5"/>
  <c r="FL94" i="5" s="1"/>
  <c r="J94" i="7" s="1"/>
  <c r="K94" i="7" s="1"/>
  <c r="EZ44" i="5"/>
  <c r="FN44" i="5" s="1"/>
  <c r="FA67" i="5"/>
  <c r="FO67" i="5" s="1"/>
  <c r="FB31" i="5"/>
  <c r="FL31" i="5" s="1"/>
  <c r="J31" i="7" s="1"/>
  <c r="K31" i="7" s="1"/>
  <c r="FB227" i="5"/>
  <c r="FA199" i="5"/>
  <c r="EZ187" i="5"/>
  <c r="FN187" i="5" s="1"/>
  <c r="EZ156" i="5"/>
  <c r="FN156" i="5" s="1"/>
  <c r="FB134" i="5"/>
  <c r="FL134" i="5" s="1"/>
  <c r="J134" i="7" s="1"/>
  <c r="K134" i="7" s="1"/>
  <c r="FA99" i="5"/>
  <c r="FZ99" i="5" s="1"/>
  <c r="K99" i="11" s="1"/>
  <c r="L99" i="11" s="1"/>
  <c r="M99" i="11" s="1"/>
  <c r="S95" i="12" s="1"/>
  <c r="T95" i="12" s="1"/>
  <c r="FA62" i="5"/>
  <c r="FZ62" i="5" s="1"/>
  <c r="K62" i="11" s="1"/>
  <c r="L62" i="11" s="1"/>
  <c r="M62" i="11" s="1"/>
  <c r="S58" i="12" s="1"/>
  <c r="T58" i="12" s="1"/>
  <c r="EZ235" i="5"/>
  <c r="FN235" i="5" s="1"/>
  <c r="FA197" i="5"/>
  <c r="FZ197" i="5" s="1"/>
  <c r="EZ166" i="5"/>
  <c r="FN166" i="5" s="1"/>
  <c r="FA168" i="5"/>
  <c r="FZ168" i="5" s="1"/>
  <c r="EZ90" i="5"/>
  <c r="FN90" i="5" s="1"/>
  <c r="FB111" i="5"/>
  <c r="FL111" i="5" s="1"/>
  <c r="J111" i="7" s="1"/>
  <c r="K111" i="7" s="1"/>
  <c r="FA218" i="5"/>
  <c r="FB124" i="5"/>
  <c r="FL124" i="5" s="1"/>
  <c r="J124" i="7" s="1"/>
  <c r="K124" i="7" s="1"/>
  <c r="FA188" i="5"/>
  <c r="FZ188" i="5" s="1"/>
  <c r="FA165" i="5"/>
  <c r="FZ165" i="5" s="1"/>
  <c r="EZ45" i="5"/>
  <c r="FN45" i="5" s="1"/>
  <c r="EZ73" i="5"/>
  <c r="FN73" i="5" s="1"/>
  <c r="FB127" i="5"/>
  <c r="FL127" i="5" s="1"/>
  <c r="J127" i="7" s="1"/>
  <c r="K127" i="7" s="1"/>
  <c r="EZ12" i="5"/>
  <c r="FN12" i="5" s="1"/>
  <c r="EZ67" i="5"/>
  <c r="FN67" i="5" s="1"/>
  <c r="EZ158" i="5"/>
  <c r="FN158" i="5" s="1"/>
  <c r="EZ217" i="5"/>
  <c r="FN217" i="5" s="1"/>
  <c r="FA29" i="5"/>
  <c r="EZ81" i="5"/>
  <c r="FN81" i="5" s="1"/>
  <c r="FB144" i="5"/>
  <c r="FL144" i="5" s="1"/>
  <c r="J144" i="7" s="1"/>
  <c r="K144" i="7" s="1"/>
  <c r="FA151" i="5"/>
  <c r="FA191" i="5"/>
  <c r="FO191" i="5" s="1"/>
  <c r="EZ42" i="5"/>
  <c r="FN42" i="5" s="1"/>
  <c r="EZ171" i="5"/>
  <c r="FN171" i="5" s="1"/>
  <c r="EZ29" i="5"/>
  <c r="FN29" i="5" s="1"/>
  <c r="FB137" i="5"/>
  <c r="FP137" i="5" s="1"/>
  <c r="FA235" i="5"/>
  <c r="FZ235" i="5" s="1"/>
  <c r="FB182" i="5"/>
  <c r="FL182" i="5" s="1"/>
  <c r="J182" i="7" s="1"/>
  <c r="K182" i="7" s="1"/>
  <c r="FB177" i="5"/>
  <c r="FA158" i="5"/>
  <c r="FB145" i="5"/>
  <c r="FL145" i="5" s="1"/>
  <c r="J145" i="7" s="1"/>
  <c r="K145" i="7" s="1"/>
  <c r="FB143" i="5"/>
  <c r="FA87" i="5"/>
  <c r="EZ105" i="5"/>
  <c r="FN105" i="5" s="1"/>
  <c r="FB35" i="5"/>
  <c r="FB49" i="5"/>
  <c r="FB15" i="5"/>
  <c r="EZ224" i="5"/>
  <c r="FN224" i="5" s="1"/>
  <c r="EZ185" i="5"/>
  <c r="FN185" i="5" s="1"/>
  <c r="FA177" i="5"/>
  <c r="FA161" i="5"/>
  <c r="FA133" i="5"/>
  <c r="FZ133" i="5" s="1"/>
  <c r="EZ95" i="5"/>
  <c r="FN95" i="5" s="1"/>
  <c r="FA114" i="5"/>
  <c r="FO114" i="5" s="1"/>
  <c r="EZ75" i="5"/>
  <c r="FN75" i="5" s="1"/>
  <c r="EZ43" i="5"/>
  <c r="FN43" i="5" s="1"/>
  <c r="FA9" i="5"/>
  <c r="FA227" i="5"/>
  <c r="FA209" i="5"/>
  <c r="FZ209" i="5" s="1"/>
  <c r="FB167" i="5"/>
  <c r="FL167" i="5" s="1"/>
  <c r="J167" i="7" s="1"/>
  <c r="K167" i="7" s="1"/>
  <c r="FA137" i="5"/>
  <c r="FO137" i="5" s="1"/>
  <c r="FB158" i="5"/>
  <c r="FL158" i="5" s="1"/>
  <c r="J158" i="7" s="1"/>
  <c r="K158" i="7" s="1"/>
  <c r="FB75" i="5"/>
  <c r="FL75" i="5" s="1"/>
  <c r="J75" i="7" s="1"/>
  <c r="K75" i="7" s="1"/>
  <c r="FB41" i="5"/>
  <c r="FA246" i="5"/>
  <c r="FA205" i="5"/>
  <c r="FZ205" i="5" s="1"/>
  <c r="EZ143" i="5"/>
  <c r="FN143" i="5" s="1"/>
  <c r="FA145" i="5"/>
  <c r="EZ116" i="5"/>
  <c r="FN116" i="5" s="1"/>
  <c r="FB92" i="5"/>
  <c r="FL92" i="5" s="1"/>
  <c r="J92" i="7" s="1"/>
  <c r="K92" i="7" s="1"/>
  <c r="FA229" i="5"/>
  <c r="FZ229" i="5" s="1"/>
  <c r="FA150" i="5"/>
  <c r="EZ210" i="5"/>
  <c r="FN210" i="5" s="1"/>
  <c r="FB217" i="5"/>
  <c r="FB72" i="5"/>
  <c r="FP72" i="5" s="1"/>
  <c r="FB22" i="5"/>
  <c r="FP22" i="5" s="1"/>
  <c r="FA139" i="5"/>
  <c r="FO139" i="5" s="1"/>
  <c r="FA4" i="5"/>
  <c r="EZ226" i="5"/>
  <c r="FN226" i="5" s="1"/>
  <c r="FB185" i="5"/>
  <c r="FA201" i="5"/>
  <c r="FZ201" i="5" s="1"/>
  <c r="FB7" i="5"/>
  <c r="EZ31" i="5"/>
  <c r="FN31" i="5" s="1"/>
  <c r="FA210" i="5"/>
  <c r="FZ210" i="5" s="1"/>
  <c r="FB212" i="5"/>
  <c r="FL212" i="5" s="1"/>
  <c r="J212" i="7" s="1"/>
  <c r="K212" i="7" s="1"/>
  <c r="FB132" i="5"/>
  <c r="FL132" i="5" s="1"/>
  <c r="J132" i="7" s="1"/>
  <c r="K132" i="7" s="1"/>
  <c r="EZ127" i="5"/>
  <c r="FN127" i="5" s="1"/>
  <c r="FA178" i="5"/>
  <c r="FZ178" i="5" s="1"/>
  <c r="FA109" i="5"/>
  <c r="FO109" i="5" s="1"/>
  <c r="FA81" i="5"/>
  <c r="FO81" i="5" s="1"/>
  <c r="EZ66" i="5"/>
  <c r="FN66" i="5" s="1"/>
  <c r="EZ17" i="5"/>
  <c r="FN17" i="5" s="1"/>
  <c r="FA53" i="5"/>
  <c r="FO53" i="5" s="1"/>
  <c r="EZ231" i="5"/>
  <c r="FN231" i="5" s="1"/>
  <c r="FB226" i="5"/>
  <c r="FL226" i="5" s="1"/>
  <c r="J226" i="7" s="1"/>
  <c r="K226" i="7" s="1"/>
  <c r="FA208" i="5"/>
  <c r="FZ208" i="5" s="1"/>
  <c r="FA141" i="5"/>
  <c r="FZ141" i="5" s="1"/>
  <c r="EZ168" i="5"/>
  <c r="FN168" i="5" s="1"/>
  <c r="EZ77" i="5"/>
  <c r="FN77" i="5" s="1"/>
  <c r="EZ88" i="5"/>
  <c r="FN88" i="5" s="1"/>
  <c r="FB52" i="5"/>
  <c r="FP52" i="5" s="1"/>
  <c r="EZ33" i="5"/>
  <c r="FN33" i="5" s="1"/>
  <c r="EZ30" i="5"/>
  <c r="FN30" i="5" s="1"/>
  <c r="EZ238" i="5"/>
  <c r="FN238" i="5" s="1"/>
  <c r="EZ189" i="5"/>
  <c r="FN189" i="5" s="1"/>
  <c r="EZ146" i="5"/>
  <c r="FN146" i="5" s="1"/>
  <c r="FA174" i="5"/>
  <c r="FO174" i="5" s="1"/>
  <c r="EZ131" i="5"/>
  <c r="FN131" i="5" s="1"/>
  <c r="EZ109" i="5"/>
  <c r="FN109" i="5" s="1"/>
  <c r="FA71" i="5"/>
  <c r="FO71" i="5" s="1"/>
  <c r="FB225" i="5"/>
  <c r="FL225" i="5" s="1"/>
  <c r="J225" i="7" s="1"/>
  <c r="K225" i="7" s="1"/>
  <c r="FA186" i="5"/>
  <c r="FZ186" i="5" s="1"/>
  <c r="EZ196" i="5"/>
  <c r="FN196" i="5" s="1"/>
  <c r="EZ162" i="5"/>
  <c r="FN162" i="5" s="1"/>
  <c r="EZ93" i="5"/>
  <c r="FN93" i="5" s="1"/>
  <c r="EZ97" i="5"/>
  <c r="FN97" i="5" s="1"/>
  <c r="FB206" i="5"/>
  <c r="FL206" i="5" s="1"/>
  <c r="J206" i="7" s="1"/>
  <c r="K206" i="7" s="1"/>
  <c r="FA159" i="5"/>
  <c r="FA176" i="5"/>
  <c r="FO176" i="5" s="1"/>
  <c r="EZ148" i="5"/>
  <c r="FN148" i="5" s="1"/>
  <c r="FB67" i="5"/>
  <c r="FP67" i="5" s="1"/>
  <c r="FA17" i="5"/>
  <c r="FO17" i="5" s="1"/>
  <c r="FA149" i="5"/>
  <c r="FZ149" i="5" s="1"/>
  <c r="EZ61" i="5"/>
  <c r="FN61" i="5" s="1"/>
  <c r="FA207" i="5"/>
  <c r="FZ207" i="5" s="1"/>
  <c r="EZ91" i="5"/>
  <c r="FN91" i="5" s="1"/>
  <c r="EZ216" i="5"/>
  <c r="FN216" i="5" s="1"/>
  <c r="FB241" i="5"/>
  <c r="FP241" i="5" s="1"/>
  <c r="FA65" i="5"/>
  <c r="FZ65" i="5" s="1"/>
  <c r="K65" i="11" s="1"/>
  <c r="L65" i="11" s="1"/>
  <c r="M65" i="11" s="1"/>
  <c r="S61" i="12" s="1"/>
  <c r="T61" i="12" s="1"/>
  <c r="FA52" i="5"/>
  <c r="FO52" i="5" s="1"/>
  <c r="EZ26" i="5"/>
  <c r="FN26" i="5" s="1"/>
  <c r="FB25" i="5"/>
  <c r="FL25" i="5" s="1"/>
  <c r="J25" i="7" s="1"/>
  <c r="K25" i="7" s="1"/>
  <c r="FB159" i="5"/>
  <c r="FL159" i="5" s="1"/>
  <c r="J159" i="7" s="1"/>
  <c r="K159" i="7" s="1"/>
  <c r="FA121" i="5"/>
  <c r="FZ121" i="5" s="1"/>
  <c r="FB228" i="5"/>
  <c r="FL228" i="5" s="1"/>
  <c r="J228" i="7" s="1"/>
  <c r="K228" i="7" s="1"/>
  <c r="FB162" i="5"/>
  <c r="FL162" i="5" s="1"/>
  <c r="J162" i="7" s="1"/>
  <c r="K162" i="7" s="1"/>
  <c r="FB200" i="5"/>
  <c r="FL200" i="5" s="1"/>
  <c r="J200" i="7" s="1"/>
  <c r="K200" i="7" s="1"/>
  <c r="FB170" i="5"/>
  <c r="FL170" i="5" s="1"/>
  <c r="J170" i="7" s="1"/>
  <c r="K170" i="7" s="1"/>
  <c r="FB229" i="5"/>
  <c r="FP229" i="5" s="1"/>
  <c r="FB189" i="5"/>
  <c r="FL189" i="5" s="1"/>
  <c r="J189" i="7" s="1"/>
  <c r="K189" i="7" s="1"/>
  <c r="EZ183" i="5"/>
  <c r="FN183" i="5" s="1"/>
  <c r="FA167" i="5"/>
  <c r="FO167" i="5" s="1"/>
  <c r="EZ159" i="5"/>
  <c r="FN159" i="5" s="1"/>
  <c r="FA146" i="5"/>
  <c r="FO146" i="5" s="1"/>
  <c r="EZ87" i="5"/>
  <c r="FN87" i="5" s="1"/>
  <c r="EZ74" i="5"/>
  <c r="FN74" i="5" s="1"/>
  <c r="FB48" i="5"/>
  <c r="FP48" i="5" s="1"/>
  <c r="FA74" i="5"/>
  <c r="FZ74" i="5" s="1"/>
  <c r="K74" i="11" s="1"/>
  <c r="L74" i="11" s="1"/>
  <c r="M74" i="11" s="1"/>
  <c r="S70" i="12" s="1"/>
  <c r="T70" i="12" s="1"/>
  <c r="EZ14" i="5"/>
  <c r="FN14" i="5" s="1"/>
  <c r="FB234" i="5"/>
  <c r="FL234" i="5" s="1"/>
  <c r="J234" i="7" s="1"/>
  <c r="K234" i="7" s="1"/>
  <c r="EZ202" i="5"/>
  <c r="FN202" i="5" s="1"/>
  <c r="FA187" i="5"/>
  <c r="FZ187" i="5" s="1"/>
  <c r="EZ190" i="5"/>
  <c r="FN190" i="5" s="1"/>
  <c r="FA148" i="5"/>
  <c r="FO148" i="5" s="1"/>
  <c r="FB123" i="5"/>
  <c r="FP123" i="5" s="1"/>
  <c r="EZ118" i="5"/>
  <c r="FN118" i="5" s="1"/>
  <c r="FA115" i="5"/>
  <c r="FZ115" i="5" s="1"/>
  <c r="FA12" i="5"/>
  <c r="EZ245" i="5"/>
  <c r="FN245" i="5" s="1"/>
  <c r="EZ203" i="5"/>
  <c r="FN203" i="5" s="1"/>
  <c r="FB235" i="5"/>
  <c r="FP235" i="5" s="1"/>
  <c r="FB233" i="5"/>
  <c r="FL233" i="5" s="1"/>
  <c r="J233" i="7" s="1"/>
  <c r="K233" i="7" s="1"/>
  <c r="FB148" i="5"/>
  <c r="FL148" i="5" s="1"/>
  <c r="J148" i="7" s="1"/>
  <c r="K148" i="7" s="1"/>
  <c r="EZ111" i="5"/>
  <c r="FN111" i="5" s="1"/>
  <c r="FA88" i="5"/>
  <c r="FB69" i="5"/>
  <c r="FL69" i="5" s="1"/>
  <c r="J69" i="7" s="1"/>
  <c r="K69" i="7" s="1"/>
  <c r="FB222" i="5"/>
  <c r="FP222" i="5" s="1"/>
  <c r="EZ230" i="5"/>
  <c r="FN230" i="5" s="1"/>
  <c r="FB153" i="5"/>
  <c r="FA171" i="5"/>
  <c r="FZ171" i="5" s="1"/>
  <c r="EZ120" i="5"/>
  <c r="FN120" i="5" s="1"/>
  <c r="EZ59" i="5"/>
  <c r="FN59" i="5" s="1"/>
  <c r="FB199" i="5"/>
  <c r="FP199" i="5" s="1"/>
  <c r="EZ130" i="5"/>
  <c r="FN130" i="5" s="1"/>
  <c r="FB187" i="5"/>
  <c r="FA116" i="5"/>
  <c r="FO116" i="5" s="1"/>
  <c r="FA46" i="5"/>
  <c r="FO46" i="5" s="1"/>
  <c r="EZ32" i="5"/>
  <c r="FN32" i="5" s="1"/>
  <c r="FA112" i="5"/>
  <c r="FO112" i="5" s="1"/>
  <c r="FB23" i="5"/>
  <c r="FB157" i="5"/>
  <c r="FL157" i="5" s="1"/>
  <c r="J157" i="7" s="1"/>
  <c r="K157" i="7" s="1"/>
  <c r="EZ65" i="5"/>
  <c r="FN65" i="5" s="1"/>
  <c r="FA203" i="5"/>
  <c r="FB221" i="5"/>
  <c r="EZ10" i="5"/>
  <c r="FN10" i="5" s="1"/>
  <c r="EZ23" i="5"/>
  <c r="FN23" i="5" s="1"/>
  <c r="EZ212" i="5"/>
  <c r="FN212" i="5" s="1"/>
  <c r="EZ62" i="5"/>
  <c r="FN62" i="5" s="1"/>
  <c r="EZ193" i="5"/>
  <c r="FN193" i="5" s="1"/>
  <c r="EZ54" i="5"/>
  <c r="FN54" i="5" s="1"/>
  <c r="EZ133" i="5"/>
  <c r="FN133" i="5" s="1"/>
  <c r="FA239" i="5"/>
  <c r="FZ239" i="5" s="1"/>
  <c r="EZ169" i="5"/>
  <c r="FN169" i="5" s="1"/>
  <c r="FB215" i="5"/>
  <c r="FL215" i="5" s="1"/>
  <c r="J215" i="7" s="1"/>
  <c r="K215" i="7" s="1"/>
  <c r="FB147" i="5"/>
  <c r="FL147" i="5" s="1"/>
  <c r="J147" i="7" s="1"/>
  <c r="K147" i="7" s="1"/>
  <c r="EZ137" i="5"/>
  <c r="FN137" i="5" s="1"/>
  <c r="EZ119" i="5"/>
  <c r="FN119" i="5" s="1"/>
  <c r="EZ117" i="5"/>
  <c r="FN117" i="5" s="1"/>
  <c r="EZ49" i="5"/>
  <c r="FN49" i="5" s="1"/>
  <c r="FA77" i="5"/>
  <c r="FO77" i="5" s="1"/>
  <c r="FB24" i="5"/>
  <c r="FL24" i="5" s="1"/>
  <c r="J24" i="7" s="1"/>
  <c r="K24" i="7" s="1"/>
  <c r="EZ243" i="5"/>
  <c r="FN243" i="5" s="1"/>
  <c r="FA243" i="5"/>
  <c r="FO243" i="5" s="1"/>
  <c r="FB186" i="5"/>
  <c r="FL186" i="5" s="1"/>
  <c r="J186" i="7" s="1"/>
  <c r="K186" i="7" s="1"/>
  <c r="EZ208" i="5"/>
  <c r="FN208" i="5" s="1"/>
  <c r="FA153" i="5"/>
  <c r="FZ153" i="5" s="1"/>
  <c r="FA128" i="5"/>
  <c r="FO128" i="5" s="1"/>
  <c r="EZ103" i="5"/>
  <c r="FN103" i="5" s="1"/>
  <c r="FA97" i="5"/>
  <c r="FZ97" i="5" s="1"/>
  <c r="K97" i="11" s="1"/>
  <c r="L97" i="11" s="1"/>
  <c r="M97" i="11" s="1"/>
  <c r="S93" i="12" s="1"/>
  <c r="T93" i="12" s="1"/>
  <c r="FA60" i="5"/>
  <c r="FZ60" i="5" s="1"/>
  <c r="K60" i="11" s="1"/>
  <c r="L60" i="11" s="1"/>
  <c r="M60" i="11" s="1"/>
  <c r="Q60" i="11" s="1"/>
  <c r="FB19" i="5"/>
  <c r="FP19" i="5" s="1"/>
  <c r="FB244" i="5"/>
  <c r="FL244" i="5" s="1"/>
  <c r="J244" i="7" s="1"/>
  <c r="K244" i="7" s="1"/>
  <c r="FA172" i="5"/>
  <c r="FZ172" i="5" s="1"/>
  <c r="FB204" i="5"/>
  <c r="FL204" i="5" s="1"/>
  <c r="J204" i="7" s="1"/>
  <c r="K204" i="7" s="1"/>
  <c r="FB156" i="5"/>
  <c r="FL156" i="5" s="1"/>
  <c r="J156" i="7" s="1"/>
  <c r="K156" i="7" s="1"/>
  <c r="FB128" i="5"/>
  <c r="FP128" i="5" s="1"/>
  <c r="EZ92" i="5"/>
  <c r="FN92" i="5" s="1"/>
  <c r="EZ84" i="5"/>
  <c r="FN84" i="5" s="1"/>
  <c r="EZ234" i="5"/>
  <c r="FN234" i="5" s="1"/>
  <c r="FB202" i="5"/>
  <c r="FL202" i="5" s="1"/>
  <c r="J202" i="7" s="1"/>
  <c r="K202" i="7" s="1"/>
  <c r="EZ201" i="5"/>
  <c r="FN201" i="5" s="1"/>
  <c r="EZ167" i="5"/>
  <c r="FN167" i="5" s="1"/>
  <c r="FB149" i="5"/>
  <c r="FL149" i="5" s="1"/>
  <c r="J149" i="7" s="1"/>
  <c r="K149" i="7" s="1"/>
  <c r="FA96" i="5"/>
  <c r="FZ96" i="5" s="1"/>
  <c r="K96" i="11" s="1"/>
  <c r="L96" i="11" s="1"/>
  <c r="M96" i="11" s="1"/>
  <c r="S92" i="12" s="1"/>
  <c r="T92" i="12" s="1"/>
  <c r="EZ68" i="5"/>
  <c r="FN68" i="5" s="1"/>
  <c r="FB183" i="5"/>
  <c r="FP183" i="5" s="1"/>
  <c r="EZ154" i="5"/>
  <c r="FN154" i="5" s="1"/>
  <c r="FB196" i="5"/>
  <c r="FP196" i="5" s="1"/>
  <c r="FB91" i="5"/>
  <c r="FL91" i="5" s="1"/>
  <c r="J91" i="7" s="1"/>
  <c r="K91" i="7" s="1"/>
  <c r="EZ22" i="5"/>
  <c r="FN22" i="5" s="1"/>
  <c r="EZ227" i="5"/>
  <c r="FN227" i="5" s="1"/>
  <c r="FB88" i="5"/>
  <c r="FP88" i="5" s="1"/>
  <c r="FB220" i="5"/>
  <c r="FL220" i="5" s="1"/>
  <c r="J220" i="7" s="1"/>
  <c r="K220" i="7" s="1"/>
  <c r="FA61" i="5"/>
  <c r="FO61" i="5" s="1"/>
  <c r="FA75" i="5"/>
  <c r="FZ75" i="5" s="1"/>
  <c r="K75" i="11" s="1"/>
  <c r="L75" i="11" s="1"/>
  <c r="M75" i="11" s="1"/>
  <c r="Q75" i="11" s="1"/>
  <c r="FB113" i="5"/>
  <c r="FP113" i="5" s="1"/>
  <c r="EZ161" i="5"/>
  <c r="FN161" i="5" s="1"/>
  <c r="FA26" i="5"/>
  <c r="FA157" i="5"/>
  <c r="FB211" i="5"/>
  <c r="FL211" i="5" s="1"/>
  <c r="J211" i="7" s="1"/>
  <c r="K211" i="7" s="1"/>
  <c r="EZ108" i="5"/>
  <c r="FN108" i="5" s="1"/>
  <c r="FA73" i="5"/>
  <c r="FO73" i="5" s="1"/>
  <c r="FL96" i="5"/>
  <c r="J96" i="7" s="1"/>
  <c r="K96" i="7" s="1"/>
  <c r="FB216" i="5"/>
  <c r="FL216" i="5" s="1"/>
  <c r="J216" i="7" s="1"/>
  <c r="K216" i="7" s="1"/>
  <c r="FB139" i="5"/>
  <c r="FL139" i="5" s="1"/>
  <c r="J139" i="7" s="1"/>
  <c r="K139" i="7" s="1"/>
  <c r="EZ240" i="5"/>
  <c r="FN240" i="5" s="1"/>
  <c r="FA183" i="5"/>
  <c r="FO183" i="5" s="1"/>
  <c r="EZ150" i="5"/>
  <c r="FN150" i="5" s="1"/>
  <c r="FA91" i="5"/>
  <c r="FB46" i="5"/>
  <c r="FB9" i="5"/>
  <c r="FA70" i="5"/>
  <c r="FO70" i="5" s="1"/>
  <c r="FA173" i="5"/>
  <c r="FZ173" i="5" s="1"/>
  <c r="FA162" i="5"/>
  <c r="FO162" i="5" s="1"/>
  <c r="FA101" i="5"/>
  <c r="FZ101" i="5" s="1"/>
  <c r="K101" i="11" s="1"/>
  <c r="L101" i="11" s="1"/>
  <c r="M101" i="11" s="1"/>
  <c r="Q101" i="11" s="1"/>
  <c r="FB64" i="5"/>
  <c r="EZ9" i="5"/>
  <c r="FN9" i="5" s="1"/>
  <c r="FA194" i="5"/>
  <c r="FB44" i="5"/>
  <c r="FB131" i="5"/>
  <c r="EZ229" i="5"/>
  <c r="FN229" i="5" s="1"/>
  <c r="EZ165" i="5"/>
  <c r="FN165" i="5" s="1"/>
  <c r="FA119" i="5"/>
  <c r="FZ119" i="5" s="1"/>
  <c r="FA32" i="5"/>
  <c r="FZ32" i="5" s="1"/>
  <c r="K32" i="11" s="1"/>
  <c r="L32" i="11" s="1"/>
  <c r="M32" i="11" s="1"/>
  <c r="Q32" i="11" s="1"/>
  <c r="FB141" i="5"/>
  <c r="FL141" i="5" s="1"/>
  <c r="J141" i="7" s="1"/>
  <c r="K141" i="7" s="1"/>
  <c r="FB90" i="5"/>
  <c r="FA14" i="5"/>
  <c r="FA193" i="5"/>
  <c r="FO193" i="5" s="1"/>
  <c r="FA86" i="5"/>
  <c r="FB29" i="5"/>
  <c r="FA212" i="5"/>
  <c r="FB87" i="5"/>
  <c r="FA230" i="5"/>
  <c r="FB73" i="5"/>
  <c r="FA30" i="5"/>
  <c r="FO30" i="5" s="1"/>
  <c r="FB230" i="5"/>
  <c r="FL230" i="5" s="1"/>
  <c r="J230" i="7" s="1"/>
  <c r="K230" i="7" s="1"/>
  <c r="EZ186" i="5"/>
  <c r="FN186" i="5" s="1"/>
  <c r="FA211" i="5"/>
  <c r="FZ211" i="5" s="1"/>
  <c r="EZ101" i="5"/>
  <c r="FN101" i="5" s="1"/>
  <c r="FA64" i="5"/>
  <c r="EZ20" i="5"/>
  <c r="FN20" i="5" s="1"/>
  <c r="FB169" i="5"/>
  <c r="FA47" i="5"/>
  <c r="FO47" i="5" s="1"/>
  <c r="FA102" i="5"/>
  <c r="FZ102" i="5" s="1"/>
  <c r="K102" i="11" s="1"/>
  <c r="L102" i="11" s="1"/>
  <c r="M102" i="11" s="1"/>
  <c r="S98" i="12" s="1"/>
  <c r="EZ175" i="5"/>
  <c r="FN175" i="5" s="1"/>
  <c r="EZ136" i="5"/>
  <c r="FN136" i="5" s="1"/>
  <c r="FA103" i="5"/>
  <c r="FO103" i="5" s="1"/>
  <c r="EZ16" i="5"/>
  <c r="FN16" i="5" s="1"/>
  <c r="EZ164" i="5"/>
  <c r="FN164" i="5" s="1"/>
  <c r="FB66" i="5"/>
  <c r="FP66" i="5" s="1"/>
  <c r="FB32" i="5"/>
  <c r="FL32" i="5" s="1"/>
  <c r="J32" i="7" s="1"/>
  <c r="K32" i="7" s="1"/>
  <c r="EZ213" i="5"/>
  <c r="FN213" i="5" s="1"/>
  <c r="FA113" i="5"/>
  <c r="FZ113" i="5" s="1"/>
  <c r="EZ28" i="5"/>
  <c r="FN28" i="5" s="1"/>
  <c r="EZ128" i="5"/>
  <c r="FN128" i="5" s="1"/>
  <c r="FA27" i="5"/>
  <c r="FO27" i="5" s="1"/>
  <c r="FB110" i="5"/>
  <c r="FB33" i="5"/>
  <c r="FL33" i="5" s="1"/>
  <c r="J33" i="7" s="1"/>
  <c r="K33" i="7" s="1"/>
  <c r="FB125" i="5"/>
  <c r="FP125" i="5" s="1"/>
  <c r="FA231" i="5"/>
  <c r="FZ231" i="5" s="1"/>
  <c r="FB194" i="5"/>
  <c r="FL194" i="5" s="1"/>
  <c r="J194" i="7" s="1"/>
  <c r="K194" i="7" s="1"/>
  <c r="FA136" i="5"/>
  <c r="FB106" i="5"/>
  <c r="FB74" i="5"/>
  <c r="FP74" i="5" s="1"/>
  <c r="EZ36" i="5"/>
  <c r="FN36" i="5" s="1"/>
  <c r="FA98" i="5"/>
  <c r="FO98" i="5" s="1"/>
  <c r="EZ70" i="5"/>
  <c r="FN70" i="5" s="1"/>
  <c r="EZ41" i="5"/>
  <c r="FN41" i="5" s="1"/>
  <c r="FA182" i="5"/>
  <c r="FZ182" i="5" s="1"/>
  <c r="FA134" i="5"/>
  <c r="FO134" i="5" s="1"/>
  <c r="FB57" i="5"/>
  <c r="FL57" i="5" s="1"/>
  <c r="J57" i="7" s="1"/>
  <c r="K57" i="7" s="1"/>
  <c r="FA238" i="5"/>
  <c r="FZ238" i="5" s="1"/>
  <c r="EZ200" i="5"/>
  <c r="FN200" i="5" s="1"/>
  <c r="FA63" i="5"/>
  <c r="FO63" i="5" s="1"/>
  <c r="FB11" i="5"/>
  <c r="FL11" i="5" s="1"/>
  <c r="J11" i="7" s="1"/>
  <c r="K11" i="7" s="1"/>
  <c r="FB224" i="5"/>
  <c r="FL224" i="5" s="1"/>
  <c r="J224" i="7" s="1"/>
  <c r="K224" i="7" s="1"/>
  <c r="FB118" i="5"/>
  <c r="FP118" i="5" s="1"/>
  <c r="EZ85" i="5"/>
  <c r="FN85" i="5" s="1"/>
  <c r="FA110" i="5"/>
  <c r="FZ110" i="5" s="1"/>
  <c r="K110" i="11" s="1"/>
  <c r="L110" i="11" s="1"/>
  <c r="M110" i="11" s="1"/>
  <c r="Q110" i="11" s="1"/>
  <c r="FA50" i="5"/>
  <c r="FO50" i="5" s="1"/>
  <c r="FB65" i="5"/>
  <c r="FL65" i="5" s="1"/>
  <c r="J65" i="7" s="1"/>
  <c r="K65" i="7" s="1"/>
  <c r="FA28" i="5"/>
  <c r="FO28" i="5" s="1"/>
  <c r="FB154" i="5"/>
  <c r="EZ138" i="5"/>
  <c r="FN138" i="5" s="1"/>
  <c r="EZ83" i="5"/>
  <c r="FN83" i="5" s="1"/>
  <c r="FA68" i="5"/>
  <c r="FB43" i="5"/>
  <c r="FP43" i="5" s="1"/>
  <c r="EZ57" i="5"/>
  <c r="FN57" i="5" s="1"/>
  <c r="FA236" i="5"/>
  <c r="FB236" i="5"/>
  <c r="EZ182" i="5"/>
  <c r="FN182" i="5" s="1"/>
  <c r="EZ204" i="5"/>
  <c r="FN204" i="5" s="1"/>
  <c r="FA147" i="5"/>
  <c r="EZ142" i="5"/>
  <c r="FN142" i="5" s="1"/>
  <c r="EZ122" i="5"/>
  <c r="FN122" i="5" s="1"/>
  <c r="FA105" i="5"/>
  <c r="FA40" i="5"/>
  <c r="FB219" i="5"/>
  <c r="FB213" i="5"/>
  <c r="FB198" i="5"/>
  <c r="FA132" i="5"/>
  <c r="FA125" i="5"/>
  <c r="FA107" i="5"/>
  <c r="FB105" i="5"/>
  <c r="FB40" i="5"/>
  <c r="FL40" i="5" s="1"/>
  <c r="J40" i="7" s="1"/>
  <c r="K40" i="7" s="1"/>
  <c r="FB239" i="5"/>
  <c r="EZ205" i="5"/>
  <c r="FN205" i="5" s="1"/>
  <c r="EZ184" i="5"/>
  <c r="FN184" i="5" s="1"/>
  <c r="FB232" i="5"/>
  <c r="FA200" i="5"/>
  <c r="FB138" i="5"/>
  <c r="EZ110" i="5"/>
  <c r="FN110" i="5" s="1"/>
  <c r="FB70" i="5"/>
  <c r="FA21" i="5"/>
  <c r="FO21" i="5" s="1"/>
  <c r="FB243" i="5"/>
  <c r="FP243" i="5" s="1"/>
  <c r="FA198" i="5"/>
  <c r="FZ198" i="5" s="1"/>
  <c r="FB146" i="5"/>
  <c r="FB82" i="5"/>
  <c r="FB18" i="5"/>
  <c r="FL18" i="5" s="1"/>
  <c r="J18" i="7" s="1"/>
  <c r="K18" i="7" s="1"/>
  <c r="FA2" i="5"/>
  <c r="FO2" i="5" s="1"/>
  <c r="FA83" i="5"/>
  <c r="FZ83" i="5" s="1"/>
  <c r="K83" i="11" s="1"/>
  <c r="L83" i="11" s="1"/>
  <c r="M83" i="11" s="1"/>
  <c r="S79" i="12" s="1"/>
  <c r="T79" i="12" s="1"/>
  <c r="EZ223" i="5"/>
  <c r="FN223" i="5" s="1"/>
  <c r="FA35" i="5"/>
  <c r="FO35" i="5" s="1"/>
  <c r="FB201" i="5"/>
  <c r="FB93" i="5"/>
  <c r="FA57" i="5"/>
  <c r="FA222" i="5"/>
  <c r="FB133" i="5"/>
  <c r="FB126" i="5"/>
  <c r="FA33" i="5"/>
  <c r="FA215" i="5"/>
  <c r="EZ79" i="5"/>
  <c r="FN79" i="5" s="1"/>
  <c r="FA19" i="5"/>
  <c r="FA41" i="5"/>
  <c r="FA108" i="5"/>
  <c r="FB37" i="5"/>
  <c r="FL37" i="5" s="1"/>
  <c r="J37" i="7" s="1"/>
  <c r="K37" i="7" s="1"/>
  <c r="EZ64" i="5"/>
  <c r="FN64" i="5" s="1"/>
  <c r="FB50" i="5"/>
  <c r="FL50" i="5" s="1"/>
  <c r="J50" i="7" s="1"/>
  <c r="K50" i="7" s="1"/>
  <c r="FB59" i="5"/>
  <c r="EZ47" i="5"/>
  <c r="FN47" i="5" s="1"/>
  <c r="EZ6" i="5"/>
  <c r="FN6" i="5" s="1"/>
  <c r="FA234" i="5"/>
  <c r="FZ234" i="5" s="1"/>
  <c r="EZ179" i="5"/>
  <c r="FN179" i="5" s="1"/>
  <c r="FB203" i="5"/>
  <c r="FP203" i="5" s="1"/>
  <c r="FA144" i="5"/>
  <c r="FZ144" i="5" s="1"/>
  <c r="FA140" i="5"/>
  <c r="FZ140" i="5" s="1"/>
  <c r="FB120" i="5"/>
  <c r="EZ104" i="5"/>
  <c r="FN104" i="5" s="1"/>
  <c r="EZ39" i="5"/>
  <c r="FN39" i="5" s="1"/>
  <c r="EZ241" i="5"/>
  <c r="FN241" i="5" s="1"/>
  <c r="FB207" i="5"/>
  <c r="FP207" i="5" s="1"/>
  <c r="EZ145" i="5"/>
  <c r="FN145" i="5" s="1"/>
  <c r="FB193" i="5"/>
  <c r="FL193" i="5" s="1"/>
  <c r="J193" i="7" s="1"/>
  <c r="K193" i="7" s="1"/>
  <c r="EZ181" i="5"/>
  <c r="FN181" i="5" s="1"/>
  <c r="FB152" i="5"/>
  <c r="FL152" i="5" s="1"/>
  <c r="J152" i="7" s="1"/>
  <c r="K152" i="7" s="1"/>
  <c r="EZ38" i="5"/>
  <c r="FN38" i="5" s="1"/>
  <c r="FB62" i="5"/>
  <c r="FP62" i="5" s="1"/>
  <c r="FB55" i="5"/>
  <c r="FA185" i="5"/>
  <c r="FA175" i="5"/>
  <c r="FB103" i="5"/>
  <c r="FL103" i="5" s="1"/>
  <c r="J103" i="7" s="1"/>
  <c r="K103" i="7" s="1"/>
  <c r="FA111" i="5"/>
  <c r="FZ111" i="5" s="1"/>
  <c r="K111" i="11" s="1"/>
  <c r="L111" i="11" s="1"/>
  <c r="M111" i="11" s="1"/>
  <c r="S107" i="12" s="1"/>
  <c r="T107" i="12" s="1"/>
  <c r="FA37" i="5"/>
  <c r="FO37" i="5" s="1"/>
  <c r="FB179" i="5"/>
  <c r="EZ63" i="5"/>
  <c r="FN63" i="5" s="1"/>
  <c r="FB190" i="5"/>
  <c r="FA31" i="5"/>
  <c r="FO31" i="5" s="1"/>
  <c r="EZ149" i="5"/>
  <c r="FN149" i="5" s="1"/>
  <c r="FB95" i="5"/>
  <c r="FL95" i="5" s="1"/>
  <c r="J95" i="7" s="1"/>
  <c r="K95" i="7" s="1"/>
  <c r="EZ19" i="5"/>
  <c r="FN19" i="5" s="1"/>
  <c r="FA195" i="5"/>
  <c r="FZ195" i="5" s="1"/>
  <c r="FB89" i="5"/>
  <c r="FL89" i="5" s="1"/>
  <c r="J89" i="7" s="1"/>
  <c r="K89" i="7" s="1"/>
  <c r="FB34" i="5"/>
  <c r="FP34" i="5" s="1"/>
  <c r="FA220" i="5"/>
  <c r="FO220" i="5" s="1"/>
  <c r="FA130" i="5"/>
  <c r="FA106" i="5"/>
  <c r="FZ106" i="5" s="1"/>
  <c r="K106" i="11" s="1"/>
  <c r="L106" i="11" s="1"/>
  <c r="M106" i="11" s="1"/>
  <c r="S102" i="12" s="1"/>
  <c r="T102" i="12" s="1"/>
  <c r="FA22" i="5"/>
  <c r="FO22" i="5" s="1"/>
  <c r="FB245" i="5"/>
  <c r="FP245" i="5" s="1"/>
  <c r="FA129" i="5"/>
  <c r="EZ160" i="5"/>
  <c r="FN160" i="5" s="1"/>
  <c r="EZ18" i="5"/>
  <c r="FN18" i="5" s="1"/>
  <c r="FO5" i="5"/>
  <c r="FZ5" i="5"/>
  <c r="K5" i="11" s="1"/>
  <c r="L5" i="11" s="1"/>
  <c r="M5" i="11" s="1"/>
  <c r="Q5" i="11" s="1"/>
  <c r="FB27" i="5"/>
  <c r="EZ209" i="5"/>
  <c r="FN209" i="5" s="1"/>
  <c r="EZ174" i="5"/>
  <c r="FN174" i="5" s="1"/>
  <c r="FA55" i="5"/>
  <c r="FB101" i="5"/>
  <c r="EZ27" i="5"/>
  <c r="FN27" i="5" s="1"/>
  <c r="FA43" i="5"/>
  <c r="EZ24" i="5"/>
  <c r="FN24" i="5" s="1"/>
  <c r="FA16" i="5"/>
  <c r="FA164" i="5"/>
  <c r="FA94" i="5"/>
  <c r="FB30" i="5"/>
  <c r="FA223" i="5"/>
  <c r="FA143" i="5"/>
  <c r="FB13" i="5"/>
  <c r="FB218" i="5"/>
  <c r="FA213" i="5"/>
  <c r="FB130" i="5"/>
  <c r="FA120" i="5"/>
  <c r="EZ71" i="5"/>
  <c r="FN71" i="5" s="1"/>
  <c r="FA7" i="5"/>
  <c r="EZ15" i="5"/>
  <c r="FN15" i="5" s="1"/>
  <c r="EZ244" i="5"/>
  <c r="FN244" i="5" s="1"/>
  <c r="FA240" i="5"/>
  <c r="FA142" i="5"/>
  <c r="FB121" i="5"/>
  <c r="FB56" i="5"/>
  <c r="FA3" i="5"/>
  <c r="FB2" i="5"/>
  <c r="FB214" i="5"/>
  <c r="FB178" i="5"/>
  <c r="FA163" i="5"/>
  <c r="FB129" i="5"/>
  <c r="EZ52" i="5"/>
  <c r="FN52" i="5" s="1"/>
  <c r="FA51" i="5"/>
  <c r="FA90" i="5"/>
  <c r="EZ69" i="5"/>
  <c r="FN69" i="5" s="1"/>
  <c r="FB119" i="5"/>
  <c r="FB47" i="5"/>
  <c r="EZ195" i="5"/>
  <c r="FN195" i="5" s="1"/>
  <c r="FA15" i="5"/>
  <c r="FA189" i="5"/>
  <c r="FB78" i="5"/>
  <c r="FB99" i="5"/>
  <c r="FA244" i="5"/>
  <c r="EZ4" i="5"/>
  <c r="FN4" i="5" s="1"/>
  <c r="FA20" i="5"/>
  <c r="FO95" i="5"/>
  <c r="FO168" i="5"/>
  <c r="FA233" i="5"/>
  <c r="FA135" i="5"/>
  <c r="FB71" i="5"/>
  <c r="FB20" i="5"/>
  <c r="EZ188" i="5"/>
  <c r="FN188" i="5" s="1"/>
  <c r="EZ107" i="5"/>
  <c r="FN107" i="5" s="1"/>
  <c r="FB8" i="5"/>
  <c r="EZ228" i="5"/>
  <c r="FN228" i="5" s="1"/>
  <c r="FA170" i="5"/>
  <c r="EZ139" i="5"/>
  <c r="FN139" i="5" s="1"/>
  <c r="EZ78" i="5"/>
  <c r="FN78" i="5" s="1"/>
  <c r="EZ40" i="5"/>
  <c r="FN40" i="5" s="1"/>
  <c r="FA34" i="5"/>
  <c r="FB38" i="5"/>
  <c r="FB223" i="5"/>
  <c r="EZ218" i="5"/>
  <c r="FN218" i="5" s="1"/>
  <c r="FB160" i="5"/>
  <c r="FB80" i="5"/>
  <c r="FB98" i="5"/>
  <c r="FA24" i="5"/>
  <c r="EZ21" i="5"/>
  <c r="FN21" i="5" s="1"/>
  <c r="FA214" i="5"/>
  <c r="EZ134" i="5"/>
  <c r="FN134" i="5" s="1"/>
  <c r="EZ192" i="5"/>
  <c r="FN192" i="5" s="1"/>
  <c r="FA85" i="5"/>
  <c r="FA93" i="5"/>
  <c r="EZ8" i="5"/>
  <c r="FN8" i="5" s="1"/>
  <c r="FA6" i="5"/>
  <c r="FA23" i="5"/>
  <c r="FB54" i="5"/>
  <c r="FB165" i="5"/>
  <c r="FB28" i="5"/>
  <c r="FB116" i="5"/>
  <c r="FA76" i="5"/>
  <c r="FB83" i="5"/>
  <c r="FA166" i="5"/>
  <c r="FB5" i="5"/>
  <c r="FB114" i="5"/>
  <c r="EZ239" i="5"/>
  <c r="FN239" i="5" s="1"/>
  <c r="EZ144" i="5"/>
  <c r="FN144" i="5" s="1"/>
  <c r="FB76" i="5"/>
  <c r="FP76" i="5" s="1"/>
  <c r="FB68" i="5"/>
  <c r="FP68" i="5" s="1"/>
  <c r="EZ176" i="5"/>
  <c r="FN176" i="5" s="1"/>
  <c r="FB84" i="5"/>
  <c r="FP84" i="5" s="1"/>
  <c r="EZ3" i="5"/>
  <c r="FN3" i="5" s="1"/>
  <c r="EZ222" i="5"/>
  <c r="FN222" i="5" s="1"/>
  <c r="FB174" i="5"/>
  <c r="FL174" i="5" s="1"/>
  <c r="J174" i="7" s="1"/>
  <c r="K174" i="7" s="1"/>
  <c r="FB151" i="5"/>
  <c r="FL151" i="5" s="1"/>
  <c r="J151" i="7" s="1"/>
  <c r="K151" i="7" s="1"/>
  <c r="FA79" i="5"/>
  <c r="FO79" i="5" s="1"/>
  <c r="FA58" i="5"/>
  <c r="FZ58" i="5" s="1"/>
  <c r="K58" i="11" s="1"/>
  <c r="L58" i="11" s="1"/>
  <c r="M58" i="11" s="1"/>
  <c r="S54" i="12" s="1"/>
  <c r="T54" i="12" s="1"/>
  <c r="EZ7" i="5"/>
  <c r="FN7" i="5" s="1"/>
  <c r="FB17" i="5"/>
  <c r="FL17" i="5" s="1"/>
  <c r="J17" i="7" s="1"/>
  <c r="K17" i="7" s="1"/>
  <c r="FA217" i="5"/>
  <c r="FZ217" i="5" s="1"/>
  <c r="FA181" i="5"/>
  <c r="FZ181" i="5" s="1"/>
  <c r="FB166" i="5"/>
  <c r="FA80" i="5"/>
  <c r="FO80" i="5" s="1"/>
  <c r="FA56" i="5"/>
  <c r="FZ56" i="5" s="1"/>
  <c r="K56" i="11" s="1"/>
  <c r="L56" i="11" s="1"/>
  <c r="M56" i="11" s="1"/>
  <c r="S52" i="12" s="1"/>
  <c r="T52" i="12" s="1"/>
  <c r="FA59" i="5"/>
  <c r="FZ59" i="5" s="1"/>
  <c r="K59" i="11" s="1"/>
  <c r="L59" i="11" s="1"/>
  <c r="M59" i="11" s="1"/>
  <c r="Q59" i="11" s="1"/>
  <c r="EZ5" i="5"/>
  <c r="FN5" i="5" s="1"/>
  <c r="EZ172" i="5"/>
  <c r="FN172" i="5" s="1"/>
  <c r="FB150" i="5"/>
  <c r="FL150" i="5" s="1"/>
  <c r="J150" i="7" s="1"/>
  <c r="K150" i="7" s="1"/>
  <c r="FA122" i="5"/>
  <c r="FZ122" i="5" s="1"/>
  <c r="EZ51" i="5"/>
  <c r="FN51" i="5" s="1"/>
  <c r="FB53" i="5"/>
  <c r="FP53" i="5" s="1"/>
  <c r="FB21" i="5"/>
  <c r="FL21" i="5" s="1"/>
  <c r="J21" i="7" s="1"/>
  <c r="K21" i="7" s="1"/>
  <c r="EZ237" i="5"/>
  <c r="FN237" i="5" s="1"/>
  <c r="FB14" i="5"/>
  <c r="FP14" i="5" s="1"/>
  <c r="EZ50" i="5"/>
  <c r="FN50" i="5" s="1"/>
  <c r="FA206" i="5"/>
  <c r="FO206" i="5" s="1"/>
  <c r="FB112" i="5"/>
  <c r="FL112" i="5" s="1"/>
  <c r="J112" i="7" s="1"/>
  <c r="K112" i="7" s="1"/>
  <c r="FB210" i="5"/>
  <c r="EZ80" i="5"/>
  <c r="FN80" i="5" s="1"/>
  <c r="FA48" i="5"/>
  <c r="FA156" i="5"/>
  <c r="FA118" i="5"/>
  <c r="EZ46" i="5"/>
  <c r="FN46" i="5" s="1"/>
  <c r="EZ157" i="5"/>
  <c r="FN157" i="5" s="1"/>
  <c r="EZ76" i="5"/>
  <c r="FN76" i="5" s="1"/>
  <c r="EZ86" i="5"/>
  <c r="FN86" i="5" s="1"/>
  <c r="FA245" i="5"/>
  <c r="EZ106" i="5"/>
  <c r="FN106" i="5" s="1"/>
  <c r="FA39" i="5"/>
  <c r="FZ39" i="5" s="1"/>
  <c r="K39" i="11" s="1"/>
  <c r="L39" i="11" s="1"/>
  <c r="M39" i="11" s="1"/>
  <c r="S35" i="12" s="1"/>
  <c r="T35" i="12" s="1"/>
  <c r="FA36" i="5"/>
  <c r="FO36" i="5" s="1"/>
  <c r="FB10" i="5"/>
  <c r="FL10" i="5" s="1"/>
  <c r="J10" i="7" s="1"/>
  <c r="K10" i="7" s="1"/>
  <c r="FB237" i="5"/>
  <c r="FP237" i="5" s="1"/>
  <c r="FB180" i="5"/>
  <c r="FL180" i="5" s="1"/>
  <c r="J180" i="7" s="1"/>
  <c r="K180" i="7" s="1"/>
  <c r="EZ147" i="5"/>
  <c r="FN147" i="5" s="1"/>
  <c r="EZ89" i="5"/>
  <c r="FN89" i="5" s="1"/>
  <c r="FB42" i="5"/>
  <c r="FL42" i="5" s="1"/>
  <c r="J42" i="7" s="1"/>
  <c r="K42" i="7" s="1"/>
  <c r="FA49" i="5"/>
  <c r="FO49" i="5" s="1"/>
  <c r="FA11" i="5"/>
  <c r="FO11" i="5" s="1"/>
  <c r="FB205" i="5"/>
  <c r="FP205" i="5" s="1"/>
  <c r="EZ140" i="5"/>
  <c r="FN140" i="5" s="1"/>
  <c r="FB61" i="5"/>
  <c r="FL61" i="5" s="1"/>
  <c r="J61" i="7" s="1"/>
  <c r="K61" i="7" s="1"/>
  <c r="FB100" i="5"/>
  <c r="FL100" i="5" s="1"/>
  <c r="J100" i="7" s="1"/>
  <c r="K100" i="7" s="1"/>
  <c r="EZ155" i="5"/>
  <c r="FN155" i="5" s="1"/>
  <c r="FA89" i="5"/>
  <c r="FO89" i="5" s="1"/>
  <c r="FB16" i="5"/>
  <c r="FL16" i="5" s="1"/>
  <c r="J16" i="7" s="1"/>
  <c r="K16" i="7" s="1"/>
  <c r="EZ219" i="5"/>
  <c r="FN219" i="5" s="1"/>
  <c r="FA190" i="5"/>
  <c r="FO190" i="5" s="1"/>
  <c r="EZ125" i="5"/>
  <c r="FN125" i="5" s="1"/>
  <c r="FB85" i="5"/>
  <c r="FL85" i="5" s="1"/>
  <c r="J85" i="7" s="1"/>
  <c r="K85" i="7" s="1"/>
  <c r="EZ60" i="5"/>
  <c r="FN60" i="5" s="1"/>
  <c r="FB122" i="5"/>
  <c r="FL122" i="5" s="1"/>
  <c r="J122" i="7" s="1"/>
  <c r="K122" i="7" s="1"/>
  <c r="FB6" i="5"/>
  <c r="FL6" i="5" s="1"/>
  <c r="J6" i="7" s="1"/>
  <c r="K6" i="7" s="1"/>
  <c r="FB173" i="5"/>
  <c r="FL173" i="5" s="1"/>
  <c r="J173" i="7" s="1"/>
  <c r="K173" i="7" s="1"/>
  <c r="EZ152" i="5"/>
  <c r="FN152" i="5" s="1"/>
  <c r="FA124" i="5"/>
  <c r="FZ124" i="5" s="1"/>
  <c r="EZ55" i="5"/>
  <c r="FN55" i="5" s="1"/>
  <c r="EZ56" i="5"/>
  <c r="FN56" i="5" s="1"/>
  <c r="EZ25" i="5"/>
  <c r="FN25" i="5" s="1"/>
  <c r="EZ236" i="5"/>
  <c r="FN236" i="5" s="1"/>
  <c r="EZ199" i="5"/>
  <c r="FN199" i="5" s="1"/>
  <c r="FB172" i="5"/>
  <c r="FL172" i="5" s="1"/>
  <c r="J172" i="7" s="1"/>
  <c r="K172" i="7" s="1"/>
  <c r="EZ112" i="5"/>
  <c r="FN112" i="5" s="1"/>
  <c r="FB60" i="5"/>
  <c r="FP60" i="5" s="1"/>
  <c r="EZ2" i="5"/>
  <c r="FN2" i="5" s="1"/>
  <c r="FA10" i="5"/>
  <c r="FZ10" i="5" s="1"/>
  <c r="K10" i="11" s="1"/>
  <c r="L10" i="11" s="1"/>
  <c r="M10" i="11" s="1"/>
  <c r="S6" i="12" s="1"/>
  <c r="T6" i="12" s="1"/>
  <c r="FB136" i="5"/>
  <c r="FL136" i="5" s="1"/>
  <c r="J136" i="7" s="1"/>
  <c r="K136" i="7" s="1"/>
  <c r="EZ100" i="5"/>
  <c r="FN100" i="5" s="1"/>
  <c r="EZ37" i="5"/>
  <c r="FN37" i="5" s="1"/>
  <c r="FB242" i="5"/>
  <c r="FA44" i="5"/>
  <c r="FB115" i="5"/>
  <c r="FP115" i="5" s="1"/>
  <c r="FA18" i="5"/>
  <c r="FZ18" i="5" s="1"/>
  <c r="K18" i="11" s="1"/>
  <c r="L18" i="11" s="1"/>
  <c r="M18" i="11" s="1"/>
  <c r="Q18" i="11" s="1"/>
  <c r="EZ11" i="5"/>
  <c r="FN11" i="5" s="1"/>
  <c r="FA45" i="5"/>
  <c r="FA78" i="5"/>
  <c r="FZ78" i="5" s="1"/>
  <c r="K78" i="11" s="1"/>
  <c r="L78" i="11" s="1"/>
  <c r="M78" i="11" s="1"/>
  <c r="S74" i="12" s="1"/>
  <c r="T74" i="12" s="1"/>
  <c r="FP92" i="5"/>
  <c r="FP155" i="5"/>
  <c r="FP12" i="5"/>
  <c r="FP197" i="5"/>
  <c r="FP188" i="5"/>
  <c r="FL36" i="5"/>
  <c r="J36" i="7" s="1"/>
  <c r="K36" i="7" s="1"/>
  <c r="FP26" i="5"/>
  <c r="FL4" i="5"/>
  <c r="J4" i="7" s="1"/>
  <c r="K4" i="7" s="1"/>
  <c r="FP144" i="5"/>
  <c r="FO232" i="5"/>
  <c r="FP158" i="5"/>
  <c r="GE5" i="5"/>
  <c r="FP171" i="5"/>
  <c r="FZ114" i="5"/>
  <c r="FZ196" i="5"/>
  <c r="FZ123" i="5"/>
  <c r="FO241" i="5"/>
  <c r="FZ228" i="5"/>
  <c r="Q95" i="11"/>
  <c r="FO229" i="5"/>
  <c r="FZ38" i="5"/>
  <c r="K38" i="11" s="1"/>
  <c r="L38" i="11" s="1"/>
  <c r="M38" i="11" s="1"/>
  <c r="FP63" i="5"/>
  <c r="FP226" i="5"/>
  <c r="FO187" i="5"/>
  <c r="FP182" i="5"/>
  <c r="FO204" i="5"/>
  <c r="FP231" i="5"/>
  <c r="FO138" i="5"/>
  <c r="FZ72" i="5"/>
  <c r="K72" i="11" s="1"/>
  <c r="L72" i="11" s="1"/>
  <c r="M72" i="11" s="1"/>
  <c r="S68" i="12" s="1"/>
  <c r="FP79" i="5"/>
  <c r="FO179" i="5"/>
  <c r="FP225" i="5" l="1"/>
  <c r="FO117" i="5"/>
  <c r="FP238" i="5"/>
  <c r="FP91" i="5"/>
  <c r="FL199" i="5"/>
  <c r="J199" i="7" s="1"/>
  <c r="K199" i="7" s="1"/>
  <c r="FP69" i="5"/>
  <c r="FO121" i="5"/>
  <c r="FL192" i="5"/>
  <c r="J192" i="7" s="1"/>
  <c r="K192" i="7" s="1"/>
  <c r="FZ216" i="5"/>
  <c r="FZ13" i="5"/>
  <c r="K13" i="11" s="1"/>
  <c r="L13" i="11" s="1"/>
  <c r="M13" i="11" s="1"/>
  <c r="Q13" i="11" s="1"/>
  <c r="FO172" i="5"/>
  <c r="FP3" i="5"/>
  <c r="FL164" i="5"/>
  <c r="J164" i="7" s="1"/>
  <c r="K164" i="7" s="1"/>
  <c r="FL235" i="5"/>
  <c r="J235" i="7" s="1"/>
  <c r="K235" i="7" s="1"/>
  <c r="FO99" i="5"/>
  <c r="FZ152" i="5"/>
  <c r="FP108" i="5"/>
  <c r="S88" i="12"/>
  <c r="T88" i="12" s="1"/>
  <c r="S50" i="12"/>
  <c r="T50" i="12" s="1"/>
  <c r="FL140" i="5"/>
  <c r="J140" i="7" s="1"/>
  <c r="K140" i="7" s="1"/>
  <c r="FZ81" i="5"/>
  <c r="K81" i="11" s="1"/>
  <c r="L81" i="11" s="1"/>
  <c r="M81" i="11" s="1"/>
  <c r="S77" i="12" s="1"/>
  <c r="T77" i="12" s="1"/>
  <c r="FZ184" i="5"/>
  <c r="FO54" i="5"/>
  <c r="FO62" i="5"/>
  <c r="FO92" i="5"/>
  <c r="FL175" i="5"/>
  <c r="J175" i="7" s="1"/>
  <c r="K175" i="7" s="1"/>
  <c r="FZ226" i="5"/>
  <c r="FL51" i="5"/>
  <c r="J51" i="7" s="1"/>
  <c r="K51" i="7" s="1"/>
  <c r="FZ67" i="5"/>
  <c r="K67" i="11" s="1"/>
  <c r="L67" i="11" s="1"/>
  <c r="M67" i="11" s="1"/>
  <c r="Q67" i="11" s="1"/>
  <c r="FP246" i="5"/>
  <c r="Q62" i="11"/>
  <c r="FO205" i="5"/>
  <c r="FP104" i="5"/>
  <c r="FP107" i="5"/>
  <c r="FO66" i="5"/>
  <c r="Q66" i="11"/>
  <c r="FZ137" i="5"/>
  <c r="FZ82" i="5"/>
  <c r="K82" i="11" s="1"/>
  <c r="L82" i="11" s="1"/>
  <c r="M82" i="11" s="1"/>
  <c r="Q82" i="11" s="1"/>
  <c r="FP147" i="5"/>
  <c r="Q69" i="11"/>
  <c r="FO210" i="5"/>
  <c r="FL22" i="5"/>
  <c r="J22" i="7" s="1"/>
  <c r="K22" i="7" s="1"/>
  <c r="FO165" i="5"/>
  <c r="FP148" i="5"/>
  <c r="FO155" i="5"/>
  <c r="FO127" i="5"/>
  <c r="FL229" i="5"/>
  <c r="J229" i="7" s="1"/>
  <c r="K229" i="7" s="1"/>
  <c r="FZ243" i="5"/>
  <c r="S71" i="12"/>
  <c r="T71" i="12" s="1"/>
  <c r="FO133" i="5"/>
  <c r="FL123" i="5"/>
  <c r="J123" i="7" s="1"/>
  <c r="K123" i="7" s="1"/>
  <c r="FL137" i="5"/>
  <c r="J137" i="7" s="1"/>
  <c r="K137" i="7" s="1"/>
  <c r="FL48" i="5"/>
  <c r="J48" i="7" s="1"/>
  <c r="K48" i="7" s="1"/>
  <c r="FL86" i="5"/>
  <c r="J86" i="7" s="1"/>
  <c r="K86" i="7" s="1"/>
  <c r="FO169" i="5"/>
  <c r="FP167" i="5"/>
  <c r="FO197" i="5"/>
  <c r="FO131" i="5"/>
  <c r="FL19" i="5"/>
  <c r="J19" i="7" s="1"/>
  <c r="K19" i="7" s="1"/>
  <c r="FO69" i="5"/>
  <c r="FZ192" i="5"/>
  <c r="FO104" i="5"/>
  <c r="FO97" i="5"/>
  <c r="FZ46" i="5"/>
  <c r="K46" i="11" s="1"/>
  <c r="L46" i="11" s="1"/>
  <c r="M46" i="11" s="1"/>
  <c r="Q46" i="11" s="1"/>
  <c r="Q65" i="11"/>
  <c r="FP102" i="5"/>
  <c r="Q97" i="11"/>
  <c r="FP194" i="5"/>
  <c r="FO201" i="5"/>
  <c r="FP163" i="5"/>
  <c r="FP124" i="5"/>
  <c r="FP24" i="5"/>
  <c r="FP220" i="5"/>
  <c r="FZ52" i="5"/>
  <c r="K52" i="11" s="1"/>
  <c r="L52" i="11" s="1"/>
  <c r="M52" i="11" s="1"/>
  <c r="Q52" i="11" s="1"/>
  <c r="FZ162" i="5"/>
  <c r="FP170" i="5"/>
  <c r="FZ109" i="5"/>
  <c r="K109" i="11" s="1"/>
  <c r="L109" i="11" s="1"/>
  <c r="M109" i="11" s="1"/>
  <c r="S105" i="12" s="1"/>
  <c r="T105" i="12" s="1"/>
  <c r="Q96" i="11"/>
  <c r="Q99" i="11"/>
  <c r="FP168" i="5"/>
  <c r="FO171" i="5"/>
  <c r="FO211" i="5"/>
  <c r="FP142" i="5"/>
  <c r="FZ148" i="5"/>
  <c r="Q104" i="11"/>
  <c r="S100" i="12"/>
  <c r="T100" i="12" s="1"/>
  <c r="FO195" i="5"/>
  <c r="FL191" i="5"/>
  <c r="J191" i="7" s="1"/>
  <c r="K191" i="7" s="1"/>
  <c r="FZ21" i="5"/>
  <c r="K21" i="11" s="1"/>
  <c r="L21" i="11" s="1"/>
  <c r="M21" i="11" s="1"/>
  <c r="FL67" i="5"/>
  <c r="J67" i="7" s="1"/>
  <c r="K67" i="7" s="1"/>
  <c r="FL135" i="5"/>
  <c r="J135" i="7" s="1"/>
  <c r="K135" i="7" s="1"/>
  <c r="FL66" i="5"/>
  <c r="J66" i="7" s="1"/>
  <c r="K66" i="7" s="1"/>
  <c r="FZ98" i="5"/>
  <c r="K98" i="11" s="1"/>
  <c r="L98" i="11" s="1"/>
  <c r="M98" i="11" s="1"/>
  <c r="Q98" i="11" s="1"/>
  <c r="FZ225" i="5"/>
  <c r="Q58" i="11"/>
  <c r="FZ2" i="5"/>
  <c r="K2" i="11" s="1"/>
  <c r="L2" i="11" s="1"/>
  <c r="M2" i="11" s="1"/>
  <c r="Q2" i="11" s="1"/>
  <c r="FP157" i="5"/>
  <c r="FZ191" i="5"/>
  <c r="FZ221" i="5"/>
  <c r="FO32" i="5"/>
  <c r="FP75" i="5"/>
  <c r="FO208" i="5"/>
  <c r="FP94" i="5"/>
  <c r="FL241" i="5"/>
  <c r="J241" i="7" s="1"/>
  <c r="K241" i="7" s="1"/>
  <c r="FZ128" i="5"/>
  <c r="Q8" i="11"/>
  <c r="FZ167" i="5"/>
  <c r="Q100" i="11"/>
  <c r="FP228" i="5"/>
  <c r="FO224" i="5"/>
  <c r="FO115" i="5"/>
  <c r="FP132" i="5"/>
  <c r="FL117" i="5"/>
  <c r="J117" i="7" s="1"/>
  <c r="K117" i="7" s="1"/>
  <c r="FP240" i="5"/>
  <c r="FP204" i="5"/>
  <c r="FZ176" i="5"/>
  <c r="FP234" i="5"/>
  <c r="FP134" i="5"/>
  <c r="FP127" i="5"/>
  <c r="FZ242" i="5"/>
  <c r="FO100" i="5"/>
  <c r="FO8" i="5"/>
  <c r="FZ180" i="5"/>
  <c r="FP162" i="5"/>
  <c r="FO101" i="5"/>
  <c r="FP149" i="5"/>
  <c r="FO153" i="5"/>
  <c r="FZ103" i="5"/>
  <c r="K103" i="11" s="1"/>
  <c r="L103" i="11" s="1"/>
  <c r="M103" i="11" s="1"/>
  <c r="Q103" i="11" s="1"/>
  <c r="S106" i="12"/>
  <c r="T106" i="12" s="1"/>
  <c r="FO186" i="5"/>
  <c r="FZ71" i="5"/>
  <c r="K71" i="11" s="1"/>
  <c r="L71" i="11" s="1"/>
  <c r="M71" i="11" s="1"/>
  <c r="S67" i="12" s="1"/>
  <c r="T67" i="12" s="1"/>
  <c r="FZ80" i="5"/>
  <c r="K80" i="11" s="1"/>
  <c r="L80" i="11" s="1"/>
  <c r="M80" i="11" s="1"/>
  <c r="Q80" i="11" s="1"/>
  <c r="Q74" i="11"/>
  <c r="FP200" i="5"/>
  <c r="FP145" i="5"/>
  <c r="FZ77" i="5"/>
  <c r="K77" i="11" s="1"/>
  <c r="L77" i="11" s="1"/>
  <c r="M77" i="11" s="1"/>
  <c r="S73" i="12" s="1"/>
  <c r="T73" i="12" s="1"/>
  <c r="FP195" i="5"/>
  <c r="FO96" i="5"/>
  <c r="FO141" i="5"/>
  <c r="FZ146" i="5"/>
  <c r="FO239" i="5"/>
  <c r="FZ116" i="5"/>
  <c r="FO65" i="5"/>
  <c r="FP39" i="5"/>
  <c r="FP189" i="5"/>
  <c r="FP230" i="5"/>
  <c r="FO198" i="5"/>
  <c r="FZ206" i="5"/>
  <c r="FL14" i="5"/>
  <c r="J14" i="7" s="1"/>
  <c r="K14" i="7" s="1"/>
  <c r="FO235" i="5"/>
  <c r="FZ139" i="5"/>
  <c r="FP89" i="5"/>
  <c r="FO42" i="5"/>
  <c r="FO106" i="5"/>
  <c r="FP151" i="5"/>
  <c r="FZ36" i="5"/>
  <c r="K36" i="11" s="1"/>
  <c r="L36" i="11" s="1"/>
  <c r="M36" i="11" s="1"/>
  <c r="S32" i="12" s="1"/>
  <c r="T32" i="12" s="1"/>
  <c r="FZ11" i="5"/>
  <c r="K11" i="11" s="1"/>
  <c r="L11" i="11" s="1"/>
  <c r="M11" i="11" s="1"/>
  <c r="S7" i="12" s="1"/>
  <c r="T7" i="12" s="1"/>
  <c r="FP37" i="5"/>
  <c r="FO60" i="5"/>
  <c r="FL128" i="5"/>
  <c r="J128" i="7" s="1"/>
  <c r="K128" i="7" s="1"/>
  <c r="FL77" i="5"/>
  <c r="J77" i="7" s="1"/>
  <c r="K77" i="7" s="1"/>
  <c r="FL88" i="5"/>
  <c r="J88" i="7" s="1"/>
  <c r="K88" i="7" s="1"/>
  <c r="FO160" i="5"/>
  <c r="FZ70" i="5"/>
  <c r="K70" i="11" s="1"/>
  <c r="L70" i="11" s="1"/>
  <c r="M70" i="11" s="1"/>
  <c r="Q70" i="11" s="1"/>
  <c r="FO140" i="5"/>
  <c r="FO178" i="5"/>
  <c r="FP156" i="5"/>
  <c r="FO111" i="5"/>
  <c r="FP109" i="5"/>
  <c r="FL53" i="5"/>
  <c r="J53" i="7" s="1"/>
  <c r="K53" i="7" s="1"/>
  <c r="Q111" i="11"/>
  <c r="FP159" i="5"/>
  <c r="FO102" i="5"/>
  <c r="FL222" i="5"/>
  <c r="J222" i="7" s="1"/>
  <c r="K222" i="7" s="1"/>
  <c r="FP111" i="5"/>
  <c r="FP216" i="5"/>
  <c r="FL245" i="5"/>
  <c r="J245" i="7" s="1"/>
  <c r="K245" i="7" s="1"/>
  <c r="FZ112" i="5"/>
  <c r="K112" i="11" s="1"/>
  <c r="L112" i="11" s="1"/>
  <c r="M112" i="11" s="1"/>
  <c r="S108" i="12" s="1"/>
  <c r="T108" i="12" s="1"/>
  <c r="FP25" i="5"/>
  <c r="FO231" i="5"/>
  <c r="FP206" i="5"/>
  <c r="FP50" i="5"/>
  <c r="FL183" i="5"/>
  <c r="J183" i="7" s="1"/>
  <c r="K183" i="7" s="1"/>
  <c r="FL23" i="5"/>
  <c r="J23" i="7" s="1"/>
  <c r="K23" i="7" s="1"/>
  <c r="FP23" i="5"/>
  <c r="FL35" i="5"/>
  <c r="J35" i="7" s="1"/>
  <c r="K35" i="7" s="1"/>
  <c r="FP35" i="5"/>
  <c r="FZ199" i="5"/>
  <c r="FO199" i="5"/>
  <c r="S14" i="12"/>
  <c r="T14" i="12" s="1"/>
  <c r="FL72" i="5"/>
  <c r="J72" i="7" s="1"/>
  <c r="K72" i="7" s="1"/>
  <c r="FO149" i="5"/>
  <c r="FZ145" i="5"/>
  <c r="FO145" i="5"/>
  <c r="FO29" i="5"/>
  <c r="FZ29" i="5"/>
  <c r="K29" i="11" s="1"/>
  <c r="L29" i="11" s="1"/>
  <c r="M29" i="11" s="1"/>
  <c r="FL227" i="5"/>
  <c r="J227" i="7" s="1"/>
  <c r="K227" i="7" s="1"/>
  <c r="FP227" i="5"/>
  <c r="FL208" i="5"/>
  <c r="J208" i="7" s="1"/>
  <c r="K208" i="7" s="1"/>
  <c r="FP208" i="5"/>
  <c r="FP161" i="5"/>
  <c r="FL161" i="5"/>
  <c r="J161" i="7" s="1"/>
  <c r="K161" i="7" s="1"/>
  <c r="FZ126" i="5"/>
  <c r="FO126" i="5"/>
  <c r="FZ87" i="5"/>
  <c r="K87" i="11" s="1"/>
  <c r="L87" i="11" s="1"/>
  <c r="M87" i="11" s="1"/>
  <c r="FO87" i="5"/>
  <c r="FZ25" i="5"/>
  <c r="K25" i="11" s="1"/>
  <c r="L25" i="11" s="1"/>
  <c r="M25" i="11" s="1"/>
  <c r="S21" i="12" s="1"/>
  <c r="T21" i="12" s="1"/>
  <c r="FP153" i="5"/>
  <c r="FL153" i="5"/>
  <c r="J153" i="7" s="1"/>
  <c r="K153" i="7" s="1"/>
  <c r="FP7" i="5"/>
  <c r="FL7" i="5"/>
  <c r="J7" i="7" s="1"/>
  <c r="K7" i="7" s="1"/>
  <c r="FL217" i="5"/>
  <c r="J217" i="7" s="1"/>
  <c r="K217" i="7" s="1"/>
  <c r="FP217" i="5"/>
  <c r="FO227" i="5"/>
  <c r="FZ227" i="5"/>
  <c r="FZ177" i="5"/>
  <c r="FO177" i="5"/>
  <c r="FL143" i="5"/>
  <c r="J143" i="7" s="1"/>
  <c r="K143" i="7" s="1"/>
  <c r="FP143" i="5"/>
  <c r="FZ202" i="5"/>
  <c r="FO202" i="5"/>
  <c r="FZ53" i="5"/>
  <c r="K53" i="11" s="1"/>
  <c r="L53" i="11" s="1"/>
  <c r="M53" i="11" s="1"/>
  <c r="S49" i="12" s="1"/>
  <c r="T49" i="12" s="1"/>
  <c r="FO74" i="5"/>
  <c r="S56" i="12"/>
  <c r="T56" i="12" s="1"/>
  <c r="Q106" i="11"/>
  <c r="FZ84" i="5"/>
  <c r="K84" i="11" s="1"/>
  <c r="L84" i="11" s="1"/>
  <c r="M84" i="11" s="1"/>
  <c r="S80" i="12" s="1"/>
  <c r="T80" i="12" s="1"/>
  <c r="FZ154" i="5"/>
  <c r="FP174" i="5"/>
  <c r="FZ47" i="5"/>
  <c r="K47" i="11" s="1"/>
  <c r="L47" i="11" s="1"/>
  <c r="M47" i="11" s="1"/>
  <c r="S43" i="12" s="1"/>
  <c r="T43" i="12" s="1"/>
  <c r="FP11" i="5"/>
  <c r="FO207" i="5"/>
  <c r="FL52" i="5"/>
  <c r="J52" i="7" s="1"/>
  <c r="K52" i="7" s="1"/>
  <c r="FP211" i="5"/>
  <c r="FZ220" i="5"/>
  <c r="FP221" i="5"/>
  <c r="FL221" i="5"/>
  <c r="J221" i="7" s="1"/>
  <c r="K221" i="7" s="1"/>
  <c r="FO246" i="5"/>
  <c r="FZ246" i="5"/>
  <c r="FZ9" i="5"/>
  <c r="K9" i="11" s="1"/>
  <c r="L9" i="11" s="1"/>
  <c r="M9" i="11" s="1"/>
  <c r="FO9" i="5"/>
  <c r="FO218" i="5"/>
  <c r="FZ218" i="5"/>
  <c r="FP176" i="5"/>
  <c r="FL176" i="5"/>
  <c r="J176" i="7" s="1"/>
  <c r="K176" i="7" s="1"/>
  <c r="FL196" i="5"/>
  <c r="J196" i="7" s="1"/>
  <c r="K196" i="7" s="1"/>
  <c r="FZ161" i="5"/>
  <c r="FO161" i="5"/>
  <c r="FL181" i="5"/>
  <c r="J181" i="7" s="1"/>
  <c r="K181" i="7" s="1"/>
  <c r="FP181" i="5"/>
  <c r="FL237" i="5"/>
  <c r="J237" i="7" s="1"/>
  <c r="K237" i="7" s="1"/>
  <c r="FZ174" i="5"/>
  <c r="FZ61" i="5"/>
  <c r="K61" i="11" s="1"/>
  <c r="L61" i="11" s="1"/>
  <c r="M61" i="11" s="1"/>
  <c r="FZ203" i="5"/>
  <c r="FO203" i="5"/>
  <c r="FP187" i="5"/>
  <c r="FL187" i="5"/>
  <c r="J187" i="7" s="1"/>
  <c r="K187" i="7" s="1"/>
  <c r="FP185" i="5"/>
  <c r="FL185" i="5"/>
  <c r="J185" i="7" s="1"/>
  <c r="K185" i="7" s="1"/>
  <c r="FO150" i="5"/>
  <c r="FZ150" i="5"/>
  <c r="FL41" i="5"/>
  <c r="J41" i="7" s="1"/>
  <c r="K41" i="7" s="1"/>
  <c r="FP41" i="5"/>
  <c r="FO158" i="5"/>
  <c r="FZ158" i="5"/>
  <c r="FL125" i="5"/>
  <c r="J125" i="7" s="1"/>
  <c r="K125" i="7" s="1"/>
  <c r="FP212" i="5"/>
  <c r="FP150" i="5"/>
  <c r="FP244" i="5"/>
  <c r="FL97" i="5"/>
  <c r="J97" i="7" s="1"/>
  <c r="K97" i="7" s="1"/>
  <c r="FO18" i="5"/>
  <c r="FP40" i="5"/>
  <c r="FO217" i="5"/>
  <c r="FL43" i="5"/>
  <c r="J43" i="7" s="1"/>
  <c r="K43" i="7" s="1"/>
  <c r="FP215" i="5"/>
  <c r="FP233" i="5"/>
  <c r="Q42" i="11"/>
  <c r="FP33" i="5"/>
  <c r="FZ17" i="5"/>
  <c r="K17" i="11" s="1"/>
  <c r="L17" i="11" s="1"/>
  <c r="M17" i="11" s="1"/>
  <c r="S13" i="12" s="1"/>
  <c r="T13" i="12" s="1"/>
  <c r="FZ26" i="5"/>
  <c r="K26" i="11" s="1"/>
  <c r="L26" i="11" s="1"/>
  <c r="M26" i="11" s="1"/>
  <c r="FO26" i="5"/>
  <c r="FO12" i="5"/>
  <c r="FZ12" i="5"/>
  <c r="K12" i="11" s="1"/>
  <c r="L12" i="11" s="1"/>
  <c r="M12" i="11" s="1"/>
  <c r="FL15" i="5"/>
  <c r="J15" i="7" s="1"/>
  <c r="K15" i="7" s="1"/>
  <c r="FP15" i="5"/>
  <c r="FP177" i="5"/>
  <c r="FL177" i="5"/>
  <c r="J177" i="7" s="1"/>
  <c r="K177" i="7" s="1"/>
  <c r="FZ151" i="5"/>
  <c r="FO151" i="5"/>
  <c r="FL58" i="5"/>
  <c r="J58" i="7" s="1"/>
  <c r="K58" i="7" s="1"/>
  <c r="FP58" i="5"/>
  <c r="FL184" i="5"/>
  <c r="J184" i="7" s="1"/>
  <c r="K184" i="7" s="1"/>
  <c r="FP184" i="5"/>
  <c r="FZ219" i="5"/>
  <c r="FP209" i="5"/>
  <c r="FP186" i="5"/>
  <c r="FP31" i="5"/>
  <c r="FP81" i="5"/>
  <c r="FZ63" i="5"/>
  <c r="K63" i="11" s="1"/>
  <c r="L63" i="11" s="1"/>
  <c r="M63" i="11" s="1"/>
  <c r="Q63" i="11" s="1"/>
  <c r="FL45" i="5"/>
  <c r="J45" i="7" s="1"/>
  <c r="K45" i="7" s="1"/>
  <c r="FO209" i="5"/>
  <c r="FL203" i="5"/>
  <c r="J203" i="7" s="1"/>
  <c r="K203" i="7" s="1"/>
  <c r="FO188" i="5"/>
  <c r="FP32" i="5"/>
  <c r="FZ28" i="5"/>
  <c r="K28" i="11" s="1"/>
  <c r="L28" i="11" s="1"/>
  <c r="M28" i="11" s="1"/>
  <c r="Q28" i="11" s="1"/>
  <c r="FO237" i="5"/>
  <c r="FP202" i="5"/>
  <c r="FZ30" i="5"/>
  <c r="K30" i="11" s="1"/>
  <c r="L30" i="11" s="1"/>
  <c r="M30" i="11" s="1"/>
  <c r="Q30" i="11" s="1"/>
  <c r="FL113" i="5"/>
  <c r="J113" i="7" s="1"/>
  <c r="K113" i="7" s="1"/>
  <c r="FO75" i="5"/>
  <c r="FO88" i="5"/>
  <c r="FZ88" i="5"/>
  <c r="K88" i="11" s="1"/>
  <c r="L88" i="11" s="1"/>
  <c r="M88" i="11" s="1"/>
  <c r="FZ159" i="5"/>
  <c r="FO159" i="5"/>
  <c r="FO4" i="5"/>
  <c r="FZ4" i="5"/>
  <c r="K4" i="11" s="1"/>
  <c r="L4" i="11" s="1"/>
  <c r="M4" i="11" s="1"/>
  <c r="Q4" i="11" s="1"/>
  <c r="FL49" i="5"/>
  <c r="J49" i="7" s="1"/>
  <c r="K49" i="7" s="1"/>
  <c r="FP49" i="5"/>
  <c r="FL76" i="5"/>
  <c r="J76" i="7" s="1"/>
  <c r="K76" i="7" s="1"/>
  <c r="FP6" i="5"/>
  <c r="FO56" i="5"/>
  <c r="FZ73" i="5"/>
  <c r="K73" i="11" s="1"/>
  <c r="L73" i="11" s="1"/>
  <c r="M73" i="11" s="1"/>
  <c r="S69" i="12" s="1"/>
  <c r="T69" i="12" s="1"/>
  <c r="FZ35" i="5"/>
  <c r="K35" i="11" s="1"/>
  <c r="L35" i="11" s="1"/>
  <c r="M35" i="11" s="1"/>
  <c r="S31" i="12" s="1"/>
  <c r="T31" i="12" s="1"/>
  <c r="FZ89" i="5"/>
  <c r="K89" i="11" s="1"/>
  <c r="L89" i="11" s="1"/>
  <c r="M89" i="11" s="1"/>
  <c r="Q89" i="11" s="1"/>
  <c r="FP139" i="5"/>
  <c r="FO173" i="5"/>
  <c r="FP152" i="5"/>
  <c r="FZ79" i="5"/>
  <c r="K79" i="11" s="1"/>
  <c r="L79" i="11" s="1"/>
  <c r="M79" i="11" s="1"/>
  <c r="S75" i="12" s="1"/>
  <c r="T75" i="12" s="1"/>
  <c r="Q56" i="11"/>
  <c r="FZ37" i="5"/>
  <c r="K37" i="11" s="1"/>
  <c r="L37" i="11" s="1"/>
  <c r="M37" i="11" s="1"/>
  <c r="Q37" i="11" s="1"/>
  <c r="FO238" i="5"/>
  <c r="FL74" i="5"/>
  <c r="J74" i="7" s="1"/>
  <c r="K74" i="7" s="1"/>
  <c r="FL84" i="5"/>
  <c r="J84" i="7" s="1"/>
  <c r="K84" i="7" s="1"/>
  <c r="FP136" i="5"/>
  <c r="FL205" i="5"/>
  <c r="J205" i="7" s="1"/>
  <c r="K205" i="7" s="1"/>
  <c r="S28" i="12"/>
  <c r="T28" i="12" s="1"/>
  <c r="Q78" i="11"/>
  <c r="FZ27" i="5"/>
  <c r="K27" i="11" s="1"/>
  <c r="L27" i="11" s="1"/>
  <c r="M27" i="11" s="1"/>
  <c r="Q27" i="11" s="1"/>
  <c r="FZ50" i="5"/>
  <c r="K50" i="11" s="1"/>
  <c r="L50" i="11" s="1"/>
  <c r="M50" i="11" s="1"/>
  <c r="S46" i="12" s="1"/>
  <c r="T46" i="12" s="1"/>
  <c r="FP100" i="5"/>
  <c r="FO157" i="5"/>
  <c r="FZ157" i="5"/>
  <c r="FO234" i="5"/>
  <c r="Q10" i="11"/>
  <c r="FO181" i="5"/>
  <c r="FO144" i="5"/>
  <c r="FP85" i="5"/>
  <c r="FP95" i="5"/>
  <c r="FZ183" i="5"/>
  <c r="FL62" i="5"/>
  <c r="J62" i="7" s="1"/>
  <c r="K62" i="7" s="1"/>
  <c r="FP57" i="5"/>
  <c r="FO83" i="5"/>
  <c r="FP180" i="5"/>
  <c r="FO10" i="5"/>
  <c r="Q83" i="11"/>
  <c r="FP112" i="5"/>
  <c r="FZ22" i="5"/>
  <c r="K22" i="11" s="1"/>
  <c r="L22" i="11" s="1"/>
  <c r="M22" i="11" s="1"/>
  <c r="FO122" i="5"/>
  <c r="FP42" i="5"/>
  <c r="FP61" i="5"/>
  <c r="FP10" i="5"/>
  <c r="FL34" i="5"/>
  <c r="J34" i="7" s="1"/>
  <c r="K34" i="7" s="1"/>
  <c r="S97" i="12"/>
  <c r="T97" i="12" s="1"/>
  <c r="FL243" i="5"/>
  <c r="J243" i="7" s="1"/>
  <c r="K243" i="7" s="1"/>
  <c r="FP103" i="5"/>
  <c r="FO119" i="5"/>
  <c r="FP21" i="5"/>
  <c r="FP193" i="5"/>
  <c r="FZ193" i="5"/>
  <c r="FO78" i="5"/>
  <c r="FO113" i="5"/>
  <c r="FL118" i="5"/>
  <c r="J118" i="7" s="1"/>
  <c r="K118" i="7" s="1"/>
  <c r="FP224" i="5"/>
  <c r="FO110" i="5"/>
  <c r="FO182" i="5"/>
  <c r="FZ134" i="5"/>
  <c r="FP110" i="5"/>
  <c r="FL110" i="5"/>
  <c r="J110" i="7" s="1"/>
  <c r="K110" i="7" s="1"/>
  <c r="FP126" i="5"/>
  <c r="FL126" i="5"/>
  <c r="J126" i="7" s="1"/>
  <c r="K126" i="7" s="1"/>
  <c r="FP70" i="5"/>
  <c r="FL70" i="5"/>
  <c r="J70" i="7" s="1"/>
  <c r="K70" i="7" s="1"/>
  <c r="FZ40" i="5"/>
  <c r="K40" i="11" s="1"/>
  <c r="L40" i="11" s="1"/>
  <c r="M40" i="11" s="1"/>
  <c r="FO40" i="5"/>
  <c r="FZ236" i="5"/>
  <c r="FO236" i="5"/>
  <c r="FO14" i="5"/>
  <c r="FZ14" i="5"/>
  <c r="K14" i="11" s="1"/>
  <c r="L14" i="11" s="1"/>
  <c r="M14" i="11" s="1"/>
  <c r="FP44" i="5"/>
  <c r="FL44" i="5"/>
  <c r="J44" i="7" s="1"/>
  <c r="K44" i="7" s="1"/>
  <c r="FP9" i="5"/>
  <c r="FL9" i="5"/>
  <c r="J9" i="7" s="1"/>
  <c r="K9" i="7" s="1"/>
  <c r="FP17" i="5"/>
  <c r="FP18" i="5"/>
  <c r="FO124" i="5"/>
  <c r="FZ175" i="5"/>
  <c r="FO175" i="5"/>
  <c r="FP133" i="5"/>
  <c r="FL133" i="5"/>
  <c r="J133" i="7" s="1"/>
  <c r="K133" i="7" s="1"/>
  <c r="FP105" i="5"/>
  <c r="FL105" i="5"/>
  <c r="J105" i="7" s="1"/>
  <c r="K105" i="7" s="1"/>
  <c r="FO105" i="5"/>
  <c r="FZ105" i="5"/>
  <c r="K105" i="11" s="1"/>
  <c r="L105" i="11" s="1"/>
  <c r="M105" i="11" s="1"/>
  <c r="FP169" i="5"/>
  <c r="FL169" i="5"/>
  <c r="J169" i="7" s="1"/>
  <c r="K169" i="7" s="1"/>
  <c r="FL73" i="5"/>
  <c r="J73" i="7" s="1"/>
  <c r="K73" i="7" s="1"/>
  <c r="FP73" i="5"/>
  <c r="FL90" i="5"/>
  <c r="J90" i="7" s="1"/>
  <c r="K90" i="7" s="1"/>
  <c r="FP90" i="5"/>
  <c r="FZ194" i="5"/>
  <c r="FO194" i="5"/>
  <c r="FL46" i="5"/>
  <c r="J46" i="7" s="1"/>
  <c r="K46" i="7" s="1"/>
  <c r="FP46" i="5"/>
  <c r="FO130" i="5"/>
  <c r="FZ130" i="5"/>
  <c r="FO222" i="5"/>
  <c r="FZ222" i="5"/>
  <c r="FO91" i="5"/>
  <c r="FZ91" i="5"/>
  <c r="K91" i="11" s="1"/>
  <c r="L91" i="11" s="1"/>
  <c r="M91" i="11" s="1"/>
  <c r="FL190" i="5"/>
  <c r="J190" i="7" s="1"/>
  <c r="K190" i="7" s="1"/>
  <c r="FP190" i="5"/>
  <c r="FL55" i="5"/>
  <c r="J55" i="7" s="1"/>
  <c r="K55" i="7" s="1"/>
  <c r="FP55" i="5"/>
  <c r="FZ41" i="5"/>
  <c r="K41" i="11" s="1"/>
  <c r="L41" i="11" s="1"/>
  <c r="M41" i="11" s="1"/>
  <c r="FO41" i="5"/>
  <c r="FO57" i="5"/>
  <c r="FZ57" i="5"/>
  <c r="K57" i="11" s="1"/>
  <c r="L57" i="11" s="1"/>
  <c r="M57" i="11" s="1"/>
  <c r="FP82" i="5"/>
  <c r="FL82" i="5"/>
  <c r="J82" i="7" s="1"/>
  <c r="K82" i="7" s="1"/>
  <c r="FO200" i="5"/>
  <c r="FZ200" i="5"/>
  <c r="FO125" i="5"/>
  <c r="FZ125" i="5"/>
  <c r="FZ68" i="5"/>
  <c r="K68" i="11" s="1"/>
  <c r="L68" i="11" s="1"/>
  <c r="M68" i="11" s="1"/>
  <c r="FO68" i="5"/>
  <c r="FZ64" i="5"/>
  <c r="K64" i="11" s="1"/>
  <c r="L64" i="11" s="1"/>
  <c r="M64" i="11" s="1"/>
  <c r="FO64" i="5"/>
  <c r="FL87" i="5"/>
  <c r="J87" i="7" s="1"/>
  <c r="K87" i="7" s="1"/>
  <c r="FP87" i="5"/>
  <c r="FP64" i="5"/>
  <c r="FL64" i="5"/>
  <c r="J64" i="7" s="1"/>
  <c r="K64" i="7" s="1"/>
  <c r="FO108" i="5"/>
  <c r="FZ108" i="5"/>
  <c r="K108" i="11" s="1"/>
  <c r="L108" i="11" s="1"/>
  <c r="M108" i="11" s="1"/>
  <c r="FZ107" i="5"/>
  <c r="K107" i="11" s="1"/>
  <c r="L107" i="11" s="1"/>
  <c r="M107" i="11" s="1"/>
  <c r="FO107" i="5"/>
  <c r="FO230" i="5"/>
  <c r="FZ230" i="5"/>
  <c r="FL207" i="5"/>
  <c r="J207" i="7" s="1"/>
  <c r="K207" i="7" s="1"/>
  <c r="FL60" i="5"/>
  <c r="J60" i="7" s="1"/>
  <c r="K60" i="7" s="1"/>
  <c r="FL115" i="5"/>
  <c r="J115" i="7" s="1"/>
  <c r="K115" i="7" s="1"/>
  <c r="GB4" i="5"/>
  <c r="FZ19" i="5"/>
  <c r="K19" i="11" s="1"/>
  <c r="L19" i="11" s="1"/>
  <c r="M19" i="11" s="1"/>
  <c r="FO19" i="5"/>
  <c r="FP93" i="5"/>
  <c r="FL93" i="5"/>
  <c r="J93" i="7" s="1"/>
  <c r="K93" i="7" s="1"/>
  <c r="FL146" i="5"/>
  <c r="J146" i="7" s="1"/>
  <c r="K146" i="7" s="1"/>
  <c r="FP146" i="5"/>
  <c r="FL232" i="5"/>
  <c r="J232" i="7" s="1"/>
  <c r="K232" i="7" s="1"/>
  <c r="FP232" i="5"/>
  <c r="FO132" i="5"/>
  <c r="FZ132" i="5"/>
  <c r="FO147" i="5"/>
  <c r="FZ147" i="5"/>
  <c r="FL106" i="5"/>
  <c r="J106" i="7" s="1"/>
  <c r="K106" i="7" s="1"/>
  <c r="FP106" i="5"/>
  <c r="FO212" i="5"/>
  <c r="FZ212" i="5"/>
  <c r="FP179" i="5"/>
  <c r="FL179" i="5"/>
  <c r="J179" i="7" s="1"/>
  <c r="K179" i="7" s="1"/>
  <c r="FP201" i="5"/>
  <c r="FL201" i="5"/>
  <c r="J201" i="7" s="1"/>
  <c r="K201" i="7" s="1"/>
  <c r="FL198" i="5"/>
  <c r="J198" i="7" s="1"/>
  <c r="K198" i="7" s="1"/>
  <c r="FP198" i="5"/>
  <c r="FO136" i="5"/>
  <c r="FZ136" i="5"/>
  <c r="FL29" i="5"/>
  <c r="J29" i="7" s="1"/>
  <c r="K29" i="7" s="1"/>
  <c r="FP29" i="5"/>
  <c r="FZ31" i="5"/>
  <c r="K31" i="11" s="1"/>
  <c r="L31" i="11" s="1"/>
  <c r="M31" i="11" s="1"/>
  <c r="S27" i="12" s="1"/>
  <c r="T27" i="12" s="1"/>
  <c r="FP141" i="5"/>
  <c r="FZ190" i="5"/>
  <c r="FZ129" i="5"/>
  <c r="FO129" i="5"/>
  <c r="FP120" i="5"/>
  <c r="FL120" i="5"/>
  <c r="J120" i="7" s="1"/>
  <c r="K120" i="7" s="1"/>
  <c r="FL59" i="5"/>
  <c r="J59" i="7" s="1"/>
  <c r="K59" i="7" s="1"/>
  <c r="FP59" i="5"/>
  <c r="FO215" i="5"/>
  <c r="FZ215" i="5"/>
  <c r="FP213" i="5"/>
  <c r="FL213" i="5"/>
  <c r="J213" i="7" s="1"/>
  <c r="K213" i="7" s="1"/>
  <c r="FL154" i="5"/>
  <c r="J154" i="7" s="1"/>
  <c r="K154" i="7" s="1"/>
  <c r="FP154" i="5"/>
  <c r="FZ86" i="5"/>
  <c r="K86" i="11" s="1"/>
  <c r="L86" i="11" s="1"/>
  <c r="M86" i="11" s="1"/>
  <c r="FO86" i="5"/>
  <c r="FZ185" i="5"/>
  <c r="FO185" i="5"/>
  <c r="FL138" i="5"/>
  <c r="J138" i="7" s="1"/>
  <c r="K138" i="7" s="1"/>
  <c r="FP138" i="5"/>
  <c r="FP65" i="5"/>
  <c r="FO33" i="5"/>
  <c r="FZ33" i="5"/>
  <c r="K33" i="11" s="1"/>
  <c r="L33" i="11" s="1"/>
  <c r="M33" i="11" s="1"/>
  <c r="FP239" i="5"/>
  <c r="FL239" i="5"/>
  <c r="J239" i="7" s="1"/>
  <c r="K239" i="7" s="1"/>
  <c r="FP219" i="5"/>
  <c r="FL219" i="5"/>
  <c r="J219" i="7" s="1"/>
  <c r="K219" i="7" s="1"/>
  <c r="FL236" i="5"/>
  <c r="J236" i="7" s="1"/>
  <c r="K236" i="7" s="1"/>
  <c r="FP236" i="5"/>
  <c r="FP131" i="5"/>
  <c r="FL131" i="5"/>
  <c r="J131" i="7" s="1"/>
  <c r="K131" i="7" s="1"/>
  <c r="FO48" i="5"/>
  <c r="FZ48" i="5"/>
  <c r="K48" i="11" s="1"/>
  <c r="L48" i="11" s="1"/>
  <c r="M48" i="11" s="1"/>
  <c r="FO76" i="5"/>
  <c r="FZ76" i="5"/>
  <c r="K76" i="11" s="1"/>
  <c r="L76" i="11" s="1"/>
  <c r="M76" i="11" s="1"/>
  <c r="FZ93" i="5"/>
  <c r="K93" i="11" s="1"/>
  <c r="L93" i="11" s="1"/>
  <c r="M93" i="11" s="1"/>
  <c r="FO93" i="5"/>
  <c r="FP80" i="5"/>
  <c r="FL80" i="5"/>
  <c r="J80" i="7" s="1"/>
  <c r="K80" i="7" s="1"/>
  <c r="FZ135" i="5"/>
  <c r="FO135" i="5"/>
  <c r="FO15" i="5"/>
  <c r="FZ15" i="5"/>
  <c r="K15" i="11" s="1"/>
  <c r="L15" i="11" s="1"/>
  <c r="M15" i="11" s="1"/>
  <c r="FL129" i="5"/>
  <c r="J129" i="7" s="1"/>
  <c r="K129" i="7" s="1"/>
  <c r="FP129" i="5"/>
  <c r="FZ142" i="5"/>
  <c r="FO142" i="5"/>
  <c r="FZ213" i="5"/>
  <c r="FO213" i="5"/>
  <c r="FO16" i="5"/>
  <c r="FZ16" i="5"/>
  <c r="K16" i="11" s="1"/>
  <c r="L16" i="11" s="1"/>
  <c r="M16" i="11" s="1"/>
  <c r="FL101" i="5"/>
  <c r="J101" i="7" s="1"/>
  <c r="K101" i="7" s="1"/>
  <c r="FP101" i="5"/>
  <c r="FO156" i="5"/>
  <c r="FZ156" i="5"/>
  <c r="FZ164" i="5"/>
  <c r="FO164" i="5"/>
  <c r="FO245" i="5"/>
  <c r="FZ245" i="5"/>
  <c r="FL116" i="5"/>
  <c r="J116" i="7" s="1"/>
  <c r="K116" i="7" s="1"/>
  <c r="FP116" i="5"/>
  <c r="FO85" i="5"/>
  <c r="FZ85" i="5"/>
  <c r="K85" i="11" s="1"/>
  <c r="L85" i="11" s="1"/>
  <c r="M85" i="11" s="1"/>
  <c r="FP160" i="5"/>
  <c r="FL160" i="5"/>
  <c r="J160" i="7" s="1"/>
  <c r="K160" i="7" s="1"/>
  <c r="FO170" i="5"/>
  <c r="FZ170" i="5"/>
  <c r="FZ233" i="5"/>
  <c r="FO233" i="5"/>
  <c r="FO163" i="5"/>
  <c r="FZ163" i="5"/>
  <c r="FZ240" i="5"/>
  <c r="FO240" i="5"/>
  <c r="FL218" i="5"/>
  <c r="J218" i="7" s="1"/>
  <c r="K218" i="7" s="1"/>
  <c r="FP218" i="5"/>
  <c r="FO55" i="5"/>
  <c r="FZ55" i="5"/>
  <c r="K55" i="11" s="1"/>
  <c r="L55" i="11" s="1"/>
  <c r="M55" i="11" s="1"/>
  <c r="FP83" i="5"/>
  <c r="FL83" i="5"/>
  <c r="J83" i="7" s="1"/>
  <c r="K83" i="7" s="1"/>
  <c r="FL71" i="5"/>
  <c r="J71" i="7" s="1"/>
  <c r="K71" i="7" s="1"/>
  <c r="FP71" i="5"/>
  <c r="FP16" i="5"/>
  <c r="S55" i="12"/>
  <c r="T55" i="12" s="1"/>
  <c r="FZ45" i="5"/>
  <c r="K45" i="11" s="1"/>
  <c r="L45" i="11" s="1"/>
  <c r="M45" i="11" s="1"/>
  <c r="FO45" i="5"/>
  <c r="FL210" i="5"/>
  <c r="J210" i="7" s="1"/>
  <c r="K210" i="7" s="1"/>
  <c r="FP210" i="5"/>
  <c r="FP166" i="5"/>
  <c r="FL166" i="5"/>
  <c r="J166" i="7" s="1"/>
  <c r="K166" i="7" s="1"/>
  <c r="FL28" i="5"/>
  <c r="J28" i="7" s="1"/>
  <c r="K28" i="7" s="1"/>
  <c r="FP28" i="5"/>
  <c r="FZ20" i="5"/>
  <c r="K20" i="11" s="1"/>
  <c r="L20" i="11" s="1"/>
  <c r="M20" i="11" s="1"/>
  <c r="FO20" i="5"/>
  <c r="FL47" i="5"/>
  <c r="J47" i="7" s="1"/>
  <c r="K47" i="7" s="1"/>
  <c r="FP47" i="5"/>
  <c r="FL178" i="5"/>
  <c r="J178" i="7" s="1"/>
  <c r="K178" i="7" s="1"/>
  <c r="FP178" i="5"/>
  <c r="FP13" i="5"/>
  <c r="FL13" i="5"/>
  <c r="J13" i="7" s="1"/>
  <c r="K13" i="7" s="1"/>
  <c r="FZ43" i="5"/>
  <c r="K43" i="11" s="1"/>
  <c r="L43" i="11" s="1"/>
  <c r="M43" i="11" s="1"/>
  <c r="FO43" i="5"/>
  <c r="FP130" i="5"/>
  <c r="FL130" i="5"/>
  <c r="J130" i="7" s="1"/>
  <c r="K130" i="7" s="1"/>
  <c r="FP172" i="5"/>
  <c r="FP165" i="5"/>
  <c r="FL165" i="5"/>
  <c r="J165" i="7" s="1"/>
  <c r="K165" i="7" s="1"/>
  <c r="FL223" i="5"/>
  <c r="J223" i="7" s="1"/>
  <c r="K223" i="7" s="1"/>
  <c r="FP223" i="5"/>
  <c r="FL8" i="5"/>
  <c r="J8" i="7" s="1"/>
  <c r="K8" i="7" s="1"/>
  <c r="FP8" i="5"/>
  <c r="FL119" i="5"/>
  <c r="J119" i="7" s="1"/>
  <c r="K119" i="7" s="1"/>
  <c r="FP119" i="5"/>
  <c r="FL214" i="5"/>
  <c r="J214" i="7" s="1"/>
  <c r="K214" i="7" s="1"/>
  <c r="FP214" i="5"/>
  <c r="FZ143" i="5"/>
  <c r="FO143" i="5"/>
  <c r="FL242" i="5"/>
  <c r="J242" i="7" s="1"/>
  <c r="K242" i="7" s="1"/>
  <c r="FP242" i="5"/>
  <c r="FP121" i="5"/>
  <c r="FL121" i="5"/>
  <c r="J121" i="7" s="1"/>
  <c r="K121" i="7" s="1"/>
  <c r="FO59" i="5"/>
  <c r="FZ49" i="5"/>
  <c r="K49" i="11" s="1"/>
  <c r="L49" i="11" s="1"/>
  <c r="M49" i="11" s="1"/>
  <c r="S45" i="12" s="1"/>
  <c r="T45" i="12" s="1"/>
  <c r="FP122" i="5"/>
  <c r="FL114" i="5"/>
  <c r="J114" i="7" s="1"/>
  <c r="K114" i="7" s="1"/>
  <c r="FP114" i="5"/>
  <c r="FP54" i="5"/>
  <c r="FL54" i="5"/>
  <c r="J54" i="7" s="1"/>
  <c r="K54" i="7" s="1"/>
  <c r="FO214" i="5"/>
  <c r="FZ214" i="5"/>
  <c r="FL38" i="5"/>
  <c r="J38" i="7" s="1"/>
  <c r="K38" i="7" s="1"/>
  <c r="FP38" i="5"/>
  <c r="FZ244" i="5"/>
  <c r="FO244" i="5"/>
  <c r="FL2" i="5"/>
  <c r="J2" i="7" s="1"/>
  <c r="FP2" i="5"/>
  <c r="FZ7" i="5"/>
  <c r="K7" i="11" s="1"/>
  <c r="L7" i="11" s="1"/>
  <c r="M7" i="11" s="1"/>
  <c r="FO7" i="5"/>
  <c r="FO223" i="5"/>
  <c r="FZ223" i="5"/>
  <c r="FP27" i="5"/>
  <c r="FL27" i="5"/>
  <c r="J27" i="7" s="1"/>
  <c r="K27" i="7" s="1"/>
  <c r="FL98" i="5"/>
  <c r="J98" i="7" s="1"/>
  <c r="K98" i="7" s="1"/>
  <c r="FP98" i="5"/>
  <c r="Q39" i="11"/>
  <c r="FO58" i="5"/>
  <c r="FL68" i="5"/>
  <c r="J68" i="7" s="1"/>
  <c r="K68" i="7" s="1"/>
  <c r="FP173" i="5"/>
  <c r="FO39" i="5"/>
  <c r="FP5" i="5"/>
  <c r="FL5" i="5"/>
  <c r="J5" i="7" s="1"/>
  <c r="K5" i="7" s="1"/>
  <c r="FO23" i="5"/>
  <c r="FZ23" i="5"/>
  <c r="K23" i="11" s="1"/>
  <c r="L23" i="11" s="1"/>
  <c r="M23" i="11" s="1"/>
  <c r="FO34" i="5"/>
  <c r="FZ34" i="5"/>
  <c r="K34" i="11" s="1"/>
  <c r="L34" i="11" s="1"/>
  <c r="M34" i="11" s="1"/>
  <c r="FP99" i="5"/>
  <c r="FL99" i="5"/>
  <c r="J99" i="7" s="1"/>
  <c r="K99" i="7" s="1"/>
  <c r="FO90" i="5"/>
  <c r="FZ90" i="5"/>
  <c r="K90" i="11" s="1"/>
  <c r="L90" i="11" s="1"/>
  <c r="M90" i="11" s="1"/>
  <c r="FZ3" i="5"/>
  <c r="K3" i="11" s="1"/>
  <c r="L3" i="11" s="1"/>
  <c r="M3" i="11" s="1"/>
  <c r="Q3" i="11" s="1"/>
  <c r="FO3" i="5"/>
  <c r="FL30" i="5"/>
  <c r="J30" i="7" s="1"/>
  <c r="K30" i="7" s="1"/>
  <c r="FP30" i="5"/>
  <c r="FO189" i="5"/>
  <c r="FZ189" i="5"/>
  <c r="FZ44" i="5"/>
  <c r="K44" i="11" s="1"/>
  <c r="L44" i="11" s="1"/>
  <c r="M44" i="11" s="1"/>
  <c r="FO44" i="5"/>
  <c r="FO118" i="5"/>
  <c r="FZ118" i="5"/>
  <c r="FO166" i="5"/>
  <c r="FZ166" i="5"/>
  <c r="FO6" i="5"/>
  <c r="FZ6" i="5"/>
  <c r="K6" i="11" s="1"/>
  <c r="L6" i="11" s="1"/>
  <c r="M6" i="11" s="1"/>
  <c r="FO24" i="5"/>
  <c r="FZ24" i="5"/>
  <c r="K24" i="11" s="1"/>
  <c r="L24" i="11" s="1"/>
  <c r="M24" i="11" s="1"/>
  <c r="FP20" i="5"/>
  <c r="FL20" i="5"/>
  <c r="J20" i="7" s="1"/>
  <c r="K20" i="7" s="1"/>
  <c r="FL78" i="5"/>
  <c r="J78" i="7" s="1"/>
  <c r="K78" i="7" s="1"/>
  <c r="FP78" i="5"/>
  <c r="FZ51" i="5"/>
  <c r="K51" i="11" s="1"/>
  <c r="L51" i="11" s="1"/>
  <c r="M51" i="11" s="1"/>
  <c r="FO51" i="5"/>
  <c r="FP56" i="5"/>
  <c r="FL56" i="5"/>
  <c r="J56" i="7" s="1"/>
  <c r="K56" i="7" s="1"/>
  <c r="FO120" i="5"/>
  <c r="FZ120" i="5"/>
  <c r="FO94" i="5"/>
  <c r="FZ94" i="5"/>
  <c r="K94" i="11" s="1"/>
  <c r="L94" i="11" s="1"/>
  <c r="M94" i="11" s="1"/>
  <c r="S34" i="12"/>
  <c r="T34" i="12" s="1"/>
  <c r="Q21" i="11"/>
  <c r="S17" i="12"/>
  <c r="T17" i="12" s="1"/>
  <c r="Q38" i="11"/>
  <c r="T98" i="12"/>
  <c r="Q102" i="11"/>
  <c r="Q72" i="11"/>
  <c r="T68" i="12"/>
  <c r="S48" i="12" l="1"/>
  <c r="T48" i="12" s="1"/>
  <c r="S63" i="12"/>
  <c r="T63" i="12" s="1"/>
  <c r="S9" i="12"/>
  <c r="T9" i="12" s="1"/>
  <c r="Q81" i="11"/>
  <c r="S78" i="12"/>
  <c r="T78" i="12" s="1"/>
  <c r="S42" i="12"/>
  <c r="T42" i="12" s="1"/>
  <c r="Q36" i="11"/>
  <c r="S76" i="12"/>
  <c r="T76" i="12" s="1"/>
  <c r="Q109" i="11"/>
  <c r="Q53" i="11"/>
  <c r="S94" i="12"/>
  <c r="T94" i="12" s="1"/>
  <c r="Q11" i="11"/>
  <c r="Q73" i="11"/>
  <c r="Q71" i="11"/>
  <c r="Q77" i="11"/>
  <c r="S66" i="12"/>
  <c r="T66" i="12" s="1"/>
  <c r="Q25" i="11"/>
  <c r="S99" i="12"/>
  <c r="T99" i="12" s="1"/>
  <c r="S24" i="12"/>
  <c r="T24" i="12" s="1"/>
  <c r="Q84" i="11"/>
  <c r="S33" i="12"/>
  <c r="T33" i="12" s="1"/>
  <c r="S59" i="12"/>
  <c r="T59" i="12" s="1"/>
  <c r="Q35" i="11"/>
  <c r="Q17" i="11"/>
  <c r="Q49" i="11"/>
  <c r="Q79" i="11"/>
  <c r="Q112" i="11"/>
  <c r="S5" i="12"/>
  <c r="T5" i="12" s="1"/>
  <c r="Q9" i="11"/>
  <c r="S23" i="12"/>
  <c r="T23" i="12" s="1"/>
  <c r="Q61" i="11"/>
  <c r="S57" i="12"/>
  <c r="T57" i="12" s="1"/>
  <c r="Q29" i="11"/>
  <c r="S25" i="12"/>
  <c r="T25" i="12" s="1"/>
  <c r="Q12" i="11"/>
  <c r="S8" i="12"/>
  <c r="T8" i="12" s="1"/>
  <c r="Q87" i="11"/>
  <c r="S83" i="12"/>
  <c r="T83" i="12" s="1"/>
  <c r="S26" i="12"/>
  <c r="T26" i="12" s="1"/>
  <c r="Q47" i="11"/>
  <c r="S85" i="12"/>
  <c r="T85" i="12" s="1"/>
  <c r="Q88" i="11"/>
  <c r="S84" i="12"/>
  <c r="T84" i="12" s="1"/>
  <c r="S22" i="12"/>
  <c r="T22" i="12" s="1"/>
  <c r="Q26" i="11"/>
  <c r="Q50" i="11"/>
  <c r="S18" i="12"/>
  <c r="T18" i="12" s="1"/>
  <c r="Q22" i="11"/>
  <c r="S36" i="12"/>
  <c r="T36" i="12" s="1"/>
  <c r="Q40" i="11"/>
  <c r="S29" i="12"/>
  <c r="T29" i="12" s="1"/>
  <c r="Q33" i="11"/>
  <c r="S82" i="12"/>
  <c r="T82" i="12" s="1"/>
  <c r="Q86" i="11"/>
  <c r="S15" i="12"/>
  <c r="T15" i="12" s="1"/>
  <c r="Q19" i="11"/>
  <c r="Q107" i="11"/>
  <c r="S103" i="12"/>
  <c r="T103" i="12" s="1"/>
  <c r="Q64" i="11"/>
  <c r="S60" i="12"/>
  <c r="T60" i="12" s="1"/>
  <c r="S104" i="12"/>
  <c r="T104" i="12" s="1"/>
  <c r="Q108" i="11"/>
  <c r="Q57" i="11"/>
  <c r="S53" i="12"/>
  <c r="T53" i="12" s="1"/>
  <c r="Q91" i="11"/>
  <c r="S87" i="12"/>
  <c r="T87" i="12" s="1"/>
  <c r="S101" i="12"/>
  <c r="T101" i="12" s="1"/>
  <c r="Q105" i="11"/>
  <c r="Q14" i="11"/>
  <c r="S10" i="12"/>
  <c r="T10" i="12" s="1"/>
  <c r="Q68" i="11"/>
  <c r="S64" i="12"/>
  <c r="T64" i="12" s="1"/>
  <c r="Q31" i="11"/>
  <c r="S37" i="12"/>
  <c r="T37" i="12" s="1"/>
  <c r="Q41" i="11"/>
  <c r="GC4" i="5"/>
  <c r="S2" i="12"/>
  <c r="T2" i="12" s="1"/>
  <c r="Q6" i="11"/>
  <c r="K2" i="7"/>
  <c r="B13" i="7" s="1"/>
  <c r="B6" i="7"/>
  <c r="B7" i="7" s="1"/>
  <c r="B11" i="7" s="1"/>
  <c r="B47" i="2" s="1"/>
  <c r="B71" i="2" s="1"/>
  <c r="S40" i="12"/>
  <c r="T40" i="12" s="1"/>
  <c r="Q44" i="11"/>
  <c r="S86" i="12"/>
  <c r="T86" i="12" s="1"/>
  <c r="Q90" i="11"/>
  <c r="GD4" i="5"/>
  <c r="S81" i="12"/>
  <c r="T81" i="12" s="1"/>
  <c r="Q85" i="11"/>
  <c r="S47" i="12"/>
  <c r="T47" i="12" s="1"/>
  <c r="Q51" i="11"/>
  <c r="S51" i="12"/>
  <c r="T51" i="12" s="1"/>
  <c r="Q55" i="11"/>
  <c r="S90" i="12"/>
  <c r="T90" i="12" s="1"/>
  <c r="Q94" i="11"/>
  <c r="S39" i="12"/>
  <c r="T39" i="12" s="1"/>
  <c r="Q43" i="11"/>
  <c r="S16" i="12"/>
  <c r="T16" i="12" s="1"/>
  <c r="Q20" i="11"/>
  <c r="Q45" i="11"/>
  <c r="S41" i="12"/>
  <c r="T41" i="12" s="1"/>
  <c r="Q93" i="11"/>
  <c r="S89" i="12"/>
  <c r="T89" i="12" s="1"/>
  <c r="S30" i="12"/>
  <c r="T30" i="12" s="1"/>
  <c r="Q34" i="11"/>
  <c r="Q16" i="11"/>
  <c r="S12" i="12"/>
  <c r="T12" i="12" s="1"/>
  <c r="Q15" i="11"/>
  <c r="S11" i="12"/>
  <c r="T11" i="12" s="1"/>
  <c r="S72" i="12"/>
  <c r="T72" i="12" s="1"/>
  <c r="Q76" i="11"/>
  <c r="S19" i="12"/>
  <c r="T19" i="12" s="1"/>
  <c r="Q23" i="11"/>
  <c r="Q48" i="11"/>
  <c r="S44" i="12"/>
  <c r="T44" i="12" s="1"/>
  <c r="S20" i="12"/>
  <c r="T20" i="12" s="1"/>
  <c r="Q24" i="11"/>
  <c r="S3" i="12"/>
  <c r="T3" i="12" s="1"/>
  <c r="Q7" i="11"/>
  <c r="GE4" i="5" l="1"/>
  <c r="Z30" i="12"/>
  <c r="Z33" i="12" s="1"/>
  <c r="Z32" i="12"/>
  <c r="Z35" i="12" s="1"/>
  <c r="Z31" i="12"/>
  <c r="Z34" i="12" s="1"/>
  <c r="U2" i="12"/>
  <c r="T2" i="11"/>
  <c r="T5" i="11" s="1"/>
  <c r="B48" i="2" s="1"/>
  <c r="B72" i="2" s="1"/>
  <c r="BZ2" i="7"/>
  <c r="BZ3" i="7" s="1"/>
  <c r="FY3" i="7" s="1"/>
  <c r="CN2" i="7"/>
  <c r="CN5" i="7" s="1"/>
  <c r="GM5" i="7" s="1"/>
  <c r="CP2" i="7"/>
  <c r="CP56" i="7" s="1"/>
  <c r="GO56" i="7" s="1"/>
  <c r="BO2" i="7"/>
  <c r="BO102" i="7" s="1"/>
  <c r="FN102" i="7" s="1"/>
  <c r="BU2" i="7"/>
  <c r="BU100" i="7" s="1"/>
  <c r="FT100" i="7" s="1"/>
  <c r="DI2" i="7"/>
  <c r="DI13" i="7" s="1"/>
  <c r="HH13" i="7" s="1"/>
  <c r="Y2" i="7"/>
  <c r="Y74" i="7" s="1"/>
  <c r="DX74" i="7" s="1"/>
  <c r="BR2" i="7"/>
  <c r="BR51" i="7" s="1"/>
  <c r="FQ51" i="7" s="1"/>
  <c r="U2" i="7"/>
  <c r="U46" i="7" s="1"/>
  <c r="DT46" i="7" s="1"/>
  <c r="AJ2" i="7"/>
  <c r="CH2" i="7"/>
  <c r="CH102" i="7" s="1"/>
  <c r="GG102" i="7" s="1"/>
  <c r="CU2" i="7"/>
  <c r="CU86" i="7" s="1"/>
  <c r="GT86" i="7" s="1"/>
  <c r="CC2" i="7"/>
  <c r="CC77" i="7" s="1"/>
  <c r="GB77" i="7" s="1"/>
  <c r="Z2" i="7"/>
  <c r="Z85" i="7" s="1"/>
  <c r="DY85" i="7" s="1"/>
  <c r="BJ2" i="7"/>
  <c r="BJ102" i="7" s="1"/>
  <c r="FI102" i="7" s="1"/>
  <c r="DE2" i="7"/>
  <c r="DE35" i="7" s="1"/>
  <c r="HD35" i="7" s="1"/>
  <c r="BC2" i="7"/>
  <c r="BC74" i="7" s="1"/>
  <c r="FB74" i="7" s="1"/>
  <c r="AE2" i="7"/>
  <c r="AE81" i="7" s="1"/>
  <c r="ED81" i="7" s="1"/>
  <c r="BE2" i="7"/>
  <c r="BE95" i="7" s="1"/>
  <c r="FD95" i="7" s="1"/>
  <c r="AL2" i="7"/>
  <c r="AL96" i="7" s="1"/>
  <c r="EK96" i="7" s="1"/>
  <c r="AS2" i="7"/>
  <c r="AS51" i="7" s="1"/>
  <c r="ER51" i="7" s="1"/>
  <c r="CK2" i="7"/>
  <c r="CK77" i="7" s="1"/>
  <c r="GJ77" i="7" s="1"/>
  <c r="CO2" i="7"/>
  <c r="CO82" i="7" s="1"/>
  <c r="GN82" i="7" s="1"/>
  <c r="BI2" i="7"/>
  <c r="BI82" i="7" s="1"/>
  <c r="FH82" i="7" s="1"/>
  <c r="AK2" i="7"/>
  <c r="AK85" i="7" s="1"/>
  <c r="EJ85" i="7" s="1"/>
  <c r="AM2" i="7"/>
  <c r="DC2" i="7"/>
  <c r="DC100" i="7" s="1"/>
  <c r="HB100" i="7" s="1"/>
  <c r="DH2" i="7"/>
  <c r="BB2" i="7"/>
  <c r="BN2" i="7"/>
  <c r="BN21" i="7" s="1"/>
  <c r="FM21" i="7" s="1"/>
  <c r="R2" i="7"/>
  <c r="AP2" i="7"/>
  <c r="AP15" i="7" s="1"/>
  <c r="EO15" i="7" s="1"/>
  <c r="CG2" i="7"/>
  <c r="CG86" i="7" s="1"/>
  <c r="GF86" i="7" s="1"/>
  <c r="CS2" i="7"/>
  <c r="CS13" i="7" s="1"/>
  <c r="GR13" i="7" s="1"/>
  <c r="AT2" i="7"/>
  <c r="BT2" i="7"/>
  <c r="T2" i="7"/>
  <c r="CI2" i="7"/>
  <c r="CI36" i="7" s="1"/>
  <c r="GH36" i="7" s="1"/>
  <c r="AH2" i="7"/>
  <c r="AH28" i="7" s="1"/>
  <c r="EG28" i="7" s="1"/>
  <c r="O2" i="7"/>
  <c r="AC2" i="7"/>
  <c r="AW2" i="7"/>
  <c r="CW2" i="7"/>
  <c r="DD2" i="7"/>
  <c r="CB2" i="7"/>
  <c r="BD2" i="7"/>
  <c r="AD2" i="7"/>
  <c r="DA2" i="7"/>
  <c r="DG2" i="7"/>
  <c r="Q2" i="7"/>
  <c r="V2" i="7"/>
  <c r="BV2" i="7"/>
  <c r="BV8" i="7" s="1"/>
  <c r="FU8" i="7" s="1"/>
  <c r="AI2" i="7"/>
  <c r="AI17" i="7" s="1"/>
  <c r="EH17" i="7" s="1"/>
  <c r="BS2" i="7"/>
  <c r="BS96" i="7" s="1"/>
  <c r="FR96" i="7" s="1"/>
  <c r="AR2" i="7"/>
  <c r="AR84" i="7" s="1"/>
  <c r="EQ84" i="7" s="1"/>
  <c r="N2" i="7"/>
  <c r="CE2" i="7"/>
  <c r="CE13" i="7" s="1"/>
  <c r="GD13" i="7" s="1"/>
  <c r="AU2" i="7"/>
  <c r="AU99" i="7" s="1"/>
  <c r="ET99" i="7" s="1"/>
  <c r="CR2" i="7"/>
  <c r="CR32" i="7" s="1"/>
  <c r="GQ32" i="7" s="1"/>
  <c r="X2" i="7"/>
  <c r="X94" i="7" s="1"/>
  <c r="DW94" i="7" s="1"/>
  <c r="CV2" i="7"/>
  <c r="CV85" i="7" s="1"/>
  <c r="GU85" i="7" s="1"/>
  <c r="BQ2" i="7"/>
  <c r="BQ85" i="7" s="1"/>
  <c r="FP85" i="7" s="1"/>
  <c r="BP2" i="7"/>
  <c r="BP77" i="7" s="1"/>
  <c r="FO77" i="7" s="1"/>
  <c r="N26" i="7"/>
  <c r="DM26" i="7" s="1"/>
  <c r="CY2" i="7"/>
  <c r="CT2" i="7"/>
  <c r="CT13" i="7" s="1"/>
  <c r="GS13" i="7" s="1"/>
  <c r="AN2" i="7"/>
  <c r="AN93" i="7" s="1"/>
  <c r="EM93" i="7" s="1"/>
  <c r="DB2" i="7"/>
  <c r="DB75" i="7" s="1"/>
  <c r="HA75" i="7" s="1"/>
  <c r="BF2" i="7"/>
  <c r="BF93" i="7" s="1"/>
  <c r="FE93" i="7" s="1"/>
  <c r="AZ2" i="7"/>
  <c r="AZ32" i="7" s="1"/>
  <c r="EY32" i="7" s="1"/>
  <c r="BM2" i="7"/>
  <c r="BM91" i="7" s="1"/>
  <c r="FL91" i="7" s="1"/>
  <c r="DF2" i="7"/>
  <c r="DF48" i="7" s="1"/>
  <c r="HE48" i="7" s="1"/>
  <c r="AA2" i="7"/>
  <c r="AA47" i="7" s="1"/>
  <c r="DZ47" i="7" s="1"/>
  <c r="AO2" i="7"/>
  <c r="AO76" i="7" s="1"/>
  <c r="EN76" i="7" s="1"/>
  <c r="BW2" i="7"/>
  <c r="BW76" i="7" s="1"/>
  <c r="FV76" i="7" s="1"/>
  <c r="AB2" i="7"/>
  <c r="AB94" i="7" s="1"/>
  <c r="EA94" i="7" s="1"/>
  <c r="AG2" i="7"/>
  <c r="AG8" i="7" s="1"/>
  <c r="EF8" i="7" s="1"/>
  <c r="BH2" i="7"/>
  <c r="BH15" i="7" s="1"/>
  <c r="FG15" i="7" s="1"/>
  <c r="CZ2" i="7"/>
  <c r="CZ67" i="7" s="1"/>
  <c r="GY67" i="7" s="1"/>
  <c r="BA2" i="7"/>
  <c r="BA80" i="7" s="1"/>
  <c r="EZ80" i="7" s="1"/>
  <c r="CA2" i="7"/>
  <c r="CD2" i="7"/>
  <c r="CD62" i="7" s="1"/>
  <c r="GC62" i="7" s="1"/>
  <c r="CX2" i="7"/>
  <c r="CX76" i="7" s="1"/>
  <c r="GW76" i="7" s="1"/>
  <c r="AQ2" i="7"/>
  <c r="AQ89" i="7" s="1"/>
  <c r="EP89" i="7" s="1"/>
  <c r="DJ2" i="7"/>
  <c r="DJ61" i="7" s="1"/>
  <c r="HI61" i="7" s="1"/>
  <c r="CF2" i="7"/>
  <c r="BY2" i="7"/>
  <c r="BY55" i="7" s="1"/>
  <c r="FX55" i="7" s="1"/>
  <c r="AV2" i="7"/>
  <c r="AV85" i="7" s="1"/>
  <c r="EU85" i="7" s="1"/>
  <c r="W2" i="7"/>
  <c r="W89" i="7" s="1"/>
  <c r="DV89" i="7" s="1"/>
  <c r="BL2" i="7"/>
  <c r="BL58" i="7" s="1"/>
  <c r="FK58" i="7" s="1"/>
  <c r="AY2" i="7"/>
  <c r="AY93" i="7" s="1"/>
  <c r="EX93" i="7" s="1"/>
  <c r="AX2" i="7"/>
  <c r="AX97" i="7" s="1"/>
  <c r="EW97" i="7" s="1"/>
  <c r="S2" i="7"/>
  <c r="S93" i="7" s="1"/>
  <c r="DR93" i="7" s="1"/>
  <c r="BK2" i="7"/>
  <c r="BK87" i="7" s="1"/>
  <c r="FJ87" i="7" s="1"/>
  <c r="CM2" i="7"/>
  <c r="CM3" i="7" s="1"/>
  <c r="GL3" i="7" s="1"/>
  <c r="CO87" i="7"/>
  <c r="GN87" i="7" s="1"/>
  <c r="CJ2" i="7"/>
  <c r="CJ45" i="7" s="1"/>
  <c r="GI45" i="7" s="1"/>
  <c r="BG2" i="7"/>
  <c r="CQ2" i="7"/>
  <c r="CL2" i="7"/>
  <c r="CL99" i="7" s="1"/>
  <c r="GK99" i="7" s="1"/>
  <c r="BX2" i="7"/>
  <c r="Y26" i="7"/>
  <c r="DX26" i="7" s="1"/>
  <c r="P2" i="7"/>
  <c r="P49" i="7" s="1"/>
  <c r="DO49" i="7" s="1"/>
  <c r="AF2" i="7"/>
  <c r="AF49" i="7" s="1"/>
  <c r="EE49" i="7" s="1"/>
  <c r="AH77" i="7"/>
  <c r="EG77" i="7" s="1"/>
  <c r="BE80" i="7"/>
  <c r="FD80" i="7" s="1"/>
  <c r="BJ8" i="7"/>
  <c r="FI8" i="7" s="1"/>
  <c r="BJ23" i="7"/>
  <c r="FI23" i="7" s="1"/>
  <c r="BJ28" i="7"/>
  <c r="FI28" i="7" s="1"/>
  <c r="BJ51" i="7"/>
  <c r="FI51" i="7" s="1"/>
  <c r="BJ64" i="7"/>
  <c r="FI64" i="7" s="1"/>
  <c r="BJ68" i="7"/>
  <c r="FI68" i="7" s="1"/>
  <c r="DC84" i="7"/>
  <c r="HB84" i="7" s="1"/>
  <c r="BJ10" i="7"/>
  <c r="FI10" i="7" s="1"/>
  <c r="BJ20" i="7"/>
  <c r="FI20" i="7" s="1"/>
  <c r="BJ45" i="7"/>
  <c r="FI45" i="7" s="1"/>
  <c r="BJ94" i="7"/>
  <c r="FI94" i="7" s="1"/>
  <c r="BJ96" i="7"/>
  <c r="FI96" i="7" s="1"/>
  <c r="CP3" i="7"/>
  <c r="GO3" i="7" s="1"/>
  <c r="BJ22" i="7"/>
  <c r="FI22" i="7" s="1"/>
  <c r="BJ21" i="7"/>
  <c r="FI21" i="7" s="1"/>
  <c r="BJ32" i="7"/>
  <c r="FI32" i="7" s="1"/>
  <c r="BJ86" i="7"/>
  <c r="FI86" i="7" s="1"/>
  <c r="BJ83" i="7"/>
  <c r="FI83" i="7" s="1"/>
  <c r="CO91" i="7"/>
  <c r="GN91" i="7" s="1"/>
  <c r="BJ97" i="7"/>
  <c r="FI97" i="7" s="1"/>
  <c r="BJ11" i="7"/>
  <c r="FI11" i="7" s="1"/>
  <c r="BJ27" i="7"/>
  <c r="FI27" i="7" s="1"/>
  <c r="BJ57" i="7"/>
  <c r="FI57" i="7" s="1"/>
  <c r="BJ41" i="7"/>
  <c r="FI41" i="7" s="1"/>
  <c r="BJ54" i="7"/>
  <c r="FI54" i="7" s="1"/>
  <c r="BE88" i="7"/>
  <c r="FD88" i="7" s="1"/>
  <c r="BJ98" i="7"/>
  <c r="FI98" i="7" s="1"/>
  <c r="DC101" i="7"/>
  <c r="HB101" i="7" s="1"/>
  <c r="AN81" i="7"/>
  <c r="EM81" i="7" s="1"/>
  <c r="BJ95" i="7"/>
  <c r="FI95" i="7" s="1"/>
  <c r="BJ6" i="7"/>
  <c r="FI6" i="7" s="1"/>
  <c r="BJ33" i="7"/>
  <c r="FI33" i="7" s="1"/>
  <c r="BJ40" i="7"/>
  <c r="FI40" i="7" s="1"/>
  <c r="BJ44" i="7"/>
  <c r="FI44" i="7" s="1"/>
  <c r="BJ50" i="7"/>
  <c r="FI50" i="7" s="1"/>
  <c r="BJ71" i="7"/>
  <c r="FI71" i="7" s="1"/>
  <c r="BJ79" i="7"/>
  <c r="FI79" i="7" s="1"/>
  <c r="BJ91" i="7"/>
  <c r="FI91" i="7" s="1"/>
  <c r="BJ35" i="7"/>
  <c r="FI35" i="7" s="1"/>
  <c r="BJ38" i="7"/>
  <c r="FI38" i="7" s="1"/>
  <c r="BJ61" i="7"/>
  <c r="FI61" i="7" s="1"/>
  <c r="BJ49" i="7"/>
  <c r="FI49" i="7" s="1"/>
  <c r="BJ52" i="7"/>
  <c r="FI52" i="7" s="1"/>
  <c r="CP100" i="7"/>
  <c r="GO100" i="7" s="1"/>
  <c r="BJ37" i="7"/>
  <c r="FI37" i="7" s="1"/>
  <c r="BJ60" i="7"/>
  <c r="FI60" i="7" s="1"/>
  <c r="CH93" i="7"/>
  <c r="GG93" i="7" s="1"/>
  <c r="CP94" i="7"/>
  <c r="GO94" i="7" s="1"/>
  <c r="DB80" i="7"/>
  <c r="HA80" i="7" s="1"/>
  <c r="CV5" i="7"/>
  <c r="GU5" i="7" s="1"/>
  <c r="CV76" i="7"/>
  <c r="GU76" i="7" s="1"/>
  <c r="AN100" i="7"/>
  <c r="EM100" i="7" s="1"/>
  <c r="CX5" i="7"/>
  <c r="GW5" i="7" s="1"/>
  <c r="CX29" i="7"/>
  <c r="GW29" i="7" s="1"/>
  <c r="CX44" i="7"/>
  <c r="GW44" i="7" s="1"/>
  <c r="CX28" i="7"/>
  <c r="GW28" i="7" s="1"/>
  <c r="CX56" i="7"/>
  <c r="GW56" i="7" s="1"/>
  <c r="CX65" i="7"/>
  <c r="GW65" i="7" s="1"/>
  <c r="BJ12" i="7"/>
  <c r="FI12" i="7" s="1"/>
  <c r="DC90" i="7"/>
  <c r="HB90" i="7" s="1"/>
  <c r="CX90" i="7"/>
  <c r="GW90" i="7" s="1"/>
  <c r="DB12" i="7"/>
  <c r="HA12" i="7" s="1"/>
  <c r="CV12" i="7"/>
  <c r="GU12" i="7" s="1"/>
  <c r="CV73" i="7"/>
  <c r="GU73" i="7" s="1"/>
  <c r="CV84" i="7"/>
  <c r="GU84" i="7" s="1"/>
  <c r="DC93" i="7"/>
  <c r="HB93" i="7" s="1"/>
  <c r="CX93" i="7"/>
  <c r="GW93" i="7" s="1"/>
  <c r="CX22" i="7"/>
  <c r="GW22" i="7" s="1"/>
  <c r="CX43" i="7"/>
  <c r="GW43" i="7" s="1"/>
  <c r="CX57" i="7"/>
  <c r="GW57" i="7" s="1"/>
  <c r="CX71" i="7"/>
  <c r="GW71" i="7" s="1"/>
  <c r="BJ9" i="7"/>
  <c r="FI9" i="7" s="1"/>
  <c r="BJ29" i="7"/>
  <c r="FI29" i="7" s="1"/>
  <c r="BJ58" i="7"/>
  <c r="FI58" i="7" s="1"/>
  <c r="AI100" i="7"/>
  <c r="EH100" i="7" s="1"/>
  <c r="Y69" i="7"/>
  <c r="DX69" i="7" s="1"/>
  <c r="CV15" i="7"/>
  <c r="GU15" i="7" s="1"/>
  <c r="CV31" i="7"/>
  <c r="GU31" i="7" s="1"/>
  <c r="CO95" i="7"/>
  <c r="GN95" i="7" s="1"/>
  <c r="BE83" i="7"/>
  <c r="FD83" i="7" s="1"/>
  <c r="CX16" i="7"/>
  <c r="GW16" i="7" s="1"/>
  <c r="CX48" i="7"/>
  <c r="GW48" i="7" s="1"/>
  <c r="CX21" i="7"/>
  <c r="GW21" i="7" s="1"/>
  <c r="CX75" i="7"/>
  <c r="GW75" i="7" s="1"/>
  <c r="CX70" i="7"/>
  <c r="GW70" i="7" s="1"/>
  <c r="BJ15" i="7"/>
  <c r="FI15" i="7" s="1"/>
  <c r="BJ69" i="7"/>
  <c r="FI69" i="7" s="1"/>
  <c r="AL49" i="7"/>
  <c r="EK49" i="7" s="1"/>
  <c r="BJ7" i="7"/>
  <c r="FI7" i="7" s="1"/>
  <c r="BJ66" i="7"/>
  <c r="FI66" i="7" s="1"/>
  <c r="DB18" i="7"/>
  <c r="HA18" i="7" s="1"/>
  <c r="DB13" i="7"/>
  <c r="HA13" i="7" s="1"/>
  <c r="CV17" i="7"/>
  <c r="GU17" i="7" s="1"/>
  <c r="CV25" i="7"/>
  <c r="GU25" i="7" s="1"/>
  <c r="CV59" i="7"/>
  <c r="GU59" i="7" s="1"/>
  <c r="BE84" i="7"/>
  <c r="FD84" i="7" s="1"/>
  <c r="CX97" i="7"/>
  <c r="GW97" i="7" s="1"/>
  <c r="CX24" i="7"/>
  <c r="GW24" i="7" s="1"/>
  <c r="CX30" i="7"/>
  <c r="GW30" i="7" s="1"/>
  <c r="CX49" i="7"/>
  <c r="GW49" i="7" s="1"/>
  <c r="CX62" i="7"/>
  <c r="GW62" i="7" s="1"/>
  <c r="CR34" i="7"/>
  <c r="GQ34" i="7" s="1"/>
  <c r="CR61" i="7"/>
  <c r="GQ61" i="7" s="1"/>
  <c r="BJ14" i="7"/>
  <c r="FI14" i="7" s="1"/>
  <c r="BJ47" i="7"/>
  <c r="FI47" i="7" s="1"/>
  <c r="BJ75" i="7"/>
  <c r="FI75" i="7" s="1"/>
  <c r="CC98" i="7"/>
  <c r="GB98" i="7" s="1"/>
  <c r="BE96" i="7"/>
  <c r="FD96" i="7" s="1"/>
  <c r="DB57" i="7"/>
  <c r="HA57" i="7" s="1"/>
  <c r="CV24" i="7"/>
  <c r="GU24" i="7" s="1"/>
  <c r="CV39" i="7"/>
  <c r="GU39" i="7" s="1"/>
  <c r="CP81" i="7"/>
  <c r="GO81" i="7" s="1"/>
  <c r="CX7" i="7"/>
  <c r="GW7" i="7" s="1"/>
  <c r="CX12" i="7"/>
  <c r="GW12" i="7" s="1"/>
  <c r="CX32" i="7"/>
  <c r="GW32" i="7" s="1"/>
  <c r="CX59" i="7"/>
  <c r="GW59" i="7" s="1"/>
  <c r="CX54" i="7"/>
  <c r="GW54" i="7" s="1"/>
  <c r="CX58" i="7"/>
  <c r="GW58" i="7" s="1"/>
  <c r="CR100" i="7"/>
  <c r="GQ100" i="7" s="1"/>
  <c r="BJ18" i="7"/>
  <c r="FI18" i="7" s="1"/>
  <c r="BJ53" i="7"/>
  <c r="FI53" i="7" s="1"/>
  <c r="DB100" i="7"/>
  <c r="HA100" i="7" s="1"/>
  <c r="DB17" i="7"/>
  <c r="HA17" i="7" s="1"/>
  <c r="CV13" i="7"/>
  <c r="GU13" i="7" s="1"/>
  <c r="CV4" i="7"/>
  <c r="GU4" i="7" s="1"/>
  <c r="CV74" i="7"/>
  <c r="GU74" i="7" s="1"/>
  <c r="AL94" i="7"/>
  <c r="EK94" i="7" s="1"/>
  <c r="CX9" i="7"/>
  <c r="GW9" i="7" s="1"/>
  <c r="CX35" i="7"/>
  <c r="GW35" i="7" s="1"/>
  <c r="CX26" i="7"/>
  <c r="GW26" i="7" s="1"/>
  <c r="CX63" i="7"/>
  <c r="GW63" i="7" s="1"/>
  <c r="CX74" i="7"/>
  <c r="GW74" i="7" s="1"/>
  <c r="AQ71" i="7"/>
  <c r="EP71" i="7" s="1"/>
  <c r="BJ19" i="7"/>
  <c r="FI19" i="7" s="1"/>
  <c r="BJ36" i="7"/>
  <c r="FI36" i="7" s="1"/>
  <c r="BJ88" i="7"/>
  <c r="FI88" i="7" s="1"/>
  <c r="DB59" i="7"/>
  <c r="HA59" i="7" s="1"/>
  <c r="CV94" i="7"/>
  <c r="GU94" i="7" s="1"/>
  <c r="CX53" i="7"/>
  <c r="GW53" i="7" s="1"/>
  <c r="CU6" i="7"/>
  <c r="GT6" i="7" s="1"/>
  <c r="CU24" i="7"/>
  <c r="GT24" i="7" s="1"/>
  <c r="CU72" i="7"/>
  <c r="GT72" i="7" s="1"/>
  <c r="CU49" i="7"/>
  <c r="GT49" i="7" s="1"/>
  <c r="BW99" i="7"/>
  <c r="FV99" i="7" s="1"/>
  <c r="AQ93" i="7"/>
  <c r="EP93" i="7" s="1"/>
  <c r="CX92" i="7"/>
  <c r="GW92" i="7" s="1"/>
  <c r="BO13" i="7"/>
  <c r="FN13" i="7" s="1"/>
  <c r="BO37" i="7"/>
  <c r="FN37" i="7" s="1"/>
  <c r="AN25" i="7"/>
  <c r="EM25" i="7" s="1"/>
  <c r="AN47" i="7"/>
  <c r="EM47" i="7" s="1"/>
  <c r="AN42" i="7"/>
  <c r="EM42" i="7" s="1"/>
  <c r="AN48" i="7"/>
  <c r="EM48" i="7" s="1"/>
  <c r="AN76" i="7"/>
  <c r="EM76" i="7" s="1"/>
  <c r="BU101" i="7"/>
  <c r="FT101" i="7" s="1"/>
  <c r="BU25" i="7"/>
  <c r="FT25" i="7" s="1"/>
  <c r="BU68" i="7"/>
  <c r="FT68" i="7" s="1"/>
  <c r="BU74" i="7"/>
  <c r="FT74" i="7" s="1"/>
  <c r="BE8" i="7"/>
  <c r="FD8" i="7" s="1"/>
  <c r="BE7" i="7"/>
  <c r="FD7" i="7" s="1"/>
  <c r="BE11" i="7"/>
  <c r="FD11" i="7" s="1"/>
  <c r="BE15" i="7"/>
  <c r="FD15" i="7" s="1"/>
  <c r="BE34" i="7"/>
  <c r="FD34" i="7" s="1"/>
  <c r="BE36" i="7"/>
  <c r="FD36" i="7" s="1"/>
  <c r="BE49" i="7"/>
  <c r="FD49" i="7" s="1"/>
  <c r="BE41" i="7"/>
  <c r="FD41" i="7" s="1"/>
  <c r="BE68" i="7"/>
  <c r="FD68" i="7" s="1"/>
  <c r="BE67" i="7"/>
  <c r="FD67" i="7" s="1"/>
  <c r="CO100" i="7"/>
  <c r="GN100" i="7" s="1"/>
  <c r="CO102" i="7"/>
  <c r="GN102" i="7" s="1"/>
  <c r="CO17" i="7"/>
  <c r="GN17" i="7" s="1"/>
  <c r="CO29" i="7"/>
  <c r="GN29" i="7" s="1"/>
  <c r="CO38" i="7"/>
  <c r="GN38" i="7" s="1"/>
  <c r="CO24" i="7"/>
  <c r="GN24" i="7" s="1"/>
  <c r="CO53" i="7"/>
  <c r="GN53" i="7" s="1"/>
  <c r="CO60" i="7"/>
  <c r="GN60" i="7" s="1"/>
  <c r="CO70" i="7"/>
  <c r="GN70" i="7" s="1"/>
  <c r="CO79" i="7"/>
  <c r="GN79" i="7" s="1"/>
  <c r="CO71" i="7"/>
  <c r="GN71" i="7" s="1"/>
  <c r="BQ8" i="7"/>
  <c r="FP8" i="7" s="1"/>
  <c r="BQ81" i="7"/>
  <c r="FP81" i="7" s="1"/>
  <c r="BW9" i="7"/>
  <c r="FV9" i="7" s="1"/>
  <c r="BW18" i="7"/>
  <c r="FV18" i="7" s="1"/>
  <c r="BW23" i="7"/>
  <c r="FV23" i="7" s="1"/>
  <c r="CV42" i="7"/>
  <c r="GU42" i="7" s="1"/>
  <c r="CX91" i="7"/>
  <c r="GW91" i="7" s="1"/>
  <c r="CX34" i="7"/>
  <c r="GW34" i="7" s="1"/>
  <c r="CX100" i="7"/>
  <c r="GW100" i="7" s="1"/>
  <c r="CU16" i="7"/>
  <c r="GT16" i="7" s="1"/>
  <c r="CU40" i="7"/>
  <c r="GT40" i="7" s="1"/>
  <c r="CU41" i="7"/>
  <c r="GT41" i="7" s="1"/>
  <c r="X50" i="7"/>
  <c r="DW50" i="7" s="1"/>
  <c r="X58" i="7"/>
  <c r="DW58" i="7" s="1"/>
  <c r="AB84" i="7"/>
  <c r="EA84" i="7" s="1"/>
  <c r="BO30" i="7"/>
  <c r="FN30" i="7" s="1"/>
  <c r="BO46" i="7"/>
  <c r="FN46" i="7" s="1"/>
  <c r="BO60" i="7"/>
  <c r="FN60" i="7" s="1"/>
  <c r="AN8" i="7"/>
  <c r="EM8" i="7" s="1"/>
  <c r="AN102" i="7"/>
  <c r="EM102" i="7" s="1"/>
  <c r="AN52" i="7"/>
  <c r="EM52" i="7" s="1"/>
  <c r="AN51" i="7"/>
  <c r="EM51" i="7" s="1"/>
  <c r="AN56" i="7"/>
  <c r="EM56" i="7" s="1"/>
  <c r="AN75" i="7"/>
  <c r="EM75" i="7" s="1"/>
  <c r="AN67" i="7"/>
  <c r="EM67" i="7" s="1"/>
  <c r="BU20" i="7"/>
  <c r="FT20" i="7" s="1"/>
  <c r="BU6" i="7"/>
  <c r="FT6" i="7" s="1"/>
  <c r="BU13" i="7"/>
  <c r="FT13" i="7" s="1"/>
  <c r="BU61" i="7"/>
  <c r="FT61" i="7" s="1"/>
  <c r="BU63" i="7"/>
  <c r="FT63" i="7" s="1"/>
  <c r="BU62" i="7"/>
  <c r="FT62" i="7" s="1"/>
  <c r="BE14" i="7"/>
  <c r="FD14" i="7" s="1"/>
  <c r="BE10" i="7"/>
  <c r="FD10" i="7" s="1"/>
  <c r="BE19" i="7"/>
  <c r="FD19" i="7" s="1"/>
  <c r="BE21" i="7"/>
  <c r="FD21" i="7" s="1"/>
  <c r="BE54" i="7"/>
  <c r="FD54" i="7" s="1"/>
  <c r="BE39" i="7"/>
  <c r="FD39" i="7" s="1"/>
  <c r="BE44" i="7"/>
  <c r="FD44" i="7" s="1"/>
  <c r="BE52" i="7"/>
  <c r="FD52" i="7" s="1"/>
  <c r="BE72" i="7"/>
  <c r="FD72" i="7" s="1"/>
  <c r="BE77" i="7"/>
  <c r="FD77" i="7" s="1"/>
  <c r="CO8" i="7"/>
  <c r="GN8" i="7" s="1"/>
  <c r="CO90" i="7"/>
  <c r="GN90" i="7" s="1"/>
  <c r="CO18" i="7"/>
  <c r="GN18" i="7" s="1"/>
  <c r="CO21" i="7"/>
  <c r="GN21" i="7" s="1"/>
  <c r="CO34" i="7"/>
  <c r="GN34" i="7" s="1"/>
  <c r="CO35" i="7"/>
  <c r="GN35" i="7" s="1"/>
  <c r="CO39" i="7"/>
  <c r="GN39" i="7" s="1"/>
  <c r="CO50" i="7"/>
  <c r="GN50" i="7" s="1"/>
  <c r="CO72" i="7"/>
  <c r="GN72" i="7" s="1"/>
  <c r="CO68" i="7"/>
  <c r="GN68" i="7" s="1"/>
  <c r="CO80" i="7"/>
  <c r="GN80" i="7" s="1"/>
  <c r="DB78" i="7"/>
  <c r="HA78" i="7" s="1"/>
  <c r="CV22" i="7"/>
  <c r="GU22" i="7" s="1"/>
  <c r="CV49" i="7"/>
  <c r="GU49" i="7" s="1"/>
  <c r="CX11" i="7"/>
  <c r="GW11" i="7" s="1"/>
  <c r="CX20" i="7"/>
  <c r="GW20" i="7" s="1"/>
  <c r="CX88" i="7"/>
  <c r="GW88" i="7" s="1"/>
  <c r="DJ34" i="7"/>
  <c r="HI34" i="7" s="1"/>
  <c r="CU101" i="7"/>
  <c r="GT101" i="7" s="1"/>
  <c r="CU34" i="7"/>
  <c r="GT34" i="7" s="1"/>
  <c r="CU57" i="7"/>
  <c r="GT57" i="7" s="1"/>
  <c r="CU75" i="7"/>
  <c r="GT75" i="7" s="1"/>
  <c r="X23" i="7"/>
  <c r="DW23" i="7" s="1"/>
  <c r="BE90" i="7"/>
  <c r="FD90" i="7" s="1"/>
  <c r="BF102" i="7"/>
  <c r="FE102" i="7" s="1"/>
  <c r="CP98" i="7"/>
  <c r="GO98" i="7" s="1"/>
  <c r="BO8" i="7"/>
  <c r="FN8" i="7" s="1"/>
  <c r="BO15" i="7"/>
  <c r="FN15" i="7" s="1"/>
  <c r="BO51" i="7"/>
  <c r="FN51" i="7" s="1"/>
  <c r="BO59" i="7"/>
  <c r="FN59" i="7" s="1"/>
  <c r="BO81" i="7"/>
  <c r="FN81" i="7" s="1"/>
  <c r="AN12" i="7"/>
  <c r="EM12" i="7" s="1"/>
  <c r="AN18" i="7"/>
  <c r="EM18" i="7" s="1"/>
  <c r="AN23" i="7"/>
  <c r="EM23" i="7" s="1"/>
  <c r="AN20" i="7"/>
  <c r="EM20" i="7" s="1"/>
  <c r="AN45" i="7"/>
  <c r="EM45" i="7" s="1"/>
  <c r="AN80" i="7"/>
  <c r="EM80" i="7" s="1"/>
  <c r="AN83" i="7"/>
  <c r="EM83" i="7" s="1"/>
  <c r="BU99" i="7"/>
  <c r="FT99" i="7" s="1"/>
  <c r="BU5" i="7"/>
  <c r="FT5" i="7" s="1"/>
  <c r="BU41" i="7"/>
  <c r="FT41" i="7" s="1"/>
  <c r="BU64" i="7"/>
  <c r="FT64" i="7" s="1"/>
  <c r="BU60" i="7"/>
  <c r="FT60" i="7" s="1"/>
  <c r="BU69" i="7"/>
  <c r="FT69" i="7" s="1"/>
  <c r="BE9" i="7"/>
  <c r="FD9" i="7" s="1"/>
  <c r="BE99" i="7"/>
  <c r="FD99" i="7" s="1"/>
  <c r="BE16" i="7"/>
  <c r="FD16" i="7" s="1"/>
  <c r="BE25" i="7"/>
  <c r="FD25" i="7" s="1"/>
  <c r="BE31" i="7"/>
  <c r="FD31" i="7" s="1"/>
  <c r="BE35" i="7"/>
  <c r="FD35" i="7" s="1"/>
  <c r="BE59" i="7"/>
  <c r="FD59" i="7" s="1"/>
  <c r="BE62" i="7"/>
  <c r="FD62" i="7" s="1"/>
  <c r="BE79" i="7"/>
  <c r="FD79" i="7" s="1"/>
  <c r="BE50" i="7"/>
  <c r="FD50" i="7" s="1"/>
  <c r="T50" i="7"/>
  <c r="DS50" i="7" s="1"/>
  <c r="CO5" i="7"/>
  <c r="GN5" i="7" s="1"/>
  <c r="CO88" i="7"/>
  <c r="GN88" i="7" s="1"/>
  <c r="CO16" i="7"/>
  <c r="GN16" i="7" s="1"/>
  <c r="CO14" i="7"/>
  <c r="GN14" i="7" s="1"/>
  <c r="CO46" i="7"/>
  <c r="GN46" i="7" s="1"/>
  <c r="CO25" i="7"/>
  <c r="GN25" i="7" s="1"/>
  <c r="CO40" i="7"/>
  <c r="GN40" i="7" s="1"/>
  <c r="CO54" i="7"/>
  <c r="GN54" i="7" s="1"/>
  <c r="CO62" i="7"/>
  <c r="GN62" i="7" s="1"/>
  <c r="CO61" i="7"/>
  <c r="GN61" i="7" s="1"/>
  <c r="CH100" i="7"/>
  <c r="GG100" i="7" s="1"/>
  <c r="CO77" i="7"/>
  <c r="GN77" i="7" s="1"/>
  <c r="CV52" i="7"/>
  <c r="GU52" i="7" s="1"/>
  <c r="CP86" i="7"/>
  <c r="GO86" i="7" s="1"/>
  <c r="CX6" i="7"/>
  <c r="GW6" i="7" s="1"/>
  <c r="CX27" i="7"/>
  <c r="GW27" i="7" s="1"/>
  <c r="CX67" i="7"/>
  <c r="GW67" i="7" s="1"/>
  <c r="CU17" i="7"/>
  <c r="GT17" i="7" s="1"/>
  <c r="CU48" i="7"/>
  <c r="GT48" i="7" s="1"/>
  <c r="CU33" i="7"/>
  <c r="GT33" i="7" s="1"/>
  <c r="CU45" i="7"/>
  <c r="GT45" i="7" s="1"/>
  <c r="X4" i="7"/>
  <c r="DW4" i="7" s="1"/>
  <c r="BW88" i="7"/>
  <c r="FV88" i="7" s="1"/>
  <c r="BO6" i="7"/>
  <c r="FN6" i="7" s="1"/>
  <c r="BO26" i="7"/>
  <c r="FN26" i="7" s="1"/>
  <c r="BO50" i="7"/>
  <c r="FN50" i="7" s="1"/>
  <c r="BO49" i="7"/>
  <c r="FN49" i="7" s="1"/>
  <c r="BO62" i="7"/>
  <c r="FN62" i="7" s="1"/>
  <c r="BO69" i="7"/>
  <c r="FN69" i="7" s="1"/>
  <c r="AN19" i="7"/>
  <c r="EM19" i="7" s="1"/>
  <c r="AN35" i="7"/>
  <c r="EM35" i="7" s="1"/>
  <c r="AN40" i="7"/>
  <c r="EM40" i="7" s="1"/>
  <c r="AN54" i="7"/>
  <c r="EM54" i="7" s="1"/>
  <c r="AN50" i="7"/>
  <c r="EM50" i="7" s="1"/>
  <c r="AN36" i="7"/>
  <c r="EM36" i="7" s="1"/>
  <c r="BU7" i="7"/>
  <c r="FT7" i="7" s="1"/>
  <c r="BU3" i="7"/>
  <c r="FT3" i="7" s="1"/>
  <c r="BU15" i="7"/>
  <c r="FT15" i="7" s="1"/>
  <c r="BU57" i="7"/>
  <c r="FT57" i="7" s="1"/>
  <c r="BU51" i="7"/>
  <c r="FT51" i="7" s="1"/>
  <c r="BU79" i="7"/>
  <c r="FT79" i="7" s="1"/>
  <c r="BU85" i="7"/>
  <c r="FT85" i="7" s="1"/>
  <c r="BE101" i="7"/>
  <c r="FD101" i="7" s="1"/>
  <c r="BE91" i="7"/>
  <c r="FD91" i="7" s="1"/>
  <c r="BE17" i="7"/>
  <c r="FD17" i="7" s="1"/>
  <c r="BE26" i="7"/>
  <c r="FD26" i="7" s="1"/>
  <c r="BE38" i="7"/>
  <c r="FD38" i="7" s="1"/>
  <c r="BE56" i="7"/>
  <c r="FD56" i="7" s="1"/>
  <c r="BE60" i="7"/>
  <c r="FD60" i="7" s="1"/>
  <c r="BE65" i="7"/>
  <c r="FD65" i="7" s="1"/>
  <c r="BE87" i="7"/>
  <c r="FD87" i="7" s="1"/>
  <c r="BE63" i="7"/>
  <c r="FD63" i="7" s="1"/>
  <c r="AN84" i="7"/>
  <c r="EM84" i="7" s="1"/>
  <c r="DB35" i="7"/>
  <c r="HA35" i="7" s="1"/>
  <c r="CV19" i="7"/>
  <c r="GU19" i="7" s="1"/>
  <c r="CV57" i="7"/>
  <c r="GU57" i="7" s="1"/>
  <c r="BJ80" i="7"/>
  <c r="FI80" i="7" s="1"/>
  <c r="CX19" i="7"/>
  <c r="GW19" i="7" s="1"/>
  <c r="CX47" i="7"/>
  <c r="GW47" i="7" s="1"/>
  <c r="CX64" i="7"/>
  <c r="GW64" i="7" s="1"/>
  <c r="CU4" i="7"/>
  <c r="GT4" i="7" s="1"/>
  <c r="CU12" i="7"/>
  <c r="GT12" i="7" s="1"/>
  <c r="CU20" i="7"/>
  <c r="GT20" i="7" s="1"/>
  <c r="CU30" i="7"/>
  <c r="GT30" i="7" s="1"/>
  <c r="CU36" i="7"/>
  <c r="GT36" i="7" s="1"/>
  <c r="CU84" i="7"/>
  <c r="GT84" i="7" s="1"/>
  <c r="CU62" i="7"/>
  <c r="GT62" i="7" s="1"/>
  <c r="CU53" i="7"/>
  <c r="GT53" i="7" s="1"/>
  <c r="X44" i="7"/>
  <c r="DW44" i="7" s="1"/>
  <c r="CO101" i="7"/>
  <c r="GN101" i="7" s="1"/>
  <c r="BV76" i="7"/>
  <c r="FU76" i="7" s="1"/>
  <c r="BO11" i="7"/>
  <c r="FN11" i="7" s="1"/>
  <c r="BO35" i="7"/>
  <c r="FN35" i="7" s="1"/>
  <c r="BO21" i="7"/>
  <c r="FN21" i="7" s="1"/>
  <c r="BO58" i="7"/>
  <c r="FN58" i="7" s="1"/>
  <c r="BO61" i="7"/>
  <c r="FN61" i="7" s="1"/>
  <c r="BO73" i="7"/>
  <c r="FN73" i="7" s="1"/>
  <c r="BO72" i="7"/>
  <c r="FN72" i="7" s="1"/>
  <c r="AN13" i="7"/>
  <c r="EM13" i="7" s="1"/>
  <c r="AN17" i="7"/>
  <c r="EM17" i="7" s="1"/>
  <c r="AN30" i="7"/>
  <c r="EM30" i="7" s="1"/>
  <c r="AN38" i="7"/>
  <c r="EM38" i="7" s="1"/>
  <c r="AN44" i="7"/>
  <c r="EM44" i="7" s="1"/>
  <c r="AN71" i="7"/>
  <c r="EM71" i="7" s="1"/>
  <c r="AN79" i="7"/>
  <c r="EM79" i="7" s="1"/>
  <c r="AN62" i="7"/>
  <c r="EM62" i="7" s="1"/>
  <c r="BU18" i="7"/>
  <c r="FT18" i="7" s="1"/>
  <c r="BU38" i="7"/>
  <c r="FT38" i="7" s="1"/>
  <c r="BU39" i="7"/>
  <c r="FT39" i="7" s="1"/>
  <c r="BU46" i="7"/>
  <c r="FT46" i="7" s="1"/>
  <c r="BE12" i="7"/>
  <c r="FD12" i="7" s="1"/>
  <c r="BE5" i="7"/>
  <c r="FD5" i="7" s="1"/>
  <c r="BE24" i="7"/>
  <c r="FD24" i="7" s="1"/>
  <c r="BE29" i="7"/>
  <c r="FD29" i="7" s="1"/>
  <c r="BE45" i="7"/>
  <c r="FD45" i="7" s="1"/>
  <c r="BE61" i="7"/>
  <c r="FD61" i="7" s="1"/>
  <c r="BE53" i="7"/>
  <c r="FD53" i="7" s="1"/>
  <c r="BE73" i="7"/>
  <c r="FD73" i="7" s="1"/>
  <c r="BE58" i="7"/>
  <c r="FD58" i="7" s="1"/>
  <c r="BE51" i="7"/>
  <c r="FD51" i="7" s="1"/>
  <c r="CO96" i="7"/>
  <c r="GN96" i="7" s="1"/>
  <c r="CO3" i="7"/>
  <c r="GN3" i="7" s="1"/>
  <c r="CO19" i="7"/>
  <c r="GN19" i="7" s="1"/>
  <c r="CO10" i="7"/>
  <c r="GN10" i="7" s="1"/>
  <c r="CO44" i="7"/>
  <c r="GN44" i="7" s="1"/>
  <c r="CO56" i="7"/>
  <c r="GN56" i="7" s="1"/>
  <c r="CO57" i="7"/>
  <c r="GN57" i="7" s="1"/>
  <c r="CO65" i="7"/>
  <c r="GN65" i="7" s="1"/>
  <c r="CO73" i="7"/>
  <c r="GN73" i="7" s="1"/>
  <c r="CO75" i="7"/>
  <c r="GN75" i="7" s="1"/>
  <c r="BQ5" i="7"/>
  <c r="FP5" i="7" s="1"/>
  <c r="DB4" i="7"/>
  <c r="HA4" i="7" s="1"/>
  <c r="DB56" i="7"/>
  <c r="HA56" i="7" s="1"/>
  <c r="DB67" i="7"/>
  <c r="HA67" i="7" s="1"/>
  <c r="CV44" i="7"/>
  <c r="GU44" i="7" s="1"/>
  <c r="CP82" i="7"/>
  <c r="GO82" i="7" s="1"/>
  <c r="CX10" i="7"/>
  <c r="GW10" i="7" s="1"/>
  <c r="CX51" i="7"/>
  <c r="GW51" i="7" s="1"/>
  <c r="CU9" i="7"/>
  <c r="GT9" i="7" s="1"/>
  <c r="CU13" i="7"/>
  <c r="GT13" i="7" s="1"/>
  <c r="CU10" i="7"/>
  <c r="GT10" i="7" s="1"/>
  <c r="CU31" i="7"/>
  <c r="GT31" i="7" s="1"/>
  <c r="CU32" i="7"/>
  <c r="GT32" i="7" s="1"/>
  <c r="CU63" i="7"/>
  <c r="GT63" i="7" s="1"/>
  <c r="CU56" i="7"/>
  <c r="GT56" i="7" s="1"/>
  <c r="CU68" i="7"/>
  <c r="GT68" i="7" s="1"/>
  <c r="CU58" i="7"/>
  <c r="GT58" i="7" s="1"/>
  <c r="CU66" i="7"/>
  <c r="GT66" i="7" s="1"/>
  <c r="X10" i="7"/>
  <c r="DW10" i="7" s="1"/>
  <c r="X12" i="7"/>
  <c r="DW12" i="7" s="1"/>
  <c r="X25" i="7"/>
  <c r="DW25" i="7" s="1"/>
  <c r="X20" i="7"/>
  <c r="DW20" i="7" s="1"/>
  <c r="X88" i="7"/>
  <c r="DW88" i="7" s="1"/>
  <c r="X53" i="7"/>
  <c r="DW53" i="7" s="1"/>
  <c r="CH98" i="7"/>
  <c r="GG98" i="7" s="1"/>
  <c r="CU89" i="7"/>
  <c r="GT89" i="7" s="1"/>
  <c r="BQ91" i="7"/>
  <c r="FP91" i="7" s="1"/>
  <c r="CX81" i="7"/>
  <c r="GW81" i="7" s="1"/>
  <c r="BV75" i="7"/>
  <c r="FU75" i="7" s="1"/>
  <c r="BO12" i="7"/>
  <c r="FN12" i="7" s="1"/>
  <c r="BO18" i="7"/>
  <c r="FN18" i="7" s="1"/>
  <c r="BO19" i="7"/>
  <c r="FN19" i="7" s="1"/>
  <c r="BO44" i="7"/>
  <c r="FN44" i="7" s="1"/>
  <c r="BO16" i="7"/>
  <c r="FN16" i="7" s="1"/>
  <c r="BO43" i="7"/>
  <c r="FN43" i="7" s="1"/>
  <c r="BO53" i="7"/>
  <c r="FN53" i="7" s="1"/>
  <c r="BO68" i="7"/>
  <c r="FN68" i="7" s="1"/>
  <c r="BO66" i="7"/>
  <c r="FN66" i="7" s="1"/>
  <c r="AN14" i="7"/>
  <c r="EM14" i="7" s="1"/>
  <c r="AN97" i="7"/>
  <c r="EM97" i="7" s="1"/>
  <c r="AN7" i="7"/>
  <c r="EM7" i="7" s="1"/>
  <c r="AN22" i="7"/>
  <c r="EM22" i="7" s="1"/>
  <c r="AN55" i="7"/>
  <c r="EM55" i="7" s="1"/>
  <c r="AN53" i="7"/>
  <c r="EM53" i="7" s="1"/>
  <c r="AN69" i="7"/>
  <c r="EM69" i="7" s="1"/>
  <c r="AN70" i="7"/>
  <c r="EM70" i="7" s="1"/>
  <c r="AN61" i="7"/>
  <c r="EM61" i="7" s="1"/>
  <c r="BU10" i="7"/>
  <c r="FT10" i="7" s="1"/>
  <c r="BU14" i="7"/>
  <c r="FT14" i="7" s="1"/>
  <c r="BU17" i="7"/>
  <c r="FT17" i="7" s="1"/>
  <c r="BU23" i="7"/>
  <c r="FT23" i="7" s="1"/>
  <c r="BU31" i="7"/>
  <c r="FT31" i="7" s="1"/>
  <c r="BU56" i="7"/>
  <c r="FT56" i="7" s="1"/>
  <c r="BU40" i="7"/>
  <c r="FT40" i="7" s="1"/>
  <c r="BU73" i="7"/>
  <c r="FT73" i="7" s="1"/>
  <c r="BU71" i="7"/>
  <c r="FT71" i="7" s="1"/>
  <c r="BE93" i="7"/>
  <c r="FD93" i="7" s="1"/>
  <c r="BE18" i="7"/>
  <c r="FD18" i="7" s="1"/>
  <c r="BE13" i="7"/>
  <c r="FD13" i="7" s="1"/>
  <c r="BE20" i="7"/>
  <c r="FD20" i="7" s="1"/>
  <c r="BE37" i="7"/>
  <c r="FD37" i="7" s="1"/>
  <c r="BE33" i="7"/>
  <c r="FD33" i="7" s="1"/>
  <c r="BE48" i="7"/>
  <c r="FD48" i="7" s="1"/>
  <c r="BE74" i="7"/>
  <c r="FD74" i="7" s="1"/>
  <c r="BE81" i="7"/>
  <c r="FD81" i="7" s="1"/>
  <c r="BE76" i="7"/>
  <c r="FD76" i="7" s="1"/>
  <c r="BE78" i="7"/>
  <c r="FD78" i="7" s="1"/>
  <c r="CO98" i="7"/>
  <c r="GN98" i="7" s="1"/>
  <c r="CO4" i="7"/>
  <c r="GN4" i="7" s="1"/>
  <c r="CO22" i="7"/>
  <c r="GN22" i="7" s="1"/>
  <c r="CO27" i="7"/>
  <c r="GN27" i="7" s="1"/>
  <c r="CO48" i="7"/>
  <c r="GN48" i="7" s="1"/>
  <c r="CO43" i="7"/>
  <c r="GN43" i="7" s="1"/>
  <c r="CO33" i="7"/>
  <c r="GN33" i="7" s="1"/>
  <c r="CO74" i="7"/>
  <c r="GN74" i="7" s="1"/>
  <c r="CO47" i="7"/>
  <c r="GN47" i="7" s="1"/>
  <c r="CO76" i="7"/>
  <c r="GN76" i="7" s="1"/>
  <c r="BQ11" i="7"/>
  <c r="FP11" i="7" s="1"/>
  <c r="BQ16" i="7"/>
  <c r="FP16" i="7" s="1"/>
  <c r="BQ15" i="7"/>
  <c r="FP15" i="7" s="1"/>
  <c r="BQ40" i="7"/>
  <c r="FP40" i="7" s="1"/>
  <c r="BQ62" i="7"/>
  <c r="FP62" i="7" s="1"/>
  <c r="BQ70" i="7"/>
  <c r="FP70" i="7" s="1"/>
  <c r="BQ71" i="7"/>
  <c r="FP71" i="7" s="1"/>
  <c r="BT10" i="7"/>
  <c r="FS10" i="7" s="1"/>
  <c r="BW101" i="7"/>
  <c r="FV101" i="7" s="1"/>
  <c r="BW17" i="7"/>
  <c r="FV17" i="7" s="1"/>
  <c r="BW24" i="7"/>
  <c r="FV24" i="7" s="1"/>
  <c r="BW39" i="7"/>
  <c r="FV39" i="7" s="1"/>
  <c r="AL74" i="7"/>
  <c r="EK74" i="7" s="1"/>
  <c r="DB9" i="7"/>
  <c r="HA9" i="7" s="1"/>
  <c r="DB55" i="7"/>
  <c r="HA55" i="7" s="1"/>
  <c r="CV100" i="7"/>
  <c r="GU100" i="7" s="1"/>
  <c r="CV30" i="7"/>
  <c r="GU30" i="7" s="1"/>
  <c r="CV66" i="7"/>
  <c r="GU66" i="7" s="1"/>
  <c r="BV81" i="7"/>
  <c r="FU81" i="7" s="1"/>
  <c r="DB89" i="7"/>
  <c r="HA89" i="7" s="1"/>
  <c r="AQ84" i="7"/>
  <c r="EP84" i="7" s="1"/>
  <c r="CX14" i="7"/>
  <c r="GW14" i="7" s="1"/>
  <c r="CX38" i="7"/>
  <c r="GW38" i="7" s="1"/>
  <c r="DJ17" i="7"/>
  <c r="HI17" i="7" s="1"/>
  <c r="DJ40" i="7"/>
  <c r="HI40" i="7" s="1"/>
  <c r="CU5" i="7"/>
  <c r="GT5" i="7" s="1"/>
  <c r="CU25" i="7"/>
  <c r="GT25" i="7" s="1"/>
  <c r="CU19" i="7"/>
  <c r="GT19" i="7" s="1"/>
  <c r="CU44" i="7"/>
  <c r="GT44" i="7" s="1"/>
  <c r="CU37" i="7"/>
  <c r="GT37" i="7" s="1"/>
  <c r="CU54" i="7"/>
  <c r="GT54" i="7" s="1"/>
  <c r="CU43" i="7"/>
  <c r="GT43" i="7" s="1"/>
  <c r="CU60" i="7"/>
  <c r="GT60" i="7" s="1"/>
  <c r="CU85" i="7"/>
  <c r="GT85" i="7" s="1"/>
  <c r="CU71" i="7"/>
  <c r="GT71" i="7" s="1"/>
  <c r="X18" i="7"/>
  <c r="DW18" i="7" s="1"/>
  <c r="X8" i="7"/>
  <c r="DW8" i="7" s="1"/>
  <c r="X15" i="7"/>
  <c r="DW15" i="7" s="1"/>
  <c r="X14" i="7"/>
  <c r="DW14" i="7" s="1"/>
  <c r="X49" i="7"/>
  <c r="DW49" i="7" s="1"/>
  <c r="X33" i="7"/>
  <c r="DW33" i="7" s="1"/>
  <c r="X52" i="7"/>
  <c r="DW52" i="7" s="1"/>
  <c r="X47" i="7"/>
  <c r="DW47" i="7" s="1"/>
  <c r="X62" i="7"/>
  <c r="DW62" i="7" s="1"/>
  <c r="X75" i="7"/>
  <c r="DW75" i="7" s="1"/>
  <c r="X67" i="7"/>
  <c r="DW67" i="7" s="1"/>
  <c r="AQ3" i="7"/>
  <c r="EP3" i="7" s="1"/>
  <c r="BU90" i="7"/>
  <c r="FT90" i="7" s="1"/>
  <c r="DH79" i="7"/>
  <c r="HG79" i="7" s="1"/>
  <c r="BH77" i="7"/>
  <c r="FG77" i="7" s="1"/>
  <c r="BO99" i="7"/>
  <c r="FN99" i="7" s="1"/>
  <c r="BO22" i="7"/>
  <c r="FN22" i="7" s="1"/>
  <c r="BO4" i="7"/>
  <c r="FN4" i="7" s="1"/>
  <c r="BO48" i="7"/>
  <c r="FN48" i="7" s="1"/>
  <c r="BO34" i="7"/>
  <c r="FN34" i="7" s="1"/>
  <c r="BO45" i="7"/>
  <c r="FN45" i="7" s="1"/>
  <c r="BO67" i="7"/>
  <c r="FN67" i="7" s="1"/>
  <c r="BO65" i="7"/>
  <c r="FN65" i="7" s="1"/>
  <c r="BO70" i="7"/>
  <c r="FN70" i="7" s="1"/>
  <c r="AN95" i="7"/>
  <c r="EM95" i="7" s="1"/>
  <c r="AN91" i="7"/>
  <c r="EM91" i="7" s="1"/>
  <c r="AN16" i="7"/>
  <c r="EM16" i="7" s="1"/>
  <c r="AN31" i="7"/>
  <c r="EM31" i="7" s="1"/>
  <c r="AN46" i="7"/>
  <c r="EM46" i="7" s="1"/>
  <c r="AN68" i="7"/>
  <c r="EM68" i="7" s="1"/>
  <c r="AN74" i="7"/>
  <c r="EM74" i="7" s="1"/>
  <c r="AN64" i="7"/>
  <c r="EM64" i="7" s="1"/>
  <c r="AN60" i="7"/>
  <c r="EM60" i="7" s="1"/>
  <c r="BU12" i="7"/>
  <c r="FT12" i="7" s="1"/>
  <c r="BU93" i="7"/>
  <c r="FT93" i="7" s="1"/>
  <c r="BU11" i="7"/>
  <c r="FT11" i="7" s="1"/>
  <c r="BU22" i="7"/>
  <c r="FT22" i="7" s="1"/>
  <c r="BU36" i="7"/>
  <c r="FT36" i="7" s="1"/>
  <c r="BU29" i="7"/>
  <c r="FT29" i="7" s="1"/>
  <c r="BU53" i="7"/>
  <c r="FT53" i="7" s="1"/>
  <c r="BU49" i="7"/>
  <c r="FT49" i="7" s="1"/>
  <c r="BU82" i="7"/>
  <c r="FT82" i="7" s="1"/>
  <c r="BU54" i="7"/>
  <c r="FT54" i="7" s="1"/>
  <c r="BE3" i="7"/>
  <c r="FD3" i="7" s="1"/>
  <c r="BE97" i="7"/>
  <c r="FD97" i="7" s="1"/>
  <c r="BE22" i="7"/>
  <c r="FD22" i="7" s="1"/>
  <c r="BE23" i="7"/>
  <c r="FD23" i="7" s="1"/>
  <c r="BE27" i="7"/>
  <c r="FD27" i="7" s="1"/>
  <c r="BE32" i="7"/>
  <c r="FD32" i="7" s="1"/>
  <c r="BE57" i="7"/>
  <c r="FD57" i="7" s="1"/>
  <c r="BE46" i="7"/>
  <c r="FD46" i="7" s="1"/>
  <c r="BE64" i="7"/>
  <c r="FD64" i="7" s="1"/>
  <c r="BE55" i="7"/>
  <c r="FD55" i="7" s="1"/>
  <c r="CO7" i="7"/>
  <c r="GN7" i="7" s="1"/>
  <c r="CO6" i="7"/>
  <c r="GN6" i="7" s="1"/>
  <c r="CO15" i="7"/>
  <c r="GN15" i="7" s="1"/>
  <c r="CO26" i="7"/>
  <c r="GN26" i="7" s="1"/>
  <c r="CO30" i="7"/>
  <c r="GN30" i="7" s="1"/>
  <c r="CO36" i="7"/>
  <c r="GN36" i="7" s="1"/>
  <c r="CO49" i="7"/>
  <c r="GN49" i="7" s="1"/>
  <c r="CO55" i="7"/>
  <c r="GN55" i="7" s="1"/>
  <c r="CO63" i="7"/>
  <c r="GN63" i="7" s="1"/>
  <c r="CO66" i="7"/>
  <c r="GN66" i="7" s="1"/>
  <c r="CO51" i="7"/>
  <c r="GN51" i="7" s="1"/>
  <c r="BQ92" i="7"/>
  <c r="FP92" i="7" s="1"/>
  <c r="BQ12" i="7"/>
  <c r="FP12" i="7" s="1"/>
  <c r="BQ29" i="7"/>
  <c r="FP29" i="7" s="1"/>
  <c r="CV64" i="7"/>
  <c r="GU64" i="7" s="1"/>
  <c r="CU46" i="7"/>
  <c r="GT46" i="7" s="1"/>
  <c r="X56" i="7"/>
  <c r="DW56" i="7" s="1"/>
  <c r="Y88" i="7"/>
  <c r="DX88" i="7" s="1"/>
  <c r="BO10" i="7"/>
  <c r="FN10" i="7" s="1"/>
  <c r="BO56" i="7"/>
  <c r="FN56" i="7" s="1"/>
  <c r="AN34" i="7"/>
  <c r="EM34" i="7" s="1"/>
  <c r="BU45" i="7"/>
  <c r="FT45" i="7" s="1"/>
  <c r="BE6" i="7"/>
  <c r="FD6" i="7" s="1"/>
  <c r="BE66" i="7"/>
  <c r="FD66" i="7" s="1"/>
  <c r="CO31" i="7"/>
  <c r="GN31" i="7" s="1"/>
  <c r="CO59" i="7"/>
  <c r="GN59" i="7" s="1"/>
  <c r="BQ3" i="7"/>
  <c r="FP3" i="7" s="1"/>
  <c r="BQ35" i="7"/>
  <c r="FP35" i="7" s="1"/>
  <c r="BQ44" i="7"/>
  <c r="FP44" i="7" s="1"/>
  <c r="BW32" i="7"/>
  <c r="FV32" i="7" s="1"/>
  <c r="BW45" i="7"/>
  <c r="FV45" i="7" s="1"/>
  <c r="BW44" i="7"/>
  <c r="FV44" i="7" s="1"/>
  <c r="BW71" i="7"/>
  <c r="FV71" i="7" s="1"/>
  <c r="BW66" i="7"/>
  <c r="FV66" i="7" s="1"/>
  <c r="BW67" i="7"/>
  <c r="FV67" i="7" s="1"/>
  <c r="CH8" i="7"/>
  <c r="GG8" i="7" s="1"/>
  <c r="CH23" i="7"/>
  <c r="GG23" i="7" s="1"/>
  <c r="CH18" i="7"/>
  <c r="GG18" i="7" s="1"/>
  <c r="CH21" i="7"/>
  <c r="GG21" i="7" s="1"/>
  <c r="CH30" i="7"/>
  <c r="GG30" i="7" s="1"/>
  <c r="CH42" i="7"/>
  <c r="GG42" i="7" s="1"/>
  <c r="CH63" i="7"/>
  <c r="GG63" i="7" s="1"/>
  <c r="CH92" i="7"/>
  <c r="GG92" i="7" s="1"/>
  <c r="CH70" i="7"/>
  <c r="GG70" i="7" s="1"/>
  <c r="CH52" i="7"/>
  <c r="GG52" i="7" s="1"/>
  <c r="CV88" i="7"/>
  <c r="GU88" i="7" s="1"/>
  <c r="AY10" i="7"/>
  <c r="EX10" i="7" s="1"/>
  <c r="AY63" i="7"/>
  <c r="EX63" i="7" s="1"/>
  <c r="AY73" i="7"/>
  <c r="EX73" i="7" s="1"/>
  <c r="AY68" i="7"/>
  <c r="EX68" i="7" s="1"/>
  <c r="CC14" i="7"/>
  <c r="GB14" i="7" s="1"/>
  <c r="CC7" i="7"/>
  <c r="GB7" i="7" s="1"/>
  <c r="CC28" i="7"/>
  <c r="GB28" i="7" s="1"/>
  <c r="CC29" i="7"/>
  <c r="GB29" i="7" s="1"/>
  <c r="CC30" i="7"/>
  <c r="GB30" i="7" s="1"/>
  <c r="CC59" i="7"/>
  <c r="GB59" i="7" s="1"/>
  <c r="CC60" i="7"/>
  <c r="GB60" i="7" s="1"/>
  <c r="CC42" i="7"/>
  <c r="GB42" i="7" s="1"/>
  <c r="CC82" i="7"/>
  <c r="GB82" i="7" s="1"/>
  <c r="CC54" i="7"/>
  <c r="GB54" i="7" s="1"/>
  <c r="AH42" i="7"/>
  <c r="EG42" i="7" s="1"/>
  <c r="AB101" i="7"/>
  <c r="EA101" i="7" s="1"/>
  <c r="AB102" i="7"/>
  <c r="EA102" i="7" s="1"/>
  <c r="AB21" i="7"/>
  <c r="EA21" i="7" s="1"/>
  <c r="AB19" i="7"/>
  <c r="EA19" i="7" s="1"/>
  <c r="AB31" i="7"/>
  <c r="EA31" i="7" s="1"/>
  <c r="AB20" i="7"/>
  <c r="EA20" i="7" s="1"/>
  <c r="AB47" i="7"/>
  <c r="EA47" i="7" s="1"/>
  <c r="AB57" i="7"/>
  <c r="EA57" i="7" s="1"/>
  <c r="AB64" i="7"/>
  <c r="EA64" i="7" s="1"/>
  <c r="AB73" i="7"/>
  <c r="EA73" i="7" s="1"/>
  <c r="Z4" i="7"/>
  <c r="DY4" i="7" s="1"/>
  <c r="Z6" i="7"/>
  <c r="DY6" i="7" s="1"/>
  <c r="Z20" i="7"/>
  <c r="DY20" i="7" s="1"/>
  <c r="Z54" i="7"/>
  <c r="DY54" i="7" s="1"/>
  <c r="Z55" i="7"/>
  <c r="DY55" i="7" s="1"/>
  <c r="Z56" i="7"/>
  <c r="DY56" i="7" s="1"/>
  <c r="Z68" i="7"/>
  <c r="DY68" i="7" s="1"/>
  <c r="DC4" i="7"/>
  <c r="HB4" i="7" s="1"/>
  <c r="DC11" i="7"/>
  <c r="HB11" i="7" s="1"/>
  <c r="DC18" i="7"/>
  <c r="HB18" i="7" s="1"/>
  <c r="DC26" i="7"/>
  <c r="HB26" i="7" s="1"/>
  <c r="DC28" i="7"/>
  <c r="HB28" i="7" s="1"/>
  <c r="DC58" i="7"/>
  <c r="HB58" i="7" s="1"/>
  <c r="DC42" i="7"/>
  <c r="HB42" i="7" s="1"/>
  <c r="DC60" i="7"/>
  <c r="HB60" i="7" s="1"/>
  <c r="DC70" i="7"/>
  <c r="HB70" i="7" s="1"/>
  <c r="DC78" i="7"/>
  <c r="HB78" i="7" s="1"/>
  <c r="AQ94" i="7"/>
  <c r="EP94" i="7" s="1"/>
  <c r="CH86" i="7"/>
  <c r="GG86" i="7" s="1"/>
  <c r="CU35" i="7"/>
  <c r="GT35" i="7" s="1"/>
  <c r="X16" i="7"/>
  <c r="DW16" i="7" s="1"/>
  <c r="X84" i="7"/>
  <c r="DW84" i="7" s="1"/>
  <c r="BO9" i="7"/>
  <c r="FN9" i="7" s="1"/>
  <c r="BO71" i="7"/>
  <c r="FN71" i="7" s="1"/>
  <c r="AN82" i="7"/>
  <c r="EM82" i="7" s="1"/>
  <c r="BU43" i="7"/>
  <c r="FT43" i="7" s="1"/>
  <c r="BE28" i="7"/>
  <c r="FD28" i="7" s="1"/>
  <c r="CO23" i="7"/>
  <c r="GN23" i="7" s="1"/>
  <c r="CO41" i="7"/>
  <c r="GN41" i="7" s="1"/>
  <c r="BQ96" i="7"/>
  <c r="FP96" i="7" s="1"/>
  <c r="BQ38" i="7"/>
  <c r="FP38" i="7" s="1"/>
  <c r="BQ48" i="7"/>
  <c r="FP48" i="7" s="1"/>
  <c r="BQ46" i="7"/>
  <c r="FP46" i="7" s="1"/>
  <c r="BQ69" i="7"/>
  <c r="FP69" i="7" s="1"/>
  <c r="BW10" i="7"/>
  <c r="FV10" i="7" s="1"/>
  <c r="BW37" i="7"/>
  <c r="FV37" i="7" s="1"/>
  <c r="BW41" i="7"/>
  <c r="FV41" i="7" s="1"/>
  <c r="BW51" i="7"/>
  <c r="FV51" i="7" s="1"/>
  <c r="BW75" i="7"/>
  <c r="FV75" i="7" s="1"/>
  <c r="BW64" i="7"/>
  <c r="FV64" i="7" s="1"/>
  <c r="BW63" i="7"/>
  <c r="FV63" i="7" s="1"/>
  <c r="CH89" i="7"/>
  <c r="GG89" i="7" s="1"/>
  <c r="CH11" i="7"/>
  <c r="GG11" i="7" s="1"/>
  <c r="CH29" i="7"/>
  <c r="GG29" i="7" s="1"/>
  <c r="CH15" i="7"/>
  <c r="GG15" i="7" s="1"/>
  <c r="CH31" i="7"/>
  <c r="GG31" i="7" s="1"/>
  <c r="CH33" i="7"/>
  <c r="GG33" i="7" s="1"/>
  <c r="CH57" i="7"/>
  <c r="GG57" i="7" s="1"/>
  <c r="CH46" i="7"/>
  <c r="GG46" i="7" s="1"/>
  <c r="CH64" i="7"/>
  <c r="GG64" i="7" s="1"/>
  <c r="CH60" i="7"/>
  <c r="GG60" i="7" s="1"/>
  <c r="CH71" i="7"/>
  <c r="GG71" i="7" s="1"/>
  <c r="CU98" i="7"/>
  <c r="GT98" i="7" s="1"/>
  <c r="AY22" i="7"/>
  <c r="EX22" i="7" s="1"/>
  <c r="AY45" i="7"/>
  <c r="EX45" i="7" s="1"/>
  <c r="AY72" i="7"/>
  <c r="EX72" i="7" s="1"/>
  <c r="AY74" i="7"/>
  <c r="EX74" i="7" s="1"/>
  <c r="CC95" i="7"/>
  <c r="GB95" i="7" s="1"/>
  <c r="CC8" i="7"/>
  <c r="GB8" i="7" s="1"/>
  <c r="CC20" i="7"/>
  <c r="GB20" i="7" s="1"/>
  <c r="CC34" i="7"/>
  <c r="GB34" i="7" s="1"/>
  <c r="CC26" i="7"/>
  <c r="GB26" i="7" s="1"/>
  <c r="CC56" i="7"/>
  <c r="GB56" i="7" s="1"/>
  <c r="CC50" i="7"/>
  <c r="GB50" i="7" s="1"/>
  <c r="CC63" i="7"/>
  <c r="GB63" i="7" s="1"/>
  <c r="CC40" i="7"/>
  <c r="GB40" i="7" s="1"/>
  <c r="CC80" i="7"/>
  <c r="GB80" i="7" s="1"/>
  <c r="AH64" i="7"/>
  <c r="EG64" i="7" s="1"/>
  <c r="AH66" i="7"/>
  <c r="EG66" i="7" s="1"/>
  <c r="BP55" i="7"/>
  <c r="FO55" i="7" s="1"/>
  <c r="AB92" i="7"/>
  <c r="EA92" i="7" s="1"/>
  <c r="AB8" i="7"/>
  <c r="EA8" i="7" s="1"/>
  <c r="AB32" i="7"/>
  <c r="EA32" i="7" s="1"/>
  <c r="AB14" i="7"/>
  <c r="EA14" i="7" s="1"/>
  <c r="AB35" i="7"/>
  <c r="EA35" i="7" s="1"/>
  <c r="AB27" i="7"/>
  <c r="EA27" i="7" s="1"/>
  <c r="AB49" i="7"/>
  <c r="EA49" i="7" s="1"/>
  <c r="AB61" i="7"/>
  <c r="EA61" i="7" s="1"/>
  <c r="AB71" i="7"/>
  <c r="EA71" i="7" s="1"/>
  <c r="AB62" i="7"/>
  <c r="EA62" i="7" s="1"/>
  <c r="Z12" i="7"/>
  <c r="DY12" i="7" s="1"/>
  <c r="Z32" i="7"/>
  <c r="DY32" i="7" s="1"/>
  <c r="Z66" i="7"/>
  <c r="DY66" i="7" s="1"/>
  <c r="Z59" i="7"/>
  <c r="DY59" i="7" s="1"/>
  <c r="Z49" i="7"/>
  <c r="DY49" i="7" s="1"/>
  <c r="CU50" i="7"/>
  <c r="GT50" i="7" s="1"/>
  <c r="X19" i="7"/>
  <c r="DW19" i="7" s="1"/>
  <c r="X70" i="7"/>
  <c r="DW70" i="7" s="1"/>
  <c r="BO25" i="7"/>
  <c r="FN25" i="7" s="1"/>
  <c r="AN4" i="7"/>
  <c r="EM4" i="7" s="1"/>
  <c r="AN59" i="7"/>
  <c r="EM59" i="7" s="1"/>
  <c r="BU58" i="7"/>
  <c r="FT58" i="7" s="1"/>
  <c r="BE47" i="7"/>
  <c r="FD47" i="7" s="1"/>
  <c r="CO13" i="7"/>
  <c r="GN13" i="7" s="1"/>
  <c r="CO32" i="7"/>
  <c r="GN32" i="7" s="1"/>
  <c r="CO69" i="7"/>
  <c r="GN69" i="7" s="1"/>
  <c r="BQ9" i="7"/>
  <c r="FP9" i="7" s="1"/>
  <c r="BQ42" i="7"/>
  <c r="FP42" i="7" s="1"/>
  <c r="BQ53" i="7"/>
  <c r="FP53" i="7" s="1"/>
  <c r="BQ50" i="7"/>
  <c r="FP50" i="7" s="1"/>
  <c r="BQ75" i="7"/>
  <c r="FP75" i="7" s="1"/>
  <c r="BW8" i="7"/>
  <c r="FV8" i="7" s="1"/>
  <c r="BW13" i="7"/>
  <c r="FV13" i="7" s="1"/>
  <c r="BW48" i="7"/>
  <c r="FV48" i="7" s="1"/>
  <c r="BW22" i="7"/>
  <c r="FV22" i="7" s="1"/>
  <c r="BW61" i="7"/>
  <c r="FV61" i="7" s="1"/>
  <c r="BW73" i="7"/>
  <c r="FV73" i="7" s="1"/>
  <c r="CZ46" i="7"/>
  <c r="GY46" i="7" s="1"/>
  <c r="CH95" i="7"/>
  <c r="GG95" i="7" s="1"/>
  <c r="CH101" i="7"/>
  <c r="GG101" i="7" s="1"/>
  <c r="CH19" i="7"/>
  <c r="GG19" i="7" s="1"/>
  <c r="CH4" i="7"/>
  <c r="GG4" i="7" s="1"/>
  <c r="CH45" i="7"/>
  <c r="GG45" i="7" s="1"/>
  <c r="CH48" i="7"/>
  <c r="GG48" i="7" s="1"/>
  <c r="CH61" i="7"/>
  <c r="GG61" i="7" s="1"/>
  <c r="CH66" i="7"/>
  <c r="GG66" i="7" s="1"/>
  <c r="CH53" i="7"/>
  <c r="GG53" i="7" s="1"/>
  <c r="CH74" i="7"/>
  <c r="GG74" i="7" s="1"/>
  <c r="CH88" i="7"/>
  <c r="GG88" i="7" s="1"/>
  <c r="AV21" i="7"/>
  <c r="EU21" i="7" s="1"/>
  <c r="AY35" i="7"/>
  <c r="EX35" i="7" s="1"/>
  <c r="AY32" i="7"/>
  <c r="EX32" i="7" s="1"/>
  <c r="AY55" i="7"/>
  <c r="EX55" i="7" s="1"/>
  <c r="AY69" i="7"/>
  <c r="EX69" i="7" s="1"/>
  <c r="CC4" i="7"/>
  <c r="GB4" i="7" s="1"/>
  <c r="CC9" i="7"/>
  <c r="GB9" i="7" s="1"/>
  <c r="CC22" i="7"/>
  <c r="GB22" i="7" s="1"/>
  <c r="CC19" i="7"/>
  <c r="GB19" i="7" s="1"/>
  <c r="CC35" i="7"/>
  <c r="GB35" i="7" s="1"/>
  <c r="CC31" i="7"/>
  <c r="GB31" i="7" s="1"/>
  <c r="CC43" i="7"/>
  <c r="GB43" i="7" s="1"/>
  <c r="CC49" i="7"/>
  <c r="GB49" i="7" s="1"/>
  <c r="CC61" i="7"/>
  <c r="GB61" i="7" s="1"/>
  <c r="CC73" i="7"/>
  <c r="GB73" i="7" s="1"/>
  <c r="AH23" i="7"/>
  <c r="EG23" i="7" s="1"/>
  <c r="AH55" i="7"/>
  <c r="EG55" i="7" s="1"/>
  <c r="BP63" i="7"/>
  <c r="FO63" i="7" s="1"/>
  <c r="DB7" i="7"/>
  <c r="HA7" i="7" s="1"/>
  <c r="DJ91" i="7"/>
  <c r="HI91" i="7" s="1"/>
  <c r="CU64" i="7"/>
  <c r="GT64" i="7" s="1"/>
  <c r="X29" i="7"/>
  <c r="DW29" i="7" s="1"/>
  <c r="AQ101" i="7"/>
  <c r="EP101" i="7" s="1"/>
  <c r="CK81" i="7"/>
  <c r="GJ81" i="7" s="1"/>
  <c r="BO39" i="7"/>
  <c r="FN39" i="7" s="1"/>
  <c r="BU55" i="7"/>
  <c r="FT55" i="7" s="1"/>
  <c r="BE43" i="7"/>
  <c r="FD43" i="7" s="1"/>
  <c r="CO11" i="7"/>
  <c r="GN11" i="7" s="1"/>
  <c r="CO37" i="7"/>
  <c r="GN37" i="7" s="1"/>
  <c r="CO78" i="7"/>
  <c r="GN78" i="7" s="1"/>
  <c r="BQ26" i="7"/>
  <c r="FP26" i="7" s="1"/>
  <c r="BQ58" i="7"/>
  <c r="FP58" i="7" s="1"/>
  <c r="BQ56" i="7"/>
  <c r="FP56" i="7" s="1"/>
  <c r="BQ64" i="7"/>
  <c r="FP64" i="7" s="1"/>
  <c r="BQ83" i="7"/>
  <c r="FP83" i="7" s="1"/>
  <c r="BW14" i="7"/>
  <c r="FV14" i="7" s="1"/>
  <c r="BW26" i="7"/>
  <c r="FV26" i="7" s="1"/>
  <c r="BW36" i="7"/>
  <c r="FV36" i="7" s="1"/>
  <c r="BW57" i="7"/>
  <c r="FV57" i="7" s="1"/>
  <c r="BW60" i="7"/>
  <c r="FV60" i="7" s="1"/>
  <c r="BW72" i="7"/>
  <c r="FV72" i="7" s="1"/>
  <c r="CZ33" i="7"/>
  <c r="GY33" i="7" s="1"/>
  <c r="CZ74" i="7"/>
  <c r="GY74" i="7" s="1"/>
  <c r="CH6" i="7"/>
  <c r="GG6" i="7" s="1"/>
  <c r="CH9" i="7"/>
  <c r="GG9" i="7" s="1"/>
  <c r="CH25" i="7"/>
  <c r="GG25" i="7" s="1"/>
  <c r="CH12" i="7"/>
  <c r="GG12" i="7" s="1"/>
  <c r="CH35" i="7"/>
  <c r="GG35" i="7" s="1"/>
  <c r="CH39" i="7"/>
  <c r="GG39" i="7" s="1"/>
  <c r="CH44" i="7"/>
  <c r="GG44" i="7" s="1"/>
  <c r="CH55" i="7"/>
  <c r="GG55" i="7" s="1"/>
  <c r="CH94" i="7"/>
  <c r="GG94" i="7" s="1"/>
  <c r="CH67" i="7"/>
  <c r="GG67" i="7" s="1"/>
  <c r="CH79" i="7"/>
  <c r="GG79" i="7" s="1"/>
  <c r="AY13" i="7"/>
  <c r="EX13" i="7" s="1"/>
  <c r="AY19" i="7"/>
  <c r="EX19" i="7" s="1"/>
  <c r="AY27" i="7"/>
  <c r="EX27" i="7" s="1"/>
  <c r="AY65" i="7"/>
  <c r="EX65" i="7" s="1"/>
  <c r="CC10" i="7"/>
  <c r="GB10" i="7" s="1"/>
  <c r="CC91" i="7"/>
  <c r="GB91" i="7" s="1"/>
  <c r="CC11" i="7"/>
  <c r="GB11" i="7" s="1"/>
  <c r="CC21" i="7"/>
  <c r="GB21" i="7" s="1"/>
  <c r="CC32" i="7"/>
  <c r="GB32" i="7" s="1"/>
  <c r="CC33" i="7"/>
  <c r="GB33" i="7" s="1"/>
  <c r="CC44" i="7"/>
  <c r="GB44" i="7" s="1"/>
  <c r="CC66" i="7"/>
  <c r="GB66" i="7" s="1"/>
  <c r="CC71" i="7"/>
  <c r="GB71" i="7" s="1"/>
  <c r="CC69" i="7"/>
  <c r="GB69" i="7" s="1"/>
  <c r="AH16" i="7"/>
  <c r="EG16" i="7" s="1"/>
  <c r="BP19" i="7"/>
  <c r="FO19" i="7" s="1"/>
  <c r="AB90" i="7"/>
  <c r="EA90" i="7" s="1"/>
  <c r="AB15" i="7"/>
  <c r="EA15" i="7" s="1"/>
  <c r="AB22" i="7"/>
  <c r="EA22" i="7" s="1"/>
  <c r="AB26" i="7"/>
  <c r="EA26" i="7" s="1"/>
  <c r="AB25" i="7"/>
  <c r="EA25" i="7" s="1"/>
  <c r="AB29" i="7"/>
  <c r="EA29" i="7" s="1"/>
  <c r="AB60" i="7"/>
  <c r="EA60" i="7" s="1"/>
  <c r="AB54" i="7"/>
  <c r="EA54" i="7" s="1"/>
  <c r="AB74" i="7"/>
  <c r="EA74" i="7" s="1"/>
  <c r="AB56" i="7"/>
  <c r="EA56" i="7" s="1"/>
  <c r="Z83" i="7"/>
  <c r="DY83" i="7" s="1"/>
  <c r="Z7" i="7"/>
  <c r="DY7" i="7" s="1"/>
  <c r="Z21" i="7"/>
  <c r="DY21" i="7" s="1"/>
  <c r="Z11" i="7"/>
  <c r="DY11" i="7" s="1"/>
  <c r="Z35" i="7"/>
  <c r="DY35" i="7" s="1"/>
  <c r="Z33" i="7"/>
  <c r="DY33" i="7" s="1"/>
  <c r="Z46" i="7"/>
  <c r="DY46" i="7" s="1"/>
  <c r="Z48" i="7"/>
  <c r="DY48" i="7" s="1"/>
  <c r="Z74" i="7"/>
  <c r="DY74" i="7" s="1"/>
  <c r="DB47" i="7"/>
  <c r="HA47" i="7" s="1"/>
  <c r="CX25" i="7"/>
  <c r="GW25" i="7" s="1"/>
  <c r="CU99" i="7"/>
  <c r="GT99" i="7" s="1"/>
  <c r="CU73" i="7"/>
  <c r="GT73" i="7" s="1"/>
  <c r="X37" i="7"/>
  <c r="DW37" i="7" s="1"/>
  <c r="AB67" i="7"/>
  <c r="EA67" i="7" s="1"/>
  <c r="BO31" i="7"/>
  <c r="FN31" i="7" s="1"/>
  <c r="AN21" i="7"/>
  <c r="EM21" i="7" s="1"/>
  <c r="BU97" i="7"/>
  <c r="FT97" i="7" s="1"/>
  <c r="BU77" i="7"/>
  <c r="FT77" i="7" s="1"/>
  <c r="BE42" i="7"/>
  <c r="FD42" i="7" s="1"/>
  <c r="CO9" i="7"/>
  <c r="GN9" i="7" s="1"/>
  <c r="CO42" i="7"/>
  <c r="GN42" i="7" s="1"/>
  <c r="CO64" i="7"/>
  <c r="GN64" i="7" s="1"/>
  <c r="BQ30" i="7"/>
  <c r="FP30" i="7" s="1"/>
  <c r="BQ22" i="7"/>
  <c r="FP22" i="7" s="1"/>
  <c r="BQ43" i="7"/>
  <c r="FP43" i="7" s="1"/>
  <c r="BQ86" i="7"/>
  <c r="FP86" i="7" s="1"/>
  <c r="BQ77" i="7"/>
  <c r="FP77" i="7" s="1"/>
  <c r="BT25" i="7"/>
  <c r="FS25" i="7" s="1"/>
  <c r="BW4" i="7"/>
  <c r="FV4" i="7" s="1"/>
  <c r="BW20" i="7"/>
  <c r="FV20" i="7" s="1"/>
  <c r="BW40" i="7"/>
  <c r="FV40" i="7" s="1"/>
  <c r="BW33" i="7"/>
  <c r="FV33" i="7" s="1"/>
  <c r="BW47" i="7"/>
  <c r="FV47" i="7" s="1"/>
  <c r="BW54" i="7"/>
  <c r="FV54" i="7" s="1"/>
  <c r="BW74" i="7"/>
  <c r="FV74" i="7" s="1"/>
  <c r="BW59" i="7"/>
  <c r="FV59" i="7" s="1"/>
  <c r="CH13" i="7"/>
  <c r="GG13" i="7" s="1"/>
  <c r="CH97" i="7"/>
  <c r="GG97" i="7" s="1"/>
  <c r="CH24" i="7"/>
  <c r="GG24" i="7" s="1"/>
  <c r="CH14" i="7"/>
  <c r="GG14" i="7" s="1"/>
  <c r="CH32" i="7"/>
  <c r="GG32" i="7" s="1"/>
  <c r="CH41" i="7"/>
  <c r="GG41" i="7" s="1"/>
  <c r="CH59" i="7"/>
  <c r="GG59" i="7" s="1"/>
  <c r="CH69" i="7"/>
  <c r="GG69" i="7" s="1"/>
  <c r="CH62" i="7"/>
  <c r="GG62" i="7" s="1"/>
  <c r="CH56" i="7"/>
  <c r="GG56" i="7" s="1"/>
  <c r="CH96" i="7"/>
  <c r="GG96" i="7" s="1"/>
  <c r="AY30" i="7"/>
  <c r="EX30" i="7" s="1"/>
  <c r="AY58" i="7"/>
  <c r="EX58" i="7" s="1"/>
  <c r="AY47" i="7"/>
  <c r="EX47" i="7" s="1"/>
  <c r="AY51" i="7"/>
  <c r="EX51" i="7" s="1"/>
  <c r="CC97" i="7"/>
  <c r="GB97" i="7" s="1"/>
  <c r="CC99" i="7"/>
  <c r="GB99" i="7" s="1"/>
  <c r="CC23" i="7"/>
  <c r="GB23" i="7" s="1"/>
  <c r="CC24" i="7"/>
  <c r="GB24" i="7" s="1"/>
  <c r="CC45" i="7"/>
  <c r="GB45" i="7" s="1"/>
  <c r="CC47" i="7"/>
  <c r="GB47" i="7" s="1"/>
  <c r="CC38" i="7"/>
  <c r="GB38" i="7" s="1"/>
  <c r="CC55" i="7"/>
  <c r="GB55" i="7" s="1"/>
  <c r="CC62" i="7"/>
  <c r="GB62" i="7" s="1"/>
  <c r="CC58" i="7"/>
  <c r="GB58" i="7" s="1"/>
  <c r="AB98" i="7"/>
  <c r="EA98" i="7" s="1"/>
  <c r="AB5" i="7"/>
  <c r="EA5" i="7" s="1"/>
  <c r="AB23" i="7"/>
  <c r="EA23" i="7" s="1"/>
  <c r="AB36" i="7"/>
  <c r="EA36" i="7" s="1"/>
  <c r="AB37" i="7"/>
  <c r="EA37" i="7" s="1"/>
  <c r="AB42" i="7"/>
  <c r="EA42" i="7" s="1"/>
  <c r="AB53" i="7"/>
  <c r="EA53" i="7" s="1"/>
  <c r="AB59" i="7"/>
  <c r="EA59" i="7" s="1"/>
  <c r="AB72" i="7"/>
  <c r="EA72" i="7" s="1"/>
  <c r="AB68" i="7"/>
  <c r="EA68" i="7" s="1"/>
  <c r="AB63" i="7"/>
  <c r="EA63" i="7" s="1"/>
  <c r="Z92" i="7"/>
  <c r="DY92" i="7" s="1"/>
  <c r="Z98" i="7"/>
  <c r="DY98" i="7" s="1"/>
  <c r="Z15" i="7"/>
  <c r="DY15" i="7" s="1"/>
  <c r="Z25" i="7"/>
  <c r="DY25" i="7" s="1"/>
  <c r="Z34" i="7"/>
  <c r="DY34" i="7" s="1"/>
  <c r="Z36" i="7"/>
  <c r="DY36" i="7" s="1"/>
  <c r="Z26" i="7"/>
  <c r="DY26" i="7" s="1"/>
  <c r="Z60" i="7"/>
  <c r="DY60" i="7" s="1"/>
  <c r="Z57" i="7"/>
  <c r="DY57" i="7" s="1"/>
  <c r="Z53" i="7"/>
  <c r="DY53" i="7" s="1"/>
  <c r="Z63" i="7"/>
  <c r="DY63" i="7" s="1"/>
  <c r="DC5" i="7"/>
  <c r="HB5" i="7" s="1"/>
  <c r="DC30" i="7"/>
  <c r="HB30" i="7" s="1"/>
  <c r="DC16" i="7"/>
  <c r="HB16" i="7" s="1"/>
  <c r="DC50" i="7"/>
  <c r="HB50" i="7" s="1"/>
  <c r="DC29" i="7"/>
  <c r="HB29" i="7" s="1"/>
  <c r="DC41" i="7"/>
  <c r="HB41" i="7" s="1"/>
  <c r="DC57" i="7"/>
  <c r="HB57" i="7" s="1"/>
  <c r="DC69" i="7"/>
  <c r="HB69" i="7" s="1"/>
  <c r="DC53" i="7"/>
  <c r="HB53" i="7" s="1"/>
  <c r="DC72" i="7"/>
  <c r="HB72" i="7" s="1"/>
  <c r="DI94" i="7"/>
  <c r="HH94" i="7" s="1"/>
  <c r="X96" i="7"/>
  <c r="DW96" i="7" s="1"/>
  <c r="AL80" i="7"/>
  <c r="EK80" i="7" s="1"/>
  <c r="CV101" i="7"/>
  <c r="GU101" i="7" s="1"/>
  <c r="CX68" i="7"/>
  <c r="GW68" i="7" s="1"/>
  <c r="CU14" i="7"/>
  <c r="GT14" i="7" s="1"/>
  <c r="CU82" i="7"/>
  <c r="GT82" i="7" s="1"/>
  <c r="X27" i="7"/>
  <c r="DW27" i="7" s="1"/>
  <c r="DB99" i="7"/>
  <c r="HA99" i="7" s="1"/>
  <c r="BO47" i="7"/>
  <c r="FN47" i="7" s="1"/>
  <c r="AN37" i="7"/>
  <c r="EM37" i="7" s="1"/>
  <c r="BU89" i="7"/>
  <c r="FT89" i="7" s="1"/>
  <c r="BU48" i="7"/>
  <c r="FT48" i="7" s="1"/>
  <c r="BE40" i="7"/>
  <c r="FD40" i="7" s="1"/>
  <c r="CO92" i="7"/>
  <c r="GN92" i="7" s="1"/>
  <c r="CO28" i="7"/>
  <c r="GN28" i="7" s="1"/>
  <c r="CO52" i="7"/>
  <c r="GN52" i="7" s="1"/>
  <c r="BQ14" i="7"/>
  <c r="FP14" i="7" s="1"/>
  <c r="BQ39" i="7"/>
  <c r="FP39" i="7" s="1"/>
  <c r="BQ57" i="7"/>
  <c r="FP57" i="7" s="1"/>
  <c r="BQ61" i="7"/>
  <c r="FP61" i="7" s="1"/>
  <c r="BQ59" i="7"/>
  <c r="FP59" i="7" s="1"/>
  <c r="BT72" i="7"/>
  <c r="FS72" i="7" s="1"/>
  <c r="BW19" i="7"/>
  <c r="FV19" i="7" s="1"/>
  <c r="BW16" i="7"/>
  <c r="FV16" i="7" s="1"/>
  <c r="BW21" i="7"/>
  <c r="FV21" i="7" s="1"/>
  <c r="BW38" i="7"/>
  <c r="FV38" i="7" s="1"/>
  <c r="BW69" i="7"/>
  <c r="FV69" i="7" s="1"/>
  <c r="BW85" i="7"/>
  <c r="FV85" i="7" s="1"/>
  <c r="BW80" i="7"/>
  <c r="FV80" i="7" s="1"/>
  <c r="BW84" i="7"/>
  <c r="FV84" i="7" s="1"/>
  <c r="CH5" i="7"/>
  <c r="GG5" i="7" s="1"/>
  <c r="CH17" i="7"/>
  <c r="GG17" i="7" s="1"/>
  <c r="CH20" i="7"/>
  <c r="GG20" i="7" s="1"/>
  <c r="CH27" i="7"/>
  <c r="GG27" i="7" s="1"/>
  <c r="CH28" i="7"/>
  <c r="GG28" i="7" s="1"/>
  <c r="CH51" i="7"/>
  <c r="GG51" i="7" s="1"/>
  <c r="CH38" i="7"/>
  <c r="GG38" i="7" s="1"/>
  <c r="CH73" i="7"/>
  <c r="GG73" i="7" s="1"/>
  <c r="CH78" i="7"/>
  <c r="GG78" i="7" s="1"/>
  <c r="CH65" i="7"/>
  <c r="GG65" i="7" s="1"/>
  <c r="DI97" i="7"/>
  <c r="HH97" i="7" s="1"/>
  <c r="AY14" i="7"/>
  <c r="EX14" i="7" s="1"/>
  <c r="AY23" i="7"/>
  <c r="EX23" i="7" s="1"/>
  <c r="AY21" i="7"/>
  <c r="EX21" i="7" s="1"/>
  <c r="AY24" i="7"/>
  <c r="EX24" i="7" s="1"/>
  <c r="AY77" i="7"/>
  <c r="EX77" i="7" s="1"/>
  <c r="CC6" i="7"/>
  <c r="GB6" i="7" s="1"/>
  <c r="CC3" i="7"/>
  <c r="GB3" i="7" s="1"/>
  <c r="CC18" i="7"/>
  <c r="GB18" i="7" s="1"/>
  <c r="CC37" i="7"/>
  <c r="GB37" i="7" s="1"/>
  <c r="CC46" i="7"/>
  <c r="GB46" i="7" s="1"/>
  <c r="CC51" i="7"/>
  <c r="GB51" i="7" s="1"/>
  <c r="CC39" i="7"/>
  <c r="GB39" i="7" s="1"/>
  <c r="CC57" i="7"/>
  <c r="GB57" i="7" s="1"/>
  <c r="CC64" i="7"/>
  <c r="GB64" i="7" s="1"/>
  <c r="CC87" i="7"/>
  <c r="GB87" i="7" s="1"/>
  <c r="AH57" i="7"/>
  <c r="EG57" i="7" s="1"/>
  <c r="CV37" i="7"/>
  <c r="GU37" i="7" s="1"/>
  <c r="CU18" i="7"/>
  <c r="GT18" i="7" s="1"/>
  <c r="X59" i="7"/>
  <c r="DW59" i="7" s="1"/>
  <c r="AQ102" i="7"/>
  <c r="EP102" i="7" s="1"/>
  <c r="BO3" i="7"/>
  <c r="FN3" i="7" s="1"/>
  <c r="AN39" i="7"/>
  <c r="EM39" i="7" s="1"/>
  <c r="BU19" i="7"/>
  <c r="FT19" i="7" s="1"/>
  <c r="BE4" i="7"/>
  <c r="FD4" i="7" s="1"/>
  <c r="BE70" i="7"/>
  <c r="FD70" i="7" s="1"/>
  <c r="X69" i="7"/>
  <c r="DW69" i="7" s="1"/>
  <c r="CO58" i="7"/>
  <c r="GN58" i="7" s="1"/>
  <c r="BQ65" i="7"/>
  <c r="FP65" i="7" s="1"/>
  <c r="BW12" i="7"/>
  <c r="FV12" i="7" s="1"/>
  <c r="BW55" i="7"/>
  <c r="FV55" i="7" s="1"/>
  <c r="CH36" i="7"/>
  <c r="GG36" i="7" s="1"/>
  <c r="CH58" i="7"/>
  <c r="GG58" i="7" s="1"/>
  <c r="AY53" i="7"/>
  <c r="EX53" i="7" s="1"/>
  <c r="CC15" i="7"/>
  <c r="GB15" i="7" s="1"/>
  <c r="CC48" i="7"/>
  <c r="GB48" i="7" s="1"/>
  <c r="AB96" i="7"/>
  <c r="EA96" i="7" s="1"/>
  <c r="AB18" i="7"/>
  <c r="EA18" i="7" s="1"/>
  <c r="AB38" i="7"/>
  <c r="EA38" i="7" s="1"/>
  <c r="AB45" i="7"/>
  <c r="EA45" i="7" s="1"/>
  <c r="AB69" i="7"/>
  <c r="EA69" i="7" s="1"/>
  <c r="AB70" i="7"/>
  <c r="EA70" i="7" s="1"/>
  <c r="Z8" i="7"/>
  <c r="DY8" i="7" s="1"/>
  <c r="Z14" i="7"/>
  <c r="DY14" i="7" s="1"/>
  <c r="Z43" i="7"/>
  <c r="DY43" i="7" s="1"/>
  <c r="Z64" i="7"/>
  <c r="DY64" i="7" s="1"/>
  <c r="Z87" i="7"/>
  <c r="DY87" i="7" s="1"/>
  <c r="Z82" i="7"/>
  <c r="DY82" i="7" s="1"/>
  <c r="DC25" i="7"/>
  <c r="HB25" i="7" s="1"/>
  <c r="DC38" i="7"/>
  <c r="HB38" i="7" s="1"/>
  <c r="DC40" i="7"/>
  <c r="HB40" i="7" s="1"/>
  <c r="DC39" i="7"/>
  <c r="HB39" i="7" s="1"/>
  <c r="DC44" i="7"/>
  <c r="HB44" i="7" s="1"/>
  <c r="DC49" i="7"/>
  <c r="HB49" i="7" s="1"/>
  <c r="DC81" i="7"/>
  <c r="HB81" i="7" s="1"/>
  <c r="BZ39" i="7"/>
  <c r="FY39" i="7" s="1"/>
  <c r="CU96" i="7"/>
  <c r="GT96" i="7" s="1"/>
  <c r="CR90" i="7"/>
  <c r="GQ90" i="7" s="1"/>
  <c r="CV93" i="7"/>
  <c r="GU93" i="7" s="1"/>
  <c r="BV73" i="7"/>
  <c r="FU73" i="7" s="1"/>
  <c r="Y81" i="7"/>
  <c r="DX81" i="7" s="1"/>
  <c r="CO86" i="7"/>
  <c r="GN86" i="7" s="1"/>
  <c r="BS83" i="7"/>
  <c r="FR83" i="7" s="1"/>
  <c r="CO67" i="7"/>
  <c r="GN67" i="7" s="1"/>
  <c r="BQ67" i="7"/>
  <c r="FP67" i="7" s="1"/>
  <c r="BW11" i="7"/>
  <c r="FV11" i="7" s="1"/>
  <c r="BW49" i="7"/>
  <c r="FV49" i="7" s="1"/>
  <c r="CH91" i="7"/>
  <c r="GG91" i="7" s="1"/>
  <c r="CH37" i="7"/>
  <c r="GG37" i="7" s="1"/>
  <c r="CH77" i="7"/>
  <c r="GG77" i="7" s="1"/>
  <c r="AY5" i="7"/>
  <c r="EX5" i="7" s="1"/>
  <c r="AY64" i="7"/>
  <c r="EX64" i="7" s="1"/>
  <c r="CC17" i="7"/>
  <c r="GB17" i="7" s="1"/>
  <c r="CC70" i="7"/>
  <c r="GB70" i="7" s="1"/>
  <c r="AB13" i="7"/>
  <c r="EA13" i="7" s="1"/>
  <c r="AB10" i="7"/>
  <c r="EA10" i="7" s="1"/>
  <c r="AB34" i="7"/>
  <c r="EA34" i="7" s="1"/>
  <c r="AB33" i="7"/>
  <c r="EA33" i="7" s="1"/>
  <c r="AB65" i="7"/>
  <c r="EA65" i="7" s="1"/>
  <c r="AB82" i="7"/>
  <c r="EA82" i="7" s="1"/>
  <c r="Z102" i="7"/>
  <c r="DY102" i="7" s="1"/>
  <c r="Z19" i="7"/>
  <c r="DY19" i="7" s="1"/>
  <c r="Z39" i="7"/>
  <c r="DY39" i="7" s="1"/>
  <c r="Z40" i="7"/>
  <c r="DY40" i="7" s="1"/>
  <c r="Z58" i="7"/>
  <c r="DY58" i="7" s="1"/>
  <c r="DC9" i="7"/>
  <c r="HB9" i="7" s="1"/>
  <c r="DC20" i="7"/>
  <c r="HB20" i="7" s="1"/>
  <c r="DC14" i="7"/>
  <c r="HB14" i="7" s="1"/>
  <c r="DC35" i="7"/>
  <c r="HB35" i="7" s="1"/>
  <c r="DC43" i="7"/>
  <c r="HB43" i="7" s="1"/>
  <c r="DC52" i="7"/>
  <c r="HB52" i="7" s="1"/>
  <c r="DC64" i="7"/>
  <c r="HB64" i="7" s="1"/>
  <c r="DC56" i="7"/>
  <c r="HB56" i="7" s="1"/>
  <c r="BE89" i="7"/>
  <c r="FD89" i="7" s="1"/>
  <c r="CU94" i="7"/>
  <c r="GT94" i="7" s="1"/>
  <c r="AN90" i="7"/>
  <c r="EM90" i="7" s="1"/>
  <c r="BE98" i="7"/>
  <c r="FD98" i="7" s="1"/>
  <c r="AI97" i="7"/>
  <c r="EH97" i="7" s="1"/>
  <c r="AQ98" i="7"/>
  <c r="EP98" i="7" s="1"/>
  <c r="Y83" i="7"/>
  <c r="DX83" i="7" s="1"/>
  <c r="CR78" i="7"/>
  <c r="GQ78" i="7" s="1"/>
  <c r="AL92" i="7"/>
  <c r="EK92" i="7" s="1"/>
  <c r="BJ72" i="7"/>
  <c r="FI72" i="7" s="1"/>
  <c r="DB84" i="7"/>
  <c r="HA84" i="7" s="1"/>
  <c r="BO29" i="7"/>
  <c r="FN29" i="7" s="1"/>
  <c r="CO45" i="7"/>
  <c r="GN45" i="7" s="1"/>
  <c r="BQ73" i="7"/>
  <c r="FP73" i="7" s="1"/>
  <c r="BW15" i="7"/>
  <c r="FV15" i="7" s="1"/>
  <c r="BW56" i="7"/>
  <c r="FV56" i="7" s="1"/>
  <c r="CH7" i="7"/>
  <c r="GG7" i="7" s="1"/>
  <c r="CH40" i="7"/>
  <c r="GG40" i="7" s="1"/>
  <c r="CH90" i="7"/>
  <c r="GG90" i="7" s="1"/>
  <c r="AY11" i="7"/>
  <c r="EX11" i="7" s="1"/>
  <c r="AY62" i="7"/>
  <c r="EX62" i="7" s="1"/>
  <c r="CC36" i="7"/>
  <c r="GB36" i="7" s="1"/>
  <c r="CC67" i="7"/>
  <c r="GB67" i="7" s="1"/>
  <c r="BP58" i="7"/>
  <c r="FO58" i="7" s="1"/>
  <c r="AB3" i="7"/>
  <c r="EA3" i="7" s="1"/>
  <c r="AB17" i="7"/>
  <c r="EA17" i="7" s="1"/>
  <c r="AB44" i="7"/>
  <c r="EA44" i="7" s="1"/>
  <c r="AB51" i="7"/>
  <c r="EA51" i="7" s="1"/>
  <c r="AB80" i="7"/>
  <c r="EA80" i="7" s="1"/>
  <c r="Z16" i="7"/>
  <c r="DY16" i="7" s="1"/>
  <c r="Z38" i="7"/>
  <c r="DY38" i="7" s="1"/>
  <c r="Z52" i="7"/>
  <c r="DY52" i="7" s="1"/>
  <c r="Z95" i="7"/>
  <c r="DY95" i="7" s="1"/>
  <c r="Z69" i="7"/>
  <c r="DY69" i="7" s="1"/>
  <c r="DC10" i="7"/>
  <c r="HB10" i="7" s="1"/>
  <c r="DC22" i="7"/>
  <c r="HB22" i="7" s="1"/>
  <c r="DC12" i="7"/>
  <c r="HB12" i="7" s="1"/>
  <c r="DC36" i="7"/>
  <c r="HB36" i="7" s="1"/>
  <c r="DC45" i="7"/>
  <c r="HB45" i="7" s="1"/>
  <c r="DC67" i="7"/>
  <c r="HB67" i="7" s="1"/>
  <c r="DC80" i="7"/>
  <c r="HB80" i="7" s="1"/>
  <c r="DC66" i="7"/>
  <c r="HB66" i="7" s="1"/>
  <c r="BS90" i="7"/>
  <c r="FR90" i="7" s="1"/>
  <c r="AS93" i="7"/>
  <c r="ER93" i="7" s="1"/>
  <c r="X89" i="7"/>
  <c r="DW89" i="7" s="1"/>
  <c r="DI77" i="7"/>
  <c r="HH77" i="7" s="1"/>
  <c r="DI73" i="7"/>
  <c r="HH73" i="7" s="1"/>
  <c r="CC76" i="7"/>
  <c r="GB76" i="7" s="1"/>
  <c r="AQ97" i="7"/>
  <c r="EP97" i="7" s="1"/>
  <c r="AN6" i="7"/>
  <c r="EM6" i="7" s="1"/>
  <c r="BQ90" i="7"/>
  <c r="FP90" i="7" s="1"/>
  <c r="BQ60" i="7"/>
  <c r="FP60" i="7" s="1"/>
  <c r="BW46" i="7"/>
  <c r="FV46" i="7" s="1"/>
  <c r="BW70" i="7"/>
  <c r="FV70" i="7" s="1"/>
  <c r="CZ61" i="7"/>
  <c r="GY61" i="7" s="1"/>
  <c r="CH99" i="7"/>
  <c r="GG99" i="7" s="1"/>
  <c r="CH34" i="7"/>
  <c r="GG34" i="7" s="1"/>
  <c r="CH68" i="7"/>
  <c r="GG68" i="7" s="1"/>
  <c r="AY15" i="7"/>
  <c r="EX15" i="7" s="1"/>
  <c r="AY78" i="7"/>
  <c r="EX78" i="7" s="1"/>
  <c r="CC41" i="7"/>
  <c r="GB41" i="7" s="1"/>
  <c r="CC74" i="7"/>
  <c r="GB74" i="7" s="1"/>
  <c r="AH98" i="7"/>
  <c r="EG98" i="7" s="1"/>
  <c r="BP23" i="7"/>
  <c r="FO23" i="7" s="1"/>
  <c r="AB7" i="7"/>
  <c r="EA7" i="7" s="1"/>
  <c r="AB28" i="7"/>
  <c r="EA28" i="7" s="1"/>
  <c r="AB39" i="7"/>
  <c r="EA39" i="7" s="1"/>
  <c r="AB55" i="7"/>
  <c r="EA55" i="7" s="1"/>
  <c r="AB75" i="7"/>
  <c r="EA75" i="7" s="1"/>
  <c r="Z18" i="7"/>
  <c r="DY18" i="7" s="1"/>
  <c r="Z47" i="7"/>
  <c r="DY47" i="7" s="1"/>
  <c r="Z45" i="7"/>
  <c r="DY45" i="7" s="1"/>
  <c r="Z86" i="7"/>
  <c r="DY86" i="7" s="1"/>
  <c r="Z71" i="7"/>
  <c r="DY71" i="7" s="1"/>
  <c r="DC13" i="7"/>
  <c r="HB13" i="7" s="1"/>
  <c r="DC21" i="7"/>
  <c r="HB21" i="7" s="1"/>
  <c r="DC23" i="7"/>
  <c r="HB23" i="7" s="1"/>
  <c r="DC37" i="7"/>
  <c r="HB37" i="7" s="1"/>
  <c r="DC54" i="7"/>
  <c r="HB54" i="7" s="1"/>
  <c r="DC51" i="7"/>
  <c r="HB51" i="7" s="1"/>
  <c r="DC75" i="7"/>
  <c r="HB75" i="7" s="1"/>
  <c r="DC73" i="7"/>
  <c r="HB73" i="7" s="1"/>
  <c r="Y100" i="7"/>
  <c r="DX100" i="7" s="1"/>
  <c r="Y97" i="7"/>
  <c r="DX97" i="7" s="1"/>
  <c r="Z88" i="7"/>
  <c r="DY88" i="7" s="1"/>
  <c r="CU102" i="7"/>
  <c r="GT102" i="7" s="1"/>
  <c r="DC87" i="7"/>
  <c r="HB87" i="7" s="1"/>
  <c r="AL87" i="7"/>
  <c r="EK87" i="7" s="1"/>
  <c r="BH84" i="7"/>
  <c r="FG84" i="7" s="1"/>
  <c r="BE71" i="7"/>
  <c r="FD71" i="7" s="1"/>
  <c r="BO79" i="7"/>
  <c r="FN79" i="7" s="1"/>
  <c r="CX72" i="7"/>
  <c r="GW72" i="7" s="1"/>
  <c r="DJ21" i="7"/>
  <c r="HI21" i="7" s="1"/>
  <c r="AN85" i="7"/>
  <c r="EM85" i="7" s="1"/>
  <c r="BQ36" i="7"/>
  <c r="FP36" i="7" s="1"/>
  <c r="BQ45" i="7"/>
  <c r="FP45" i="7" s="1"/>
  <c r="BW29" i="7"/>
  <c r="FV29" i="7" s="1"/>
  <c r="BW65" i="7"/>
  <c r="FV65" i="7" s="1"/>
  <c r="CZ63" i="7"/>
  <c r="GY63" i="7" s="1"/>
  <c r="CH26" i="7"/>
  <c r="GG26" i="7" s="1"/>
  <c r="CH47" i="7"/>
  <c r="GG47" i="7" s="1"/>
  <c r="CH49" i="7"/>
  <c r="GG49" i="7" s="1"/>
  <c r="AY25" i="7"/>
  <c r="EX25" i="7" s="1"/>
  <c r="AY56" i="7"/>
  <c r="EX56" i="7" s="1"/>
  <c r="CC12" i="7"/>
  <c r="GB12" i="7" s="1"/>
  <c r="CC25" i="7"/>
  <c r="GB25" i="7" s="1"/>
  <c r="CC72" i="7"/>
  <c r="GB72" i="7" s="1"/>
  <c r="AH36" i="7"/>
  <c r="EG36" i="7" s="1"/>
  <c r="BP44" i="7"/>
  <c r="FO44" i="7" s="1"/>
  <c r="AB9" i="7"/>
  <c r="EA9" i="7" s="1"/>
  <c r="AB12" i="7"/>
  <c r="EA12" i="7" s="1"/>
  <c r="AB46" i="7"/>
  <c r="EA46" i="7" s="1"/>
  <c r="AB41" i="7"/>
  <c r="EA41" i="7" s="1"/>
  <c r="AB83" i="7"/>
  <c r="EA83" i="7" s="1"/>
  <c r="Z96" i="7"/>
  <c r="DY96" i="7" s="1"/>
  <c r="Z30" i="7"/>
  <c r="DY30" i="7" s="1"/>
  <c r="Z27" i="7"/>
  <c r="DY27" i="7" s="1"/>
  <c r="Z44" i="7"/>
  <c r="DY44" i="7" s="1"/>
  <c r="Z61" i="7"/>
  <c r="DY61" i="7" s="1"/>
  <c r="Z72" i="7"/>
  <c r="DY72" i="7" s="1"/>
  <c r="DC6" i="7"/>
  <c r="HB6" i="7" s="1"/>
  <c r="DC17" i="7"/>
  <c r="HB17" i="7" s="1"/>
  <c r="DC32" i="7"/>
  <c r="HB32" i="7" s="1"/>
  <c r="DC48" i="7"/>
  <c r="HB48" i="7" s="1"/>
  <c r="DC59" i="7"/>
  <c r="HB59" i="7" s="1"/>
  <c r="DC83" i="7"/>
  <c r="HB83" i="7" s="1"/>
  <c r="DC77" i="7"/>
  <c r="HB77" i="7" s="1"/>
  <c r="BH99" i="7"/>
  <c r="FG99" i="7" s="1"/>
  <c r="DB77" i="7"/>
  <c r="HA77" i="7" s="1"/>
  <c r="BT99" i="7"/>
  <c r="FS99" i="7" s="1"/>
  <c r="BW92" i="7"/>
  <c r="FV92" i="7" s="1"/>
  <c r="BM84" i="7"/>
  <c r="FL84" i="7" s="1"/>
  <c r="CX98" i="7"/>
  <c r="GW98" i="7" s="1"/>
  <c r="R93" i="7"/>
  <c r="DQ93" i="7" s="1"/>
  <c r="CR76" i="7"/>
  <c r="GQ76" i="7" s="1"/>
  <c r="BV80" i="7"/>
  <c r="FU80" i="7" s="1"/>
  <c r="AG65" i="7"/>
  <c r="EF65" i="7" s="1"/>
  <c r="CU69" i="7"/>
  <c r="GT69" i="7" s="1"/>
  <c r="BU44" i="7"/>
  <c r="FT44" i="7" s="1"/>
  <c r="BQ37" i="7"/>
  <c r="FP37" i="7" s="1"/>
  <c r="BQ66" i="7"/>
  <c r="FP66" i="7" s="1"/>
  <c r="BW31" i="7"/>
  <c r="FV31" i="7" s="1"/>
  <c r="BW68" i="7"/>
  <c r="FV68" i="7" s="1"/>
  <c r="CZ91" i="7"/>
  <c r="GY91" i="7" s="1"/>
  <c r="CH10" i="7"/>
  <c r="GG10" i="7" s="1"/>
  <c r="CH43" i="7"/>
  <c r="GG43" i="7" s="1"/>
  <c r="CH75" i="7"/>
  <c r="GG75" i="7" s="1"/>
  <c r="AY12" i="7"/>
  <c r="EX12" i="7" s="1"/>
  <c r="AY43" i="7"/>
  <c r="EX43" i="7" s="1"/>
  <c r="CC13" i="7"/>
  <c r="GB13" i="7" s="1"/>
  <c r="CC27" i="7"/>
  <c r="GB27" i="7" s="1"/>
  <c r="CC65" i="7"/>
  <c r="GB65" i="7" s="1"/>
  <c r="AH56" i="7"/>
  <c r="EG56" i="7" s="1"/>
  <c r="AB4" i="7"/>
  <c r="EA4" i="7" s="1"/>
  <c r="AB16" i="7"/>
  <c r="EA16" i="7" s="1"/>
  <c r="AB48" i="7"/>
  <c r="EA48" i="7" s="1"/>
  <c r="AB43" i="7"/>
  <c r="EA43" i="7" s="1"/>
  <c r="AB58" i="7"/>
  <c r="EA58" i="7" s="1"/>
  <c r="Z10" i="7"/>
  <c r="DY10" i="7" s="1"/>
  <c r="Z13" i="7"/>
  <c r="DY13" i="7" s="1"/>
  <c r="Z37" i="7"/>
  <c r="DY37" i="7" s="1"/>
  <c r="Z50" i="7"/>
  <c r="DY50" i="7" s="1"/>
  <c r="Z65" i="7"/>
  <c r="DY65" i="7" s="1"/>
  <c r="Z97" i="7"/>
  <c r="DY97" i="7" s="1"/>
  <c r="DC8" i="7"/>
  <c r="HB8" i="7" s="1"/>
  <c r="DC19" i="7"/>
  <c r="HB19" i="7" s="1"/>
  <c r="DC46" i="7"/>
  <c r="HB46" i="7" s="1"/>
  <c r="DC27" i="7"/>
  <c r="HB27" i="7" s="1"/>
  <c r="DC47" i="7"/>
  <c r="HB47" i="7" s="1"/>
  <c r="DC71" i="7"/>
  <c r="HB71" i="7" s="1"/>
  <c r="DC68" i="7"/>
  <c r="HB68" i="7" s="1"/>
  <c r="BZ66" i="7"/>
  <c r="FY66" i="7" s="1"/>
  <c r="BQ76" i="7"/>
  <c r="FP76" i="7" s="1"/>
  <c r="BS89" i="7"/>
  <c r="FR89" i="7" s="1"/>
  <c r="BO96" i="7"/>
  <c r="FN96" i="7" s="1"/>
  <c r="BJ93" i="7"/>
  <c r="FI93" i="7" s="1"/>
  <c r="AG100" i="7"/>
  <c r="EF100" i="7" s="1"/>
  <c r="AB76" i="7"/>
  <c r="EA76" i="7" s="1"/>
  <c r="DI82" i="7"/>
  <c r="HH82" i="7" s="1"/>
  <c r="CC79" i="7"/>
  <c r="GB79" i="7" s="1"/>
  <c r="BM79" i="7"/>
  <c r="FL79" i="7" s="1"/>
  <c r="BE30" i="7"/>
  <c r="FD30" i="7" s="1"/>
  <c r="CO12" i="7"/>
  <c r="GN12" i="7" s="1"/>
  <c r="BQ25" i="7"/>
  <c r="FP25" i="7" s="1"/>
  <c r="BW5" i="7"/>
  <c r="FV5" i="7" s="1"/>
  <c r="BW35" i="7"/>
  <c r="FV35" i="7" s="1"/>
  <c r="BW62" i="7"/>
  <c r="FV62" i="7" s="1"/>
  <c r="CZ6" i="7"/>
  <c r="GY6" i="7" s="1"/>
  <c r="CZ75" i="7"/>
  <c r="GY75" i="7" s="1"/>
  <c r="CH16" i="7"/>
  <c r="GG16" i="7" s="1"/>
  <c r="CH54" i="7"/>
  <c r="GG54" i="7" s="1"/>
  <c r="BQ100" i="7"/>
  <c r="FP100" i="7" s="1"/>
  <c r="AY39" i="7"/>
  <c r="EX39" i="7" s="1"/>
  <c r="AY60" i="7"/>
  <c r="EX60" i="7" s="1"/>
  <c r="CC5" i="7"/>
  <c r="GB5" i="7" s="1"/>
  <c r="CC68" i="7"/>
  <c r="GB68" i="7" s="1"/>
  <c r="CC52" i="7"/>
  <c r="GB52" i="7" s="1"/>
  <c r="AH50" i="7"/>
  <c r="EG50" i="7" s="1"/>
  <c r="AB11" i="7"/>
  <c r="EA11" i="7" s="1"/>
  <c r="AB30" i="7"/>
  <c r="EA30" i="7" s="1"/>
  <c r="AB40" i="7"/>
  <c r="EA40" i="7" s="1"/>
  <c r="AB77" i="7"/>
  <c r="EA77" i="7" s="1"/>
  <c r="AB66" i="7"/>
  <c r="EA66" i="7" s="1"/>
  <c r="Z100" i="7"/>
  <c r="DY100" i="7" s="1"/>
  <c r="Z23" i="7"/>
  <c r="DY23" i="7" s="1"/>
  <c r="Z22" i="7"/>
  <c r="DY22" i="7" s="1"/>
  <c r="Z67" i="7"/>
  <c r="DY67" i="7" s="1"/>
  <c r="Z70" i="7"/>
  <c r="DY70" i="7" s="1"/>
  <c r="Z62" i="7"/>
  <c r="DY62" i="7" s="1"/>
  <c r="DC7" i="7"/>
  <c r="HB7" i="7" s="1"/>
  <c r="DC15" i="7"/>
  <c r="HB15" i="7" s="1"/>
  <c r="DC31" i="7"/>
  <c r="HB31" i="7" s="1"/>
  <c r="DC33" i="7"/>
  <c r="HB33" i="7" s="1"/>
  <c r="DC65" i="7"/>
  <c r="HB65" i="7" s="1"/>
  <c r="DC76" i="7"/>
  <c r="HB76" i="7" s="1"/>
  <c r="DC55" i="7"/>
  <c r="HB55" i="7" s="1"/>
  <c r="AN3" i="7"/>
  <c r="EM3" i="7" s="1"/>
  <c r="BS92" i="7"/>
  <c r="FR92" i="7" s="1"/>
  <c r="BU96" i="7"/>
  <c r="FT96" i="7" s="1"/>
  <c r="BM94" i="7"/>
  <c r="FL94" i="7" s="1"/>
  <c r="AG89" i="7"/>
  <c r="EF89" i="7" s="1"/>
  <c r="DB76" i="7"/>
  <c r="HA76" i="7" s="1"/>
  <c r="AT92" i="7"/>
  <c r="ES92" i="7" s="1"/>
  <c r="BE75" i="7"/>
  <c r="FD75" i="7" s="1"/>
  <c r="BO77" i="7"/>
  <c r="FN77" i="7" s="1"/>
  <c r="X5" i="7"/>
  <c r="DW5" i="7" s="1"/>
  <c r="CO20" i="7"/>
  <c r="GN20" i="7" s="1"/>
  <c r="BQ41" i="7"/>
  <c r="FP41" i="7" s="1"/>
  <c r="BW7" i="7"/>
  <c r="FV7" i="7" s="1"/>
  <c r="BW43" i="7"/>
  <c r="FV43" i="7" s="1"/>
  <c r="BW77" i="7"/>
  <c r="FV77" i="7" s="1"/>
  <c r="CZ31" i="7"/>
  <c r="GY31" i="7" s="1"/>
  <c r="CZ53" i="7"/>
  <c r="GY53" i="7" s="1"/>
  <c r="CH22" i="7"/>
  <c r="GG22" i="7" s="1"/>
  <c r="CH50" i="7"/>
  <c r="GG50" i="7" s="1"/>
  <c r="BO86" i="7"/>
  <c r="FN86" i="7" s="1"/>
  <c r="AY38" i="7"/>
  <c r="EX38" i="7" s="1"/>
  <c r="AY66" i="7"/>
  <c r="EX66" i="7" s="1"/>
  <c r="CC16" i="7"/>
  <c r="GB16" i="7" s="1"/>
  <c r="CC53" i="7"/>
  <c r="GB53" i="7" s="1"/>
  <c r="CC84" i="7"/>
  <c r="GB84" i="7" s="1"/>
  <c r="AB6" i="7"/>
  <c r="EA6" i="7" s="1"/>
  <c r="AB24" i="7"/>
  <c r="EA24" i="7" s="1"/>
  <c r="AB50" i="7"/>
  <c r="EA50" i="7" s="1"/>
  <c r="AB52" i="7"/>
  <c r="EA52" i="7" s="1"/>
  <c r="AB78" i="7"/>
  <c r="EA78" i="7" s="1"/>
  <c r="Z5" i="7"/>
  <c r="DY5" i="7" s="1"/>
  <c r="Z28" i="7"/>
  <c r="DY28" i="7" s="1"/>
  <c r="Z31" i="7"/>
  <c r="DY31" i="7" s="1"/>
  <c r="Z51" i="7"/>
  <c r="DY51" i="7" s="1"/>
  <c r="Z84" i="7"/>
  <c r="DY84" i="7" s="1"/>
  <c r="Z76" i="7"/>
  <c r="DY76" i="7" s="1"/>
  <c r="DC99" i="7"/>
  <c r="HB99" i="7" s="1"/>
  <c r="DC24" i="7"/>
  <c r="HB24" i="7" s="1"/>
  <c r="DC34" i="7"/>
  <c r="HB34" i="7" s="1"/>
  <c r="DC63" i="7"/>
  <c r="HB63" i="7" s="1"/>
  <c r="DC61" i="7"/>
  <c r="HB61" i="7" s="1"/>
  <c r="DC79" i="7"/>
  <c r="HB79" i="7" s="1"/>
  <c r="DC62" i="7"/>
  <c r="HB62" i="7" s="1"/>
  <c r="DB83" i="7"/>
  <c r="HA83" i="7" s="1"/>
  <c r="DH98" i="7"/>
  <c r="HG98" i="7" s="1"/>
  <c r="BH92" i="7"/>
  <c r="FG92" i="7" s="1"/>
  <c r="BU80" i="7"/>
  <c r="FT80" i="7" s="1"/>
  <c r="BM87" i="7"/>
  <c r="FL87" i="7" s="1"/>
  <c r="CR77" i="7"/>
  <c r="GQ77" i="7" s="1"/>
  <c r="Y61" i="7"/>
  <c r="DX61" i="7" s="1"/>
  <c r="Y96" i="7"/>
  <c r="DX96" i="7" s="1"/>
  <c r="Y17" i="7"/>
  <c r="DX17" i="7" s="1"/>
  <c r="CH72" i="7"/>
  <c r="GG72" i="7" s="1"/>
  <c r="CC92" i="7"/>
  <c r="GB92" i="7" s="1"/>
  <c r="CC101" i="7"/>
  <c r="GB101" i="7" s="1"/>
  <c r="Z79" i="7"/>
  <c r="DY79" i="7" s="1"/>
  <c r="CP34" i="7"/>
  <c r="GO34" i="7" s="1"/>
  <c r="DI60" i="7"/>
  <c r="HH60" i="7" s="1"/>
  <c r="DI70" i="7"/>
  <c r="HH70" i="7" s="1"/>
  <c r="DI14" i="7"/>
  <c r="HH14" i="7" s="1"/>
  <c r="DI35" i="7"/>
  <c r="HH35" i="7" s="1"/>
  <c r="Y70" i="7"/>
  <c r="DX70" i="7" s="1"/>
  <c r="Y59" i="7"/>
  <c r="DX59" i="7" s="1"/>
  <c r="Y5" i="7"/>
  <c r="DX5" i="7" s="1"/>
  <c r="Y46" i="7"/>
  <c r="DX46" i="7" s="1"/>
  <c r="Y71" i="7"/>
  <c r="DX71" i="7" s="1"/>
  <c r="Y8" i="7"/>
  <c r="DX8" i="7" s="1"/>
  <c r="Y22" i="7"/>
  <c r="DX22" i="7" s="1"/>
  <c r="Y48" i="7"/>
  <c r="DX48" i="7" s="1"/>
  <c r="Y52" i="7"/>
  <c r="DX52" i="7" s="1"/>
  <c r="Y12" i="7"/>
  <c r="DX12" i="7" s="1"/>
  <c r="CH84" i="7"/>
  <c r="GG84" i="7" s="1"/>
  <c r="CU100" i="7"/>
  <c r="GT100" i="7" s="1"/>
  <c r="CC86" i="7"/>
  <c r="GB86" i="7" s="1"/>
  <c r="CC85" i="7"/>
  <c r="GB85" i="7" s="1"/>
  <c r="Z101" i="7"/>
  <c r="DY101" i="7" s="1"/>
  <c r="CH81" i="7"/>
  <c r="GG81" i="7" s="1"/>
  <c r="CU3" i="7"/>
  <c r="GT3" i="7" s="1"/>
  <c r="CC102" i="7"/>
  <c r="GB102" i="7" s="1"/>
  <c r="CC96" i="7"/>
  <c r="GB96" i="7" s="1"/>
  <c r="Z90" i="7"/>
  <c r="DY90" i="7" s="1"/>
  <c r="V108" i="12"/>
  <c r="V106" i="12"/>
  <c r="V107" i="12"/>
  <c r="V105" i="12"/>
  <c r="V35" i="12"/>
  <c r="V100" i="12"/>
  <c r="V79" i="12"/>
  <c r="V93" i="12"/>
  <c r="V72" i="12"/>
  <c r="V71" i="12"/>
  <c r="V96" i="12"/>
  <c r="V8" i="12"/>
  <c r="V63" i="12"/>
  <c r="V44" i="12"/>
  <c r="V25" i="12"/>
  <c r="V9" i="12"/>
  <c r="V69" i="12"/>
  <c r="V27" i="12"/>
  <c r="V85" i="12"/>
  <c r="V31" i="12"/>
  <c r="V29" i="12"/>
  <c r="V28" i="12"/>
  <c r="V20" i="12"/>
  <c r="V81" i="12"/>
  <c r="V74" i="12"/>
  <c r="V49" i="12"/>
  <c r="V14" i="12"/>
  <c r="V101" i="12"/>
  <c r="V58" i="12"/>
  <c r="V88" i="12"/>
  <c r="V10" i="12"/>
  <c r="V33" i="12"/>
  <c r="V53" i="12"/>
  <c r="V95" i="12"/>
  <c r="V67" i="12"/>
  <c r="V66" i="12"/>
  <c r="V37" i="12"/>
  <c r="V13" i="12"/>
  <c r="V52" i="12"/>
  <c r="V73" i="12"/>
  <c r="V90" i="12"/>
  <c r="V56" i="12"/>
  <c r="V11" i="12"/>
  <c r="V64" i="12"/>
  <c r="V16" i="12"/>
  <c r="V7" i="12"/>
  <c r="V40" i="12"/>
  <c r="V6" i="12"/>
  <c r="V18" i="12"/>
  <c r="V46" i="12"/>
  <c r="V94" i="12"/>
  <c r="V39" i="12"/>
  <c r="V32" i="12"/>
  <c r="V3" i="12"/>
  <c r="V98" i="12"/>
  <c r="V97" i="12"/>
  <c r="V24" i="12"/>
  <c r="V47" i="12"/>
  <c r="V92" i="12"/>
  <c r="V77" i="12"/>
  <c r="V2" i="12"/>
  <c r="V4" i="12"/>
  <c r="V23" i="12"/>
  <c r="V104" i="12"/>
  <c r="V55" i="12"/>
  <c r="V59" i="12"/>
  <c r="V84" i="12"/>
  <c r="V45" i="12"/>
  <c r="V102" i="12"/>
  <c r="V5" i="12"/>
  <c r="V70" i="12"/>
  <c r="V50" i="12"/>
  <c r="V54" i="12"/>
  <c r="V76" i="12"/>
  <c r="V36" i="12"/>
  <c r="V21" i="12"/>
  <c r="V62" i="12"/>
  <c r="V68" i="12"/>
  <c r="V61" i="12"/>
  <c r="V26" i="12"/>
  <c r="V42" i="12"/>
  <c r="V86" i="12"/>
  <c r="V15" i="12"/>
  <c r="V12" i="12"/>
  <c r="V43" i="12"/>
  <c r="V78" i="12"/>
  <c r="V65" i="12"/>
  <c r="V82" i="12"/>
  <c r="V103" i="12"/>
  <c r="V38" i="12"/>
  <c r="V17" i="12"/>
  <c r="V30" i="12"/>
  <c r="V22" i="12"/>
  <c r="V89" i="12"/>
  <c r="V75" i="12"/>
  <c r="V80" i="12"/>
  <c r="V99" i="12"/>
  <c r="V83" i="12"/>
  <c r="V48" i="12"/>
  <c r="V34" i="12"/>
  <c r="V19" i="12"/>
  <c r="V91" i="12"/>
  <c r="V41" i="12"/>
  <c r="V87" i="12"/>
  <c r="V51" i="12"/>
  <c r="V57" i="12"/>
  <c r="V60" i="12"/>
  <c r="Z36" i="12"/>
  <c r="Z38" i="12"/>
  <c r="Z37" i="12"/>
  <c r="BU24" i="7" l="1"/>
  <c r="FT24" i="7" s="1"/>
  <c r="BO33" i="7"/>
  <c r="FN33" i="7" s="1"/>
  <c r="CU55" i="7"/>
  <c r="GT55" i="7" s="1"/>
  <c r="CX23" i="7"/>
  <c r="GW23" i="7" s="1"/>
  <c r="DB79" i="7"/>
  <c r="HA79" i="7" s="1"/>
  <c r="CX33" i="7"/>
  <c r="GW33" i="7" s="1"/>
  <c r="DB74" i="7"/>
  <c r="HA74" i="7" s="1"/>
  <c r="CX77" i="7"/>
  <c r="GW77" i="7" s="1"/>
  <c r="DB96" i="7"/>
  <c r="HA96" i="7" s="1"/>
  <c r="BJ48" i="7"/>
  <c r="FI48" i="7" s="1"/>
  <c r="CX45" i="7"/>
  <c r="GW45" i="7" s="1"/>
  <c r="CV48" i="7"/>
  <c r="GU48" i="7" s="1"/>
  <c r="CX52" i="7"/>
  <c r="GW52" i="7" s="1"/>
  <c r="BE102" i="7"/>
  <c r="FD102" i="7" s="1"/>
  <c r="BJ85" i="7"/>
  <c r="FI85" i="7" s="1"/>
  <c r="CX101" i="7"/>
  <c r="GW101" i="7" s="1"/>
  <c r="CX83" i="7"/>
  <c r="GW83" i="7" s="1"/>
  <c r="BJ46" i="7"/>
  <c r="FI46" i="7" s="1"/>
  <c r="BJ73" i="7"/>
  <c r="FI73" i="7" s="1"/>
  <c r="CH82" i="7"/>
  <c r="GG82" i="7" s="1"/>
  <c r="BJ34" i="7"/>
  <c r="FI34" i="7" s="1"/>
  <c r="BJ55" i="7"/>
  <c r="FI55" i="7" s="1"/>
  <c r="BJ63" i="7"/>
  <c r="FI63" i="7" s="1"/>
  <c r="BJ39" i="7"/>
  <c r="FI39" i="7" s="1"/>
  <c r="DC92" i="7"/>
  <c r="HB92" i="7" s="1"/>
  <c r="BO91" i="7"/>
  <c r="FN91" i="7" s="1"/>
  <c r="CV32" i="7"/>
  <c r="GU32" i="7" s="1"/>
  <c r="CX66" i="7"/>
  <c r="GW66" i="7" s="1"/>
  <c r="CV62" i="7"/>
  <c r="GU62" i="7" s="1"/>
  <c r="CX18" i="7"/>
  <c r="GW18" i="7" s="1"/>
  <c r="DB34" i="7"/>
  <c r="HA34" i="7" s="1"/>
  <c r="BJ30" i="7"/>
  <c r="FI30" i="7" s="1"/>
  <c r="CX8" i="7"/>
  <c r="GW8" i="7" s="1"/>
  <c r="BO95" i="7"/>
  <c r="FN95" i="7" s="1"/>
  <c r="CX37" i="7"/>
  <c r="GW37" i="7" s="1"/>
  <c r="CV6" i="7"/>
  <c r="GU6" i="7" s="1"/>
  <c r="CX61" i="7"/>
  <c r="GW61" i="7" s="1"/>
  <c r="CV77" i="7"/>
  <c r="GU77" i="7" s="1"/>
  <c r="BJ82" i="7"/>
  <c r="FI82" i="7" s="1"/>
  <c r="BJ17" i="7"/>
  <c r="FI17" i="7" s="1"/>
  <c r="BJ81" i="7"/>
  <c r="FI81" i="7" s="1"/>
  <c r="CH80" i="7"/>
  <c r="GG80" i="7" s="1"/>
  <c r="BJ99" i="7"/>
  <c r="FI99" i="7" s="1"/>
  <c r="BJ5" i="7"/>
  <c r="FI5" i="7" s="1"/>
  <c r="BJ101" i="7"/>
  <c r="FI101" i="7" s="1"/>
  <c r="DC86" i="7"/>
  <c r="HB86" i="7" s="1"/>
  <c r="BO17" i="7"/>
  <c r="FN17" i="7" s="1"/>
  <c r="CU65" i="7"/>
  <c r="GT65" i="7" s="1"/>
  <c r="BO14" i="7"/>
  <c r="FN14" i="7" s="1"/>
  <c r="BO52" i="7"/>
  <c r="FN52" i="7" s="1"/>
  <c r="CX46" i="7"/>
  <c r="GW46" i="7" s="1"/>
  <c r="CX79" i="7"/>
  <c r="GW79" i="7" s="1"/>
  <c r="CX31" i="7"/>
  <c r="GW31" i="7" s="1"/>
  <c r="DB95" i="7"/>
  <c r="HA95" i="7" s="1"/>
  <c r="CX102" i="7"/>
  <c r="GW102" i="7" s="1"/>
  <c r="CX15" i="7"/>
  <c r="GW15" i="7" s="1"/>
  <c r="DB49" i="7"/>
  <c r="HA49" i="7" s="1"/>
  <c r="CX60" i="7"/>
  <c r="GW60" i="7" s="1"/>
  <c r="CX17" i="7"/>
  <c r="GW17" i="7" s="1"/>
  <c r="CV9" i="7"/>
  <c r="GU9" i="7" s="1"/>
  <c r="CX87" i="7"/>
  <c r="GW87" i="7" s="1"/>
  <c r="CX39" i="7"/>
  <c r="GW39" i="7" s="1"/>
  <c r="AQ87" i="7"/>
  <c r="EP87" i="7" s="1"/>
  <c r="CX40" i="7"/>
  <c r="GW40" i="7" s="1"/>
  <c r="CV68" i="7"/>
  <c r="GU68" i="7" s="1"/>
  <c r="BW82" i="7"/>
  <c r="FV82" i="7" s="1"/>
  <c r="CX41" i="7"/>
  <c r="GW41" i="7" s="1"/>
  <c r="DC102" i="7"/>
  <c r="HB102" i="7" s="1"/>
  <c r="BJ100" i="7"/>
  <c r="FI100" i="7" s="1"/>
  <c r="BJ76" i="7"/>
  <c r="FI76" i="7" s="1"/>
  <c r="BJ25" i="7"/>
  <c r="FI25" i="7" s="1"/>
  <c r="BJ65" i="7"/>
  <c r="FI65" i="7" s="1"/>
  <c r="BJ77" i="7"/>
  <c r="FI77" i="7" s="1"/>
  <c r="BJ56" i="7"/>
  <c r="FI56" i="7" s="1"/>
  <c r="BJ4" i="7"/>
  <c r="FI4" i="7" s="1"/>
  <c r="BJ43" i="7"/>
  <c r="FI43" i="7" s="1"/>
  <c r="BJ70" i="7"/>
  <c r="FI70" i="7" s="1"/>
  <c r="BJ13" i="7"/>
  <c r="FI13" i="7" s="1"/>
  <c r="BJ24" i="7"/>
  <c r="FI24" i="7" s="1"/>
  <c r="AX8" i="7"/>
  <c r="EW8" i="7" s="1"/>
  <c r="BO78" i="7"/>
  <c r="FN78" i="7" s="1"/>
  <c r="CU52" i="7"/>
  <c r="GT52" i="7" s="1"/>
  <c r="BO5" i="7"/>
  <c r="FN5" i="7" s="1"/>
  <c r="CU21" i="7"/>
  <c r="GT21" i="7" s="1"/>
  <c r="CX55" i="7"/>
  <c r="GW55" i="7" s="1"/>
  <c r="CV71" i="7"/>
  <c r="GU71" i="7" s="1"/>
  <c r="BW78" i="7"/>
  <c r="FV78" i="7" s="1"/>
  <c r="CX42" i="7"/>
  <c r="GW42" i="7" s="1"/>
  <c r="CV36" i="7"/>
  <c r="GU36" i="7" s="1"/>
  <c r="CX50" i="7"/>
  <c r="GW50" i="7" s="1"/>
  <c r="CV75" i="7"/>
  <c r="GU75" i="7" s="1"/>
  <c r="CX69" i="7"/>
  <c r="GW69" i="7" s="1"/>
  <c r="CX4" i="7"/>
  <c r="GW4" i="7" s="1"/>
  <c r="DB40" i="7"/>
  <c r="HA40" i="7" s="1"/>
  <c r="CX73" i="7"/>
  <c r="GW73" i="7" s="1"/>
  <c r="CX13" i="7"/>
  <c r="GW13" i="7" s="1"/>
  <c r="CV8" i="7"/>
  <c r="GU8" i="7" s="1"/>
  <c r="CR50" i="7"/>
  <c r="GQ50" i="7" s="1"/>
  <c r="CX36" i="7"/>
  <c r="GW36" i="7" s="1"/>
  <c r="CV58" i="7"/>
  <c r="GU58" i="7" s="1"/>
  <c r="DC97" i="7"/>
  <c r="HB97" i="7" s="1"/>
  <c r="BJ59" i="7"/>
  <c r="FI59" i="7" s="1"/>
  <c r="DC89" i="7"/>
  <c r="HB89" i="7" s="1"/>
  <c r="BJ31" i="7"/>
  <c r="FI31" i="7" s="1"/>
  <c r="BJ87" i="7"/>
  <c r="FI87" i="7" s="1"/>
  <c r="BJ42" i="7"/>
  <c r="FI42" i="7" s="1"/>
  <c r="BJ62" i="7"/>
  <c r="FI62" i="7" s="1"/>
  <c r="BJ16" i="7"/>
  <c r="FI16" i="7" s="1"/>
  <c r="BJ26" i="7"/>
  <c r="FI26" i="7" s="1"/>
  <c r="BJ67" i="7"/>
  <c r="FI67" i="7" s="1"/>
  <c r="BJ90" i="7"/>
  <c r="FI90" i="7" s="1"/>
  <c r="BV77" i="7"/>
  <c r="FU77" i="7" s="1"/>
  <c r="DB8" i="7"/>
  <c r="HA8" i="7" s="1"/>
  <c r="DB102" i="7"/>
  <c r="HA102" i="7" s="1"/>
  <c r="U58" i="7"/>
  <c r="DT58" i="7" s="1"/>
  <c r="U32" i="7"/>
  <c r="DT32" i="7" s="1"/>
  <c r="BZ57" i="7"/>
  <c r="FY57" i="7" s="1"/>
  <c r="BZ38" i="7"/>
  <c r="FY38" i="7" s="1"/>
  <c r="BZ29" i="7"/>
  <c r="FY29" i="7" s="1"/>
  <c r="BZ23" i="7"/>
  <c r="FY23" i="7" s="1"/>
  <c r="BZ61" i="7"/>
  <c r="FY61" i="7" s="1"/>
  <c r="U45" i="7"/>
  <c r="DT45" i="7" s="1"/>
  <c r="BZ93" i="7"/>
  <c r="FY93" i="7" s="1"/>
  <c r="BC75" i="7"/>
  <c r="FB75" i="7" s="1"/>
  <c r="U83" i="7"/>
  <c r="DT83" i="7" s="1"/>
  <c r="BZ12" i="7"/>
  <c r="FY12" i="7" s="1"/>
  <c r="U73" i="7"/>
  <c r="DT73" i="7" s="1"/>
  <c r="U3" i="7"/>
  <c r="DT3" i="7" s="1"/>
  <c r="BZ5" i="7"/>
  <c r="FY5" i="7" s="1"/>
  <c r="U18" i="7"/>
  <c r="DT18" i="7" s="1"/>
  <c r="BZ35" i="7"/>
  <c r="FY35" i="7" s="1"/>
  <c r="BZ43" i="7"/>
  <c r="FY43" i="7" s="1"/>
  <c r="BZ30" i="7"/>
  <c r="FY30" i="7" s="1"/>
  <c r="BZ83" i="7"/>
  <c r="FY83" i="7" s="1"/>
  <c r="DB58" i="7"/>
  <c r="HA58" i="7" s="1"/>
  <c r="AL95" i="7"/>
  <c r="EK95" i="7" s="1"/>
  <c r="DB91" i="7"/>
  <c r="HA91" i="7" s="1"/>
  <c r="AL18" i="7"/>
  <c r="EK18" i="7" s="1"/>
  <c r="DB36" i="7"/>
  <c r="HA36" i="7" s="1"/>
  <c r="AL88" i="7"/>
  <c r="EK88" i="7" s="1"/>
  <c r="DB14" i="7"/>
  <c r="HA14" i="7" s="1"/>
  <c r="BQ101" i="7"/>
  <c r="FP101" i="7" s="1"/>
  <c r="CP13" i="7"/>
  <c r="GO13" i="7" s="1"/>
  <c r="AY87" i="7"/>
  <c r="EX87" i="7" s="1"/>
  <c r="DB22" i="7"/>
  <c r="HA22" i="7" s="1"/>
  <c r="BE92" i="7"/>
  <c r="FD92" i="7" s="1"/>
  <c r="DB85" i="7"/>
  <c r="HA85" i="7" s="1"/>
  <c r="AK57" i="7"/>
  <c r="EJ57" i="7" s="1"/>
  <c r="BZ36" i="7"/>
  <c r="FY36" i="7" s="1"/>
  <c r="BZ33" i="7"/>
  <c r="FY33" i="7" s="1"/>
  <c r="BZ67" i="7"/>
  <c r="FY67" i="7" s="1"/>
  <c r="BZ54" i="7"/>
  <c r="FY54" i="7" s="1"/>
  <c r="AK3" i="7"/>
  <c r="EJ3" i="7" s="1"/>
  <c r="BZ16" i="7"/>
  <c r="FY16" i="7" s="1"/>
  <c r="AK90" i="7"/>
  <c r="EJ90" i="7" s="1"/>
  <c r="AK102" i="7"/>
  <c r="EJ102" i="7" s="1"/>
  <c r="AK63" i="7"/>
  <c r="EJ63" i="7" s="1"/>
  <c r="BZ74" i="7"/>
  <c r="FY74" i="7" s="1"/>
  <c r="BZ90" i="7"/>
  <c r="FY90" i="7" s="1"/>
  <c r="BZ45" i="7"/>
  <c r="FY45" i="7" s="1"/>
  <c r="BZ18" i="7"/>
  <c r="FY18" i="7" s="1"/>
  <c r="BZ20" i="7"/>
  <c r="FY20" i="7" s="1"/>
  <c r="BZ26" i="7"/>
  <c r="FY26" i="7" s="1"/>
  <c r="AK88" i="7"/>
  <c r="EJ88" i="7" s="1"/>
  <c r="BZ24" i="7"/>
  <c r="FY24" i="7" s="1"/>
  <c r="AK36" i="7"/>
  <c r="EJ36" i="7" s="1"/>
  <c r="BZ81" i="7"/>
  <c r="FY81" i="7" s="1"/>
  <c r="AK21" i="7"/>
  <c r="EJ21" i="7" s="1"/>
  <c r="BC77" i="7"/>
  <c r="FB77" i="7" s="1"/>
  <c r="BZ14" i="7"/>
  <c r="FY14" i="7" s="1"/>
  <c r="U77" i="7"/>
  <c r="DT77" i="7" s="1"/>
  <c r="BC86" i="7"/>
  <c r="FB86" i="7" s="1"/>
  <c r="BZ25" i="7"/>
  <c r="FY25" i="7" s="1"/>
  <c r="BZ7" i="7"/>
  <c r="FY7" i="7" s="1"/>
  <c r="BZ78" i="7"/>
  <c r="FY78" i="7" s="1"/>
  <c r="BZ11" i="7"/>
  <c r="FY11" i="7" s="1"/>
  <c r="BZ4" i="7"/>
  <c r="FY4" i="7" s="1"/>
  <c r="AK43" i="7"/>
  <c r="EJ43" i="7" s="1"/>
  <c r="BZ42" i="7"/>
  <c r="FY42" i="7" s="1"/>
  <c r="AK71" i="7"/>
  <c r="EJ71" i="7" s="1"/>
  <c r="BZ86" i="7"/>
  <c r="FY86" i="7" s="1"/>
  <c r="AK94" i="7"/>
  <c r="EJ94" i="7" s="1"/>
  <c r="BC92" i="7"/>
  <c r="FB92" i="7" s="1"/>
  <c r="BZ17" i="7"/>
  <c r="FY17" i="7" s="1"/>
  <c r="BZ59" i="7"/>
  <c r="FY59" i="7" s="1"/>
  <c r="BZ19" i="7"/>
  <c r="FY19" i="7" s="1"/>
  <c r="BC98" i="7"/>
  <c r="FB98" i="7" s="1"/>
  <c r="BZ10" i="7"/>
  <c r="FY10" i="7" s="1"/>
  <c r="AK33" i="7"/>
  <c r="EJ33" i="7" s="1"/>
  <c r="AK38" i="7"/>
  <c r="EJ38" i="7" s="1"/>
  <c r="AK97" i="7"/>
  <c r="EJ97" i="7" s="1"/>
  <c r="BC99" i="7"/>
  <c r="FB99" i="7" s="1"/>
  <c r="U57" i="7"/>
  <c r="DT57" i="7" s="1"/>
  <c r="U52" i="7"/>
  <c r="DT52" i="7" s="1"/>
  <c r="U95" i="7"/>
  <c r="DT95" i="7" s="1"/>
  <c r="BZ47" i="7"/>
  <c r="FY47" i="7" s="1"/>
  <c r="BZ92" i="7"/>
  <c r="FY92" i="7" s="1"/>
  <c r="U94" i="7"/>
  <c r="DT94" i="7" s="1"/>
  <c r="U40" i="7"/>
  <c r="DT40" i="7" s="1"/>
  <c r="U26" i="7"/>
  <c r="DT26" i="7" s="1"/>
  <c r="U78" i="7"/>
  <c r="DT78" i="7" s="1"/>
  <c r="BZ79" i="7"/>
  <c r="FY79" i="7" s="1"/>
  <c r="BZ40" i="7"/>
  <c r="FY40" i="7" s="1"/>
  <c r="AK10" i="7"/>
  <c r="EJ10" i="7" s="1"/>
  <c r="BZ32" i="7"/>
  <c r="FY32" i="7" s="1"/>
  <c r="BZ97" i="7"/>
  <c r="FY97" i="7" s="1"/>
  <c r="BZ94" i="7"/>
  <c r="FY94" i="7" s="1"/>
  <c r="BZ75" i="7"/>
  <c r="FY75" i="7" s="1"/>
  <c r="BZ9" i="7"/>
  <c r="FY9" i="7" s="1"/>
  <c r="AK22" i="7"/>
  <c r="EJ22" i="7" s="1"/>
  <c r="BZ99" i="7"/>
  <c r="FY99" i="7" s="1"/>
  <c r="AK14" i="7"/>
  <c r="EJ14" i="7" s="1"/>
  <c r="AK62" i="7"/>
  <c r="EJ62" i="7" s="1"/>
  <c r="AK64" i="7"/>
  <c r="EJ64" i="7" s="1"/>
  <c r="AK32" i="7"/>
  <c r="EJ32" i="7" s="1"/>
  <c r="AK75" i="7"/>
  <c r="EJ75" i="7" s="1"/>
  <c r="BZ88" i="7"/>
  <c r="FY88" i="7" s="1"/>
  <c r="U48" i="7"/>
  <c r="DT48" i="7" s="1"/>
  <c r="U101" i="7"/>
  <c r="DT101" i="7" s="1"/>
  <c r="U42" i="7"/>
  <c r="DT42" i="7" s="1"/>
  <c r="U22" i="7"/>
  <c r="DT22" i="7" s="1"/>
  <c r="U87" i="7"/>
  <c r="DT87" i="7" s="1"/>
  <c r="BZ91" i="7"/>
  <c r="FY91" i="7" s="1"/>
  <c r="BZ44" i="7"/>
  <c r="FY44" i="7" s="1"/>
  <c r="BZ72" i="7"/>
  <c r="FY72" i="7" s="1"/>
  <c r="U67" i="7"/>
  <c r="DT67" i="7" s="1"/>
  <c r="U28" i="7"/>
  <c r="DT28" i="7" s="1"/>
  <c r="U47" i="7"/>
  <c r="DT47" i="7" s="1"/>
  <c r="BZ65" i="7"/>
  <c r="FY65" i="7" s="1"/>
  <c r="BC91" i="7"/>
  <c r="FB91" i="7" s="1"/>
  <c r="BZ27" i="7"/>
  <c r="FY27" i="7" s="1"/>
  <c r="BZ31" i="7"/>
  <c r="FY31" i="7" s="1"/>
  <c r="BZ63" i="7"/>
  <c r="FY63" i="7" s="1"/>
  <c r="BZ70" i="7"/>
  <c r="FY70" i="7" s="1"/>
  <c r="BZ62" i="7"/>
  <c r="FY62" i="7" s="1"/>
  <c r="BZ64" i="7"/>
  <c r="FY64" i="7" s="1"/>
  <c r="BZ98" i="7"/>
  <c r="FY98" i="7" s="1"/>
  <c r="BZ52" i="7"/>
  <c r="FY52" i="7" s="1"/>
  <c r="AK76" i="7"/>
  <c r="EJ76" i="7" s="1"/>
  <c r="BZ73" i="7"/>
  <c r="FY73" i="7" s="1"/>
  <c r="AK60" i="7"/>
  <c r="EJ60" i="7" s="1"/>
  <c r="AK45" i="7"/>
  <c r="EJ45" i="7" s="1"/>
  <c r="AK20" i="7"/>
  <c r="EJ20" i="7" s="1"/>
  <c r="AK70" i="7"/>
  <c r="EJ70" i="7" s="1"/>
  <c r="U9" i="7"/>
  <c r="DT9" i="7" s="1"/>
  <c r="U92" i="7"/>
  <c r="DT92" i="7" s="1"/>
  <c r="U68" i="7"/>
  <c r="DT68" i="7" s="1"/>
  <c r="U34" i="7"/>
  <c r="DT34" i="7" s="1"/>
  <c r="BZ68" i="7"/>
  <c r="FY68" i="7" s="1"/>
  <c r="BZ13" i="7"/>
  <c r="FY13" i="7" s="1"/>
  <c r="U79" i="7"/>
  <c r="DT79" i="7" s="1"/>
  <c r="U13" i="7"/>
  <c r="DT13" i="7" s="1"/>
  <c r="U23" i="7"/>
  <c r="DT23" i="7" s="1"/>
  <c r="BZ58" i="7"/>
  <c r="FY58" i="7" s="1"/>
  <c r="BZ22" i="7"/>
  <c r="FY22" i="7" s="1"/>
  <c r="BZ96" i="7"/>
  <c r="FY96" i="7" s="1"/>
  <c r="BZ6" i="7"/>
  <c r="FY6" i="7" s="1"/>
  <c r="BZ69" i="7"/>
  <c r="FY69" i="7" s="1"/>
  <c r="BZ41" i="7"/>
  <c r="FY41" i="7" s="1"/>
  <c r="BZ50" i="7"/>
  <c r="FY50" i="7" s="1"/>
  <c r="BZ71" i="7"/>
  <c r="FY71" i="7" s="1"/>
  <c r="BZ53" i="7"/>
  <c r="FY53" i="7" s="1"/>
  <c r="BZ51" i="7"/>
  <c r="FY51" i="7" s="1"/>
  <c r="AK30" i="7"/>
  <c r="EJ30" i="7" s="1"/>
  <c r="AK28" i="7"/>
  <c r="EJ28" i="7" s="1"/>
  <c r="AK81" i="7"/>
  <c r="EJ81" i="7" s="1"/>
  <c r="AK16" i="7"/>
  <c r="EJ16" i="7" s="1"/>
  <c r="AK52" i="7"/>
  <c r="EJ52" i="7" s="1"/>
  <c r="BZ82" i="7"/>
  <c r="FY82" i="7" s="1"/>
  <c r="CK37" i="7"/>
  <c r="GJ37" i="7" s="1"/>
  <c r="Z41" i="7"/>
  <c r="DY41" i="7" s="1"/>
  <c r="Z42" i="7"/>
  <c r="DY42" i="7" s="1"/>
  <c r="BQ52" i="7"/>
  <c r="FP52" i="7" s="1"/>
  <c r="BQ51" i="7"/>
  <c r="FP51" i="7" s="1"/>
  <c r="BQ20" i="7"/>
  <c r="FP20" i="7" s="1"/>
  <c r="BQ34" i="7"/>
  <c r="FP34" i="7" s="1"/>
  <c r="BS94" i="7"/>
  <c r="FR94" i="7" s="1"/>
  <c r="BQ17" i="7"/>
  <c r="FP17" i="7" s="1"/>
  <c r="Z24" i="7"/>
  <c r="DY24" i="7" s="1"/>
  <c r="Z29" i="7"/>
  <c r="DY29" i="7" s="1"/>
  <c r="BQ79" i="7"/>
  <c r="FP79" i="7" s="1"/>
  <c r="BQ63" i="7"/>
  <c r="FP63" i="7" s="1"/>
  <c r="BQ28" i="7"/>
  <c r="FP28" i="7" s="1"/>
  <c r="BQ102" i="7"/>
  <c r="FP102" i="7" s="1"/>
  <c r="BQ32" i="7"/>
  <c r="FP32" i="7" s="1"/>
  <c r="BS98" i="7"/>
  <c r="FR98" i="7" s="1"/>
  <c r="CK21" i="7"/>
  <c r="GJ21" i="7" s="1"/>
  <c r="CK58" i="7"/>
  <c r="GJ58" i="7" s="1"/>
  <c r="BQ84" i="7"/>
  <c r="FP84" i="7" s="1"/>
  <c r="Z9" i="7"/>
  <c r="DY9" i="7" s="1"/>
  <c r="BQ55" i="7"/>
  <c r="FP55" i="7" s="1"/>
  <c r="Z17" i="7"/>
  <c r="DY17" i="7" s="1"/>
  <c r="BQ54" i="7"/>
  <c r="FP54" i="7" s="1"/>
  <c r="BQ21" i="7"/>
  <c r="FP21" i="7" s="1"/>
  <c r="BQ27" i="7"/>
  <c r="FP27" i="7" s="1"/>
  <c r="BS95" i="7"/>
  <c r="FR95" i="7" s="1"/>
  <c r="BQ10" i="7"/>
  <c r="FP10" i="7" s="1"/>
  <c r="BQ4" i="7"/>
  <c r="FP4" i="7" s="1"/>
  <c r="CK51" i="7"/>
  <c r="GJ51" i="7" s="1"/>
  <c r="CK60" i="7"/>
  <c r="GJ60" i="7" s="1"/>
  <c r="BQ33" i="7"/>
  <c r="FP33" i="7" s="1"/>
  <c r="AX10" i="7"/>
  <c r="EW10" i="7" s="1"/>
  <c r="AV41" i="7"/>
  <c r="EU41" i="7" s="1"/>
  <c r="W86" i="7"/>
  <c r="DV86" i="7" s="1"/>
  <c r="W92" i="7"/>
  <c r="DV92" i="7" s="1"/>
  <c r="AK95" i="7"/>
  <c r="EJ95" i="7" s="1"/>
  <c r="BC69" i="7"/>
  <c r="FB69" i="7" s="1"/>
  <c r="BC25" i="7"/>
  <c r="FB25" i="7" s="1"/>
  <c r="AK96" i="7"/>
  <c r="EJ96" i="7" s="1"/>
  <c r="BC89" i="7"/>
  <c r="FB89" i="7" s="1"/>
  <c r="AK101" i="7"/>
  <c r="EJ101" i="7" s="1"/>
  <c r="AK93" i="7"/>
  <c r="EJ93" i="7" s="1"/>
  <c r="DB20" i="7"/>
  <c r="HA20" i="7" s="1"/>
  <c r="CX94" i="7"/>
  <c r="GW94" i="7" s="1"/>
  <c r="CX84" i="7"/>
  <c r="GW84" i="7" s="1"/>
  <c r="CO89" i="7"/>
  <c r="GN89" i="7" s="1"/>
  <c r="AL65" i="7"/>
  <c r="EK65" i="7" s="1"/>
  <c r="BJ78" i="7"/>
  <c r="FI78" i="7" s="1"/>
  <c r="AG96" i="7"/>
  <c r="EF96" i="7" s="1"/>
  <c r="BW94" i="7"/>
  <c r="FV94" i="7" s="1"/>
  <c r="BR47" i="7"/>
  <c r="FQ47" i="7" s="1"/>
  <c r="BR39" i="7"/>
  <c r="FQ39" i="7" s="1"/>
  <c r="BI55" i="7"/>
  <c r="FH55" i="7" s="1"/>
  <c r="BI22" i="7"/>
  <c r="FH22" i="7" s="1"/>
  <c r="DF80" i="7"/>
  <c r="HE80" i="7" s="1"/>
  <c r="BR19" i="7"/>
  <c r="FQ19" i="7" s="1"/>
  <c r="BR62" i="7"/>
  <c r="FQ62" i="7" s="1"/>
  <c r="BI26" i="7"/>
  <c r="FH26" i="7" s="1"/>
  <c r="BR66" i="7"/>
  <c r="FQ66" i="7" s="1"/>
  <c r="BR58" i="7"/>
  <c r="FQ58" i="7" s="1"/>
  <c r="DF19" i="7"/>
  <c r="HE19" i="7" s="1"/>
  <c r="BI30" i="7"/>
  <c r="FH30" i="7" s="1"/>
  <c r="DF44" i="7"/>
  <c r="HE44" i="7" s="1"/>
  <c r="BR31" i="7"/>
  <c r="FQ31" i="7" s="1"/>
  <c r="BR14" i="7"/>
  <c r="FQ14" i="7" s="1"/>
  <c r="BI3" i="7"/>
  <c r="FH3" i="7" s="1"/>
  <c r="BR3" i="7"/>
  <c r="FQ3" i="7" s="1"/>
  <c r="DF30" i="7"/>
  <c r="HE30" i="7" s="1"/>
  <c r="DF62" i="7"/>
  <c r="HE62" i="7" s="1"/>
  <c r="DF98" i="7"/>
  <c r="HE98" i="7" s="1"/>
  <c r="BI70" i="7"/>
  <c r="FH70" i="7" s="1"/>
  <c r="BI88" i="7"/>
  <c r="FH88" i="7" s="1"/>
  <c r="BR5" i="7"/>
  <c r="FQ5" i="7" s="1"/>
  <c r="BR12" i="7"/>
  <c r="FQ12" i="7" s="1"/>
  <c r="BR83" i="7"/>
  <c r="FQ83" i="7" s="1"/>
  <c r="DE89" i="7"/>
  <c r="HD89" i="7" s="1"/>
  <c r="DF87" i="7"/>
  <c r="HE87" i="7" s="1"/>
  <c r="DF63" i="7"/>
  <c r="HE63" i="7" s="1"/>
  <c r="DF43" i="7"/>
  <c r="HE43" i="7" s="1"/>
  <c r="BI66" i="7"/>
  <c r="FH66" i="7" s="1"/>
  <c r="BR93" i="7"/>
  <c r="FQ93" i="7" s="1"/>
  <c r="AL19" i="7"/>
  <c r="EK19" i="7" s="1"/>
  <c r="BR79" i="7"/>
  <c r="FQ79" i="7" s="1"/>
  <c r="BR46" i="7"/>
  <c r="FQ46" i="7" s="1"/>
  <c r="BR59" i="7"/>
  <c r="FQ59" i="7" s="1"/>
  <c r="BI13" i="7"/>
  <c r="FH13" i="7" s="1"/>
  <c r="DF18" i="7"/>
  <c r="HE18" i="7" s="1"/>
  <c r="BI34" i="7"/>
  <c r="FH34" i="7" s="1"/>
  <c r="DF28" i="7"/>
  <c r="HE28" i="7" s="1"/>
  <c r="DF99" i="7"/>
  <c r="HE99" i="7" s="1"/>
  <c r="DF61" i="7"/>
  <c r="HE61" i="7" s="1"/>
  <c r="BR91" i="7"/>
  <c r="FQ91" i="7" s="1"/>
  <c r="BR20" i="7"/>
  <c r="FQ20" i="7" s="1"/>
  <c r="BR80" i="7"/>
  <c r="FQ80" i="7" s="1"/>
  <c r="DF93" i="7"/>
  <c r="HE93" i="7" s="1"/>
  <c r="DF100" i="7"/>
  <c r="HE100" i="7" s="1"/>
  <c r="DF91" i="7"/>
  <c r="HE91" i="7" s="1"/>
  <c r="DF68" i="7"/>
  <c r="HE68" i="7" s="1"/>
  <c r="BI80" i="7"/>
  <c r="FH80" i="7" s="1"/>
  <c r="BR90" i="7"/>
  <c r="FQ90" i="7" s="1"/>
  <c r="BI89" i="7"/>
  <c r="FH89" i="7" s="1"/>
  <c r="BR95" i="7"/>
  <c r="FQ95" i="7" s="1"/>
  <c r="BR85" i="7"/>
  <c r="FQ85" i="7" s="1"/>
  <c r="BI54" i="7"/>
  <c r="FH54" i="7" s="1"/>
  <c r="BI60" i="7"/>
  <c r="FH60" i="7" s="1"/>
  <c r="DF8" i="7"/>
  <c r="HE8" i="7" s="1"/>
  <c r="BI71" i="7"/>
  <c r="FH71" i="7" s="1"/>
  <c r="BI38" i="7"/>
  <c r="FH38" i="7" s="1"/>
  <c r="BR38" i="7"/>
  <c r="FQ38" i="7" s="1"/>
  <c r="BR73" i="7"/>
  <c r="FQ73" i="7" s="1"/>
  <c r="BR53" i="7"/>
  <c r="FQ53" i="7" s="1"/>
  <c r="BI91" i="7"/>
  <c r="FH91" i="7" s="1"/>
  <c r="BI52" i="7"/>
  <c r="FH52" i="7" s="1"/>
  <c r="BI75" i="7"/>
  <c r="FH75" i="7" s="1"/>
  <c r="BI36" i="7"/>
  <c r="FH36" i="7" s="1"/>
  <c r="BI68" i="7"/>
  <c r="FH68" i="7" s="1"/>
  <c r="BI65" i="7"/>
  <c r="FH65" i="7" s="1"/>
  <c r="BI18" i="7"/>
  <c r="FH18" i="7" s="1"/>
  <c r="BI69" i="7"/>
  <c r="FH69" i="7" s="1"/>
  <c r="DF73" i="7"/>
  <c r="HE73" i="7" s="1"/>
  <c r="DF56" i="7"/>
  <c r="HE56" i="7" s="1"/>
  <c r="DF29" i="7"/>
  <c r="HE29" i="7" s="1"/>
  <c r="BI27" i="7"/>
  <c r="FH27" i="7" s="1"/>
  <c r="BI12" i="7"/>
  <c r="FH12" i="7" s="1"/>
  <c r="BI5" i="7"/>
  <c r="FH5" i="7" s="1"/>
  <c r="BI32" i="7"/>
  <c r="FH32" i="7" s="1"/>
  <c r="AQ66" i="7"/>
  <c r="EP66" i="7" s="1"/>
  <c r="CO84" i="7"/>
  <c r="GN84" i="7" s="1"/>
  <c r="DB30" i="7"/>
  <c r="HA30" i="7" s="1"/>
  <c r="BS102" i="7"/>
  <c r="FR102" i="7" s="1"/>
  <c r="AL59" i="7"/>
  <c r="EK59" i="7" s="1"/>
  <c r="CM56" i="7"/>
  <c r="GL56" i="7" s="1"/>
  <c r="CM20" i="7"/>
  <c r="GL20" i="7" s="1"/>
  <c r="CM21" i="7"/>
  <c r="GL21" i="7" s="1"/>
  <c r="CM25" i="7"/>
  <c r="GL25" i="7" s="1"/>
  <c r="CM9" i="7"/>
  <c r="GL9" i="7" s="1"/>
  <c r="CM63" i="7"/>
  <c r="GL63" i="7" s="1"/>
  <c r="CM13" i="7"/>
  <c r="GL13" i="7" s="1"/>
  <c r="CM50" i="7"/>
  <c r="GL50" i="7" s="1"/>
  <c r="CM72" i="7"/>
  <c r="GL72" i="7" s="1"/>
  <c r="CM76" i="7"/>
  <c r="GL76" i="7" s="1"/>
  <c r="CM67" i="7"/>
  <c r="GL67" i="7" s="1"/>
  <c r="CM71" i="7"/>
  <c r="GL71" i="7" s="1"/>
  <c r="CM15" i="7"/>
  <c r="GL15" i="7" s="1"/>
  <c r="CK48" i="7"/>
  <c r="GJ48" i="7" s="1"/>
  <c r="BQ88" i="7"/>
  <c r="FP88" i="7" s="1"/>
  <c r="CK42" i="7"/>
  <c r="GJ42" i="7" s="1"/>
  <c r="BC87" i="7"/>
  <c r="FB87" i="7" s="1"/>
  <c r="BC100" i="7"/>
  <c r="FB100" i="7" s="1"/>
  <c r="CK22" i="7"/>
  <c r="GJ22" i="7" s="1"/>
  <c r="CK70" i="7"/>
  <c r="GJ70" i="7" s="1"/>
  <c r="CX89" i="7"/>
  <c r="GW89" i="7" s="1"/>
  <c r="AL16" i="7"/>
  <c r="EK16" i="7" s="1"/>
  <c r="AL14" i="7"/>
  <c r="EK14" i="7" s="1"/>
  <c r="AQ15" i="7"/>
  <c r="EP15" i="7" s="1"/>
  <c r="AX42" i="7"/>
  <c r="EW42" i="7" s="1"/>
  <c r="CK20" i="7"/>
  <c r="GJ20" i="7" s="1"/>
  <c r="AL84" i="7"/>
  <c r="EK84" i="7" s="1"/>
  <c r="DB28" i="7"/>
  <c r="HA28" i="7" s="1"/>
  <c r="AL3" i="7"/>
  <c r="EK3" i="7" s="1"/>
  <c r="CO94" i="7"/>
  <c r="GN94" i="7" s="1"/>
  <c r="BE85" i="7"/>
  <c r="FD85" i="7" s="1"/>
  <c r="AL26" i="7"/>
  <c r="EK26" i="7" s="1"/>
  <c r="BK97" i="7"/>
  <c r="FJ97" i="7" s="1"/>
  <c r="AL61" i="7"/>
  <c r="EK61" i="7" s="1"/>
  <c r="BS37" i="7"/>
  <c r="FR37" i="7" s="1"/>
  <c r="AL63" i="7"/>
  <c r="EK63" i="7" s="1"/>
  <c r="AX53" i="7"/>
  <c r="EW53" i="7" s="1"/>
  <c r="AY86" i="7"/>
  <c r="EX86" i="7" s="1"/>
  <c r="BS85" i="7"/>
  <c r="FR85" i="7" s="1"/>
  <c r="BM64" i="7"/>
  <c r="FL64" i="7" s="1"/>
  <c r="AX21" i="7"/>
  <c r="EW21" i="7" s="1"/>
  <c r="AX71" i="7"/>
  <c r="EW71" i="7" s="1"/>
  <c r="AX65" i="7"/>
  <c r="EW65" i="7" s="1"/>
  <c r="AX11" i="7"/>
  <c r="EW11" i="7" s="1"/>
  <c r="AX41" i="7"/>
  <c r="EW41" i="7" s="1"/>
  <c r="CT75" i="7"/>
  <c r="GS75" i="7" s="1"/>
  <c r="AX36" i="7"/>
  <c r="EW36" i="7" s="1"/>
  <c r="AX59" i="7"/>
  <c r="EW59" i="7" s="1"/>
  <c r="BR102" i="7"/>
  <c r="FQ102" i="7" s="1"/>
  <c r="AX54" i="7"/>
  <c r="EW54" i="7" s="1"/>
  <c r="AY83" i="7"/>
  <c r="EX83" i="7" s="1"/>
  <c r="AQ65" i="7"/>
  <c r="EP65" i="7" s="1"/>
  <c r="AL85" i="7"/>
  <c r="EK85" i="7" s="1"/>
  <c r="AL6" i="7"/>
  <c r="EK6" i="7" s="1"/>
  <c r="AL33" i="7"/>
  <c r="EK33" i="7" s="1"/>
  <c r="AQ35" i="7"/>
  <c r="EP35" i="7" s="1"/>
  <c r="AQ75" i="7"/>
  <c r="EP75" i="7" s="1"/>
  <c r="AQ72" i="7"/>
  <c r="EP72" i="7" s="1"/>
  <c r="AL67" i="7"/>
  <c r="EK67" i="7" s="1"/>
  <c r="AL12" i="7"/>
  <c r="EK12" i="7" s="1"/>
  <c r="AQ20" i="7"/>
  <c r="EP20" i="7" s="1"/>
  <c r="AQ8" i="7"/>
  <c r="EP8" i="7" s="1"/>
  <c r="AL31" i="7"/>
  <c r="EK31" i="7" s="1"/>
  <c r="AL54" i="7"/>
  <c r="EK54" i="7" s="1"/>
  <c r="AL7" i="7"/>
  <c r="EK7" i="7" s="1"/>
  <c r="AL17" i="7"/>
  <c r="EK17" i="7" s="1"/>
  <c r="DB5" i="7"/>
  <c r="HA5" i="7" s="1"/>
  <c r="AQ80" i="7"/>
  <c r="EP80" i="7" s="1"/>
  <c r="BO84" i="7"/>
  <c r="FN84" i="7" s="1"/>
  <c r="BK55" i="7"/>
  <c r="FJ55" i="7" s="1"/>
  <c r="BK6" i="7"/>
  <c r="FJ6" i="7" s="1"/>
  <c r="AQ70" i="7"/>
  <c r="EP70" i="7" s="1"/>
  <c r="AX58" i="7"/>
  <c r="EW58" i="7" s="1"/>
  <c r="AL58" i="7"/>
  <c r="EK58" i="7" s="1"/>
  <c r="AQ27" i="7"/>
  <c r="EP27" i="7" s="1"/>
  <c r="AX35" i="7"/>
  <c r="EW35" i="7" s="1"/>
  <c r="AX49" i="7"/>
  <c r="EW49" i="7" s="1"/>
  <c r="BS28" i="7"/>
  <c r="FR28" i="7" s="1"/>
  <c r="CX78" i="7"/>
  <c r="GW78" i="7" s="1"/>
  <c r="AL4" i="7"/>
  <c r="EK4" i="7" s="1"/>
  <c r="BK27" i="7"/>
  <c r="FJ27" i="7" s="1"/>
  <c r="AL97" i="7"/>
  <c r="EK97" i="7" s="1"/>
  <c r="AQ60" i="7"/>
  <c r="EP60" i="7" s="1"/>
  <c r="AO4" i="7"/>
  <c r="EN4" i="7" s="1"/>
  <c r="AO99" i="7"/>
  <c r="EN99" i="7" s="1"/>
  <c r="BK65" i="7"/>
  <c r="FJ65" i="7" s="1"/>
  <c r="BK36" i="7"/>
  <c r="FJ36" i="7" s="1"/>
  <c r="AQ68" i="7"/>
  <c r="EP68" i="7" s="1"/>
  <c r="BK26" i="7"/>
  <c r="FJ26" i="7" s="1"/>
  <c r="BS53" i="7"/>
  <c r="FR53" i="7" s="1"/>
  <c r="DB6" i="7"/>
  <c r="HA6" i="7" s="1"/>
  <c r="AQ67" i="7"/>
  <c r="EP67" i="7" s="1"/>
  <c r="AL38" i="7"/>
  <c r="EK38" i="7" s="1"/>
  <c r="AQ57" i="7"/>
  <c r="EP57" i="7" s="1"/>
  <c r="AQ31" i="7"/>
  <c r="EP31" i="7" s="1"/>
  <c r="AQ23" i="7"/>
  <c r="EP23" i="7" s="1"/>
  <c r="AL42" i="7"/>
  <c r="EK42" i="7" s="1"/>
  <c r="AL24" i="7"/>
  <c r="EK24" i="7" s="1"/>
  <c r="AL57" i="7"/>
  <c r="EK57" i="7" s="1"/>
  <c r="S74" i="7"/>
  <c r="DR74" i="7" s="1"/>
  <c r="AO36" i="7"/>
  <c r="EN36" i="7" s="1"/>
  <c r="AQ17" i="7"/>
  <c r="EP17" i="7" s="1"/>
  <c r="AQ13" i="7"/>
  <c r="EP13" i="7" s="1"/>
  <c r="AO39" i="7"/>
  <c r="EN39" i="7" s="1"/>
  <c r="S95" i="7"/>
  <c r="DR95" i="7" s="1"/>
  <c r="S89" i="7"/>
  <c r="DR89" i="7" s="1"/>
  <c r="AO82" i="7"/>
  <c r="EN82" i="7" s="1"/>
  <c r="AO92" i="7"/>
  <c r="EN92" i="7" s="1"/>
  <c r="S79" i="7"/>
  <c r="DR79" i="7" s="1"/>
  <c r="AO85" i="7"/>
  <c r="EN85" i="7" s="1"/>
  <c r="AO14" i="7"/>
  <c r="EN14" i="7" s="1"/>
  <c r="AO97" i="7"/>
  <c r="EN97" i="7" s="1"/>
  <c r="AO53" i="7"/>
  <c r="EN53" i="7" s="1"/>
  <c r="CT78" i="7"/>
  <c r="GS78" i="7" s="1"/>
  <c r="AQ7" i="7"/>
  <c r="EP7" i="7" s="1"/>
  <c r="AQ69" i="7"/>
  <c r="EP69" i="7" s="1"/>
  <c r="BH42" i="7"/>
  <c r="FG42" i="7" s="1"/>
  <c r="BH17" i="7"/>
  <c r="FG17" i="7" s="1"/>
  <c r="BH12" i="7"/>
  <c r="FG12" i="7" s="1"/>
  <c r="BF41" i="7"/>
  <c r="FE41" i="7" s="1"/>
  <c r="BH82" i="7"/>
  <c r="FG82" i="7" s="1"/>
  <c r="CV97" i="7"/>
  <c r="GU97" i="7" s="1"/>
  <c r="BH98" i="7"/>
  <c r="FG98" i="7" s="1"/>
  <c r="BS18" i="7"/>
  <c r="FR18" i="7" s="1"/>
  <c r="BS100" i="7"/>
  <c r="FR100" i="7" s="1"/>
  <c r="CV29" i="7"/>
  <c r="GU29" i="7" s="1"/>
  <c r="DB97" i="7"/>
  <c r="HA97" i="7" s="1"/>
  <c r="AQ58" i="7"/>
  <c r="EP58" i="7" s="1"/>
  <c r="CV67" i="7"/>
  <c r="GU67" i="7" s="1"/>
  <c r="CV18" i="7"/>
  <c r="GU18" i="7" s="1"/>
  <c r="DB41" i="7"/>
  <c r="HA41" i="7" s="1"/>
  <c r="BS99" i="7"/>
  <c r="FR99" i="7" s="1"/>
  <c r="CV55" i="7"/>
  <c r="GU55" i="7" s="1"/>
  <c r="DB48" i="7"/>
  <c r="HA48" i="7" s="1"/>
  <c r="CU74" i="7"/>
  <c r="GT74" i="7" s="1"/>
  <c r="AB86" i="7"/>
  <c r="EA86" i="7" s="1"/>
  <c r="CV83" i="7"/>
  <c r="GU83" i="7" s="1"/>
  <c r="CV99" i="7"/>
  <c r="GU99" i="7" s="1"/>
  <c r="DB15" i="7"/>
  <c r="HA15" i="7" s="1"/>
  <c r="CK69" i="7"/>
  <c r="GJ69" i="7" s="1"/>
  <c r="CV47" i="7"/>
  <c r="GU47" i="7" s="1"/>
  <c r="DB93" i="7"/>
  <c r="HA93" i="7" s="1"/>
  <c r="BQ87" i="7"/>
  <c r="FP87" i="7" s="1"/>
  <c r="CU90" i="7"/>
  <c r="GT90" i="7" s="1"/>
  <c r="CV27" i="7"/>
  <c r="GU27" i="7" s="1"/>
  <c r="DB44" i="7"/>
  <c r="HA44" i="7" s="1"/>
  <c r="BS87" i="7"/>
  <c r="FR87" i="7" s="1"/>
  <c r="DB42" i="7"/>
  <c r="HA42" i="7" s="1"/>
  <c r="AQ82" i="7"/>
  <c r="EP82" i="7" s="1"/>
  <c r="CV91" i="7"/>
  <c r="GU91" i="7" s="1"/>
  <c r="DB62" i="7"/>
  <c r="HA62" i="7" s="1"/>
  <c r="CC83" i="7"/>
  <c r="GB83" i="7" s="1"/>
  <c r="CK40" i="7"/>
  <c r="GJ40" i="7" s="1"/>
  <c r="AQ76" i="7"/>
  <c r="EP76" i="7" s="1"/>
  <c r="BH25" i="7"/>
  <c r="FG25" i="7" s="1"/>
  <c r="AQ92" i="7"/>
  <c r="EP92" i="7" s="1"/>
  <c r="AQ19" i="7"/>
  <c r="EP19" i="7" s="1"/>
  <c r="AI88" i="7"/>
  <c r="EH88" i="7" s="1"/>
  <c r="AQ30" i="7"/>
  <c r="EP30" i="7" s="1"/>
  <c r="AL82" i="7"/>
  <c r="EK82" i="7" s="1"/>
  <c r="AQ51" i="7"/>
  <c r="EP51" i="7" s="1"/>
  <c r="AL11" i="7"/>
  <c r="EK11" i="7" s="1"/>
  <c r="AL46" i="7"/>
  <c r="EK46" i="7" s="1"/>
  <c r="CK5" i="7"/>
  <c r="GJ5" i="7" s="1"/>
  <c r="AQ37" i="7"/>
  <c r="EP37" i="7" s="1"/>
  <c r="AQ38" i="7"/>
  <c r="EP38" i="7" s="1"/>
  <c r="BQ89" i="7"/>
  <c r="FP89" i="7" s="1"/>
  <c r="AQ79" i="7"/>
  <c r="EP79" i="7" s="1"/>
  <c r="AL41" i="7"/>
  <c r="EK41" i="7" s="1"/>
  <c r="AL76" i="7"/>
  <c r="EK76" i="7" s="1"/>
  <c r="AL81" i="7"/>
  <c r="EK81" i="7" s="1"/>
  <c r="BS55" i="7"/>
  <c r="FR55" i="7" s="1"/>
  <c r="DI65" i="7"/>
  <c r="HH65" i="7" s="1"/>
  <c r="AL25" i="7"/>
  <c r="EK25" i="7" s="1"/>
  <c r="AG88" i="7"/>
  <c r="EF88" i="7" s="1"/>
  <c r="BH96" i="7"/>
  <c r="FG96" i="7" s="1"/>
  <c r="BQ31" i="7"/>
  <c r="FP31" i="7" s="1"/>
  <c r="BU66" i="7"/>
  <c r="FT66" i="7" s="1"/>
  <c r="BU8" i="7"/>
  <c r="FT8" i="7" s="1"/>
  <c r="BO23" i="7"/>
  <c r="FN23" i="7" s="1"/>
  <c r="X46" i="7"/>
  <c r="DW46" i="7" s="1"/>
  <c r="CU47" i="7"/>
  <c r="GT47" i="7" s="1"/>
  <c r="BU47" i="7"/>
  <c r="FT47" i="7" s="1"/>
  <c r="BO41" i="7"/>
  <c r="FN41" i="7" s="1"/>
  <c r="X76" i="7"/>
  <c r="DW76" i="7" s="1"/>
  <c r="CU61" i="7"/>
  <c r="GT61" i="7" s="1"/>
  <c r="CU15" i="7"/>
  <c r="GT15" i="7" s="1"/>
  <c r="CV28" i="7"/>
  <c r="GU28" i="7" s="1"/>
  <c r="BQ7" i="7"/>
  <c r="FP7" i="7" s="1"/>
  <c r="BU26" i="7"/>
  <c r="FT26" i="7" s="1"/>
  <c r="BO40" i="7"/>
  <c r="FN40" i="7" s="1"/>
  <c r="CU26" i="7"/>
  <c r="GT26" i="7" s="1"/>
  <c r="BU78" i="7"/>
  <c r="FT78" i="7" s="1"/>
  <c r="BQ19" i="7"/>
  <c r="FP19" i="7" s="1"/>
  <c r="BU35" i="7"/>
  <c r="FT35" i="7" s="1"/>
  <c r="BO63" i="7"/>
  <c r="FN63" i="7" s="1"/>
  <c r="CU59" i="7"/>
  <c r="GT59" i="7" s="1"/>
  <c r="CU11" i="7"/>
  <c r="GT11" i="7" s="1"/>
  <c r="CV7" i="7"/>
  <c r="GU7" i="7" s="1"/>
  <c r="BQ68" i="7"/>
  <c r="FP68" i="7" s="1"/>
  <c r="BU67" i="7"/>
  <c r="FT67" i="7" s="1"/>
  <c r="BU4" i="7"/>
  <c r="FT4" i="7" s="1"/>
  <c r="BO54" i="7"/>
  <c r="FN54" i="7" s="1"/>
  <c r="AQ88" i="7"/>
  <c r="EP88" i="7" s="1"/>
  <c r="X38" i="7"/>
  <c r="DW38" i="7" s="1"/>
  <c r="CU39" i="7"/>
  <c r="GT39" i="7" s="1"/>
  <c r="BS75" i="7"/>
  <c r="FR75" i="7" s="1"/>
  <c r="CV33" i="7"/>
  <c r="GU33" i="7" s="1"/>
  <c r="DB70" i="7"/>
  <c r="HA70" i="7" s="1"/>
  <c r="CU87" i="7"/>
  <c r="GT87" i="7" s="1"/>
  <c r="CV60" i="7"/>
  <c r="GU60" i="7" s="1"/>
  <c r="CV96" i="7"/>
  <c r="GU96" i="7" s="1"/>
  <c r="DB24" i="7"/>
  <c r="HA24" i="7" s="1"/>
  <c r="AB95" i="7"/>
  <c r="EA95" i="7" s="1"/>
  <c r="CV51" i="7"/>
  <c r="GU51" i="7" s="1"/>
  <c r="DB72" i="7"/>
  <c r="HA72" i="7" s="1"/>
  <c r="CM96" i="7"/>
  <c r="GL96" i="7" s="1"/>
  <c r="CC81" i="7"/>
  <c r="GB81" i="7" s="1"/>
  <c r="CV72" i="7"/>
  <c r="GU72" i="7" s="1"/>
  <c r="CV90" i="7"/>
  <c r="GU90" i="7" s="1"/>
  <c r="DB16" i="7"/>
  <c r="HA16" i="7" s="1"/>
  <c r="AL83" i="7"/>
  <c r="EK83" i="7" s="1"/>
  <c r="CV34" i="7"/>
  <c r="GU34" i="7" s="1"/>
  <c r="DB46" i="7"/>
  <c r="HA46" i="7" s="1"/>
  <c r="AQ90" i="7"/>
  <c r="EP90" i="7" s="1"/>
  <c r="CV46" i="7"/>
  <c r="GU46" i="7" s="1"/>
  <c r="DB64" i="7"/>
  <c r="HA64" i="7" s="1"/>
  <c r="AB91" i="7"/>
  <c r="EA91" i="7" s="1"/>
  <c r="DB45" i="7"/>
  <c r="HA45" i="7" s="1"/>
  <c r="BF85" i="7"/>
  <c r="FE85" i="7" s="1"/>
  <c r="AQ45" i="7"/>
  <c r="EP45" i="7" s="1"/>
  <c r="BS91" i="7"/>
  <c r="FR91" i="7" s="1"/>
  <c r="DB25" i="7"/>
  <c r="HA25" i="7" s="1"/>
  <c r="CK62" i="7"/>
  <c r="GJ62" i="7" s="1"/>
  <c r="AQ63" i="7"/>
  <c r="EP63" i="7" s="1"/>
  <c r="DB71" i="7"/>
  <c r="HA71" i="7" s="1"/>
  <c r="BQ97" i="7"/>
  <c r="FP97" i="7" s="1"/>
  <c r="AL51" i="7"/>
  <c r="EK51" i="7" s="1"/>
  <c r="AL68" i="7"/>
  <c r="EK68" i="7" s="1"/>
  <c r="AQ61" i="7"/>
  <c r="EP61" i="7" s="1"/>
  <c r="AB87" i="7"/>
  <c r="EA87" i="7" s="1"/>
  <c r="BH38" i="7"/>
  <c r="FG38" i="7" s="1"/>
  <c r="AI95" i="7"/>
  <c r="EH95" i="7" s="1"/>
  <c r="AQ34" i="7"/>
  <c r="EP34" i="7" s="1"/>
  <c r="AQ24" i="7"/>
  <c r="EP24" i="7" s="1"/>
  <c r="AQ49" i="7"/>
  <c r="EP49" i="7" s="1"/>
  <c r="AL28" i="7"/>
  <c r="EK28" i="7" s="1"/>
  <c r="AL100" i="7"/>
  <c r="EK100" i="7" s="1"/>
  <c r="AL50" i="7"/>
  <c r="EK50" i="7" s="1"/>
  <c r="AQ54" i="7"/>
  <c r="EP54" i="7" s="1"/>
  <c r="BS40" i="7"/>
  <c r="FR40" i="7" s="1"/>
  <c r="AL23" i="7"/>
  <c r="EK23" i="7" s="1"/>
  <c r="BU37" i="7"/>
  <c r="FT37" i="7" s="1"/>
  <c r="X39" i="7"/>
  <c r="DW39" i="7" s="1"/>
  <c r="CU93" i="7"/>
  <c r="GT93" i="7" s="1"/>
  <c r="BQ24" i="7"/>
  <c r="FP24" i="7" s="1"/>
  <c r="BU75" i="7"/>
  <c r="FT75" i="7" s="1"/>
  <c r="BU9" i="7"/>
  <c r="FT9" i="7" s="1"/>
  <c r="BO28" i="7"/>
  <c r="FN28" i="7" s="1"/>
  <c r="CU67" i="7"/>
  <c r="GT67" i="7" s="1"/>
  <c r="BU33" i="7"/>
  <c r="FT33" i="7" s="1"/>
  <c r="BO27" i="7"/>
  <c r="FN27" i="7" s="1"/>
  <c r="X63" i="7"/>
  <c r="DW63" i="7" s="1"/>
  <c r="CU51" i="7"/>
  <c r="GT51" i="7" s="1"/>
  <c r="CU7" i="7"/>
  <c r="GT7" i="7" s="1"/>
  <c r="DB54" i="7"/>
  <c r="HA54" i="7" s="1"/>
  <c r="BU27" i="7"/>
  <c r="FT27" i="7" s="1"/>
  <c r="BO42" i="7"/>
  <c r="FN42" i="7" s="1"/>
  <c r="BF97" i="7"/>
  <c r="FE97" i="7" s="1"/>
  <c r="CU79" i="7"/>
  <c r="GT79" i="7" s="1"/>
  <c r="CU23" i="7"/>
  <c r="GT23" i="7" s="1"/>
  <c r="CC90" i="7"/>
  <c r="GB90" i="7" s="1"/>
  <c r="BQ23" i="7"/>
  <c r="FP23" i="7" s="1"/>
  <c r="BU34" i="7"/>
  <c r="FT34" i="7" s="1"/>
  <c r="BO24" i="7"/>
  <c r="FN24" i="7" s="1"/>
  <c r="CU97" i="7"/>
  <c r="GT97" i="7" s="1"/>
  <c r="CU78" i="7"/>
  <c r="GT78" i="7" s="1"/>
  <c r="CU8" i="7"/>
  <c r="GT8" i="7" s="1"/>
  <c r="DB52" i="7"/>
  <c r="HA52" i="7" s="1"/>
  <c r="BQ49" i="7"/>
  <c r="FP49" i="7" s="1"/>
  <c r="BU50" i="7"/>
  <c r="FT50" i="7" s="1"/>
  <c r="BO55" i="7"/>
  <c r="FN55" i="7" s="1"/>
  <c r="X31" i="7"/>
  <c r="DW31" i="7" s="1"/>
  <c r="CU38" i="7"/>
  <c r="GT38" i="7" s="1"/>
  <c r="CV3" i="7"/>
  <c r="GU3" i="7" s="1"/>
  <c r="BO100" i="7"/>
  <c r="FN100" i="7" s="1"/>
  <c r="CV40" i="7"/>
  <c r="GU40" i="7" s="1"/>
  <c r="DB29" i="7"/>
  <c r="HA29" i="7" s="1"/>
  <c r="BF83" i="7"/>
  <c r="FE83" i="7" s="1"/>
  <c r="CV70" i="7"/>
  <c r="GU70" i="7" s="1"/>
  <c r="CV11" i="7"/>
  <c r="GU11" i="7" s="1"/>
  <c r="DB98" i="7"/>
  <c r="HA98" i="7" s="1"/>
  <c r="BU94" i="7"/>
  <c r="FT94" i="7" s="1"/>
  <c r="CV20" i="7"/>
  <c r="GU20" i="7" s="1"/>
  <c r="DB60" i="7"/>
  <c r="HA60" i="7" s="1"/>
  <c r="DB88" i="7"/>
  <c r="HA88" i="7" s="1"/>
  <c r="CV50" i="7"/>
  <c r="GU50" i="7" s="1"/>
  <c r="DB66" i="7"/>
  <c r="HA66" i="7" s="1"/>
  <c r="CV43" i="7"/>
  <c r="GU43" i="7" s="1"/>
  <c r="DB51" i="7"/>
  <c r="HA51" i="7" s="1"/>
  <c r="CK97" i="7"/>
  <c r="GJ97" i="7" s="1"/>
  <c r="CV23" i="7"/>
  <c r="GU23" i="7" s="1"/>
  <c r="DB39" i="7"/>
  <c r="HA39" i="7" s="1"/>
  <c r="AQ73" i="7"/>
  <c r="EP73" i="7" s="1"/>
  <c r="DB37" i="7"/>
  <c r="HA37" i="7" s="1"/>
  <c r="AQ99" i="7"/>
  <c r="EP99" i="7" s="1"/>
  <c r="BQ95" i="7"/>
  <c r="FP95" i="7" s="1"/>
  <c r="DB32" i="7"/>
  <c r="HA32" i="7" s="1"/>
  <c r="AL78" i="7"/>
  <c r="EK78" i="7" s="1"/>
  <c r="CK45" i="7"/>
  <c r="GJ45" i="7" s="1"/>
  <c r="CK101" i="7"/>
  <c r="GJ101" i="7" s="1"/>
  <c r="AQ43" i="7"/>
  <c r="EP43" i="7" s="1"/>
  <c r="AL37" i="7"/>
  <c r="EK37" i="7" s="1"/>
  <c r="AQ83" i="7"/>
  <c r="EP83" i="7" s="1"/>
  <c r="AL56" i="7"/>
  <c r="EK56" i="7" s="1"/>
  <c r="CK29" i="7"/>
  <c r="GJ29" i="7" s="1"/>
  <c r="AQ48" i="7"/>
  <c r="EP48" i="7" s="1"/>
  <c r="CM92" i="7"/>
  <c r="GL92" i="7" s="1"/>
  <c r="BH4" i="7"/>
  <c r="FG4" i="7" s="1"/>
  <c r="AQ100" i="7"/>
  <c r="EP100" i="7" s="1"/>
  <c r="AQ9" i="7"/>
  <c r="EP9" i="7" s="1"/>
  <c r="AL72" i="7"/>
  <c r="EK72" i="7" s="1"/>
  <c r="S64" i="7"/>
  <c r="DR64" i="7" s="1"/>
  <c r="AQ29" i="7"/>
  <c r="EP29" i="7" s="1"/>
  <c r="AL32" i="7"/>
  <c r="EK32" i="7" s="1"/>
  <c r="BS61" i="7"/>
  <c r="FR61" i="7" s="1"/>
  <c r="AL45" i="7"/>
  <c r="EK45" i="7" s="1"/>
  <c r="BS56" i="7"/>
  <c r="FR56" i="7" s="1"/>
  <c r="AL39" i="7"/>
  <c r="EK39" i="7" s="1"/>
  <c r="AL62" i="7"/>
  <c r="EK62" i="7" s="1"/>
  <c r="AL73" i="7"/>
  <c r="EK73" i="7" s="1"/>
  <c r="AL21" i="7"/>
  <c r="EK21" i="7" s="1"/>
  <c r="AL36" i="7"/>
  <c r="EK36" i="7" s="1"/>
  <c r="CV78" i="7"/>
  <c r="GU78" i="7" s="1"/>
  <c r="BU59" i="7"/>
  <c r="FT59" i="7" s="1"/>
  <c r="BU16" i="7"/>
  <c r="FT16" i="7" s="1"/>
  <c r="BO20" i="7"/>
  <c r="FN20" i="7" s="1"/>
  <c r="X6" i="7"/>
  <c r="DW6" i="7" s="1"/>
  <c r="CU70" i="7"/>
  <c r="GT70" i="7" s="1"/>
  <c r="DB33" i="7"/>
  <c r="HA33" i="7" s="1"/>
  <c r="BU86" i="7"/>
  <c r="FT86" i="7" s="1"/>
  <c r="BU30" i="7"/>
  <c r="FT30" i="7" s="1"/>
  <c r="BO32" i="7"/>
  <c r="FN32" i="7" s="1"/>
  <c r="BF86" i="7"/>
  <c r="FE86" i="7" s="1"/>
  <c r="CU81" i="7"/>
  <c r="GT81" i="7" s="1"/>
  <c r="CU22" i="7"/>
  <c r="GT22" i="7" s="1"/>
  <c r="CV80" i="7"/>
  <c r="GU80" i="7" s="1"/>
  <c r="BQ13" i="7"/>
  <c r="FP13" i="7" s="1"/>
  <c r="BU32" i="7"/>
  <c r="FT32" i="7" s="1"/>
  <c r="BO38" i="7"/>
  <c r="FN38" i="7" s="1"/>
  <c r="DB90" i="7"/>
  <c r="HA90" i="7" s="1"/>
  <c r="CU83" i="7"/>
  <c r="GT83" i="7" s="1"/>
  <c r="DB19" i="7"/>
  <c r="HA19" i="7" s="1"/>
  <c r="BQ47" i="7"/>
  <c r="FP47" i="7" s="1"/>
  <c r="BU70" i="7"/>
  <c r="FT70" i="7" s="1"/>
  <c r="BO36" i="7"/>
  <c r="FN36" i="7" s="1"/>
  <c r="BV93" i="7"/>
  <c r="FU93" i="7" s="1"/>
  <c r="CU27" i="7"/>
  <c r="GT27" i="7" s="1"/>
  <c r="CV56" i="7"/>
  <c r="GU56" i="7" s="1"/>
  <c r="CV63" i="7"/>
  <c r="GU63" i="7" s="1"/>
  <c r="CV14" i="7"/>
  <c r="GU14" i="7" s="1"/>
  <c r="DB31" i="7"/>
  <c r="HA31" i="7" s="1"/>
  <c r="AB100" i="7"/>
  <c r="EA100" i="7" s="1"/>
  <c r="CV61" i="7"/>
  <c r="GU61" i="7" s="1"/>
  <c r="DB61" i="7"/>
  <c r="HA61" i="7" s="1"/>
  <c r="DB3" i="7"/>
  <c r="HA3" i="7" s="1"/>
  <c r="CV26" i="7"/>
  <c r="GU26" i="7" s="1"/>
  <c r="DB50" i="7"/>
  <c r="HA50" i="7" s="1"/>
  <c r="CK64" i="7"/>
  <c r="GJ64" i="7" s="1"/>
  <c r="CV53" i="7"/>
  <c r="GU53" i="7" s="1"/>
  <c r="DB63" i="7"/>
  <c r="HA63" i="7" s="1"/>
  <c r="BO74" i="7"/>
  <c r="FN74" i="7" s="1"/>
  <c r="CK27" i="7"/>
  <c r="GJ27" i="7" s="1"/>
  <c r="CV21" i="7"/>
  <c r="GU21" i="7" s="1"/>
  <c r="DB43" i="7"/>
  <c r="HA43" i="7" s="1"/>
  <c r="CV69" i="7"/>
  <c r="GU69" i="7" s="1"/>
  <c r="CV10" i="7"/>
  <c r="GU10" i="7" s="1"/>
  <c r="DB26" i="7"/>
  <c r="HA26" i="7" s="1"/>
  <c r="AQ32" i="7"/>
  <c r="EP32" i="7" s="1"/>
  <c r="DB27" i="7"/>
  <c r="HA27" i="7" s="1"/>
  <c r="BQ93" i="7"/>
  <c r="FP93" i="7" s="1"/>
  <c r="AQ85" i="7"/>
  <c r="EP85" i="7" s="1"/>
  <c r="AQ77" i="7"/>
  <c r="EP77" i="7" s="1"/>
  <c r="DB11" i="7"/>
  <c r="HA11" i="7" s="1"/>
  <c r="AB88" i="7"/>
  <c r="EA88" i="7" s="1"/>
  <c r="CK8" i="7"/>
  <c r="GJ8" i="7" s="1"/>
  <c r="CK7" i="7"/>
  <c r="GJ7" i="7" s="1"/>
  <c r="AQ33" i="7"/>
  <c r="EP33" i="7" s="1"/>
  <c r="AQ62" i="7"/>
  <c r="EP62" i="7" s="1"/>
  <c r="AL10" i="7"/>
  <c r="EK10" i="7" s="1"/>
  <c r="AQ55" i="7"/>
  <c r="EP55" i="7" s="1"/>
  <c r="AL27" i="7"/>
  <c r="EK27" i="7" s="1"/>
  <c r="CK25" i="7"/>
  <c r="GJ25" i="7" s="1"/>
  <c r="AQ6" i="7"/>
  <c r="EP6" i="7" s="1"/>
  <c r="AQ39" i="7"/>
  <c r="EP39" i="7" s="1"/>
  <c r="CU77" i="7"/>
  <c r="GT77" i="7" s="1"/>
  <c r="AL90" i="7"/>
  <c r="EK90" i="7" s="1"/>
  <c r="AL53" i="7"/>
  <c r="EK53" i="7" s="1"/>
  <c r="BS101" i="7"/>
  <c r="FR101" i="7" s="1"/>
  <c r="AQ40" i="7"/>
  <c r="EP40" i="7" s="1"/>
  <c r="AL15" i="7"/>
  <c r="EK15" i="7" s="1"/>
  <c r="AL40" i="7"/>
  <c r="EK40" i="7" s="1"/>
  <c r="BS22" i="7"/>
  <c r="FR22" i="7" s="1"/>
  <c r="AL30" i="7"/>
  <c r="EK30" i="7" s="1"/>
  <c r="AL60" i="7"/>
  <c r="EK60" i="7" s="1"/>
  <c r="AL75" i="7"/>
  <c r="EK75" i="7" s="1"/>
  <c r="AL8" i="7"/>
  <c r="EK8" i="7" s="1"/>
  <c r="BU28" i="7"/>
  <c r="FT28" i="7" s="1"/>
  <c r="CV89" i="7"/>
  <c r="GU89" i="7" s="1"/>
  <c r="DB69" i="7"/>
  <c r="HA69" i="7" s="1"/>
  <c r="BU42" i="7"/>
  <c r="FT42" i="7" s="1"/>
  <c r="DB87" i="7"/>
  <c r="HA87" i="7" s="1"/>
  <c r="CU28" i="7"/>
  <c r="GT28" i="7" s="1"/>
  <c r="CV82" i="7"/>
  <c r="GU82" i="7" s="1"/>
  <c r="BQ18" i="7"/>
  <c r="FP18" i="7" s="1"/>
  <c r="BU52" i="7"/>
  <c r="FT52" i="7" s="1"/>
  <c r="BO64" i="7"/>
  <c r="FN64" i="7" s="1"/>
  <c r="BV82" i="7"/>
  <c r="FU82" i="7" s="1"/>
  <c r="X26" i="7"/>
  <c r="DW26" i="7" s="1"/>
  <c r="CU42" i="7"/>
  <c r="GT42" i="7" s="1"/>
  <c r="DB23" i="7"/>
  <c r="HA23" i="7" s="1"/>
  <c r="BU72" i="7"/>
  <c r="FT72" i="7" s="1"/>
  <c r="BO57" i="7"/>
  <c r="FN57" i="7" s="1"/>
  <c r="BO7" i="7"/>
  <c r="FN7" i="7" s="1"/>
  <c r="CU29" i="7"/>
  <c r="GT29" i="7" s="1"/>
  <c r="CV65" i="7"/>
  <c r="GU65" i="7" s="1"/>
  <c r="BQ82" i="7"/>
  <c r="FP82" i="7" s="1"/>
  <c r="BQ6" i="7"/>
  <c r="FP6" i="7" s="1"/>
  <c r="BU21" i="7"/>
  <c r="FT21" i="7" s="1"/>
  <c r="BO75" i="7"/>
  <c r="FN75" i="7" s="1"/>
  <c r="BO101" i="7"/>
  <c r="FN101" i="7" s="1"/>
  <c r="CU91" i="7"/>
  <c r="GT91" i="7" s="1"/>
  <c r="CU80" i="7"/>
  <c r="GT80" i="7" s="1"/>
  <c r="DB21" i="7"/>
  <c r="HA21" i="7" s="1"/>
  <c r="AL77" i="7"/>
  <c r="EK77" i="7" s="1"/>
  <c r="CV41" i="7"/>
  <c r="GU41" i="7" s="1"/>
  <c r="DB68" i="7"/>
  <c r="HA68" i="7" s="1"/>
  <c r="CC75" i="7"/>
  <c r="GB75" i="7" s="1"/>
  <c r="CV35" i="7"/>
  <c r="GU35" i="7" s="1"/>
  <c r="DB38" i="7"/>
  <c r="HA38" i="7" s="1"/>
  <c r="AB85" i="7"/>
  <c r="EA85" i="7" s="1"/>
  <c r="CV54" i="7"/>
  <c r="GU54" i="7" s="1"/>
  <c r="CV98" i="7"/>
  <c r="GU98" i="7" s="1"/>
  <c r="DB94" i="7"/>
  <c r="HA94" i="7" s="1"/>
  <c r="CV87" i="7"/>
  <c r="GU87" i="7" s="1"/>
  <c r="CV16" i="7"/>
  <c r="GU16" i="7" s="1"/>
  <c r="DB10" i="7"/>
  <c r="HA10" i="7" s="1"/>
  <c r="BU81" i="7"/>
  <c r="FT81" i="7" s="1"/>
  <c r="CV38" i="7"/>
  <c r="GU38" i="7" s="1"/>
  <c r="DB82" i="7"/>
  <c r="HA82" i="7" s="1"/>
  <c r="CV45" i="7"/>
  <c r="GU45" i="7" s="1"/>
  <c r="DB65" i="7"/>
  <c r="HA65" i="7" s="1"/>
  <c r="CK14" i="7"/>
  <c r="GJ14" i="7" s="1"/>
  <c r="CC100" i="7"/>
  <c r="GB100" i="7" s="1"/>
  <c r="AQ47" i="7"/>
  <c r="EP47" i="7" s="1"/>
  <c r="DB92" i="7"/>
  <c r="HA92" i="7" s="1"/>
  <c r="CK6" i="7"/>
  <c r="GJ6" i="7" s="1"/>
  <c r="AQ86" i="7"/>
  <c r="EP86" i="7" s="1"/>
  <c r="BO94" i="7"/>
  <c r="FN94" i="7" s="1"/>
  <c r="DB53" i="7"/>
  <c r="HA53" i="7" s="1"/>
  <c r="AQ78" i="7"/>
  <c r="EP78" i="7" s="1"/>
  <c r="AL20" i="7"/>
  <c r="EK20" i="7" s="1"/>
  <c r="BQ80" i="7"/>
  <c r="FP80" i="7" s="1"/>
  <c r="AQ25" i="7"/>
  <c r="EP25" i="7" s="1"/>
  <c r="AI77" i="7"/>
  <c r="EH77" i="7" s="1"/>
  <c r="AQ16" i="7"/>
  <c r="EP16" i="7" s="1"/>
  <c r="BF25" i="7"/>
  <c r="FE25" i="7" s="1"/>
  <c r="AQ53" i="7"/>
  <c r="EP53" i="7" s="1"/>
  <c r="AL35" i="7"/>
  <c r="EK35" i="7" s="1"/>
  <c r="AL47" i="7"/>
  <c r="EK47" i="7" s="1"/>
  <c r="CK50" i="7"/>
  <c r="GJ50" i="7" s="1"/>
  <c r="AQ50" i="7"/>
  <c r="EP50" i="7" s="1"/>
  <c r="BS80" i="7"/>
  <c r="FR80" i="7" s="1"/>
  <c r="BF32" i="7"/>
  <c r="FE32" i="7" s="1"/>
  <c r="AQ59" i="7"/>
  <c r="EP59" i="7" s="1"/>
  <c r="AL52" i="7"/>
  <c r="EK52" i="7" s="1"/>
  <c r="AL102" i="7"/>
  <c r="EK102" i="7" s="1"/>
  <c r="AL9" i="7"/>
  <c r="EK9" i="7" s="1"/>
  <c r="AL64" i="7"/>
  <c r="EK64" i="7" s="1"/>
  <c r="BH94" i="7"/>
  <c r="FG94" i="7" s="1"/>
  <c r="AQ74" i="7"/>
  <c r="EP74" i="7" s="1"/>
  <c r="AQ21" i="7"/>
  <c r="EP21" i="7" s="1"/>
  <c r="BV25" i="7"/>
  <c r="FU25" i="7" s="1"/>
  <c r="BH32" i="7"/>
  <c r="FG32" i="7" s="1"/>
  <c r="BS35" i="7"/>
  <c r="FR35" i="7" s="1"/>
  <c r="BH100" i="7"/>
  <c r="FG100" i="7" s="1"/>
  <c r="AQ44" i="7"/>
  <c r="EP44" i="7" s="1"/>
  <c r="BF89" i="7"/>
  <c r="FE89" i="7" s="1"/>
  <c r="AL69" i="7"/>
  <c r="EK69" i="7" s="1"/>
  <c r="BS20" i="7"/>
  <c r="FR20" i="7" s="1"/>
  <c r="BS5" i="7"/>
  <c r="FR5" i="7" s="1"/>
  <c r="S5" i="7"/>
  <c r="DR5" i="7" s="1"/>
  <c r="CV86" i="7"/>
  <c r="GU86" i="7" s="1"/>
  <c r="AQ26" i="7"/>
  <c r="EP26" i="7" s="1"/>
  <c r="S29" i="7"/>
  <c r="DR29" i="7" s="1"/>
  <c r="AQ42" i="7"/>
  <c r="EP42" i="7" s="1"/>
  <c r="CV79" i="7"/>
  <c r="GU79" i="7" s="1"/>
  <c r="AL34" i="7"/>
  <c r="EK34" i="7" s="1"/>
  <c r="DE76" i="7"/>
  <c r="HD76" i="7" s="1"/>
  <c r="AL101" i="7"/>
  <c r="EK101" i="7" s="1"/>
  <c r="AO67" i="7"/>
  <c r="EN67" i="7" s="1"/>
  <c r="CT73" i="7"/>
  <c r="GS73" i="7" s="1"/>
  <c r="AO25" i="7"/>
  <c r="EN25" i="7" s="1"/>
  <c r="AO50" i="7"/>
  <c r="EN50" i="7" s="1"/>
  <c r="AO60" i="7"/>
  <c r="EN60" i="7" s="1"/>
  <c r="AO22" i="7"/>
  <c r="EN22" i="7" s="1"/>
  <c r="AO81" i="7"/>
  <c r="EN81" i="7" s="1"/>
  <c r="AO9" i="7"/>
  <c r="EN9" i="7" s="1"/>
  <c r="AO43" i="7"/>
  <c r="EN43" i="7" s="1"/>
  <c r="S20" i="7"/>
  <c r="DR20" i="7" s="1"/>
  <c r="AQ46" i="7"/>
  <c r="EP46" i="7" s="1"/>
  <c r="AL91" i="7"/>
  <c r="EK91" i="7" s="1"/>
  <c r="BS11" i="7"/>
  <c r="FR11" i="7" s="1"/>
  <c r="AL44" i="7"/>
  <c r="EK44" i="7" s="1"/>
  <c r="BS13" i="7"/>
  <c r="FR13" i="7" s="1"/>
  <c r="AL86" i="7"/>
  <c r="EK86" i="7" s="1"/>
  <c r="BS21" i="7"/>
  <c r="FR21" i="7" s="1"/>
  <c r="BS69" i="7"/>
  <c r="FR69" i="7" s="1"/>
  <c r="AI10" i="7"/>
  <c r="EH10" i="7" s="1"/>
  <c r="AO28" i="7"/>
  <c r="EN28" i="7" s="1"/>
  <c r="CD25" i="7"/>
  <c r="GC25" i="7" s="1"/>
  <c r="AO34" i="7"/>
  <c r="EN34" i="7" s="1"/>
  <c r="AO66" i="7"/>
  <c r="EN66" i="7" s="1"/>
  <c r="AO100" i="7"/>
  <c r="EN100" i="7" s="1"/>
  <c r="AO72" i="7"/>
  <c r="EN72" i="7" s="1"/>
  <c r="AO21" i="7"/>
  <c r="EN21" i="7" s="1"/>
  <c r="AO83" i="7"/>
  <c r="EN83" i="7" s="1"/>
  <c r="AO13" i="7"/>
  <c r="EN13" i="7" s="1"/>
  <c r="BH37" i="7"/>
  <c r="FG37" i="7" s="1"/>
  <c r="AQ64" i="7"/>
  <c r="EP64" i="7" s="1"/>
  <c r="CT41" i="7"/>
  <c r="GS41" i="7" s="1"/>
  <c r="AI23" i="7"/>
  <c r="EH23" i="7" s="1"/>
  <c r="AO101" i="7"/>
  <c r="EN101" i="7" s="1"/>
  <c r="AO41" i="7"/>
  <c r="EN41" i="7" s="1"/>
  <c r="AO86" i="7"/>
  <c r="EN86" i="7" s="1"/>
  <c r="AO91" i="7"/>
  <c r="EN91" i="7" s="1"/>
  <c r="AO54" i="7"/>
  <c r="EN54" i="7" s="1"/>
  <c r="AO62" i="7"/>
  <c r="EN62" i="7" s="1"/>
  <c r="AO6" i="7"/>
  <c r="EN6" i="7" s="1"/>
  <c r="AO61" i="7"/>
  <c r="EN61" i="7" s="1"/>
  <c r="AO46" i="7"/>
  <c r="EN46" i="7" s="1"/>
  <c r="AO19" i="7"/>
  <c r="EN19" i="7" s="1"/>
  <c r="AO56" i="7"/>
  <c r="EN56" i="7" s="1"/>
  <c r="AO79" i="7"/>
  <c r="EN79" i="7" s="1"/>
  <c r="AO37" i="7"/>
  <c r="EN37" i="7" s="1"/>
  <c r="AO80" i="7"/>
  <c r="EN80" i="7" s="1"/>
  <c r="AO16" i="7"/>
  <c r="EN16" i="7" s="1"/>
  <c r="AO32" i="7"/>
  <c r="EN32" i="7" s="1"/>
  <c r="AO15" i="7"/>
  <c r="EN15" i="7" s="1"/>
  <c r="AO57" i="7"/>
  <c r="EN57" i="7" s="1"/>
  <c r="AO24" i="7"/>
  <c r="EN24" i="7" s="1"/>
  <c r="AO51" i="7"/>
  <c r="EN51" i="7" s="1"/>
  <c r="AO30" i="7"/>
  <c r="EN30" i="7" s="1"/>
  <c r="CT51" i="7"/>
  <c r="GS51" i="7" s="1"/>
  <c r="AO42" i="7"/>
  <c r="EN42" i="7" s="1"/>
  <c r="AO17" i="7"/>
  <c r="EN17" i="7" s="1"/>
  <c r="AF85" i="7"/>
  <c r="EE85" i="7" s="1"/>
  <c r="AO58" i="7"/>
  <c r="EN58" i="7" s="1"/>
  <c r="AO49" i="7"/>
  <c r="EN49" i="7" s="1"/>
  <c r="AO78" i="7"/>
  <c r="EN78" i="7" s="1"/>
  <c r="AO7" i="7"/>
  <c r="EN7" i="7" s="1"/>
  <c r="AO68" i="7"/>
  <c r="EN68" i="7" s="1"/>
  <c r="AO31" i="7"/>
  <c r="EN31" i="7" s="1"/>
  <c r="AO70" i="7"/>
  <c r="EN70" i="7" s="1"/>
  <c r="AU49" i="7"/>
  <c r="ET49" i="7" s="1"/>
  <c r="CS82" i="7"/>
  <c r="GR82" i="7" s="1"/>
  <c r="AO38" i="7"/>
  <c r="EN38" i="7" s="1"/>
  <c r="AO20" i="7"/>
  <c r="EN20" i="7" s="1"/>
  <c r="AO48" i="7"/>
  <c r="EN48" i="7" s="1"/>
  <c r="AO95" i="7"/>
  <c r="EN95" i="7" s="1"/>
  <c r="AO47" i="7"/>
  <c r="EN47" i="7" s="1"/>
  <c r="AO26" i="7"/>
  <c r="EN26" i="7" s="1"/>
  <c r="AO35" i="7"/>
  <c r="EN35" i="7" s="1"/>
  <c r="AO93" i="7"/>
  <c r="EN93" i="7" s="1"/>
  <c r="AU29" i="7"/>
  <c r="ET29" i="7" s="1"/>
  <c r="S85" i="7"/>
  <c r="DR85" i="7" s="1"/>
  <c r="DB86" i="7"/>
  <c r="HA86" i="7" s="1"/>
  <c r="S25" i="7"/>
  <c r="DR25" i="7" s="1"/>
  <c r="CT71" i="7"/>
  <c r="GS71" i="7" s="1"/>
  <c r="AO55" i="7"/>
  <c r="EN55" i="7" s="1"/>
  <c r="AO3" i="7"/>
  <c r="EN3" i="7" s="1"/>
  <c r="AO27" i="7"/>
  <c r="EN27" i="7" s="1"/>
  <c r="AO44" i="7"/>
  <c r="EN44" i="7" s="1"/>
  <c r="AO75" i="7"/>
  <c r="EN75" i="7" s="1"/>
  <c r="AU74" i="7"/>
  <c r="ET74" i="7" s="1"/>
  <c r="AU64" i="7"/>
  <c r="ET64" i="7" s="1"/>
  <c r="W34" i="7"/>
  <c r="DV34" i="7" s="1"/>
  <c r="AU39" i="7"/>
  <c r="ET39" i="7" s="1"/>
  <c r="S75" i="7"/>
  <c r="DR75" i="7" s="1"/>
  <c r="CT91" i="7"/>
  <c r="GS91" i="7" s="1"/>
  <c r="S50" i="7"/>
  <c r="DR50" i="7" s="1"/>
  <c r="S38" i="7"/>
  <c r="DR38" i="7" s="1"/>
  <c r="S101" i="7"/>
  <c r="DR101" i="7" s="1"/>
  <c r="AY79" i="7"/>
  <c r="EX79" i="7" s="1"/>
  <c r="AQ10" i="7"/>
  <c r="EP10" i="7" s="1"/>
  <c r="AL93" i="7"/>
  <c r="EK93" i="7" s="1"/>
  <c r="S26" i="7"/>
  <c r="DR26" i="7" s="1"/>
  <c r="AQ14" i="7"/>
  <c r="EP14" i="7" s="1"/>
  <c r="BH20" i="7"/>
  <c r="FG20" i="7" s="1"/>
  <c r="AQ4" i="7"/>
  <c r="EP4" i="7" s="1"/>
  <c r="BQ78" i="7"/>
  <c r="FP78" i="7" s="1"/>
  <c r="BH64" i="7"/>
  <c r="FG64" i="7" s="1"/>
  <c r="CT16" i="7"/>
  <c r="GS16" i="7" s="1"/>
  <c r="BS24" i="7"/>
  <c r="FR24" i="7" s="1"/>
  <c r="BJ92" i="7"/>
  <c r="FI92" i="7" s="1"/>
  <c r="BJ3" i="7"/>
  <c r="FI3" i="7" s="1"/>
  <c r="AO69" i="7"/>
  <c r="EN69" i="7" s="1"/>
  <c r="AO33" i="7"/>
  <c r="EN33" i="7" s="1"/>
  <c r="CT92" i="7"/>
  <c r="GS92" i="7" s="1"/>
  <c r="AO29" i="7"/>
  <c r="EN29" i="7" s="1"/>
  <c r="AU16" i="7"/>
  <c r="ET16" i="7" s="1"/>
  <c r="CT89" i="7"/>
  <c r="GS89" i="7" s="1"/>
  <c r="AU17" i="7"/>
  <c r="ET17" i="7" s="1"/>
  <c r="AO94" i="7"/>
  <c r="EN94" i="7" s="1"/>
  <c r="S91" i="7"/>
  <c r="DR91" i="7" s="1"/>
  <c r="S90" i="7"/>
  <c r="DR90" i="7" s="1"/>
  <c r="S9" i="7"/>
  <c r="DR9" i="7" s="1"/>
  <c r="S51" i="7"/>
  <c r="DR51" i="7" s="1"/>
  <c r="S22" i="7"/>
  <c r="DR22" i="7" s="1"/>
  <c r="S42" i="7"/>
  <c r="DR42" i="7" s="1"/>
  <c r="DB81" i="7"/>
  <c r="HA81" i="7" s="1"/>
  <c r="AO52" i="7"/>
  <c r="EN52" i="7" s="1"/>
  <c r="AO10" i="7"/>
  <c r="EN10" i="7" s="1"/>
  <c r="S92" i="7"/>
  <c r="DR92" i="7" s="1"/>
  <c r="AO23" i="7"/>
  <c r="EN23" i="7" s="1"/>
  <c r="S81" i="7"/>
  <c r="DR81" i="7" s="1"/>
  <c r="S76" i="7"/>
  <c r="DR76" i="7" s="1"/>
  <c r="S88" i="7"/>
  <c r="DR88" i="7" s="1"/>
  <c r="AO77" i="7"/>
  <c r="EN77" i="7" s="1"/>
  <c r="S86" i="7"/>
  <c r="DR86" i="7" s="1"/>
  <c r="S45" i="7"/>
  <c r="DR45" i="7" s="1"/>
  <c r="S43" i="7"/>
  <c r="DR43" i="7" s="1"/>
  <c r="S36" i="7"/>
  <c r="DR36" i="7" s="1"/>
  <c r="S10" i="7"/>
  <c r="DR10" i="7" s="1"/>
  <c r="S73" i="7"/>
  <c r="DR73" i="7" s="1"/>
  <c r="CT70" i="7"/>
  <c r="GS70" i="7" s="1"/>
  <c r="AO64" i="7"/>
  <c r="EN64" i="7" s="1"/>
  <c r="AO63" i="7"/>
  <c r="EN63" i="7" s="1"/>
  <c r="AO89" i="7"/>
  <c r="EN89" i="7" s="1"/>
  <c r="AO11" i="7"/>
  <c r="EN11" i="7" s="1"/>
  <c r="AO96" i="7"/>
  <c r="EN96" i="7" s="1"/>
  <c r="AU66" i="7"/>
  <c r="ET66" i="7" s="1"/>
  <c r="W99" i="7"/>
  <c r="DV99" i="7" s="1"/>
  <c r="S87" i="7"/>
  <c r="DR87" i="7" s="1"/>
  <c r="S78" i="7"/>
  <c r="DR78" i="7" s="1"/>
  <c r="S21" i="7"/>
  <c r="DR21" i="7" s="1"/>
  <c r="S98" i="7"/>
  <c r="DR98" i="7" s="1"/>
  <c r="S13" i="7"/>
  <c r="DR13" i="7" s="1"/>
  <c r="AO102" i="7"/>
  <c r="EN102" i="7" s="1"/>
  <c r="S72" i="7"/>
  <c r="DR72" i="7" s="1"/>
  <c r="CT65" i="7"/>
  <c r="GS65" i="7" s="1"/>
  <c r="AU91" i="7"/>
  <c r="ET91" i="7" s="1"/>
  <c r="S56" i="7"/>
  <c r="DR56" i="7" s="1"/>
  <c r="CT30" i="7"/>
  <c r="GS30" i="7" s="1"/>
  <c r="CT59" i="7"/>
  <c r="GS59" i="7" s="1"/>
  <c r="AO40" i="7"/>
  <c r="EN40" i="7" s="1"/>
  <c r="AO71" i="7"/>
  <c r="EN71" i="7" s="1"/>
  <c r="AO12" i="7"/>
  <c r="EN12" i="7" s="1"/>
  <c r="AO74" i="7"/>
  <c r="EN74" i="7" s="1"/>
  <c r="AO8" i="7"/>
  <c r="EN8" i="7" s="1"/>
  <c r="AO84" i="7"/>
  <c r="EN84" i="7" s="1"/>
  <c r="S96" i="7"/>
  <c r="DR96" i="7" s="1"/>
  <c r="CT83" i="7"/>
  <c r="GS83" i="7" s="1"/>
  <c r="S77" i="7"/>
  <c r="DR77" i="7" s="1"/>
  <c r="S27" i="7"/>
  <c r="DR27" i="7" s="1"/>
  <c r="S53" i="7"/>
  <c r="DR53" i="7" s="1"/>
  <c r="S6" i="7"/>
  <c r="DR6" i="7" s="1"/>
  <c r="S67" i="7"/>
  <c r="DR67" i="7" s="1"/>
  <c r="S71" i="7"/>
  <c r="DR71" i="7" s="1"/>
  <c r="S69" i="7"/>
  <c r="DR69" i="7" s="1"/>
  <c r="AO87" i="7"/>
  <c r="EN87" i="7" s="1"/>
  <c r="AO59" i="7"/>
  <c r="EN59" i="7" s="1"/>
  <c r="AO5" i="7"/>
  <c r="EN5" i="7" s="1"/>
  <c r="S39" i="7"/>
  <c r="DR39" i="7" s="1"/>
  <c r="S35" i="7"/>
  <c r="DR35" i="7" s="1"/>
  <c r="AU36" i="7"/>
  <c r="ET36" i="7" s="1"/>
  <c r="S46" i="7"/>
  <c r="DR46" i="7" s="1"/>
  <c r="S99" i="7"/>
  <c r="DR99" i="7" s="1"/>
  <c r="CT6" i="7"/>
  <c r="GS6" i="7" s="1"/>
  <c r="AO18" i="7"/>
  <c r="EN18" i="7" s="1"/>
  <c r="AO45" i="7"/>
  <c r="EN45" i="7" s="1"/>
  <c r="AO65" i="7"/>
  <c r="EN65" i="7" s="1"/>
  <c r="CT87" i="7"/>
  <c r="GS87" i="7" s="1"/>
  <c r="AU100" i="7"/>
  <c r="ET100" i="7" s="1"/>
  <c r="CT77" i="7"/>
  <c r="GS77" i="7" s="1"/>
  <c r="S66" i="7"/>
  <c r="DR66" i="7" s="1"/>
  <c r="S14" i="7"/>
  <c r="DR14" i="7" s="1"/>
  <c r="S54" i="7"/>
  <c r="DR54" i="7" s="1"/>
  <c r="S33" i="7"/>
  <c r="DR33" i="7" s="1"/>
  <c r="AQ5" i="7"/>
  <c r="EP5" i="7" s="1"/>
  <c r="S40" i="7"/>
  <c r="DR40" i="7" s="1"/>
  <c r="AQ28" i="7"/>
  <c r="EP28" i="7" s="1"/>
  <c r="S17" i="7"/>
  <c r="DR17" i="7" s="1"/>
  <c r="BS36" i="7"/>
  <c r="FR36" i="7" s="1"/>
  <c r="AO98" i="7"/>
  <c r="EN98" i="7" s="1"/>
  <c r="BS29" i="7"/>
  <c r="FR29" i="7" s="1"/>
  <c r="S16" i="7"/>
  <c r="DR16" i="7" s="1"/>
  <c r="BV27" i="7"/>
  <c r="FU27" i="7" s="1"/>
  <c r="CT54" i="7"/>
  <c r="GS54" i="7" s="1"/>
  <c r="CT97" i="7"/>
  <c r="GS97" i="7" s="1"/>
  <c r="AO88" i="7"/>
  <c r="EN88" i="7" s="1"/>
  <c r="S84" i="7"/>
  <c r="DR84" i="7" s="1"/>
  <c r="BH58" i="7"/>
  <c r="FG58" i="7" s="1"/>
  <c r="S23" i="7"/>
  <c r="DR23" i="7" s="1"/>
  <c r="CV81" i="7"/>
  <c r="GU81" i="7" s="1"/>
  <c r="BS74" i="7"/>
  <c r="FR74" i="7" s="1"/>
  <c r="AY54" i="7"/>
  <c r="EX54" i="7" s="1"/>
  <c r="AY36" i="7"/>
  <c r="EX36" i="7" s="1"/>
  <c r="AY33" i="7"/>
  <c r="EX33" i="7" s="1"/>
  <c r="BP8" i="7"/>
  <c r="FO8" i="7" s="1"/>
  <c r="BI19" i="7"/>
  <c r="FH19" i="7" s="1"/>
  <c r="BR98" i="7"/>
  <c r="FQ98" i="7" s="1"/>
  <c r="AH33" i="7"/>
  <c r="EG33" i="7" s="1"/>
  <c r="AY40" i="7"/>
  <c r="EX40" i="7" s="1"/>
  <c r="CZ60" i="7"/>
  <c r="GY60" i="7" s="1"/>
  <c r="AY50" i="7"/>
  <c r="EX50" i="7" s="1"/>
  <c r="AY99" i="7"/>
  <c r="EX99" i="7" s="1"/>
  <c r="AH76" i="7"/>
  <c r="EG76" i="7" s="1"/>
  <c r="AY44" i="7"/>
  <c r="EX44" i="7" s="1"/>
  <c r="AY52" i="7"/>
  <c r="EX52" i="7" s="1"/>
  <c r="BI62" i="7"/>
  <c r="FH62" i="7" s="1"/>
  <c r="AY59" i="7"/>
  <c r="EX59" i="7" s="1"/>
  <c r="AY6" i="7"/>
  <c r="EX6" i="7" s="1"/>
  <c r="BI51" i="7"/>
  <c r="FH51" i="7" s="1"/>
  <c r="AY75" i="7"/>
  <c r="EX75" i="7" s="1"/>
  <c r="AY4" i="7"/>
  <c r="EX4" i="7" s="1"/>
  <c r="BI46" i="7"/>
  <c r="FH46" i="7" s="1"/>
  <c r="BI74" i="7"/>
  <c r="FH74" i="7" s="1"/>
  <c r="BI92" i="7"/>
  <c r="FH92" i="7" s="1"/>
  <c r="DE93" i="7"/>
  <c r="HD93" i="7" s="1"/>
  <c r="BI77" i="7"/>
  <c r="FH77" i="7" s="1"/>
  <c r="BI98" i="7"/>
  <c r="FH98" i="7" s="1"/>
  <c r="BI53" i="7"/>
  <c r="FH53" i="7" s="1"/>
  <c r="BI15" i="7"/>
  <c r="FH15" i="7" s="1"/>
  <c r="BI67" i="7"/>
  <c r="FH67" i="7" s="1"/>
  <c r="DE102" i="7"/>
  <c r="HD102" i="7" s="1"/>
  <c r="AX22" i="7"/>
  <c r="EW22" i="7" s="1"/>
  <c r="AX12" i="7"/>
  <c r="EW12" i="7" s="1"/>
  <c r="DE97" i="7"/>
  <c r="HD97" i="7" s="1"/>
  <c r="AX45" i="7"/>
  <c r="EW45" i="7" s="1"/>
  <c r="AX70" i="7"/>
  <c r="EW70" i="7" s="1"/>
  <c r="BR26" i="7"/>
  <c r="FQ26" i="7" s="1"/>
  <c r="AX31" i="7"/>
  <c r="EW31" i="7" s="1"/>
  <c r="BR15" i="7"/>
  <c r="FQ15" i="7" s="1"/>
  <c r="AX30" i="7"/>
  <c r="EW30" i="7" s="1"/>
  <c r="BI90" i="7"/>
  <c r="FH90" i="7" s="1"/>
  <c r="AX23" i="7"/>
  <c r="EW23" i="7" s="1"/>
  <c r="AX56" i="7"/>
  <c r="EW56" i="7" s="1"/>
  <c r="AY100" i="7"/>
  <c r="EX100" i="7" s="1"/>
  <c r="AX25" i="7"/>
  <c r="EW25" i="7" s="1"/>
  <c r="BH22" i="7"/>
  <c r="FG22" i="7" s="1"/>
  <c r="AQ11" i="7"/>
  <c r="EP11" i="7" s="1"/>
  <c r="CO99" i="7"/>
  <c r="GN99" i="7" s="1"/>
  <c r="CO81" i="7"/>
  <c r="GN81" i="7" s="1"/>
  <c r="BS60" i="7"/>
  <c r="FR60" i="7" s="1"/>
  <c r="BF5" i="7"/>
  <c r="FE5" i="7" s="1"/>
  <c r="S11" i="7"/>
  <c r="DR11" i="7" s="1"/>
  <c r="AQ52" i="7"/>
  <c r="EP52" i="7" s="1"/>
  <c r="BS84" i="7"/>
  <c r="FR84" i="7" s="1"/>
  <c r="S15" i="7"/>
  <c r="DR15" i="7" s="1"/>
  <c r="AQ12" i="7"/>
  <c r="EP12" i="7" s="1"/>
  <c r="S28" i="7"/>
  <c r="DR28" i="7" s="1"/>
  <c r="S47" i="7"/>
  <c r="DR47" i="7" s="1"/>
  <c r="S48" i="7"/>
  <c r="DR48" i="7" s="1"/>
  <c r="BS70" i="7"/>
  <c r="FR70" i="7" s="1"/>
  <c r="AL5" i="7"/>
  <c r="EK5" i="7" s="1"/>
  <c r="AI11" i="7"/>
  <c r="EH11" i="7" s="1"/>
  <c r="CT15" i="7"/>
  <c r="GS15" i="7" s="1"/>
  <c r="BW89" i="7"/>
  <c r="FV89" i="7" s="1"/>
  <c r="CP19" i="7"/>
  <c r="GO19" i="7" s="1"/>
  <c r="BS79" i="7"/>
  <c r="FR79" i="7" s="1"/>
  <c r="AX62" i="7"/>
  <c r="EW62" i="7" s="1"/>
  <c r="AX16" i="7"/>
  <c r="EW16" i="7" s="1"/>
  <c r="AX34" i="7"/>
  <c r="EW34" i="7" s="1"/>
  <c r="AX18" i="7"/>
  <c r="EW18" i="7" s="1"/>
  <c r="AX32" i="7"/>
  <c r="EW32" i="7" s="1"/>
  <c r="AX13" i="7"/>
  <c r="EW13" i="7" s="1"/>
  <c r="AY41" i="7"/>
  <c r="EX41" i="7" s="1"/>
  <c r="AH84" i="7"/>
  <c r="EG84" i="7" s="1"/>
  <c r="AY42" i="7"/>
  <c r="EX42" i="7" s="1"/>
  <c r="BI31" i="7"/>
  <c r="FH31" i="7" s="1"/>
  <c r="BI48" i="7"/>
  <c r="FH48" i="7" s="1"/>
  <c r="BI39" i="7"/>
  <c r="FH39" i="7" s="1"/>
  <c r="BI63" i="7"/>
  <c r="FH63" i="7" s="1"/>
  <c r="DE94" i="7"/>
  <c r="HD94" i="7" s="1"/>
  <c r="BI50" i="7"/>
  <c r="FH50" i="7" s="1"/>
  <c r="BI6" i="7"/>
  <c r="FH6" i="7" s="1"/>
  <c r="BI16" i="7"/>
  <c r="FH16" i="7" s="1"/>
  <c r="DE64" i="7"/>
  <c r="HD64" i="7" s="1"/>
  <c r="AY84" i="7"/>
  <c r="EX84" i="7" s="1"/>
  <c r="AY94" i="7"/>
  <c r="EX94" i="7" s="1"/>
  <c r="AX68" i="7"/>
  <c r="EW68" i="7" s="1"/>
  <c r="AX29" i="7"/>
  <c r="EW29" i="7" s="1"/>
  <c r="AX15" i="7"/>
  <c r="EW15" i="7" s="1"/>
  <c r="AX87" i="7"/>
  <c r="EW87" i="7" s="1"/>
  <c r="AX39" i="7"/>
  <c r="EW39" i="7" s="1"/>
  <c r="AX100" i="7"/>
  <c r="EW100" i="7" s="1"/>
  <c r="AX27" i="7"/>
  <c r="EW27" i="7" s="1"/>
  <c r="BR70" i="7"/>
  <c r="FQ70" i="7" s="1"/>
  <c r="AX95" i="7"/>
  <c r="EW95" i="7" s="1"/>
  <c r="AX28" i="7"/>
  <c r="EW28" i="7" s="1"/>
  <c r="AX81" i="7"/>
  <c r="EW81" i="7" s="1"/>
  <c r="BR64" i="7"/>
  <c r="FQ64" i="7" s="1"/>
  <c r="AX17" i="7"/>
  <c r="EW17" i="7" s="1"/>
  <c r="AX69" i="7"/>
  <c r="EW69" i="7" s="1"/>
  <c r="AX20" i="7"/>
  <c r="EW20" i="7" s="1"/>
  <c r="AX94" i="7"/>
  <c r="EW94" i="7" s="1"/>
  <c r="DE47" i="7"/>
  <c r="HD47" i="7" s="1"/>
  <c r="DE59" i="7"/>
  <c r="HD59" i="7" s="1"/>
  <c r="BI43" i="7"/>
  <c r="FH43" i="7" s="1"/>
  <c r="BI41" i="7"/>
  <c r="FH41" i="7" s="1"/>
  <c r="BI33" i="7"/>
  <c r="FH33" i="7" s="1"/>
  <c r="BI59" i="7"/>
  <c r="FH59" i="7" s="1"/>
  <c r="BI4" i="7"/>
  <c r="FH4" i="7" s="1"/>
  <c r="BI79" i="7"/>
  <c r="FH79" i="7" s="1"/>
  <c r="BI23" i="7"/>
  <c r="FH23" i="7" s="1"/>
  <c r="DE101" i="7"/>
  <c r="HD101" i="7" s="1"/>
  <c r="BR100" i="7"/>
  <c r="FQ100" i="7" s="1"/>
  <c r="AX24" i="7"/>
  <c r="EW24" i="7" s="1"/>
  <c r="AX79" i="7"/>
  <c r="EW79" i="7" s="1"/>
  <c r="AX47" i="7"/>
  <c r="EW47" i="7" s="1"/>
  <c r="AX9" i="7"/>
  <c r="EW9" i="7" s="1"/>
  <c r="AX96" i="7"/>
  <c r="EW96" i="7" s="1"/>
  <c r="BR65" i="7"/>
  <c r="FQ65" i="7" s="1"/>
  <c r="AX19" i="7"/>
  <c r="EW19" i="7" s="1"/>
  <c r="BI72" i="7"/>
  <c r="FH72" i="7" s="1"/>
  <c r="AX63" i="7"/>
  <c r="EW63" i="7" s="1"/>
  <c r="AX14" i="7"/>
  <c r="EW14" i="7" s="1"/>
  <c r="BR8" i="7"/>
  <c r="FQ8" i="7" s="1"/>
  <c r="AX64" i="7"/>
  <c r="EW64" i="7" s="1"/>
  <c r="AX90" i="7"/>
  <c r="EW90" i="7" s="1"/>
  <c r="DE87" i="7"/>
  <c r="HD87" i="7" s="1"/>
  <c r="AX7" i="7"/>
  <c r="EW7" i="7" s="1"/>
  <c r="AX86" i="7"/>
  <c r="EW86" i="7" s="1"/>
  <c r="AX98" i="7"/>
  <c r="EW98" i="7" s="1"/>
  <c r="DE72" i="7"/>
  <c r="HD72" i="7" s="1"/>
  <c r="BS39" i="7"/>
  <c r="FR39" i="7" s="1"/>
  <c r="AY34" i="7"/>
  <c r="EX34" i="7" s="1"/>
  <c r="AY71" i="7"/>
  <c r="EX71" i="7" s="1"/>
  <c r="AY9" i="7"/>
  <c r="EX9" i="7" s="1"/>
  <c r="BI58" i="7"/>
  <c r="FH58" i="7" s="1"/>
  <c r="AH65" i="7"/>
  <c r="EG65" i="7" s="1"/>
  <c r="AY31" i="7"/>
  <c r="EX31" i="7" s="1"/>
  <c r="BI28" i="7"/>
  <c r="FH28" i="7" s="1"/>
  <c r="AY70" i="7"/>
  <c r="EX70" i="7" s="1"/>
  <c r="AY7" i="7"/>
  <c r="EX7" i="7" s="1"/>
  <c r="AY17" i="7"/>
  <c r="EX17" i="7" s="1"/>
  <c r="AH12" i="7"/>
  <c r="EG12" i="7" s="1"/>
  <c r="AY26" i="7"/>
  <c r="EX26" i="7" s="1"/>
  <c r="AH3" i="7"/>
  <c r="EG3" i="7" s="1"/>
  <c r="AY46" i="7"/>
  <c r="EX46" i="7" s="1"/>
  <c r="BI86" i="7"/>
  <c r="FH86" i="7" s="1"/>
  <c r="BI8" i="7"/>
  <c r="FH8" i="7" s="1"/>
  <c r="BI42" i="7"/>
  <c r="FH42" i="7" s="1"/>
  <c r="BR76" i="7"/>
  <c r="FQ76" i="7" s="1"/>
  <c r="BI37" i="7"/>
  <c r="FH37" i="7" s="1"/>
  <c r="BI9" i="7"/>
  <c r="FH9" i="7" s="1"/>
  <c r="BI47" i="7"/>
  <c r="FH47" i="7" s="1"/>
  <c r="BR77" i="7"/>
  <c r="FQ77" i="7" s="1"/>
  <c r="BI81" i="7"/>
  <c r="FH81" i="7" s="1"/>
  <c r="BI94" i="7"/>
  <c r="FH94" i="7" s="1"/>
  <c r="AX5" i="7"/>
  <c r="EW5" i="7" s="1"/>
  <c r="AX57" i="7"/>
  <c r="EW57" i="7" s="1"/>
  <c r="AX26" i="7"/>
  <c r="EW26" i="7" s="1"/>
  <c r="DE82" i="7"/>
  <c r="HD82" i="7" s="1"/>
  <c r="AX78" i="7"/>
  <c r="EW78" i="7" s="1"/>
  <c r="BI87" i="7"/>
  <c r="FH87" i="7" s="1"/>
  <c r="AX4" i="7"/>
  <c r="EW4" i="7" s="1"/>
  <c r="AX51" i="7"/>
  <c r="EW51" i="7" s="1"/>
  <c r="AX6" i="7"/>
  <c r="EW6" i="7" s="1"/>
  <c r="AX80" i="7"/>
  <c r="EW80" i="7" s="1"/>
  <c r="AX72" i="7"/>
  <c r="EW72" i="7" s="1"/>
  <c r="AX77" i="7"/>
  <c r="EW77" i="7" s="1"/>
  <c r="BR55" i="7"/>
  <c r="FQ55" i="7" s="1"/>
  <c r="DE63" i="7"/>
  <c r="HD63" i="7" s="1"/>
  <c r="AX67" i="7"/>
  <c r="EW67" i="7" s="1"/>
  <c r="AX102" i="7"/>
  <c r="EW102" i="7" s="1"/>
  <c r="BR37" i="7"/>
  <c r="FQ37" i="7" s="1"/>
  <c r="DE21" i="7"/>
  <c r="HD21" i="7" s="1"/>
  <c r="BL43" i="7"/>
  <c r="FK43" i="7" s="1"/>
  <c r="CZ28" i="7"/>
  <c r="GY28" i="7" s="1"/>
  <c r="CZ55" i="7"/>
  <c r="GY55" i="7" s="1"/>
  <c r="AY82" i="7"/>
  <c r="EX82" i="7" s="1"/>
  <c r="AY8" i="7"/>
  <c r="EX8" i="7" s="1"/>
  <c r="AY67" i="7"/>
  <c r="EX67" i="7" s="1"/>
  <c r="BI45" i="7"/>
  <c r="FH45" i="7" s="1"/>
  <c r="AY48" i="7"/>
  <c r="EX48" i="7" s="1"/>
  <c r="CZ37" i="7"/>
  <c r="GY37" i="7" s="1"/>
  <c r="BI7" i="7"/>
  <c r="FH7" i="7" s="1"/>
  <c r="AY61" i="7"/>
  <c r="EX61" i="7" s="1"/>
  <c r="BI64" i="7"/>
  <c r="FH64" i="7" s="1"/>
  <c r="AY16" i="7"/>
  <c r="EX16" i="7" s="1"/>
  <c r="AA31" i="7"/>
  <c r="DZ31" i="7" s="1"/>
  <c r="AY29" i="7"/>
  <c r="EX29" i="7" s="1"/>
  <c r="CZ68" i="7"/>
  <c r="GY68" i="7" s="1"/>
  <c r="AY37" i="7"/>
  <c r="EX37" i="7" s="1"/>
  <c r="BI56" i="7"/>
  <c r="FH56" i="7" s="1"/>
  <c r="BI61" i="7"/>
  <c r="FH61" i="7" s="1"/>
  <c r="BI11" i="7"/>
  <c r="FH11" i="7" s="1"/>
  <c r="BI29" i="7"/>
  <c r="FH29" i="7" s="1"/>
  <c r="BI24" i="7"/>
  <c r="FH24" i="7" s="1"/>
  <c r="BI21" i="7"/>
  <c r="FH21" i="7" s="1"/>
  <c r="BI57" i="7"/>
  <c r="FH57" i="7" s="1"/>
  <c r="BI84" i="7"/>
  <c r="FH84" i="7" s="1"/>
  <c r="BI100" i="7"/>
  <c r="FH100" i="7" s="1"/>
  <c r="AX75" i="7"/>
  <c r="EW75" i="7" s="1"/>
  <c r="AX46" i="7"/>
  <c r="EW46" i="7" s="1"/>
  <c r="AX93" i="7"/>
  <c r="EW93" i="7" s="1"/>
  <c r="AX66" i="7"/>
  <c r="EW66" i="7" s="1"/>
  <c r="AX3" i="7"/>
  <c r="EW3" i="7" s="1"/>
  <c r="AX50" i="7"/>
  <c r="EW50" i="7" s="1"/>
  <c r="AX99" i="7"/>
  <c r="EW99" i="7" s="1"/>
  <c r="AX38" i="7"/>
  <c r="EW38" i="7" s="1"/>
  <c r="AX48" i="7"/>
  <c r="EW48" i="7" s="1"/>
  <c r="DE91" i="7"/>
  <c r="HD91" i="7" s="1"/>
  <c r="AX37" i="7"/>
  <c r="EW37" i="7" s="1"/>
  <c r="AX74" i="7"/>
  <c r="EW74" i="7" s="1"/>
  <c r="AX92" i="7"/>
  <c r="EW92" i="7" s="1"/>
  <c r="AX55" i="7"/>
  <c r="EW55" i="7" s="1"/>
  <c r="DE88" i="7"/>
  <c r="HD88" i="7" s="1"/>
  <c r="AQ36" i="7"/>
  <c r="EP36" i="7" s="1"/>
  <c r="BS4" i="7"/>
  <c r="FR4" i="7" s="1"/>
  <c r="BV96" i="7"/>
  <c r="FU96" i="7" s="1"/>
  <c r="BS46" i="7"/>
  <c r="FR46" i="7" s="1"/>
  <c r="BS34" i="7"/>
  <c r="FR34" i="7" s="1"/>
  <c r="BJ74" i="7"/>
  <c r="FI74" i="7" s="1"/>
  <c r="BI83" i="7"/>
  <c r="FH83" i="7" s="1"/>
  <c r="BP9" i="7"/>
  <c r="FO9" i="7" s="1"/>
  <c r="AY49" i="7"/>
  <c r="EX49" i="7" s="1"/>
  <c r="BI14" i="7"/>
  <c r="FH14" i="7" s="1"/>
  <c r="AY18" i="7"/>
  <c r="EX18" i="7" s="1"/>
  <c r="CZ5" i="7"/>
  <c r="GY5" i="7" s="1"/>
  <c r="BP39" i="7"/>
  <c r="FO39" i="7" s="1"/>
  <c r="AY57" i="7"/>
  <c r="EX57" i="7" s="1"/>
  <c r="BI35" i="7"/>
  <c r="FH35" i="7" s="1"/>
  <c r="AY81" i="7"/>
  <c r="EX81" i="7" s="1"/>
  <c r="AY101" i="7"/>
  <c r="EX101" i="7" s="1"/>
  <c r="AY28" i="7"/>
  <c r="EX28" i="7" s="1"/>
  <c r="AY20" i="7"/>
  <c r="EX20" i="7" s="1"/>
  <c r="BI17" i="7"/>
  <c r="FH17" i="7" s="1"/>
  <c r="BI73" i="7"/>
  <c r="FH73" i="7" s="1"/>
  <c r="BI25" i="7"/>
  <c r="FH25" i="7" s="1"/>
  <c r="BR88" i="7"/>
  <c r="FQ88" i="7" s="1"/>
  <c r="BI20" i="7"/>
  <c r="FH20" i="7" s="1"/>
  <c r="BI49" i="7"/>
  <c r="FH49" i="7" s="1"/>
  <c r="BI10" i="7"/>
  <c r="FH10" i="7" s="1"/>
  <c r="BI44" i="7"/>
  <c r="FH44" i="7" s="1"/>
  <c r="BI40" i="7"/>
  <c r="FH40" i="7" s="1"/>
  <c r="AX43" i="7"/>
  <c r="EW43" i="7" s="1"/>
  <c r="BI101" i="7"/>
  <c r="FH101" i="7" s="1"/>
  <c r="AX91" i="7"/>
  <c r="EW91" i="7" s="1"/>
  <c r="AX89" i="7"/>
  <c r="EW89" i="7" s="1"/>
  <c r="AX33" i="7"/>
  <c r="EW33" i="7" s="1"/>
  <c r="AX76" i="7"/>
  <c r="EW76" i="7" s="1"/>
  <c r="BI93" i="7"/>
  <c r="FH93" i="7" s="1"/>
  <c r="AX61" i="7"/>
  <c r="EW61" i="7" s="1"/>
  <c r="BI76" i="7"/>
  <c r="FH76" i="7" s="1"/>
  <c r="AX60" i="7"/>
  <c r="EW60" i="7" s="1"/>
  <c r="AX73" i="7"/>
  <c r="EW73" i="7" s="1"/>
  <c r="AX40" i="7"/>
  <c r="EW40" i="7" s="1"/>
  <c r="BR94" i="7"/>
  <c r="FQ94" i="7" s="1"/>
  <c r="AX52" i="7"/>
  <c r="EW52" i="7" s="1"/>
  <c r="AX44" i="7"/>
  <c r="EW44" i="7" s="1"/>
  <c r="DE84" i="7"/>
  <c r="HD84" i="7" s="1"/>
  <c r="AX84" i="7"/>
  <c r="EW84" i="7" s="1"/>
  <c r="BH16" i="7"/>
  <c r="FG16" i="7" s="1"/>
  <c r="BS7" i="7"/>
  <c r="FR7" i="7" s="1"/>
  <c r="BS16" i="7"/>
  <c r="FR16" i="7" s="1"/>
  <c r="S83" i="7"/>
  <c r="DR83" i="7" s="1"/>
  <c r="X3" i="7"/>
  <c r="DW3" i="7" s="1"/>
  <c r="AQ41" i="7"/>
  <c r="EP41" i="7" s="1"/>
  <c r="AL66" i="7"/>
  <c r="EK66" i="7" s="1"/>
  <c r="BH39" i="7"/>
  <c r="FG39" i="7" s="1"/>
  <c r="S41" i="7"/>
  <c r="DR41" i="7" s="1"/>
  <c r="AQ56" i="7"/>
  <c r="EP56" i="7" s="1"/>
  <c r="AL70" i="7"/>
  <c r="EK70" i="7" s="1"/>
  <c r="BH6" i="7"/>
  <c r="FG6" i="7" s="1"/>
  <c r="S8" i="7"/>
  <c r="DR8" i="7" s="1"/>
  <c r="AL71" i="7"/>
  <c r="EK71" i="7" s="1"/>
  <c r="BH90" i="7"/>
  <c r="FG90" i="7" s="1"/>
  <c r="AL79" i="7"/>
  <c r="EK79" i="7" s="1"/>
  <c r="BO80" i="7"/>
  <c r="FN80" i="7" s="1"/>
  <c r="S24" i="7"/>
  <c r="DR24" i="7" s="1"/>
  <c r="BS45" i="7"/>
  <c r="FR45" i="7" s="1"/>
  <c r="BS54" i="7"/>
  <c r="FR54" i="7" s="1"/>
  <c r="AL29" i="7"/>
  <c r="EK29" i="7" s="1"/>
  <c r="BS30" i="7"/>
  <c r="FR30" i="7" s="1"/>
  <c r="BS44" i="7"/>
  <c r="FR44" i="7" s="1"/>
  <c r="BV9" i="7"/>
  <c r="FU9" i="7" s="1"/>
  <c r="BS49" i="7"/>
  <c r="FR49" i="7" s="1"/>
  <c r="BS59" i="7"/>
  <c r="FR59" i="7" s="1"/>
  <c r="BS43" i="7"/>
  <c r="FR43" i="7" s="1"/>
  <c r="AQ22" i="7"/>
  <c r="EP22" i="7" s="1"/>
  <c r="S4" i="7"/>
  <c r="DR4" i="7" s="1"/>
  <c r="S52" i="7"/>
  <c r="DR52" i="7" s="1"/>
  <c r="BV60" i="7"/>
  <c r="FU60" i="7" s="1"/>
  <c r="AA94" i="7"/>
  <c r="DZ94" i="7" s="1"/>
  <c r="AA10" i="7"/>
  <c r="DZ10" i="7" s="1"/>
  <c r="BK76" i="7"/>
  <c r="FJ76" i="7" s="1"/>
  <c r="BK21" i="7"/>
  <c r="FJ21" i="7" s="1"/>
  <c r="BK80" i="7"/>
  <c r="FJ80" i="7" s="1"/>
  <c r="BK39" i="7"/>
  <c r="FJ39" i="7" s="1"/>
  <c r="BK100" i="7"/>
  <c r="FJ100" i="7" s="1"/>
  <c r="BK14" i="7"/>
  <c r="FJ14" i="7" s="1"/>
  <c r="AL48" i="7"/>
  <c r="EK48" i="7" s="1"/>
  <c r="CE90" i="7"/>
  <c r="GD90" i="7" s="1"/>
  <c r="AX82" i="7"/>
  <c r="EW82" i="7" s="1"/>
  <c r="CE45" i="7"/>
  <c r="GD45" i="7" s="1"/>
  <c r="AL13" i="7"/>
  <c r="EK13" i="7" s="1"/>
  <c r="AL99" i="7"/>
  <c r="EK99" i="7" s="1"/>
  <c r="AB99" i="7"/>
  <c r="EA99" i="7" s="1"/>
  <c r="BS77" i="7"/>
  <c r="FR77" i="7" s="1"/>
  <c r="BS73" i="7"/>
  <c r="FR73" i="7" s="1"/>
  <c r="DE100" i="7"/>
  <c r="HD100" i="7" s="1"/>
  <c r="CT63" i="7"/>
  <c r="GS63" i="7" s="1"/>
  <c r="AY92" i="7"/>
  <c r="EX92" i="7" s="1"/>
  <c r="CT62" i="7"/>
  <c r="GS62" i="7" s="1"/>
  <c r="AA6" i="7"/>
  <c r="DZ6" i="7" s="1"/>
  <c r="BL66" i="7"/>
  <c r="FK66" i="7" s="1"/>
  <c r="AA32" i="7"/>
  <c r="DZ32" i="7" s="1"/>
  <c r="BK73" i="7"/>
  <c r="FJ73" i="7" s="1"/>
  <c r="BK49" i="7"/>
  <c r="FJ49" i="7" s="1"/>
  <c r="BK64" i="7"/>
  <c r="FJ64" i="7" s="1"/>
  <c r="BK31" i="7"/>
  <c r="FJ31" i="7" s="1"/>
  <c r="BL98" i="7"/>
  <c r="FK98" i="7" s="1"/>
  <c r="BK5" i="7"/>
  <c r="FJ5" i="7" s="1"/>
  <c r="BK90" i="7"/>
  <c r="FJ90" i="7" s="1"/>
  <c r="BK79" i="7"/>
  <c r="FJ79" i="7" s="1"/>
  <c r="BL49" i="7"/>
  <c r="FK49" i="7" s="1"/>
  <c r="AA81" i="7"/>
  <c r="DZ81" i="7" s="1"/>
  <c r="BL75" i="7"/>
  <c r="FK75" i="7" s="1"/>
  <c r="BK63" i="7"/>
  <c r="FJ63" i="7" s="1"/>
  <c r="BL84" i="7"/>
  <c r="FK84" i="7" s="1"/>
  <c r="BL76" i="7"/>
  <c r="FK76" i="7" s="1"/>
  <c r="BL88" i="7"/>
  <c r="FK88" i="7" s="1"/>
  <c r="BK32" i="7"/>
  <c r="FJ32" i="7" s="1"/>
  <c r="BK15" i="7"/>
  <c r="FJ15" i="7" s="1"/>
  <c r="BL90" i="7"/>
  <c r="FK90" i="7" s="1"/>
  <c r="BK69" i="7"/>
  <c r="FJ69" i="7" s="1"/>
  <c r="BK75" i="7"/>
  <c r="FJ75" i="7" s="1"/>
  <c r="BK91" i="7"/>
  <c r="FJ91" i="7" s="1"/>
  <c r="CE12" i="7"/>
  <c r="GD12" i="7" s="1"/>
  <c r="BL79" i="7"/>
  <c r="FK79" i="7" s="1"/>
  <c r="BL37" i="7"/>
  <c r="FK37" i="7" s="1"/>
  <c r="AA8" i="7"/>
  <c r="DZ8" i="7" s="1"/>
  <c r="BK38" i="7"/>
  <c r="FJ38" i="7" s="1"/>
  <c r="CE86" i="7"/>
  <c r="GD86" i="7" s="1"/>
  <c r="BL85" i="7"/>
  <c r="FK85" i="7" s="1"/>
  <c r="BK95" i="7"/>
  <c r="FJ95" i="7" s="1"/>
  <c r="BK24" i="7"/>
  <c r="FJ24" i="7" s="1"/>
  <c r="BK57" i="7"/>
  <c r="FJ57" i="7" s="1"/>
  <c r="BK53" i="7"/>
  <c r="FJ53" i="7" s="1"/>
  <c r="BL93" i="7"/>
  <c r="FK93" i="7" s="1"/>
  <c r="BL4" i="7"/>
  <c r="FK4" i="7" s="1"/>
  <c r="BL72" i="7"/>
  <c r="FK72" i="7" s="1"/>
  <c r="AA20" i="7"/>
  <c r="DZ20" i="7" s="1"/>
  <c r="AA71" i="7"/>
  <c r="DZ71" i="7" s="1"/>
  <c r="AA60" i="7"/>
  <c r="DZ60" i="7" s="1"/>
  <c r="BK12" i="7"/>
  <c r="FJ12" i="7" s="1"/>
  <c r="BL94" i="7"/>
  <c r="FK94" i="7" s="1"/>
  <c r="BK56" i="7"/>
  <c r="FJ56" i="7" s="1"/>
  <c r="BK47" i="7"/>
  <c r="FJ47" i="7" s="1"/>
  <c r="BK62" i="7"/>
  <c r="FJ62" i="7" s="1"/>
  <c r="BK37" i="7"/>
  <c r="FJ37" i="7" s="1"/>
  <c r="BK77" i="7"/>
  <c r="FJ77" i="7" s="1"/>
  <c r="BL77" i="7"/>
  <c r="FK77" i="7" s="1"/>
  <c r="BL14" i="7"/>
  <c r="FK14" i="7" s="1"/>
  <c r="BL82" i="7"/>
  <c r="FK82" i="7" s="1"/>
  <c r="AA57" i="7"/>
  <c r="DZ57" i="7" s="1"/>
  <c r="BK86" i="7"/>
  <c r="FJ86" i="7" s="1"/>
  <c r="BL3" i="7"/>
  <c r="FK3" i="7" s="1"/>
  <c r="BK18" i="7"/>
  <c r="FJ18" i="7" s="1"/>
  <c r="BK29" i="7"/>
  <c r="FJ29" i="7" s="1"/>
  <c r="BK59" i="7"/>
  <c r="FJ59" i="7" s="1"/>
  <c r="BK42" i="7"/>
  <c r="FJ42" i="7" s="1"/>
  <c r="BK98" i="7"/>
  <c r="FJ98" i="7" s="1"/>
  <c r="BL61" i="7"/>
  <c r="FK61" i="7" s="1"/>
  <c r="BL86" i="7"/>
  <c r="FK86" i="7" s="1"/>
  <c r="BK50" i="7"/>
  <c r="FJ50" i="7" s="1"/>
  <c r="BK72" i="7"/>
  <c r="FJ72" i="7" s="1"/>
  <c r="BK66" i="7"/>
  <c r="FJ66" i="7" s="1"/>
  <c r="BK94" i="7"/>
  <c r="FJ94" i="7" s="1"/>
  <c r="BK30" i="7"/>
  <c r="FJ30" i="7" s="1"/>
  <c r="BK102" i="7"/>
  <c r="FJ102" i="7" s="1"/>
  <c r="BL62" i="7"/>
  <c r="FK62" i="7" s="1"/>
  <c r="BL39" i="7"/>
  <c r="FK39" i="7" s="1"/>
  <c r="AA89" i="7"/>
  <c r="DZ89" i="7" s="1"/>
  <c r="AA91" i="7"/>
  <c r="DZ91" i="7" s="1"/>
  <c r="AA95" i="7"/>
  <c r="DZ95" i="7" s="1"/>
  <c r="AA11" i="7"/>
  <c r="DZ11" i="7" s="1"/>
  <c r="AA55" i="7"/>
  <c r="DZ55" i="7" s="1"/>
  <c r="AA14" i="7"/>
  <c r="DZ14" i="7" s="1"/>
  <c r="AA68" i="7"/>
  <c r="DZ68" i="7" s="1"/>
  <c r="AA15" i="7"/>
  <c r="DZ15" i="7" s="1"/>
  <c r="AA17" i="7"/>
  <c r="DZ17" i="7" s="1"/>
  <c r="AA75" i="7"/>
  <c r="DZ75" i="7" s="1"/>
  <c r="AA29" i="7"/>
  <c r="DZ29" i="7" s="1"/>
  <c r="AA28" i="7"/>
  <c r="DZ28" i="7" s="1"/>
  <c r="AA83" i="7"/>
  <c r="DZ83" i="7" s="1"/>
  <c r="AA4" i="7"/>
  <c r="DZ4" i="7" s="1"/>
  <c r="AA78" i="7"/>
  <c r="DZ78" i="7" s="1"/>
  <c r="AA19" i="7"/>
  <c r="DZ19" i="7" s="1"/>
  <c r="AA18" i="7"/>
  <c r="DZ18" i="7" s="1"/>
  <c r="AA23" i="7"/>
  <c r="DZ23" i="7" s="1"/>
  <c r="AA13" i="7"/>
  <c r="DZ13" i="7" s="1"/>
  <c r="AA65" i="7"/>
  <c r="DZ65" i="7" s="1"/>
  <c r="AA26" i="7"/>
  <c r="DZ26" i="7" s="1"/>
  <c r="AA79" i="7"/>
  <c r="DZ79" i="7" s="1"/>
  <c r="AA96" i="7"/>
  <c r="DZ96" i="7" s="1"/>
  <c r="AA36" i="7"/>
  <c r="DZ36" i="7" s="1"/>
  <c r="AA38" i="7"/>
  <c r="DZ38" i="7" s="1"/>
  <c r="AA48" i="7"/>
  <c r="DZ48" i="7" s="1"/>
  <c r="AA27" i="7"/>
  <c r="DZ27" i="7" s="1"/>
  <c r="AA72" i="7"/>
  <c r="DZ72" i="7" s="1"/>
  <c r="AA37" i="7"/>
  <c r="DZ37" i="7" s="1"/>
  <c r="AA88" i="7"/>
  <c r="DZ88" i="7" s="1"/>
  <c r="AA76" i="7"/>
  <c r="DZ76" i="7" s="1"/>
  <c r="AA86" i="7"/>
  <c r="DZ86" i="7" s="1"/>
  <c r="AA41" i="7"/>
  <c r="DZ41" i="7" s="1"/>
  <c r="AA56" i="7"/>
  <c r="DZ56" i="7" s="1"/>
  <c r="AA43" i="7"/>
  <c r="DZ43" i="7" s="1"/>
  <c r="AA69" i="7"/>
  <c r="DZ69" i="7" s="1"/>
  <c r="AA9" i="7"/>
  <c r="DZ9" i="7" s="1"/>
  <c r="AA82" i="7"/>
  <c r="DZ82" i="7" s="1"/>
  <c r="AA53" i="7"/>
  <c r="DZ53" i="7" s="1"/>
  <c r="AA3" i="7"/>
  <c r="DZ3" i="7" s="1"/>
  <c r="AA33" i="7"/>
  <c r="DZ33" i="7" s="1"/>
  <c r="AA45" i="7"/>
  <c r="DZ45" i="7" s="1"/>
  <c r="AA70" i="7"/>
  <c r="DZ70" i="7" s="1"/>
  <c r="AA49" i="7"/>
  <c r="DZ49" i="7" s="1"/>
  <c r="AA21" i="7"/>
  <c r="DZ21" i="7" s="1"/>
  <c r="AA80" i="7"/>
  <c r="DZ80" i="7" s="1"/>
  <c r="AA46" i="7"/>
  <c r="DZ46" i="7" s="1"/>
  <c r="CY52" i="7"/>
  <c r="GX52" i="7" s="1"/>
  <c r="CY88" i="7"/>
  <c r="GX88" i="7" s="1"/>
  <c r="CY77" i="7"/>
  <c r="GX77" i="7" s="1"/>
  <c r="CY80" i="7"/>
  <c r="GX80" i="7" s="1"/>
  <c r="CY95" i="7"/>
  <c r="GX95" i="7" s="1"/>
  <c r="CY89" i="7"/>
  <c r="GX89" i="7" s="1"/>
  <c r="CY101" i="7"/>
  <c r="GX101" i="7" s="1"/>
  <c r="CY99" i="7"/>
  <c r="GX99" i="7" s="1"/>
  <c r="CY93" i="7"/>
  <c r="GX93" i="7" s="1"/>
  <c r="CE77" i="7"/>
  <c r="GD77" i="7" s="1"/>
  <c r="CE43" i="7"/>
  <c r="GD43" i="7" s="1"/>
  <c r="CE40" i="7"/>
  <c r="GD40" i="7" s="1"/>
  <c r="CE55" i="7"/>
  <c r="GD55" i="7" s="1"/>
  <c r="CE46" i="7"/>
  <c r="GD46" i="7" s="1"/>
  <c r="CE99" i="7"/>
  <c r="GD99" i="7" s="1"/>
  <c r="CE85" i="7"/>
  <c r="GD85" i="7" s="1"/>
  <c r="CE11" i="7"/>
  <c r="GD11" i="7" s="1"/>
  <c r="CE19" i="7"/>
  <c r="GD19" i="7" s="1"/>
  <c r="CE59" i="7"/>
  <c r="GD59" i="7" s="1"/>
  <c r="CE23" i="7"/>
  <c r="GD23" i="7" s="1"/>
  <c r="CE100" i="7"/>
  <c r="GD100" i="7" s="1"/>
  <c r="CE51" i="7"/>
  <c r="GD51" i="7" s="1"/>
  <c r="CE92" i="7"/>
  <c r="GD92" i="7" s="1"/>
  <c r="CE66" i="7"/>
  <c r="GD66" i="7" s="1"/>
  <c r="CE53" i="7"/>
  <c r="GD53" i="7" s="1"/>
  <c r="CE74" i="7"/>
  <c r="GD74" i="7" s="1"/>
  <c r="CE69" i="7"/>
  <c r="GD69" i="7" s="1"/>
  <c r="CE4" i="7"/>
  <c r="GD4" i="7" s="1"/>
  <c r="CE83" i="7"/>
  <c r="GD83" i="7" s="1"/>
  <c r="CE36" i="7"/>
  <c r="GD36" i="7" s="1"/>
  <c r="CE20" i="7"/>
  <c r="GD20" i="7" s="1"/>
  <c r="CE29" i="7"/>
  <c r="GD29" i="7" s="1"/>
  <c r="CE52" i="7"/>
  <c r="GD52" i="7" s="1"/>
  <c r="CE7" i="7"/>
  <c r="GD7" i="7" s="1"/>
  <c r="CE81" i="7"/>
  <c r="GD81" i="7" s="1"/>
  <c r="CE88" i="7"/>
  <c r="GD88" i="7" s="1"/>
  <c r="CE9" i="7"/>
  <c r="GD9" i="7" s="1"/>
  <c r="CE58" i="7"/>
  <c r="GD58" i="7" s="1"/>
  <c r="CE67" i="7"/>
  <c r="GD67" i="7" s="1"/>
  <c r="CE14" i="7"/>
  <c r="GD14" i="7" s="1"/>
  <c r="CE50" i="7"/>
  <c r="GD50" i="7" s="1"/>
  <c r="CE56" i="7"/>
  <c r="GD56" i="7" s="1"/>
  <c r="CE21" i="7"/>
  <c r="GD21" i="7" s="1"/>
  <c r="CE73" i="7"/>
  <c r="GD73" i="7" s="1"/>
  <c r="CE18" i="7"/>
  <c r="GD18" i="7" s="1"/>
  <c r="CE37" i="7"/>
  <c r="GD37" i="7" s="1"/>
  <c r="CE82" i="7"/>
  <c r="GD82" i="7" s="1"/>
  <c r="CE75" i="7"/>
  <c r="GD75" i="7" s="1"/>
  <c r="CE91" i="7"/>
  <c r="GD91" i="7" s="1"/>
  <c r="CE8" i="7"/>
  <c r="GD8" i="7" s="1"/>
  <c r="CE61" i="7"/>
  <c r="GD61" i="7" s="1"/>
  <c r="CE71" i="7"/>
  <c r="GD71" i="7" s="1"/>
  <c r="CE16" i="7"/>
  <c r="GD16" i="7" s="1"/>
  <c r="CE68" i="7"/>
  <c r="GD68" i="7" s="1"/>
  <c r="CE63" i="7"/>
  <c r="GD63" i="7" s="1"/>
  <c r="CE17" i="7"/>
  <c r="GD17" i="7" s="1"/>
  <c r="CE6" i="7"/>
  <c r="GD6" i="7" s="1"/>
  <c r="CE3" i="7"/>
  <c r="GD3" i="7" s="1"/>
  <c r="CE34" i="7"/>
  <c r="GD34" i="7" s="1"/>
  <c r="CE65" i="7"/>
  <c r="GD65" i="7" s="1"/>
  <c r="CE41" i="7"/>
  <c r="GD41" i="7" s="1"/>
  <c r="CE25" i="7"/>
  <c r="GD25" i="7" s="1"/>
  <c r="CE10" i="7"/>
  <c r="GD10" i="7" s="1"/>
  <c r="CE70" i="7"/>
  <c r="GD70" i="7" s="1"/>
  <c r="CE28" i="7"/>
  <c r="GD28" i="7" s="1"/>
  <c r="CE101" i="7"/>
  <c r="GD101" i="7" s="1"/>
  <c r="CE72" i="7"/>
  <c r="GD72" i="7" s="1"/>
  <c r="CE33" i="7"/>
  <c r="GD33" i="7" s="1"/>
  <c r="CE31" i="7"/>
  <c r="GD31" i="7" s="1"/>
  <c r="CE62" i="7"/>
  <c r="GD62" i="7" s="1"/>
  <c r="CE35" i="7"/>
  <c r="GD35" i="7" s="1"/>
  <c r="CE78" i="7"/>
  <c r="GD78" i="7" s="1"/>
  <c r="CE26" i="7"/>
  <c r="GD26" i="7" s="1"/>
  <c r="CE15" i="7"/>
  <c r="GD15" i="7" s="1"/>
  <c r="CE64" i="7"/>
  <c r="GD64" i="7" s="1"/>
  <c r="CE38" i="7"/>
  <c r="GD38" i="7" s="1"/>
  <c r="CE24" i="7"/>
  <c r="GD24" i="7" s="1"/>
  <c r="CE84" i="7"/>
  <c r="GD84" i="7" s="1"/>
  <c r="CE48" i="7"/>
  <c r="GD48" i="7" s="1"/>
  <c r="CE54" i="7"/>
  <c r="GD54" i="7" s="1"/>
  <c r="CE5" i="7"/>
  <c r="GD5" i="7" s="1"/>
  <c r="CE95" i="7"/>
  <c r="GD95" i="7" s="1"/>
  <c r="CE79" i="7"/>
  <c r="GD79" i="7" s="1"/>
  <c r="AM95" i="7"/>
  <c r="EL95" i="7" s="1"/>
  <c r="AM5" i="7"/>
  <c r="EL5" i="7" s="1"/>
  <c r="AM61" i="7"/>
  <c r="EL61" i="7" s="1"/>
  <c r="AM100" i="7"/>
  <c r="EL100" i="7" s="1"/>
  <c r="AM21" i="7"/>
  <c r="EL21" i="7" s="1"/>
  <c r="AM40" i="7"/>
  <c r="EL40" i="7" s="1"/>
  <c r="AJ7" i="7"/>
  <c r="EI7" i="7" s="1"/>
  <c r="AJ63" i="7"/>
  <c r="EI63" i="7" s="1"/>
  <c r="AA87" i="7"/>
  <c r="DZ87" i="7" s="1"/>
  <c r="CY84" i="7"/>
  <c r="GX84" i="7" s="1"/>
  <c r="CZ38" i="7"/>
  <c r="GY38" i="7" s="1"/>
  <c r="AA59" i="7"/>
  <c r="DZ59" i="7" s="1"/>
  <c r="AA25" i="7"/>
  <c r="DZ25" i="7" s="1"/>
  <c r="AA24" i="7"/>
  <c r="DZ24" i="7" s="1"/>
  <c r="CZ44" i="7"/>
  <c r="GY44" i="7" s="1"/>
  <c r="AA7" i="7"/>
  <c r="DZ7" i="7" s="1"/>
  <c r="CZ84" i="7"/>
  <c r="GY84" i="7" s="1"/>
  <c r="CZ4" i="7"/>
  <c r="GY4" i="7" s="1"/>
  <c r="CZ36" i="7"/>
  <c r="GY36" i="7" s="1"/>
  <c r="AA16" i="7"/>
  <c r="DZ16" i="7" s="1"/>
  <c r="AA101" i="7"/>
  <c r="DZ101" i="7" s="1"/>
  <c r="AA42" i="7"/>
  <c r="DZ42" i="7" s="1"/>
  <c r="CE49" i="7"/>
  <c r="GD49" i="7" s="1"/>
  <c r="CE57" i="7"/>
  <c r="GD57" i="7" s="1"/>
  <c r="CE42" i="7"/>
  <c r="GD42" i="7" s="1"/>
  <c r="DF78" i="7"/>
  <c r="HE78" i="7" s="1"/>
  <c r="DF20" i="7"/>
  <c r="HE20" i="7" s="1"/>
  <c r="DF51" i="7"/>
  <c r="HE51" i="7" s="1"/>
  <c r="DF64" i="7"/>
  <c r="HE64" i="7" s="1"/>
  <c r="DF53" i="7"/>
  <c r="HE53" i="7" s="1"/>
  <c r="DF31" i="7"/>
  <c r="HE31" i="7" s="1"/>
  <c r="DF75" i="7"/>
  <c r="HE75" i="7" s="1"/>
  <c r="DF5" i="7"/>
  <c r="HE5" i="7" s="1"/>
  <c r="DF58" i="7"/>
  <c r="HE58" i="7" s="1"/>
  <c r="DF27" i="7"/>
  <c r="HE27" i="7" s="1"/>
  <c r="DF54" i="7"/>
  <c r="HE54" i="7" s="1"/>
  <c r="DF17" i="7"/>
  <c r="HE17" i="7" s="1"/>
  <c r="DF60" i="7"/>
  <c r="HE60" i="7" s="1"/>
  <c r="DF70" i="7"/>
  <c r="HE70" i="7" s="1"/>
  <c r="DF37" i="7"/>
  <c r="HE37" i="7" s="1"/>
  <c r="DF42" i="7"/>
  <c r="HE42" i="7" s="1"/>
  <c r="DF74" i="7"/>
  <c r="HE74" i="7" s="1"/>
  <c r="DF38" i="7"/>
  <c r="HE38" i="7" s="1"/>
  <c r="DF22" i="7"/>
  <c r="HE22" i="7" s="1"/>
  <c r="DF32" i="7"/>
  <c r="HE32" i="7" s="1"/>
  <c r="DF81" i="7"/>
  <c r="HE81" i="7" s="1"/>
  <c r="DF13" i="7"/>
  <c r="HE13" i="7" s="1"/>
  <c r="DF49" i="7"/>
  <c r="HE49" i="7" s="1"/>
  <c r="DF26" i="7"/>
  <c r="HE26" i="7" s="1"/>
  <c r="DF102" i="7"/>
  <c r="HE102" i="7" s="1"/>
  <c r="DF24" i="7"/>
  <c r="HE24" i="7" s="1"/>
  <c r="DF45" i="7"/>
  <c r="HE45" i="7" s="1"/>
  <c r="DF47" i="7"/>
  <c r="HE47" i="7" s="1"/>
  <c r="DF76" i="7"/>
  <c r="HE76" i="7" s="1"/>
  <c r="DF39" i="7"/>
  <c r="HE39" i="7" s="1"/>
  <c r="DF46" i="7"/>
  <c r="HE46" i="7" s="1"/>
  <c r="DF35" i="7"/>
  <c r="HE35" i="7" s="1"/>
  <c r="DF57" i="7"/>
  <c r="HE57" i="7" s="1"/>
  <c r="N35" i="7"/>
  <c r="DM35" i="7" s="1"/>
  <c r="N60" i="7"/>
  <c r="DM60" i="7" s="1"/>
  <c r="AK86" i="7"/>
  <c r="EJ86" i="7" s="1"/>
  <c r="AK72" i="7"/>
  <c r="EJ72" i="7" s="1"/>
  <c r="AK79" i="7"/>
  <c r="EJ79" i="7" s="1"/>
  <c r="AK13" i="7"/>
  <c r="EJ13" i="7" s="1"/>
  <c r="AK83" i="7"/>
  <c r="EJ83" i="7" s="1"/>
  <c r="AK29" i="7"/>
  <c r="EJ29" i="7" s="1"/>
  <c r="AK55" i="7"/>
  <c r="EJ55" i="7" s="1"/>
  <c r="AK98" i="7"/>
  <c r="EJ98" i="7" s="1"/>
  <c r="AK61" i="7"/>
  <c r="EJ61" i="7" s="1"/>
  <c r="AK92" i="7"/>
  <c r="EJ92" i="7" s="1"/>
  <c r="AK11" i="7"/>
  <c r="EJ11" i="7" s="1"/>
  <c r="AK56" i="7"/>
  <c r="EJ56" i="7" s="1"/>
  <c r="AK6" i="7"/>
  <c r="EJ6" i="7" s="1"/>
  <c r="AK65" i="7"/>
  <c r="EJ65" i="7" s="1"/>
  <c r="AK42" i="7"/>
  <c r="EJ42" i="7" s="1"/>
  <c r="AK7" i="7"/>
  <c r="EJ7" i="7" s="1"/>
  <c r="AK4" i="7"/>
  <c r="EJ4" i="7" s="1"/>
  <c r="AK68" i="7"/>
  <c r="EJ68" i="7" s="1"/>
  <c r="AK34" i="7"/>
  <c r="EJ34" i="7" s="1"/>
  <c r="AK54" i="7"/>
  <c r="EJ54" i="7" s="1"/>
  <c r="AK27" i="7"/>
  <c r="EJ27" i="7" s="1"/>
  <c r="AK87" i="7"/>
  <c r="EJ87" i="7" s="1"/>
  <c r="AK18" i="7"/>
  <c r="EJ18" i="7" s="1"/>
  <c r="AK77" i="7"/>
  <c r="EJ77" i="7" s="1"/>
  <c r="AK19" i="7"/>
  <c r="EJ19" i="7" s="1"/>
  <c r="AK58" i="7"/>
  <c r="EJ58" i="7" s="1"/>
  <c r="AK67" i="7"/>
  <c r="EJ67" i="7" s="1"/>
  <c r="AK48" i="7"/>
  <c r="EJ48" i="7" s="1"/>
  <c r="AK12" i="7"/>
  <c r="EJ12" i="7" s="1"/>
  <c r="AK51" i="7"/>
  <c r="EJ51" i="7" s="1"/>
  <c r="AK47" i="7"/>
  <c r="EJ47" i="7" s="1"/>
  <c r="AK23" i="7"/>
  <c r="EJ23" i="7" s="1"/>
  <c r="AK46" i="7"/>
  <c r="EJ46" i="7" s="1"/>
  <c r="AK5" i="7"/>
  <c r="EJ5" i="7" s="1"/>
  <c r="AK78" i="7"/>
  <c r="EJ78" i="7" s="1"/>
  <c r="AK40" i="7"/>
  <c r="EJ40" i="7" s="1"/>
  <c r="AK31" i="7"/>
  <c r="EJ31" i="7" s="1"/>
  <c r="AK24" i="7"/>
  <c r="EJ24" i="7" s="1"/>
  <c r="AK8" i="7"/>
  <c r="EJ8" i="7" s="1"/>
  <c r="AK66" i="7"/>
  <c r="EJ66" i="7" s="1"/>
  <c r="AK59" i="7"/>
  <c r="EJ59" i="7" s="1"/>
  <c r="AK26" i="7"/>
  <c r="EJ26" i="7" s="1"/>
  <c r="AK73" i="7"/>
  <c r="EJ73" i="7" s="1"/>
  <c r="AK82" i="7"/>
  <c r="EJ82" i="7" s="1"/>
  <c r="AK17" i="7"/>
  <c r="EJ17" i="7" s="1"/>
  <c r="AK41" i="7"/>
  <c r="EJ41" i="7" s="1"/>
  <c r="AK37" i="7"/>
  <c r="EJ37" i="7" s="1"/>
  <c r="AK44" i="7"/>
  <c r="EJ44" i="7" s="1"/>
  <c r="AK35" i="7"/>
  <c r="EJ35" i="7" s="1"/>
  <c r="AK15" i="7"/>
  <c r="EJ15" i="7" s="1"/>
  <c r="AK49" i="7"/>
  <c r="EJ49" i="7" s="1"/>
  <c r="AK84" i="7"/>
  <c r="EJ84" i="7" s="1"/>
  <c r="AK39" i="7"/>
  <c r="EJ39" i="7" s="1"/>
  <c r="AK100" i="7"/>
  <c r="EJ100" i="7" s="1"/>
  <c r="AK74" i="7"/>
  <c r="EJ74" i="7" s="1"/>
  <c r="AK9" i="7"/>
  <c r="EJ9" i="7" s="1"/>
  <c r="AK69" i="7"/>
  <c r="EJ69" i="7" s="1"/>
  <c r="AK50" i="7"/>
  <c r="EJ50" i="7" s="1"/>
  <c r="AK53" i="7"/>
  <c r="EJ53" i="7" s="1"/>
  <c r="AK25" i="7"/>
  <c r="EJ25" i="7" s="1"/>
  <c r="BC78" i="7"/>
  <c r="FB78" i="7" s="1"/>
  <c r="BC65" i="7"/>
  <c r="FB65" i="7" s="1"/>
  <c r="BC73" i="7"/>
  <c r="FB73" i="7" s="1"/>
  <c r="BC28" i="7"/>
  <c r="FB28" i="7" s="1"/>
  <c r="BC35" i="7"/>
  <c r="FB35" i="7" s="1"/>
  <c r="BC11" i="7"/>
  <c r="FB11" i="7" s="1"/>
  <c r="BC9" i="7"/>
  <c r="FB9" i="7" s="1"/>
  <c r="BC71" i="7"/>
  <c r="FB71" i="7" s="1"/>
  <c r="BC26" i="7"/>
  <c r="FB26" i="7" s="1"/>
  <c r="BC44" i="7"/>
  <c r="FB44" i="7" s="1"/>
  <c r="BC5" i="7"/>
  <c r="FB5" i="7" s="1"/>
  <c r="BC66" i="7"/>
  <c r="FB66" i="7" s="1"/>
  <c r="BC57" i="7"/>
  <c r="FB57" i="7" s="1"/>
  <c r="BC13" i="7"/>
  <c r="FB13" i="7" s="1"/>
  <c r="BC90" i="7"/>
  <c r="FB90" i="7" s="1"/>
  <c r="BC60" i="7"/>
  <c r="FB60" i="7" s="1"/>
  <c r="BC80" i="7"/>
  <c r="FB80" i="7" s="1"/>
  <c r="BC41" i="7"/>
  <c r="FB41" i="7" s="1"/>
  <c r="BC16" i="7"/>
  <c r="FB16" i="7" s="1"/>
  <c r="BC10" i="7"/>
  <c r="FB10" i="7" s="1"/>
  <c r="BC42" i="7"/>
  <c r="FB42" i="7" s="1"/>
  <c r="BC102" i="7"/>
  <c r="FB102" i="7" s="1"/>
  <c r="BC63" i="7"/>
  <c r="FB63" i="7" s="1"/>
  <c r="BC22" i="7"/>
  <c r="FB22" i="7" s="1"/>
  <c r="BC32" i="7"/>
  <c r="FB32" i="7" s="1"/>
  <c r="BC38" i="7"/>
  <c r="FB38" i="7" s="1"/>
  <c r="BC72" i="7"/>
  <c r="FB72" i="7" s="1"/>
  <c r="BC85" i="7"/>
  <c r="FB85" i="7" s="1"/>
  <c r="BC84" i="7"/>
  <c r="FB84" i="7" s="1"/>
  <c r="BC27" i="7"/>
  <c r="FB27" i="7" s="1"/>
  <c r="BC17" i="7"/>
  <c r="FB17" i="7" s="1"/>
  <c r="BC7" i="7"/>
  <c r="FB7" i="7" s="1"/>
  <c r="BC64" i="7"/>
  <c r="FB64" i="7" s="1"/>
  <c r="BC23" i="7"/>
  <c r="FB23" i="7" s="1"/>
  <c r="BC79" i="7"/>
  <c r="FB79" i="7" s="1"/>
  <c r="BC49" i="7"/>
  <c r="FB49" i="7" s="1"/>
  <c r="BC83" i="7"/>
  <c r="FB83" i="7" s="1"/>
  <c r="BC46" i="7"/>
  <c r="FB46" i="7" s="1"/>
  <c r="BC31" i="7"/>
  <c r="FB31" i="7" s="1"/>
  <c r="BC14" i="7"/>
  <c r="FB14" i="7" s="1"/>
  <c r="BC8" i="7"/>
  <c r="FB8" i="7" s="1"/>
  <c r="BC52" i="7"/>
  <c r="FB52" i="7" s="1"/>
  <c r="BC30" i="7"/>
  <c r="FB30" i="7" s="1"/>
  <c r="BC18" i="7"/>
  <c r="FB18" i="7" s="1"/>
  <c r="BC81" i="7"/>
  <c r="FB81" i="7" s="1"/>
  <c r="BC21" i="7"/>
  <c r="FB21" i="7" s="1"/>
  <c r="BC45" i="7"/>
  <c r="FB45" i="7" s="1"/>
  <c r="BC97" i="7"/>
  <c r="FB97" i="7" s="1"/>
  <c r="BC95" i="7"/>
  <c r="FB95" i="7" s="1"/>
  <c r="BC48" i="7"/>
  <c r="FB48" i="7" s="1"/>
  <c r="BC70" i="7"/>
  <c r="FB70" i="7" s="1"/>
  <c r="BC43" i="7"/>
  <c r="FB43" i="7" s="1"/>
  <c r="BC4" i="7"/>
  <c r="FB4" i="7" s="1"/>
  <c r="BC54" i="7"/>
  <c r="FB54" i="7" s="1"/>
  <c r="BC58" i="7"/>
  <c r="FB58" i="7" s="1"/>
  <c r="BC29" i="7"/>
  <c r="FB29" i="7" s="1"/>
  <c r="BC101" i="7"/>
  <c r="FB101" i="7" s="1"/>
  <c r="BC96" i="7"/>
  <c r="FB96" i="7" s="1"/>
  <c r="BC55" i="7"/>
  <c r="FB55" i="7" s="1"/>
  <c r="BC67" i="7"/>
  <c r="FB67" i="7" s="1"/>
  <c r="U82" i="7"/>
  <c r="DT82" i="7" s="1"/>
  <c r="U39" i="7"/>
  <c r="DT39" i="7" s="1"/>
  <c r="U69" i="7"/>
  <c r="DT69" i="7" s="1"/>
  <c r="U11" i="7"/>
  <c r="DT11" i="7" s="1"/>
  <c r="U99" i="7"/>
  <c r="DT99" i="7" s="1"/>
  <c r="U56" i="7"/>
  <c r="DT56" i="7" s="1"/>
  <c r="U37" i="7"/>
  <c r="DT37" i="7" s="1"/>
  <c r="U76" i="7"/>
  <c r="DT76" i="7" s="1"/>
  <c r="U10" i="7"/>
  <c r="DT10" i="7" s="1"/>
  <c r="U71" i="7"/>
  <c r="DT71" i="7" s="1"/>
  <c r="U88" i="7"/>
  <c r="DT88" i="7" s="1"/>
  <c r="U20" i="7"/>
  <c r="DT20" i="7" s="1"/>
  <c r="U60" i="7"/>
  <c r="DT60" i="7" s="1"/>
  <c r="BZ80" i="7"/>
  <c r="FY80" i="7" s="1"/>
  <c r="BZ21" i="7"/>
  <c r="FY21" i="7" s="1"/>
  <c r="BZ56" i="7"/>
  <c r="FY56" i="7" s="1"/>
  <c r="BZ37" i="7"/>
  <c r="FY37" i="7" s="1"/>
  <c r="BZ49" i="7"/>
  <c r="FY49" i="7" s="1"/>
  <c r="BZ89" i="7"/>
  <c r="FY89" i="7" s="1"/>
  <c r="BZ100" i="7"/>
  <c r="FY100" i="7" s="1"/>
  <c r="BZ15" i="7"/>
  <c r="FY15" i="7" s="1"/>
  <c r="BZ34" i="7"/>
  <c r="FY34" i="7" s="1"/>
  <c r="BZ95" i="7"/>
  <c r="FY95" i="7" s="1"/>
  <c r="BZ87" i="7"/>
  <c r="FY87" i="7" s="1"/>
  <c r="BZ28" i="7"/>
  <c r="FY28" i="7" s="1"/>
  <c r="BZ48" i="7"/>
  <c r="FY48" i="7" s="1"/>
  <c r="BZ8" i="7"/>
  <c r="FY8" i="7" s="1"/>
  <c r="BZ84" i="7"/>
  <c r="FY84" i="7" s="1"/>
  <c r="BZ85" i="7"/>
  <c r="FY85" i="7" s="1"/>
  <c r="BZ46" i="7"/>
  <c r="FY46" i="7" s="1"/>
  <c r="BZ77" i="7"/>
  <c r="FY77" i="7" s="1"/>
  <c r="BZ76" i="7"/>
  <c r="FY76" i="7" s="1"/>
  <c r="BZ55" i="7"/>
  <c r="FY55" i="7" s="1"/>
  <c r="BZ101" i="7"/>
  <c r="FY101" i="7" s="1"/>
  <c r="BZ60" i="7"/>
  <c r="FY60" i="7" s="1"/>
  <c r="CE39" i="7"/>
  <c r="GD39" i="7" s="1"/>
  <c r="CE32" i="7"/>
  <c r="GD32" i="7" s="1"/>
  <c r="CJ82" i="7"/>
  <c r="GI82" i="7" s="1"/>
  <c r="CJ10" i="7"/>
  <c r="GI10" i="7" s="1"/>
  <c r="CJ14" i="7"/>
  <c r="GI14" i="7" s="1"/>
  <c r="CJ58" i="7"/>
  <c r="GI58" i="7" s="1"/>
  <c r="CZ57" i="7"/>
  <c r="GY57" i="7" s="1"/>
  <c r="CZ59" i="7"/>
  <c r="GY59" i="7" s="1"/>
  <c r="CZ71" i="7"/>
  <c r="GY71" i="7" s="1"/>
  <c r="CZ48" i="7"/>
  <c r="GY48" i="7" s="1"/>
  <c r="CZ17" i="7"/>
  <c r="GY17" i="7" s="1"/>
  <c r="CZ54" i="7"/>
  <c r="GY54" i="7" s="1"/>
  <c r="CZ51" i="7"/>
  <c r="GY51" i="7" s="1"/>
  <c r="CZ90" i="7"/>
  <c r="GY90" i="7" s="1"/>
  <c r="CZ95" i="7"/>
  <c r="GY95" i="7" s="1"/>
  <c r="CZ70" i="7"/>
  <c r="GY70" i="7" s="1"/>
  <c r="CZ7" i="7"/>
  <c r="GY7" i="7" s="1"/>
  <c r="CZ69" i="7"/>
  <c r="GY69" i="7" s="1"/>
  <c r="CZ99" i="7"/>
  <c r="GY99" i="7" s="1"/>
  <c r="CZ62" i="7"/>
  <c r="GY62" i="7" s="1"/>
  <c r="CZ101" i="7"/>
  <c r="GY101" i="7" s="1"/>
  <c r="CZ65" i="7"/>
  <c r="GY65" i="7" s="1"/>
  <c r="CZ13" i="7"/>
  <c r="GY13" i="7" s="1"/>
  <c r="CZ102" i="7"/>
  <c r="GY102" i="7" s="1"/>
  <c r="CZ82" i="7"/>
  <c r="GY82" i="7" s="1"/>
  <c r="CZ10" i="7"/>
  <c r="GY10" i="7" s="1"/>
  <c r="CZ86" i="7"/>
  <c r="GY86" i="7" s="1"/>
  <c r="CZ89" i="7"/>
  <c r="GY89" i="7" s="1"/>
  <c r="CZ18" i="7"/>
  <c r="GY18" i="7" s="1"/>
  <c r="CZ20" i="7"/>
  <c r="GY20" i="7" s="1"/>
  <c r="CZ24" i="7"/>
  <c r="GY24" i="7" s="1"/>
  <c r="CZ83" i="7"/>
  <c r="GY83" i="7" s="1"/>
  <c r="CZ26" i="7"/>
  <c r="GY26" i="7" s="1"/>
  <c r="CZ14" i="7"/>
  <c r="GY14" i="7" s="1"/>
  <c r="CZ72" i="7"/>
  <c r="GY72" i="7" s="1"/>
  <c r="CZ29" i="7"/>
  <c r="GY29" i="7" s="1"/>
  <c r="CZ30" i="7"/>
  <c r="GY30" i="7" s="1"/>
  <c r="CZ35" i="7"/>
  <c r="GY35" i="7" s="1"/>
  <c r="CZ49" i="7"/>
  <c r="GY49" i="7" s="1"/>
  <c r="CZ19" i="7"/>
  <c r="GY19" i="7" s="1"/>
  <c r="CZ94" i="7"/>
  <c r="GY94" i="7" s="1"/>
  <c r="CZ52" i="7"/>
  <c r="GY52" i="7" s="1"/>
  <c r="CZ15" i="7"/>
  <c r="GY15" i="7" s="1"/>
  <c r="CZ41" i="7"/>
  <c r="GY41" i="7" s="1"/>
  <c r="CZ50" i="7"/>
  <c r="GY50" i="7" s="1"/>
  <c r="CZ45" i="7"/>
  <c r="GY45" i="7" s="1"/>
  <c r="CZ25" i="7"/>
  <c r="GY25" i="7" s="1"/>
  <c r="CZ56" i="7"/>
  <c r="GY56" i="7" s="1"/>
  <c r="CZ47" i="7"/>
  <c r="GY47" i="7" s="1"/>
  <c r="AA44" i="7"/>
  <c r="DZ44" i="7" s="1"/>
  <c r="AA61" i="7"/>
  <c r="DZ61" i="7" s="1"/>
  <c r="AA63" i="7"/>
  <c r="DZ63" i="7" s="1"/>
  <c r="CZ21" i="7"/>
  <c r="GY21" i="7" s="1"/>
  <c r="AA67" i="7"/>
  <c r="DZ67" i="7" s="1"/>
  <c r="CZ12" i="7"/>
  <c r="GY12" i="7" s="1"/>
  <c r="CZ42" i="7"/>
  <c r="GY42" i="7" s="1"/>
  <c r="CZ32" i="7"/>
  <c r="GY32" i="7" s="1"/>
  <c r="CE97" i="7"/>
  <c r="GD97" i="7" s="1"/>
  <c r="CZ80" i="7"/>
  <c r="GY80" i="7" s="1"/>
  <c r="AJ14" i="7"/>
  <c r="EI14" i="7" s="1"/>
  <c r="CE76" i="7"/>
  <c r="GD76" i="7" s="1"/>
  <c r="CE22" i="7"/>
  <c r="GD22" i="7" s="1"/>
  <c r="AE29" i="7"/>
  <c r="ED29" i="7" s="1"/>
  <c r="BC37" i="7"/>
  <c r="FB37" i="7" s="1"/>
  <c r="AA30" i="7"/>
  <c r="DZ30" i="7" s="1"/>
  <c r="CZ77" i="7"/>
  <c r="GY77" i="7" s="1"/>
  <c r="AA54" i="7"/>
  <c r="DZ54" i="7" s="1"/>
  <c r="CZ78" i="7"/>
  <c r="GY78" i="7" s="1"/>
  <c r="CZ8" i="7"/>
  <c r="GY8" i="7" s="1"/>
  <c r="AA39" i="7"/>
  <c r="DZ39" i="7" s="1"/>
  <c r="AA66" i="7"/>
  <c r="DZ66" i="7" s="1"/>
  <c r="CZ16" i="7"/>
  <c r="GY16" i="7" s="1"/>
  <c r="CZ40" i="7"/>
  <c r="GY40" i="7" s="1"/>
  <c r="CZ43" i="7"/>
  <c r="GY43" i="7" s="1"/>
  <c r="CE89" i="7"/>
  <c r="GD89" i="7" s="1"/>
  <c r="CE96" i="7"/>
  <c r="GD96" i="7" s="1"/>
  <c r="BZ102" i="7"/>
  <c r="FY102" i="7" s="1"/>
  <c r="BC15" i="7"/>
  <c r="FB15" i="7" s="1"/>
  <c r="DJ63" i="7"/>
  <c r="HI63" i="7" s="1"/>
  <c r="DJ53" i="7"/>
  <c r="HI53" i="7" s="1"/>
  <c r="DJ24" i="7"/>
  <c r="HI24" i="7" s="1"/>
  <c r="DJ93" i="7"/>
  <c r="HI93" i="7" s="1"/>
  <c r="DJ88" i="7"/>
  <c r="HI88" i="7" s="1"/>
  <c r="DJ12" i="7"/>
  <c r="HI12" i="7" s="1"/>
  <c r="DJ28" i="7"/>
  <c r="HI28" i="7" s="1"/>
  <c r="DJ31" i="7"/>
  <c r="HI31" i="7" s="1"/>
  <c r="DJ65" i="7"/>
  <c r="HI65" i="7" s="1"/>
  <c r="DJ52" i="7"/>
  <c r="HI52" i="7" s="1"/>
  <c r="DJ62" i="7"/>
  <c r="HI62" i="7" s="1"/>
  <c r="DJ51" i="7"/>
  <c r="HI51" i="7" s="1"/>
  <c r="AA12" i="7"/>
  <c r="DZ12" i="7" s="1"/>
  <c r="CZ58" i="7"/>
  <c r="GY58" i="7" s="1"/>
  <c r="AA85" i="7"/>
  <c r="DZ85" i="7" s="1"/>
  <c r="AA22" i="7"/>
  <c r="DZ22" i="7" s="1"/>
  <c r="AA73" i="7"/>
  <c r="DZ73" i="7" s="1"/>
  <c r="CZ22" i="7"/>
  <c r="GY22" i="7" s="1"/>
  <c r="CZ34" i="7"/>
  <c r="GY34" i="7" s="1"/>
  <c r="CE47" i="7"/>
  <c r="GD47" i="7" s="1"/>
  <c r="BC76" i="7"/>
  <c r="FB76" i="7" s="1"/>
  <c r="CY90" i="7"/>
  <c r="GX90" i="7" s="1"/>
  <c r="CE94" i="7"/>
  <c r="GD94" i="7" s="1"/>
  <c r="AM57" i="7"/>
  <c r="EL57" i="7" s="1"/>
  <c r="CZ66" i="7"/>
  <c r="GY66" i="7" s="1"/>
  <c r="CZ39" i="7"/>
  <c r="GY39" i="7" s="1"/>
  <c r="CZ23" i="7"/>
  <c r="GY23" i="7" s="1"/>
  <c r="CZ9" i="7"/>
  <c r="GY9" i="7" s="1"/>
  <c r="AA50" i="7"/>
  <c r="DZ50" i="7" s="1"/>
  <c r="AA84" i="7"/>
  <c r="DZ84" i="7" s="1"/>
  <c r="CZ85" i="7"/>
  <c r="GY85" i="7" s="1"/>
  <c r="AA34" i="7"/>
  <c r="DZ34" i="7" s="1"/>
  <c r="AA52" i="7"/>
  <c r="DZ52" i="7" s="1"/>
  <c r="AA64" i="7"/>
  <c r="DZ64" i="7" s="1"/>
  <c r="CZ11" i="7"/>
  <c r="GY11" i="7" s="1"/>
  <c r="AA93" i="7"/>
  <c r="DZ93" i="7" s="1"/>
  <c r="AA100" i="7"/>
  <c r="DZ100" i="7" s="1"/>
  <c r="CE30" i="7"/>
  <c r="GD30" i="7" s="1"/>
  <c r="CE60" i="7"/>
  <c r="GD60" i="7" s="1"/>
  <c r="BC62" i="7"/>
  <c r="FB62" i="7" s="1"/>
  <c r="CZ73" i="7"/>
  <c r="GY73" i="7" s="1"/>
  <c r="CZ27" i="7"/>
  <c r="GY27" i="7" s="1"/>
  <c r="CE80" i="7"/>
  <c r="GD80" i="7" s="1"/>
  <c r="CZ97" i="7"/>
  <c r="GY97" i="7" s="1"/>
  <c r="AA74" i="7"/>
  <c r="DZ74" i="7" s="1"/>
  <c r="AA35" i="7"/>
  <c r="DZ35" i="7" s="1"/>
  <c r="AA40" i="7"/>
  <c r="DZ40" i="7" s="1"/>
  <c r="CZ3" i="7"/>
  <c r="GY3" i="7" s="1"/>
  <c r="CZ64" i="7"/>
  <c r="GY64" i="7" s="1"/>
  <c r="AA5" i="7"/>
  <c r="DZ5" i="7" s="1"/>
  <c r="AA62" i="7"/>
  <c r="DZ62" i="7" s="1"/>
  <c r="AA58" i="7"/>
  <c r="DZ58" i="7" s="1"/>
  <c r="AA51" i="7"/>
  <c r="DZ51" i="7" s="1"/>
  <c r="AA92" i="7"/>
  <c r="DZ92" i="7" s="1"/>
  <c r="CE27" i="7"/>
  <c r="GD27" i="7" s="1"/>
  <c r="CE44" i="7"/>
  <c r="GD44" i="7" s="1"/>
  <c r="BC47" i="7"/>
  <c r="FB47" i="7" s="1"/>
  <c r="BC82" i="7"/>
  <c r="FB82" i="7" s="1"/>
  <c r="S32" i="7"/>
  <c r="DR32" i="7" s="1"/>
  <c r="S55" i="7"/>
  <c r="DR55" i="7" s="1"/>
  <c r="S68" i="7"/>
  <c r="DR68" i="7" s="1"/>
  <c r="S31" i="7"/>
  <c r="DR31" i="7" s="1"/>
  <c r="S62" i="7"/>
  <c r="DR62" i="7" s="1"/>
  <c r="AB93" i="7"/>
  <c r="EA93" i="7" s="1"/>
  <c r="BV33" i="7"/>
  <c r="FU33" i="7" s="1"/>
  <c r="S61" i="7"/>
  <c r="DR61" i="7" s="1"/>
  <c r="S63" i="7"/>
  <c r="DR63" i="7" s="1"/>
  <c r="S19" i="7"/>
  <c r="DR19" i="7" s="1"/>
  <c r="BL52" i="7"/>
  <c r="FK52" i="7" s="1"/>
  <c r="S49" i="7"/>
  <c r="DR49" i="7" s="1"/>
  <c r="BV5" i="7"/>
  <c r="FU5" i="7" s="1"/>
  <c r="S30" i="7"/>
  <c r="DR30" i="7" s="1"/>
  <c r="S65" i="7"/>
  <c r="DR65" i="7" s="1"/>
  <c r="BL10" i="7"/>
  <c r="FK10" i="7" s="1"/>
  <c r="S7" i="7"/>
  <c r="DR7" i="7" s="1"/>
  <c r="AI39" i="7"/>
  <c r="EH39" i="7" s="1"/>
  <c r="BS48" i="7"/>
  <c r="FR48" i="7" s="1"/>
  <c r="AM50" i="7"/>
  <c r="EL50" i="7" s="1"/>
  <c r="AM54" i="7"/>
  <c r="EL54" i="7" s="1"/>
  <c r="AM14" i="7"/>
  <c r="EL14" i="7" s="1"/>
  <c r="BP47" i="7"/>
  <c r="FO47" i="7" s="1"/>
  <c r="AM28" i="7"/>
  <c r="EL28" i="7" s="1"/>
  <c r="AR96" i="7"/>
  <c r="EQ96" i="7" s="1"/>
  <c r="CT85" i="7"/>
  <c r="GS85" i="7" s="1"/>
  <c r="CT21" i="7"/>
  <c r="GS21" i="7" s="1"/>
  <c r="DE45" i="7"/>
  <c r="HD45" i="7" s="1"/>
  <c r="AM43" i="7"/>
  <c r="EL43" i="7" s="1"/>
  <c r="AM69" i="7"/>
  <c r="EL69" i="7" s="1"/>
  <c r="BP37" i="7"/>
  <c r="FO37" i="7" s="1"/>
  <c r="AM19" i="7"/>
  <c r="EL19" i="7" s="1"/>
  <c r="BP53" i="7"/>
  <c r="FO53" i="7" s="1"/>
  <c r="AM102" i="7"/>
  <c r="EL102" i="7" s="1"/>
  <c r="AM73" i="7"/>
  <c r="EL73" i="7" s="1"/>
  <c r="AM65" i="7"/>
  <c r="EL65" i="7" s="1"/>
  <c r="AI5" i="7"/>
  <c r="EH5" i="7" s="1"/>
  <c r="BP65" i="7"/>
  <c r="FO65" i="7" s="1"/>
  <c r="AM11" i="7"/>
  <c r="EL11" i="7" s="1"/>
  <c r="AJ8" i="7"/>
  <c r="EI8" i="7" s="1"/>
  <c r="AZ96" i="7"/>
  <c r="EY96" i="7" s="1"/>
  <c r="DE15" i="7"/>
  <c r="HD15" i="7" s="1"/>
  <c r="BP50" i="7"/>
  <c r="FO50" i="7" s="1"/>
  <c r="AJ84" i="7"/>
  <c r="EI84" i="7" s="1"/>
  <c r="AM33" i="7"/>
  <c r="EL33" i="7" s="1"/>
  <c r="AM39" i="7"/>
  <c r="EL39" i="7" s="1"/>
  <c r="BP4" i="7"/>
  <c r="FO4" i="7" s="1"/>
  <c r="AJ41" i="7"/>
  <c r="EI41" i="7" s="1"/>
  <c r="AM27" i="7"/>
  <c r="EL27" i="7" s="1"/>
  <c r="AZ70" i="7"/>
  <c r="EY70" i="7" s="1"/>
  <c r="DE48" i="7"/>
  <c r="HD48" i="7" s="1"/>
  <c r="AE65" i="7"/>
  <c r="ED65" i="7" s="1"/>
  <c r="AO73" i="7"/>
  <c r="EN73" i="7" s="1"/>
  <c r="BP12" i="7"/>
  <c r="FO12" i="7" s="1"/>
  <c r="AM85" i="7"/>
  <c r="EL85" i="7" s="1"/>
  <c r="BP27" i="7"/>
  <c r="FO27" i="7" s="1"/>
  <c r="AM6" i="7"/>
  <c r="EL6" i="7" s="1"/>
  <c r="BP16" i="7"/>
  <c r="FO16" i="7" s="1"/>
  <c r="AM74" i="7"/>
  <c r="EL74" i="7" s="1"/>
  <c r="BP41" i="7"/>
  <c r="FO41" i="7" s="1"/>
  <c r="BP35" i="7"/>
  <c r="FO35" i="7" s="1"/>
  <c r="AJ9" i="7"/>
  <c r="EI9" i="7" s="1"/>
  <c r="AJ25" i="7"/>
  <c r="EI25" i="7" s="1"/>
  <c r="AM96" i="7"/>
  <c r="EL96" i="7" s="1"/>
  <c r="AZ97" i="7"/>
  <c r="EY97" i="7" s="1"/>
  <c r="AZ42" i="7"/>
  <c r="EY42" i="7" s="1"/>
  <c r="W57" i="7"/>
  <c r="DV57" i="7" s="1"/>
  <c r="AR68" i="7"/>
  <c r="EQ68" i="7" s="1"/>
  <c r="AZ39" i="7"/>
  <c r="EY39" i="7" s="1"/>
  <c r="AE53" i="7"/>
  <c r="ED53" i="7" s="1"/>
  <c r="AM7" i="7"/>
  <c r="EL7" i="7" s="1"/>
  <c r="AM71" i="7"/>
  <c r="EL71" i="7" s="1"/>
  <c r="AM8" i="7"/>
  <c r="EL8" i="7" s="1"/>
  <c r="AM89" i="7"/>
  <c r="EL89" i="7" s="1"/>
  <c r="W85" i="7"/>
  <c r="DV85" i="7" s="1"/>
  <c r="BP85" i="7"/>
  <c r="FO85" i="7" s="1"/>
  <c r="AM63" i="7"/>
  <c r="EL63" i="7" s="1"/>
  <c r="BP70" i="7"/>
  <c r="FO70" i="7" s="1"/>
  <c r="BP13" i="7"/>
  <c r="FO13" i="7" s="1"/>
  <c r="AM23" i="7"/>
  <c r="EL23" i="7" s="1"/>
  <c r="BP51" i="7"/>
  <c r="FO51" i="7" s="1"/>
  <c r="AM67" i="7"/>
  <c r="EL67" i="7" s="1"/>
  <c r="AM4" i="7"/>
  <c r="EL4" i="7" s="1"/>
  <c r="BP28" i="7"/>
  <c r="FO28" i="7" s="1"/>
  <c r="AM56" i="7"/>
  <c r="EL56" i="7" s="1"/>
  <c r="BP42" i="7"/>
  <c r="FO42" i="7" s="1"/>
  <c r="AM86" i="7"/>
  <c r="EL86" i="7" s="1"/>
  <c r="AM98" i="7"/>
  <c r="EL98" i="7" s="1"/>
  <c r="BP91" i="7"/>
  <c r="FO91" i="7" s="1"/>
  <c r="AE86" i="7"/>
  <c r="ED86" i="7" s="1"/>
  <c r="W15" i="7"/>
  <c r="DV15" i="7" s="1"/>
  <c r="AZ75" i="7"/>
  <c r="EY75" i="7" s="1"/>
  <c r="AJ78" i="7"/>
  <c r="EI78" i="7" s="1"/>
  <c r="BP21" i="7"/>
  <c r="FO21" i="7" s="1"/>
  <c r="AM12" i="7"/>
  <c r="EL12" i="7" s="1"/>
  <c r="BP84" i="7"/>
  <c r="FO84" i="7" s="1"/>
  <c r="AM68" i="7"/>
  <c r="EL68" i="7" s="1"/>
  <c r="AM9" i="7"/>
  <c r="EL9" i="7" s="1"/>
  <c r="AJ82" i="7"/>
  <c r="EI82" i="7" s="1"/>
  <c r="BP48" i="7"/>
  <c r="FO48" i="7" s="1"/>
  <c r="AM62" i="7"/>
  <c r="EL62" i="7" s="1"/>
  <c r="AM10" i="7"/>
  <c r="EL10" i="7" s="1"/>
  <c r="BP20" i="7"/>
  <c r="FO20" i="7" s="1"/>
  <c r="BP81" i="7"/>
  <c r="FO81" i="7" s="1"/>
  <c r="BP33" i="7"/>
  <c r="FO33" i="7" s="1"/>
  <c r="AM42" i="7"/>
  <c r="EL42" i="7" s="1"/>
  <c r="BP79" i="7"/>
  <c r="FO79" i="7" s="1"/>
  <c r="BP99" i="7"/>
  <c r="FO99" i="7" s="1"/>
  <c r="AJ94" i="7"/>
  <c r="EI94" i="7" s="1"/>
  <c r="BP15" i="7"/>
  <c r="FO15" i="7" s="1"/>
  <c r="AM64" i="7"/>
  <c r="EL64" i="7" s="1"/>
  <c r="BP25" i="7"/>
  <c r="FO25" i="7" s="1"/>
  <c r="AM53" i="7"/>
  <c r="EL53" i="7" s="1"/>
  <c r="BP56" i="7"/>
  <c r="FO56" i="7" s="1"/>
  <c r="BP102" i="7"/>
  <c r="FO102" i="7" s="1"/>
  <c r="AM37" i="7"/>
  <c r="EL37" i="7" s="1"/>
  <c r="BP11" i="7"/>
  <c r="FO11" i="7" s="1"/>
  <c r="AM52" i="7"/>
  <c r="EL52" i="7" s="1"/>
  <c r="BP29" i="7"/>
  <c r="FO29" i="7" s="1"/>
  <c r="AM46" i="7"/>
  <c r="EL46" i="7" s="1"/>
  <c r="BP36" i="7"/>
  <c r="FO36" i="7" s="1"/>
  <c r="AM51" i="7"/>
  <c r="EL51" i="7" s="1"/>
  <c r="AJ62" i="7"/>
  <c r="EI62" i="7" s="1"/>
  <c r="AE97" i="7"/>
  <c r="ED97" i="7" s="1"/>
  <c r="W96" i="7"/>
  <c r="DV96" i="7" s="1"/>
  <c r="AJ98" i="7"/>
  <c r="EI98" i="7" s="1"/>
  <c r="AR100" i="7"/>
  <c r="EQ100" i="7" s="1"/>
  <c r="AR88" i="7"/>
  <c r="EQ88" i="7" s="1"/>
  <c r="AZ63" i="7"/>
  <c r="EY63" i="7" s="1"/>
  <c r="BF91" i="7"/>
  <c r="FE91" i="7" s="1"/>
  <c r="BF11" i="7"/>
  <c r="FE11" i="7" s="1"/>
  <c r="AR61" i="7"/>
  <c r="EQ61" i="7" s="1"/>
  <c r="AR75" i="7"/>
  <c r="EQ75" i="7" s="1"/>
  <c r="AL43" i="7"/>
  <c r="EK43" i="7" s="1"/>
  <c r="BH33" i="7"/>
  <c r="FG33" i="7" s="1"/>
  <c r="AR70" i="7"/>
  <c r="EQ70" i="7" s="1"/>
  <c r="AM49" i="7"/>
  <c r="EL49" i="7" s="1"/>
  <c r="AM87" i="7"/>
  <c r="EL87" i="7" s="1"/>
  <c r="BP45" i="7"/>
  <c r="FO45" i="7" s="1"/>
  <c r="BP38" i="7"/>
  <c r="FO38" i="7" s="1"/>
  <c r="AM55" i="7"/>
  <c r="EL55" i="7" s="1"/>
  <c r="AE84" i="7"/>
  <c r="ED84" i="7" s="1"/>
  <c r="AM59" i="7"/>
  <c r="EL59" i="7" s="1"/>
  <c r="W93" i="7"/>
  <c r="DV93" i="7" s="1"/>
  <c r="BP68" i="7"/>
  <c r="FO68" i="7" s="1"/>
  <c r="BP60" i="7"/>
  <c r="FO60" i="7" s="1"/>
  <c r="AM99" i="7"/>
  <c r="EL99" i="7" s="1"/>
  <c r="BP32" i="7"/>
  <c r="FO32" i="7" s="1"/>
  <c r="AM13" i="7"/>
  <c r="EL13" i="7" s="1"/>
  <c r="W83" i="7"/>
  <c r="DV83" i="7" s="1"/>
  <c r="BP66" i="7"/>
  <c r="FO66" i="7" s="1"/>
  <c r="AM17" i="7"/>
  <c r="EL17" i="7" s="1"/>
  <c r="AE94" i="7"/>
  <c r="ED94" i="7" s="1"/>
  <c r="BP31" i="7"/>
  <c r="FO31" i="7" s="1"/>
  <c r="BP52" i="7"/>
  <c r="FO52" i="7" s="1"/>
  <c r="BP18" i="7"/>
  <c r="FO18" i="7" s="1"/>
  <c r="AM58" i="7"/>
  <c r="EL58" i="7" s="1"/>
  <c r="CG101" i="7"/>
  <c r="GF101" i="7" s="1"/>
  <c r="BP75" i="7"/>
  <c r="FO75" i="7" s="1"/>
  <c r="BP92" i="7"/>
  <c r="FO92" i="7" s="1"/>
  <c r="AM30" i="7"/>
  <c r="EL30" i="7" s="1"/>
  <c r="BP34" i="7"/>
  <c r="FO34" i="7" s="1"/>
  <c r="AM31" i="7"/>
  <c r="EL31" i="7" s="1"/>
  <c r="BP17" i="7"/>
  <c r="FO17" i="7" s="1"/>
  <c r="AM48" i="7"/>
  <c r="EL48" i="7" s="1"/>
  <c r="BP24" i="7"/>
  <c r="FO24" i="7" s="1"/>
  <c r="AM36" i="7"/>
  <c r="EL36" i="7" s="1"/>
  <c r="AJ43" i="7"/>
  <c r="EI43" i="7" s="1"/>
  <c r="BP30" i="7"/>
  <c r="FO30" i="7" s="1"/>
  <c r="AM44" i="7"/>
  <c r="EL44" i="7" s="1"/>
  <c r="AM101" i="7"/>
  <c r="EL101" i="7" s="1"/>
  <c r="AJ86" i="7"/>
  <c r="EI86" i="7" s="1"/>
  <c r="AJ22" i="7"/>
  <c r="EI22" i="7" s="1"/>
  <c r="AZ46" i="7"/>
  <c r="EY46" i="7" s="1"/>
  <c r="CN35" i="7"/>
  <c r="GM35" i="7" s="1"/>
  <c r="W70" i="7"/>
  <c r="DV70" i="7" s="1"/>
  <c r="AE82" i="7"/>
  <c r="ED82" i="7" s="1"/>
  <c r="AE79" i="7"/>
  <c r="ED79" i="7" s="1"/>
  <c r="AM83" i="7"/>
  <c r="EL83" i="7" s="1"/>
  <c r="W75" i="7"/>
  <c r="DV75" i="7" s="1"/>
  <c r="AR57" i="7"/>
  <c r="EQ57" i="7" s="1"/>
  <c r="AR72" i="7"/>
  <c r="EQ72" i="7" s="1"/>
  <c r="AR48" i="7"/>
  <c r="EQ48" i="7" s="1"/>
  <c r="AR41" i="7"/>
  <c r="EQ41" i="7" s="1"/>
  <c r="AL55" i="7"/>
  <c r="EK55" i="7" s="1"/>
  <c r="AE50" i="7"/>
  <c r="ED50" i="7" s="1"/>
  <c r="AM29" i="7"/>
  <c r="EL29" i="7" s="1"/>
  <c r="AM70" i="7"/>
  <c r="EL70" i="7" s="1"/>
  <c r="AM75" i="7"/>
  <c r="EL75" i="7" s="1"/>
  <c r="W88" i="7"/>
  <c r="DV88" i="7" s="1"/>
  <c r="AJ92" i="7"/>
  <c r="EI92" i="7" s="1"/>
  <c r="AM80" i="7"/>
  <c r="EL80" i="7" s="1"/>
  <c r="BP49" i="7"/>
  <c r="FO49" i="7" s="1"/>
  <c r="BP22" i="7"/>
  <c r="FO22" i="7" s="1"/>
  <c r="AJ89" i="7"/>
  <c r="EI89" i="7" s="1"/>
  <c r="BP54" i="7"/>
  <c r="FO54" i="7" s="1"/>
  <c r="AE93" i="7"/>
  <c r="ED93" i="7" s="1"/>
  <c r="BP96" i="7"/>
  <c r="FO96" i="7" s="1"/>
  <c r="CG90" i="7"/>
  <c r="GF90" i="7" s="1"/>
  <c r="BP40" i="7"/>
  <c r="FO40" i="7" s="1"/>
  <c r="BP10" i="7"/>
  <c r="FO10" i="7" s="1"/>
  <c r="AM60" i="7"/>
  <c r="EL60" i="7" s="1"/>
  <c r="AM94" i="7"/>
  <c r="EL94" i="7" s="1"/>
  <c r="BP62" i="7"/>
  <c r="FO62" i="7" s="1"/>
  <c r="BP100" i="7"/>
  <c r="FO100" i="7" s="1"/>
  <c r="AM41" i="7"/>
  <c r="EL41" i="7" s="1"/>
  <c r="BP61" i="7"/>
  <c r="FO61" i="7" s="1"/>
  <c r="AM22" i="7"/>
  <c r="EL22" i="7" s="1"/>
  <c r="BP3" i="7"/>
  <c r="FO3" i="7" s="1"/>
  <c r="AM32" i="7"/>
  <c r="EL32" i="7" s="1"/>
  <c r="AM47" i="7"/>
  <c r="EL47" i="7" s="1"/>
  <c r="BP6" i="7"/>
  <c r="FO6" i="7" s="1"/>
  <c r="AM35" i="7"/>
  <c r="EL35" i="7" s="1"/>
  <c r="AJ20" i="7"/>
  <c r="EI20" i="7" s="1"/>
  <c r="W101" i="7"/>
  <c r="DV101" i="7" s="1"/>
  <c r="BP101" i="7"/>
  <c r="FO101" i="7" s="1"/>
  <c r="BP90" i="7"/>
  <c r="FO90" i="7" s="1"/>
  <c r="AR97" i="7"/>
  <c r="EQ97" i="7" s="1"/>
  <c r="AE100" i="7"/>
  <c r="ED100" i="7" s="1"/>
  <c r="W26" i="7"/>
  <c r="DV26" i="7" s="1"/>
  <c r="W7" i="7"/>
  <c r="DV7" i="7" s="1"/>
  <c r="W44" i="7"/>
  <c r="DV44" i="7" s="1"/>
  <c r="AZ27" i="7"/>
  <c r="EY27" i="7" s="1"/>
  <c r="AR45" i="7"/>
  <c r="EQ45" i="7" s="1"/>
  <c r="AE51" i="7"/>
  <c r="ED51" i="7" s="1"/>
  <c r="BF31" i="7"/>
  <c r="FE31" i="7" s="1"/>
  <c r="AE69" i="7"/>
  <c r="ED69" i="7" s="1"/>
  <c r="AM97" i="7"/>
  <c r="EL97" i="7" s="1"/>
  <c r="AZ21" i="7"/>
  <c r="EY21" i="7" s="1"/>
  <c r="AZ45" i="7"/>
  <c r="EY45" i="7" s="1"/>
  <c r="AZ84" i="7"/>
  <c r="EY84" i="7" s="1"/>
  <c r="AR51" i="7"/>
  <c r="EQ51" i="7" s="1"/>
  <c r="AE88" i="7"/>
  <c r="ED88" i="7" s="1"/>
  <c r="AE70" i="7"/>
  <c r="ED70" i="7" s="1"/>
  <c r="AM16" i="7"/>
  <c r="EL16" i="7" s="1"/>
  <c r="AM34" i="7"/>
  <c r="EL34" i="7" s="1"/>
  <c r="AR93" i="7"/>
  <c r="EQ93" i="7" s="1"/>
  <c r="AM3" i="7"/>
  <c r="EL3" i="7" s="1"/>
  <c r="AE75" i="7"/>
  <c r="ED75" i="7" s="1"/>
  <c r="AM77" i="7"/>
  <c r="EL77" i="7" s="1"/>
  <c r="BP93" i="7"/>
  <c r="FO93" i="7" s="1"/>
  <c r="BP5" i="7"/>
  <c r="FO5" i="7" s="1"/>
  <c r="AM72" i="7"/>
  <c r="EL72" i="7" s="1"/>
  <c r="AM25" i="7"/>
  <c r="EL25" i="7" s="1"/>
  <c r="BP69" i="7"/>
  <c r="FO69" i="7" s="1"/>
  <c r="BP72" i="7"/>
  <c r="FO72" i="7" s="1"/>
  <c r="AR89" i="7"/>
  <c r="EQ89" i="7" s="1"/>
  <c r="AM38" i="7"/>
  <c r="EL38" i="7" s="1"/>
  <c r="AM66" i="7"/>
  <c r="EL66" i="7" s="1"/>
  <c r="AM45" i="7"/>
  <c r="EL45" i="7" s="1"/>
  <c r="BP59" i="7"/>
  <c r="FO59" i="7" s="1"/>
  <c r="AM18" i="7"/>
  <c r="EL18" i="7" s="1"/>
  <c r="BP26" i="7"/>
  <c r="FO26" i="7" s="1"/>
  <c r="AM76" i="7"/>
  <c r="EL76" i="7" s="1"/>
  <c r="AM15" i="7"/>
  <c r="EL15" i="7" s="1"/>
  <c r="BP78" i="7"/>
  <c r="FO78" i="7" s="1"/>
  <c r="AM26" i="7"/>
  <c r="EL26" i="7" s="1"/>
  <c r="BP73" i="7"/>
  <c r="FO73" i="7" s="1"/>
  <c r="AM20" i="7"/>
  <c r="EL20" i="7" s="1"/>
  <c r="BP67" i="7"/>
  <c r="FO67" i="7" s="1"/>
  <c r="AM24" i="7"/>
  <c r="EL24" i="7" s="1"/>
  <c r="AJ58" i="7"/>
  <c r="EI58" i="7" s="1"/>
  <c r="AR90" i="7"/>
  <c r="EQ90" i="7" s="1"/>
  <c r="AJ77" i="7"/>
  <c r="EI77" i="7" s="1"/>
  <c r="AR86" i="7"/>
  <c r="EQ86" i="7" s="1"/>
  <c r="AR77" i="7"/>
  <c r="EQ77" i="7" s="1"/>
  <c r="W42" i="7"/>
  <c r="DV42" i="7" s="1"/>
  <c r="W58" i="7"/>
  <c r="DV58" i="7" s="1"/>
  <c r="AR54" i="7"/>
  <c r="EQ54" i="7" s="1"/>
  <c r="AZ61" i="7"/>
  <c r="EY61" i="7" s="1"/>
  <c r="AZ20" i="7"/>
  <c r="EY20" i="7" s="1"/>
  <c r="BF8" i="7"/>
  <c r="FE8" i="7" s="1"/>
  <c r="S34" i="7"/>
  <c r="DR34" i="7" s="1"/>
  <c r="AL22" i="7"/>
  <c r="EK22" i="7" s="1"/>
  <c r="AR6" i="7"/>
  <c r="EQ6" i="7" s="1"/>
  <c r="AR102" i="7"/>
  <c r="EQ102" i="7" s="1"/>
  <c r="CE98" i="7"/>
  <c r="GD98" i="7" s="1"/>
  <c r="CV92" i="7"/>
  <c r="GU92" i="7" s="1"/>
  <c r="BC6" i="7"/>
  <c r="FB6" i="7" s="1"/>
  <c r="BC51" i="7"/>
  <c r="FB51" i="7" s="1"/>
  <c r="CX96" i="7"/>
  <c r="GW96" i="7" s="1"/>
  <c r="CX95" i="7"/>
  <c r="GW95" i="7" s="1"/>
  <c r="BQ98" i="7"/>
  <c r="FP98" i="7" s="1"/>
  <c r="BS41" i="7"/>
  <c r="FR41" i="7" s="1"/>
  <c r="BS93" i="7"/>
  <c r="FR93" i="7" s="1"/>
  <c r="BS25" i="7"/>
  <c r="FR25" i="7" s="1"/>
  <c r="BS62" i="7"/>
  <c r="FR62" i="7" s="1"/>
  <c r="AE9" i="7"/>
  <c r="ED9" i="7" s="1"/>
  <c r="BS15" i="7"/>
  <c r="FR15" i="7" s="1"/>
  <c r="AE4" i="7"/>
  <c r="ED4" i="7" s="1"/>
  <c r="CX3" i="7"/>
  <c r="GW3" i="7" s="1"/>
  <c r="CX99" i="7"/>
  <c r="GW99" i="7" s="1"/>
  <c r="BS78" i="7"/>
  <c r="FR78" i="7" s="1"/>
  <c r="BS14" i="7"/>
  <c r="FR14" i="7" s="1"/>
  <c r="BS82" i="7"/>
  <c r="FR82" i="7" s="1"/>
  <c r="BS9" i="7"/>
  <c r="FR9" i="7" s="1"/>
  <c r="BS68" i="7"/>
  <c r="FR68" i="7" s="1"/>
  <c r="BQ74" i="7"/>
  <c r="FP74" i="7" s="1"/>
  <c r="BS12" i="7"/>
  <c r="FR12" i="7" s="1"/>
  <c r="BS66" i="7"/>
  <c r="FR66" i="7" s="1"/>
  <c r="BS31" i="7"/>
  <c r="FR31" i="7" s="1"/>
  <c r="BS76" i="7"/>
  <c r="FR76" i="7" s="1"/>
  <c r="BS8" i="7"/>
  <c r="FR8" i="7" s="1"/>
  <c r="BS23" i="7"/>
  <c r="FR23" i="7" s="1"/>
  <c r="BS3" i="7"/>
  <c r="FR3" i="7" s="1"/>
  <c r="BS38" i="7"/>
  <c r="FR38" i="7" s="1"/>
  <c r="BS27" i="7"/>
  <c r="FR27" i="7" s="1"/>
  <c r="BS33" i="7"/>
  <c r="FR33" i="7" s="1"/>
  <c r="BQ94" i="7"/>
  <c r="FP94" i="7" s="1"/>
  <c r="BS72" i="7"/>
  <c r="FR72" i="7" s="1"/>
  <c r="BS86" i="7"/>
  <c r="FR86" i="7" s="1"/>
  <c r="BS57" i="7"/>
  <c r="FR57" i="7" s="1"/>
  <c r="BS26" i="7"/>
  <c r="FR26" i="7" s="1"/>
  <c r="BS63" i="7"/>
  <c r="FR63" i="7" s="1"/>
  <c r="BS51" i="7"/>
  <c r="FR51" i="7" s="1"/>
  <c r="BQ72" i="7"/>
  <c r="FP72" i="7" s="1"/>
  <c r="BS64" i="7"/>
  <c r="FR64" i="7" s="1"/>
  <c r="BS67" i="7"/>
  <c r="FR67" i="7" s="1"/>
  <c r="CT26" i="7"/>
  <c r="GS26" i="7" s="1"/>
  <c r="BL74" i="7"/>
  <c r="FK74" i="7" s="1"/>
  <c r="AY80" i="7"/>
  <c r="EX80" i="7" s="1"/>
  <c r="BL95" i="7"/>
  <c r="FK95" i="7" s="1"/>
  <c r="BC59" i="7"/>
  <c r="FB59" i="7" s="1"/>
  <c r="N27" i="7"/>
  <c r="DM27" i="7" s="1"/>
  <c r="CY36" i="7"/>
  <c r="GX36" i="7" s="1"/>
  <c r="CT46" i="7"/>
  <c r="GS46" i="7" s="1"/>
  <c r="CT43" i="7"/>
  <c r="GS43" i="7" s="1"/>
  <c r="CT14" i="7"/>
  <c r="GS14" i="7" s="1"/>
  <c r="BJ89" i="7"/>
  <c r="FI89" i="7" s="1"/>
  <c r="BP87" i="7"/>
  <c r="FO87" i="7" s="1"/>
  <c r="BC33" i="7"/>
  <c r="FB33" i="7" s="1"/>
  <c r="W45" i="7"/>
  <c r="DV45" i="7" s="1"/>
  <c r="W25" i="7"/>
  <c r="DV25" i="7" s="1"/>
  <c r="W63" i="7"/>
  <c r="DV63" i="7" s="1"/>
  <c r="W102" i="7"/>
  <c r="DV102" i="7" s="1"/>
  <c r="W28" i="7"/>
  <c r="DV28" i="7" s="1"/>
  <c r="W51" i="7"/>
  <c r="DV51" i="7" s="1"/>
  <c r="W8" i="7"/>
  <c r="DV8" i="7" s="1"/>
  <c r="W79" i="7"/>
  <c r="DV79" i="7" s="1"/>
  <c r="W24" i="7"/>
  <c r="DV24" i="7" s="1"/>
  <c r="W16" i="7"/>
  <c r="DV16" i="7" s="1"/>
  <c r="W71" i="7"/>
  <c r="DV71" i="7" s="1"/>
  <c r="AR7" i="7"/>
  <c r="EQ7" i="7" s="1"/>
  <c r="CX82" i="7"/>
  <c r="GW82" i="7" s="1"/>
  <c r="W87" i="7"/>
  <c r="DV87" i="7" s="1"/>
  <c r="W10" i="7"/>
  <c r="DV10" i="7" s="1"/>
  <c r="W82" i="7"/>
  <c r="DV82" i="7" s="1"/>
  <c r="W12" i="7"/>
  <c r="DV12" i="7" s="1"/>
  <c r="W41" i="7"/>
  <c r="DV41" i="7" s="1"/>
  <c r="W23" i="7"/>
  <c r="DV23" i="7" s="1"/>
  <c r="W74" i="7"/>
  <c r="DV74" i="7" s="1"/>
  <c r="W84" i="7"/>
  <c r="DV84" i="7" s="1"/>
  <c r="W5" i="7"/>
  <c r="DV5" i="7" s="1"/>
  <c r="W76" i="7"/>
  <c r="DV76" i="7" s="1"/>
  <c r="W22" i="7"/>
  <c r="DV22" i="7" s="1"/>
  <c r="W56" i="7"/>
  <c r="DV56" i="7" s="1"/>
  <c r="AS89" i="7"/>
  <c r="ER89" i="7" s="1"/>
  <c r="BO82" i="7"/>
  <c r="FN82" i="7" s="1"/>
  <c r="W69" i="7"/>
  <c r="DV69" i="7" s="1"/>
  <c r="W20" i="7"/>
  <c r="DV20" i="7" s="1"/>
  <c r="W78" i="7"/>
  <c r="DV78" i="7" s="1"/>
  <c r="W64" i="7"/>
  <c r="DV64" i="7" s="1"/>
  <c r="W19" i="7"/>
  <c r="DV19" i="7" s="1"/>
  <c r="W48" i="7"/>
  <c r="DV48" i="7" s="1"/>
  <c r="W60" i="7"/>
  <c r="DV60" i="7" s="1"/>
  <c r="W81" i="7"/>
  <c r="DV81" i="7" s="1"/>
  <c r="W6" i="7"/>
  <c r="DV6" i="7" s="1"/>
  <c r="W53" i="7"/>
  <c r="DV53" i="7" s="1"/>
  <c r="W77" i="7"/>
  <c r="DV77" i="7" s="1"/>
  <c r="W40" i="7"/>
  <c r="DV40" i="7" s="1"/>
  <c r="W4" i="7"/>
  <c r="DV4" i="7" s="1"/>
  <c r="W47" i="7"/>
  <c r="DV47" i="7" s="1"/>
  <c r="W43" i="7"/>
  <c r="DV43" i="7" s="1"/>
  <c r="W65" i="7"/>
  <c r="DV65" i="7" s="1"/>
  <c r="W68" i="7"/>
  <c r="DV68" i="7" s="1"/>
  <c r="W9" i="7"/>
  <c r="DV9" i="7" s="1"/>
  <c r="W54" i="7"/>
  <c r="DV54" i="7" s="1"/>
  <c r="W46" i="7"/>
  <c r="DV46" i="7" s="1"/>
  <c r="W52" i="7"/>
  <c r="DV52" i="7" s="1"/>
  <c r="W21" i="7"/>
  <c r="DV21" i="7" s="1"/>
  <c r="AR3" i="7"/>
  <c r="EQ3" i="7" s="1"/>
  <c r="W33" i="7"/>
  <c r="DV33" i="7" s="1"/>
  <c r="W90" i="7"/>
  <c r="DV90" i="7" s="1"/>
  <c r="W18" i="7"/>
  <c r="DV18" i="7" s="1"/>
  <c r="W11" i="7"/>
  <c r="DV11" i="7" s="1"/>
  <c r="W95" i="7"/>
  <c r="DV95" i="7" s="1"/>
  <c r="W59" i="7"/>
  <c r="DV59" i="7" s="1"/>
  <c r="W73" i="7"/>
  <c r="DV73" i="7" s="1"/>
  <c r="W49" i="7"/>
  <c r="DV49" i="7" s="1"/>
  <c r="W36" i="7"/>
  <c r="DV36" i="7" s="1"/>
  <c r="W50" i="7"/>
  <c r="DV50" i="7" s="1"/>
  <c r="W37" i="7"/>
  <c r="DV37" i="7" s="1"/>
  <c r="W100" i="7"/>
  <c r="DV100" i="7" s="1"/>
  <c r="W32" i="7"/>
  <c r="DV32" i="7" s="1"/>
  <c r="W62" i="7"/>
  <c r="DV62" i="7" s="1"/>
  <c r="W39" i="7"/>
  <c r="DV39" i="7" s="1"/>
  <c r="W35" i="7"/>
  <c r="DV35" i="7" s="1"/>
  <c r="W66" i="7"/>
  <c r="DV66" i="7" s="1"/>
  <c r="W27" i="7"/>
  <c r="DV27" i="7" s="1"/>
  <c r="W80" i="7"/>
  <c r="DV80" i="7" s="1"/>
  <c r="W30" i="7"/>
  <c r="DV30" i="7" s="1"/>
  <c r="W14" i="7"/>
  <c r="DV14" i="7" s="1"/>
  <c r="W67" i="7"/>
  <c r="DV67" i="7" s="1"/>
  <c r="W61" i="7"/>
  <c r="DV61" i="7" s="1"/>
  <c r="W29" i="7"/>
  <c r="DV29" i="7" s="1"/>
  <c r="W55" i="7"/>
  <c r="DV55" i="7" s="1"/>
  <c r="W13" i="7"/>
  <c r="DV13" i="7" s="1"/>
  <c r="W38" i="7"/>
  <c r="DV38" i="7" s="1"/>
  <c r="W31" i="7"/>
  <c r="DV31" i="7" s="1"/>
  <c r="W72" i="7"/>
  <c r="DV72" i="7" s="1"/>
  <c r="W17" i="7"/>
  <c r="DV17" i="7" s="1"/>
  <c r="CR55" i="7"/>
  <c r="GQ55" i="7" s="1"/>
  <c r="BF61" i="7"/>
  <c r="FE61" i="7" s="1"/>
  <c r="AE89" i="7"/>
  <c r="ED89" i="7" s="1"/>
  <c r="BF14" i="7"/>
  <c r="FE14" i="7" s="1"/>
  <c r="BF22" i="7"/>
  <c r="FE22" i="7" s="1"/>
  <c r="AE71" i="7"/>
  <c r="ED71" i="7" s="1"/>
  <c r="BF6" i="7"/>
  <c r="FE6" i="7" s="1"/>
  <c r="BF50" i="7"/>
  <c r="FE50" i="7" s="1"/>
  <c r="BF80" i="7"/>
  <c r="FE80" i="7" s="1"/>
  <c r="BF51" i="7"/>
  <c r="FE51" i="7" s="1"/>
  <c r="AM91" i="7"/>
  <c r="EL91" i="7" s="1"/>
  <c r="BF69" i="7"/>
  <c r="FE69" i="7" s="1"/>
  <c r="BF21" i="7"/>
  <c r="FE21" i="7" s="1"/>
  <c r="AE47" i="7"/>
  <c r="ED47" i="7" s="1"/>
  <c r="BF39" i="7"/>
  <c r="FE39" i="7" s="1"/>
  <c r="AE24" i="7"/>
  <c r="ED24" i="7" s="1"/>
  <c r="AE72" i="7"/>
  <c r="ED72" i="7" s="1"/>
  <c r="AE102" i="7"/>
  <c r="ED102" i="7" s="1"/>
  <c r="AE58" i="7"/>
  <c r="ED58" i="7" s="1"/>
  <c r="AE38" i="7"/>
  <c r="ED38" i="7" s="1"/>
  <c r="AE73" i="7"/>
  <c r="ED73" i="7" s="1"/>
  <c r="AE64" i="7"/>
  <c r="ED64" i="7" s="1"/>
  <c r="DE90" i="7"/>
  <c r="HD90" i="7" s="1"/>
  <c r="AE87" i="7"/>
  <c r="ED87" i="7" s="1"/>
  <c r="DE77" i="7"/>
  <c r="HD77" i="7" s="1"/>
  <c r="DE36" i="7"/>
  <c r="HD36" i="7" s="1"/>
  <c r="AE95" i="7"/>
  <c r="ED95" i="7" s="1"/>
  <c r="AE77" i="7"/>
  <c r="ED77" i="7" s="1"/>
  <c r="AE101" i="7"/>
  <c r="ED101" i="7" s="1"/>
  <c r="CR57" i="7"/>
  <c r="GQ57" i="7" s="1"/>
  <c r="BF65" i="7"/>
  <c r="FE65" i="7" s="1"/>
  <c r="BF38" i="7"/>
  <c r="FE38" i="7" s="1"/>
  <c r="BF67" i="7"/>
  <c r="FE67" i="7" s="1"/>
  <c r="BF4" i="7"/>
  <c r="FE4" i="7" s="1"/>
  <c r="BF15" i="7"/>
  <c r="FE15" i="7" s="1"/>
  <c r="AE62" i="7"/>
  <c r="ED62" i="7" s="1"/>
  <c r="AE21" i="7"/>
  <c r="ED21" i="7" s="1"/>
  <c r="BF28" i="7"/>
  <c r="FE28" i="7" s="1"/>
  <c r="AE56" i="7"/>
  <c r="ED56" i="7" s="1"/>
  <c r="BF74" i="7"/>
  <c r="FE74" i="7" s="1"/>
  <c r="BF49" i="7"/>
  <c r="FE49" i="7" s="1"/>
  <c r="AE39" i="7"/>
  <c r="ED39" i="7" s="1"/>
  <c r="BF66" i="7"/>
  <c r="FE66" i="7" s="1"/>
  <c r="BF96" i="7"/>
  <c r="FE96" i="7" s="1"/>
  <c r="AE8" i="7"/>
  <c r="ED8" i="7" s="1"/>
  <c r="BF16" i="7"/>
  <c r="FE16" i="7" s="1"/>
  <c r="AE7" i="7"/>
  <c r="ED7" i="7" s="1"/>
  <c r="AE63" i="7"/>
  <c r="ED63" i="7" s="1"/>
  <c r="AE40" i="7"/>
  <c r="ED40" i="7" s="1"/>
  <c r="AE45" i="7"/>
  <c r="ED45" i="7" s="1"/>
  <c r="AE99" i="7"/>
  <c r="ED99" i="7" s="1"/>
  <c r="AE42" i="7"/>
  <c r="ED42" i="7" s="1"/>
  <c r="AE76" i="7"/>
  <c r="ED76" i="7" s="1"/>
  <c r="CR81" i="7"/>
  <c r="GQ81" i="7" s="1"/>
  <c r="CR30" i="7"/>
  <c r="GQ30" i="7" s="1"/>
  <c r="BF42" i="7"/>
  <c r="FE42" i="7" s="1"/>
  <c r="BF95" i="7"/>
  <c r="FE95" i="7" s="1"/>
  <c r="BF18" i="7"/>
  <c r="FE18" i="7" s="1"/>
  <c r="BF100" i="7"/>
  <c r="FE100" i="7" s="1"/>
  <c r="AE36" i="7"/>
  <c r="ED36" i="7" s="1"/>
  <c r="BF78" i="7"/>
  <c r="FE78" i="7" s="1"/>
  <c r="BF30" i="7"/>
  <c r="FE30" i="7" s="1"/>
  <c r="BF81" i="7"/>
  <c r="FE81" i="7" s="1"/>
  <c r="AE6" i="7"/>
  <c r="ED6" i="7" s="1"/>
  <c r="BF55" i="7"/>
  <c r="FE55" i="7" s="1"/>
  <c r="AM92" i="7"/>
  <c r="EL92" i="7" s="1"/>
  <c r="BF43" i="7"/>
  <c r="FE43" i="7" s="1"/>
  <c r="BF73" i="7"/>
  <c r="FE73" i="7" s="1"/>
  <c r="BL56" i="7"/>
  <c r="FK56" i="7" s="1"/>
  <c r="AE80" i="7"/>
  <c r="ED80" i="7" s="1"/>
  <c r="BF68" i="7"/>
  <c r="FE68" i="7" s="1"/>
  <c r="BF24" i="7"/>
  <c r="FE24" i="7" s="1"/>
  <c r="BL57" i="7"/>
  <c r="FK57" i="7" s="1"/>
  <c r="AE57" i="7"/>
  <c r="ED57" i="7" s="1"/>
  <c r="DE86" i="7"/>
  <c r="HD86" i="7" s="1"/>
  <c r="AE49" i="7"/>
  <c r="ED49" i="7" s="1"/>
  <c r="BC93" i="7"/>
  <c r="FB93" i="7" s="1"/>
  <c r="BC40" i="7"/>
  <c r="FB40" i="7" s="1"/>
  <c r="AE41" i="7"/>
  <c r="ED41" i="7" s="1"/>
  <c r="BS32" i="7"/>
  <c r="FR32" i="7" s="1"/>
  <c r="BC68" i="7"/>
  <c r="FB68" i="7" s="1"/>
  <c r="AE37" i="7"/>
  <c r="ED37" i="7" s="1"/>
  <c r="BR87" i="7"/>
  <c r="FQ87" i="7" s="1"/>
  <c r="BS47" i="7"/>
  <c r="FR47" i="7" s="1"/>
  <c r="BC36" i="7"/>
  <c r="FB36" i="7" s="1"/>
  <c r="AI4" i="7"/>
  <c r="EH4" i="7" s="1"/>
  <c r="AE35" i="7"/>
  <c r="ED35" i="7" s="1"/>
  <c r="BS65" i="7"/>
  <c r="FR65" i="7" s="1"/>
  <c r="BC53" i="7"/>
  <c r="FB53" i="7" s="1"/>
  <c r="CR20" i="7"/>
  <c r="GQ20" i="7" s="1"/>
  <c r="CR102" i="7"/>
  <c r="GQ102" i="7" s="1"/>
  <c r="CR63" i="7"/>
  <c r="GQ63" i="7" s="1"/>
  <c r="CR60" i="7"/>
  <c r="GQ60" i="7" s="1"/>
  <c r="BF72" i="7"/>
  <c r="FE72" i="7" s="1"/>
  <c r="CR11" i="7"/>
  <c r="GQ11" i="7" s="1"/>
  <c r="BF77" i="7"/>
  <c r="FE77" i="7" s="1"/>
  <c r="BF101" i="7"/>
  <c r="FE101" i="7" s="1"/>
  <c r="CN46" i="7"/>
  <c r="GM46" i="7" s="1"/>
  <c r="BF40" i="7"/>
  <c r="FE40" i="7" s="1"/>
  <c r="BF54" i="7"/>
  <c r="FE54" i="7" s="1"/>
  <c r="BF59" i="7"/>
  <c r="FE59" i="7" s="1"/>
  <c r="AM88" i="7"/>
  <c r="EL88" i="7" s="1"/>
  <c r="BF57" i="7"/>
  <c r="FE57" i="7" s="1"/>
  <c r="AE90" i="7"/>
  <c r="ED90" i="7" s="1"/>
  <c r="BF17" i="7"/>
  <c r="FE17" i="7" s="1"/>
  <c r="AE98" i="7"/>
  <c r="ED98" i="7" s="1"/>
  <c r="BF37" i="7"/>
  <c r="FE37" i="7" s="1"/>
  <c r="BF27" i="7"/>
  <c r="FE27" i="7" s="1"/>
  <c r="BF47" i="7"/>
  <c r="FE47" i="7" s="1"/>
  <c r="AE34" i="7"/>
  <c r="ED34" i="7" s="1"/>
  <c r="BF70" i="7"/>
  <c r="FE70" i="7" s="1"/>
  <c r="BF90" i="7"/>
  <c r="FE90" i="7" s="1"/>
  <c r="BL13" i="7"/>
  <c r="FK13" i="7" s="1"/>
  <c r="AE46" i="7"/>
  <c r="ED46" i="7" s="1"/>
  <c r="AE32" i="7"/>
  <c r="ED32" i="7" s="1"/>
  <c r="AE14" i="7"/>
  <c r="ED14" i="7" s="1"/>
  <c r="AE30" i="7"/>
  <c r="ED30" i="7" s="1"/>
  <c r="AE33" i="7"/>
  <c r="ED33" i="7" s="1"/>
  <c r="DE74" i="7"/>
  <c r="HD74" i="7" s="1"/>
  <c r="AE92" i="7"/>
  <c r="ED92" i="7" s="1"/>
  <c r="CR71" i="7"/>
  <c r="GQ71" i="7" s="1"/>
  <c r="CR16" i="7"/>
  <c r="GQ16" i="7" s="1"/>
  <c r="BF88" i="7"/>
  <c r="FE88" i="7" s="1"/>
  <c r="BF63" i="7"/>
  <c r="FE63" i="7" s="1"/>
  <c r="BF84" i="7"/>
  <c r="FE84" i="7" s="1"/>
  <c r="BF10" i="7"/>
  <c r="FE10" i="7" s="1"/>
  <c r="BF87" i="7"/>
  <c r="FE87" i="7" s="1"/>
  <c r="AE83" i="7"/>
  <c r="ED83" i="7" s="1"/>
  <c r="BF60" i="7"/>
  <c r="FE60" i="7" s="1"/>
  <c r="AM82" i="7"/>
  <c r="EL82" i="7" s="1"/>
  <c r="BF62" i="7"/>
  <c r="FE62" i="7" s="1"/>
  <c r="AE67" i="7"/>
  <c r="ED67" i="7" s="1"/>
  <c r="BF94" i="7"/>
  <c r="FE94" i="7" s="1"/>
  <c r="BF29" i="7"/>
  <c r="FE29" i="7" s="1"/>
  <c r="AE91" i="7"/>
  <c r="ED91" i="7" s="1"/>
  <c r="AE54" i="7"/>
  <c r="ED54" i="7" s="1"/>
  <c r="BF33" i="7"/>
  <c r="FE33" i="7" s="1"/>
  <c r="BF45" i="7"/>
  <c r="FE45" i="7" s="1"/>
  <c r="AE74" i="7"/>
  <c r="ED74" i="7" s="1"/>
  <c r="AM90" i="7"/>
  <c r="EL90" i="7" s="1"/>
  <c r="AE19" i="7"/>
  <c r="ED19" i="7" s="1"/>
  <c r="BF53" i="7"/>
  <c r="FE53" i="7" s="1"/>
  <c r="AE43" i="7"/>
  <c r="ED43" i="7" s="1"/>
  <c r="AE27" i="7"/>
  <c r="ED27" i="7" s="1"/>
  <c r="AE59" i="7"/>
  <c r="ED59" i="7" s="1"/>
  <c r="AE13" i="7"/>
  <c r="ED13" i="7" s="1"/>
  <c r="AE25" i="7"/>
  <c r="ED25" i="7" s="1"/>
  <c r="AE20" i="7"/>
  <c r="ED20" i="7" s="1"/>
  <c r="DE51" i="7"/>
  <c r="HD51" i="7" s="1"/>
  <c r="BF98" i="7"/>
  <c r="FE98" i="7" s="1"/>
  <c r="CR43" i="7"/>
  <c r="GQ43" i="7" s="1"/>
  <c r="AG95" i="7"/>
  <c r="EF95" i="7" s="1"/>
  <c r="CR93" i="7"/>
  <c r="GQ93" i="7" s="1"/>
  <c r="CR58" i="7"/>
  <c r="GQ58" i="7" s="1"/>
  <c r="CR14" i="7"/>
  <c r="GQ14" i="7" s="1"/>
  <c r="AM79" i="7"/>
  <c r="EL79" i="7" s="1"/>
  <c r="BF19" i="7"/>
  <c r="FE19" i="7" s="1"/>
  <c r="BF9" i="7"/>
  <c r="FE9" i="7" s="1"/>
  <c r="AE96" i="7"/>
  <c r="ED96" i="7" s="1"/>
  <c r="BF3" i="7"/>
  <c r="FE3" i="7" s="1"/>
  <c r="BF46" i="7"/>
  <c r="FE46" i="7" s="1"/>
  <c r="BF58" i="7"/>
  <c r="FE58" i="7" s="1"/>
  <c r="AE44" i="7"/>
  <c r="ED44" i="7" s="1"/>
  <c r="BF75" i="7"/>
  <c r="FE75" i="7" s="1"/>
  <c r="BF35" i="7"/>
  <c r="FE35" i="7" s="1"/>
  <c r="AE18" i="7"/>
  <c r="ED18" i="7" s="1"/>
  <c r="BF71" i="7"/>
  <c r="FE71" i="7" s="1"/>
  <c r="BF36" i="7"/>
  <c r="FE36" i="7" s="1"/>
  <c r="AE10" i="7"/>
  <c r="ED10" i="7" s="1"/>
  <c r="BF23" i="7"/>
  <c r="FE23" i="7" s="1"/>
  <c r="BF20" i="7"/>
  <c r="FE20" i="7" s="1"/>
  <c r="AE31" i="7"/>
  <c r="ED31" i="7" s="1"/>
  <c r="BF56" i="7"/>
  <c r="FE56" i="7" s="1"/>
  <c r="AE28" i="7"/>
  <c r="ED28" i="7" s="1"/>
  <c r="BL64" i="7"/>
  <c r="FK64" i="7" s="1"/>
  <c r="AE78" i="7"/>
  <c r="ED78" i="7" s="1"/>
  <c r="AE17" i="7"/>
  <c r="ED17" i="7" s="1"/>
  <c r="AE66" i="7"/>
  <c r="ED66" i="7" s="1"/>
  <c r="AE3" i="7"/>
  <c r="ED3" i="7" s="1"/>
  <c r="AE23" i="7"/>
  <c r="ED23" i="7" s="1"/>
  <c r="AE26" i="7"/>
  <c r="ED26" i="7" s="1"/>
  <c r="BC20" i="7"/>
  <c r="FB20" i="7" s="1"/>
  <c r="DE92" i="7"/>
  <c r="HD92" i="7" s="1"/>
  <c r="BC88" i="7"/>
  <c r="FB88" i="7" s="1"/>
  <c r="DE71" i="7"/>
  <c r="HD71" i="7" s="1"/>
  <c r="CR28" i="7"/>
  <c r="GQ28" i="7" s="1"/>
  <c r="BF76" i="7"/>
  <c r="FE76" i="7" s="1"/>
  <c r="AE22" i="7"/>
  <c r="ED22" i="7" s="1"/>
  <c r="BF82" i="7"/>
  <c r="FE82" i="7" s="1"/>
  <c r="BF12" i="7"/>
  <c r="FE12" i="7" s="1"/>
  <c r="BF48" i="7"/>
  <c r="FE48" i="7" s="1"/>
  <c r="BF44" i="7"/>
  <c r="FE44" i="7" s="1"/>
  <c r="BF34" i="7"/>
  <c r="FE34" i="7" s="1"/>
  <c r="BF64" i="7"/>
  <c r="FE64" i="7" s="1"/>
  <c r="AM81" i="7"/>
  <c r="EL81" i="7" s="1"/>
  <c r="BF13" i="7"/>
  <c r="FE13" i="7" s="1"/>
  <c r="BF7" i="7"/>
  <c r="FE7" i="7" s="1"/>
  <c r="BF26" i="7"/>
  <c r="FE26" i="7" s="1"/>
  <c r="AE16" i="7"/>
  <c r="ED16" i="7" s="1"/>
  <c r="BL65" i="7"/>
  <c r="FK65" i="7" s="1"/>
  <c r="AE68" i="7"/>
  <c r="ED68" i="7" s="1"/>
  <c r="BF52" i="7"/>
  <c r="FE52" i="7" s="1"/>
  <c r="BL92" i="7"/>
  <c r="FK92" i="7" s="1"/>
  <c r="AE48" i="7"/>
  <c r="ED48" i="7" s="1"/>
  <c r="AE11" i="7"/>
  <c r="ED11" i="7" s="1"/>
  <c r="BL29" i="7"/>
  <c r="FK29" i="7" s="1"/>
  <c r="AE61" i="7"/>
  <c r="ED61" i="7" s="1"/>
  <c r="AE5" i="7"/>
  <c r="ED5" i="7" s="1"/>
  <c r="BC12" i="7"/>
  <c r="FB12" i="7" s="1"/>
  <c r="AE55" i="7"/>
  <c r="ED55" i="7" s="1"/>
  <c r="BS81" i="7"/>
  <c r="FR81" i="7" s="1"/>
  <c r="BS6" i="7"/>
  <c r="FR6" i="7" s="1"/>
  <c r="BC24" i="7"/>
  <c r="FB24" i="7" s="1"/>
  <c r="AE60" i="7"/>
  <c r="ED60" i="7" s="1"/>
  <c r="AE15" i="7"/>
  <c r="ED15" i="7" s="1"/>
  <c r="BS71" i="7"/>
  <c r="FR71" i="7" s="1"/>
  <c r="BC56" i="7"/>
  <c r="FB56" i="7" s="1"/>
  <c r="DE79" i="7"/>
  <c r="HD79" i="7" s="1"/>
  <c r="AR24" i="7"/>
  <c r="EQ24" i="7" s="1"/>
  <c r="AE12" i="7"/>
  <c r="ED12" i="7" s="1"/>
  <c r="BS10" i="7"/>
  <c r="FR10" i="7" s="1"/>
  <c r="BC3" i="7"/>
  <c r="FB3" i="7" s="1"/>
  <c r="AU101" i="7"/>
  <c r="ET101" i="7" s="1"/>
  <c r="BL81" i="7"/>
  <c r="FK81" i="7" s="1"/>
  <c r="BL15" i="7"/>
  <c r="FK15" i="7" s="1"/>
  <c r="BS19" i="7"/>
  <c r="FR19" i="7" s="1"/>
  <c r="BC39" i="7"/>
  <c r="FB39" i="7" s="1"/>
  <c r="AE85" i="7"/>
  <c r="ED85" i="7" s="1"/>
  <c r="CE87" i="7"/>
  <c r="GD87" i="7" s="1"/>
  <c r="BL7" i="7"/>
  <c r="FK7" i="7" s="1"/>
  <c r="CZ98" i="7"/>
  <c r="GY98" i="7" s="1"/>
  <c r="CZ81" i="7"/>
  <c r="GY81" i="7" s="1"/>
  <c r="CZ96" i="7"/>
  <c r="GY96" i="7" s="1"/>
  <c r="CZ88" i="7"/>
  <c r="GY88" i="7" s="1"/>
  <c r="CZ76" i="7"/>
  <c r="GY76" i="7" s="1"/>
  <c r="CZ100" i="7"/>
  <c r="GY100" i="7" s="1"/>
  <c r="BM100" i="7"/>
  <c r="FL100" i="7" s="1"/>
  <c r="BM30" i="7"/>
  <c r="FL30" i="7" s="1"/>
  <c r="BM26" i="7"/>
  <c r="FL26" i="7" s="1"/>
  <c r="BM68" i="7"/>
  <c r="FL68" i="7" s="1"/>
  <c r="BM45" i="7"/>
  <c r="FL45" i="7" s="1"/>
  <c r="BM63" i="7"/>
  <c r="FL63" i="7" s="1"/>
  <c r="BM8" i="7"/>
  <c r="FL8" i="7" s="1"/>
  <c r="BM56" i="7"/>
  <c r="FL56" i="7" s="1"/>
  <c r="BM65" i="7"/>
  <c r="FL65" i="7" s="1"/>
  <c r="BM41" i="7"/>
  <c r="FL41" i="7" s="1"/>
  <c r="BM98" i="7"/>
  <c r="FL98" i="7" s="1"/>
  <c r="BM70" i="7"/>
  <c r="FL70" i="7" s="1"/>
  <c r="BM16" i="7"/>
  <c r="FL16" i="7" s="1"/>
  <c r="BM29" i="7"/>
  <c r="FL29" i="7" s="1"/>
  <c r="BM15" i="7"/>
  <c r="FL15" i="7" s="1"/>
  <c r="BM72" i="7"/>
  <c r="FL72" i="7" s="1"/>
  <c r="BM37" i="7"/>
  <c r="FL37" i="7" s="1"/>
  <c r="BM95" i="7"/>
  <c r="FL95" i="7" s="1"/>
  <c r="BM23" i="7"/>
  <c r="FL23" i="7" s="1"/>
  <c r="BM81" i="7"/>
  <c r="FL81" i="7" s="1"/>
  <c r="BM17" i="7"/>
  <c r="FL17" i="7" s="1"/>
  <c r="BM38" i="7"/>
  <c r="FL38" i="7" s="1"/>
  <c r="BM75" i="7"/>
  <c r="FL75" i="7" s="1"/>
  <c r="BM85" i="7"/>
  <c r="FL85" i="7" s="1"/>
  <c r="BM36" i="7"/>
  <c r="FL36" i="7" s="1"/>
  <c r="BM58" i="7"/>
  <c r="FL58" i="7" s="1"/>
  <c r="BM18" i="7"/>
  <c r="FL18" i="7" s="1"/>
  <c r="BM83" i="7"/>
  <c r="FL83" i="7" s="1"/>
  <c r="BM50" i="7"/>
  <c r="FL50" i="7" s="1"/>
  <c r="BM6" i="7"/>
  <c r="FL6" i="7" s="1"/>
  <c r="BM43" i="7"/>
  <c r="FL43" i="7" s="1"/>
  <c r="BM99" i="7"/>
  <c r="FL99" i="7" s="1"/>
  <c r="BM40" i="7"/>
  <c r="FL40" i="7" s="1"/>
  <c r="BM80" i="7"/>
  <c r="FL80" i="7" s="1"/>
  <c r="BM33" i="7"/>
  <c r="FL33" i="7" s="1"/>
  <c r="BM54" i="7"/>
  <c r="FL54" i="7" s="1"/>
  <c r="BM20" i="7"/>
  <c r="FL20" i="7" s="1"/>
  <c r="BM78" i="7"/>
  <c r="FL78" i="7" s="1"/>
  <c r="BM67" i="7"/>
  <c r="FL67" i="7" s="1"/>
  <c r="BM19" i="7"/>
  <c r="FL19" i="7" s="1"/>
  <c r="BM52" i="7"/>
  <c r="FL52" i="7" s="1"/>
  <c r="BM89" i="7"/>
  <c r="FL89" i="7" s="1"/>
  <c r="BM42" i="7"/>
  <c r="FL42" i="7" s="1"/>
  <c r="BM96" i="7"/>
  <c r="FL96" i="7" s="1"/>
  <c r="BM46" i="7"/>
  <c r="FL46" i="7" s="1"/>
  <c r="BM34" i="7"/>
  <c r="FL34" i="7" s="1"/>
  <c r="BM14" i="7"/>
  <c r="FL14" i="7" s="1"/>
  <c r="BM82" i="7"/>
  <c r="FL82" i="7" s="1"/>
  <c r="BM39" i="7"/>
  <c r="FL39" i="7" s="1"/>
  <c r="BM32" i="7"/>
  <c r="FL32" i="7" s="1"/>
  <c r="BM55" i="7"/>
  <c r="FL55" i="7" s="1"/>
  <c r="BM21" i="7"/>
  <c r="FL21" i="7" s="1"/>
  <c r="BM24" i="7"/>
  <c r="FL24" i="7" s="1"/>
  <c r="BM31" i="7"/>
  <c r="FL31" i="7" s="1"/>
  <c r="BM60" i="7"/>
  <c r="FL60" i="7" s="1"/>
  <c r="BM66" i="7"/>
  <c r="FL66" i="7" s="1"/>
  <c r="BM13" i="7"/>
  <c r="FL13" i="7" s="1"/>
  <c r="BM53" i="7"/>
  <c r="FL53" i="7" s="1"/>
  <c r="BM62" i="7"/>
  <c r="FL62" i="7" s="1"/>
  <c r="BM25" i="7"/>
  <c r="FL25" i="7" s="1"/>
  <c r="BM101" i="7"/>
  <c r="FL101" i="7" s="1"/>
  <c r="BM57" i="7"/>
  <c r="FL57" i="7" s="1"/>
  <c r="BM51" i="7"/>
  <c r="FL51" i="7" s="1"/>
  <c r="BM49" i="7"/>
  <c r="FL49" i="7" s="1"/>
  <c r="BM69" i="7"/>
  <c r="FL69" i="7" s="1"/>
  <c r="BM9" i="7"/>
  <c r="FL9" i="7" s="1"/>
  <c r="BM10" i="7"/>
  <c r="FL10" i="7" s="1"/>
  <c r="BM76" i="7"/>
  <c r="FL76" i="7" s="1"/>
  <c r="CZ87" i="7"/>
  <c r="GY87" i="7" s="1"/>
  <c r="BH93" i="7"/>
  <c r="FG93" i="7" s="1"/>
  <c r="BH36" i="7"/>
  <c r="FG36" i="7" s="1"/>
  <c r="BH11" i="7"/>
  <c r="FG11" i="7" s="1"/>
  <c r="BH83" i="7"/>
  <c r="FG83" i="7" s="1"/>
  <c r="BH34" i="7"/>
  <c r="FG34" i="7" s="1"/>
  <c r="BH48" i="7"/>
  <c r="FG48" i="7" s="1"/>
  <c r="BH68" i="7"/>
  <c r="FG68" i="7" s="1"/>
  <c r="BH19" i="7"/>
  <c r="FG19" i="7" s="1"/>
  <c r="BH21" i="7"/>
  <c r="FG21" i="7" s="1"/>
  <c r="BH47" i="7"/>
  <c r="FG47" i="7" s="1"/>
  <c r="BH60" i="7"/>
  <c r="FG60" i="7" s="1"/>
  <c r="BH62" i="7"/>
  <c r="FG62" i="7" s="1"/>
  <c r="BH18" i="7"/>
  <c r="FG18" i="7" s="1"/>
  <c r="BH53" i="7"/>
  <c r="FG53" i="7" s="1"/>
  <c r="BH85" i="7"/>
  <c r="FG85" i="7" s="1"/>
  <c r="BH89" i="7"/>
  <c r="FG89" i="7" s="1"/>
  <c r="BH54" i="7"/>
  <c r="FG54" i="7" s="1"/>
  <c r="BH101" i="7"/>
  <c r="FG101" i="7" s="1"/>
  <c r="BH74" i="7"/>
  <c r="FG74" i="7" s="1"/>
  <c r="BH40" i="7"/>
  <c r="FG40" i="7" s="1"/>
  <c r="BH28" i="7"/>
  <c r="FG28" i="7" s="1"/>
  <c r="BH35" i="7"/>
  <c r="FG35" i="7" s="1"/>
  <c r="BH59" i="7"/>
  <c r="FG59" i="7" s="1"/>
  <c r="BH44" i="7"/>
  <c r="FG44" i="7" s="1"/>
  <c r="BH71" i="7"/>
  <c r="FG71" i="7" s="1"/>
  <c r="BH91" i="7"/>
  <c r="FG91" i="7" s="1"/>
  <c r="BH45" i="7"/>
  <c r="FG45" i="7" s="1"/>
  <c r="BH14" i="7"/>
  <c r="FG14" i="7" s="1"/>
  <c r="BH66" i="7"/>
  <c r="FG66" i="7" s="1"/>
  <c r="BH49" i="7"/>
  <c r="FG49" i="7" s="1"/>
  <c r="BH41" i="7"/>
  <c r="FG41" i="7" s="1"/>
  <c r="BH86" i="7"/>
  <c r="FG86" i="7" s="1"/>
  <c r="BH50" i="7"/>
  <c r="FG50" i="7" s="1"/>
  <c r="BH63" i="7"/>
  <c r="FG63" i="7" s="1"/>
  <c r="BH5" i="7"/>
  <c r="FG5" i="7" s="1"/>
  <c r="BH65" i="7"/>
  <c r="FG65" i="7" s="1"/>
  <c r="BH46" i="7"/>
  <c r="FG46" i="7" s="1"/>
  <c r="BH67" i="7"/>
  <c r="FG67" i="7" s="1"/>
  <c r="BH78" i="7"/>
  <c r="FG78" i="7" s="1"/>
  <c r="BH3" i="7"/>
  <c r="FG3" i="7" s="1"/>
  <c r="BH72" i="7"/>
  <c r="FG72" i="7" s="1"/>
  <c r="BH9" i="7"/>
  <c r="FG9" i="7" s="1"/>
  <c r="BH57" i="7"/>
  <c r="FG57" i="7" s="1"/>
  <c r="BH55" i="7"/>
  <c r="FG55" i="7" s="1"/>
  <c r="BH13" i="7"/>
  <c r="FG13" i="7" s="1"/>
  <c r="BH43" i="7"/>
  <c r="FG43" i="7" s="1"/>
  <c r="BH75" i="7"/>
  <c r="FG75" i="7" s="1"/>
  <c r="BH26" i="7"/>
  <c r="FG26" i="7" s="1"/>
  <c r="BH8" i="7"/>
  <c r="FG8" i="7" s="1"/>
  <c r="BH80" i="7"/>
  <c r="FG80" i="7" s="1"/>
  <c r="BH76" i="7"/>
  <c r="FG76" i="7" s="1"/>
  <c r="BH79" i="7"/>
  <c r="FG79" i="7" s="1"/>
  <c r="BH102" i="7"/>
  <c r="FG102" i="7" s="1"/>
  <c r="BH61" i="7"/>
  <c r="FG61" i="7" s="1"/>
  <c r="BH24" i="7"/>
  <c r="FG24" i="7" s="1"/>
  <c r="BH81" i="7"/>
  <c r="FG81" i="7" s="1"/>
  <c r="BH52" i="7"/>
  <c r="FG52" i="7" s="1"/>
  <c r="BH27" i="7"/>
  <c r="FG27" i="7" s="1"/>
  <c r="BH51" i="7"/>
  <c r="FG51" i="7" s="1"/>
  <c r="BH73" i="7"/>
  <c r="FG73" i="7" s="1"/>
  <c r="BH56" i="7"/>
  <c r="FG56" i="7" s="1"/>
  <c r="BH31" i="7"/>
  <c r="FG31" i="7" s="1"/>
  <c r="BH23" i="7"/>
  <c r="FG23" i="7" s="1"/>
  <c r="BH97" i="7"/>
  <c r="FG97" i="7" s="1"/>
  <c r="BH10" i="7"/>
  <c r="FG10" i="7" s="1"/>
  <c r="BH30" i="7"/>
  <c r="FG30" i="7" s="1"/>
  <c r="BH87" i="7"/>
  <c r="FG87" i="7" s="1"/>
  <c r="BH29" i="7"/>
  <c r="FG29" i="7" s="1"/>
  <c r="BH69" i="7"/>
  <c r="FG69" i="7" s="1"/>
  <c r="BH7" i="7"/>
  <c r="FG7" i="7" s="1"/>
  <c r="BH70" i="7"/>
  <c r="FG70" i="7" s="1"/>
  <c r="CK4" i="7"/>
  <c r="GJ4" i="7" s="1"/>
  <c r="CK57" i="7"/>
  <c r="GJ57" i="7" s="1"/>
  <c r="CK68" i="7"/>
  <c r="GJ68" i="7" s="1"/>
  <c r="CK26" i="7"/>
  <c r="GJ26" i="7" s="1"/>
  <c r="CK99" i="7"/>
  <c r="GJ99" i="7" s="1"/>
  <c r="CK85" i="7"/>
  <c r="GJ85" i="7" s="1"/>
  <c r="CK9" i="7"/>
  <c r="GJ9" i="7" s="1"/>
  <c r="CK49" i="7"/>
  <c r="GJ49" i="7" s="1"/>
  <c r="CK74" i="7"/>
  <c r="GJ74" i="7" s="1"/>
  <c r="CK39" i="7"/>
  <c r="GJ39" i="7" s="1"/>
  <c r="CK72" i="7"/>
  <c r="GJ72" i="7" s="1"/>
  <c r="CK23" i="7"/>
  <c r="GJ23" i="7" s="1"/>
  <c r="CK76" i="7"/>
  <c r="GJ76" i="7" s="1"/>
  <c r="CK13" i="7"/>
  <c r="GJ13" i="7" s="1"/>
  <c r="CK53" i="7"/>
  <c r="GJ53" i="7" s="1"/>
  <c r="CK15" i="7"/>
  <c r="GJ15" i="7" s="1"/>
  <c r="CK79" i="7"/>
  <c r="GJ79" i="7" s="1"/>
  <c r="CK19" i="7"/>
  <c r="GJ19" i="7" s="1"/>
  <c r="CK80" i="7"/>
  <c r="GJ80" i="7" s="1"/>
  <c r="CK93" i="7"/>
  <c r="GJ93" i="7" s="1"/>
  <c r="CK38" i="7"/>
  <c r="GJ38" i="7" s="1"/>
  <c r="CK46" i="7"/>
  <c r="GJ46" i="7" s="1"/>
  <c r="CK75" i="7"/>
  <c r="GJ75" i="7" s="1"/>
  <c r="CK43" i="7"/>
  <c r="GJ43" i="7" s="1"/>
  <c r="CK90" i="7"/>
  <c r="GJ90" i="7" s="1"/>
  <c r="CK87" i="7"/>
  <c r="GJ87" i="7" s="1"/>
  <c r="CK17" i="7"/>
  <c r="GJ17" i="7" s="1"/>
  <c r="CK31" i="7"/>
  <c r="GJ31" i="7" s="1"/>
  <c r="CK18" i="7"/>
  <c r="GJ18" i="7" s="1"/>
  <c r="CK11" i="7"/>
  <c r="GJ11" i="7" s="1"/>
  <c r="CK61" i="7"/>
  <c r="GJ61" i="7" s="1"/>
  <c r="CK71" i="7"/>
  <c r="GJ71" i="7" s="1"/>
  <c r="CK95" i="7"/>
  <c r="GJ95" i="7" s="1"/>
  <c r="CK83" i="7"/>
  <c r="GJ83" i="7" s="1"/>
  <c r="CK41" i="7"/>
  <c r="GJ41" i="7" s="1"/>
  <c r="CK10" i="7"/>
  <c r="GJ10" i="7" s="1"/>
  <c r="CK65" i="7"/>
  <c r="GJ65" i="7" s="1"/>
  <c r="CK33" i="7"/>
  <c r="GJ33" i="7" s="1"/>
  <c r="CK34" i="7"/>
  <c r="GJ34" i="7" s="1"/>
  <c r="CK28" i="7"/>
  <c r="GJ28" i="7" s="1"/>
  <c r="CK32" i="7"/>
  <c r="GJ32" i="7" s="1"/>
  <c r="CK55" i="7"/>
  <c r="GJ55" i="7" s="1"/>
  <c r="CK86" i="7"/>
  <c r="GJ86" i="7" s="1"/>
  <c r="CK67" i="7"/>
  <c r="GJ67" i="7" s="1"/>
  <c r="CK73" i="7"/>
  <c r="GJ73" i="7" s="1"/>
  <c r="CK36" i="7"/>
  <c r="GJ36" i="7" s="1"/>
  <c r="CK12" i="7"/>
  <c r="GJ12" i="7" s="1"/>
  <c r="CK82" i="7"/>
  <c r="GJ82" i="7" s="1"/>
  <c r="CK35" i="7"/>
  <c r="GJ35" i="7" s="1"/>
  <c r="CK44" i="7"/>
  <c r="GJ44" i="7" s="1"/>
  <c r="CK56" i="7"/>
  <c r="GJ56" i="7" s="1"/>
  <c r="CK47" i="7"/>
  <c r="GJ47" i="7" s="1"/>
  <c r="CK89" i="7"/>
  <c r="GJ89" i="7" s="1"/>
  <c r="CK96" i="7"/>
  <c r="GJ96" i="7" s="1"/>
  <c r="CK88" i="7"/>
  <c r="GJ88" i="7" s="1"/>
  <c r="CK54" i="7"/>
  <c r="GJ54" i="7" s="1"/>
  <c r="CK24" i="7"/>
  <c r="GJ24" i="7" s="1"/>
  <c r="CK3" i="7"/>
  <c r="GJ3" i="7" s="1"/>
  <c r="CK52" i="7"/>
  <c r="GJ52" i="7" s="1"/>
  <c r="CK66" i="7"/>
  <c r="GJ66" i="7" s="1"/>
  <c r="CK63" i="7"/>
  <c r="GJ63" i="7" s="1"/>
  <c r="CK16" i="7"/>
  <c r="GJ16" i="7" s="1"/>
  <c r="CK78" i="7"/>
  <c r="GJ78" i="7" s="1"/>
  <c r="CK30" i="7"/>
  <c r="GJ30" i="7" s="1"/>
  <c r="CK59" i="7"/>
  <c r="GJ59" i="7" s="1"/>
  <c r="Y13" i="7"/>
  <c r="DX13" i="7" s="1"/>
  <c r="Y24" i="7"/>
  <c r="DX24" i="7" s="1"/>
  <c r="Y39" i="7"/>
  <c r="DX39" i="7" s="1"/>
  <c r="Y82" i="7"/>
  <c r="DX82" i="7" s="1"/>
  <c r="Y102" i="7"/>
  <c r="DX102" i="7" s="1"/>
  <c r="Y84" i="7"/>
  <c r="DX84" i="7" s="1"/>
  <c r="Y50" i="7"/>
  <c r="DX50" i="7" s="1"/>
  <c r="Y92" i="7"/>
  <c r="DX92" i="7" s="1"/>
  <c r="Y6" i="7"/>
  <c r="DX6" i="7" s="1"/>
  <c r="Y4" i="7"/>
  <c r="DX4" i="7" s="1"/>
  <c r="Y45" i="7"/>
  <c r="DX45" i="7" s="1"/>
  <c r="Y49" i="7"/>
  <c r="DX49" i="7" s="1"/>
  <c r="Y87" i="7"/>
  <c r="DX87" i="7" s="1"/>
  <c r="BM48" i="7"/>
  <c r="FL48" i="7" s="1"/>
  <c r="BM7" i="7"/>
  <c r="FL7" i="7" s="1"/>
  <c r="BM73" i="7"/>
  <c r="FL73" i="7" s="1"/>
  <c r="BM11" i="7"/>
  <c r="FL11" i="7" s="1"/>
  <c r="AS78" i="7"/>
  <c r="ER78" i="7" s="1"/>
  <c r="AS6" i="7"/>
  <c r="ER6" i="7" s="1"/>
  <c r="AS3" i="7"/>
  <c r="ER3" i="7" s="1"/>
  <c r="AS72" i="7"/>
  <c r="ER72" i="7" s="1"/>
  <c r="AS83" i="7"/>
  <c r="ER83" i="7" s="1"/>
  <c r="AS73" i="7"/>
  <c r="ER73" i="7" s="1"/>
  <c r="AS56" i="7"/>
  <c r="ER56" i="7" s="1"/>
  <c r="AS38" i="7"/>
  <c r="ER38" i="7" s="1"/>
  <c r="AS62" i="7"/>
  <c r="ER62" i="7" s="1"/>
  <c r="AS8" i="7"/>
  <c r="ER8" i="7" s="1"/>
  <c r="Z91" i="7"/>
  <c r="DY91" i="7" s="1"/>
  <c r="Z80" i="7"/>
  <c r="DY80" i="7" s="1"/>
  <c r="Z3" i="7"/>
  <c r="DY3" i="7" s="1"/>
  <c r="DI81" i="7"/>
  <c r="HH81" i="7" s="1"/>
  <c r="DI40" i="7"/>
  <c r="HH40" i="7" s="1"/>
  <c r="DI51" i="7"/>
  <c r="HH51" i="7" s="1"/>
  <c r="DI69" i="7"/>
  <c r="HH69" i="7" s="1"/>
  <c r="DI92" i="7"/>
  <c r="HH92" i="7" s="1"/>
  <c r="DI102" i="7"/>
  <c r="HH102" i="7" s="1"/>
  <c r="DI95" i="7"/>
  <c r="HH95" i="7" s="1"/>
  <c r="DI34" i="7"/>
  <c r="HH34" i="7" s="1"/>
  <c r="DI75" i="7"/>
  <c r="HH75" i="7" s="1"/>
  <c r="DI86" i="7"/>
  <c r="HH86" i="7" s="1"/>
  <c r="DI80" i="7"/>
  <c r="HH80" i="7" s="1"/>
  <c r="DI15" i="7"/>
  <c r="HH15" i="7" s="1"/>
  <c r="DI84" i="7"/>
  <c r="HH84" i="7" s="1"/>
  <c r="DI87" i="7"/>
  <c r="HH87" i="7" s="1"/>
  <c r="DI96" i="7"/>
  <c r="HH96" i="7" s="1"/>
  <c r="DI33" i="7"/>
  <c r="HH33" i="7" s="1"/>
  <c r="DI45" i="7"/>
  <c r="HH45" i="7" s="1"/>
  <c r="DI3" i="7"/>
  <c r="HH3" i="7" s="1"/>
  <c r="BM59" i="7"/>
  <c r="FL59" i="7" s="1"/>
  <c r="BM22" i="7"/>
  <c r="FL22" i="7" s="1"/>
  <c r="BM35" i="7"/>
  <c r="FL35" i="7" s="1"/>
  <c r="BM74" i="7"/>
  <c r="FL74" i="7" s="1"/>
  <c r="BM71" i="7"/>
  <c r="FL71" i="7" s="1"/>
  <c r="BM5" i="7"/>
  <c r="FL5" i="7" s="1"/>
  <c r="CK98" i="7"/>
  <c r="GJ98" i="7" s="1"/>
  <c r="BM93" i="7"/>
  <c r="FL93" i="7" s="1"/>
  <c r="BM4" i="7"/>
  <c r="FL4" i="7" s="1"/>
  <c r="BM27" i="7"/>
  <c r="FL27" i="7" s="1"/>
  <c r="BM77" i="7"/>
  <c r="FL77" i="7" s="1"/>
  <c r="BM28" i="7"/>
  <c r="FL28" i="7" s="1"/>
  <c r="AS71" i="7"/>
  <c r="ER71" i="7" s="1"/>
  <c r="DJ14" i="7"/>
  <c r="HI14" i="7" s="1"/>
  <c r="DJ57" i="7"/>
  <c r="HI57" i="7" s="1"/>
  <c r="DJ100" i="7"/>
  <c r="HI100" i="7" s="1"/>
  <c r="DJ83" i="7"/>
  <c r="HI83" i="7" s="1"/>
  <c r="DJ74" i="7"/>
  <c r="HI74" i="7" s="1"/>
  <c r="DJ80" i="7"/>
  <c r="HI80" i="7" s="1"/>
  <c r="DJ73" i="7"/>
  <c r="HI73" i="7" s="1"/>
  <c r="DJ23" i="7"/>
  <c r="HI23" i="7" s="1"/>
  <c r="DJ27" i="7"/>
  <c r="HI27" i="7" s="1"/>
  <c r="DJ8" i="7"/>
  <c r="HI8" i="7" s="1"/>
  <c r="DJ86" i="7"/>
  <c r="HI86" i="7" s="1"/>
  <c r="DJ101" i="7"/>
  <c r="HI101" i="7" s="1"/>
  <c r="DJ45" i="7"/>
  <c r="HI45" i="7" s="1"/>
  <c r="DJ43" i="7"/>
  <c r="HI43" i="7" s="1"/>
  <c r="DJ7" i="7"/>
  <c r="HI7" i="7" s="1"/>
  <c r="DJ50" i="7"/>
  <c r="HI50" i="7" s="1"/>
  <c r="DJ25" i="7"/>
  <c r="HI25" i="7" s="1"/>
  <c r="DJ60" i="7"/>
  <c r="HI60" i="7" s="1"/>
  <c r="DJ64" i="7"/>
  <c r="HI64" i="7" s="1"/>
  <c r="DJ37" i="7"/>
  <c r="HI37" i="7" s="1"/>
  <c r="DJ84" i="7"/>
  <c r="HI84" i="7" s="1"/>
  <c r="DJ70" i="7"/>
  <c r="HI70" i="7" s="1"/>
  <c r="DJ44" i="7"/>
  <c r="HI44" i="7" s="1"/>
  <c r="DJ78" i="7"/>
  <c r="HI78" i="7" s="1"/>
  <c r="DJ90" i="7"/>
  <c r="HI90" i="7" s="1"/>
  <c r="DJ89" i="7"/>
  <c r="HI89" i="7" s="1"/>
  <c r="DJ16" i="7"/>
  <c r="HI16" i="7" s="1"/>
  <c r="DJ6" i="7"/>
  <c r="HI6" i="7" s="1"/>
  <c r="DJ29" i="7"/>
  <c r="HI29" i="7" s="1"/>
  <c r="DJ15" i="7"/>
  <c r="HI15" i="7" s="1"/>
  <c r="DJ98" i="7"/>
  <c r="HI98" i="7" s="1"/>
  <c r="X79" i="7"/>
  <c r="DW79" i="7" s="1"/>
  <c r="X24" i="7"/>
  <c r="DW24" i="7" s="1"/>
  <c r="X102" i="7"/>
  <c r="DW102" i="7" s="1"/>
  <c r="X72" i="7"/>
  <c r="DW72" i="7" s="1"/>
  <c r="X42" i="7"/>
  <c r="DW42" i="7" s="1"/>
  <c r="X9" i="7"/>
  <c r="DW9" i="7" s="1"/>
  <c r="X60" i="7"/>
  <c r="DW60" i="7" s="1"/>
  <c r="X48" i="7"/>
  <c r="DW48" i="7" s="1"/>
  <c r="X98" i="7"/>
  <c r="DW98" i="7" s="1"/>
  <c r="X90" i="7"/>
  <c r="DW90" i="7" s="1"/>
  <c r="X40" i="7"/>
  <c r="DW40" i="7" s="1"/>
  <c r="X91" i="7"/>
  <c r="DW91" i="7" s="1"/>
  <c r="X64" i="7"/>
  <c r="DW64" i="7" s="1"/>
  <c r="X34" i="7"/>
  <c r="DW34" i="7" s="1"/>
  <c r="X43" i="7"/>
  <c r="DW43" i="7" s="1"/>
  <c r="X87" i="7"/>
  <c r="DW87" i="7" s="1"/>
  <c r="X82" i="7"/>
  <c r="DW82" i="7" s="1"/>
  <c r="X93" i="7"/>
  <c r="DW93" i="7" s="1"/>
  <c r="X78" i="7"/>
  <c r="DW78" i="7" s="1"/>
  <c r="X57" i="7"/>
  <c r="DW57" i="7" s="1"/>
  <c r="X22" i="7"/>
  <c r="DW22" i="7" s="1"/>
  <c r="X55" i="7"/>
  <c r="DW55" i="7" s="1"/>
  <c r="X36" i="7"/>
  <c r="DW36" i="7" s="1"/>
  <c r="X13" i="7"/>
  <c r="DW13" i="7" s="1"/>
  <c r="X86" i="7"/>
  <c r="DW86" i="7" s="1"/>
  <c r="X80" i="7"/>
  <c r="DW80" i="7" s="1"/>
  <c r="X95" i="7"/>
  <c r="DW95" i="7" s="1"/>
  <c r="X73" i="7"/>
  <c r="DW73" i="7" s="1"/>
  <c r="X30" i="7"/>
  <c r="DW30" i="7" s="1"/>
  <c r="X71" i="7"/>
  <c r="DW71" i="7" s="1"/>
  <c r="X41" i="7"/>
  <c r="DW41" i="7" s="1"/>
  <c r="X32" i="7"/>
  <c r="DW32" i="7" s="1"/>
  <c r="X17" i="7"/>
  <c r="DW17" i="7" s="1"/>
  <c r="X61" i="7"/>
  <c r="DW61" i="7" s="1"/>
  <c r="X85" i="7"/>
  <c r="DW85" i="7" s="1"/>
  <c r="X66" i="7"/>
  <c r="DW66" i="7" s="1"/>
  <c r="X83" i="7"/>
  <c r="DW83" i="7" s="1"/>
  <c r="X99" i="7"/>
  <c r="DW99" i="7" s="1"/>
  <c r="X92" i="7"/>
  <c r="DW92" i="7" s="1"/>
  <c r="X100" i="7"/>
  <c r="DW100" i="7" s="1"/>
  <c r="X51" i="7"/>
  <c r="DW51" i="7" s="1"/>
  <c r="X28" i="7"/>
  <c r="DW28" i="7" s="1"/>
  <c r="X7" i="7"/>
  <c r="DW7" i="7" s="1"/>
  <c r="X65" i="7"/>
  <c r="DW65" i="7" s="1"/>
  <c r="X54" i="7"/>
  <c r="DW54" i="7" s="1"/>
  <c r="X45" i="7"/>
  <c r="DW45" i="7" s="1"/>
  <c r="X77" i="7"/>
  <c r="DW77" i="7" s="1"/>
  <c r="X11" i="7"/>
  <c r="DW11" i="7" s="1"/>
  <c r="X81" i="7"/>
  <c r="DW81" i="7" s="1"/>
  <c r="X35" i="7"/>
  <c r="DW35" i="7" s="1"/>
  <c r="X101" i="7"/>
  <c r="DW101" i="7" s="1"/>
  <c r="X74" i="7"/>
  <c r="DW74" i="7" s="1"/>
  <c r="X68" i="7"/>
  <c r="DW68" i="7" s="1"/>
  <c r="X21" i="7"/>
  <c r="DW21" i="7" s="1"/>
  <c r="BV29" i="7"/>
  <c r="FU29" i="7" s="1"/>
  <c r="BV71" i="7"/>
  <c r="FU71" i="7" s="1"/>
  <c r="BV15" i="7"/>
  <c r="FU15" i="7" s="1"/>
  <c r="BV13" i="7"/>
  <c r="FU13" i="7" s="1"/>
  <c r="BV62" i="7"/>
  <c r="FU62" i="7" s="1"/>
  <c r="BV51" i="7"/>
  <c r="FU51" i="7" s="1"/>
  <c r="BV34" i="7"/>
  <c r="FU34" i="7" s="1"/>
  <c r="BV19" i="7"/>
  <c r="FU19" i="7" s="1"/>
  <c r="BV16" i="7"/>
  <c r="FU16" i="7" s="1"/>
  <c r="BV46" i="7"/>
  <c r="FU46" i="7" s="1"/>
  <c r="BV36" i="7"/>
  <c r="FU36" i="7" s="1"/>
  <c r="BV87" i="7"/>
  <c r="FU87" i="7" s="1"/>
  <c r="BV28" i="7"/>
  <c r="FU28" i="7" s="1"/>
  <c r="BV41" i="7"/>
  <c r="FU41" i="7" s="1"/>
  <c r="BV48" i="7"/>
  <c r="FU48" i="7" s="1"/>
  <c r="BV18" i="7"/>
  <c r="FU18" i="7" s="1"/>
  <c r="BV86" i="7"/>
  <c r="FU86" i="7" s="1"/>
  <c r="BV55" i="7"/>
  <c r="FU55" i="7" s="1"/>
  <c r="BV42" i="7"/>
  <c r="FU42" i="7" s="1"/>
  <c r="BV91" i="7"/>
  <c r="FU91" i="7" s="1"/>
  <c r="BV58" i="7"/>
  <c r="FU58" i="7" s="1"/>
  <c r="BV72" i="7"/>
  <c r="FU72" i="7" s="1"/>
  <c r="BV95" i="7"/>
  <c r="FU95" i="7" s="1"/>
  <c r="BV85" i="7"/>
  <c r="FU85" i="7" s="1"/>
  <c r="BV66" i="7"/>
  <c r="FU66" i="7" s="1"/>
  <c r="BV78" i="7"/>
  <c r="FU78" i="7" s="1"/>
  <c r="BV84" i="7"/>
  <c r="FU84" i="7" s="1"/>
  <c r="BV30" i="7"/>
  <c r="FU30" i="7" s="1"/>
  <c r="BV67" i="7"/>
  <c r="FU67" i="7" s="1"/>
  <c r="BV83" i="7"/>
  <c r="FU83" i="7" s="1"/>
  <c r="BV97" i="7"/>
  <c r="FU97" i="7" s="1"/>
  <c r="BV74" i="7"/>
  <c r="FU74" i="7" s="1"/>
  <c r="BM61" i="7"/>
  <c r="FL61" i="7" s="1"/>
  <c r="BM12" i="7"/>
  <c r="FL12" i="7" s="1"/>
  <c r="CR83" i="7"/>
  <c r="GQ83" i="7" s="1"/>
  <c r="CR96" i="7"/>
  <c r="GQ96" i="7" s="1"/>
  <c r="CR6" i="7"/>
  <c r="GQ6" i="7" s="1"/>
  <c r="CR85" i="7"/>
  <c r="GQ85" i="7" s="1"/>
  <c r="CR21" i="7"/>
  <c r="GQ21" i="7" s="1"/>
  <c r="CR25" i="7"/>
  <c r="GQ25" i="7" s="1"/>
  <c r="CR56" i="7"/>
  <c r="GQ56" i="7" s="1"/>
  <c r="CR13" i="7"/>
  <c r="GQ13" i="7" s="1"/>
  <c r="CR70" i="7"/>
  <c r="GQ70" i="7" s="1"/>
  <c r="CR46" i="7"/>
  <c r="GQ46" i="7" s="1"/>
  <c r="CR66" i="7"/>
  <c r="GQ66" i="7" s="1"/>
  <c r="CR49" i="7"/>
  <c r="GQ49" i="7" s="1"/>
  <c r="CR99" i="7"/>
  <c r="GQ99" i="7" s="1"/>
  <c r="CR72" i="7"/>
  <c r="GQ72" i="7" s="1"/>
  <c r="CR48" i="7"/>
  <c r="GQ48" i="7" s="1"/>
  <c r="CR39" i="7"/>
  <c r="GQ39" i="7" s="1"/>
  <c r="CR5" i="7"/>
  <c r="GQ5" i="7" s="1"/>
  <c r="CR51" i="7"/>
  <c r="GQ51" i="7" s="1"/>
  <c r="CR29" i="7"/>
  <c r="GQ29" i="7" s="1"/>
  <c r="CR75" i="7"/>
  <c r="GQ75" i="7" s="1"/>
  <c r="CR26" i="7"/>
  <c r="GQ26" i="7" s="1"/>
  <c r="CR67" i="7"/>
  <c r="GQ67" i="7" s="1"/>
  <c r="CR4" i="7"/>
  <c r="GQ4" i="7" s="1"/>
  <c r="CR18" i="7"/>
  <c r="GQ18" i="7" s="1"/>
  <c r="CR64" i="7"/>
  <c r="GQ64" i="7" s="1"/>
  <c r="CR59" i="7"/>
  <c r="GQ59" i="7" s="1"/>
  <c r="CR37" i="7"/>
  <c r="GQ37" i="7" s="1"/>
  <c r="CR12" i="7"/>
  <c r="GQ12" i="7" s="1"/>
  <c r="CR62" i="7"/>
  <c r="GQ62" i="7" s="1"/>
  <c r="CR23" i="7"/>
  <c r="GQ23" i="7" s="1"/>
  <c r="CR101" i="7"/>
  <c r="GQ101" i="7" s="1"/>
  <c r="CR73" i="7"/>
  <c r="GQ73" i="7" s="1"/>
  <c r="CR45" i="7"/>
  <c r="GQ45" i="7" s="1"/>
  <c r="CR35" i="7"/>
  <c r="GQ35" i="7" s="1"/>
  <c r="CR47" i="7"/>
  <c r="GQ47" i="7" s="1"/>
  <c r="CR15" i="7"/>
  <c r="GQ15" i="7" s="1"/>
  <c r="CR97" i="7"/>
  <c r="GQ97" i="7" s="1"/>
  <c r="CR74" i="7"/>
  <c r="GQ74" i="7" s="1"/>
  <c r="CR53" i="7"/>
  <c r="GQ53" i="7" s="1"/>
  <c r="CR19" i="7"/>
  <c r="GQ19" i="7" s="1"/>
  <c r="CR33" i="7"/>
  <c r="GQ33" i="7" s="1"/>
  <c r="CR9" i="7"/>
  <c r="GQ9" i="7" s="1"/>
  <c r="CR86" i="7"/>
  <c r="GQ86" i="7" s="1"/>
  <c r="CR68" i="7"/>
  <c r="GQ68" i="7" s="1"/>
  <c r="CR31" i="7"/>
  <c r="GQ31" i="7" s="1"/>
  <c r="CR17" i="7"/>
  <c r="GQ17" i="7" s="1"/>
  <c r="CR69" i="7"/>
  <c r="GQ69" i="7" s="1"/>
  <c r="CR88" i="7"/>
  <c r="GQ88" i="7" s="1"/>
  <c r="CR65" i="7"/>
  <c r="GQ65" i="7" s="1"/>
  <c r="CR79" i="7"/>
  <c r="GQ79" i="7" s="1"/>
  <c r="CR52" i="7"/>
  <c r="GQ52" i="7" s="1"/>
  <c r="CR8" i="7"/>
  <c r="GQ8" i="7" s="1"/>
  <c r="CR84" i="7"/>
  <c r="GQ84" i="7" s="1"/>
  <c r="CR54" i="7"/>
  <c r="GQ54" i="7" s="1"/>
  <c r="CR27" i="7"/>
  <c r="GQ27" i="7" s="1"/>
  <c r="CR42" i="7"/>
  <c r="GQ42" i="7" s="1"/>
  <c r="CR10" i="7"/>
  <c r="GQ10" i="7" s="1"/>
  <c r="CR44" i="7"/>
  <c r="GQ44" i="7" s="1"/>
  <c r="CR36" i="7"/>
  <c r="GQ36" i="7" s="1"/>
  <c r="CR91" i="7"/>
  <c r="GQ91" i="7" s="1"/>
  <c r="CR41" i="7"/>
  <c r="GQ41" i="7" s="1"/>
  <c r="CR24" i="7"/>
  <c r="GQ24" i="7" s="1"/>
  <c r="CR82" i="7"/>
  <c r="GQ82" i="7" s="1"/>
  <c r="CR89" i="7"/>
  <c r="GQ89" i="7" s="1"/>
  <c r="CR80" i="7"/>
  <c r="GQ80" i="7" s="1"/>
  <c r="CR22" i="7"/>
  <c r="GQ22" i="7" s="1"/>
  <c r="CR40" i="7"/>
  <c r="GQ40" i="7" s="1"/>
  <c r="CR38" i="7"/>
  <c r="GQ38" i="7" s="1"/>
  <c r="CR7" i="7"/>
  <c r="GQ7" i="7" s="1"/>
  <c r="BM47" i="7"/>
  <c r="FL47" i="7" s="1"/>
  <c r="CZ92" i="7"/>
  <c r="GY92" i="7" s="1"/>
  <c r="BV89" i="7"/>
  <c r="FU89" i="7" s="1"/>
  <c r="BM44" i="7"/>
  <c r="FL44" i="7" s="1"/>
  <c r="AS44" i="7"/>
  <c r="ER44" i="7" s="1"/>
  <c r="DF101" i="7"/>
  <c r="HE101" i="7" s="1"/>
  <c r="DF77" i="7"/>
  <c r="HE77" i="7" s="1"/>
  <c r="DF33" i="7"/>
  <c r="HE33" i="7" s="1"/>
  <c r="DF69" i="7"/>
  <c r="HE69" i="7" s="1"/>
  <c r="DF89" i="7"/>
  <c r="HE89" i="7" s="1"/>
  <c r="DF72" i="7"/>
  <c r="HE72" i="7" s="1"/>
  <c r="DF16" i="7"/>
  <c r="HE16" i="7" s="1"/>
  <c r="DF11" i="7"/>
  <c r="HE11" i="7" s="1"/>
  <c r="DF67" i="7"/>
  <c r="HE67" i="7" s="1"/>
  <c r="DF84" i="7"/>
  <c r="HE84" i="7" s="1"/>
  <c r="DF3" i="7"/>
  <c r="HE3" i="7" s="1"/>
  <c r="DF50" i="7"/>
  <c r="HE50" i="7" s="1"/>
  <c r="DF95" i="7"/>
  <c r="HE95" i="7" s="1"/>
  <c r="DF92" i="7"/>
  <c r="HE92" i="7" s="1"/>
  <c r="DF14" i="7"/>
  <c r="HE14" i="7" s="1"/>
  <c r="DF85" i="7"/>
  <c r="HE85" i="7" s="1"/>
  <c r="DF7" i="7"/>
  <c r="HE7" i="7" s="1"/>
  <c r="DF55" i="7"/>
  <c r="HE55" i="7" s="1"/>
  <c r="DF9" i="7"/>
  <c r="HE9" i="7" s="1"/>
  <c r="DF66" i="7"/>
  <c r="HE66" i="7" s="1"/>
  <c r="DF23" i="7"/>
  <c r="HE23" i="7" s="1"/>
  <c r="DF15" i="7"/>
  <c r="HE15" i="7" s="1"/>
  <c r="DF65" i="7"/>
  <c r="HE65" i="7" s="1"/>
  <c r="DF82" i="7"/>
  <c r="HE82" i="7" s="1"/>
  <c r="DF96" i="7"/>
  <c r="HE96" i="7" s="1"/>
  <c r="DF94" i="7"/>
  <c r="HE94" i="7" s="1"/>
  <c r="DF59" i="7"/>
  <c r="HE59" i="7" s="1"/>
  <c r="DF21" i="7"/>
  <c r="HE21" i="7" s="1"/>
  <c r="DF12" i="7"/>
  <c r="HE12" i="7" s="1"/>
  <c r="DF40" i="7"/>
  <c r="HE40" i="7" s="1"/>
  <c r="DF34" i="7"/>
  <c r="HE34" i="7" s="1"/>
  <c r="DF88" i="7"/>
  <c r="HE88" i="7" s="1"/>
  <c r="DF83" i="7"/>
  <c r="HE83" i="7" s="1"/>
  <c r="DF97" i="7"/>
  <c r="HE97" i="7" s="1"/>
  <c r="DF4" i="7"/>
  <c r="HE4" i="7" s="1"/>
  <c r="DF71" i="7"/>
  <c r="HE71" i="7" s="1"/>
  <c r="DF10" i="7"/>
  <c r="HE10" i="7" s="1"/>
  <c r="DF36" i="7"/>
  <c r="HE36" i="7" s="1"/>
  <c r="DF6" i="7"/>
  <c r="HE6" i="7" s="1"/>
  <c r="DF52" i="7"/>
  <c r="HE52" i="7" s="1"/>
  <c r="DF25" i="7"/>
  <c r="HE25" i="7" s="1"/>
  <c r="DF41" i="7"/>
  <c r="HE41" i="7" s="1"/>
  <c r="BV35" i="7"/>
  <c r="FU35" i="7" s="1"/>
  <c r="DB101" i="7"/>
  <c r="HA101" i="7" s="1"/>
  <c r="CT67" i="7"/>
  <c r="GS67" i="7" s="1"/>
  <c r="DB73" i="7"/>
  <c r="HA73" i="7" s="1"/>
  <c r="N43" i="7"/>
  <c r="DM43" i="7" s="1"/>
  <c r="BL78" i="7"/>
  <c r="FK78" i="7" s="1"/>
  <c r="BL68" i="7"/>
  <c r="FK68" i="7" s="1"/>
  <c r="BL51" i="7"/>
  <c r="FK51" i="7" s="1"/>
  <c r="BL63" i="7"/>
  <c r="FK63" i="7" s="1"/>
  <c r="BL11" i="7"/>
  <c r="FK11" i="7" s="1"/>
  <c r="N13" i="7"/>
  <c r="DM13" i="7" s="1"/>
  <c r="BL46" i="7"/>
  <c r="FK46" i="7" s="1"/>
  <c r="AG16" i="7"/>
  <c r="EF16" i="7" s="1"/>
  <c r="BK3" i="7"/>
  <c r="FJ3" i="7" s="1"/>
  <c r="BK43" i="7"/>
  <c r="FJ43" i="7" s="1"/>
  <c r="AN63" i="7"/>
  <c r="EM63" i="7" s="1"/>
  <c r="BK46" i="7"/>
  <c r="FJ46" i="7" s="1"/>
  <c r="AN27" i="7"/>
  <c r="EM27" i="7" s="1"/>
  <c r="BP71" i="7"/>
  <c r="FO71" i="7" s="1"/>
  <c r="AN78" i="7"/>
  <c r="EM78" i="7" s="1"/>
  <c r="AN29" i="7"/>
  <c r="EM29" i="7" s="1"/>
  <c r="BK48" i="7"/>
  <c r="FJ48" i="7" s="1"/>
  <c r="BK16" i="7"/>
  <c r="FJ16" i="7" s="1"/>
  <c r="BP80" i="7"/>
  <c r="FO80" i="7" s="1"/>
  <c r="AN92" i="7"/>
  <c r="EM92" i="7" s="1"/>
  <c r="BK44" i="7"/>
  <c r="FJ44" i="7" s="1"/>
  <c r="BK25" i="7"/>
  <c r="FJ25" i="7" s="1"/>
  <c r="BK33" i="7"/>
  <c r="FJ33" i="7" s="1"/>
  <c r="BK82" i="7"/>
  <c r="FJ82" i="7" s="1"/>
  <c r="BK7" i="7"/>
  <c r="FJ7" i="7" s="1"/>
  <c r="BK99" i="7"/>
  <c r="FJ99" i="7" s="1"/>
  <c r="BK45" i="7"/>
  <c r="FJ45" i="7" s="1"/>
  <c r="BP76" i="7"/>
  <c r="FO76" i="7" s="1"/>
  <c r="AN99" i="7"/>
  <c r="EM99" i="7" s="1"/>
  <c r="AN94" i="7"/>
  <c r="EM94" i="7" s="1"/>
  <c r="AR18" i="7"/>
  <c r="EQ18" i="7" s="1"/>
  <c r="AR73" i="7"/>
  <c r="EQ73" i="7" s="1"/>
  <c r="AN86" i="7"/>
  <c r="EM86" i="7" s="1"/>
  <c r="AR66" i="7"/>
  <c r="EQ66" i="7" s="1"/>
  <c r="BE86" i="7"/>
  <c r="FD86" i="7" s="1"/>
  <c r="AR37" i="7"/>
  <c r="EQ37" i="7" s="1"/>
  <c r="AR12" i="7"/>
  <c r="EQ12" i="7" s="1"/>
  <c r="AR16" i="7"/>
  <c r="EQ16" i="7" s="1"/>
  <c r="AR69" i="7"/>
  <c r="EQ69" i="7" s="1"/>
  <c r="AR25" i="7"/>
  <c r="EQ25" i="7" s="1"/>
  <c r="BE100" i="7"/>
  <c r="FD100" i="7" s="1"/>
  <c r="AR5" i="7"/>
  <c r="EQ5" i="7" s="1"/>
  <c r="AR101" i="7"/>
  <c r="EQ101" i="7" s="1"/>
  <c r="AR26" i="7"/>
  <c r="EQ26" i="7" s="1"/>
  <c r="AI37" i="7"/>
  <c r="EH37" i="7" s="1"/>
  <c r="DC82" i="7"/>
  <c r="HB82" i="7" s="1"/>
  <c r="BE69" i="7"/>
  <c r="FD69" i="7" s="1"/>
  <c r="BK88" i="7"/>
  <c r="FJ88" i="7" s="1"/>
  <c r="BW53" i="7"/>
  <c r="FV53" i="7" s="1"/>
  <c r="AN72" i="7"/>
  <c r="EM72" i="7" s="1"/>
  <c r="BP46" i="7"/>
  <c r="FO46" i="7" s="1"/>
  <c r="BW52" i="7"/>
  <c r="FV52" i="7" s="1"/>
  <c r="BP74" i="7"/>
  <c r="FO74" i="7" s="1"/>
  <c r="BP14" i="7"/>
  <c r="FO14" i="7" s="1"/>
  <c r="BW27" i="7"/>
  <c r="FV27" i="7" s="1"/>
  <c r="BW93" i="7"/>
  <c r="FV93" i="7" s="1"/>
  <c r="BP83" i="7"/>
  <c r="FO83" i="7" s="1"/>
  <c r="BP7" i="7"/>
  <c r="FO7" i="7" s="1"/>
  <c r="BW25" i="7"/>
  <c r="FV25" i="7" s="1"/>
  <c r="AN58" i="7"/>
  <c r="EM58" i="7" s="1"/>
  <c r="AN33" i="7"/>
  <c r="EM33" i="7" s="1"/>
  <c r="BK4" i="7"/>
  <c r="FJ4" i="7" s="1"/>
  <c r="AN32" i="7"/>
  <c r="EM32" i="7" s="1"/>
  <c r="AN66" i="7"/>
  <c r="EM66" i="7" s="1"/>
  <c r="AN24" i="7"/>
  <c r="EM24" i="7" s="1"/>
  <c r="AN41" i="7"/>
  <c r="EM41" i="7" s="1"/>
  <c r="BK17" i="7"/>
  <c r="FJ17" i="7" s="1"/>
  <c r="AN26" i="7"/>
  <c r="EM26" i="7" s="1"/>
  <c r="BW100" i="7"/>
  <c r="FV100" i="7" s="1"/>
  <c r="BW34" i="7"/>
  <c r="FV34" i="7" s="1"/>
  <c r="AN73" i="7"/>
  <c r="EM73" i="7" s="1"/>
  <c r="AN101" i="7"/>
  <c r="EM101" i="7" s="1"/>
  <c r="BK60" i="7"/>
  <c r="FJ60" i="7" s="1"/>
  <c r="BK74" i="7"/>
  <c r="FJ74" i="7" s="1"/>
  <c r="BK11" i="7"/>
  <c r="FJ11" i="7" s="1"/>
  <c r="BK68" i="7"/>
  <c r="FJ68" i="7" s="1"/>
  <c r="BK67" i="7"/>
  <c r="FJ67" i="7" s="1"/>
  <c r="BK13" i="7"/>
  <c r="FJ13" i="7" s="1"/>
  <c r="BK34" i="7"/>
  <c r="FJ34" i="7" s="1"/>
  <c r="BK52" i="7"/>
  <c r="FJ52" i="7" s="1"/>
  <c r="BK8" i="7"/>
  <c r="FJ8" i="7" s="1"/>
  <c r="BK20" i="7"/>
  <c r="FJ20" i="7" s="1"/>
  <c r="BW86" i="7"/>
  <c r="FV86" i="7" s="1"/>
  <c r="AR91" i="7"/>
  <c r="EQ91" i="7" s="1"/>
  <c r="BW96" i="7"/>
  <c r="FV96" i="7" s="1"/>
  <c r="AR80" i="7"/>
  <c r="EQ80" i="7" s="1"/>
  <c r="AR56" i="7"/>
  <c r="EQ56" i="7" s="1"/>
  <c r="AG81" i="7"/>
  <c r="EF81" i="7" s="1"/>
  <c r="AR35" i="7"/>
  <c r="EQ35" i="7" s="1"/>
  <c r="BP97" i="7"/>
  <c r="FO97" i="7" s="1"/>
  <c r="AR82" i="7"/>
  <c r="EQ82" i="7" s="1"/>
  <c r="AR62" i="7"/>
  <c r="EQ62" i="7" s="1"/>
  <c r="AR47" i="7"/>
  <c r="EQ47" i="7" s="1"/>
  <c r="AR10" i="7"/>
  <c r="EQ10" i="7" s="1"/>
  <c r="AR94" i="7"/>
  <c r="EQ94" i="7" s="1"/>
  <c r="AN77" i="7"/>
  <c r="EM77" i="7" s="1"/>
  <c r="AR76" i="7"/>
  <c r="EQ76" i="7" s="1"/>
  <c r="AN98" i="7"/>
  <c r="EM98" i="7" s="1"/>
  <c r="AR33" i="7"/>
  <c r="EQ33" i="7" s="1"/>
  <c r="AQ81" i="7"/>
  <c r="EP81" i="7" s="1"/>
  <c r="AR11" i="7"/>
  <c r="EQ11" i="7" s="1"/>
  <c r="CX85" i="7"/>
  <c r="GW85" i="7" s="1"/>
  <c r="AG9" i="7"/>
  <c r="EF9" i="7" s="1"/>
  <c r="BO93" i="7"/>
  <c r="FN93" i="7" s="1"/>
  <c r="CJ39" i="7"/>
  <c r="GI39" i="7" s="1"/>
  <c r="BW30" i="7"/>
  <c r="FV30" i="7" s="1"/>
  <c r="AN15" i="7"/>
  <c r="EM15" i="7" s="1"/>
  <c r="BP43" i="7"/>
  <c r="FO43" i="7" s="1"/>
  <c r="BW50" i="7"/>
  <c r="FV50" i="7" s="1"/>
  <c r="BP64" i="7"/>
  <c r="FO64" i="7" s="1"/>
  <c r="BP98" i="7"/>
  <c r="FO98" i="7" s="1"/>
  <c r="BW28" i="7"/>
  <c r="FV28" i="7" s="1"/>
  <c r="BP57" i="7"/>
  <c r="FO57" i="7" s="1"/>
  <c r="BW58" i="7"/>
  <c r="FV58" i="7" s="1"/>
  <c r="BW6" i="7"/>
  <c r="FV6" i="7" s="1"/>
  <c r="AN28" i="7"/>
  <c r="EM28" i="7" s="1"/>
  <c r="AN49" i="7"/>
  <c r="EM49" i="7" s="1"/>
  <c r="AN11" i="7"/>
  <c r="EM11" i="7" s="1"/>
  <c r="AN88" i="7"/>
  <c r="EM88" i="7" s="1"/>
  <c r="AN10" i="7"/>
  <c r="EM10" i="7" s="1"/>
  <c r="AN43" i="7"/>
  <c r="EM43" i="7" s="1"/>
  <c r="BK85" i="7"/>
  <c r="FJ85" i="7" s="1"/>
  <c r="AN65" i="7"/>
  <c r="EM65" i="7" s="1"/>
  <c r="AN9" i="7"/>
  <c r="EM9" i="7" s="1"/>
  <c r="BK54" i="7"/>
  <c r="FJ54" i="7" s="1"/>
  <c r="BW42" i="7"/>
  <c r="FV42" i="7" s="1"/>
  <c r="AN57" i="7"/>
  <c r="EM57" i="7" s="1"/>
  <c r="AN5" i="7"/>
  <c r="EM5" i="7" s="1"/>
  <c r="BK28" i="7"/>
  <c r="FJ28" i="7" s="1"/>
  <c r="BW81" i="7"/>
  <c r="FV81" i="7" s="1"/>
  <c r="BK81" i="7"/>
  <c r="FJ81" i="7" s="1"/>
  <c r="BK35" i="7"/>
  <c r="FJ35" i="7" s="1"/>
  <c r="BK51" i="7"/>
  <c r="FJ51" i="7" s="1"/>
  <c r="BK10" i="7"/>
  <c r="FJ10" i="7" s="1"/>
  <c r="BK22" i="7"/>
  <c r="FJ22" i="7" s="1"/>
  <c r="BK58" i="7"/>
  <c r="FJ58" i="7" s="1"/>
  <c r="BK83" i="7"/>
  <c r="FJ83" i="7" s="1"/>
  <c r="BK23" i="7"/>
  <c r="FJ23" i="7" s="1"/>
  <c r="BW95" i="7"/>
  <c r="FV95" i="7" s="1"/>
  <c r="AN96" i="7"/>
  <c r="EM96" i="7" s="1"/>
  <c r="AR79" i="7"/>
  <c r="EQ79" i="7" s="1"/>
  <c r="AR20" i="7"/>
  <c r="EQ20" i="7" s="1"/>
  <c r="AR59" i="7"/>
  <c r="EQ59" i="7" s="1"/>
  <c r="AR78" i="7"/>
  <c r="EQ78" i="7" s="1"/>
  <c r="AQ18" i="7"/>
  <c r="EP18" i="7" s="1"/>
  <c r="BP82" i="7"/>
  <c r="FO82" i="7" s="1"/>
  <c r="AR8" i="7"/>
  <c r="EQ8" i="7" s="1"/>
  <c r="AR15" i="7"/>
  <c r="EQ15" i="7" s="1"/>
  <c r="BP89" i="7"/>
  <c r="FO89" i="7" s="1"/>
  <c r="S70" i="7"/>
  <c r="DR70" i="7" s="1"/>
  <c r="AR81" i="7"/>
  <c r="EQ81" i="7" s="1"/>
  <c r="CR98" i="7"/>
  <c r="GQ98" i="7" s="1"/>
  <c r="AR60" i="7"/>
  <c r="EQ60" i="7" s="1"/>
  <c r="AQ91" i="7"/>
  <c r="EP91" i="7" s="1"/>
  <c r="AR21" i="7"/>
  <c r="EQ21" i="7" s="1"/>
  <c r="BL44" i="7"/>
  <c r="FK44" i="7" s="1"/>
  <c r="AR46" i="7"/>
  <c r="EQ46" i="7" s="1"/>
  <c r="BL32" i="7"/>
  <c r="FK32" i="7" s="1"/>
  <c r="CO83" i="7"/>
  <c r="GN83" i="7" s="1"/>
  <c r="BW98" i="7"/>
  <c r="FV98" i="7" s="1"/>
  <c r="AR98" i="7"/>
  <c r="EQ98" i="7" s="1"/>
  <c r="AG17" i="7"/>
  <c r="EF17" i="7" s="1"/>
  <c r="DF90" i="7"/>
  <c r="HE90" i="7" s="1"/>
  <c r="BV98" i="7"/>
  <c r="FU98" i="7" s="1"/>
  <c r="CO97" i="7"/>
  <c r="GN97" i="7" s="1"/>
  <c r="CO85" i="7"/>
  <c r="GN85" i="7" s="1"/>
  <c r="BW90" i="7"/>
  <c r="FV90" i="7" s="1"/>
  <c r="BP86" i="7"/>
  <c r="FO86" i="7" s="1"/>
  <c r="BW87" i="7"/>
  <c r="FV87" i="7" s="1"/>
  <c r="AR55" i="7"/>
  <c r="EQ55" i="7" s="1"/>
  <c r="AR38" i="7"/>
  <c r="EQ38" i="7" s="1"/>
  <c r="AR65" i="7"/>
  <c r="EQ65" i="7" s="1"/>
  <c r="AR71" i="7"/>
  <c r="EQ71" i="7" s="1"/>
  <c r="AR27" i="7"/>
  <c r="EQ27" i="7" s="1"/>
  <c r="AR4" i="7"/>
  <c r="EQ4" i="7" s="1"/>
  <c r="AR44" i="7"/>
  <c r="EQ44" i="7" s="1"/>
  <c r="AR50" i="7"/>
  <c r="EQ50" i="7" s="1"/>
  <c r="AR58" i="7"/>
  <c r="EQ58" i="7" s="1"/>
  <c r="BE82" i="7"/>
  <c r="FD82" i="7" s="1"/>
  <c r="CU88" i="7"/>
  <c r="GT88" i="7" s="1"/>
  <c r="BW97" i="7"/>
  <c r="FV97" i="7" s="1"/>
  <c r="AG102" i="7"/>
  <c r="EF102" i="7" s="1"/>
  <c r="AR64" i="7"/>
  <c r="EQ64" i="7" s="1"/>
  <c r="AR67" i="7"/>
  <c r="EQ67" i="7" s="1"/>
  <c r="AR14" i="7"/>
  <c r="EQ14" i="7" s="1"/>
  <c r="AR92" i="7"/>
  <c r="EQ92" i="7" s="1"/>
  <c r="AR87" i="7"/>
  <c r="EQ87" i="7" s="1"/>
  <c r="AR63" i="7"/>
  <c r="EQ63" i="7" s="1"/>
  <c r="AR52" i="7"/>
  <c r="EQ52" i="7" s="1"/>
  <c r="AR13" i="7"/>
  <c r="EQ13" i="7" s="1"/>
  <c r="AR17" i="7"/>
  <c r="EQ17" i="7" s="1"/>
  <c r="AR29" i="7"/>
  <c r="EQ29" i="7" s="1"/>
  <c r="AR42" i="7"/>
  <c r="EQ42" i="7" s="1"/>
  <c r="BL8" i="7"/>
  <c r="FK8" i="7" s="1"/>
  <c r="AR34" i="7"/>
  <c r="EQ34" i="7" s="1"/>
  <c r="BE94" i="7"/>
  <c r="FD94" i="7" s="1"/>
  <c r="BV40" i="7"/>
  <c r="FU40" i="7" s="1"/>
  <c r="BR34" i="7"/>
  <c r="FQ34" i="7" s="1"/>
  <c r="BK96" i="7"/>
  <c r="FJ96" i="7" s="1"/>
  <c r="AR22" i="7"/>
  <c r="EQ22" i="7" s="1"/>
  <c r="BW83" i="7"/>
  <c r="FV83" i="7" s="1"/>
  <c r="AR36" i="7"/>
  <c r="EQ36" i="7" s="1"/>
  <c r="AR28" i="7"/>
  <c r="EQ28" i="7" s="1"/>
  <c r="AG79" i="7"/>
  <c r="EF79" i="7" s="1"/>
  <c r="AR49" i="7"/>
  <c r="EQ49" i="7" s="1"/>
  <c r="CT22" i="7"/>
  <c r="GS22" i="7" s="1"/>
  <c r="DE14" i="7"/>
  <c r="HD14" i="7" s="1"/>
  <c r="BV92" i="7"/>
  <c r="FU92" i="7" s="1"/>
  <c r="AR95" i="7"/>
  <c r="EQ95" i="7" s="1"/>
  <c r="BJ84" i="7"/>
  <c r="FI84" i="7" s="1"/>
  <c r="CP39" i="7"/>
  <c r="GO39" i="7" s="1"/>
  <c r="Y99" i="7"/>
  <c r="DX99" i="7" s="1"/>
  <c r="BK41" i="7"/>
  <c r="FJ41" i="7" s="1"/>
  <c r="BK61" i="7"/>
  <c r="FJ61" i="7" s="1"/>
  <c r="BK9" i="7"/>
  <c r="FJ9" i="7" s="1"/>
  <c r="BK40" i="7"/>
  <c r="FJ40" i="7" s="1"/>
  <c r="BK71" i="7"/>
  <c r="FJ71" i="7" s="1"/>
  <c r="BK19" i="7"/>
  <c r="FJ19" i="7" s="1"/>
  <c r="BK70" i="7"/>
  <c r="FJ70" i="7" s="1"/>
  <c r="AG101" i="7"/>
  <c r="EF101" i="7" s="1"/>
  <c r="BW91" i="7"/>
  <c r="FV91" i="7" s="1"/>
  <c r="AG73" i="7"/>
  <c r="EF73" i="7" s="1"/>
  <c r="BP94" i="7"/>
  <c r="FO94" i="7" s="1"/>
  <c r="AR30" i="7"/>
  <c r="EQ30" i="7" s="1"/>
  <c r="AR31" i="7"/>
  <c r="EQ31" i="7" s="1"/>
  <c r="AR40" i="7"/>
  <c r="EQ40" i="7" s="1"/>
  <c r="AR39" i="7"/>
  <c r="EQ39" i="7" s="1"/>
  <c r="AN89" i="7"/>
  <c r="EM89" i="7" s="1"/>
  <c r="AR99" i="7"/>
  <c r="EQ99" i="7" s="1"/>
  <c r="BW102" i="7"/>
  <c r="FV102" i="7" s="1"/>
  <c r="AR85" i="7"/>
  <c r="EQ85" i="7" s="1"/>
  <c r="AR43" i="7"/>
  <c r="EQ43" i="7" s="1"/>
  <c r="S37" i="7"/>
  <c r="DR37" i="7" s="1"/>
  <c r="AR53" i="7"/>
  <c r="EQ53" i="7" s="1"/>
  <c r="AR74" i="7"/>
  <c r="EQ74" i="7" s="1"/>
  <c r="AR9" i="7"/>
  <c r="EQ9" i="7" s="1"/>
  <c r="CO93" i="7"/>
  <c r="GN93" i="7" s="1"/>
  <c r="BW79" i="7"/>
  <c r="FV79" i="7" s="1"/>
  <c r="AR23" i="7"/>
  <c r="EQ23" i="7" s="1"/>
  <c r="BC34" i="7"/>
  <c r="FB34" i="7" s="1"/>
  <c r="AR19" i="7"/>
  <c r="EQ19" i="7" s="1"/>
  <c r="BS50" i="7"/>
  <c r="FR50" i="7" s="1"/>
  <c r="BC61" i="7"/>
  <c r="FB61" i="7" s="1"/>
  <c r="BC19" i="7"/>
  <c r="FB19" i="7" s="1"/>
  <c r="AG27" i="7"/>
  <c r="EF27" i="7" s="1"/>
  <c r="AR32" i="7"/>
  <c r="EQ32" i="7" s="1"/>
  <c r="AE52" i="7"/>
  <c r="ED52" i="7" s="1"/>
  <c r="BS42" i="7"/>
  <c r="FR42" i="7" s="1"/>
  <c r="BC50" i="7"/>
  <c r="FB50" i="7" s="1"/>
  <c r="CT53" i="7"/>
  <c r="GS53" i="7" s="1"/>
  <c r="CT9" i="7"/>
  <c r="GS9" i="7" s="1"/>
  <c r="BV44" i="7"/>
  <c r="FU44" i="7" s="1"/>
  <c r="BH88" i="7"/>
  <c r="FG88" i="7" s="1"/>
  <c r="AG44" i="7"/>
  <c r="EF44" i="7" s="1"/>
  <c r="DE61" i="7"/>
  <c r="HD61" i="7" s="1"/>
  <c r="BV57" i="7"/>
  <c r="FU57" i="7" s="1"/>
  <c r="DI53" i="7"/>
  <c r="HH53" i="7" s="1"/>
  <c r="AN87" i="7"/>
  <c r="EM87" i="7" s="1"/>
  <c r="DJ95" i="7"/>
  <c r="HI95" i="7" s="1"/>
  <c r="CT94" i="7"/>
  <c r="GS94" i="7" s="1"/>
  <c r="CT102" i="7"/>
  <c r="GS102" i="7" s="1"/>
  <c r="BV50" i="7"/>
  <c r="FU50" i="7" s="1"/>
  <c r="BR35" i="7"/>
  <c r="FQ35" i="7" s="1"/>
  <c r="CT4" i="7"/>
  <c r="GS4" i="7" s="1"/>
  <c r="AI73" i="7"/>
  <c r="EH73" i="7" s="1"/>
  <c r="BV26" i="7"/>
  <c r="FU26" i="7" s="1"/>
  <c r="AI33" i="7"/>
  <c r="EH33" i="7" s="1"/>
  <c r="BV49" i="7"/>
  <c r="FU49" i="7" s="1"/>
  <c r="CT50" i="7"/>
  <c r="GS50" i="7" s="1"/>
  <c r="BV37" i="7"/>
  <c r="FU37" i="7" s="1"/>
  <c r="BR13" i="7"/>
  <c r="FQ13" i="7" s="1"/>
  <c r="BR10" i="7"/>
  <c r="FQ10" i="7" s="1"/>
  <c r="Y35" i="7"/>
  <c r="DX35" i="7" s="1"/>
  <c r="S59" i="7"/>
  <c r="DR59" i="7" s="1"/>
  <c r="S18" i="7"/>
  <c r="DR18" i="7" s="1"/>
  <c r="S94" i="7"/>
  <c r="DR94" i="7" s="1"/>
  <c r="BL96" i="7"/>
  <c r="FK96" i="7" s="1"/>
  <c r="AI50" i="7"/>
  <c r="EH50" i="7" s="1"/>
  <c r="BL35" i="7"/>
  <c r="FK35" i="7" s="1"/>
  <c r="AI94" i="7"/>
  <c r="EH94" i="7" s="1"/>
  <c r="AI8" i="7"/>
  <c r="EH8" i="7" s="1"/>
  <c r="BV23" i="7"/>
  <c r="FU23" i="7" s="1"/>
  <c r="BV17" i="7"/>
  <c r="FU17" i="7" s="1"/>
  <c r="CT19" i="7"/>
  <c r="GS19" i="7" s="1"/>
  <c r="BV11" i="7"/>
  <c r="FU11" i="7" s="1"/>
  <c r="BR101" i="7"/>
  <c r="FQ101" i="7" s="1"/>
  <c r="DI49" i="7"/>
  <c r="HH49" i="7" s="1"/>
  <c r="S57" i="7"/>
  <c r="DR57" i="7" s="1"/>
  <c r="S12" i="7"/>
  <c r="DR12" i="7" s="1"/>
  <c r="CY25" i="7"/>
  <c r="GX25" i="7" s="1"/>
  <c r="CT8" i="7"/>
  <c r="GS8" i="7" s="1"/>
  <c r="AI102" i="7"/>
  <c r="EH102" i="7" s="1"/>
  <c r="CT90" i="7"/>
  <c r="GS90" i="7" s="1"/>
  <c r="BL22" i="7"/>
  <c r="FK22" i="7" s="1"/>
  <c r="AI28" i="7"/>
  <c r="EH28" i="7" s="1"/>
  <c r="BV65" i="7"/>
  <c r="FU65" i="7" s="1"/>
  <c r="AG84" i="7"/>
  <c r="EF84" i="7" s="1"/>
  <c r="BL41" i="7"/>
  <c r="FK41" i="7" s="1"/>
  <c r="CT47" i="7"/>
  <c r="GS47" i="7" s="1"/>
  <c r="BV59" i="7"/>
  <c r="FU59" i="7" s="1"/>
  <c r="BV79" i="7"/>
  <c r="FU79" i="7" s="1"/>
  <c r="BV94" i="7"/>
  <c r="FU94" i="7" s="1"/>
  <c r="DE69" i="7"/>
  <c r="HD69" i="7" s="1"/>
  <c r="BV21" i="7"/>
  <c r="FU21" i="7" s="1"/>
  <c r="AI65" i="7"/>
  <c r="EH65" i="7" s="1"/>
  <c r="BV12" i="7"/>
  <c r="FU12" i="7" s="1"/>
  <c r="U66" i="7"/>
  <c r="DT66" i="7" s="1"/>
  <c r="Y30" i="7"/>
  <c r="DX30" i="7" s="1"/>
  <c r="CP22" i="7"/>
  <c r="GO22" i="7" s="1"/>
  <c r="BR33" i="7"/>
  <c r="FQ33" i="7" s="1"/>
  <c r="S82" i="7"/>
  <c r="DR82" i="7" s="1"/>
  <c r="S102" i="7"/>
  <c r="DR102" i="7" s="1"/>
  <c r="AI61" i="7"/>
  <c r="EH61" i="7" s="1"/>
  <c r="AI43" i="7"/>
  <c r="EH43" i="7" s="1"/>
  <c r="BV99" i="7"/>
  <c r="FU99" i="7" s="1"/>
  <c r="BL9" i="7"/>
  <c r="FK9" i="7" s="1"/>
  <c r="BV64" i="7"/>
  <c r="FU64" i="7" s="1"/>
  <c r="N39" i="7"/>
  <c r="DM39" i="7" s="1"/>
  <c r="BL91" i="7"/>
  <c r="FK91" i="7" s="1"/>
  <c r="CT35" i="7"/>
  <c r="GS35" i="7" s="1"/>
  <c r="BV45" i="7"/>
  <c r="FU45" i="7" s="1"/>
  <c r="DE25" i="7"/>
  <c r="HD25" i="7" s="1"/>
  <c r="N20" i="7"/>
  <c r="DM20" i="7" s="1"/>
  <c r="CT93" i="7"/>
  <c r="GS93" i="7" s="1"/>
  <c r="DE8" i="7"/>
  <c r="HD8" i="7" s="1"/>
  <c r="BV100" i="7"/>
  <c r="FU100" i="7" s="1"/>
  <c r="BL31" i="7"/>
  <c r="FK31" i="7" s="1"/>
  <c r="DE75" i="7"/>
  <c r="HD75" i="7" s="1"/>
  <c r="U72" i="7"/>
  <c r="DT72" i="7" s="1"/>
  <c r="Y14" i="7"/>
  <c r="DX14" i="7" s="1"/>
  <c r="CP24" i="7"/>
  <c r="GO24" i="7" s="1"/>
  <c r="BR25" i="7"/>
  <c r="FQ25" i="7" s="1"/>
  <c r="CP35" i="7"/>
  <c r="GO35" i="7" s="1"/>
  <c r="S58" i="7"/>
  <c r="DR58" i="7" s="1"/>
  <c r="BL70" i="7"/>
  <c r="FK70" i="7" s="1"/>
  <c r="BL40" i="7"/>
  <c r="FK40" i="7" s="1"/>
  <c r="CY73" i="7"/>
  <c r="GX73" i="7" s="1"/>
  <c r="BL33" i="7"/>
  <c r="FK33" i="7" s="1"/>
  <c r="CT80" i="7"/>
  <c r="GS80" i="7" s="1"/>
  <c r="AI48" i="7"/>
  <c r="EH48" i="7" s="1"/>
  <c r="AI98" i="7"/>
  <c r="EH98" i="7" s="1"/>
  <c r="BV38" i="7"/>
  <c r="FU38" i="7" s="1"/>
  <c r="CT27" i="7"/>
  <c r="GS27" i="7" s="1"/>
  <c r="BV54" i="7"/>
  <c r="FU54" i="7" s="1"/>
  <c r="CT56" i="7"/>
  <c r="GS56" i="7" s="1"/>
  <c r="CY24" i="7"/>
  <c r="GX24" i="7" s="1"/>
  <c r="CT48" i="7"/>
  <c r="GS48" i="7" s="1"/>
  <c r="CY3" i="7"/>
  <c r="GX3" i="7" s="1"/>
  <c r="BL100" i="7"/>
  <c r="FK100" i="7" s="1"/>
  <c r="DE17" i="7"/>
  <c r="HD17" i="7" s="1"/>
  <c r="BR29" i="7"/>
  <c r="FQ29" i="7" s="1"/>
  <c r="Y72" i="7"/>
  <c r="DX72" i="7" s="1"/>
  <c r="CP62" i="7"/>
  <c r="GO62" i="7" s="1"/>
  <c r="BR82" i="7"/>
  <c r="FQ82" i="7" s="1"/>
  <c r="CP96" i="7"/>
  <c r="GO96" i="7" s="1"/>
  <c r="S60" i="7"/>
  <c r="DR60" i="7" s="1"/>
  <c r="S97" i="7"/>
  <c r="DR97" i="7" s="1"/>
  <c r="BL83" i="7"/>
  <c r="FK83" i="7" s="1"/>
  <c r="BL42" i="7"/>
  <c r="FK42" i="7" s="1"/>
  <c r="BL27" i="7"/>
  <c r="FK27" i="7" s="1"/>
  <c r="CT76" i="7"/>
  <c r="GS76" i="7" s="1"/>
  <c r="CT61" i="7"/>
  <c r="GS61" i="7" s="1"/>
  <c r="BV24" i="7"/>
  <c r="FU24" i="7" s="1"/>
  <c r="AI56" i="7"/>
  <c r="EH56" i="7" s="1"/>
  <c r="BV14" i="7"/>
  <c r="FU14" i="7" s="1"/>
  <c r="CT49" i="7"/>
  <c r="GS49" i="7" s="1"/>
  <c r="BV53" i="7"/>
  <c r="FU53" i="7" s="1"/>
  <c r="CT31" i="7"/>
  <c r="GS31" i="7" s="1"/>
  <c r="AG64" i="7"/>
  <c r="EF64" i="7" s="1"/>
  <c r="AR83" i="7"/>
  <c r="EQ83" i="7" s="1"/>
  <c r="CP58" i="7"/>
  <c r="GO58" i="7" s="1"/>
  <c r="BR36" i="7"/>
  <c r="FQ36" i="7" s="1"/>
  <c r="Y76" i="7"/>
  <c r="DX76" i="7" s="1"/>
  <c r="Z94" i="7"/>
  <c r="DY94" i="7" s="1"/>
  <c r="Y58" i="7"/>
  <c r="DX58" i="7" s="1"/>
  <c r="S44" i="7"/>
  <c r="DR44" i="7" s="1"/>
  <c r="BL53" i="7"/>
  <c r="FK53" i="7" s="1"/>
  <c r="BL97" i="7"/>
  <c r="FK97" i="7" s="1"/>
  <c r="CT44" i="7"/>
  <c r="GS44" i="7" s="1"/>
  <c r="BV10" i="7"/>
  <c r="FU10" i="7" s="1"/>
  <c r="BL17" i="7"/>
  <c r="FK17" i="7" s="1"/>
  <c r="CT39" i="7"/>
  <c r="GS39" i="7" s="1"/>
  <c r="BV52" i="7"/>
  <c r="FU52" i="7" s="1"/>
  <c r="CT28" i="7"/>
  <c r="GS28" i="7" s="1"/>
  <c r="BV70" i="7"/>
  <c r="FU70" i="7" s="1"/>
  <c r="DF86" i="7"/>
  <c r="HE86" i="7" s="1"/>
  <c r="BV68" i="7"/>
  <c r="FU68" i="7" s="1"/>
  <c r="Y10" i="7"/>
  <c r="DX10" i="7" s="1"/>
  <c r="AU35" i="7"/>
  <c r="ET35" i="7" s="1"/>
  <c r="AU86" i="7"/>
  <c r="ET86" i="7" s="1"/>
  <c r="CN60" i="7"/>
  <c r="GM60" i="7" s="1"/>
  <c r="AU30" i="7"/>
  <c r="ET30" i="7" s="1"/>
  <c r="AU77" i="7"/>
  <c r="ET77" i="7" s="1"/>
  <c r="AU15" i="7"/>
  <c r="ET15" i="7" s="1"/>
  <c r="AS99" i="7"/>
  <c r="ER99" i="7" s="1"/>
  <c r="AZ101" i="7"/>
  <c r="EY101" i="7" s="1"/>
  <c r="AU23" i="7"/>
  <c r="ET23" i="7" s="1"/>
  <c r="AZ22" i="7"/>
  <c r="EY22" i="7" s="1"/>
  <c r="AZ71" i="7"/>
  <c r="EY71" i="7" s="1"/>
  <c r="AU19" i="7"/>
  <c r="ET19" i="7" s="1"/>
  <c r="AZ19" i="7"/>
  <c r="EY19" i="7" s="1"/>
  <c r="AZ33" i="7"/>
  <c r="EY33" i="7" s="1"/>
  <c r="AU37" i="7"/>
  <c r="ET37" i="7" s="1"/>
  <c r="CM74" i="7"/>
  <c r="GL74" i="7" s="1"/>
  <c r="AZ57" i="7"/>
  <c r="EY57" i="7" s="1"/>
  <c r="AZ68" i="7"/>
  <c r="EY68" i="7" s="1"/>
  <c r="AY96" i="7"/>
  <c r="EX96" i="7" s="1"/>
  <c r="AZ49" i="7"/>
  <c r="EY49" i="7" s="1"/>
  <c r="AS19" i="7"/>
  <c r="ER19" i="7" s="1"/>
  <c r="AZ17" i="7"/>
  <c r="EY17" i="7" s="1"/>
  <c r="AZ43" i="7"/>
  <c r="EY43" i="7" s="1"/>
  <c r="AS4" i="7"/>
  <c r="ER4" i="7" s="1"/>
  <c r="AZ36" i="7"/>
  <c r="EY36" i="7" s="1"/>
  <c r="AZ50" i="7"/>
  <c r="EY50" i="7" s="1"/>
  <c r="AS17" i="7"/>
  <c r="ER17" i="7" s="1"/>
  <c r="AS66" i="7"/>
  <c r="ER66" i="7" s="1"/>
  <c r="AS75" i="7"/>
  <c r="ER75" i="7" s="1"/>
  <c r="AA97" i="7"/>
  <c r="DZ97" i="7" s="1"/>
  <c r="AS28" i="7"/>
  <c r="ER28" i="7" s="1"/>
  <c r="CY40" i="7"/>
  <c r="GX40" i="7" s="1"/>
  <c r="AS63" i="7"/>
  <c r="ER63" i="7" s="1"/>
  <c r="AS15" i="7"/>
  <c r="ER15" i="7" s="1"/>
  <c r="AV29" i="7"/>
  <c r="EU29" i="7" s="1"/>
  <c r="AV14" i="7"/>
  <c r="EU14" i="7" s="1"/>
  <c r="AV33" i="7"/>
  <c r="EU33" i="7" s="1"/>
  <c r="AV37" i="7"/>
  <c r="EU37" i="7" s="1"/>
  <c r="AV69" i="7"/>
  <c r="EU69" i="7" s="1"/>
  <c r="AV7" i="7"/>
  <c r="EU7" i="7" s="1"/>
  <c r="AV39" i="7"/>
  <c r="EU39" i="7" s="1"/>
  <c r="AV26" i="7"/>
  <c r="EU26" i="7" s="1"/>
  <c r="AV27" i="7"/>
  <c r="EU27" i="7" s="1"/>
  <c r="AV91" i="7"/>
  <c r="EU91" i="7" s="1"/>
  <c r="AV58" i="7"/>
  <c r="EU58" i="7" s="1"/>
  <c r="AV22" i="7"/>
  <c r="EU22" i="7" s="1"/>
  <c r="AV87" i="7"/>
  <c r="EU87" i="7" s="1"/>
  <c r="AV81" i="7"/>
  <c r="EU81" i="7" s="1"/>
  <c r="AV74" i="7"/>
  <c r="EU74" i="7" s="1"/>
  <c r="AV62" i="7"/>
  <c r="EU62" i="7" s="1"/>
  <c r="AV54" i="7"/>
  <c r="EU54" i="7" s="1"/>
  <c r="AV78" i="7"/>
  <c r="EU78" i="7" s="1"/>
  <c r="AV13" i="7"/>
  <c r="EU13" i="7" s="1"/>
  <c r="AV8" i="7"/>
  <c r="EU8" i="7" s="1"/>
  <c r="AV86" i="7"/>
  <c r="EU86" i="7" s="1"/>
  <c r="AV51" i="7"/>
  <c r="EU51" i="7" s="1"/>
  <c r="AV28" i="7"/>
  <c r="EU28" i="7" s="1"/>
  <c r="AV70" i="7"/>
  <c r="EU70" i="7" s="1"/>
  <c r="AV80" i="7"/>
  <c r="EU80" i="7" s="1"/>
  <c r="AV59" i="7"/>
  <c r="EU59" i="7" s="1"/>
  <c r="AV75" i="7"/>
  <c r="EU75" i="7" s="1"/>
  <c r="AV73" i="7"/>
  <c r="EU73" i="7" s="1"/>
  <c r="AV63" i="7"/>
  <c r="EU63" i="7" s="1"/>
  <c r="AV79" i="7"/>
  <c r="EU79" i="7" s="1"/>
  <c r="AV52" i="7"/>
  <c r="EU52" i="7" s="1"/>
  <c r="AV61" i="7"/>
  <c r="EU61" i="7" s="1"/>
  <c r="AV90" i="7"/>
  <c r="EU90" i="7" s="1"/>
  <c r="AV15" i="7"/>
  <c r="EU15" i="7" s="1"/>
  <c r="AV67" i="7"/>
  <c r="EU67" i="7" s="1"/>
  <c r="AV40" i="7"/>
  <c r="EU40" i="7" s="1"/>
  <c r="AV24" i="7"/>
  <c r="EU24" i="7" s="1"/>
  <c r="AV17" i="7"/>
  <c r="EU17" i="7" s="1"/>
  <c r="AV16" i="7"/>
  <c r="EU16" i="7" s="1"/>
  <c r="AV12" i="7"/>
  <c r="EU12" i="7" s="1"/>
  <c r="AV19" i="7"/>
  <c r="EU19" i="7" s="1"/>
  <c r="AV100" i="7"/>
  <c r="EU100" i="7" s="1"/>
  <c r="AV71" i="7"/>
  <c r="EU71" i="7" s="1"/>
  <c r="AV32" i="7"/>
  <c r="EU32" i="7" s="1"/>
  <c r="AV101" i="7"/>
  <c r="EU101" i="7" s="1"/>
  <c r="AV57" i="7"/>
  <c r="EU57" i="7" s="1"/>
  <c r="AV56" i="7"/>
  <c r="EU56" i="7" s="1"/>
  <c r="AV47" i="7"/>
  <c r="EU47" i="7" s="1"/>
  <c r="AV30" i="7"/>
  <c r="EU30" i="7" s="1"/>
  <c r="AV38" i="7"/>
  <c r="EU38" i="7" s="1"/>
  <c r="AV48" i="7"/>
  <c r="EU48" i="7" s="1"/>
  <c r="AV88" i="7"/>
  <c r="EU88" i="7" s="1"/>
  <c r="AV10" i="7"/>
  <c r="EU10" i="7" s="1"/>
  <c r="AV50" i="7"/>
  <c r="EU50" i="7" s="1"/>
  <c r="AV46" i="7"/>
  <c r="EU46" i="7" s="1"/>
  <c r="AV36" i="7"/>
  <c r="EU36" i="7" s="1"/>
  <c r="AV34" i="7"/>
  <c r="EU34" i="7" s="1"/>
  <c r="AV64" i="7"/>
  <c r="EU64" i="7" s="1"/>
  <c r="AV89" i="7"/>
  <c r="EU89" i="7" s="1"/>
  <c r="AV45" i="7"/>
  <c r="EU45" i="7" s="1"/>
  <c r="AV3" i="7"/>
  <c r="EU3" i="7" s="1"/>
  <c r="AV82" i="7"/>
  <c r="EU82" i="7" s="1"/>
  <c r="AV94" i="7"/>
  <c r="EU94" i="7" s="1"/>
  <c r="AV23" i="7"/>
  <c r="EU23" i="7" s="1"/>
  <c r="AV55" i="7"/>
  <c r="EU55" i="7" s="1"/>
  <c r="AV4" i="7"/>
  <c r="EU4" i="7" s="1"/>
  <c r="AV53" i="7"/>
  <c r="EU53" i="7" s="1"/>
  <c r="AV6" i="7"/>
  <c r="EU6" i="7" s="1"/>
  <c r="AV92" i="7"/>
  <c r="EU92" i="7" s="1"/>
  <c r="AV42" i="7"/>
  <c r="EU42" i="7" s="1"/>
  <c r="AV11" i="7"/>
  <c r="EU11" i="7" s="1"/>
  <c r="AV65" i="7"/>
  <c r="EU65" i="7" s="1"/>
  <c r="AV20" i="7"/>
  <c r="EU20" i="7" s="1"/>
  <c r="AV18" i="7"/>
  <c r="EU18" i="7" s="1"/>
  <c r="AV76" i="7"/>
  <c r="EU76" i="7" s="1"/>
  <c r="AV35" i="7"/>
  <c r="EU35" i="7" s="1"/>
  <c r="AV72" i="7"/>
  <c r="EU72" i="7" s="1"/>
  <c r="AV44" i="7"/>
  <c r="EU44" i="7" s="1"/>
  <c r="AV49" i="7"/>
  <c r="EU49" i="7" s="1"/>
  <c r="AV60" i="7"/>
  <c r="EU60" i="7" s="1"/>
  <c r="AV93" i="7"/>
  <c r="EU93" i="7" s="1"/>
  <c r="AV83" i="7"/>
  <c r="EU83" i="7" s="1"/>
  <c r="AV66" i="7"/>
  <c r="EU66" i="7" s="1"/>
  <c r="AV84" i="7"/>
  <c r="EU84" i="7" s="1"/>
  <c r="AV9" i="7"/>
  <c r="EU9" i="7" s="1"/>
  <c r="AV5" i="7"/>
  <c r="EU5" i="7" s="1"/>
  <c r="AV95" i="7"/>
  <c r="EU95" i="7" s="1"/>
  <c r="AV102" i="7"/>
  <c r="EU102" i="7" s="1"/>
  <c r="AV96" i="7"/>
  <c r="EU96" i="7" s="1"/>
  <c r="AV99" i="7"/>
  <c r="EU99" i="7" s="1"/>
  <c r="AV77" i="7"/>
  <c r="EU77" i="7" s="1"/>
  <c r="AV25" i="7"/>
  <c r="EU25" i="7" s="1"/>
  <c r="AV43" i="7"/>
  <c r="EU43" i="7" s="1"/>
  <c r="AV31" i="7"/>
  <c r="EU31" i="7" s="1"/>
  <c r="AV68" i="7"/>
  <c r="EU68" i="7" s="1"/>
  <c r="AV98" i="7"/>
  <c r="EU98" i="7" s="1"/>
  <c r="AV97" i="7"/>
  <c r="EU97" i="7" s="1"/>
  <c r="AS35" i="7"/>
  <c r="ER35" i="7" s="1"/>
  <c r="AS79" i="7"/>
  <c r="ER79" i="7" s="1"/>
  <c r="CY31" i="7"/>
  <c r="GX31" i="7" s="1"/>
  <c r="AS82" i="7"/>
  <c r="ER82" i="7" s="1"/>
  <c r="AS7" i="7"/>
  <c r="ER7" i="7" s="1"/>
  <c r="AI76" i="7"/>
  <c r="EH76" i="7" s="1"/>
  <c r="AI7" i="7"/>
  <c r="EH7" i="7" s="1"/>
  <c r="CD98" i="7"/>
  <c r="GC98" i="7" s="1"/>
  <c r="CD28" i="7"/>
  <c r="GC28" i="7" s="1"/>
  <c r="CD76" i="7"/>
  <c r="GC76" i="7" s="1"/>
  <c r="CD36" i="7"/>
  <c r="GC36" i="7" s="1"/>
  <c r="CD8" i="7"/>
  <c r="GC8" i="7" s="1"/>
  <c r="CD63" i="7"/>
  <c r="GC63" i="7" s="1"/>
  <c r="CD59" i="7"/>
  <c r="GC59" i="7" s="1"/>
  <c r="CD90" i="7"/>
  <c r="GC90" i="7" s="1"/>
  <c r="CD48" i="7"/>
  <c r="GC48" i="7" s="1"/>
  <c r="CD35" i="7"/>
  <c r="GC35" i="7" s="1"/>
  <c r="CD99" i="7"/>
  <c r="GC99" i="7" s="1"/>
  <c r="CD43" i="7"/>
  <c r="GC43" i="7" s="1"/>
  <c r="CD92" i="7"/>
  <c r="GC92" i="7" s="1"/>
  <c r="CD89" i="7"/>
  <c r="GC89" i="7" s="1"/>
  <c r="CD44" i="7"/>
  <c r="GC44" i="7" s="1"/>
  <c r="CD30" i="7"/>
  <c r="GC30" i="7" s="1"/>
  <c r="CD82" i="7"/>
  <c r="GC82" i="7" s="1"/>
  <c r="CD66" i="7"/>
  <c r="GC66" i="7" s="1"/>
  <c r="CD94" i="7"/>
  <c r="GC94" i="7" s="1"/>
  <c r="CD71" i="7"/>
  <c r="GC71" i="7" s="1"/>
  <c r="CD42" i="7"/>
  <c r="GC42" i="7" s="1"/>
  <c r="CD3" i="7"/>
  <c r="GC3" i="7" s="1"/>
  <c r="CD41" i="7"/>
  <c r="GC41" i="7" s="1"/>
  <c r="CD68" i="7"/>
  <c r="GC68" i="7" s="1"/>
  <c r="CD46" i="7"/>
  <c r="GC46" i="7" s="1"/>
  <c r="CD87" i="7"/>
  <c r="GC87" i="7" s="1"/>
  <c r="CD54" i="7"/>
  <c r="GC54" i="7" s="1"/>
  <c r="CD16" i="7"/>
  <c r="GC16" i="7" s="1"/>
  <c r="CD4" i="7"/>
  <c r="GC4" i="7" s="1"/>
  <c r="CD53" i="7"/>
  <c r="GC53" i="7" s="1"/>
  <c r="CD26" i="7"/>
  <c r="GC26" i="7" s="1"/>
  <c r="CD88" i="7"/>
  <c r="GC88" i="7" s="1"/>
  <c r="CD70" i="7"/>
  <c r="GC70" i="7" s="1"/>
  <c r="CD20" i="7"/>
  <c r="GC20" i="7" s="1"/>
  <c r="CD72" i="7"/>
  <c r="GC72" i="7" s="1"/>
  <c r="CD5" i="7"/>
  <c r="GC5" i="7" s="1"/>
  <c r="CD83" i="7"/>
  <c r="GC83" i="7" s="1"/>
  <c r="CD74" i="7"/>
  <c r="GC74" i="7" s="1"/>
  <c r="CD34" i="7"/>
  <c r="GC34" i="7" s="1"/>
  <c r="CD10" i="7"/>
  <c r="GC10" i="7" s="1"/>
  <c r="CD97" i="7"/>
  <c r="GC97" i="7" s="1"/>
  <c r="CD24" i="7"/>
  <c r="GC24" i="7" s="1"/>
  <c r="CD18" i="7"/>
  <c r="GC18" i="7" s="1"/>
  <c r="CD67" i="7"/>
  <c r="GC67" i="7" s="1"/>
  <c r="CD22" i="7"/>
  <c r="GC22" i="7" s="1"/>
  <c r="CD61" i="7"/>
  <c r="GC61" i="7" s="1"/>
  <c r="CD102" i="7"/>
  <c r="GC102" i="7" s="1"/>
  <c r="CD56" i="7"/>
  <c r="GC56" i="7" s="1"/>
  <c r="CD32" i="7"/>
  <c r="GC32" i="7" s="1"/>
  <c r="CD12" i="7"/>
  <c r="GC12" i="7" s="1"/>
  <c r="CD96" i="7"/>
  <c r="GC96" i="7" s="1"/>
  <c r="CD31" i="7"/>
  <c r="GC31" i="7" s="1"/>
  <c r="CD37" i="7"/>
  <c r="GC37" i="7" s="1"/>
  <c r="CD7" i="7"/>
  <c r="GC7" i="7" s="1"/>
  <c r="CD52" i="7"/>
  <c r="GC52" i="7" s="1"/>
  <c r="CD69" i="7"/>
  <c r="GC69" i="7" s="1"/>
  <c r="CD15" i="7"/>
  <c r="GC15" i="7" s="1"/>
  <c r="CD78" i="7"/>
  <c r="GC78" i="7" s="1"/>
  <c r="CD58" i="7"/>
  <c r="GC58" i="7" s="1"/>
  <c r="CD11" i="7"/>
  <c r="GC11" i="7" s="1"/>
  <c r="CD73" i="7"/>
  <c r="GC73" i="7" s="1"/>
  <c r="CD57" i="7"/>
  <c r="GC57" i="7" s="1"/>
  <c r="CD60" i="7"/>
  <c r="GC60" i="7" s="1"/>
  <c r="CD23" i="7"/>
  <c r="GC23" i="7" s="1"/>
  <c r="CD84" i="7"/>
  <c r="GC84" i="7" s="1"/>
  <c r="CD29" i="7"/>
  <c r="GC29" i="7" s="1"/>
  <c r="CD14" i="7"/>
  <c r="GC14" i="7" s="1"/>
  <c r="CD100" i="7"/>
  <c r="GC100" i="7" s="1"/>
  <c r="CD40" i="7"/>
  <c r="GC40" i="7" s="1"/>
  <c r="CD21" i="7"/>
  <c r="GC21" i="7" s="1"/>
  <c r="CD85" i="7"/>
  <c r="GC85" i="7" s="1"/>
  <c r="CD50" i="7"/>
  <c r="GC50" i="7" s="1"/>
  <c r="CD45" i="7"/>
  <c r="GC45" i="7" s="1"/>
  <c r="CD81" i="7"/>
  <c r="GC81" i="7" s="1"/>
  <c r="CD39" i="7"/>
  <c r="GC39" i="7" s="1"/>
  <c r="CD55" i="7"/>
  <c r="GC55" i="7" s="1"/>
  <c r="CD13" i="7"/>
  <c r="GC13" i="7" s="1"/>
  <c r="CD6" i="7"/>
  <c r="GC6" i="7" s="1"/>
  <c r="CD75" i="7"/>
  <c r="GC75" i="7" s="1"/>
  <c r="CD86" i="7"/>
  <c r="GC86" i="7" s="1"/>
  <c r="CD47" i="7"/>
  <c r="GC47" i="7" s="1"/>
  <c r="CD27" i="7"/>
  <c r="GC27" i="7" s="1"/>
  <c r="CD19" i="7"/>
  <c r="GC19" i="7" s="1"/>
  <c r="CD9" i="7"/>
  <c r="GC9" i="7" s="1"/>
  <c r="CD65" i="7"/>
  <c r="GC65" i="7" s="1"/>
  <c r="CD49" i="7"/>
  <c r="GC49" i="7" s="1"/>
  <c r="CD77" i="7"/>
  <c r="GC77" i="7" s="1"/>
  <c r="CD95" i="7"/>
  <c r="GC95" i="7" s="1"/>
  <c r="CD38" i="7"/>
  <c r="GC38" i="7" s="1"/>
  <c r="CD51" i="7"/>
  <c r="GC51" i="7" s="1"/>
  <c r="CD64" i="7"/>
  <c r="GC64" i="7" s="1"/>
  <c r="CD33" i="7"/>
  <c r="GC33" i="7" s="1"/>
  <c r="CD80" i="7"/>
  <c r="GC80" i="7" s="1"/>
  <c r="CD101" i="7"/>
  <c r="GC101" i="7" s="1"/>
  <c r="CD17" i="7"/>
  <c r="GC17" i="7" s="1"/>
  <c r="CD79" i="7"/>
  <c r="GC79" i="7" s="1"/>
  <c r="CD93" i="7"/>
  <c r="GC93" i="7" s="1"/>
  <c r="CD91" i="7"/>
  <c r="GC91" i="7" s="1"/>
  <c r="AI38" i="7"/>
  <c r="EH38" i="7" s="1"/>
  <c r="AY95" i="7"/>
  <c r="EX95" i="7" s="1"/>
  <c r="AI22" i="7"/>
  <c r="EH22" i="7" s="1"/>
  <c r="DE46" i="7"/>
  <c r="HD46" i="7" s="1"/>
  <c r="CY75" i="7"/>
  <c r="GX75" i="7" s="1"/>
  <c r="AI34" i="7"/>
  <c r="EH34" i="7" s="1"/>
  <c r="DE50" i="7"/>
  <c r="HD50" i="7" s="1"/>
  <c r="AZ94" i="7"/>
  <c r="EY94" i="7" s="1"/>
  <c r="AI58" i="7"/>
  <c r="EH58" i="7" s="1"/>
  <c r="DE53" i="7"/>
  <c r="HD53" i="7" s="1"/>
  <c r="DE3" i="7"/>
  <c r="HD3" i="7" s="1"/>
  <c r="AD78" i="7"/>
  <c r="EC78" i="7" s="1"/>
  <c r="AD16" i="7"/>
  <c r="EC16" i="7" s="1"/>
  <c r="AD6" i="7"/>
  <c r="EC6" i="7" s="1"/>
  <c r="AD94" i="7"/>
  <c r="EC94" i="7" s="1"/>
  <c r="AD25" i="7"/>
  <c r="EC25" i="7" s="1"/>
  <c r="AD27" i="7"/>
  <c r="EC27" i="7" s="1"/>
  <c r="AD83" i="7"/>
  <c r="EC83" i="7" s="1"/>
  <c r="AD66" i="7"/>
  <c r="EC66" i="7" s="1"/>
  <c r="AD31" i="7"/>
  <c r="EC31" i="7" s="1"/>
  <c r="AD15" i="7"/>
  <c r="EC15" i="7" s="1"/>
  <c r="AD52" i="7"/>
  <c r="EC52" i="7" s="1"/>
  <c r="AD22" i="7"/>
  <c r="EC22" i="7" s="1"/>
  <c r="AD96" i="7"/>
  <c r="EC96" i="7" s="1"/>
  <c r="AD87" i="7"/>
  <c r="EC87" i="7" s="1"/>
  <c r="AD36" i="7"/>
  <c r="EC36" i="7" s="1"/>
  <c r="AD12" i="7"/>
  <c r="EC12" i="7" s="1"/>
  <c r="AD74" i="7"/>
  <c r="EC74" i="7" s="1"/>
  <c r="AD51" i="7"/>
  <c r="EC51" i="7" s="1"/>
  <c r="AD28" i="7"/>
  <c r="EC28" i="7" s="1"/>
  <c r="AD11" i="7"/>
  <c r="EC11" i="7" s="1"/>
  <c r="AD58" i="7"/>
  <c r="EC58" i="7" s="1"/>
  <c r="AD46" i="7"/>
  <c r="EC46" i="7" s="1"/>
  <c r="AD21" i="7"/>
  <c r="EC21" i="7" s="1"/>
  <c r="AD49" i="7"/>
  <c r="EC49" i="7" s="1"/>
  <c r="AD30" i="7"/>
  <c r="EC30" i="7" s="1"/>
  <c r="AD80" i="7"/>
  <c r="EC80" i="7" s="1"/>
  <c r="AD88" i="7"/>
  <c r="EC88" i="7" s="1"/>
  <c r="AD55" i="7"/>
  <c r="EC55" i="7" s="1"/>
  <c r="AD19" i="7"/>
  <c r="EC19" i="7" s="1"/>
  <c r="AD72" i="7"/>
  <c r="EC72" i="7" s="1"/>
  <c r="AD65" i="7"/>
  <c r="EC65" i="7" s="1"/>
  <c r="AD60" i="7"/>
  <c r="EC60" i="7" s="1"/>
  <c r="AD29" i="7"/>
  <c r="EC29" i="7" s="1"/>
  <c r="AD79" i="7"/>
  <c r="EC79" i="7" s="1"/>
  <c r="AD45" i="7"/>
  <c r="EC45" i="7" s="1"/>
  <c r="AD38" i="7"/>
  <c r="EC38" i="7" s="1"/>
  <c r="AD75" i="7"/>
  <c r="EC75" i="7" s="1"/>
  <c r="AD86" i="7"/>
  <c r="EC86" i="7" s="1"/>
  <c r="AD89" i="7"/>
  <c r="EC89" i="7" s="1"/>
  <c r="AD77" i="7"/>
  <c r="EC77" i="7" s="1"/>
  <c r="AD43" i="7"/>
  <c r="EC43" i="7" s="1"/>
  <c r="AD8" i="7"/>
  <c r="EC8" i="7" s="1"/>
  <c r="AD62" i="7"/>
  <c r="EC62" i="7" s="1"/>
  <c r="AD71" i="7"/>
  <c r="EC71" i="7" s="1"/>
  <c r="AD48" i="7"/>
  <c r="EC48" i="7" s="1"/>
  <c r="AD10" i="7"/>
  <c r="EC10" i="7" s="1"/>
  <c r="AD102" i="7"/>
  <c r="EC102" i="7" s="1"/>
  <c r="AD39" i="7"/>
  <c r="EC39" i="7" s="1"/>
  <c r="AD84" i="7"/>
  <c r="EC84" i="7" s="1"/>
  <c r="AD3" i="7"/>
  <c r="EC3" i="7" s="1"/>
  <c r="AD5" i="7"/>
  <c r="EC5" i="7" s="1"/>
  <c r="AD54" i="7"/>
  <c r="EC54" i="7" s="1"/>
  <c r="AD40" i="7"/>
  <c r="EC40" i="7" s="1"/>
  <c r="AD26" i="7"/>
  <c r="EC26" i="7" s="1"/>
  <c r="AD99" i="7"/>
  <c r="EC99" i="7" s="1"/>
  <c r="AD68" i="7"/>
  <c r="EC68" i="7" s="1"/>
  <c r="AD41" i="7"/>
  <c r="EC41" i="7" s="1"/>
  <c r="AD20" i="7"/>
  <c r="EC20" i="7" s="1"/>
  <c r="AD92" i="7"/>
  <c r="EC92" i="7" s="1"/>
  <c r="AD59" i="7"/>
  <c r="EC59" i="7" s="1"/>
  <c r="AD93" i="7"/>
  <c r="EC93" i="7" s="1"/>
  <c r="AD85" i="7"/>
  <c r="EC85" i="7" s="1"/>
  <c r="AD64" i="7"/>
  <c r="EC64" i="7" s="1"/>
  <c r="AD50" i="7"/>
  <c r="EC50" i="7" s="1"/>
  <c r="AD69" i="7"/>
  <c r="EC69" i="7" s="1"/>
  <c r="AD97" i="7"/>
  <c r="EC97" i="7" s="1"/>
  <c r="AD101" i="7"/>
  <c r="EC101" i="7" s="1"/>
  <c r="AD9" i="7"/>
  <c r="EC9" i="7" s="1"/>
  <c r="AD95" i="7"/>
  <c r="EC95" i="7" s="1"/>
  <c r="AD76" i="7"/>
  <c r="EC76" i="7" s="1"/>
  <c r="AD81" i="7"/>
  <c r="EC81" i="7" s="1"/>
  <c r="AD90" i="7"/>
  <c r="EC90" i="7" s="1"/>
  <c r="AD98" i="7"/>
  <c r="EC98" i="7" s="1"/>
  <c r="AD18" i="7"/>
  <c r="EC18" i="7" s="1"/>
  <c r="AD17" i="7"/>
  <c r="EC17" i="7" s="1"/>
  <c r="AD32" i="7"/>
  <c r="EC32" i="7" s="1"/>
  <c r="AD73" i="7"/>
  <c r="EC73" i="7" s="1"/>
  <c r="AD82" i="7"/>
  <c r="EC82" i="7" s="1"/>
  <c r="AD61" i="7"/>
  <c r="EC61" i="7" s="1"/>
  <c r="AD42" i="7"/>
  <c r="EC42" i="7" s="1"/>
  <c r="AD47" i="7"/>
  <c r="EC47" i="7" s="1"/>
  <c r="AD67" i="7"/>
  <c r="EC67" i="7" s="1"/>
  <c r="AD35" i="7"/>
  <c r="EC35" i="7" s="1"/>
  <c r="AD91" i="7"/>
  <c r="EC91" i="7" s="1"/>
  <c r="AD63" i="7"/>
  <c r="EC63" i="7" s="1"/>
  <c r="AD56" i="7"/>
  <c r="EC56" i="7" s="1"/>
  <c r="AD70" i="7"/>
  <c r="EC70" i="7" s="1"/>
  <c r="AD14" i="7"/>
  <c r="EC14" i="7" s="1"/>
  <c r="AD4" i="7"/>
  <c r="EC4" i="7" s="1"/>
  <c r="AD13" i="7"/>
  <c r="EC13" i="7" s="1"/>
  <c r="AD7" i="7"/>
  <c r="EC7" i="7" s="1"/>
  <c r="AD100" i="7"/>
  <c r="EC100" i="7" s="1"/>
  <c r="AD33" i="7"/>
  <c r="EC33" i="7" s="1"/>
  <c r="AD24" i="7"/>
  <c r="EC24" i="7" s="1"/>
  <c r="AD34" i="7"/>
  <c r="EC34" i="7" s="1"/>
  <c r="AD23" i="7"/>
  <c r="EC23" i="7" s="1"/>
  <c r="AD53" i="7"/>
  <c r="EC53" i="7" s="1"/>
  <c r="AD57" i="7"/>
  <c r="EC57" i="7" s="1"/>
  <c r="AD44" i="7"/>
  <c r="EC44" i="7" s="1"/>
  <c r="AD37" i="7"/>
  <c r="EC37" i="7" s="1"/>
  <c r="BL48" i="7"/>
  <c r="FK48" i="7" s="1"/>
  <c r="CE93" i="7"/>
  <c r="GD93" i="7" s="1"/>
  <c r="AI80" i="7"/>
  <c r="EH80" i="7" s="1"/>
  <c r="DE62" i="7"/>
  <c r="HD62" i="7" s="1"/>
  <c r="DE10" i="7"/>
  <c r="HD10" i="7" s="1"/>
  <c r="CY4" i="7"/>
  <c r="GX4" i="7" s="1"/>
  <c r="T40" i="7"/>
  <c r="DS40" i="7" s="1"/>
  <c r="T74" i="7"/>
  <c r="DS74" i="7" s="1"/>
  <c r="T42" i="7"/>
  <c r="DS42" i="7" s="1"/>
  <c r="T10" i="7"/>
  <c r="DS10" i="7" s="1"/>
  <c r="T67" i="7"/>
  <c r="DS67" i="7" s="1"/>
  <c r="T36" i="7"/>
  <c r="DS36" i="7" s="1"/>
  <c r="T14" i="7"/>
  <c r="DS14" i="7" s="1"/>
  <c r="T4" i="7"/>
  <c r="DS4" i="7" s="1"/>
  <c r="T65" i="7"/>
  <c r="DS65" i="7" s="1"/>
  <c r="T38" i="7"/>
  <c r="DS38" i="7" s="1"/>
  <c r="T23" i="7"/>
  <c r="DS23" i="7" s="1"/>
  <c r="T76" i="7"/>
  <c r="DS76" i="7" s="1"/>
  <c r="T61" i="7"/>
  <c r="DS61" i="7" s="1"/>
  <c r="T55" i="7"/>
  <c r="DS55" i="7" s="1"/>
  <c r="T54" i="7"/>
  <c r="DS54" i="7" s="1"/>
  <c r="T16" i="7"/>
  <c r="DS16" i="7" s="1"/>
  <c r="T88" i="7"/>
  <c r="DS88" i="7" s="1"/>
  <c r="T84" i="7"/>
  <c r="DS84" i="7" s="1"/>
  <c r="T53" i="7"/>
  <c r="DS53" i="7" s="1"/>
  <c r="T30" i="7"/>
  <c r="DS30" i="7" s="1"/>
  <c r="T6" i="7"/>
  <c r="DS6" i="7" s="1"/>
  <c r="T58" i="7"/>
  <c r="DS58" i="7" s="1"/>
  <c r="T56" i="7"/>
  <c r="DS56" i="7" s="1"/>
  <c r="T92" i="7"/>
  <c r="DS92" i="7" s="1"/>
  <c r="T8" i="7"/>
  <c r="DS8" i="7" s="1"/>
  <c r="T86" i="7"/>
  <c r="DS86" i="7" s="1"/>
  <c r="T31" i="7"/>
  <c r="DS31" i="7" s="1"/>
  <c r="T5" i="7"/>
  <c r="DS5" i="7" s="1"/>
  <c r="T66" i="7"/>
  <c r="DS66" i="7" s="1"/>
  <c r="T75" i="7"/>
  <c r="DS75" i="7" s="1"/>
  <c r="T34" i="7"/>
  <c r="DS34" i="7" s="1"/>
  <c r="T12" i="7"/>
  <c r="DS12" i="7" s="1"/>
  <c r="T101" i="7"/>
  <c r="DS101" i="7" s="1"/>
  <c r="T35" i="7"/>
  <c r="DS35" i="7" s="1"/>
  <c r="T57" i="7"/>
  <c r="DS57" i="7" s="1"/>
  <c r="T62" i="7"/>
  <c r="DS62" i="7" s="1"/>
  <c r="T9" i="7"/>
  <c r="DS9" i="7" s="1"/>
  <c r="T94" i="7"/>
  <c r="DS94" i="7" s="1"/>
  <c r="T44" i="7"/>
  <c r="DS44" i="7" s="1"/>
  <c r="T48" i="7"/>
  <c r="DS48" i="7" s="1"/>
  <c r="T70" i="7"/>
  <c r="DS70" i="7" s="1"/>
  <c r="T77" i="7"/>
  <c r="DS77" i="7" s="1"/>
  <c r="T11" i="7"/>
  <c r="DS11" i="7" s="1"/>
  <c r="T28" i="7"/>
  <c r="DS28" i="7" s="1"/>
  <c r="T59" i="7"/>
  <c r="DS59" i="7" s="1"/>
  <c r="T80" i="7"/>
  <c r="DS80" i="7" s="1"/>
  <c r="T96" i="7"/>
  <c r="DS96" i="7" s="1"/>
  <c r="T69" i="7"/>
  <c r="DS69" i="7" s="1"/>
  <c r="T22" i="7"/>
  <c r="DS22" i="7" s="1"/>
  <c r="T45" i="7"/>
  <c r="DS45" i="7" s="1"/>
  <c r="T68" i="7"/>
  <c r="DS68" i="7" s="1"/>
  <c r="T79" i="7"/>
  <c r="DS79" i="7" s="1"/>
  <c r="T102" i="7"/>
  <c r="DS102" i="7" s="1"/>
  <c r="T24" i="7"/>
  <c r="DS24" i="7" s="1"/>
  <c r="T29" i="7"/>
  <c r="DS29" i="7" s="1"/>
  <c r="T39" i="7"/>
  <c r="DS39" i="7" s="1"/>
  <c r="T60" i="7"/>
  <c r="DS60" i="7" s="1"/>
  <c r="T72" i="7"/>
  <c r="DS72" i="7" s="1"/>
  <c r="T27" i="7"/>
  <c r="DS27" i="7" s="1"/>
  <c r="T19" i="7"/>
  <c r="DS19" i="7" s="1"/>
  <c r="T15" i="7"/>
  <c r="DS15" i="7" s="1"/>
  <c r="T21" i="7"/>
  <c r="DS21" i="7" s="1"/>
  <c r="T43" i="7"/>
  <c r="DS43" i="7" s="1"/>
  <c r="T64" i="7"/>
  <c r="DS64" i="7" s="1"/>
  <c r="T95" i="7"/>
  <c r="DS95" i="7" s="1"/>
  <c r="T26" i="7"/>
  <c r="DS26" i="7" s="1"/>
  <c r="T20" i="7"/>
  <c r="DS20" i="7" s="1"/>
  <c r="T46" i="7"/>
  <c r="DS46" i="7" s="1"/>
  <c r="T63" i="7"/>
  <c r="DS63" i="7" s="1"/>
  <c r="T82" i="7"/>
  <c r="DS82" i="7" s="1"/>
  <c r="T13" i="7"/>
  <c r="DS13" i="7" s="1"/>
  <c r="T49" i="7"/>
  <c r="DS49" i="7" s="1"/>
  <c r="T47" i="7"/>
  <c r="DS47" i="7" s="1"/>
  <c r="T51" i="7"/>
  <c r="DS51" i="7" s="1"/>
  <c r="T71" i="7"/>
  <c r="DS71" i="7" s="1"/>
  <c r="T7" i="7"/>
  <c r="DS7" i="7" s="1"/>
  <c r="T3" i="7"/>
  <c r="DS3" i="7" s="1"/>
  <c r="T73" i="7"/>
  <c r="DS73" i="7" s="1"/>
  <c r="T32" i="7"/>
  <c r="DS32" i="7" s="1"/>
  <c r="T41" i="7"/>
  <c r="DS41" i="7" s="1"/>
  <c r="T52" i="7"/>
  <c r="DS52" i="7" s="1"/>
  <c r="T25" i="7"/>
  <c r="DS25" i="7" s="1"/>
  <c r="T33" i="7"/>
  <c r="DS33" i="7" s="1"/>
  <c r="T18" i="7"/>
  <c r="DS18" i="7" s="1"/>
  <c r="T99" i="7"/>
  <c r="DS99" i="7" s="1"/>
  <c r="T90" i="7"/>
  <c r="DS90" i="7" s="1"/>
  <c r="T87" i="7"/>
  <c r="DS87" i="7" s="1"/>
  <c r="T98" i="7"/>
  <c r="DS98" i="7" s="1"/>
  <c r="T91" i="7"/>
  <c r="DS91" i="7" s="1"/>
  <c r="T17" i="7"/>
  <c r="DS17" i="7" s="1"/>
  <c r="T81" i="7"/>
  <c r="DS81" i="7" s="1"/>
  <c r="T85" i="7"/>
  <c r="DS85" i="7" s="1"/>
  <c r="T83" i="7"/>
  <c r="DS83" i="7" s="1"/>
  <c r="T78" i="7"/>
  <c r="DS78" i="7" s="1"/>
  <c r="T37" i="7"/>
  <c r="DS37" i="7" s="1"/>
  <c r="T93" i="7"/>
  <c r="DS93" i="7" s="1"/>
  <c r="T100" i="7"/>
  <c r="DS100" i="7" s="1"/>
  <c r="T97" i="7"/>
  <c r="DS97" i="7" s="1"/>
  <c r="T89" i="7"/>
  <c r="DS89" i="7" s="1"/>
  <c r="BB88" i="7"/>
  <c r="FA88" i="7" s="1"/>
  <c r="BB82" i="7"/>
  <c r="FA82" i="7" s="1"/>
  <c r="BB84" i="7"/>
  <c r="FA84" i="7" s="1"/>
  <c r="BB94" i="7"/>
  <c r="FA94" i="7" s="1"/>
  <c r="BB80" i="7"/>
  <c r="FA80" i="7" s="1"/>
  <c r="BB19" i="7"/>
  <c r="FA19" i="7" s="1"/>
  <c r="BB86" i="7"/>
  <c r="FA86" i="7" s="1"/>
  <c r="BB61" i="7"/>
  <c r="FA61" i="7" s="1"/>
  <c r="BB24" i="7"/>
  <c r="FA24" i="7" s="1"/>
  <c r="BB100" i="7"/>
  <c r="FA100" i="7" s="1"/>
  <c r="BB70" i="7"/>
  <c r="FA70" i="7" s="1"/>
  <c r="BB50" i="7"/>
  <c r="FA50" i="7" s="1"/>
  <c r="BB92" i="7"/>
  <c r="FA92" i="7" s="1"/>
  <c r="BB40" i="7"/>
  <c r="FA40" i="7" s="1"/>
  <c r="BB4" i="7"/>
  <c r="FA4" i="7" s="1"/>
  <c r="BB34" i="7"/>
  <c r="FA34" i="7" s="1"/>
  <c r="BB44" i="7"/>
  <c r="FA44" i="7" s="1"/>
  <c r="BB99" i="7"/>
  <c r="FA99" i="7" s="1"/>
  <c r="BB64" i="7"/>
  <c r="FA64" i="7" s="1"/>
  <c r="BB42" i="7"/>
  <c r="FA42" i="7" s="1"/>
  <c r="BB5" i="7"/>
  <c r="FA5" i="7" s="1"/>
  <c r="BB55" i="7"/>
  <c r="FA55" i="7" s="1"/>
  <c r="BB41" i="7"/>
  <c r="FA41" i="7" s="1"/>
  <c r="BB87" i="7"/>
  <c r="FA87" i="7" s="1"/>
  <c r="BB73" i="7"/>
  <c r="FA73" i="7" s="1"/>
  <c r="BB48" i="7"/>
  <c r="FA48" i="7" s="1"/>
  <c r="BB60" i="7"/>
  <c r="FA60" i="7" s="1"/>
  <c r="BB25" i="7"/>
  <c r="FA25" i="7" s="1"/>
  <c r="BB67" i="7"/>
  <c r="FA67" i="7" s="1"/>
  <c r="BB20" i="7"/>
  <c r="FA20" i="7" s="1"/>
  <c r="BB52" i="7"/>
  <c r="FA52" i="7" s="1"/>
  <c r="BB39" i="7"/>
  <c r="FA39" i="7" s="1"/>
  <c r="BB31" i="7"/>
  <c r="FA31" i="7" s="1"/>
  <c r="BB90" i="7"/>
  <c r="FA90" i="7" s="1"/>
  <c r="BB69" i="7"/>
  <c r="FA69" i="7" s="1"/>
  <c r="BB11" i="7"/>
  <c r="FA11" i="7" s="1"/>
  <c r="BB85" i="7"/>
  <c r="FA85" i="7" s="1"/>
  <c r="BB10" i="7"/>
  <c r="FA10" i="7" s="1"/>
  <c r="BB53" i="7"/>
  <c r="FA53" i="7" s="1"/>
  <c r="BB93" i="7"/>
  <c r="FA93" i="7" s="1"/>
  <c r="BB76" i="7"/>
  <c r="FA76" i="7" s="1"/>
  <c r="BB36" i="7"/>
  <c r="FA36" i="7" s="1"/>
  <c r="BB6" i="7"/>
  <c r="FA6" i="7" s="1"/>
  <c r="BB75" i="7"/>
  <c r="FA75" i="7" s="1"/>
  <c r="BB65" i="7"/>
  <c r="FA65" i="7" s="1"/>
  <c r="BB15" i="7"/>
  <c r="FA15" i="7" s="1"/>
  <c r="BB79" i="7"/>
  <c r="FA79" i="7" s="1"/>
  <c r="BB28" i="7"/>
  <c r="FA28" i="7" s="1"/>
  <c r="BB77" i="7"/>
  <c r="FA77" i="7" s="1"/>
  <c r="BB3" i="7"/>
  <c r="FA3" i="7" s="1"/>
  <c r="BB32" i="7"/>
  <c r="FA32" i="7" s="1"/>
  <c r="BB45" i="7"/>
  <c r="FA45" i="7" s="1"/>
  <c r="BB30" i="7"/>
  <c r="FA30" i="7" s="1"/>
  <c r="BB54" i="7"/>
  <c r="FA54" i="7" s="1"/>
  <c r="BB8" i="7"/>
  <c r="FA8" i="7" s="1"/>
  <c r="BB47" i="7"/>
  <c r="FA47" i="7" s="1"/>
  <c r="BB96" i="7"/>
  <c r="FA96" i="7" s="1"/>
  <c r="BB16" i="7"/>
  <c r="FA16" i="7" s="1"/>
  <c r="BB46" i="7"/>
  <c r="FA46" i="7" s="1"/>
  <c r="BB78" i="7"/>
  <c r="FA78" i="7" s="1"/>
  <c r="BB18" i="7"/>
  <c r="FA18" i="7" s="1"/>
  <c r="BB62" i="7"/>
  <c r="FA62" i="7" s="1"/>
  <c r="BB33" i="7"/>
  <c r="FA33" i="7" s="1"/>
  <c r="BB57" i="7"/>
  <c r="FA57" i="7" s="1"/>
  <c r="BB58" i="7"/>
  <c r="FA58" i="7" s="1"/>
  <c r="BB97" i="7"/>
  <c r="FA97" i="7" s="1"/>
  <c r="BB35" i="7"/>
  <c r="FA35" i="7" s="1"/>
  <c r="BB71" i="7"/>
  <c r="FA71" i="7" s="1"/>
  <c r="BB98" i="7"/>
  <c r="FA98" i="7" s="1"/>
  <c r="BB21" i="7"/>
  <c r="FA21" i="7" s="1"/>
  <c r="BB59" i="7"/>
  <c r="FA59" i="7" s="1"/>
  <c r="BB7" i="7"/>
  <c r="FA7" i="7" s="1"/>
  <c r="BB68" i="7"/>
  <c r="FA68" i="7" s="1"/>
  <c r="BB12" i="7"/>
  <c r="FA12" i="7" s="1"/>
  <c r="BB51" i="7"/>
  <c r="FA51" i="7" s="1"/>
  <c r="BB81" i="7"/>
  <c r="FA81" i="7" s="1"/>
  <c r="BB91" i="7"/>
  <c r="FA91" i="7" s="1"/>
  <c r="BB102" i="7"/>
  <c r="FA102" i="7" s="1"/>
  <c r="BB17" i="7"/>
  <c r="FA17" i="7" s="1"/>
  <c r="BB89" i="7"/>
  <c r="FA89" i="7" s="1"/>
  <c r="BB23" i="7"/>
  <c r="FA23" i="7" s="1"/>
  <c r="BB56" i="7"/>
  <c r="FA56" i="7" s="1"/>
  <c r="BB66" i="7"/>
  <c r="FA66" i="7" s="1"/>
  <c r="BB22" i="7"/>
  <c r="FA22" i="7" s="1"/>
  <c r="BB63" i="7"/>
  <c r="FA63" i="7" s="1"/>
  <c r="BB101" i="7"/>
  <c r="FA101" i="7" s="1"/>
  <c r="BB14" i="7"/>
  <c r="FA14" i="7" s="1"/>
  <c r="BB26" i="7"/>
  <c r="FA26" i="7" s="1"/>
  <c r="BB95" i="7"/>
  <c r="FA95" i="7" s="1"/>
  <c r="BB38" i="7"/>
  <c r="FA38" i="7" s="1"/>
  <c r="BB83" i="7"/>
  <c r="FA83" i="7" s="1"/>
  <c r="BB13" i="7"/>
  <c r="FA13" i="7" s="1"/>
  <c r="BB37" i="7"/>
  <c r="FA37" i="7" s="1"/>
  <c r="BB74" i="7"/>
  <c r="FA74" i="7" s="1"/>
  <c r="BB27" i="7"/>
  <c r="FA27" i="7" s="1"/>
  <c r="BB49" i="7"/>
  <c r="FA49" i="7" s="1"/>
  <c r="BB72" i="7"/>
  <c r="FA72" i="7" s="1"/>
  <c r="BB29" i="7"/>
  <c r="FA29" i="7" s="1"/>
  <c r="BB43" i="7"/>
  <c r="FA43" i="7" s="1"/>
  <c r="BB9" i="7"/>
  <c r="FA9" i="7" s="1"/>
  <c r="AI26" i="7"/>
  <c r="EH26" i="7" s="1"/>
  <c r="DE67" i="7"/>
  <c r="HD67" i="7" s="1"/>
  <c r="CY58" i="7"/>
  <c r="GX58" i="7" s="1"/>
  <c r="BL30" i="7"/>
  <c r="FK30" i="7" s="1"/>
  <c r="AL98" i="7"/>
  <c r="EK98" i="7" s="1"/>
  <c r="AS101" i="7"/>
  <c r="ER101" i="7" s="1"/>
  <c r="CT12" i="7"/>
  <c r="GS12" i="7" s="1"/>
  <c r="AI46" i="7"/>
  <c r="EH46" i="7" s="1"/>
  <c r="DE60" i="7"/>
  <c r="HD60" i="7" s="1"/>
  <c r="AU97" i="7"/>
  <c r="ET97" i="7" s="1"/>
  <c r="U63" i="7"/>
  <c r="DT63" i="7" s="1"/>
  <c r="U31" i="7"/>
  <c r="DT31" i="7" s="1"/>
  <c r="U91" i="7"/>
  <c r="DT91" i="7" s="1"/>
  <c r="U21" i="7"/>
  <c r="DT21" i="7" s="1"/>
  <c r="U84" i="7"/>
  <c r="DT84" i="7" s="1"/>
  <c r="U50" i="7"/>
  <c r="DT50" i="7" s="1"/>
  <c r="U30" i="7"/>
  <c r="DT30" i="7" s="1"/>
  <c r="U97" i="7"/>
  <c r="DT97" i="7" s="1"/>
  <c r="U49" i="7"/>
  <c r="DT49" i="7" s="1"/>
  <c r="U24" i="7"/>
  <c r="DT24" i="7" s="1"/>
  <c r="U98" i="7"/>
  <c r="DT98" i="7" s="1"/>
  <c r="U70" i="7"/>
  <c r="DT70" i="7" s="1"/>
  <c r="U55" i="7"/>
  <c r="DT55" i="7" s="1"/>
  <c r="U85" i="7"/>
  <c r="DT85" i="7" s="1"/>
  <c r="U36" i="7"/>
  <c r="DT36" i="7" s="1"/>
  <c r="U7" i="7"/>
  <c r="DT7" i="7" s="1"/>
  <c r="U75" i="7"/>
  <c r="DT75" i="7" s="1"/>
  <c r="U51" i="7"/>
  <c r="DT51" i="7" s="1"/>
  <c r="U19" i="7"/>
  <c r="DT19" i="7" s="1"/>
  <c r="U86" i="7"/>
  <c r="DT86" i="7" s="1"/>
  <c r="U59" i="7"/>
  <c r="DT59" i="7" s="1"/>
  <c r="U15" i="7"/>
  <c r="DT15" i="7" s="1"/>
  <c r="U6" i="7"/>
  <c r="DT6" i="7" s="1"/>
  <c r="U54" i="7"/>
  <c r="DT54" i="7" s="1"/>
  <c r="U27" i="7"/>
  <c r="DT27" i="7" s="1"/>
  <c r="U12" i="7"/>
  <c r="DT12" i="7" s="1"/>
  <c r="U17" i="7"/>
  <c r="DT17" i="7" s="1"/>
  <c r="U74" i="7"/>
  <c r="DT74" i="7" s="1"/>
  <c r="U65" i="7"/>
  <c r="DT65" i="7" s="1"/>
  <c r="U25" i="7"/>
  <c r="DT25" i="7" s="1"/>
  <c r="U81" i="7"/>
  <c r="DT81" i="7" s="1"/>
  <c r="U61" i="7"/>
  <c r="DT61" i="7" s="1"/>
  <c r="U35" i="7"/>
  <c r="DT35" i="7" s="1"/>
  <c r="U90" i="7"/>
  <c r="DT90" i="7" s="1"/>
  <c r="U93" i="7"/>
  <c r="DT93" i="7" s="1"/>
  <c r="U96" i="7"/>
  <c r="DT96" i="7" s="1"/>
  <c r="U89" i="7"/>
  <c r="DT89" i="7" s="1"/>
  <c r="U53" i="7"/>
  <c r="DT53" i="7" s="1"/>
  <c r="CN44" i="7"/>
  <c r="GM44" i="7" s="1"/>
  <c r="Z81" i="7"/>
  <c r="DY81" i="7" s="1"/>
  <c r="U44" i="7"/>
  <c r="DT44" i="7" s="1"/>
  <c r="DI47" i="7"/>
  <c r="HH47" i="7" s="1"/>
  <c r="CP74" i="7"/>
  <c r="GO74" i="7" s="1"/>
  <c r="CP67" i="7"/>
  <c r="GO67" i="7" s="1"/>
  <c r="AJ88" i="7"/>
  <c r="EI88" i="7" s="1"/>
  <c r="AJ99" i="7"/>
  <c r="EI99" i="7" s="1"/>
  <c r="AJ95" i="7"/>
  <c r="EI95" i="7" s="1"/>
  <c r="CN29" i="7"/>
  <c r="GM29" i="7" s="1"/>
  <c r="CN15" i="7"/>
  <c r="GM15" i="7" s="1"/>
  <c r="CN76" i="7"/>
  <c r="GM76" i="7" s="1"/>
  <c r="CN51" i="7"/>
  <c r="GM51" i="7" s="1"/>
  <c r="CN34" i="7"/>
  <c r="GM34" i="7" s="1"/>
  <c r="CN92" i="7"/>
  <c r="GM92" i="7" s="1"/>
  <c r="CN80" i="7"/>
  <c r="GM80" i="7" s="1"/>
  <c r="CN27" i="7"/>
  <c r="GM27" i="7" s="1"/>
  <c r="CN3" i="7"/>
  <c r="GM3" i="7" s="1"/>
  <c r="CN75" i="7"/>
  <c r="GM75" i="7" s="1"/>
  <c r="CN32" i="7"/>
  <c r="GM32" i="7" s="1"/>
  <c r="CN98" i="7"/>
  <c r="GM98" i="7" s="1"/>
  <c r="CN52" i="7"/>
  <c r="GM52" i="7" s="1"/>
  <c r="CN89" i="7"/>
  <c r="GM89" i="7" s="1"/>
  <c r="CN82" i="7"/>
  <c r="GM82" i="7" s="1"/>
  <c r="CN45" i="7"/>
  <c r="GM45" i="7" s="1"/>
  <c r="CN16" i="7"/>
  <c r="GM16" i="7" s="1"/>
  <c r="CN73" i="7"/>
  <c r="GM73" i="7" s="1"/>
  <c r="CN38" i="7"/>
  <c r="GM38" i="7" s="1"/>
  <c r="CN19" i="7"/>
  <c r="GM19" i="7" s="1"/>
  <c r="CN66" i="7"/>
  <c r="GM66" i="7" s="1"/>
  <c r="CN50" i="7"/>
  <c r="GM50" i="7" s="1"/>
  <c r="CN10" i="7"/>
  <c r="GM10" i="7" s="1"/>
  <c r="CN67" i="7"/>
  <c r="GM67" i="7" s="1"/>
  <c r="CN4" i="7"/>
  <c r="GM4" i="7" s="1"/>
  <c r="CN59" i="7"/>
  <c r="GM59" i="7" s="1"/>
  <c r="CN36" i="7"/>
  <c r="GM36" i="7" s="1"/>
  <c r="CN8" i="7"/>
  <c r="GM8" i="7" s="1"/>
  <c r="CN86" i="7"/>
  <c r="GM86" i="7" s="1"/>
  <c r="CN41" i="7"/>
  <c r="GM41" i="7" s="1"/>
  <c r="CN28" i="7"/>
  <c r="GM28" i="7" s="1"/>
  <c r="CN95" i="7"/>
  <c r="GM95" i="7" s="1"/>
  <c r="CN56" i="7"/>
  <c r="GM56" i="7" s="1"/>
  <c r="CN96" i="7"/>
  <c r="GM96" i="7" s="1"/>
  <c r="CN65" i="7"/>
  <c r="GM65" i="7" s="1"/>
  <c r="CN48" i="7"/>
  <c r="GM48" i="7" s="1"/>
  <c r="CN77" i="7"/>
  <c r="GM77" i="7" s="1"/>
  <c r="CN43" i="7"/>
  <c r="GM43" i="7" s="1"/>
  <c r="CN42" i="7"/>
  <c r="GM42" i="7" s="1"/>
  <c r="CN101" i="7"/>
  <c r="GM101" i="7" s="1"/>
  <c r="CN30" i="7"/>
  <c r="GM30" i="7" s="1"/>
  <c r="CN57" i="7"/>
  <c r="GM57" i="7" s="1"/>
  <c r="CN33" i="7"/>
  <c r="GM33" i="7" s="1"/>
  <c r="CN14" i="7"/>
  <c r="GM14" i="7" s="1"/>
  <c r="CN17" i="7"/>
  <c r="GM17" i="7" s="1"/>
  <c r="CN7" i="7"/>
  <c r="GM7" i="7" s="1"/>
  <c r="CN47" i="7"/>
  <c r="GM47" i="7" s="1"/>
  <c r="CN64" i="7"/>
  <c r="GM64" i="7" s="1"/>
  <c r="CN31" i="7"/>
  <c r="GM31" i="7" s="1"/>
  <c r="CN23" i="7"/>
  <c r="GM23" i="7" s="1"/>
  <c r="CN58" i="7"/>
  <c r="GM58" i="7" s="1"/>
  <c r="CN62" i="7"/>
  <c r="GM62" i="7" s="1"/>
  <c r="CN12" i="7"/>
  <c r="GM12" i="7" s="1"/>
  <c r="CN91" i="7"/>
  <c r="GM91" i="7" s="1"/>
  <c r="CN72" i="7"/>
  <c r="GM72" i="7" s="1"/>
  <c r="CN69" i="7"/>
  <c r="GM69" i="7" s="1"/>
  <c r="CN49" i="7"/>
  <c r="GM49" i="7" s="1"/>
  <c r="CN11" i="7"/>
  <c r="GM11" i="7" s="1"/>
  <c r="CN78" i="7"/>
  <c r="GM78" i="7" s="1"/>
  <c r="CN26" i="7"/>
  <c r="GM26" i="7" s="1"/>
  <c r="CN55" i="7"/>
  <c r="GM55" i="7" s="1"/>
  <c r="CN37" i="7"/>
  <c r="GM37" i="7" s="1"/>
  <c r="CN94" i="7"/>
  <c r="GM94" i="7" s="1"/>
  <c r="CN88" i="7"/>
  <c r="GM88" i="7" s="1"/>
  <c r="CN99" i="7"/>
  <c r="GM99" i="7" s="1"/>
  <c r="CN54" i="7"/>
  <c r="GM54" i="7" s="1"/>
  <c r="CM69" i="7"/>
  <c r="GL69" i="7" s="1"/>
  <c r="CM36" i="7"/>
  <c r="GL36" i="7" s="1"/>
  <c r="CM26" i="7"/>
  <c r="GL26" i="7" s="1"/>
  <c r="AJ65" i="7"/>
  <c r="EI65" i="7" s="1"/>
  <c r="AJ101" i="7"/>
  <c r="EI101" i="7" s="1"/>
  <c r="AJ97" i="7"/>
  <c r="EI97" i="7" s="1"/>
  <c r="AJ96" i="7"/>
  <c r="EI96" i="7" s="1"/>
  <c r="AJ18" i="7"/>
  <c r="EI18" i="7" s="1"/>
  <c r="AU72" i="7"/>
  <c r="ET72" i="7" s="1"/>
  <c r="CM59" i="7"/>
  <c r="GL59" i="7" s="1"/>
  <c r="CM33" i="7"/>
  <c r="GL33" i="7" s="1"/>
  <c r="CM61" i="7"/>
  <c r="GL61" i="7" s="1"/>
  <c r="AJ64" i="7"/>
  <c r="EI64" i="7" s="1"/>
  <c r="CM42" i="7"/>
  <c r="GL42" i="7" s="1"/>
  <c r="CM37" i="7"/>
  <c r="GL37" i="7" s="1"/>
  <c r="CM41" i="7"/>
  <c r="GL41" i="7" s="1"/>
  <c r="CM81" i="7"/>
  <c r="GL81" i="7" s="1"/>
  <c r="CM8" i="7"/>
  <c r="GL8" i="7" s="1"/>
  <c r="AJ39" i="7"/>
  <c r="EI39" i="7" s="1"/>
  <c r="AJ49" i="7"/>
  <c r="EI49" i="7" s="1"/>
  <c r="AJ56" i="7"/>
  <c r="EI56" i="7" s="1"/>
  <c r="AJ90" i="7"/>
  <c r="EI90" i="7" s="1"/>
  <c r="AJ76" i="7"/>
  <c r="EI76" i="7" s="1"/>
  <c r="AJ10" i="7"/>
  <c r="EI10" i="7" s="1"/>
  <c r="AJ54" i="7"/>
  <c r="EI54" i="7" s="1"/>
  <c r="AJ11" i="7"/>
  <c r="EI11" i="7" s="1"/>
  <c r="AJ52" i="7"/>
  <c r="EI52" i="7" s="1"/>
  <c r="AJ67" i="7"/>
  <c r="EI67" i="7" s="1"/>
  <c r="AJ5" i="7"/>
  <c r="EI5" i="7" s="1"/>
  <c r="AZ89" i="7"/>
  <c r="EY89" i="7" s="1"/>
  <c r="DJ46" i="7"/>
  <c r="HI46" i="7" s="1"/>
  <c r="DJ19" i="7"/>
  <c r="HI19" i="7" s="1"/>
  <c r="DJ55" i="7"/>
  <c r="HI55" i="7" s="1"/>
  <c r="DJ4" i="7"/>
  <c r="HI4" i="7" s="1"/>
  <c r="AZ80" i="7"/>
  <c r="EY80" i="7" s="1"/>
  <c r="DJ41" i="7"/>
  <c r="HI41" i="7" s="1"/>
  <c r="DJ49" i="7"/>
  <c r="HI49" i="7" s="1"/>
  <c r="DJ77" i="7"/>
  <c r="HI77" i="7" s="1"/>
  <c r="DJ38" i="7"/>
  <c r="HI38" i="7" s="1"/>
  <c r="CN85" i="7"/>
  <c r="GM85" i="7" s="1"/>
  <c r="AU32" i="7"/>
  <c r="ET32" i="7" s="1"/>
  <c r="AU20" i="7"/>
  <c r="ET20" i="7" s="1"/>
  <c r="AU50" i="7"/>
  <c r="ET50" i="7" s="1"/>
  <c r="AY89" i="7"/>
  <c r="EX89" i="7" s="1"/>
  <c r="AU31" i="7"/>
  <c r="ET31" i="7" s="1"/>
  <c r="AU61" i="7"/>
  <c r="ET61" i="7" s="1"/>
  <c r="AU102" i="7"/>
  <c r="ET102" i="7" s="1"/>
  <c r="AU65" i="7"/>
  <c r="ET65" i="7" s="1"/>
  <c r="AU27" i="7"/>
  <c r="ET27" i="7" s="1"/>
  <c r="AZ5" i="7"/>
  <c r="EY5" i="7" s="1"/>
  <c r="AZ47" i="7"/>
  <c r="EY47" i="7" s="1"/>
  <c r="AU59" i="7"/>
  <c r="ET59" i="7" s="1"/>
  <c r="AU5" i="7"/>
  <c r="ET5" i="7" s="1"/>
  <c r="AZ11" i="7"/>
  <c r="EY11" i="7" s="1"/>
  <c r="AZ38" i="7"/>
  <c r="EY38" i="7" s="1"/>
  <c r="AU24" i="7"/>
  <c r="ET24" i="7" s="1"/>
  <c r="AU88" i="7"/>
  <c r="ET88" i="7" s="1"/>
  <c r="AZ35" i="7"/>
  <c r="EY35" i="7" s="1"/>
  <c r="AZ51" i="7"/>
  <c r="EY51" i="7" s="1"/>
  <c r="CM86" i="7"/>
  <c r="GL86" i="7" s="1"/>
  <c r="AS68" i="7"/>
  <c r="ER68" i="7" s="1"/>
  <c r="AZ53" i="7"/>
  <c r="EY53" i="7" s="1"/>
  <c r="AI36" i="7"/>
  <c r="EH36" i="7" s="1"/>
  <c r="BK89" i="7"/>
  <c r="FJ89" i="7" s="1"/>
  <c r="AS45" i="7"/>
  <c r="ER45" i="7" s="1"/>
  <c r="AZ41" i="7"/>
  <c r="EY41" i="7" s="1"/>
  <c r="CY87" i="7"/>
  <c r="GX87" i="7" s="1"/>
  <c r="CY79" i="7"/>
  <c r="GX79" i="7" s="1"/>
  <c r="AZ15" i="7"/>
  <c r="EY15" i="7" s="1"/>
  <c r="CM78" i="7"/>
  <c r="GL78" i="7" s="1"/>
  <c r="CV95" i="7"/>
  <c r="GU95" i="7" s="1"/>
  <c r="CM87" i="7"/>
  <c r="GL87" i="7" s="1"/>
  <c r="BG91" i="7"/>
  <c r="FF91" i="7" s="1"/>
  <c r="BG68" i="7"/>
  <c r="FF68" i="7" s="1"/>
  <c r="BG48" i="7"/>
  <c r="FF48" i="7" s="1"/>
  <c r="BG8" i="7"/>
  <c r="FF8" i="7" s="1"/>
  <c r="BG54" i="7"/>
  <c r="FF54" i="7" s="1"/>
  <c r="BG33" i="7"/>
  <c r="FF33" i="7" s="1"/>
  <c r="BG14" i="7"/>
  <c r="FF14" i="7" s="1"/>
  <c r="BG64" i="7"/>
  <c r="FF64" i="7" s="1"/>
  <c r="BG41" i="7"/>
  <c r="FF41" i="7" s="1"/>
  <c r="BG47" i="7"/>
  <c r="FF47" i="7" s="1"/>
  <c r="BG59" i="7"/>
  <c r="FF59" i="7" s="1"/>
  <c r="BG4" i="7"/>
  <c r="FF4" i="7" s="1"/>
  <c r="BG70" i="7"/>
  <c r="FF70" i="7" s="1"/>
  <c r="BG31" i="7"/>
  <c r="FF31" i="7" s="1"/>
  <c r="BG11" i="7"/>
  <c r="FF11" i="7" s="1"/>
  <c r="BG82" i="7"/>
  <c r="FF82" i="7" s="1"/>
  <c r="BG53" i="7"/>
  <c r="FF53" i="7" s="1"/>
  <c r="BG12" i="7"/>
  <c r="FF12" i="7" s="1"/>
  <c r="BG71" i="7"/>
  <c r="FF71" i="7" s="1"/>
  <c r="BG75" i="7"/>
  <c r="FF75" i="7" s="1"/>
  <c r="BG57" i="7"/>
  <c r="FF57" i="7" s="1"/>
  <c r="BG18" i="7"/>
  <c r="FF18" i="7" s="1"/>
  <c r="BG32" i="7"/>
  <c r="FF32" i="7" s="1"/>
  <c r="BG93" i="7"/>
  <c r="FF93" i="7" s="1"/>
  <c r="BG73" i="7"/>
  <c r="FF73" i="7" s="1"/>
  <c r="BG35" i="7"/>
  <c r="FF35" i="7" s="1"/>
  <c r="BG85" i="7"/>
  <c r="FF85" i="7" s="1"/>
  <c r="BG69" i="7"/>
  <c r="FF69" i="7" s="1"/>
  <c r="BG26" i="7"/>
  <c r="FF26" i="7" s="1"/>
  <c r="BG16" i="7"/>
  <c r="FF16" i="7" s="1"/>
  <c r="BG42" i="7"/>
  <c r="FF42" i="7" s="1"/>
  <c r="BG28" i="7"/>
  <c r="FF28" i="7" s="1"/>
  <c r="BG49" i="7"/>
  <c r="FF49" i="7" s="1"/>
  <c r="BG29" i="7"/>
  <c r="FF29" i="7" s="1"/>
  <c r="BG6" i="7"/>
  <c r="FF6" i="7" s="1"/>
  <c r="BG66" i="7"/>
  <c r="FF66" i="7" s="1"/>
  <c r="BG22" i="7"/>
  <c r="FF22" i="7" s="1"/>
  <c r="BG5" i="7"/>
  <c r="FF5" i="7" s="1"/>
  <c r="BG60" i="7"/>
  <c r="FF60" i="7" s="1"/>
  <c r="BG46" i="7"/>
  <c r="FF46" i="7" s="1"/>
  <c r="BG56" i="7"/>
  <c r="FF56" i="7" s="1"/>
  <c r="BG62" i="7"/>
  <c r="FF62" i="7" s="1"/>
  <c r="BG34" i="7"/>
  <c r="FF34" i="7" s="1"/>
  <c r="BG67" i="7"/>
  <c r="FF67" i="7" s="1"/>
  <c r="BG36" i="7"/>
  <c r="FF36" i="7" s="1"/>
  <c r="BG9" i="7"/>
  <c r="FF9" i="7" s="1"/>
  <c r="BG77" i="7"/>
  <c r="FF77" i="7" s="1"/>
  <c r="BG43" i="7"/>
  <c r="FF43" i="7" s="1"/>
  <c r="BG13" i="7"/>
  <c r="FF13" i="7" s="1"/>
  <c r="BG89" i="7"/>
  <c r="FF89" i="7" s="1"/>
  <c r="BG63" i="7"/>
  <c r="FF63" i="7" s="1"/>
  <c r="BG58" i="7"/>
  <c r="FF58" i="7" s="1"/>
  <c r="BG3" i="7"/>
  <c r="FF3" i="7" s="1"/>
  <c r="BG65" i="7"/>
  <c r="FF65" i="7" s="1"/>
  <c r="BG98" i="7"/>
  <c r="FF98" i="7" s="1"/>
  <c r="BG55" i="7"/>
  <c r="FF55" i="7" s="1"/>
  <c r="BG17" i="7"/>
  <c r="FF17" i="7" s="1"/>
  <c r="BG87" i="7"/>
  <c r="FF87" i="7" s="1"/>
  <c r="BG50" i="7"/>
  <c r="FF50" i="7" s="1"/>
  <c r="BG30" i="7"/>
  <c r="FF30" i="7" s="1"/>
  <c r="BG79" i="7"/>
  <c r="FF79" i="7" s="1"/>
  <c r="BG52" i="7"/>
  <c r="FF52" i="7" s="1"/>
  <c r="BG15" i="7"/>
  <c r="FF15" i="7" s="1"/>
  <c r="BG83" i="7"/>
  <c r="FF83" i="7" s="1"/>
  <c r="BG23" i="7"/>
  <c r="FF23" i="7" s="1"/>
  <c r="BG84" i="7"/>
  <c r="FF84" i="7" s="1"/>
  <c r="BG100" i="7"/>
  <c r="FF100" i="7" s="1"/>
  <c r="BG72" i="7"/>
  <c r="FF72" i="7" s="1"/>
  <c r="BG38" i="7"/>
  <c r="FF38" i="7" s="1"/>
  <c r="BG25" i="7"/>
  <c r="FF25" i="7" s="1"/>
  <c r="BG95" i="7"/>
  <c r="FF95" i="7" s="1"/>
  <c r="BG7" i="7"/>
  <c r="FF7" i="7" s="1"/>
  <c r="BG51" i="7"/>
  <c r="FF51" i="7" s="1"/>
  <c r="BG24" i="7"/>
  <c r="FF24" i="7" s="1"/>
  <c r="BG10" i="7"/>
  <c r="FF10" i="7" s="1"/>
  <c r="BG44" i="7"/>
  <c r="FF44" i="7" s="1"/>
  <c r="BG80" i="7"/>
  <c r="FF80" i="7" s="1"/>
  <c r="BG45" i="7"/>
  <c r="FF45" i="7" s="1"/>
  <c r="BG74" i="7"/>
  <c r="FF74" i="7" s="1"/>
  <c r="BG27" i="7"/>
  <c r="FF27" i="7" s="1"/>
  <c r="BG76" i="7"/>
  <c r="FF76" i="7" s="1"/>
  <c r="BG39" i="7"/>
  <c r="FF39" i="7" s="1"/>
  <c r="BG40" i="7"/>
  <c r="FF40" i="7" s="1"/>
  <c r="BG21" i="7"/>
  <c r="FF21" i="7" s="1"/>
  <c r="BG37" i="7"/>
  <c r="FF37" i="7" s="1"/>
  <c r="BG94" i="7"/>
  <c r="FF94" i="7" s="1"/>
  <c r="BG61" i="7"/>
  <c r="FF61" i="7" s="1"/>
  <c r="BG20" i="7"/>
  <c r="FF20" i="7" s="1"/>
  <c r="BG19" i="7"/>
  <c r="FF19" i="7" s="1"/>
  <c r="BG81" i="7"/>
  <c r="FF81" i="7" s="1"/>
  <c r="BG78" i="7"/>
  <c r="FF78" i="7" s="1"/>
  <c r="BG99" i="7"/>
  <c r="FF99" i="7" s="1"/>
  <c r="BG90" i="7"/>
  <c r="FF90" i="7" s="1"/>
  <c r="BG97" i="7"/>
  <c r="FF97" i="7" s="1"/>
  <c r="BG92" i="7"/>
  <c r="FF92" i="7" s="1"/>
  <c r="BG102" i="7"/>
  <c r="FF102" i="7" s="1"/>
  <c r="BG101" i="7"/>
  <c r="FF101" i="7" s="1"/>
  <c r="BG86" i="7"/>
  <c r="FF86" i="7" s="1"/>
  <c r="BG88" i="7"/>
  <c r="FF88" i="7" s="1"/>
  <c r="BG96" i="7"/>
  <c r="FF96" i="7" s="1"/>
  <c r="AA77" i="7"/>
  <c r="DZ77" i="7" s="1"/>
  <c r="AS30" i="7"/>
  <c r="ER30" i="7" s="1"/>
  <c r="AS50" i="7"/>
  <c r="ER50" i="7" s="1"/>
  <c r="DE28" i="7"/>
  <c r="HD28" i="7" s="1"/>
  <c r="S3" i="7"/>
  <c r="DR3" i="7" s="1"/>
  <c r="S100" i="7"/>
  <c r="DR100" i="7" s="1"/>
  <c r="AS26" i="7"/>
  <c r="ER26" i="7" s="1"/>
  <c r="AS81" i="7"/>
  <c r="ER81" i="7" s="1"/>
  <c r="BL69" i="7"/>
  <c r="FK69" i="7" s="1"/>
  <c r="W97" i="7"/>
  <c r="DV97" i="7" s="1"/>
  <c r="DE43" i="7"/>
  <c r="HD43" i="7" s="1"/>
  <c r="BY96" i="7"/>
  <c r="FX96" i="7" s="1"/>
  <c r="BY100" i="7"/>
  <c r="FX100" i="7" s="1"/>
  <c r="BY64" i="7"/>
  <c r="FX64" i="7" s="1"/>
  <c r="BY28" i="7"/>
  <c r="FX28" i="7" s="1"/>
  <c r="BY86" i="7"/>
  <c r="FX86" i="7" s="1"/>
  <c r="BY39" i="7"/>
  <c r="FX39" i="7" s="1"/>
  <c r="BY88" i="7"/>
  <c r="FX88" i="7" s="1"/>
  <c r="BY16" i="7"/>
  <c r="FX16" i="7" s="1"/>
  <c r="BY11" i="7"/>
  <c r="FX11" i="7" s="1"/>
  <c r="BY17" i="7"/>
  <c r="FX17" i="7" s="1"/>
  <c r="BY33" i="7"/>
  <c r="FX33" i="7" s="1"/>
  <c r="BY21" i="7"/>
  <c r="FX21" i="7" s="1"/>
  <c r="BY13" i="7"/>
  <c r="FX13" i="7" s="1"/>
  <c r="BY99" i="7"/>
  <c r="FX99" i="7" s="1"/>
  <c r="BY101" i="7"/>
  <c r="FX101" i="7" s="1"/>
  <c r="BY29" i="7"/>
  <c r="FX29" i="7" s="1"/>
  <c r="BY74" i="7"/>
  <c r="FX74" i="7" s="1"/>
  <c r="BY41" i="7"/>
  <c r="FX41" i="7" s="1"/>
  <c r="BY24" i="7"/>
  <c r="FX24" i="7" s="1"/>
  <c r="BY26" i="7"/>
  <c r="FX26" i="7" s="1"/>
  <c r="BY9" i="7"/>
  <c r="FX9" i="7" s="1"/>
  <c r="BY25" i="7"/>
  <c r="FX25" i="7" s="1"/>
  <c r="BY44" i="7"/>
  <c r="FX44" i="7" s="1"/>
  <c r="BY67" i="7"/>
  <c r="FX67" i="7" s="1"/>
  <c r="BY20" i="7"/>
  <c r="FX20" i="7" s="1"/>
  <c r="BY85" i="7"/>
  <c r="FX85" i="7" s="1"/>
  <c r="BY48" i="7"/>
  <c r="FX48" i="7" s="1"/>
  <c r="BY87" i="7"/>
  <c r="FX87" i="7" s="1"/>
  <c r="BY30" i="7"/>
  <c r="FX30" i="7" s="1"/>
  <c r="BY7" i="7"/>
  <c r="FX7" i="7" s="1"/>
  <c r="BY53" i="7"/>
  <c r="FX53" i="7" s="1"/>
  <c r="BY50" i="7"/>
  <c r="FX50" i="7" s="1"/>
  <c r="BY45" i="7"/>
  <c r="FX45" i="7" s="1"/>
  <c r="BY65" i="7"/>
  <c r="FX65" i="7" s="1"/>
  <c r="BY82" i="7"/>
  <c r="FX82" i="7" s="1"/>
  <c r="BY72" i="7"/>
  <c r="FX72" i="7" s="1"/>
  <c r="BY6" i="7"/>
  <c r="FX6" i="7" s="1"/>
  <c r="BY78" i="7"/>
  <c r="FX78" i="7" s="1"/>
  <c r="BY76" i="7"/>
  <c r="FX76" i="7" s="1"/>
  <c r="BY38" i="7"/>
  <c r="FX38" i="7" s="1"/>
  <c r="BY19" i="7"/>
  <c r="FX19" i="7" s="1"/>
  <c r="BY97" i="7"/>
  <c r="FX97" i="7" s="1"/>
  <c r="BY57" i="7"/>
  <c r="FX57" i="7" s="1"/>
  <c r="BY54" i="7"/>
  <c r="FX54" i="7" s="1"/>
  <c r="BY75" i="7"/>
  <c r="FX75" i="7" s="1"/>
  <c r="BY69" i="7"/>
  <c r="FX69" i="7" s="1"/>
  <c r="BY12" i="7"/>
  <c r="FX12" i="7" s="1"/>
  <c r="BY61" i="7"/>
  <c r="FX61" i="7" s="1"/>
  <c r="BY5" i="7"/>
  <c r="FX5" i="7" s="1"/>
  <c r="BY3" i="7"/>
  <c r="FX3" i="7" s="1"/>
  <c r="BY42" i="7"/>
  <c r="FX42" i="7" s="1"/>
  <c r="BY23" i="7"/>
  <c r="FX23" i="7" s="1"/>
  <c r="BY93" i="7"/>
  <c r="FX93" i="7" s="1"/>
  <c r="BY51" i="7"/>
  <c r="FX51" i="7" s="1"/>
  <c r="BY70" i="7"/>
  <c r="FX70" i="7" s="1"/>
  <c r="BY80" i="7"/>
  <c r="FX80" i="7" s="1"/>
  <c r="BY102" i="7"/>
  <c r="FX102" i="7" s="1"/>
  <c r="BY63" i="7"/>
  <c r="FX63" i="7" s="1"/>
  <c r="BY68" i="7"/>
  <c r="FX68" i="7" s="1"/>
  <c r="BY37" i="7"/>
  <c r="FX37" i="7" s="1"/>
  <c r="BY98" i="7"/>
  <c r="FX98" i="7" s="1"/>
  <c r="BY56" i="7"/>
  <c r="FX56" i="7" s="1"/>
  <c r="BY35" i="7"/>
  <c r="FX35" i="7" s="1"/>
  <c r="BY95" i="7"/>
  <c r="FX95" i="7" s="1"/>
  <c r="BY77" i="7"/>
  <c r="FX77" i="7" s="1"/>
  <c r="BY71" i="7"/>
  <c r="FX71" i="7" s="1"/>
  <c r="BY94" i="7"/>
  <c r="FX94" i="7" s="1"/>
  <c r="BY14" i="7"/>
  <c r="FX14" i="7" s="1"/>
  <c r="BY49" i="7"/>
  <c r="FX49" i="7" s="1"/>
  <c r="BY31" i="7"/>
  <c r="FX31" i="7" s="1"/>
  <c r="BY52" i="7"/>
  <c r="FX52" i="7" s="1"/>
  <c r="BY34" i="7"/>
  <c r="FX34" i="7" s="1"/>
  <c r="BY18" i="7"/>
  <c r="FX18" i="7" s="1"/>
  <c r="BY83" i="7"/>
  <c r="FX83" i="7" s="1"/>
  <c r="BY62" i="7"/>
  <c r="FX62" i="7" s="1"/>
  <c r="BY58" i="7"/>
  <c r="FX58" i="7" s="1"/>
  <c r="BY46" i="7"/>
  <c r="FX46" i="7" s="1"/>
  <c r="BY84" i="7"/>
  <c r="FX84" i="7" s="1"/>
  <c r="BY90" i="7"/>
  <c r="FX90" i="7" s="1"/>
  <c r="BY22" i="7"/>
  <c r="FX22" i="7" s="1"/>
  <c r="BY36" i="7"/>
  <c r="FX36" i="7" s="1"/>
  <c r="BY79" i="7"/>
  <c r="FX79" i="7" s="1"/>
  <c r="BY4" i="7"/>
  <c r="FX4" i="7" s="1"/>
  <c r="BY8" i="7"/>
  <c r="FX8" i="7" s="1"/>
  <c r="BY91" i="7"/>
  <c r="FX91" i="7" s="1"/>
  <c r="BY27" i="7"/>
  <c r="FX27" i="7" s="1"/>
  <c r="BY40" i="7"/>
  <c r="FX40" i="7" s="1"/>
  <c r="BY66" i="7"/>
  <c r="FX66" i="7" s="1"/>
  <c r="BY73" i="7"/>
  <c r="FX73" i="7" s="1"/>
  <c r="BY10" i="7"/>
  <c r="FX10" i="7" s="1"/>
  <c r="BY60" i="7"/>
  <c r="FX60" i="7" s="1"/>
  <c r="BY43" i="7"/>
  <c r="FX43" i="7" s="1"/>
  <c r="BY32" i="7"/>
  <c r="FX32" i="7" s="1"/>
  <c r="BY81" i="7"/>
  <c r="FX81" i="7" s="1"/>
  <c r="BY47" i="7"/>
  <c r="FX47" i="7" s="1"/>
  <c r="BY89" i="7"/>
  <c r="FX89" i="7" s="1"/>
  <c r="BY15" i="7"/>
  <c r="FX15" i="7" s="1"/>
  <c r="BY92" i="7"/>
  <c r="FX92" i="7" s="1"/>
  <c r="BY59" i="7"/>
  <c r="FX59" i="7" s="1"/>
  <c r="AS21" i="7"/>
  <c r="ER21" i="7" s="1"/>
  <c r="BL50" i="7"/>
  <c r="FK50" i="7" s="1"/>
  <c r="CT11" i="7"/>
  <c r="GS11" i="7" s="1"/>
  <c r="AS53" i="7"/>
  <c r="ER53" i="7" s="1"/>
  <c r="CY92" i="7"/>
  <c r="GX92" i="7" s="1"/>
  <c r="BS58" i="7"/>
  <c r="FR58" i="7" s="1"/>
  <c r="BL55" i="7"/>
  <c r="FK55" i="7" s="1"/>
  <c r="AS64" i="7"/>
  <c r="ER64" i="7" s="1"/>
  <c r="DE56" i="7"/>
  <c r="HD56" i="7" s="1"/>
  <c r="CA92" i="7"/>
  <c r="FZ92" i="7" s="1"/>
  <c r="CA8" i="7"/>
  <c r="FZ8" i="7" s="1"/>
  <c r="CA80" i="7"/>
  <c r="FZ80" i="7" s="1"/>
  <c r="CA63" i="7"/>
  <c r="FZ63" i="7" s="1"/>
  <c r="CA64" i="7"/>
  <c r="FZ64" i="7" s="1"/>
  <c r="CA31" i="7"/>
  <c r="FZ31" i="7" s="1"/>
  <c r="CA85" i="7"/>
  <c r="FZ85" i="7" s="1"/>
  <c r="CA62" i="7"/>
  <c r="FZ62" i="7" s="1"/>
  <c r="CA77" i="7"/>
  <c r="FZ77" i="7" s="1"/>
  <c r="CA43" i="7"/>
  <c r="FZ43" i="7" s="1"/>
  <c r="CA74" i="7"/>
  <c r="FZ74" i="7" s="1"/>
  <c r="CA99" i="7"/>
  <c r="FZ99" i="7" s="1"/>
  <c r="CA9" i="7"/>
  <c r="FZ9" i="7" s="1"/>
  <c r="CA60" i="7"/>
  <c r="FZ60" i="7" s="1"/>
  <c r="CA25" i="7"/>
  <c r="FZ25" i="7" s="1"/>
  <c r="CA16" i="7"/>
  <c r="FZ16" i="7" s="1"/>
  <c r="CA67" i="7"/>
  <c r="FZ67" i="7" s="1"/>
  <c r="CA66" i="7"/>
  <c r="FZ66" i="7" s="1"/>
  <c r="CA33" i="7"/>
  <c r="FZ33" i="7" s="1"/>
  <c r="CA14" i="7"/>
  <c r="FZ14" i="7" s="1"/>
  <c r="CA54" i="7"/>
  <c r="FZ54" i="7" s="1"/>
  <c r="CA98" i="7"/>
  <c r="FZ98" i="7" s="1"/>
  <c r="CA58" i="7"/>
  <c r="FZ58" i="7" s="1"/>
  <c r="CA71" i="7"/>
  <c r="FZ71" i="7" s="1"/>
  <c r="CA45" i="7"/>
  <c r="FZ45" i="7" s="1"/>
  <c r="CA34" i="7"/>
  <c r="FZ34" i="7" s="1"/>
  <c r="CA18" i="7"/>
  <c r="FZ18" i="7" s="1"/>
  <c r="CA70" i="7"/>
  <c r="FZ70" i="7" s="1"/>
  <c r="CA42" i="7"/>
  <c r="FZ42" i="7" s="1"/>
  <c r="CA39" i="7"/>
  <c r="FZ39" i="7" s="1"/>
  <c r="CA84" i="7"/>
  <c r="FZ84" i="7" s="1"/>
  <c r="CA32" i="7"/>
  <c r="FZ32" i="7" s="1"/>
  <c r="CA46" i="7"/>
  <c r="FZ46" i="7" s="1"/>
  <c r="CA102" i="7"/>
  <c r="FZ102" i="7" s="1"/>
  <c r="CA76" i="7"/>
  <c r="FZ76" i="7" s="1"/>
  <c r="CA90" i="7"/>
  <c r="FZ90" i="7" s="1"/>
  <c r="CA52" i="7"/>
  <c r="FZ52" i="7" s="1"/>
  <c r="CA40" i="7"/>
  <c r="FZ40" i="7" s="1"/>
  <c r="CA37" i="7"/>
  <c r="FZ37" i="7" s="1"/>
  <c r="CA6" i="7"/>
  <c r="FZ6" i="7" s="1"/>
  <c r="CA87" i="7"/>
  <c r="FZ87" i="7" s="1"/>
  <c r="CA49" i="7"/>
  <c r="FZ49" i="7" s="1"/>
  <c r="CA36" i="7"/>
  <c r="FZ36" i="7" s="1"/>
  <c r="CA65" i="7"/>
  <c r="FZ65" i="7" s="1"/>
  <c r="CA11" i="7"/>
  <c r="FZ11" i="7" s="1"/>
  <c r="CA7" i="7"/>
  <c r="FZ7" i="7" s="1"/>
  <c r="CA56" i="7"/>
  <c r="FZ56" i="7" s="1"/>
  <c r="CA20" i="7"/>
  <c r="FZ20" i="7" s="1"/>
  <c r="CA44" i="7"/>
  <c r="FZ44" i="7" s="1"/>
  <c r="CA19" i="7"/>
  <c r="FZ19" i="7" s="1"/>
  <c r="CA38" i="7"/>
  <c r="FZ38" i="7" s="1"/>
  <c r="CA29" i="7"/>
  <c r="FZ29" i="7" s="1"/>
  <c r="CA17" i="7"/>
  <c r="FZ17" i="7" s="1"/>
  <c r="CA72" i="7"/>
  <c r="FZ72" i="7" s="1"/>
  <c r="CA30" i="7"/>
  <c r="FZ30" i="7" s="1"/>
  <c r="CA78" i="7"/>
  <c r="FZ78" i="7" s="1"/>
  <c r="CA83" i="7"/>
  <c r="FZ83" i="7" s="1"/>
  <c r="CA73" i="7"/>
  <c r="FZ73" i="7" s="1"/>
  <c r="CA41" i="7"/>
  <c r="FZ41" i="7" s="1"/>
  <c r="CA4" i="7"/>
  <c r="FZ4" i="7" s="1"/>
  <c r="CA48" i="7"/>
  <c r="FZ48" i="7" s="1"/>
  <c r="CA93" i="7"/>
  <c r="FZ93" i="7" s="1"/>
  <c r="CA23" i="7"/>
  <c r="FZ23" i="7" s="1"/>
  <c r="CA10" i="7"/>
  <c r="FZ10" i="7" s="1"/>
  <c r="CA68" i="7"/>
  <c r="FZ68" i="7" s="1"/>
  <c r="CA22" i="7"/>
  <c r="FZ22" i="7" s="1"/>
  <c r="CA79" i="7"/>
  <c r="FZ79" i="7" s="1"/>
  <c r="CA3" i="7"/>
  <c r="FZ3" i="7" s="1"/>
  <c r="CA59" i="7"/>
  <c r="FZ59" i="7" s="1"/>
  <c r="CA26" i="7"/>
  <c r="FZ26" i="7" s="1"/>
  <c r="CA50" i="7"/>
  <c r="FZ50" i="7" s="1"/>
  <c r="CA35" i="7"/>
  <c r="FZ35" i="7" s="1"/>
  <c r="CA57" i="7"/>
  <c r="FZ57" i="7" s="1"/>
  <c r="CA51" i="7"/>
  <c r="FZ51" i="7" s="1"/>
  <c r="CA28" i="7"/>
  <c r="FZ28" i="7" s="1"/>
  <c r="CA55" i="7"/>
  <c r="FZ55" i="7" s="1"/>
  <c r="CA13" i="7"/>
  <c r="FZ13" i="7" s="1"/>
  <c r="CA69" i="7"/>
  <c r="FZ69" i="7" s="1"/>
  <c r="CA21" i="7"/>
  <c r="FZ21" i="7" s="1"/>
  <c r="CA91" i="7"/>
  <c r="FZ91" i="7" s="1"/>
  <c r="CA89" i="7"/>
  <c r="FZ89" i="7" s="1"/>
  <c r="CA82" i="7"/>
  <c r="FZ82" i="7" s="1"/>
  <c r="CA12" i="7"/>
  <c r="FZ12" i="7" s="1"/>
  <c r="CA81" i="7"/>
  <c r="FZ81" i="7" s="1"/>
  <c r="CA15" i="7"/>
  <c r="FZ15" i="7" s="1"/>
  <c r="CA5" i="7"/>
  <c r="FZ5" i="7" s="1"/>
  <c r="CA96" i="7"/>
  <c r="FZ96" i="7" s="1"/>
  <c r="CA61" i="7"/>
  <c r="FZ61" i="7" s="1"/>
  <c r="CA53" i="7"/>
  <c r="FZ53" i="7" s="1"/>
  <c r="CA24" i="7"/>
  <c r="FZ24" i="7" s="1"/>
  <c r="CA94" i="7"/>
  <c r="FZ94" i="7" s="1"/>
  <c r="CA86" i="7"/>
  <c r="FZ86" i="7" s="1"/>
  <c r="CA27" i="7"/>
  <c r="FZ27" i="7" s="1"/>
  <c r="CA101" i="7"/>
  <c r="FZ101" i="7" s="1"/>
  <c r="CA95" i="7"/>
  <c r="FZ95" i="7" s="1"/>
  <c r="CA97" i="7"/>
  <c r="FZ97" i="7" s="1"/>
  <c r="CA47" i="7"/>
  <c r="FZ47" i="7" s="1"/>
  <c r="CA100" i="7"/>
  <c r="FZ100" i="7" s="1"/>
  <c r="CA75" i="7"/>
  <c r="FZ75" i="7" s="1"/>
  <c r="CA88" i="7"/>
  <c r="FZ88" i="7" s="1"/>
  <c r="DE70" i="7"/>
  <c r="HD70" i="7" s="1"/>
  <c r="CZ79" i="7"/>
  <c r="GY79" i="7" s="1"/>
  <c r="CZ93" i="7"/>
  <c r="GY93" i="7" s="1"/>
  <c r="BL12" i="7"/>
  <c r="FK12" i="7" s="1"/>
  <c r="BF99" i="7"/>
  <c r="FE99" i="7" s="1"/>
  <c r="CT72" i="7"/>
  <c r="GS72" i="7" s="1"/>
  <c r="AI57" i="7"/>
  <c r="EH57" i="7" s="1"/>
  <c r="AI24" i="7"/>
  <c r="EH24" i="7" s="1"/>
  <c r="DE44" i="7"/>
  <c r="HD44" i="7" s="1"/>
  <c r="CY70" i="7"/>
  <c r="GX70" i="7" s="1"/>
  <c r="AB79" i="7"/>
  <c r="EA79" i="7" s="1"/>
  <c r="AB89" i="7"/>
  <c r="EA89" i="7" s="1"/>
  <c r="BL102" i="7"/>
  <c r="FK102" i="7" s="1"/>
  <c r="AB97" i="7"/>
  <c r="EA97" i="7" s="1"/>
  <c r="CT99" i="7"/>
  <c r="GS99" i="7" s="1"/>
  <c r="CT5" i="7"/>
  <c r="GS5" i="7" s="1"/>
  <c r="AI21" i="7"/>
  <c r="EH21" i="7" s="1"/>
  <c r="DE40" i="7"/>
  <c r="HD40" i="7" s="1"/>
  <c r="CY55" i="7"/>
  <c r="GX55" i="7" s="1"/>
  <c r="N4" i="7"/>
  <c r="DM4" i="7" s="1"/>
  <c r="N99" i="7"/>
  <c r="DM99" i="7" s="1"/>
  <c r="N58" i="7"/>
  <c r="DM58" i="7" s="1"/>
  <c r="N50" i="7"/>
  <c r="DM50" i="7" s="1"/>
  <c r="N57" i="7"/>
  <c r="DM57" i="7" s="1"/>
  <c r="N46" i="7"/>
  <c r="DM46" i="7" s="1"/>
  <c r="N45" i="7"/>
  <c r="DM45" i="7" s="1"/>
  <c r="N21" i="7"/>
  <c r="DM21" i="7" s="1"/>
  <c r="N93" i="7"/>
  <c r="DM93" i="7" s="1"/>
  <c r="N30" i="7"/>
  <c r="DM30" i="7" s="1"/>
  <c r="N74" i="7"/>
  <c r="DM74" i="7" s="1"/>
  <c r="N16" i="7"/>
  <c r="DM16" i="7" s="1"/>
  <c r="N79" i="7"/>
  <c r="DM79" i="7" s="1"/>
  <c r="N38" i="7"/>
  <c r="DM38" i="7" s="1"/>
  <c r="N44" i="7"/>
  <c r="DM44" i="7" s="1"/>
  <c r="N22" i="7"/>
  <c r="DM22" i="7" s="1"/>
  <c r="N56" i="7"/>
  <c r="DM56" i="7" s="1"/>
  <c r="N67" i="7"/>
  <c r="DM67" i="7" s="1"/>
  <c r="N64" i="7"/>
  <c r="DM64" i="7" s="1"/>
  <c r="N62" i="7"/>
  <c r="DM62" i="7" s="1"/>
  <c r="N83" i="7"/>
  <c r="DM83" i="7" s="1"/>
  <c r="N15" i="7"/>
  <c r="DM15" i="7" s="1"/>
  <c r="N29" i="7"/>
  <c r="DM29" i="7" s="1"/>
  <c r="N31" i="7"/>
  <c r="DM31" i="7" s="1"/>
  <c r="N17" i="7"/>
  <c r="DM17" i="7" s="1"/>
  <c r="N98" i="7"/>
  <c r="DM98" i="7" s="1"/>
  <c r="N73" i="7"/>
  <c r="DM73" i="7" s="1"/>
  <c r="N55" i="7"/>
  <c r="DM55" i="7" s="1"/>
  <c r="N72" i="7"/>
  <c r="DM72" i="7" s="1"/>
  <c r="N89" i="7"/>
  <c r="DM89" i="7" s="1"/>
  <c r="N92" i="7"/>
  <c r="DM92" i="7" s="1"/>
  <c r="N41" i="7"/>
  <c r="DM41" i="7" s="1"/>
  <c r="N66" i="7"/>
  <c r="DM66" i="7" s="1"/>
  <c r="N52" i="7"/>
  <c r="DM52" i="7" s="1"/>
  <c r="N7" i="7"/>
  <c r="DM7" i="7" s="1"/>
  <c r="N59" i="7"/>
  <c r="DM59" i="7" s="1"/>
  <c r="N48" i="7"/>
  <c r="DM48" i="7" s="1"/>
  <c r="N23" i="7"/>
  <c r="DM23" i="7" s="1"/>
  <c r="N76" i="7"/>
  <c r="DM76" i="7" s="1"/>
  <c r="N100" i="7"/>
  <c r="DM100" i="7" s="1"/>
  <c r="N95" i="7"/>
  <c r="DM95" i="7" s="1"/>
  <c r="N37" i="7"/>
  <c r="DM37" i="7" s="1"/>
  <c r="N84" i="7"/>
  <c r="DM84" i="7" s="1"/>
  <c r="N14" i="7"/>
  <c r="DM14" i="7" s="1"/>
  <c r="N3" i="7"/>
  <c r="DM3" i="7" s="1"/>
  <c r="N69" i="7"/>
  <c r="DM69" i="7" s="1"/>
  <c r="N34" i="7"/>
  <c r="DM34" i="7" s="1"/>
  <c r="N24" i="7"/>
  <c r="DM24" i="7" s="1"/>
  <c r="N65" i="7"/>
  <c r="DM65" i="7" s="1"/>
  <c r="N10" i="7"/>
  <c r="DM10" i="7" s="1"/>
  <c r="N19" i="7"/>
  <c r="DM19" i="7" s="1"/>
  <c r="N5" i="7"/>
  <c r="DM5" i="7" s="1"/>
  <c r="N61" i="7"/>
  <c r="DM61" i="7" s="1"/>
  <c r="N88" i="7"/>
  <c r="DM88" i="7" s="1"/>
  <c r="N6" i="7"/>
  <c r="DM6" i="7" s="1"/>
  <c r="N32" i="7"/>
  <c r="DM32" i="7" s="1"/>
  <c r="N87" i="7"/>
  <c r="DM87" i="7" s="1"/>
  <c r="N42" i="7"/>
  <c r="DM42" i="7" s="1"/>
  <c r="N47" i="7"/>
  <c r="DM47" i="7" s="1"/>
  <c r="N40" i="7"/>
  <c r="DM40" i="7" s="1"/>
  <c r="N25" i="7"/>
  <c r="DM25" i="7" s="1"/>
  <c r="N101" i="7"/>
  <c r="DM101" i="7" s="1"/>
  <c r="N90" i="7"/>
  <c r="DM90" i="7" s="1"/>
  <c r="N80" i="7"/>
  <c r="DM80" i="7" s="1"/>
  <c r="N77" i="7"/>
  <c r="DM77" i="7" s="1"/>
  <c r="N18" i="7"/>
  <c r="DM18" i="7" s="1"/>
  <c r="N54" i="7"/>
  <c r="DM54" i="7" s="1"/>
  <c r="N85" i="7"/>
  <c r="DM85" i="7" s="1"/>
  <c r="N33" i="7"/>
  <c r="DM33" i="7" s="1"/>
  <c r="N94" i="7"/>
  <c r="DM94" i="7" s="1"/>
  <c r="N81" i="7"/>
  <c r="DM81" i="7" s="1"/>
  <c r="N96" i="7"/>
  <c r="DM96" i="7" s="1"/>
  <c r="N53" i="7"/>
  <c r="DM53" i="7" s="1"/>
  <c r="N11" i="7"/>
  <c r="DM11" i="7" s="1"/>
  <c r="N71" i="7"/>
  <c r="DM71" i="7" s="1"/>
  <c r="N51" i="7"/>
  <c r="DM51" i="7" s="1"/>
  <c r="N78" i="7"/>
  <c r="DM78" i="7" s="1"/>
  <c r="N70" i="7"/>
  <c r="DM70" i="7" s="1"/>
  <c r="N68" i="7"/>
  <c r="DM68" i="7" s="1"/>
  <c r="N63" i="7"/>
  <c r="DM63" i="7" s="1"/>
  <c r="N8" i="7"/>
  <c r="DM8" i="7" s="1"/>
  <c r="N102" i="7"/>
  <c r="DM102" i="7" s="1"/>
  <c r="N9" i="7"/>
  <c r="DM9" i="7" s="1"/>
  <c r="N75" i="7"/>
  <c r="DM75" i="7" s="1"/>
  <c r="N97" i="7"/>
  <c r="DM97" i="7" s="1"/>
  <c r="N91" i="7"/>
  <c r="DM91" i="7" s="1"/>
  <c r="N12" i="7"/>
  <c r="DM12" i="7" s="1"/>
  <c r="N28" i="7"/>
  <c r="DM28" i="7" s="1"/>
  <c r="N49" i="7"/>
  <c r="DM49" i="7" s="1"/>
  <c r="N36" i="7"/>
  <c r="DM36" i="7" s="1"/>
  <c r="BL16" i="7"/>
  <c r="FK16" i="7" s="1"/>
  <c r="CT101" i="7"/>
  <c r="GS101" i="7" s="1"/>
  <c r="CT18" i="7"/>
  <c r="GS18" i="7" s="1"/>
  <c r="AI42" i="7"/>
  <c r="EH42" i="7" s="1"/>
  <c r="DE58" i="7"/>
  <c r="HD58" i="7" s="1"/>
  <c r="AG60" i="7"/>
  <c r="EF60" i="7" s="1"/>
  <c r="BV61" i="7"/>
  <c r="FU61" i="7" s="1"/>
  <c r="BD57" i="7"/>
  <c r="FC57" i="7" s="1"/>
  <c r="BD88" i="7"/>
  <c r="FC88" i="7" s="1"/>
  <c r="BD66" i="7"/>
  <c r="FC66" i="7" s="1"/>
  <c r="BD43" i="7"/>
  <c r="FC43" i="7" s="1"/>
  <c r="BD10" i="7"/>
  <c r="FC10" i="7" s="1"/>
  <c r="BD74" i="7"/>
  <c r="FC74" i="7" s="1"/>
  <c r="BD44" i="7"/>
  <c r="FC44" i="7" s="1"/>
  <c r="BD32" i="7"/>
  <c r="FC32" i="7" s="1"/>
  <c r="BD90" i="7"/>
  <c r="FC90" i="7" s="1"/>
  <c r="BD51" i="7"/>
  <c r="FC51" i="7" s="1"/>
  <c r="BD36" i="7"/>
  <c r="FC36" i="7" s="1"/>
  <c r="BD60" i="7"/>
  <c r="FC60" i="7" s="1"/>
  <c r="BD70" i="7"/>
  <c r="FC70" i="7" s="1"/>
  <c r="BD5" i="7"/>
  <c r="FC5" i="7" s="1"/>
  <c r="BD59" i="7"/>
  <c r="FC59" i="7" s="1"/>
  <c r="BD56" i="7"/>
  <c r="FC56" i="7" s="1"/>
  <c r="BD31" i="7"/>
  <c r="FC31" i="7" s="1"/>
  <c r="BD93" i="7"/>
  <c r="FC93" i="7" s="1"/>
  <c r="BD81" i="7"/>
  <c r="FC81" i="7" s="1"/>
  <c r="BD53" i="7"/>
  <c r="FC53" i="7" s="1"/>
  <c r="BD14" i="7"/>
  <c r="FC14" i="7" s="1"/>
  <c r="BD75" i="7"/>
  <c r="FC75" i="7" s="1"/>
  <c r="BD48" i="7"/>
  <c r="FC48" i="7" s="1"/>
  <c r="BD21" i="7"/>
  <c r="FC21" i="7" s="1"/>
  <c r="BD96" i="7"/>
  <c r="FC96" i="7" s="1"/>
  <c r="BD22" i="7"/>
  <c r="FC22" i="7" s="1"/>
  <c r="BD84" i="7"/>
  <c r="FC84" i="7" s="1"/>
  <c r="BD76" i="7"/>
  <c r="FC76" i="7" s="1"/>
  <c r="BD47" i="7"/>
  <c r="FC47" i="7" s="1"/>
  <c r="BD9" i="7"/>
  <c r="FC9" i="7" s="1"/>
  <c r="BD71" i="7"/>
  <c r="FC71" i="7" s="1"/>
  <c r="BD55" i="7"/>
  <c r="FC55" i="7" s="1"/>
  <c r="BD17" i="7"/>
  <c r="FC17" i="7" s="1"/>
  <c r="BD67" i="7"/>
  <c r="FC67" i="7" s="1"/>
  <c r="BD72" i="7"/>
  <c r="FC72" i="7" s="1"/>
  <c r="BD86" i="7"/>
  <c r="FC86" i="7" s="1"/>
  <c r="BD77" i="7"/>
  <c r="FC77" i="7" s="1"/>
  <c r="BD33" i="7"/>
  <c r="FC33" i="7" s="1"/>
  <c r="BD8" i="7"/>
  <c r="FC8" i="7" s="1"/>
  <c r="BD61" i="7"/>
  <c r="FC61" i="7" s="1"/>
  <c r="BD42" i="7"/>
  <c r="FC42" i="7" s="1"/>
  <c r="BD23" i="7"/>
  <c r="FC23" i="7" s="1"/>
  <c r="BD11" i="7"/>
  <c r="FC11" i="7" s="1"/>
  <c r="BD80" i="7"/>
  <c r="FC80" i="7" s="1"/>
  <c r="BD45" i="7"/>
  <c r="FC45" i="7" s="1"/>
  <c r="BD7" i="7"/>
  <c r="FC7" i="7" s="1"/>
  <c r="BD69" i="7"/>
  <c r="FC69" i="7" s="1"/>
  <c r="BD52" i="7"/>
  <c r="FC52" i="7" s="1"/>
  <c r="BD95" i="7"/>
  <c r="FC95" i="7" s="1"/>
  <c r="BD35" i="7"/>
  <c r="FC35" i="7" s="1"/>
  <c r="BD24" i="7"/>
  <c r="FC24" i="7" s="1"/>
  <c r="BD101" i="7"/>
  <c r="FC101" i="7" s="1"/>
  <c r="BD58" i="7"/>
  <c r="FC58" i="7" s="1"/>
  <c r="BD49" i="7"/>
  <c r="FC49" i="7" s="1"/>
  <c r="BD15" i="7"/>
  <c r="FC15" i="7" s="1"/>
  <c r="BD63" i="7"/>
  <c r="FC63" i="7" s="1"/>
  <c r="BD41" i="7"/>
  <c r="FC41" i="7" s="1"/>
  <c r="BD27" i="7"/>
  <c r="FC27" i="7" s="1"/>
  <c r="BD79" i="7"/>
  <c r="FC79" i="7" s="1"/>
  <c r="BD29" i="7"/>
  <c r="FC29" i="7" s="1"/>
  <c r="BD19" i="7"/>
  <c r="FC19" i="7" s="1"/>
  <c r="BD18" i="7"/>
  <c r="FC18" i="7" s="1"/>
  <c r="BD97" i="7"/>
  <c r="FC97" i="7" s="1"/>
  <c r="BD50" i="7"/>
  <c r="FC50" i="7" s="1"/>
  <c r="BD94" i="7"/>
  <c r="FC94" i="7" s="1"/>
  <c r="BD54" i="7"/>
  <c r="FC54" i="7" s="1"/>
  <c r="BD39" i="7"/>
  <c r="FC39" i="7" s="1"/>
  <c r="BD46" i="7"/>
  <c r="FC46" i="7" s="1"/>
  <c r="BD28" i="7"/>
  <c r="FC28" i="7" s="1"/>
  <c r="BD3" i="7"/>
  <c r="FC3" i="7" s="1"/>
  <c r="BD65" i="7"/>
  <c r="FC65" i="7" s="1"/>
  <c r="BD68" i="7"/>
  <c r="FC68" i="7" s="1"/>
  <c r="BD83" i="7"/>
  <c r="FC83" i="7" s="1"/>
  <c r="BD26" i="7"/>
  <c r="FC26" i="7" s="1"/>
  <c r="BD82" i="7"/>
  <c r="FC82" i="7" s="1"/>
  <c r="BD102" i="7"/>
  <c r="FC102" i="7" s="1"/>
  <c r="BD98" i="7"/>
  <c r="FC98" i="7" s="1"/>
  <c r="BD100" i="7"/>
  <c r="FC100" i="7" s="1"/>
  <c r="BD85" i="7"/>
  <c r="FC85" i="7" s="1"/>
  <c r="BD37" i="7"/>
  <c r="FC37" i="7" s="1"/>
  <c r="BD20" i="7"/>
  <c r="FC20" i="7" s="1"/>
  <c r="BD4" i="7"/>
  <c r="FC4" i="7" s="1"/>
  <c r="BD6" i="7"/>
  <c r="FC6" i="7" s="1"/>
  <c r="BD92" i="7"/>
  <c r="FC92" i="7" s="1"/>
  <c r="BD34" i="7"/>
  <c r="FC34" i="7" s="1"/>
  <c r="BD40" i="7"/>
  <c r="FC40" i="7" s="1"/>
  <c r="BD16" i="7"/>
  <c r="FC16" i="7" s="1"/>
  <c r="BD73" i="7"/>
  <c r="FC73" i="7" s="1"/>
  <c r="BD12" i="7"/>
  <c r="FC12" i="7" s="1"/>
  <c r="BD89" i="7"/>
  <c r="FC89" i="7" s="1"/>
  <c r="BD62" i="7"/>
  <c r="FC62" i="7" s="1"/>
  <c r="BD64" i="7"/>
  <c r="FC64" i="7" s="1"/>
  <c r="BD38" i="7"/>
  <c r="FC38" i="7" s="1"/>
  <c r="BD30" i="7"/>
  <c r="FC30" i="7" s="1"/>
  <c r="BD13" i="7"/>
  <c r="FC13" i="7" s="1"/>
  <c r="BD91" i="7"/>
  <c r="FC91" i="7" s="1"/>
  <c r="BD78" i="7"/>
  <c r="FC78" i="7" s="1"/>
  <c r="BD25" i="7"/>
  <c r="FC25" i="7" s="1"/>
  <c r="BD99" i="7"/>
  <c r="FC99" i="7" s="1"/>
  <c r="BD87" i="7"/>
  <c r="FC87" i="7" s="1"/>
  <c r="BL34" i="7"/>
  <c r="FK34" i="7" s="1"/>
  <c r="CY71" i="7"/>
  <c r="GX71" i="7" s="1"/>
  <c r="CT36" i="7"/>
  <c r="GS36" i="7" s="1"/>
  <c r="AI47" i="7"/>
  <c r="EH47" i="7" s="1"/>
  <c r="DE49" i="7"/>
  <c r="HD49" i="7" s="1"/>
  <c r="DE13" i="7"/>
  <c r="HD13" i="7" s="1"/>
  <c r="BV101" i="7"/>
  <c r="FU101" i="7" s="1"/>
  <c r="BV4" i="7"/>
  <c r="FU4" i="7" s="1"/>
  <c r="BT37" i="7"/>
  <c r="FS37" i="7" s="1"/>
  <c r="BT46" i="7"/>
  <c r="FS46" i="7" s="1"/>
  <c r="BT41" i="7"/>
  <c r="FS41" i="7" s="1"/>
  <c r="BT102" i="7"/>
  <c r="FS102" i="7" s="1"/>
  <c r="BT74" i="7"/>
  <c r="FS74" i="7" s="1"/>
  <c r="BT40" i="7"/>
  <c r="FS40" i="7" s="1"/>
  <c r="BT16" i="7"/>
  <c r="FS16" i="7" s="1"/>
  <c r="BT4" i="7"/>
  <c r="FS4" i="7" s="1"/>
  <c r="BT58" i="7"/>
  <c r="FS58" i="7" s="1"/>
  <c r="BT32" i="7"/>
  <c r="FS32" i="7" s="1"/>
  <c r="BT19" i="7"/>
  <c r="FS19" i="7" s="1"/>
  <c r="BT31" i="7"/>
  <c r="FS31" i="7" s="1"/>
  <c r="BT68" i="7"/>
  <c r="FS68" i="7" s="1"/>
  <c r="BT13" i="7"/>
  <c r="FS13" i="7" s="1"/>
  <c r="BT23" i="7"/>
  <c r="FS23" i="7" s="1"/>
  <c r="BT6" i="7"/>
  <c r="FS6" i="7" s="1"/>
  <c r="BT70" i="7"/>
  <c r="FS70" i="7" s="1"/>
  <c r="BT50" i="7"/>
  <c r="FS50" i="7" s="1"/>
  <c r="BT15" i="7"/>
  <c r="FS15" i="7" s="1"/>
  <c r="BT12" i="7"/>
  <c r="FS12" i="7" s="1"/>
  <c r="BT76" i="7"/>
  <c r="FS76" i="7" s="1"/>
  <c r="BT34" i="7"/>
  <c r="FS34" i="7" s="1"/>
  <c r="BT36" i="7"/>
  <c r="FS36" i="7" s="1"/>
  <c r="BT43" i="7"/>
  <c r="FS43" i="7" s="1"/>
  <c r="BT24" i="7"/>
  <c r="FS24" i="7" s="1"/>
  <c r="BT80" i="7"/>
  <c r="FS80" i="7" s="1"/>
  <c r="BT64" i="7"/>
  <c r="FS64" i="7" s="1"/>
  <c r="BT30" i="7"/>
  <c r="FS30" i="7" s="1"/>
  <c r="BT11" i="7"/>
  <c r="FS11" i="7" s="1"/>
  <c r="BT84" i="7"/>
  <c r="FS84" i="7" s="1"/>
  <c r="BT66" i="7"/>
  <c r="FS66" i="7" s="1"/>
  <c r="BT52" i="7"/>
  <c r="FS52" i="7" s="1"/>
  <c r="BT75" i="7"/>
  <c r="FS75" i="7" s="1"/>
  <c r="BT95" i="7"/>
  <c r="FS95" i="7" s="1"/>
  <c r="BT93" i="7"/>
  <c r="FS93" i="7" s="1"/>
  <c r="BT35" i="7"/>
  <c r="FS35" i="7" s="1"/>
  <c r="BT44" i="7"/>
  <c r="FS44" i="7" s="1"/>
  <c r="BT79" i="7"/>
  <c r="FS79" i="7" s="1"/>
  <c r="BT63" i="7"/>
  <c r="FS63" i="7" s="1"/>
  <c r="BT65" i="7"/>
  <c r="FS65" i="7" s="1"/>
  <c r="BT14" i="7"/>
  <c r="FS14" i="7" s="1"/>
  <c r="BT9" i="7"/>
  <c r="FS9" i="7" s="1"/>
  <c r="BT42" i="7"/>
  <c r="FS42" i="7" s="1"/>
  <c r="BT86" i="7"/>
  <c r="FS86" i="7" s="1"/>
  <c r="BT100" i="7"/>
  <c r="FS100" i="7" s="1"/>
  <c r="BT27" i="7"/>
  <c r="FS27" i="7" s="1"/>
  <c r="BT49" i="7"/>
  <c r="FS49" i="7" s="1"/>
  <c r="BT71" i="7"/>
  <c r="FS71" i="7" s="1"/>
  <c r="BT51" i="7"/>
  <c r="FS51" i="7" s="1"/>
  <c r="BT56" i="7"/>
  <c r="FS56" i="7" s="1"/>
  <c r="BT18" i="7"/>
  <c r="FS18" i="7" s="1"/>
  <c r="BT33" i="7"/>
  <c r="FS33" i="7" s="1"/>
  <c r="BT59" i="7"/>
  <c r="FS59" i="7" s="1"/>
  <c r="BT67" i="7"/>
  <c r="FS67" i="7" s="1"/>
  <c r="BT89" i="7"/>
  <c r="FS89" i="7" s="1"/>
  <c r="BT26" i="7"/>
  <c r="FS26" i="7" s="1"/>
  <c r="BT38" i="7"/>
  <c r="FS38" i="7" s="1"/>
  <c r="BT47" i="7"/>
  <c r="FS47" i="7" s="1"/>
  <c r="BT53" i="7"/>
  <c r="FS53" i="7" s="1"/>
  <c r="BT7" i="7"/>
  <c r="FS7" i="7" s="1"/>
  <c r="BT21" i="7"/>
  <c r="FS21" i="7" s="1"/>
  <c r="BT20" i="7"/>
  <c r="FS20" i="7" s="1"/>
  <c r="BT45" i="7"/>
  <c r="FS45" i="7" s="1"/>
  <c r="BT57" i="7"/>
  <c r="FS57" i="7" s="1"/>
  <c r="BT77" i="7"/>
  <c r="FS77" i="7" s="1"/>
  <c r="BT5" i="7"/>
  <c r="FS5" i="7" s="1"/>
  <c r="BT29" i="7"/>
  <c r="FS29" i="7" s="1"/>
  <c r="BT69" i="7"/>
  <c r="FS69" i="7" s="1"/>
  <c r="BT48" i="7"/>
  <c r="FS48" i="7" s="1"/>
  <c r="BT54" i="7"/>
  <c r="FS54" i="7" s="1"/>
  <c r="BT61" i="7"/>
  <c r="FS61" i="7" s="1"/>
  <c r="BT8" i="7"/>
  <c r="FS8" i="7" s="1"/>
  <c r="BT22" i="7"/>
  <c r="FS22" i="7" s="1"/>
  <c r="BT60" i="7"/>
  <c r="FS60" i="7" s="1"/>
  <c r="BT39" i="7"/>
  <c r="FS39" i="7" s="1"/>
  <c r="BT55" i="7"/>
  <c r="FS55" i="7" s="1"/>
  <c r="BT96" i="7"/>
  <c r="FS96" i="7" s="1"/>
  <c r="BT17" i="7"/>
  <c r="FS17" i="7" s="1"/>
  <c r="BT28" i="7"/>
  <c r="FS28" i="7" s="1"/>
  <c r="BT62" i="7"/>
  <c r="FS62" i="7" s="1"/>
  <c r="BT91" i="7"/>
  <c r="FS91" i="7" s="1"/>
  <c r="BT3" i="7"/>
  <c r="FS3" i="7" s="1"/>
  <c r="BT83" i="7"/>
  <c r="FS83" i="7" s="1"/>
  <c r="BT94" i="7"/>
  <c r="FS94" i="7" s="1"/>
  <c r="BT85" i="7"/>
  <c r="FS85" i="7" s="1"/>
  <c r="BT87" i="7"/>
  <c r="FS87" i="7" s="1"/>
  <c r="BT82" i="7"/>
  <c r="FS82" i="7" s="1"/>
  <c r="BT101" i="7"/>
  <c r="FS101" i="7" s="1"/>
  <c r="BT88" i="7"/>
  <c r="FS88" i="7" s="1"/>
  <c r="BT73" i="7"/>
  <c r="FS73" i="7" s="1"/>
  <c r="BT81" i="7"/>
  <c r="FS81" i="7" s="1"/>
  <c r="BT98" i="7"/>
  <c r="FS98" i="7" s="1"/>
  <c r="BT90" i="7"/>
  <c r="FS90" i="7" s="1"/>
  <c r="BT92" i="7"/>
  <c r="FS92" i="7" s="1"/>
  <c r="BT78" i="7"/>
  <c r="FS78" i="7" s="1"/>
  <c r="BT97" i="7"/>
  <c r="FS97" i="7" s="1"/>
  <c r="DH37" i="7"/>
  <c r="HG37" i="7" s="1"/>
  <c r="DH48" i="7"/>
  <c r="HG48" i="7" s="1"/>
  <c r="DH96" i="7"/>
  <c r="HG96" i="7" s="1"/>
  <c r="DH75" i="7"/>
  <c r="HG75" i="7" s="1"/>
  <c r="DH3" i="7"/>
  <c r="HG3" i="7" s="1"/>
  <c r="DH25" i="7"/>
  <c r="HG25" i="7" s="1"/>
  <c r="DH7" i="7"/>
  <c r="HG7" i="7" s="1"/>
  <c r="DH80" i="7"/>
  <c r="HG80" i="7" s="1"/>
  <c r="DH34" i="7"/>
  <c r="HG34" i="7" s="1"/>
  <c r="DH19" i="7"/>
  <c r="HG19" i="7" s="1"/>
  <c r="DH91" i="7"/>
  <c r="HG91" i="7" s="1"/>
  <c r="DH46" i="7"/>
  <c r="HG46" i="7" s="1"/>
  <c r="DH33" i="7"/>
  <c r="HG33" i="7" s="1"/>
  <c r="DH65" i="7"/>
  <c r="HG65" i="7" s="1"/>
  <c r="DH85" i="7"/>
  <c r="HG85" i="7" s="1"/>
  <c r="DH77" i="7"/>
  <c r="HG77" i="7" s="1"/>
  <c r="DH78" i="7"/>
  <c r="HG78" i="7" s="1"/>
  <c r="DH92" i="7"/>
  <c r="HG92" i="7" s="1"/>
  <c r="DH58" i="7"/>
  <c r="HG58" i="7" s="1"/>
  <c r="DH11" i="7"/>
  <c r="HG11" i="7" s="1"/>
  <c r="DH94" i="7"/>
  <c r="HG94" i="7" s="1"/>
  <c r="DH54" i="7"/>
  <c r="HG54" i="7" s="1"/>
  <c r="DH27" i="7"/>
  <c r="HG27" i="7" s="1"/>
  <c r="DH87" i="7"/>
  <c r="HG87" i="7" s="1"/>
  <c r="DH67" i="7"/>
  <c r="HG67" i="7" s="1"/>
  <c r="DH56" i="7"/>
  <c r="HG56" i="7" s="1"/>
  <c r="DH97" i="7"/>
  <c r="HG97" i="7" s="1"/>
  <c r="DH84" i="7"/>
  <c r="HG84" i="7" s="1"/>
  <c r="DH4" i="7"/>
  <c r="HG4" i="7" s="1"/>
  <c r="DH13" i="7"/>
  <c r="HG13" i="7" s="1"/>
  <c r="DH82" i="7"/>
  <c r="HG82" i="7" s="1"/>
  <c r="DH47" i="7"/>
  <c r="HG47" i="7" s="1"/>
  <c r="DH93" i="7"/>
  <c r="HG93" i="7" s="1"/>
  <c r="DH60" i="7"/>
  <c r="HG60" i="7" s="1"/>
  <c r="DH52" i="7"/>
  <c r="HG52" i="7" s="1"/>
  <c r="DH12" i="7"/>
  <c r="HG12" i="7" s="1"/>
  <c r="DH64" i="7"/>
  <c r="HG64" i="7" s="1"/>
  <c r="DH72" i="7"/>
  <c r="HG72" i="7" s="1"/>
  <c r="DH50" i="7"/>
  <c r="HG50" i="7" s="1"/>
  <c r="DH41" i="7"/>
  <c r="HG41" i="7" s="1"/>
  <c r="DH88" i="7"/>
  <c r="HG88" i="7" s="1"/>
  <c r="DH26" i="7"/>
  <c r="HG26" i="7" s="1"/>
  <c r="DH99" i="7"/>
  <c r="HG99" i="7" s="1"/>
  <c r="DH73" i="7"/>
  <c r="HG73" i="7" s="1"/>
  <c r="DH39" i="7"/>
  <c r="HG39" i="7" s="1"/>
  <c r="DH100" i="7"/>
  <c r="HG100" i="7" s="1"/>
  <c r="DH66" i="7"/>
  <c r="HG66" i="7" s="1"/>
  <c r="DH43" i="7"/>
  <c r="HG43" i="7" s="1"/>
  <c r="DH28" i="7"/>
  <c r="HG28" i="7" s="1"/>
  <c r="DH5" i="7"/>
  <c r="HG5" i="7" s="1"/>
  <c r="DH16" i="7"/>
  <c r="HG16" i="7" s="1"/>
  <c r="DH24" i="7"/>
  <c r="HG24" i="7" s="1"/>
  <c r="DH42" i="7"/>
  <c r="HG42" i="7" s="1"/>
  <c r="DH10" i="7"/>
  <c r="HG10" i="7" s="1"/>
  <c r="DH20" i="7"/>
  <c r="HG20" i="7" s="1"/>
  <c r="DH74" i="7"/>
  <c r="HG74" i="7" s="1"/>
  <c r="DH95" i="7"/>
  <c r="HG95" i="7" s="1"/>
  <c r="DH8" i="7"/>
  <c r="HG8" i="7" s="1"/>
  <c r="DH89" i="7"/>
  <c r="HG89" i="7" s="1"/>
  <c r="DH62" i="7"/>
  <c r="HG62" i="7" s="1"/>
  <c r="DH22" i="7"/>
  <c r="HG22" i="7" s="1"/>
  <c r="DH70" i="7"/>
  <c r="HG70" i="7" s="1"/>
  <c r="DH15" i="7"/>
  <c r="HG15" i="7" s="1"/>
  <c r="DH86" i="7"/>
  <c r="HG86" i="7" s="1"/>
  <c r="DH83" i="7"/>
  <c r="HG83" i="7" s="1"/>
  <c r="DH17" i="7"/>
  <c r="HG17" i="7" s="1"/>
  <c r="DH9" i="7"/>
  <c r="HG9" i="7" s="1"/>
  <c r="DH40" i="7"/>
  <c r="HG40" i="7" s="1"/>
  <c r="DH63" i="7"/>
  <c r="HG63" i="7" s="1"/>
  <c r="DH35" i="7"/>
  <c r="HG35" i="7" s="1"/>
  <c r="DH36" i="7"/>
  <c r="HG36" i="7" s="1"/>
  <c r="DH90" i="7"/>
  <c r="HG90" i="7" s="1"/>
  <c r="DH68" i="7"/>
  <c r="HG68" i="7" s="1"/>
  <c r="DH6" i="7"/>
  <c r="HG6" i="7" s="1"/>
  <c r="DH57" i="7"/>
  <c r="HG57" i="7" s="1"/>
  <c r="DH49" i="7"/>
  <c r="HG49" i="7" s="1"/>
  <c r="DH18" i="7"/>
  <c r="HG18" i="7" s="1"/>
  <c r="DH44" i="7"/>
  <c r="HG44" i="7" s="1"/>
  <c r="DH14" i="7"/>
  <c r="HG14" i="7" s="1"/>
  <c r="DH53" i="7"/>
  <c r="HG53" i="7" s="1"/>
  <c r="DH61" i="7"/>
  <c r="HG61" i="7" s="1"/>
  <c r="DH23" i="7"/>
  <c r="HG23" i="7" s="1"/>
  <c r="DH71" i="7"/>
  <c r="HG71" i="7" s="1"/>
  <c r="DH29" i="7"/>
  <c r="HG29" i="7" s="1"/>
  <c r="DH69" i="7"/>
  <c r="HG69" i="7" s="1"/>
  <c r="DH31" i="7"/>
  <c r="HG31" i="7" s="1"/>
  <c r="DH55" i="7"/>
  <c r="HG55" i="7" s="1"/>
  <c r="DH102" i="7"/>
  <c r="HG102" i="7" s="1"/>
  <c r="DH30" i="7"/>
  <c r="HG30" i="7" s="1"/>
  <c r="DH59" i="7"/>
  <c r="HG59" i="7" s="1"/>
  <c r="DH32" i="7"/>
  <c r="HG32" i="7" s="1"/>
  <c r="DH76" i="7"/>
  <c r="HG76" i="7" s="1"/>
  <c r="DH45" i="7"/>
  <c r="HG45" i="7" s="1"/>
  <c r="DH81" i="7"/>
  <c r="HG81" i="7" s="1"/>
  <c r="DH101" i="7"/>
  <c r="HG101" i="7" s="1"/>
  <c r="DH38" i="7"/>
  <c r="HG38" i="7" s="1"/>
  <c r="DH21" i="7"/>
  <c r="HG21" i="7" s="1"/>
  <c r="DH51" i="7"/>
  <c r="HG51" i="7" s="1"/>
  <c r="CT68" i="7"/>
  <c r="GS68" i="7" s="1"/>
  <c r="CT3" i="7"/>
  <c r="GS3" i="7" s="1"/>
  <c r="AI19" i="7"/>
  <c r="EH19" i="7" s="1"/>
  <c r="DE42" i="7"/>
  <c r="HD42" i="7" s="1"/>
  <c r="CY50" i="7"/>
  <c r="GX50" i="7" s="1"/>
  <c r="BV47" i="7"/>
  <c r="FU47" i="7" s="1"/>
  <c r="DC98" i="7"/>
  <c r="HB98" i="7" s="1"/>
  <c r="DC95" i="7"/>
  <c r="HB95" i="7" s="1"/>
  <c r="DC85" i="7"/>
  <c r="HB85" i="7" s="1"/>
  <c r="DC94" i="7"/>
  <c r="HB94" i="7" s="1"/>
  <c r="DC96" i="7"/>
  <c r="HB96" i="7" s="1"/>
  <c r="DC74" i="7"/>
  <c r="HB74" i="7" s="1"/>
  <c r="DC88" i="7"/>
  <c r="HB88" i="7" s="1"/>
  <c r="DC3" i="7"/>
  <c r="HB3" i="7" s="1"/>
  <c r="DC91" i="7"/>
  <c r="HB91" i="7" s="1"/>
  <c r="BL28" i="7"/>
  <c r="FK28" i="7" s="1"/>
  <c r="BW3" i="7"/>
  <c r="FV3" i="7" s="1"/>
  <c r="CT66" i="7"/>
  <c r="GS66" i="7" s="1"/>
  <c r="CT24" i="7"/>
  <c r="GS24" i="7" s="1"/>
  <c r="AI27" i="7"/>
  <c r="EH27" i="7" s="1"/>
  <c r="DE41" i="7"/>
  <c r="HD41" i="7" s="1"/>
  <c r="AG32" i="7"/>
  <c r="EF32" i="7" s="1"/>
  <c r="BV39" i="7"/>
  <c r="FU39" i="7" s="1"/>
  <c r="AL89" i="7"/>
  <c r="EK89" i="7" s="1"/>
  <c r="BR99" i="7"/>
  <c r="FQ99" i="7" s="1"/>
  <c r="BR68" i="7"/>
  <c r="FQ68" i="7" s="1"/>
  <c r="BR28" i="7"/>
  <c r="FQ28" i="7" s="1"/>
  <c r="BR4" i="7"/>
  <c r="FQ4" i="7" s="1"/>
  <c r="BR60" i="7"/>
  <c r="FQ60" i="7" s="1"/>
  <c r="BR40" i="7"/>
  <c r="FQ40" i="7" s="1"/>
  <c r="BR21" i="7"/>
  <c r="FQ21" i="7" s="1"/>
  <c r="BR97" i="7"/>
  <c r="FQ97" i="7" s="1"/>
  <c r="BR41" i="7"/>
  <c r="FQ41" i="7" s="1"/>
  <c r="BR57" i="7"/>
  <c r="FQ57" i="7" s="1"/>
  <c r="BR23" i="7"/>
  <c r="FQ23" i="7" s="1"/>
  <c r="BR86" i="7"/>
  <c r="FQ86" i="7" s="1"/>
  <c r="BR43" i="7"/>
  <c r="FQ43" i="7" s="1"/>
  <c r="BR24" i="7"/>
  <c r="FQ24" i="7" s="1"/>
  <c r="BR78" i="7"/>
  <c r="FQ78" i="7" s="1"/>
  <c r="BR48" i="7"/>
  <c r="FQ48" i="7" s="1"/>
  <c r="BR52" i="7"/>
  <c r="FQ52" i="7" s="1"/>
  <c r="BR17" i="7"/>
  <c r="FQ17" i="7" s="1"/>
  <c r="BR9" i="7"/>
  <c r="FQ9" i="7" s="1"/>
  <c r="BR74" i="7"/>
  <c r="FQ74" i="7" s="1"/>
  <c r="BR49" i="7"/>
  <c r="FQ49" i="7" s="1"/>
  <c r="BR22" i="7"/>
  <c r="FQ22" i="7" s="1"/>
  <c r="BR96" i="7"/>
  <c r="FQ96" i="7" s="1"/>
  <c r="BR50" i="7"/>
  <c r="FQ50" i="7" s="1"/>
  <c r="BR11" i="7"/>
  <c r="FQ11" i="7" s="1"/>
  <c r="BR89" i="7"/>
  <c r="FQ89" i="7" s="1"/>
  <c r="BR67" i="7"/>
  <c r="FQ67" i="7" s="1"/>
  <c r="BR61" i="7"/>
  <c r="FQ61" i="7" s="1"/>
  <c r="BR27" i="7"/>
  <c r="FQ27" i="7" s="1"/>
  <c r="BR92" i="7"/>
  <c r="FQ92" i="7" s="1"/>
  <c r="BR72" i="7"/>
  <c r="FQ72" i="7" s="1"/>
  <c r="BR63" i="7"/>
  <c r="FQ63" i="7" s="1"/>
  <c r="BR54" i="7"/>
  <c r="FQ54" i="7" s="1"/>
  <c r="BR44" i="7"/>
  <c r="FQ44" i="7" s="1"/>
  <c r="BR16" i="7"/>
  <c r="FQ16" i="7" s="1"/>
  <c r="BR84" i="7"/>
  <c r="FQ84" i="7" s="1"/>
  <c r="BR45" i="7"/>
  <c r="FQ45" i="7" s="1"/>
  <c r="BR30" i="7"/>
  <c r="FQ30" i="7" s="1"/>
  <c r="BR18" i="7"/>
  <c r="FQ18" i="7" s="1"/>
  <c r="U38" i="7"/>
  <c r="DT38" i="7" s="1"/>
  <c r="BR6" i="7"/>
  <c r="FQ6" i="7" s="1"/>
  <c r="BR56" i="7"/>
  <c r="FQ56" i="7" s="1"/>
  <c r="Y16" i="7"/>
  <c r="DX16" i="7" s="1"/>
  <c r="DI24" i="7"/>
  <c r="HH24" i="7" s="1"/>
  <c r="CP65" i="7"/>
  <c r="GO65" i="7" s="1"/>
  <c r="CP40" i="7"/>
  <c r="GO40" i="7" s="1"/>
  <c r="CN93" i="7"/>
  <c r="GM93" i="7" s="1"/>
  <c r="CC89" i="7"/>
  <c r="GB89" i="7" s="1"/>
  <c r="U102" i="7"/>
  <c r="DT102" i="7" s="1"/>
  <c r="BR71" i="7"/>
  <c r="FQ71" i="7" s="1"/>
  <c r="Y42" i="7"/>
  <c r="DX42" i="7" s="1"/>
  <c r="DI12" i="7"/>
  <c r="HH12" i="7" s="1"/>
  <c r="CP43" i="7"/>
  <c r="GO43" i="7" s="1"/>
  <c r="CN24" i="7"/>
  <c r="GM24" i="7" s="1"/>
  <c r="CN71" i="7"/>
  <c r="GM71" i="7" s="1"/>
  <c r="AZ82" i="7"/>
  <c r="EY82" i="7" s="1"/>
  <c r="AZ88" i="7"/>
  <c r="EY88" i="7" s="1"/>
  <c r="AU82" i="7"/>
  <c r="ET82" i="7" s="1"/>
  <c r="AU98" i="7"/>
  <c r="ET98" i="7" s="1"/>
  <c r="AU96" i="7"/>
  <c r="ET96" i="7" s="1"/>
  <c r="AU95" i="7"/>
  <c r="ET95" i="7" s="1"/>
  <c r="AU94" i="7"/>
  <c r="ET94" i="7" s="1"/>
  <c r="AU92" i="7"/>
  <c r="ET92" i="7" s="1"/>
  <c r="DA82" i="7"/>
  <c r="GZ82" i="7" s="1"/>
  <c r="DA29" i="7"/>
  <c r="GZ29" i="7" s="1"/>
  <c r="DA85" i="7"/>
  <c r="GZ85" i="7" s="1"/>
  <c r="DA64" i="7"/>
  <c r="GZ64" i="7" s="1"/>
  <c r="DA31" i="7"/>
  <c r="GZ31" i="7" s="1"/>
  <c r="DA101" i="7"/>
  <c r="GZ101" i="7" s="1"/>
  <c r="DA48" i="7"/>
  <c r="GZ48" i="7" s="1"/>
  <c r="DA33" i="7"/>
  <c r="GZ33" i="7" s="1"/>
  <c r="DA91" i="7"/>
  <c r="GZ91" i="7" s="1"/>
  <c r="DA67" i="7"/>
  <c r="GZ67" i="7" s="1"/>
  <c r="DA25" i="7"/>
  <c r="GZ25" i="7" s="1"/>
  <c r="DA102" i="7"/>
  <c r="GZ102" i="7" s="1"/>
  <c r="DA63" i="7"/>
  <c r="GZ63" i="7" s="1"/>
  <c r="DA75" i="7"/>
  <c r="GZ75" i="7" s="1"/>
  <c r="DA24" i="7"/>
  <c r="GZ24" i="7" s="1"/>
  <c r="DA92" i="7"/>
  <c r="GZ92" i="7" s="1"/>
  <c r="DA70" i="7"/>
  <c r="GZ70" i="7" s="1"/>
  <c r="DA54" i="7"/>
  <c r="GZ54" i="7" s="1"/>
  <c r="DA8" i="7"/>
  <c r="GZ8" i="7" s="1"/>
  <c r="DA81" i="7"/>
  <c r="GZ81" i="7" s="1"/>
  <c r="DA51" i="7"/>
  <c r="GZ51" i="7" s="1"/>
  <c r="DA5" i="7"/>
  <c r="GZ5" i="7" s="1"/>
  <c r="DA65" i="7"/>
  <c r="GZ65" i="7" s="1"/>
  <c r="DA36" i="7"/>
  <c r="GZ36" i="7" s="1"/>
  <c r="DA52" i="7"/>
  <c r="GZ52" i="7" s="1"/>
  <c r="DA84" i="7"/>
  <c r="GZ84" i="7" s="1"/>
  <c r="DA32" i="7"/>
  <c r="GZ32" i="7" s="1"/>
  <c r="DA15" i="7"/>
  <c r="GZ15" i="7" s="1"/>
  <c r="DA73" i="7"/>
  <c r="GZ73" i="7" s="1"/>
  <c r="DA42" i="7"/>
  <c r="GZ42" i="7" s="1"/>
  <c r="DA19" i="7"/>
  <c r="GZ19" i="7" s="1"/>
  <c r="DA88" i="7"/>
  <c r="GZ88" i="7" s="1"/>
  <c r="DA62" i="7"/>
  <c r="GZ62" i="7" s="1"/>
  <c r="DA12" i="7"/>
  <c r="GZ12" i="7" s="1"/>
  <c r="DA79" i="7"/>
  <c r="GZ79" i="7" s="1"/>
  <c r="DA53" i="7"/>
  <c r="GZ53" i="7" s="1"/>
  <c r="DA90" i="7"/>
  <c r="GZ90" i="7" s="1"/>
  <c r="DA80" i="7"/>
  <c r="GZ80" i="7" s="1"/>
  <c r="DA40" i="7"/>
  <c r="GZ40" i="7" s="1"/>
  <c r="DA4" i="7"/>
  <c r="GZ4" i="7" s="1"/>
  <c r="DA55" i="7"/>
  <c r="GZ55" i="7" s="1"/>
  <c r="DA58" i="7"/>
  <c r="GZ58" i="7" s="1"/>
  <c r="DA35" i="7"/>
  <c r="GZ35" i="7" s="1"/>
  <c r="DA99" i="7"/>
  <c r="GZ99" i="7" s="1"/>
  <c r="DA78" i="7"/>
  <c r="GZ78" i="7" s="1"/>
  <c r="DA28" i="7"/>
  <c r="GZ28" i="7" s="1"/>
  <c r="DA3" i="7"/>
  <c r="GZ3" i="7" s="1"/>
  <c r="DA83" i="7"/>
  <c r="GZ83" i="7" s="1"/>
  <c r="DA6" i="7"/>
  <c r="GZ6" i="7" s="1"/>
  <c r="DA98" i="7"/>
  <c r="GZ98" i="7" s="1"/>
  <c r="DA44" i="7"/>
  <c r="GZ44" i="7" s="1"/>
  <c r="DA26" i="7"/>
  <c r="GZ26" i="7" s="1"/>
  <c r="DA95" i="7"/>
  <c r="GZ95" i="7" s="1"/>
  <c r="DA86" i="7"/>
  <c r="GZ86" i="7" s="1"/>
  <c r="DA59" i="7"/>
  <c r="GZ59" i="7" s="1"/>
  <c r="DA17" i="7"/>
  <c r="GZ17" i="7" s="1"/>
  <c r="DA14" i="7"/>
  <c r="GZ14" i="7" s="1"/>
  <c r="DA69" i="7"/>
  <c r="GZ69" i="7" s="1"/>
  <c r="DA46" i="7"/>
  <c r="GZ46" i="7" s="1"/>
  <c r="DA23" i="7"/>
  <c r="GZ23" i="7" s="1"/>
  <c r="DA74" i="7"/>
  <c r="GZ74" i="7" s="1"/>
  <c r="DA47" i="7"/>
  <c r="GZ47" i="7" s="1"/>
  <c r="DA7" i="7"/>
  <c r="GZ7" i="7" s="1"/>
  <c r="DA66" i="7"/>
  <c r="GZ66" i="7" s="1"/>
  <c r="DA20" i="7"/>
  <c r="GZ20" i="7" s="1"/>
  <c r="DA10" i="7"/>
  <c r="GZ10" i="7" s="1"/>
  <c r="DA76" i="7"/>
  <c r="GZ76" i="7" s="1"/>
  <c r="DA34" i="7"/>
  <c r="GZ34" i="7" s="1"/>
  <c r="DA18" i="7"/>
  <c r="GZ18" i="7" s="1"/>
  <c r="DA87" i="7"/>
  <c r="GZ87" i="7" s="1"/>
  <c r="DA45" i="7"/>
  <c r="GZ45" i="7" s="1"/>
  <c r="DA13" i="7"/>
  <c r="GZ13" i="7" s="1"/>
  <c r="DA94" i="7"/>
  <c r="GZ94" i="7" s="1"/>
  <c r="DA56" i="7"/>
  <c r="GZ56" i="7" s="1"/>
  <c r="DA11" i="7"/>
  <c r="GZ11" i="7" s="1"/>
  <c r="DA38" i="7"/>
  <c r="GZ38" i="7" s="1"/>
  <c r="DA68" i="7"/>
  <c r="GZ68" i="7" s="1"/>
  <c r="DA77" i="7"/>
  <c r="GZ77" i="7" s="1"/>
  <c r="DA41" i="7"/>
  <c r="GZ41" i="7" s="1"/>
  <c r="DA22" i="7"/>
  <c r="GZ22" i="7" s="1"/>
  <c r="DA96" i="7"/>
  <c r="GZ96" i="7" s="1"/>
  <c r="DA61" i="7"/>
  <c r="GZ61" i="7" s="1"/>
  <c r="DA39" i="7"/>
  <c r="GZ39" i="7" s="1"/>
  <c r="DA9" i="7"/>
  <c r="GZ9" i="7" s="1"/>
  <c r="DA72" i="7"/>
  <c r="GZ72" i="7" s="1"/>
  <c r="DA30" i="7"/>
  <c r="GZ30" i="7" s="1"/>
  <c r="DA89" i="7"/>
  <c r="GZ89" i="7" s="1"/>
  <c r="DA97" i="7"/>
  <c r="GZ97" i="7" s="1"/>
  <c r="DA71" i="7"/>
  <c r="GZ71" i="7" s="1"/>
  <c r="DA27" i="7"/>
  <c r="GZ27" i="7" s="1"/>
  <c r="DA50" i="7"/>
  <c r="GZ50" i="7" s="1"/>
  <c r="DA37" i="7"/>
  <c r="GZ37" i="7" s="1"/>
  <c r="DA49" i="7"/>
  <c r="GZ49" i="7" s="1"/>
  <c r="DA93" i="7"/>
  <c r="GZ93" i="7" s="1"/>
  <c r="DA43" i="7"/>
  <c r="GZ43" i="7" s="1"/>
  <c r="DA60" i="7"/>
  <c r="GZ60" i="7" s="1"/>
  <c r="DA57" i="7"/>
  <c r="GZ57" i="7" s="1"/>
  <c r="DA21" i="7"/>
  <c r="GZ21" i="7" s="1"/>
  <c r="DA100" i="7"/>
  <c r="GZ100" i="7" s="1"/>
  <c r="DA16" i="7"/>
  <c r="GZ16" i="7" s="1"/>
  <c r="O96" i="7"/>
  <c r="DN96" i="7" s="1"/>
  <c r="O9" i="7"/>
  <c r="DN9" i="7" s="1"/>
  <c r="O80" i="7"/>
  <c r="DN80" i="7" s="1"/>
  <c r="O39" i="7"/>
  <c r="DN39" i="7" s="1"/>
  <c r="O5" i="7"/>
  <c r="DN5" i="7" s="1"/>
  <c r="O52" i="7"/>
  <c r="DN52" i="7" s="1"/>
  <c r="O45" i="7"/>
  <c r="DN45" i="7" s="1"/>
  <c r="O24" i="7"/>
  <c r="DN24" i="7" s="1"/>
  <c r="O86" i="7"/>
  <c r="DN86" i="7" s="1"/>
  <c r="O48" i="7"/>
  <c r="DN48" i="7" s="1"/>
  <c r="O33" i="7"/>
  <c r="DN33" i="7" s="1"/>
  <c r="O55" i="7"/>
  <c r="DN55" i="7" s="1"/>
  <c r="O21" i="7"/>
  <c r="DN21" i="7" s="1"/>
  <c r="O95" i="7"/>
  <c r="DN95" i="7" s="1"/>
  <c r="O15" i="7"/>
  <c r="DN15" i="7" s="1"/>
  <c r="O59" i="7"/>
  <c r="DN59" i="7" s="1"/>
  <c r="O38" i="7"/>
  <c r="DN38" i="7" s="1"/>
  <c r="O22" i="7"/>
  <c r="DN22" i="7" s="1"/>
  <c r="O63" i="7"/>
  <c r="DN63" i="7" s="1"/>
  <c r="O56" i="7"/>
  <c r="DN56" i="7" s="1"/>
  <c r="O25" i="7"/>
  <c r="DN25" i="7" s="1"/>
  <c r="O84" i="7"/>
  <c r="DN84" i="7" s="1"/>
  <c r="O62" i="7"/>
  <c r="DN62" i="7" s="1"/>
  <c r="O46" i="7"/>
  <c r="DN46" i="7" s="1"/>
  <c r="O43" i="7"/>
  <c r="DN43" i="7" s="1"/>
  <c r="O71" i="7"/>
  <c r="DN71" i="7" s="1"/>
  <c r="O89" i="7"/>
  <c r="DN89" i="7" s="1"/>
  <c r="O11" i="7"/>
  <c r="DN11" i="7" s="1"/>
  <c r="O97" i="7"/>
  <c r="DN97" i="7" s="1"/>
  <c r="O54" i="7"/>
  <c r="DN54" i="7" s="1"/>
  <c r="O20" i="7"/>
  <c r="DN20" i="7" s="1"/>
  <c r="O32" i="7"/>
  <c r="DN32" i="7" s="1"/>
  <c r="O3" i="7"/>
  <c r="DN3" i="7" s="1"/>
  <c r="O44" i="7"/>
  <c r="DN44" i="7" s="1"/>
  <c r="O36" i="7"/>
  <c r="DN36" i="7" s="1"/>
  <c r="O98" i="7"/>
  <c r="DN98" i="7" s="1"/>
  <c r="O67" i="7"/>
  <c r="DN67" i="7" s="1"/>
  <c r="O23" i="7"/>
  <c r="DN23" i="7" s="1"/>
  <c r="O10" i="7"/>
  <c r="DN10" i="7" s="1"/>
  <c r="O60" i="7"/>
  <c r="DN60" i="7" s="1"/>
  <c r="O57" i="7"/>
  <c r="DN57" i="7" s="1"/>
  <c r="O99" i="7"/>
  <c r="DN99" i="7" s="1"/>
  <c r="O83" i="7"/>
  <c r="DN83" i="7" s="1"/>
  <c r="O28" i="7"/>
  <c r="DN28" i="7" s="1"/>
  <c r="O93" i="7"/>
  <c r="DN93" i="7" s="1"/>
  <c r="O73" i="7"/>
  <c r="DN73" i="7" s="1"/>
  <c r="O27" i="7"/>
  <c r="DN27" i="7" s="1"/>
  <c r="O102" i="7"/>
  <c r="DN102" i="7" s="1"/>
  <c r="O72" i="7"/>
  <c r="DN72" i="7" s="1"/>
  <c r="O66" i="7"/>
  <c r="DN66" i="7" s="1"/>
  <c r="O19" i="7"/>
  <c r="DN19" i="7" s="1"/>
  <c r="O50" i="7"/>
  <c r="DN50" i="7" s="1"/>
  <c r="O53" i="7"/>
  <c r="DN53" i="7" s="1"/>
  <c r="O58" i="7"/>
  <c r="DN58" i="7" s="1"/>
  <c r="O100" i="7"/>
  <c r="DN100" i="7" s="1"/>
  <c r="O68" i="7"/>
  <c r="DN68" i="7" s="1"/>
  <c r="O14" i="7"/>
  <c r="DN14" i="7" s="1"/>
  <c r="O85" i="7"/>
  <c r="DN85" i="7" s="1"/>
  <c r="O41" i="7"/>
  <c r="DN41" i="7" s="1"/>
  <c r="O31" i="7"/>
  <c r="DN31" i="7" s="1"/>
  <c r="O101" i="7"/>
  <c r="DN101" i="7" s="1"/>
  <c r="O69" i="7"/>
  <c r="DN69" i="7" s="1"/>
  <c r="O26" i="7"/>
  <c r="DN26" i="7" s="1"/>
  <c r="O4" i="7"/>
  <c r="DN4" i="7" s="1"/>
  <c r="O77" i="7"/>
  <c r="DN77" i="7" s="1"/>
  <c r="O6" i="7"/>
  <c r="DN6" i="7" s="1"/>
  <c r="O34" i="7"/>
  <c r="DN34" i="7" s="1"/>
  <c r="O42" i="7"/>
  <c r="DN42" i="7" s="1"/>
  <c r="O12" i="7"/>
  <c r="DN12" i="7" s="1"/>
  <c r="O78" i="7"/>
  <c r="DN78" i="7" s="1"/>
  <c r="O40" i="7"/>
  <c r="DN40" i="7" s="1"/>
  <c r="O17" i="7"/>
  <c r="DN17" i="7" s="1"/>
  <c r="O7" i="7"/>
  <c r="DN7" i="7" s="1"/>
  <c r="O70" i="7"/>
  <c r="DN70" i="7" s="1"/>
  <c r="O37" i="7"/>
  <c r="DN37" i="7" s="1"/>
  <c r="O16" i="7"/>
  <c r="DN16" i="7" s="1"/>
  <c r="O51" i="7"/>
  <c r="DN51" i="7" s="1"/>
  <c r="O75" i="7"/>
  <c r="DN75" i="7" s="1"/>
  <c r="O30" i="7"/>
  <c r="DN30" i="7" s="1"/>
  <c r="O81" i="7"/>
  <c r="DN81" i="7" s="1"/>
  <c r="O90" i="7"/>
  <c r="DN90" i="7" s="1"/>
  <c r="O13" i="7"/>
  <c r="DN13" i="7" s="1"/>
  <c r="O61" i="7"/>
  <c r="DN61" i="7" s="1"/>
  <c r="O47" i="7"/>
  <c r="DN47" i="7" s="1"/>
  <c r="O82" i="7"/>
  <c r="DN82" i="7" s="1"/>
  <c r="O92" i="7"/>
  <c r="DN92" i="7" s="1"/>
  <c r="O79" i="7"/>
  <c r="DN79" i="7" s="1"/>
  <c r="O49" i="7"/>
  <c r="DN49" i="7" s="1"/>
  <c r="O29" i="7"/>
  <c r="DN29" i="7" s="1"/>
  <c r="O65" i="7"/>
  <c r="DN65" i="7" s="1"/>
  <c r="O64" i="7"/>
  <c r="DN64" i="7" s="1"/>
  <c r="O91" i="7"/>
  <c r="DN91" i="7" s="1"/>
  <c r="O8" i="7"/>
  <c r="DN8" i="7" s="1"/>
  <c r="O88" i="7"/>
  <c r="DN88" i="7" s="1"/>
  <c r="O74" i="7"/>
  <c r="DN74" i="7" s="1"/>
  <c r="O35" i="7"/>
  <c r="DN35" i="7" s="1"/>
  <c r="O94" i="7"/>
  <c r="DN94" i="7" s="1"/>
  <c r="O18" i="7"/>
  <c r="DN18" i="7" s="1"/>
  <c r="O76" i="7"/>
  <c r="DN76" i="7" s="1"/>
  <c r="O87" i="7"/>
  <c r="DN87" i="7" s="1"/>
  <c r="CN40" i="7"/>
  <c r="GM40" i="7" s="1"/>
  <c r="CM28" i="7"/>
  <c r="GL28" i="7" s="1"/>
  <c r="CM97" i="7"/>
  <c r="GL97" i="7" s="1"/>
  <c r="AJ31" i="7"/>
  <c r="EI31" i="7" s="1"/>
  <c r="CM85" i="7"/>
  <c r="GL85" i="7" s="1"/>
  <c r="AJ17" i="7"/>
  <c r="EI17" i="7" s="1"/>
  <c r="CM64" i="7"/>
  <c r="GL64" i="7" s="1"/>
  <c r="CM18" i="7"/>
  <c r="GL18" i="7" s="1"/>
  <c r="AJ66" i="7"/>
  <c r="EI66" i="7" s="1"/>
  <c r="AJ79" i="7"/>
  <c r="EI79" i="7" s="1"/>
  <c r="AJ70" i="7"/>
  <c r="EI70" i="7" s="1"/>
  <c r="AJ80" i="7"/>
  <c r="EI80" i="7" s="1"/>
  <c r="CM62" i="7"/>
  <c r="GL62" i="7" s="1"/>
  <c r="CM51" i="7"/>
  <c r="GL51" i="7" s="1"/>
  <c r="CM29" i="7"/>
  <c r="GL29" i="7" s="1"/>
  <c r="AJ30" i="7"/>
  <c r="EI30" i="7" s="1"/>
  <c r="AJ32" i="7"/>
  <c r="EI32" i="7" s="1"/>
  <c r="CM38" i="7"/>
  <c r="GL38" i="7" s="1"/>
  <c r="CM19" i="7"/>
  <c r="GL19" i="7" s="1"/>
  <c r="CM27" i="7"/>
  <c r="GL27" i="7" s="1"/>
  <c r="CM68" i="7"/>
  <c r="GL68" i="7" s="1"/>
  <c r="AJ6" i="7"/>
  <c r="EI6" i="7" s="1"/>
  <c r="AJ46" i="7"/>
  <c r="EI46" i="7" s="1"/>
  <c r="CN83" i="7"/>
  <c r="GM83" i="7" s="1"/>
  <c r="AJ72" i="7"/>
  <c r="EI72" i="7" s="1"/>
  <c r="AJ69" i="7"/>
  <c r="EI69" i="7" s="1"/>
  <c r="AJ55" i="7"/>
  <c r="EI55" i="7" s="1"/>
  <c r="AJ35" i="7"/>
  <c r="EI35" i="7" s="1"/>
  <c r="AS80" i="7"/>
  <c r="ER80" i="7" s="1"/>
  <c r="AJ59" i="7"/>
  <c r="EI59" i="7" s="1"/>
  <c r="DJ36" i="7"/>
  <c r="HI36" i="7" s="1"/>
  <c r="DJ11" i="7"/>
  <c r="HI11" i="7" s="1"/>
  <c r="AJ102" i="7"/>
  <c r="EI102" i="7" s="1"/>
  <c r="DJ54" i="7"/>
  <c r="HI54" i="7" s="1"/>
  <c r="DJ13" i="7"/>
  <c r="HI13" i="7" s="1"/>
  <c r="DJ47" i="7"/>
  <c r="HI47" i="7" s="1"/>
  <c r="AJ85" i="7"/>
  <c r="EI85" i="7" s="1"/>
  <c r="DJ30" i="7"/>
  <c r="HI30" i="7" s="1"/>
  <c r="CM88" i="7"/>
  <c r="GL88" i="7" s="1"/>
  <c r="AU8" i="7"/>
  <c r="ET8" i="7" s="1"/>
  <c r="AU13" i="7"/>
  <c r="ET13" i="7" s="1"/>
  <c r="AU41" i="7"/>
  <c r="ET41" i="7" s="1"/>
  <c r="DJ81" i="7"/>
  <c r="HI81" i="7" s="1"/>
  <c r="AU58" i="7"/>
  <c r="ET58" i="7" s="1"/>
  <c r="AU26" i="7"/>
  <c r="ET26" i="7" s="1"/>
  <c r="AU67" i="7"/>
  <c r="ET67" i="7" s="1"/>
  <c r="AU9" i="7"/>
  <c r="ET9" i="7" s="1"/>
  <c r="AU54" i="7"/>
  <c r="ET54" i="7" s="1"/>
  <c r="AU10" i="7"/>
  <c r="ET10" i="7" s="1"/>
  <c r="AS61" i="7"/>
  <c r="ER61" i="7" s="1"/>
  <c r="AZ37" i="7"/>
  <c r="EY37" i="7" s="1"/>
  <c r="AU83" i="7"/>
  <c r="ET83" i="7" s="1"/>
  <c r="AU12" i="7"/>
  <c r="ET12" i="7" s="1"/>
  <c r="CM100" i="7"/>
  <c r="GL100" i="7" s="1"/>
  <c r="CY82" i="7"/>
  <c r="GX82" i="7" s="1"/>
  <c r="AZ13" i="7"/>
  <c r="EY13" i="7" s="1"/>
  <c r="AU22" i="7"/>
  <c r="ET22" i="7" s="1"/>
  <c r="AS84" i="7"/>
  <c r="ER84" i="7" s="1"/>
  <c r="AZ26" i="7"/>
  <c r="EY26" i="7" s="1"/>
  <c r="AZ31" i="7"/>
  <c r="EY31" i="7" s="1"/>
  <c r="AS29" i="7"/>
  <c r="ER29" i="7" s="1"/>
  <c r="AZ29" i="7"/>
  <c r="EY29" i="7" s="1"/>
  <c r="AS92" i="7"/>
  <c r="ER92" i="7" s="1"/>
  <c r="AZ48" i="7"/>
  <c r="EY48" i="7" s="1"/>
  <c r="AZ66" i="7"/>
  <c r="EY66" i="7" s="1"/>
  <c r="AZ6" i="7"/>
  <c r="EY6" i="7" s="1"/>
  <c r="AZ28" i="7"/>
  <c r="EY28" i="7" s="1"/>
  <c r="CL36" i="7"/>
  <c r="GK36" i="7" s="1"/>
  <c r="CL97" i="7"/>
  <c r="GK97" i="7" s="1"/>
  <c r="CL88" i="7"/>
  <c r="GK88" i="7" s="1"/>
  <c r="CL58" i="7"/>
  <c r="GK58" i="7" s="1"/>
  <c r="CL40" i="7"/>
  <c r="GK40" i="7" s="1"/>
  <c r="CL15" i="7"/>
  <c r="GK15" i="7" s="1"/>
  <c r="CL92" i="7"/>
  <c r="GK92" i="7" s="1"/>
  <c r="CL55" i="7"/>
  <c r="GK55" i="7" s="1"/>
  <c r="CL76" i="7"/>
  <c r="GK76" i="7" s="1"/>
  <c r="CL9" i="7"/>
  <c r="GK9" i="7" s="1"/>
  <c r="CL54" i="7"/>
  <c r="GK54" i="7" s="1"/>
  <c r="CL89" i="7"/>
  <c r="GK89" i="7" s="1"/>
  <c r="CL11" i="7"/>
  <c r="GK11" i="7" s="1"/>
  <c r="CL79" i="7"/>
  <c r="GK79" i="7" s="1"/>
  <c r="CL21" i="7"/>
  <c r="GK21" i="7" s="1"/>
  <c r="CL3" i="7"/>
  <c r="GK3" i="7" s="1"/>
  <c r="CL50" i="7"/>
  <c r="GK50" i="7" s="1"/>
  <c r="CL28" i="7"/>
  <c r="GK28" i="7" s="1"/>
  <c r="CL13" i="7"/>
  <c r="GK13" i="7" s="1"/>
  <c r="CL72" i="7"/>
  <c r="GK72" i="7" s="1"/>
  <c r="CL96" i="7"/>
  <c r="GK96" i="7" s="1"/>
  <c r="CL22" i="7"/>
  <c r="GK22" i="7" s="1"/>
  <c r="CL84" i="7"/>
  <c r="GK84" i="7" s="1"/>
  <c r="CL10" i="7"/>
  <c r="GK10" i="7" s="1"/>
  <c r="CL53" i="7"/>
  <c r="GK53" i="7" s="1"/>
  <c r="CL91" i="7"/>
  <c r="GK91" i="7" s="1"/>
  <c r="CL39" i="7"/>
  <c r="GK39" i="7" s="1"/>
  <c r="CL8" i="7"/>
  <c r="GK8" i="7" s="1"/>
  <c r="CL69" i="7"/>
  <c r="GK69" i="7" s="1"/>
  <c r="CL45" i="7"/>
  <c r="GK45" i="7" s="1"/>
  <c r="CL31" i="7"/>
  <c r="GK31" i="7" s="1"/>
  <c r="CL34" i="7"/>
  <c r="GK34" i="7" s="1"/>
  <c r="CL44" i="7"/>
  <c r="GK44" i="7" s="1"/>
  <c r="CL70" i="7"/>
  <c r="GK70" i="7" s="1"/>
  <c r="CL26" i="7"/>
  <c r="GK26" i="7" s="1"/>
  <c r="CL7" i="7"/>
  <c r="GK7" i="7" s="1"/>
  <c r="CL32" i="7"/>
  <c r="GK32" i="7" s="1"/>
  <c r="CL93" i="7"/>
  <c r="GK93" i="7" s="1"/>
  <c r="CL78" i="7"/>
  <c r="GK78" i="7" s="1"/>
  <c r="CL57" i="7"/>
  <c r="GK57" i="7" s="1"/>
  <c r="CL23" i="7"/>
  <c r="GK23" i="7" s="1"/>
  <c r="CL100" i="7"/>
  <c r="GK100" i="7" s="1"/>
  <c r="CL65" i="7"/>
  <c r="GK65" i="7" s="1"/>
  <c r="CL38" i="7"/>
  <c r="GK38" i="7" s="1"/>
  <c r="CL59" i="7"/>
  <c r="GK59" i="7" s="1"/>
  <c r="CL86" i="7"/>
  <c r="GK86" i="7" s="1"/>
  <c r="CL33" i="7"/>
  <c r="GK33" i="7" s="1"/>
  <c r="CL67" i="7"/>
  <c r="GK67" i="7" s="1"/>
  <c r="CL17" i="7"/>
  <c r="GK17" i="7" s="1"/>
  <c r="CL95" i="7"/>
  <c r="GK95" i="7" s="1"/>
  <c r="CL12" i="7"/>
  <c r="GK12" i="7" s="1"/>
  <c r="CL82" i="7"/>
  <c r="GK82" i="7" s="1"/>
  <c r="CL94" i="7"/>
  <c r="GK94" i="7" s="1"/>
  <c r="CL75" i="7"/>
  <c r="GK75" i="7" s="1"/>
  <c r="CL101" i="7"/>
  <c r="GK101" i="7" s="1"/>
  <c r="CL27" i="7"/>
  <c r="GK27" i="7" s="1"/>
  <c r="CL4" i="7"/>
  <c r="GK4" i="7" s="1"/>
  <c r="CL25" i="7"/>
  <c r="GK25" i="7" s="1"/>
  <c r="CL66" i="7"/>
  <c r="GK66" i="7" s="1"/>
  <c r="CL87" i="7"/>
  <c r="GK87" i="7" s="1"/>
  <c r="CL81" i="7"/>
  <c r="GK81" i="7" s="1"/>
  <c r="CL98" i="7"/>
  <c r="GK98" i="7" s="1"/>
  <c r="CL49" i="7"/>
  <c r="GK49" i="7" s="1"/>
  <c r="CL16" i="7"/>
  <c r="GK16" i="7" s="1"/>
  <c r="CL37" i="7"/>
  <c r="GK37" i="7" s="1"/>
  <c r="CL90" i="7"/>
  <c r="GK90" i="7" s="1"/>
  <c r="CL77" i="7"/>
  <c r="GK77" i="7" s="1"/>
  <c r="CL30" i="7"/>
  <c r="GK30" i="7" s="1"/>
  <c r="CL63" i="7"/>
  <c r="GK63" i="7" s="1"/>
  <c r="CL52" i="7"/>
  <c r="GK52" i="7" s="1"/>
  <c r="CL102" i="7"/>
  <c r="GK102" i="7" s="1"/>
  <c r="CL46" i="7"/>
  <c r="GK46" i="7" s="1"/>
  <c r="CL42" i="7"/>
  <c r="GK42" i="7" s="1"/>
  <c r="CL6" i="7"/>
  <c r="GK6" i="7" s="1"/>
  <c r="CL47" i="7"/>
  <c r="GK47" i="7" s="1"/>
  <c r="CL68" i="7"/>
  <c r="GK68" i="7" s="1"/>
  <c r="CL85" i="7"/>
  <c r="GK85" i="7" s="1"/>
  <c r="CL35" i="7"/>
  <c r="GK35" i="7" s="1"/>
  <c r="CL64" i="7"/>
  <c r="GK64" i="7" s="1"/>
  <c r="CL14" i="7"/>
  <c r="GK14" i="7" s="1"/>
  <c r="CL62" i="7"/>
  <c r="GK62" i="7" s="1"/>
  <c r="CL19" i="7"/>
  <c r="GK19" i="7" s="1"/>
  <c r="CL18" i="7"/>
  <c r="GK18" i="7" s="1"/>
  <c r="CL5" i="7"/>
  <c r="GK5" i="7" s="1"/>
  <c r="CL20" i="7"/>
  <c r="GK20" i="7" s="1"/>
  <c r="CL41" i="7"/>
  <c r="GK41" i="7" s="1"/>
  <c r="CL74" i="7"/>
  <c r="GK74" i="7" s="1"/>
  <c r="CL29" i="7"/>
  <c r="GK29" i="7" s="1"/>
  <c r="CL43" i="7"/>
  <c r="GK43" i="7" s="1"/>
  <c r="CL24" i="7"/>
  <c r="GK24" i="7" s="1"/>
  <c r="CL61" i="7"/>
  <c r="GK61" i="7" s="1"/>
  <c r="CL80" i="7"/>
  <c r="GK80" i="7" s="1"/>
  <c r="CL56" i="7"/>
  <c r="GK56" i="7" s="1"/>
  <c r="CL51" i="7"/>
  <c r="GK51" i="7" s="1"/>
  <c r="CL60" i="7"/>
  <c r="GK60" i="7" s="1"/>
  <c r="CL71" i="7"/>
  <c r="GK71" i="7" s="1"/>
  <c r="CL83" i="7"/>
  <c r="GK83" i="7" s="1"/>
  <c r="CL48" i="7"/>
  <c r="GK48" i="7" s="1"/>
  <c r="CL73" i="7"/>
  <c r="GK73" i="7" s="1"/>
  <c r="AS65" i="7"/>
  <c r="ER65" i="7" s="1"/>
  <c r="CY83" i="7"/>
  <c r="GX83" i="7" s="1"/>
  <c r="AS27" i="7"/>
  <c r="ER27" i="7" s="1"/>
  <c r="AY3" i="7"/>
  <c r="EX3" i="7" s="1"/>
  <c r="AS43" i="7"/>
  <c r="ER43" i="7" s="1"/>
  <c r="AY85" i="7"/>
  <c r="EX85" i="7" s="1"/>
  <c r="DE4" i="7"/>
  <c r="HD4" i="7" s="1"/>
  <c r="AX83" i="7"/>
  <c r="EW83" i="7" s="1"/>
  <c r="AX88" i="7"/>
  <c r="EW88" i="7" s="1"/>
  <c r="AX101" i="7"/>
  <c r="EW101" i="7" s="1"/>
  <c r="AX85" i="7"/>
  <c r="EW85" i="7" s="1"/>
  <c r="AS12" i="7"/>
  <c r="ER12" i="7" s="1"/>
  <c r="AI74" i="7"/>
  <c r="EH74" i="7" s="1"/>
  <c r="AS58" i="7"/>
  <c r="ER58" i="7" s="1"/>
  <c r="BL59" i="7"/>
  <c r="FK59" i="7" s="1"/>
  <c r="DE9" i="7"/>
  <c r="HD9" i="7" s="1"/>
  <c r="CF90" i="7"/>
  <c r="GE90" i="7" s="1"/>
  <c r="CF34" i="7"/>
  <c r="GE34" i="7" s="1"/>
  <c r="CF89" i="7"/>
  <c r="GE89" i="7" s="1"/>
  <c r="CF87" i="7"/>
  <c r="GE87" i="7" s="1"/>
  <c r="CF88" i="7"/>
  <c r="GE88" i="7" s="1"/>
  <c r="CF61" i="7"/>
  <c r="GE61" i="7" s="1"/>
  <c r="CF11" i="7"/>
  <c r="GE11" i="7" s="1"/>
  <c r="CF9" i="7"/>
  <c r="GE9" i="7" s="1"/>
  <c r="CF99" i="7"/>
  <c r="GE99" i="7" s="1"/>
  <c r="CF42" i="7"/>
  <c r="GE42" i="7" s="1"/>
  <c r="CF85" i="7"/>
  <c r="GE85" i="7" s="1"/>
  <c r="CF102" i="7"/>
  <c r="GE102" i="7" s="1"/>
  <c r="CF36" i="7"/>
  <c r="GE36" i="7" s="1"/>
  <c r="CF59" i="7"/>
  <c r="GE59" i="7" s="1"/>
  <c r="CF69" i="7"/>
  <c r="GE69" i="7" s="1"/>
  <c r="CF83" i="7"/>
  <c r="GE83" i="7" s="1"/>
  <c r="CF96" i="7"/>
  <c r="GE96" i="7" s="1"/>
  <c r="CF26" i="7"/>
  <c r="GE26" i="7" s="1"/>
  <c r="CF12" i="7"/>
  <c r="GE12" i="7" s="1"/>
  <c r="CF31" i="7"/>
  <c r="GE31" i="7" s="1"/>
  <c r="CF56" i="7"/>
  <c r="GE56" i="7" s="1"/>
  <c r="CF93" i="7"/>
  <c r="GE93" i="7" s="1"/>
  <c r="CF43" i="7"/>
  <c r="GE43" i="7" s="1"/>
  <c r="CF49" i="7"/>
  <c r="GE49" i="7" s="1"/>
  <c r="CF80" i="7"/>
  <c r="GE80" i="7" s="1"/>
  <c r="CF95" i="7"/>
  <c r="GE95" i="7" s="1"/>
  <c r="CF6" i="7"/>
  <c r="GE6" i="7" s="1"/>
  <c r="CF7" i="7"/>
  <c r="GE7" i="7" s="1"/>
  <c r="CF72" i="7"/>
  <c r="GE72" i="7" s="1"/>
  <c r="CF47" i="7"/>
  <c r="GE47" i="7" s="1"/>
  <c r="CF86" i="7"/>
  <c r="GE86" i="7" s="1"/>
  <c r="CF75" i="7"/>
  <c r="GE75" i="7" s="1"/>
  <c r="CF91" i="7"/>
  <c r="GE91" i="7" s="1"/>
  <c r="CF51" i="7"/>
  <c r="GE51" i="7" s="1"/>
  <c r="CF22" i="7"/>
  <c r="GE22" i="7" s="1"/>
  <c r="CF17" i="7"/>
  <c r="GE17" i="7" s="1"/>
  <c r="CF67" i="7"/>
  <c r="GE67" i="7" s="1"/>
  <c r="CF45" i="7"/>
  <c r="GE45" i="7" s="1"/>
  <c r="CF18" i="7"/>
  <c r="GE18" i="7" s="1"/>
  <c r="CF65" i="7"/>
  <c r="GE65" i="7" s="1"/>
  <c r="CF60" i="7"/>
  <c r="GE60" i="7" s="1"/>
  <c r="CF94" i="7"/>
  <c r="GE94" i="7" s="1"/>
  <c r="CF71" i="7"/>
  <c r="GE71" i="7" s="1"/>
  <c r="CF57" i="7"/>
  <c r="GE57" i="7" s="1"/>
  <c r="CF16" i="7"/>
  <c r="GE16" i="7" s="1"/>
  <c r="CF92" i="7"/>
  <c r="GE92" i="7" s="1"/>
  <c r="CF84" i="7"/>
  <c r="GE84" i="7" s="1"/>
  <c r="CF48" i="7"/>
  <c r="GE48" i="7" s="1"/>
  <c r="CF20" i="7"/>
  <c r="GE20" i="7" s="1"/>
  <c r="CF77" i="7"/>
  <c r="GE77" i="7" s="1"/>
  <c r="CF98" i="7"/>
  <c r="GE98" i="7" s="1"/>
  <c r="CF35" i="7"/>
  <c r="GE35" i="7" s="1"/>
  <c r="CF39" i="7"/>
  <c r="GE39" i="7" s="1"/>
  <c r="CF37" i="7"/>
  <c r="GE37" i="7" s="1"/>
  <c r="CF40" i="7"/>
  <c r="GE40" i="7" s="1"/>
  <c r="CF41" i="7"/>
  <c r="GE41" i="7" s="1"/>
  <c r="CF50" i="7"/>
  <c r="GE50" i="7" s="1"/>
  <c r="CF64" i="7"/>
  <c r="GE64" i="7" s="1"/>
  <c r="CF54" i="7"/>
  <c r="GE54" i="7" s="1"/>
  <c r="CF66" i="7"/>
  <c r="GE66" i="7" s="1"/>
  <c r="CF62" i="7"/>
  <c r="GE62" i="7" s="1"/>
  <c r="CF81" i="7"/>
  <c r="GE81" i="7" s="1"/>
  <c r="CF70" i="7"/>
  <c r="GE70" i="7" s="1"/>
  <c r="CF74" i="7"/>
  <c r="GE74" i="7" s="1"/>
  <c r="CF53" i="7"/>
  <c r="GE53" i="7" s="1"/>
  <c r="CF15" i="7"/>
  <c r="GE15" i="7" s="1"/>
  <c r="CF5" i="7"/>
  <c r="GE5" i="7" s="1"/>
  <c r="CF68" i="7"/>
  <c r="GE68" i="7" s="1"/>
  <c r="CF78" i="7"/>
  <c r="GE78" i="7" s="1"/>
  <c r="CF76" i="7"/>
  <c r="GE76" i="7" s="1"/>
  <c r="CF82" i="7"/>
  <c r="GE82" i="7" s="1"/>
  <c r="CF101" i="7"/>
  <c r="GE101" i="7" s="1"/>
  <c r="CF97" i="7"/>
  <c r="GE97" i="7" s="1"/>
  <c r="CF79" i="7"/>
  <c r="GE79" i="7" s="1"/>
  <c r="CF63" i="7"/>
  <c r="GE63" i="7" s="1"/>
  <c r="CF10" i="7"/>
  <c r="GE10" i="7" s="1"/>
  <c r="CF30" i="7"/>
  <c r="GE30" i="7" s="1"/>
  <c r="CF100" i="7"/>
  <c r="GE100" i="7" s="1"/>
  <c r="CF13" i="7"/>
  <c r="GE13" i="7" s="1"/>
  <c r="CF28" i="7"/>
  <c r="GE28" i="7" s="1"/>
  <c r="CF14" i="7"/>
  <c r="GE14" i="7" s="1"/>
  <c r="CF8" i="7"/>
  <c r="GE8" i="7" s="1"/>
  <c r="CF23" i="7"/>
  <c r="GE23" i="7" s="1"/>
  <c r="CF4" i="7"/>
  <c r="GE4" i="7" s="1"/>
  <c r="CF3" i="7"/>
  <c r="GE3" i="7" s="1"/>
  <c r="CF58" i="7"/>
  <c r="GE58" i="7" s="1"/>
  <c r="CF33" i="7"/>
  <c r="GE33" i="7" s="1"/>
  <c r="CF21" i="7"/>
  <c r="GE21" i="7" s="1"/>
  <c r="CF19" i="7"/>
  <c r="GE19" i="7" s="1"/>
  <c r="CF29" i="7"/>
  <c r="GE29" i="7" s="1"/>
  <c r="CF27" i="7"/>
  <c r="GE27" i="7" s="1"/>
  <c r="CF25" i="7"/>
  <c r="GE25" i="7" s="1"/>
  <c r="CF24" i="7"/>
  <c r="GE24" i="7" s="1"/>
  <c r="CF73" i="7"/>
  <c r="GE73" i="7" s="1"/>
  <c r="CF38" i="7"/>
  <c r="GE38" i="7" s="1"/>
  <c r="CF46" i="7"/>
  <c r="GE46" i="7" s="1"/>
  <c r="CF52" i="7"/>
  <c r="GE52" i="7" s="1"/>
  <c r="CF44" i="7"/>
  <c r="GE44" i="7" s="1"/>
  <c r="CF55" i="7"/>
  <c r="GE55" i="7" s="1"/>
  <c r="CF32" i="7"/>
  <c r="GE32" i="7" s="1"/>
  <c r="AS25" i="7"/>
  <c r="ER25" i="7" s="1"/>
  <c r="CY91" i="7"/>
  <c r="GX91" i="7" s="1"/>
  <c r="BL20" i="7"/>
  <c r="FK20" i="7" s="1"/>
  <c r="AI53" i="7"/>
  <c r="EH53" i="7" s="1"/>
  <c r="AS69" i="7"/>
  <c r="ER69" i="7" s="1"/>
  <c r="BI78" i="7"/>
  <c r="FH78" i="7" s="1"/>
  <c r="BL87" i="7"/>
  <c r="FK87" i="7" s="1"/>
  <c r="BL73" i="7"/>
  <c r="FK73" i="7" s="1"/>
  <c r="CV102" i="7"/>
  <c r="GU102" i="7" s="1"/>
  <c r="DE19" i="7"/>
  <c r="HD19" i="7" s="1"/>
  <c r="BA57" i="7"/>
  <c r="EZ57" i="7" s="1"/>
  <c r="BA70" i="7"/>
  <c r="EZ70" i="7" s="1"/>
  <c r="BA47" i="7"/>
  <c r="EZ47" i="7" s="1"/>
  <c r="BA73" i="7"/>
  <c r="EZ73" i="7" s="1"/>
  <c r="BA18" i="7"/>
  <c r="EZ18" i="7" s="1"/>
  <c r="BA77" i="7"/>
  <c r="EZ77" i="7" s="1"/>
  <c r="BA91" i="7"/>
  <c r="EZ91" i="7" s="1"/>
  <c r="BA82" i="7"/>
  <c r="EZ82" i="7" s="1"/>
  <c r="BA40" i="7"/>
  <c r="EZ40" i="7" s="1"/>
  <c r="BA53" i="7"/>
  <c r="EZ53" i="7" s="1"/>
  <c r="BA96" i="7"/>
  <c r="EZ96" i="7" s="1"/>
  <c r="BA67" i="7"/>
  <c r="EZ67" i="7" s="1"/>
  <c r="BA16" i="7"/>
  <c r="EZ16" i="7" s="1"/>
  <c r="BA23" i="7"/>
  <c r="EZ23" i="7" s="1"/>
  <c r="BA17" i="7"/>
  <c r="EZ17" i="7" s="1"/>
  <c r="BA49" i="7"/>
  <c r="EZ49" i="7" s="1"/>
  <c r="BA60" i="7"/>
  <c r="EZ60" i="7" s="1"/>
  <c r="BA84" i="7"/>
  <c r="EZ84" i="7" s="1"/>
  <c r="BA100" i="7"/>
  <c r="EZ100" i="7" s="1"/>
  <c r="BA87" i="7"/>
  <c r="EZ87" i="7" s="1"/>
  <c r="BA42" i="7"/>
  <c r="EZ42" i="7" s="1"/>
  <c r="BA29" i="7"/>
  <c r="EZ29" i="7" s="1"/>
  <c r="BA6" i="7"/>
  <c r="EZ6" i="7" s="1"/>
  <c r="BA93" i="7"/>
  <c r="EZ93" i="7" s="1"/>
  <c r="BA51" i="7"/>
  <c r="EZ51" i="7" s="1"/>
  <c r="BA28" i="7"/>
  <c r="EZ28" i="7" s="1"/>
  <c r="BA89" i="7"/>
  <c r="EZ89" i="7" s="1"/>
  <c r="BA5" i="7"/>
  <c r="EZ5" i="7" s="1"/>
  <c r="BA20" i="7"/>
  <c r="EZ20" i="7" s="1"/>
  <c r="BA95" i="7"/>
  <c r="EZ95" i="7" s="1"/>
  <c r="BA46" i="7"/>
  <c r="EZ46" i="7" s="1"/>
  <c r="BA13" i="7"/>
  <c r="EZ13" i="7" s="1"/>
  <c r="BA78" i="7"/>
  <c r="EZ78" i="7" s="1"/>
  <c r="BA34" i="7"/>
  <c r="EZ34" i="7" s="1"/>
  <c r="BA12" i="7"/>
  <c r="EZ12" i="7" s="1"/>
  <c r="BA4" i="7"/>
  <c r="EZ4" i="7" s="1"/>
  <c r="BA86" i="7"/>
  <c r="EZ86" i="7" s="1"/>
  <c r="BA7" i="7"/>
  <c r="EZ7" i="7" s="1"/>
  <c r="BA59" i="7"/>
  <c r="EZ59" i="7" s="1"/>
  <c r="BA11" i="7"/>
  <c r="EZ11" i="7" s="1"/>
  <c r="BA72" i="7"/>
  <c r="EZ72" i="7" s="1"/>
  <c r="BA19" i="7"/>
  <c r="EZ19" i="7" s="1"/>
  <c r="BA98" i="7"/>
  <c r="EZ98" i="7" s="1"/>
  <c r="BA43" i="7"/>
  <c r="EZ43" i="7" s="1"/>
  <c r="BA48" i="7"/>
  <c r="EZ48" i="7" s="1"/>
  <c r="BA33" i="7"/>
  <c r="EZ33" i="7" s="1"/>
  <c r="BA37" i="7"/>
  <c r="EZ37" i="7" s="1"/>
  <c r="BA94" i="7"/>
  <c r="EZ94" i="7" s="1"/>
  <c r="BA92" i="7"/>
  <c r="EZ92" i="7" s="1"/>
  <c r="BA76" i="7"/>
  <c r="EZ76" i="7" s="1"/>
  <c r="BA58" i="7"/>
  <c r="EZ58" i="7" s="1"/>
  <c r="BA75" i="7"/>
  <c r="EZ75" i="7" s="1"/>
  <c r="BA41" i="7"/>
  <c r="EZ41" i="7" s="1"/>
  <c r="BA85" i="7"/>
  <c r="EZ85" i="7" s="1"/>
  <c r="BA56" i="7"/>
  <c r="EZ56" i="7" s="1"/>
  <c r="BA26" i="7"/>
  <c r="EZ26" i="7" s="1"/>
  <c r="BA3" i="7"/>
  <c r="EZ3" i="7" s="1"/>
  <c r="BA102" i="7"/>
  <c r="EZ102" i="7" s="1"/>
  <c r="BA8" i="7"/>
  <c r="EZ8" i="7" s="1"/>
  <c r="BA14" i="7"/>
  <c r="EZ14" i="7" s="1"/>
  <c r="BA71" i="7"/>
  <c r="EZ71" i="7" s="1"/>
  <c r="BA24" i="7"/>
  <c r="EZ24" i="7" s="1"/>
  <c r="BA30" i="7"/>
  <c r="EZ30" i="7" s="1"/>
  <c r="BA35" i="7"/>
  <c r="EZ35" i="7" s="1"/>
  <c r="BA61" i="7"/>
  <c r="EZ61" i="7" s="1"/>
  <c r="BA81" i="7"/>
  <c r="EZ81" i="7" s="1"/>
  <c r="BA44" i="7"/>
  <c r="EZ44" i="7" s="1"/>
  <c r="BA9" i="7"/>
  <c r="EZ9" i="7" s="1"/>
  <c r="BA27" i="7"/>
  <c r="EZ27" i="7" s="1"/>
  <c r="BA15" i="7"/>
  <c r="EZ15" i="7" s="1"/>
  <c r="BA25" i="7"/>
  <c r="EZ25" i="7" s="1"/>
  <c r="BA69" i="7"/>
  <c r="EZ69" i="7" s="1"/>
  <c r="BA36" i="7"/>
  <c r="EZ36" i="7" s="1"/>
  <c r="BA97" i="7"/>
  <c r="EZ97" i="7" s="1"/>
  <c r="BA32" i="7"/>
  <c r="EZ32" i="7" s="1"/>
  <c r="BA62" i="7"/>
  <c r="EZ62" i="7" s="1"/>
  <c r="BA10" i="7"/>
  <c r="EZ10" i="7" s="1"/>
  <c r="BA64" i="7"/>
  <c r="EZ64" i="7" s="1"/>
  <c r="BA50" i="7"/>
  <c r="EZ50" i="7" s="1"/>
  <c r="BA52" i="7"/>
  <c r="EZ52" i="7" s="1"/>
  <c r="BA38" i="7"/>
  <c r="EZ38" i="7" s="1"/>
  <c r="BA22" i="7"/>
  <c r="EZ22" i="7" s="1"/>
  <c r="BA39" i="7"/>
  <c r="EZ39" i="7" s="1"/>
  <c r="BA90" i="7"/>
  <c r="EZ90" i="7" s="1"/>
  <c r="BA65" i="7"/>
  <c r="EZ65" i="7" s="1"/>
  <c r="BA45" i="7"/>
  <c r="EZ45" i="7" s="1"/>
  <c r="BA31" i="7"/>
  <c r="EZ31" i="7" s="1"/>
  <c r="BA74" i="7"/>
  <c r="EZ74" i="7" s="1"/>
  <c r="BA79" i="7"/>
  <c r="EZ79" i="7" s="1"/>
  <c r="BA63" i="7"/>
  <c r="EZ63" i="7" s="1"/>
  <c r="BA54" i="7"/>
  <c r="EZ54" i="7" s="1"/>
  <c r="BA101" i="7"/>
  <c r="EZ101" i="7" s="1"/>
  <c r="BA21" i="7"/>
  <c r="EZ21" i="7" s="1"/>
  <c r="BA99" i="7"/>
  <c r="EZ99" i="7" s="1"/>
  <c r="BA83" i="7"/>
  <c r="EZ83" i="7" s="1"/>
  <c r="BA55" i="7"/>
  <c r="EZ55" i="7" s="1"/>
  <c r="BA68" i="7"/>
  <c r="EZ68" i="7" s="1"/>
  <c r="BA66" i="7"/>
  <c r="EZ66" i="7" s="1"/>
  <c r="BA88" i="7"/>
  <c r="EZ88" i="7" s="1"/>
  <c r="DE26" i="7"/>
  <c r="HD26" i="7" s="1"/>
  <c r="W98" i="7"/>
  <c r="DV98" i="7" s="1"/>
  <c r="CT57" i="7"/>
  <c r="GS57" i="7" s="1"/>
  <c r="AI78" i="7"/>
  <c r="EH78" i="7" s="1"/>
  <c r="AI99" i="7"/>
  <c r="EH99" i="7" s="1"/>
  <c r="DE22" i="7"/>
  <c r="HD22" i="7" s="1"/>
  <c r="CY37" i="7"/>
  <c r="GX37" i="7" s="1"/>
  <c r="BL89" i="7"/>
  <c r="FK89" i="7" s="1"/>
  <c r="CT64" i="7"/>
  <c r="GS64" i="7" s="1"/>
  <c r="AI52" i="7"/>
  <c r="EH52" i="7" s="1"/>
  <c r="AI25" i="7"/>
  <c r="EH25" i="7" s="1"/>
  <c r="DE37" i="7"/>
  <c r="HD37" i="7" s="1"/>
  <c r="CY68" i="7"/>
  <c r="GX68" i="7" s="1"/>
  <c r="BP88" i="7"/>
  <c r="FO88" i="7" s="1"/>
  <c r="BP95" i="7"/>
  <c r="FO95" i="7" s="1"/>
  <c r="BL19" i="7"/>
  <c r="FK19" i="7" s="1"/>
  <c r="BF92" i="7"/>
  <c r="FE92" i="7" s="1"/>
  <c r="CT74" i="7"/>
  <c r="GS74" i="7" s="1"/>
  <c r="CT98" i="7"/>
  <c r="GS98" i="7" s="1"/>
  <c r="AI31" i="7"/>
  <c r="EH31" i="7" s="1"/>
  <c r="DE39" i="7"/>
  <c r="HD39" i="7" s="1"/>
  <c r="BV56" i="7"/>
  <c r="FU56" i="7" s="1"/>
  <c r="N82" i="7"/>
  <c r="DM82" i="7" s="1"/>
  <c r="CB10" i="7"/>
  <c r="GA10" i="7" s="1"/>
  <c r="CB67" i="7"/>
  <c r="GA67" i="7" s="1"/>
  <c r="CB46" i="7"/>
  <c r="GA46" i="7" s="1"/>
  <c r="CB17" i="7"/>
  <c r="GA17" i="7" s="1"/>
  <c r="CB74" i="7"/>
  <c r="GA74" i="7" s="1"/>
  <c r="CB56" i="7"/>
  <c r="GA56" i="7" s="1"/>
  <c r="CB93" i="7"/>
  <c r="GA93" i="7" s="1"/>
  <c r="CB75" i="7"/>
  <c r="GA75" i="7" s="1"/>
  <c r="CB55" i="7"/>
  <c r="GA55" i="7" s="1"/>
  <c r="CB30" i="7"/>
  <c r="GA30" i="7" s="1"/>
  <c r="CB96" i="7"/>
  <c r="GA96" i="7" s="1"/>
  <c r="CB98" i="7"/>
  <c r="GA98" i="7" s="1"/>
  <c r="CB81" i="7"/>
  <c r="GA81" i="7" s="1"/>
  <c r="CB48" i="7"/>
  <c r="GA48" i="7" s="1"/>
  <c r="CB18" i="7"/>
  <c r="GA18" i="7" s="1"/>
  <c r="CB66" i="7"/>
  <c r="GA66" i="7" s="1"/>
  <c r="CB45" i="7"/>
  <c r="GA45" i="7" s="1"/>
  <c r="CB101" i="7"/>
  <c r="GA101" i="7" s="1"/>
  <c r="CB86" i="7"/>
  <c r="GA86" i="7" s="1"/>
  <c r="CB39" i="7"/>
  <c r="GA39" i="7" s="1"/>
  <c r="CB27" i="7"/>
  <c r="GA27" i="7" s="1"/>
  <c r="CB4" i="7"/>
  <c r="GA4" i="7" s="1"/>
  <c r="CB62" i="7"/>
  <c r="GA62" i="7" s="1"/>
  <c r="CB84" i="7"/>
  <c r="GA84" i="7" s="1"/>
  <c r="CB37" i="7"/>
  <c r="GA37" i="7" s="1"/>
  <c r="CB94" i="7"/>
  <c r="GA94" i="7" s="1"/>
  <c r="CB42" i="7"/>
  <c r="GA42" i="7" s="1"/>
  <c r="CB29" i="7"/>
  <c r="GA29" i="7" s="1"/>
  <c r="CB82" i="7"/>
  <c r="GA82" i="7" s="1"/>
  <c r="CB36" i="7"/>
  <c r="GA36" i="7" s="1"/>
  <c r="CB14" i="7"/>
  <c r="GA14" i="7" s="1"/>
  <c r="CB89" i="7"/>
  <c r="GA89" i="7" s="1"/>
  <c r="CB49" i="7"/>
  <c r="GA49" i="7" s="1"/>
  <c r="CB41" i="7"/>
  <c r="GA41" i="7" s="1"/>
  <c r="CB35" i="7"/>
  <c r="GA35" i="7" s="1"/>
  <c r="CB23" i="7"/>
  <c r="GA23" i="7" s="1"/>
  <c r="CB68" i="7"/>
  <c r="GA68" i="7" s="1"/>
  <c r="CB71" i="7"/>
  <c r="GA71" i="7" s="1"/>
  <c r="CB50" i="7"/>
  <c r="GA50" i="7" s="1"/>
  <c r="CB51" i="7"/>
  <c r="GA51" i="7" s="1"/>
  <c r="CB70" i="7"/>
  <c r="GA70" i="7" s="1"/>
  <c r="CB72" i="7"/>
  <c r="GA72" i="7" s="1"/>
  <c r="CB64" i="7"/>
  <c r="GA64" i="7" s="1"/>
  <c r="CB20" i="7"/>
  <c r="GA20" i="7" s="1"/>
  <c r="CB44" i="7"/>
  <c r="GA44" i="7" s="1"/>
  <c r="CB77" i="7"/>
  <c r="GA77" i="7" s="1"/>
  <c r="CB63" i="7"/>
  <c r="GA63" i="7" s="1"/>
  <c r="CB60" i="7"/>
  <c r="GA60" i="7" s="1"/>
  <c r="CB76" i="7"/>
  <c r="GA76" i="7" s="1"/>
  <c r="CB8" i="7"/>
  <c r="GA8" i="7" s="1"/>
  <c r="CB16" i="7"/>
  <c r="GA16" i="7" s="1"/>
  <c r="CB34" i="7"/>
  <c r="GA34" i="7" s="1"/>
  <c r="CB83" i="7"/>
  <c r="GA83" i="7" s="1"/>
  <c r="CB3" i="7"/>
  <c r="GA3" i="7" s="1"/>
  <c r="CB87" i="7"/>
  <c r="GA87" i="7" s="1"/>
  <c r="CB95" i="7"/>
  <c r="GA95" i="7" s="1"/>
  <c r="CB15" i="7"/>
  <c r="GA15" i="7" s="1"/>
  <c r="CB43" i="7"/>
  <c r="GA43" i="7" s="1"/>
  <c r="CB102" i="7"/>
  <c r="GA102" i="7" s="1"/>
  <c r="CB88" i="7"/>
  <c r="GA88" i="7" s="1"/>
  <c r="CB100" i="7"/>
  <c r="GA100" i="7" s="1"/>
  <c r="CB7" i="7"/>
  <c r="GA7" i="7" s="1"/>
  <c r="CB91" i="7"/>
  <c r="GA91" i="7" s="1"/>
  <c r="CB99" i="7"/>
  <c r="GA99" i="7" s="1"/>
  <c r="CB5" i="7"/>
  <c r="GA5" i="7" s="1"/>
  <c r="CB54" i="7"/>
  <c r="GA54" i="7" s="1"/>
  <c r="CB21" i="7"/>
  <c r="GA21" i="7" s="1"/>
  <c r="CB79" i="7"/>
  <c r="GA79" i="7" s="1"/>
  <c r="CB97" i="7"/>
  <c r="GA97" i="7" s="1"/>
  <c r="CB6" i="7"/>
  <c r="GA6" i="7" s="1"/>
  <c r="CB19" i="7"/>
  <c r="GA19" i="7" s="1"/>
  <c r="CB25" i="7"/>
  <c r="GA25" i="7" s="1"/>
  <c r="CB26" i="7"/>
  <c r="GA26" i="7" s="1"/>
  <c r="CB65" i="7"/>
  <c r="GA65" i="7" s="1"/>
  <c r="CB38" i="7"/>
  <c r="GA38" i="7" s="1"/>
  <c r="CB12" i="7"/>
  <c r="GA12" i="7" s="1"/>
  <c r="CB9" i="7"/>
  <c r="GA9" i="7" s="1"/>
  <c r="CB24" i="7"/>
  <c r="GA24" i="7" s="1"/>
  <c r="CB33" i="7"/>
  <c r="GA33" i="7" s="1"/>
  <c r="CB11" i="7"/>
  <c r="GA11" i="7" s="1"/>
  <c r="CB52" i="7"/>
  <c r="GA52" i="7" s="1"/>
  <c r="CB73" i="7"/>
  <c r="GA73" i="7" s="1"/>
  <c r="CB78" i="7"/>
  <c r="GA78" i="7" s="1"/>
  <c r="CB13" i="7"/>
  <c r="GA13" i="7" s="1"/>
  <c r="CB22" i="7"/>
  <c r="GA22" i="7" s="1"/>
  <c r="CB31" i="7"/>
  <c r="GA31" i="7" s="1"/>
  <c r="CB47" i="7"/>
  <c r="GA47" i="7" s="1"/>
  <c r="CB32" i="7"/>
  <c r="GA32" i="7" s="1"/>
  <c r="CB69" i="7"/>
  <c r="GA69" i="7" s="1"/>
  <c r="CB80" i="7"/>
  <c r="GA80" i="7" s="1"/>
  <c r="CB85" i="7"/>
  <c r="GA85" i="7" s="1"/>
  <c r="CB53" i="7"/>
  <c r="GA53" i="7" s="1"/>
  <c r="CB61" i="7"/>
  <c r="GA61" i="7" s="1"/>
  <c r="CB40" i="7"/>
  <c r="GA40" i="7" s="1"/>
  <c r="CB92" i="7"/>
  <c r="GA92" i="7" s="1"/>
  <c r="CB90" i="7"/>
  <c r="GA90" i="7" s="1"/>
  <c r="CB28" i="7"/>
  <c r="GA28" i="7" s="1"/>
  <c r="CB58" i="7"/>
  <c r="GA58" i="7" s="1"/>
  <c r="CB59" i="7"/>
  <c r="GA59" i="7" s="1"/>
  <c r="CB57" i="7"/>
  <c r="GA57" i="7" s="1"/>
  <c r="BL25" i="7"/>
  <c r="FK25" i="7" s="1"/>
  <c r="X97" i="7"/>
  <c r="DW97" i="7" s="1"/>
  <c r="CT23" i="7"/>
  <c r="GS23" i="7" s="1"/>
  <c r="AI63" i="7"/>
  <c r="EH63" i="7" s="1"/>
  <c r="DE66" i="7"/>
  <c r="HD66" i="7" s="1"/>
  <c r="CP49" i="7"/>
  <c r="GO49" i="7" s="1"/>
  <c r="BV69" i="7"/>
  <c r="FU69" i="7" s="1"/>
  <c r="BV7" i="7"/>
  <c r="FU7" i="7" s="1"/>
  <c r="AT80" i="7"/>
  <c r="ES80" i="7" s="1"/>
  <c r="AT65" i="7"/>
  <c r="ES65" i="7" s="1"/>
  <c r="AT50" i="7"/>
  <c r="ES50" i="7" s="1"/>
  <c r="AT54" i="7"/>
  <c r="ES54" i="7" s="1"/>
  <c r="AT60" i="7"/>
  <c r="ES60" i="7" s="1"/>
  <c r="AT40" i="7"/>
  <c r="ES40" i="7" s="1"/>
  <c r="AT84" i="7"/>
  <c r="ES84" i="7" s="1"/>
  <c r="AT98" i="7"/>
  <c r="ES98" i="7" s="1"/>
  <c r="AT29" i="7"/>
  <c r="ES29" i="7" s="1"/>
  <c r="AT95" i="7"/>
  <c r="ES95" i="7" s="1"/>
  <c r="AT10" i="7"/>
  <c r="ES10" i="7" s="1"/>
  <c r="AT69" i="7"/>
  <c r="ES69" i="7" s="1"/>
  <c r="AT81" i="7"/>
  <c r="ES81" i="7" s="1"/>
  <c r="AT36" i="7"/>
  <c r="ES36" i="7" s="1"/>
  <c r="AT46" i="7"/>
  <c r="ES46" i="7" s="1"/>
  <c r="AT32" i="7"/>
  <c r="ES32" i="7" s="1"/>
  <c r="AT44" i="7"/>
  <c r="ES44" i="7" s="1"/>
  <c r="AT26" i="7"/>
  <c r="ES26" i="7" s="1"/>
  <c r="AT85" i="7"/>
  <c r="ES85" i="7" s="1"/>
  <c r="AT51" i="7"/>
  <c r="ES51" i="7" s="1"/>
  <c r="AT15" i="7"/>
  <c r="ES15" i="7" s="1"/>
  <c r="AT76" i="7"/>
  <c r="ES76" i="7" s="1"/>
  <c r="AT17" i="7"/>
  <c r="ES17" i="7" s="1"/>
  <c r="AT7" i="7"/>
  <c r="ES7" i="7" s="1"/>
  <c r="AT62" i="7"/>
  <c r="ES62" i="7" s="1"/>
  <c r="AT34" i="7"/>
  <c r="ES34" i="7" s="1"/>
  <c r="AT18" i="7"/>
  <c r="ES18" i="7" s="1"/>
  <c r="AT78" i="7"/>
  <c r="ES78" i="7" s="1"/>
  <c r="AT61" i="7"/>
  <c r="ES61" i="7" s="1"/>
  <c r="AT41" i="7"/>
  <c r="ES41" i="7" s="1"/>
  <c r="AT23" i="7"/>
  <c r="ES23" i="7" s="1"/>
  <c r="AT83" i="7"/>
  <c r="ES83" i="7" s="1"/>
  <c r="AT13" i="7"/>
  <c r="ES13" i="7" s="1"/>
  <c r="AT67" i="7"/>
  <c r="ES67" i="7" s="1"/>
  <c r="AT42" i="7"/>
  <c r="ES42" i="7" s="1"/>
  <c r="AT38" i="7"/>
  <c r="ES38" i="7" s="1"/>
  <c r="AT9" i="7"/>
  <c r="ES9" i="7" s="1"/>
  <c r="AT77" i="7"/>
  <c r="ES77" i="7" s="1"/>
  <c r="AT59" i="7"/>
  <c r="ES59" i="7" s="1"/>
  <c r="AT20" i="7"/>
  <c r="ES20" i="7" s="1"/>
  <c r="AT94" i="7"/>
  <c r="ES94" i="7" s="1"/>
  <c r="AT96" i="7"/>
  <c r="ES96" i="7" s="1"/>
  <c r="AT16" i="7"/>
  <c r="ES16" i="7" s="1"/>
  <c r="AT4" i="7"/>
  <c r="ES4" i="7" s="1"/>
  <c r="AT71" i="7"/>
  <c r="ES71" i="7" s="1"/>
  <c r="AT49" i="7"/>
  <c r="ES49" i="7" s="1"/>
  <c r="AT31" i="7"/>
  <c r="ES31" i="7" s="1"/>
  <c r="AT8" i="7"/>
  <c r="ES8" i="7" s="1"/>
  <c r="AT58" i="7"/>
  <c r="ES58" i="7" s="1"/>
  <c r="AT47" i="7"/>
  <c r="ES47" i="7" s="1"/>
  <c r="AT86" i="7"/>
  <c r="ES86" i="7" s="1"/>
  <c r="AT28" i="7"/>
  <c r="ES28" i="7" s="1"/>
  <c r="AT91" i="7"/>
  <c r="ES91" i="7" s="1"/>
  <c r="AT73" i="7"/>
  <c r="ES73" i="7" s="1"/>
  <c r="AT56" i="7"/>
  <c r="ES56" i="7" s="1"/>
  <c r="AT21" i="7"/>
  <c r="ES21" i="7" s="1"/>
  <c r="AT87" i="7"/>
  <c r="ES87" i="7" s="1"/>
  <c r="AT55" i="7"/>
  <c r="ES55" i="7" s="1"/>
  <c r="AT53" i="7"/>
  <c r="ES53" i="7" s="1"/>
  <c r="AT90" i="7"/>
  <c r="ES90" i="7" s="1"/>
  <c r="AT37" i="7"/>
  <c r="ES37" i="7" s="1"/>
  <c r="AT22" i="7"/>
  <c r="ES22" i="7" s="1"/>
  <c r="AT99" i="7"/>
  <c r="ES99" i="7" s="1"/>
  <c r="AT100" i="7"/>
  <c r="ES100" i="7" s="1"/>
  <c r="AT45" i="7"/>
  <c r="ES45" i="7" s="1"/>
  <c r="AT12" i="7"/>
  <c r="ES12" i="7" s="1"/>
  <c r="AT101" i="7"/>
  <c r="ES101" i="7" s="1"/>
  <c r="AT52" i="7"/>
  <c r="ES52" i="7" s="1"/>
  <c r="AT74" i="7"/>
  <c r="ES74" i="7" s="1"/>
  <c r="AT48" i="7"/>
  <c r="ES48" i="7" s="1"/>
  <c r="AT14" i="7"/>
  <c r="ES14" i="7" s="1"/>
  <c r="AT6" i="7"/>
  <c r="ES6" i="7" s="1"/>
  <c r="AT75" i="7"/>
  <c r="ES75" i="7" s="1"/>
  <c r="AT33" i="7"/>
  <c r="ES33" i="7" s="1"/>
  <c r="AT25" i="7"/>
  <c r="ES25" i="7" s="1"/>
  <c r="AT11" i="7"/>
  <c r="ES11" i="7" s="1"/>
  <c r="AT66" i="7"/>
  <c r="ES66" i="7" s="1"/>
  <c r="AT30" i="7"/>
  <c r="ES30" i="7" s="1"/>
  <c r="AT35" i="7"/>
  <c r="ES35" i="7" s="1"/>
  <c r="AT93" i="7"/>
  <c r="ES93" i="7" s="1"/>
  <c r="AT72" i="7"/>
  <c r="ES72" i="7" s="1"/>
  <c r="AT102" i="7"/>
  <c r="ES102" i="7" s="1"/>
  <c r="AT64" i="7"/>
  <c r="ES64" i="7" s="1"/>
  <c r="AT97" i="7"/>
  <c r="ES97" i="7" s="1"/>
  <c r="AT19" i="7"/>
  <c r="ES19" i="7" s="1"/>
  <c r="AT5" i="7"/>
  <c r="ES5" i="7" s="1"/>
  <c r="AT3" i="7"/>
  <c r="ES3" i="7" s="1"/>
  <c r="AT82" i="7"/>
  <c r="ES82" i="7" s="1"/>
  <c r="AT68" i="7"/>
  <c r="ES68" i="7" s="1"/>
  <c r="AT43" i="7"/>
  <c r="ES43" i="7" s="1"/>
  <c r="AT88" i="7"/>
  <c r="ES88" i="7" s="1"/>
  <c r="AT57" i="7"/>
  <c r="ES57" i="7" s="1"/>
  <c r="AT79" i="7"/>
  <c r="ES79" i="7" s="1"/>
  <c r="AT39" i="7"/>
  <c r="ES39" i="7" s="1"/>
  <c r="AT27" i="7"/>
  <c r="ES27" i="7" s="1"/>
  <c r="AT70" i="7"/>
  <c r="ES70" i="7" s="1"/>
  <c r="AT63" i="7"/>
  <c r="ES63" i="7" s="1"/>
  <c r="AT24" i="7"/>
  <c r="ES24" i="7" s="1"/>
  <c r="AT89" i="7"/>
  <c r="ES89" i="7" s="1"/>
  <c r="DE95" i="7"/>
  <c r="HD95" i="7" s="1"/>
  <c r="CT60" i="7"/>
  <c r="GS60" i="7" s="1"/>
  <c r="AI66" i="7"/>
  <c r="EH66" i="7" s="1"/>
  <c r="AI6" i="7"/>
  <c r="EH6" i="7" s="1"/>
  <c r="DE30" i="7"/>
  <c r="HD30" i="7" s="1"/>
  <c r="CY39" i="7"/>
  <c r="GX39" i="7" s="1"/>
  <c r="BV32" i="7"/>
  <c r="FU32" i="7" s="1"/>
  <c r="AM93" i="7"/>
  <c r="EL93" i="7" s="1"/>
  <c r="AM78" i="7"/>
  <c r="EL78" i="7" s="1"/>
  <c r="AM84" i="7"/>
  <c r="EL84" i="7" s="1"/>
  <c r="BL24" i="7"/>
  <c r="FK24" i="7" s="1"/>
  <c r="BV3" i="7"/>
  <c r="FU3" i="7" s="1"/>
  <c r="CT95" i="7"/>
  <c r="GS95" i="7" s="1"/>
  <c r="AI32" i="7"/>
  <c r="EH32" i="7" s="1"/>
  <c r="DE38" i="7"/>
  <c r="HD38" i="7" s="1"/>
  <c r="CY74" i="7"/>
  <c r="GX74" i="7" s="1"/>
  <c r="BV43" i="7"/>
  <c r="FU43" i="7" s="1"/>
  <c r="N86" i="7"/>
  <c r="DM86" i="7" s="1"/>
  <c r="Y9" i="7"/>
  <c r="DX9" i="7" s="1"/>
  <c r="Y85" i="7"/>
  <c r="DX85" i="7" s="1"/>
  <c r="Y68" i="7"/>
  <c r="DX68" i="7" s="1"/>
  <c r="Y20" i="7"/>
  <c r="DX20" i="7" s="1"/>
  <c r="Y79" i="7"/>
  <c r="DX79" i="7" s="1"/>
  <c r="Y63" i="7"/>
  <c r="DX63" i="7" s="1"/>
  <c r="Y38" i="7"/>
  <c r="DX38" i="7" s="1"/>
  <c r="Y94" i="7"/>
  <c r="DX94" i="7" s="1"/>
  <c r="Y44" i="7"/>
  <c r="DX44" i="7" s="1"/>
  <c r="Y43" i="7"/>
  <c r="DX43" i="7" s="1"/>
  <c r="Y37" i="7"/>
  <c r="DX37" i="7" s="1"/>
  <c r="Y11" i="7"/>
  <c r="DX11" i="7" s="1"/>
  <c r="Y65" i="7"/>
  <c r="DX65" i="7" s="1"/>
  <c r="Y55" i="7"/>
  <c r="DX55" i="7" s="1"/>
  <c r="Y95" i="7"/>
  <c r="DX95" i="7" s="1"/>
  <c r="Y67" i="7"/>
  <c r="DX67" i="7" s="1"/>
  <c r="Y47" i="7"/>
  <c r="DX47" i="7" s="1"/>
  <c r="Y23" i="7"/>
  <c r="DX23" i="7" s="1"/>
  <c r="Y15" i="7"/>
  <c r="DX15" i="7" s="1"/>
  <c r="Y78" i="7"/>
  <c r="DX78" i="7" s="1"/>
  <c r="Y64" i="7"/>
  <c r="DX64" i="7" s="1"/>
  <c r="Y21" i="7"/>
  <c r="DX21" i="7" s="1"/>
  <c r="Y7" i="7"/>
  <c r="DX7" i="7" s="1"/>
  <c r="Y62" i="7"/>
  <c r="DX62" i="7" s="1"/>
  <c r="Y18" i="7"/>
  <c r="DX18" i="7" s="1"/>
  <c r="Y101" i="7"/>
  <c r="DX101" i="7" s="1"/>
  <c r="Y80" i="7"/>
  <c r="DX80" i="7" s="1"/>
  <c r="Y77" i="7"/>
  <c r="DX77" i="7" s="1"/>
  <c r="Y66" i="7"/>
  <c r="DX66" i="7" s="1"/>
  <c r="Y32" i="7"/>
  <c r="DX32" i="7" s="1"/>
  <c r="Y89" i="7"/>
  <c r="DX89" i="7" s="1"/>
  <c r="Y73" i="7"/>
  <c r="DX73" i="7" s="1"/>
  <c r="Y41" i="7"/>
  <c r="DX41" i="7" s="1"/>
  <c r="Y57" i="7"/>
  <c r="DX57" i="7" s="1"/>
  <c r="Y29" i="7"/>
  <c r="DX29" i="7" s="1"/>
  <c r="Y25" i="7"/>
  <c r="DX25" i="7" s="1"/>
  <c r="Y33" i="7"/>
  <c r="DX33" i="7" s="1"/>
  <c r="Y75" i="7"/>
  <c r="DX75" i="7" s="1"/>
  <c r="Y90" i="7"/>
  <c r="DX90" i="7" s="1"/>
  <c r="Y54" i="7"/>
  <c r="DX54" i="7" s="1"/>
  <c r="Y86" i="7"/>
  <c r="DX86" i="7" s="1"/>
  <c r="Y31" i="7"/>
  <c r="DX31" i="7" s="1"/>
  <c r="Y27" i="7"/>
  <c r="DX27" i="7" s="1"/>
  <c r="Y93" i="7"/>
  <c r="DX93" i="7" s="1"/>
  <c r="Y53" i="7"/>
  <c r="DX53" i="7" s="1"/>
  <c r="Y56" i="7"/>
  <c r="DX56" i="7" s="1"/>
  <c r="Y28" i="7"/>
  <c r="DX28" i="7" s="1"/>
  <c r="Y91" i="7"/>
  <c r="DX91" i="7" s="1"/>
  <c r="Y98" i="7"/>
  <c r="DX98" i="7" s="1"/>
  <c r="U14" i="7"/>
  <c r="DT14" i="7" s="1"/>
  <c r="BR81" i="7"/>
  <c r="FQ81" i="7" s="1"/>
  <c r="Y34" i="7"/>
  <c r="DX34" i="7" s="1"/>
  <c r="Y3" i="7"/>
  <c r="DX3" i="7" s="1"/>
  <c r="DI8" i="7"/>
  <c r="HH8" i="7" s="1"/>
  <c r="CP61" i="7"/>
  <c r="GO61" i="7" s="1"/>
  <c r="CN6" i="7"/>
  <c r="GM6" i="7" s="1"/>
  <c r="CN39" i="7"/>
  <c r="GM39" i="7" s="1"/>
  <c r="U80" i="7"/>
  <c r="DT80" i="7" s="1"/>
  <c r="BR32" i="7"/>
  <c r="FQ32" i="7" s="1"/>
  <c r="Y19" i="7"/>
  <c r="DX19" i="7" s="1"/>
  <c r="DI91" i="7"/>
  <c r="HH91" i="7" s="1"/>
  <c r="CP28" i="7"/>
  <c r="GO28" i="7" s="1"/>
  <c r="CN100" i="7"/>
  <c r="GM100" i="7" s="1"/>
  <c r="CN9" i="7"/>
  <c r="GM9" i="7" s="1"/>
  <c r="CM94" i="7"/>
  <c r="GL94" i="7" s="1"/>
  <c r="CM93" i="7"/>
  <c r="GL93" i="7" s="1"/>
  <c r="CM90" i="7"/>
  <c r="GL90" i="7" s="1"/>
  <c r="CI64" i="7"/>
  <c r="GH64" i="7" s="1"/>
  <c r="CI89" i="7"/>
  <c r="GH89" i="7" s="1"/>
  <c r="CI12" i="7"/>
  <c r="GH12" i="7" s="1"/>
  <c r="CI28" i="7"/>
  <c r="GH28" i="7" s="1"/>
  <c r="CI22" i="7"/>
  <c r="GH22" i="7" s="1"/>
  <c r="CI3" i="7"/>
  <c r="GH3" i="7" s="1"/>
  <c r="CI78" i="7"/>
  <c r="GH78" i="7" s="1"/>
  <c r="CI45" i="7"/>
  <c r="GH45" i="7" s="1"/>
  <c r="CI19" i="7"/>
  <c r="GH19" i="7" s="1"/>
  <c r="CI6" i="7"/>
  <c r="GH6" i="7" s="1"/>
  <c r="CI60" i="7"/>
  <c r="GH60" i="7" s="1"/>
  <c r="CI65" i="7"/>
  <c r="GH65" i="7" s="1"/>
  <c r="CI27" i="7"/>
  <c r="GH27" i="7" s="1"/>
  <c r="CI58" i="7"/>
  <c r="GH58" i="7" s="1"/>
  <c r="CI71" i="7"/>
  <c r="GH71" i="7" s="1"/>
  <c r="CI32" i="7"/>
  <c r="GH32" i="7" s="1"/>
  <c r="CI31" i="7"/>
  <c r="GH31" i="7" s="1"/>
  <c r="CI97" i="7"/>
  <c r="GH97" i="7" s="1"/>
  <c r="CI93" i="7"/>
  <c r="GH93" i="7" s="1"/>
  <c r="CI79" i="7"/>
  <c r="GH79" i="7" s="1"/>
  <c r="CI46" i="7"/>
  <c r="GH46" i="7" s="1"/>
  <c r="CI24" i="7"/>
  <c r="GH24" i="7" s="1"/>
  <c r="CI86" i="7"/>
  <c r="GH86" i="7" s="1"/>
  <c r="CI70" i="7"/>
  <c r="GH70" i="7" s="1"/>
  <c r="CI53" i="7"/>
  <c r="GH53" i="7" s="1"/>
  <c r="CI47" i="7"/>
  <c r="GH47" i="7" s="1"/>
  <c r="CI21" i="7"/>
  <c r="GH21" i="7" s="1"/>
  <c r="CI82" i="7"/>
  <c r="GH82" i="7" s="1"/>
  <c r="CI41" i="7"/>
  <c r="GH41" i="7" s="1"/>
  <c r="CI87" i="7"/>
  <c r="GH87" i="7" s="1"/>
  <c r="CI10" i="7"/>
  <c r="GH10" i="7" s="1"/>
  <c r="CI80" i="7"/>
  <c r="GH80" i="7" s="1"/>
  <c r="CI40" i="7"/>
  <c r="GH40" i="7" s="1"/>
  <c r="CI35" i="7"/>
  <c r="GH35" i="7" s="1"/>
  <c r="CI4" i="7"/>
  <c r="GH4" i="7" s="1"/>
  <c r="CI57" i="7"/>
  <c r="GH57" i="7" s="1"/>
  <c r="CI56" i="7"/>
  <c r="GH56" i="7" s="1"/>
  <c r="CI43" i="7"/>
  <c r="GH43" i="7" s="1"/>
  <c r="CI20" i="7"/>
  <c r="GH20" i="7" s="1"/>
  <c r="CI92" i="7"/>
  <c r="GH92" i="7" s="1"/>
  <c r="CI30" i="7"/>
  <c r="GH30" i="7" s="1"/>
  <c r="CI42" i="7"/>
  <c r="GH42" i="7" s="1"/>
  <c r="CI66" i="7"/>
  <c r="GH66" i="7" s="1"/>
  <c r="CI23" i="7"/>
  <c r="GH23" i="7" s="1"/>
  <c r="CI38" i="7"/>
  <c r="GH38" i="7" s="1"/>
  <c r="CI8" i="7"/>
  <c r="GH8" i="7" s="1"/>
  <c r="CI49" i="7"/>
  <c r="GH49" i="7" s="1"/>
  <c r="CI85" i="7"/>
  <c r="GH85" i="7" s="1"/>
  <c r="CI5" i="7"/>
  <c r="GH5" i="7" s="1"/>
  <c r="CI15" i="7"/>
  <c r="GH15" i="7" s="1"/>
  <c r="CI48" i="7"/>
  <c r="GH48" i="7" s="1"/>
  <c r="CI29" i="7"/>
  <c r="GH29" i="7" s="1"/>
  <c r="CI73" i="7"/>
  <c r="GH73" i="7" s="1"/>
  <c r="CI77" i="7"/>
  <c r="GH77" i="7" s="1"/>
  <c r="CI17" i="7"/>
  <c r="GH17" i="7" s="1"/>
  <c r="CI54" i="7"/>
  <c r="GH54" i="7" s="1"/>
  <c r="CI63" i="7"/>
  <c r="GH63" i="7" s="1"/>
  <c r="CI18" i="7"/>
  <c r="GH18" i="7" s="1"/>
  <c r="CI67" i="7"/>
  <c r="GH67" i="7" s="1"/>
  <c r="CI13" i="7"/>
  <c r="GH13" i="7" s="1"/>
  <c r="CI34" i="7"/>
  <c r="GH34" i="7" s="1"/>
  <c r="CI50" i="7"/>
  <c r="GH50" i="7" s="1"/>
  <c r="CI76" i="7"/>
  <c r="GH76" i="7" s="1"/>
  <c r="CI55" i="7"/>
  <c r="GH55" i="7" s="1"/>
  <c r="CI100" i="7"/>
  <c r="GH100" i="7" s="1"/>
  <c r="CI26" i="7"/>
  <c r="GH26" i="7" s="1"/>
  <c r="CI25" i="7"/>
  <c r="GH25" i="7" s="1"/>
  <c r="CI74" i="7"/>
  <c r="GH74" i="7" s="1"/>
  <c r="CI61" i="7"/>
  <c r="GH61" i="7" s="1"/>
  <c r="CI16" i="7"/>
  <c r="GH16" i="7" s="1"/>
  <c r="CI37" i="7"/>
  <c r="GH37" i="7" s="1"/>
  <c r="CI52" i="7"/>
  <c r="GH52" i="7" s="1"/>
  <c r="CI72" i="7"/>
  <c r="GH72" i="7" s="1"/>
  <c r="CI14" i="7"/>
  <c r="GH14" i="7" s="1"/>
  <c r="CI33" i="7"/>
  <c r="GH33" i="7" s="1"/>
  <c r="CI44" i="7"/>
  <c r="GH44" i="7" s="1"/>
  <c r="CI69" i="7"/>
  <c r="GH69" i="7" s="1"/>
  <c r="CI9" i="7"/>
  <c r="GH9" i="7" s="1"/>
  <c r="CI51" i="7"/>
  <c r="GH51" i="7" s="1"/>
  <c r="CI68" i="7"/>
  <c r="GH68" i="7" s="1"/>
  <c r="CI59" i="7"/>
  <c r="GH59" i="7" s="1"/>
  <c r="CI39" i="7"/>
  <c r="GH39" i="7" s="1"/>
  <c r="CI11" i="7"/>
  <c r="GH11" i="7" s="1"/>
  <c r="CI83" i="7"/>
  <c r="GH83" i="7" s="1"/>
  <c r="CI90" i="7"/>
  <c r="GH90" i="7" s="1"/>
  <c r="CI81" i="7"/>
  <c r="GH81" i="7" s="1"/>
  <c r="CI84" i="7"/>
  <c r="GH84" i="7" s="1"/>
  <c r="CI91" i="7"/>
  <c r="GH91" i="7" s="1"/>
  <c r="CI95" i="7"/>
  <c r="GH95" i="7" s="1"/>
  <c r="CI7" i="7"/>
  <c r="GH7" i="7" s="1"/>
  <c r="CI94" i="7"/>
  <c r="GH94" i="7" s="1"/>
  <c r="CI101" i="7"/>
  <c r="GH101" i="7" s="1"/>
  <c r="CI75" i="7"/>
  <c r="GH75" i="7" s="1"/>
  <c r="CI88" i="7"/>
  <c r="GH88" i="7" s="1"/>
  <c r="CI62" i="7"/>
  <c r="GH62" i="7" s="1"/>
  <c r="CI98" i="7"/>
  <c r="GH98" i="7" s="1"/>
  <c r="CI96" i="7"/>
  <c r="GH96" i="7" s="1"/>
  <c r="CI102" i="7"/>
  <c r="GH102" i="7" s="1"/>
  <c r="CI99" i="7"/>
  <c r="GH99" i="7" s="1"/>
  <c r="BN25" i="7"/>
  <c r="FM25" i="7" s="1"/>
  <c r="BN80" i="7"/>
  <c r="FM80" i="7" s="1"/>
  <c r="BN79" i="7"/>
  <c r="FM79" i="7" s="1"/>
  <c r="BN64" i="7"/>
  <c r="FM64" i="7" s="1"/>
  <c r="BN101" i="7"/>
  <c r="FM101" i="7" s="1"/>
  <c r="BN44" i="7"/>
  <c r="FM44" i="7" s="1"/>
  <c r="BN41" i="7"/>
  <c r="FM41" i="7" s="1"/>
  <c r="BN31" i="7"/>
  <c r="FM31" i="7" s="1"/>
  <c r="BN28" i="7"/>
  <c r="FM28" i="7" s="1"/>
  <c r="BN10" i="7"/>
  <c r="FM10" i="7" s="1"/>
  <c r="BN3" i="7"/>
  <c r="FM3" i="7" s="1"/>
  <c r="BN84" i="7"/>
  <c r="FM84" i="7" s="1"/>
  <c r="BN63" i="7"/>
  <c r="FM63" i="7" s="1"/>
  <c r="BN62" i="7"/>
  <c r="FM62" i="7" s="1"/>
  <c r="BN98" i="7"/>
  <c r="FM98" i="7" s="1"/>
  <c r="BN34" i="7"/>
  <c r="FM34" i="7" s="1"/>
  <c r="BN51" i="7"/>
  <c r="FM51" i="7" s="1"/>
  <c r="BN43" i="7"/>
  <c r="FM43" i="7" s="1"/>
  <c r="BN47" i="7"/>
  <c r="FM47" i="7" s="1"/>
  <c r="BN29" i="7"/>
  <c r="FM29" i="7" s="1"/>
  <c r="BN18" i="7"/>
  <c r="FM18" i="7" s="1"/>
  <c r="BN102" i="7"/>
  <c r="FM102" i="7" s="1"/>
  <c r="BN53" i="7"/>
  <c r="FM53" i="7" s="1"/>
  <c r="BN67" i="7"/>
  <c r="FM67" i="7" s="1"/>
  <c r="BN69" i="7"/>
  <c r="FM69" i="7" s="1"/>
  <c r="BN74" i="7"/>
  <c r="FM74" i="7" s="1"/>
  <c r="BN66" i="7"/>
  <c r="FM66" i="7" s="1"/>
  <c r="BN13" i="7"/>
  <c r="FM13" i="7" s="1"/>
  <c r="BN36" i="7"/>
  <c r="FM36" i="7" s="1"/>
  <c r="BN26" i="7"/>
  <c r="FM26" i="7" s="1"/>
  <c r="BN39" i="7"/>
  <c r="FM39" i="7" s="1"/>
  <c r="BN75" i="7"/>
  <c r="FM75" i="7" s="1"/>
  <c r="BN12" i="7"/>
  <c r="FM12" i="7" s="1"/>
  <c r="BN33" i="7"/>
  <c r="FM33" i="7" s="1"/>
  <c r="BN52" i="7"/>
  <c r="FM52" i="7" s="1"/>
  <c r="BN56" i="7"/>
  <c r="FM56" i="7" s="1"/>
  <c r="BN55" i="7"/>
  <c r="FM55" i="7" s="1"/>
  <c r="BN92" i="7"/>
  <c r="FM92" i="7" s="1"/>
  <c r="BN9" i="7"/>
  <c r="FM9" i="7" s="1"/>
  <c r="BN24" i="7"/>
  <c r="FM24" i="7" s="1"/>
  <c r="BN45" i="7"/>
  <c r="FM45" i="7" s="1"/>
  <c r="BN60" i="7"/>
  <c r="FM60" i="7" s="1"/>
  <c r="BN70" i="7"/>
  <c r="FM70" i="7" s="1"/>
  <c r="BN5" i="7"/>
  <c r="FM5" i="7" s="1"/>
  <c r="BN11" i="7"/>
  <c r="FM11" i="7" s="1"/>
  <c r="BN49" i="7"/>
  <c r="FM49" i="7" s="1"/>
  <c r="BN38" i="7"/>
  <c r="FM38" i="7" s="1"/>
  <c r="BN72" i="7"/>
  <c r="FM72" i="7" s="1"/>
  <c r="BN6" i="7"/>
  <c r="FM6" i="7" s="1"/>
  <c r="BN20" i="7"/>
  <c r="FM20" i="7" s="1"/>
  <c r="BN16" i="7"/>
  <c r="FM16" i="7" s="1"/>
  <c r="BN50" i="7"/>
  <c r="FM50" i="7" s="1"/>
  <c r="BN57" i="7"/>
  <c r="FM57" i="7" s="1"/>
  <c r="BN59" i="7"/>
  <c r="FM59" i="7" s="1"/>
  <c r="BN4" i="7"/>
  <c r="FM4" i="7" s="1"/>
  <c r="BN14" i="7"/>
  <c r="FM14" i="7" s="1"/>
  <c r="BN27" i="7"/>
  <c r="FM27" i="7" s="1"/>
  <c r="BN46" i="7"/>
  <c r="FM46" i="7" s="1"/>
  <c r="BN71" i="7"/>
  <c r="FM71" i="7" s="1"/>
  <c r="BN54" i="7"/>
  <c r="FM54" i="7" s="1"/>
  <c r="BN8" i="7"/>
  <c r="FM8" i="7" s="1"/>
  <c r="BN23" i="7"/>
  <c r="FM23" i="7" s="1"/>
  <c r="BN30" i="7"/>
  <c r="FM30" i="7" s="1"/>
  <c r="BN68" i="7"/>
  <c r="FM68" i="7" s="1"/>
  <c r="BN78" i="7"/>
  <c r="FM78" i="7" s="1"/>
  <c r="BN95" i="7"/>
  <c r="FM95" i="7" s="1"/>
  <c r="BN15" i="7"/>
  <c r="FM15" i="7" s="1"/>
  <c r="BN17" i="7"/>
  <c r="FM17" i="7" s="1"/>
  <c r="BN19" i="7"/>
  <c r="FM19" i="7" s="1"/>
  <c r="BN76" i="7"/>
  <c r="FM76" i="7" s="1"/>
  <c r="BN89" i="7"/>
  <c r="FM89" i="7" s="1"/>
  <c r="BN48" i="7"/>
  <c r="FM48" i="7" s="1"/>
  <c r="BN32" i="7"/>
  <c r="FM32" i="7" s="1"/>
  <c r="BN83" i="7"/>
  <c r="FM83" i="7" s="1"/>
  <c r="BN65" i="7"/>
  <c r="FM65" i="7" s="1"/>
  <c r="BN93" i="7"/>
  <c r="FM93" i="7" s="1"/>
  <c r="BN86" i="7"/>
  <c r="FM86" i="7" s="1"/>
  <c r="BN58" i="7"/>
  <c r="FM58" i="7" s="1"/>
  <c r="BN87" i="7"/>
  <c r="FM87" i="7" s="1"/>
  <c r="BN40" i="7"/>
  <c r="FM40" i="7" s="1"/>
  <c r="BN7" i="7"/>
  <c r="FM7" i="7" s="1"/>
  <c r="BN73" i="7"/>
  <c r="FM73" i="7" s="1"/>
  <c r="BN96" i="7"/>
  <c r="FM96" i="7" s="1"/>
  <c r="BN88" i="7"/>
  <c r="FM88" i="7" s="1"/>
  <c r="BN37" i="7"/>
  <c r="FM37" i="7" s="1"/>
  <c r="BN91" i="7"/>
  <c r="FM91" i="7" s="1"/>
  <c r="BN61" i="7"/>
  <c r="FM61" i="7" s="1"/>
  <c r="BN99" i="7"/>
  <c r="FM99" i="7" s="1"/>
  <c r="BN97" i="7"/>
  <c r="FM97" i="7" s="1"/>
  <c r="BN85" i="7"/>
  <c r="FM85" i="7" s="1"/>
  <c r="BN77" i="7"/>
  <c r="FM77" i="7" s="1"/>
  <c r="BN81" i="7"/>
  <c r="FM81" i="7" s="1"/>
  <c r="BN90" i="7"/>
  <c r="FM90" i="7" s="1"/>
  <c r="BN94" i="7"/>
  <c r="FM94" i="7" s="1"/>
  <c r="BN100" i="7"/>
  <c r="FM100" i="7" s="1"/>
  <c r="BN22" i="7"/>
  <c r="FM22" i="7" s="1"/>
  <c r="BN82" i="7"/>
  <c r="FM82" i="7" s="1"/>
  <c r="BN35" i="7"/>
  <c r="FM35" i="7" s="1"/>
  <c r="BN42" i="7"/>
  <c r="FM42" i="7" s="1"/>
  <c r="AJ28" i="7"/>
  <c r="EI28" i="7" s="1"/>
  <c r="CM73" i="7"/>
  <c r="GL73" i="7" s="1"/>
  <c r="AJ60" i="7"/>
  <c r="EI60" i="7" s="1"/>
  <c r="AJ61" i="7"/>
  <c r="EI61" i="7" s="1"/>
  <c r="AU89" i="7"/>
  <c r="ET89" i="7" s="1"/>
  <c r="AZ86" i="7"/>
  <c r="EY86" i="7" s="1"/>
  <c r="AZ30" i="7"/>
  <c r="EY30" i="7" s="1"/>
  <c r="CN18" i="7"/>
  <c r="GM18" i="7" s="1"/>
  <c r="AU46" i="7"/>
  <c r="ET46" i="7" s="1"/>
  <c r="CM12" i="7"/>
  <c r="GL12" i="7" s="1"/>
  <c r="CM79" i="7"/>
  <c r="GL79" i="7" s="1"/>
  <c r="CM5" i="7"/>
  <c r="GL5" i="7" s="1"/>
  <c r="CM65" i="7"/>
  <c r="GL65" i="7" s="1"/>
  <c r="AJ71" i="7"/>
  <c r="EI71" i="7" s="1"/>
  <c r="AJ83" i="7"/>
  <c r="EI83" i="7" s="1"/>
  <c r="CM17" i="7"/>
  <c r="GL17" i="7" s="1"/>
  <c r="AZ95" i="7"/>
  <c r="EY95" i="7" s="1"/>
  <c r="CM82" i="7"/>
  <c r="GL82" i="7" s="1"/>
  <c r="CM43" i="7"/>
  <c r="GL43" i="7" s="1"/>
  <c r="CM70" i="7"/>
  <c r="GL70" i="7" s="1"/>
  <c r="AS87" i="7"/>
  <c r="ER87" i="7" s="1"/>
  <c r="CM44" i="7"/>
  <c r="GL44" i="7" s="1"/>
  <c r="CM83" i="7"/>
  <c r="GL83" i="7" s="1"/>
  <c r="CM34" i="7"/>
  <c r="GL34" i="7" s="1"/>
  <c r="AS102" i="7"/>
  <c r="ER102" i="7" s="1"/>
  <c r="CM57" i="7"/>
  <c r="GL57" i="7" s="1"/>
  <c r="AJ13" i="7"/>
  <c r="EI13" i="7" s="1"/>
  <c r="CM24" i="7"/>
  <c r="GL24" i="7" s="1"/>
  <c r="CM16" i="7"/>
  <c r="GL16" i="7" s="1"/>
  <c r="CM46" i="7"/>
  <c r="GL46" i="7" s="1"/>
  <c r="CM53" i="7"/>
  <c r="GL53" i="7" s="1"/>
  <c r="AJ34" i="7"/>
  <c r="EI34" i="7" s="1"/>
  <c r="AJ33" i="7"/>
  <c r="EI33" i="7" s="1"/>
  <c r="AJ53" i="7"/>
  <c r="EI53" i="7" s="1"/>
  <c r="AJ45" i="7"/>
  <c r="EI45" i="7" s="1"/>
  <c r="AJ29" i="7"/>
  <c r="EI29" i="7" s="1"/>
  <c r="AJ57" i="7"/>
  <c r="EI57" i="7" s="1"/>
  <c r="AU28" i="7"/>
  <c r="ET28" i="7" s="1"/>
  <c r="DJ32" i="7"/>
  <c r="HI32" i="7" s="1"/>
  <c r="DJ69" i="7"/>
  <c r="HI69" i="7" s="1"/>
  <c r="DJ10" i="7"/>
  <c r="HI10" i="7" s="1"/>
  <c r="CN74" i="7"/>
  <c r="GM74" i="7" s="1"/>
  <c r="DJ42" i="7"/>
  <c r="HI42" i="7" s="1"/>
  <c r="DJ72" i="7"/>
  <c r="HI72" i="7" s="1"/>
  <c r="DJ5" i="7"/>
  <c r="HI5" i="7" s="1"/>
  <c r="DJ48" i="7"/>
  <c r="HI48" i="7" s="1"/>
  <c r="DJ94" i="7"/>
  <c r="HI94" i="7" s="1"/>
  <c r="DJ75" i="7"/>
  <c r="HI75" i="7" s="1"/>
  <c r="AU84" i="7"/>
  <c r="ET84" i="7" s="1"/>
  <c r="AZ14" i="7"/>
  <c r="EY14" i="7" s="1"/>
  <c r="AU57" i="7"/>
  <c r="ET57" i="7" s="1"/>
  <c r="AU21" i="7"/>
  <c r="ET21" i="7" s="1"/>
  <c r="CN70" i="7"/>
  <c r="GM70" i="7" s="1"/>
  <c r="AU55" i="7"/>
  <c r="ET55" i="7" s="1"/>
  <c r="AU7" i="7"/>
  <c r="ET7" i="7" s="1"/>
  <c r="AS90" i="7"/>
  <c r="ER90" i="7" s="1"/>
  <c r="AZ78" i="7"/>
  <c r="EY78" i="7" s="1"/>
  <c r="AU52" i="7"/>
  <c r="ET52" i="7" s="1"/>
  <c r="AU63" i="7"/>
  <c r="ET63" i="7" s="1"/>
  <c r="AZ16" i="7"/>
  <c r="EY16" i="7" s="1"/>
  <c r="AU62" i="7"/>
  <c r="ET62" i="7" s="1"/>
  <c r="AZ7" i="7"/>
  <c r="EY7" i="7" s="1"/>
  <c r="AU73" i="7"/>
  <c r="ET73" i="7" s="1"/>
  <c r="AU4" i="7"/>
  <c r="ET4" i="7" s="1"/>
  <c r="AZ9" i="7"/>
  <c r="EY9" i="7" s="1"/>
  <c r="AZ18" i="7"/>
  <c r="EY18" i="7" s="1"/>
  <c r="AI67" i="7"/>
  <c r="EH67" i="7" s="1"/>
  <c r="AZ24" i="7"/>
  <c r="EY24" i="7" s="1"/>
  <c r="AF10" i="7"/>
  <c r="EE10" i="7" s="1"/>
  <c r="AF55" i="7"/>
  <c r="EE55" i="7" s="1"/>
  <c r="AF3" i="7"/>
  <c r="EE3" i="7" s="1"/>
  <c r="AF29" i="7"/>
  <c r="EE29" i="7" s="1"/>
  <c r="AF16" i="7"/>
  <c r="EE16" i="7" s="1"/>
  <c r="AF94" i="7"/>
  <c r="EE94" i="7" s="1"/>
  <c r="AF69" i="7"/>
  <c r="EE69" i="7" s="1"/>
  <c r="AF72" i="7"/>
  <c r="EE72" i="7" s="1"/>
  <c r="AF91" i="7"/>
  <c r="EE91" i="7" s="1"/>
  <c r="AF82" i="7"/>
  <c r="EE82" i="7" s="1"/>
  <c r="AF54" i="7"/>
  <c r="EE54" i="7" s="1"/>
  <c r="AF18" i="7"/>
  <c r="EE18" i="7" s="1"/>
  <c r="AF39" i="7"/>
  <c r="EE39" i="7" s="1"/>
  <c r="AF7" i="7"/>
  <c r="EE7" i="7" s="1"/>
  <c r="AF81" i="7"/>
  <c r="EE81" i="7" s="1"/>
  <c r="AF51" i="7"/>
  <c r="EE51" i="7" s="1"/>
  <c r="AF21" i="7"/>
  <c r="EE21" i="7" s="1"/>
  <c r="AF101" i="7"/>
  <c r="EE101" i="7" s="1"/>
  <c r="AF67" i="7"/>
  <c r="EE67" i="7" s="1"/>
  <c r="AF100" i="7"/>
  <c r="EE100" i="7" s="1"/>
  <c r="AF102" i="7"/>
  <c r="EE102" i="7" s="1"/>
  <c r="AF87" i="7"/>
  <c r="EE87" i="7" s="1"/>
  <c r="AF9" i="7"/>
  <c r="EE9" i="7" s="1"/>
  <c r="AF15" i="7"/>
  <c r="EE15" i="7" s="1"/>
  <c r="AF17" i="7"/>
  <c r="EE17" i="7" s="1"/>
  <c r="AF98" i="7"/>
  <c r="EE98" i="7" s="1"/>
  <c r="AF52" i="7"/>
  <c r="EE52" i="7" s="1"/>
  <c r="AF32" i="7"/>
  <c r="EE32" i="7" s="1"/>
  <c r="AF24" i="7"/>
  <c r="EE24" i="7" s="1"/>
  <c r="AF65" i="7"/>
  <c r="EE65" i="7" s="1"/>
  <c r="AF19" i="7"/>
  <c r="EE19" i="7" s="1"/>
  <c r="AF8" i="7"/>
  <c r="EE8" i="7" s="1"/>
  <c r="AF4" i="7"/>
  <c r="EE4" i="7" s="1"/>
  <c r="AF31" i="7"/>
  <c r="EE31" i="7" s="1"/>
  <c r="AF83" i="7"/>
  <c r="EE83" i="7" s="1"/>
  <c r="AF89" i="7"/>
  <c r="EE89" i="7" s="1"/>
  <c r="AF57" i="7"/>
  <c r="EE57" i="7" s="1"/>
  <c r="AF41" i="7"/>
  <c r="EE41" i="7" s="1"/>
  <c r="AF11" i="7"/>
  <c r="EE11" i="7" s="1"/>
  <c r="AF93" i="7"/>
  <c r="EE93" i="7" s="1"/>
  <c r="AF25" i="7"/>
  <c r="EE25" i="7" s="1"/>
  <c r="AF20" i="7"/>
  <c r="EE20" i="7" s="1"/>
  <c r="AF22" i="7"/>
  <c r="EE22" i="7" s="1"/>
  <c r="AF28" i="7"/>
  <c r="EE28" i="7" s="1"/>
  <c r="AF46" i="7"/>
  <c r="EE46" i="7" s="1"/>
  <c r="AF96" i="7"/>
  <c r="EE96" i="7" s="1"/>
  <c r="AF13" i="7"/>
  <c r="EE13" i="7" s="1"/>
  <c r="AF80" i="7"/>
  <c r="EE80" i="7" s="1"/>
  <c r="AF58" i="7"/>
  <c r="EE58" i="7" s="1"/>
  <c r="AF35" i="7"/>
  <c r="EE35" i="7" s="1"/>
  <c r="AF12" i="7"/>
  <c r="EE12" i="7" s="1"/>
  <c r="AF48" i="7"/>
  <c r="EE48" i="7" s="1"/>
  <c r="AF30" i="7"/>
  <c r="EE30" i="7" s="1"/>
  <c r="AF33" i="7"/>
  <c r="EE33" i="7" s="1"/>
  <c r="AF40" i="7"/>
  <c r="EE40" i="7" s="1"/>
  <c r="AF14" i="7"/>
  <c r="EE14" i="7" s="1"/>
  <c r="AF42" i="7"/>
  <c r="EE42" i="7" s="1"/>
  <c r="AF95" i="7"/>
  <c r="EE95" i="7" s="1"/>
  <c r="AF99" i="7"/>
  <c r="EE99" i="7" s="1"/>
  <c r="AF84" i="7"/>
  <c r="EE84" i="7" s="1"/>
  <c r="AF64" i="7"/>
  <c r="EE64" i="7" s="1"/>
  <c r="AF23" i="7"/>
  <c r="EE23" i="7" s="1"/>
  <c r="AF47" i="7"/>
  <c r="EE47" i="7" s="1"/>
  <c r="AF56" i="7"/>
  <c r="EE56" i="7" s="1"/>
  <c r="AF50" i="7"/>
  <c r="EE50" i="7" s="1"/>
  <c r="AF53" i="7"/>
  <c r="EE53" i="7" s="1"/>
  <c r="AF36" i="7"/>
  <c r="EE36" i="7" s="1"/>
  <c r="AF86" i="7"/>
  <c r="EE86" i="7" s="1"/>
  <c r="AF26" i="7"/>
  <c r="EE26" i="7" s="1"/>
  <c r="AF6" i="7"/>
  <c r="EE6" i="7" s="1"/>
  <c r="AF63" i="7"/>
  <c r="EE63" i="7" s="1"/>
  <c r="AF34" i="7"/>
  <c r="EE34" i="7" s="1"/>
  <c r="AF44" i="7"/>
  <c r="EE44" i="7" s="1"/>
  <c r="AF66" i="7"/>
  <c r="EE66" i="7" s="1"/>
  <c r="AF38" i="7"/>
  <c r="EE38" i="7" s="1"/>
  <c r="AF43" i="7"/>
  <c r="EE43" i="7" s="1"/>
  <c r="AF71" i="7"/>
  <c r="EE71" i="7" s="1"/>
  <c r="AF76" i="7"/>
  <c r="EE76" i="7" s="1"/>
  <c r="AF70" i="7"/>
  <c r="EE70" i="7" s="1"/>
  <c r="AF74" i="7"/>
  <c r="EE74" i="7" s="1"/>
  <c r="AF92" i="7"/>
  <c r="EE92" i="7" s="1"/>
  <c r="AF73" i="7"/>
  <c r="EE73" i="7" s="1"/>
  <c r="AF62" i="7"/>
  <c r="EE62" i="7" s="1"/>
  <c r="AF45" i="7"/>
  <c r="EE45" i="7" s="1"/>
  <c r="AF77" i="7"/>
  <c r="EE77" i="7" s="1"/>
  <c r="AF68" i="7"/>
  <c r="EE68" i="7" s="1"/>
  <c r="AF27" i="7"/>
  <c r="EE27" i="7" s="1"/>
  <c r="AF5" i="7"/>
  <c r="EE5" i="7" s="1"/>
  <c r="AF37" i="7"/>
  <c r="EE37" i="7" s="1"/>
  <c r="AF97" i="7"/>
  <c r="EE97" i="7" s="1"/>
  <c r="AF59" i="7"/>
  <c r="EE59" i="7" s="1"/>
  <c r="AF61" i="7"/>
  <c r="EE61" i="7" s="1"/>
  <c r="AF75" i="7"/>
  <c r="EE75" i="7" s="1"/>
  <c r="AF79" i="7"/>
  <c r="EE79" i="7" s="1"/>
  <c r="AF78" i="7"/>
  <c r="EE78" i="7" s="1"/>
  <c r="AF60" i="7"/>
  <c r="EE60" i="7" s="1"/>
  <c r="AF90" i="7"/>
  <c r="EE90" i="7" s="1"/>
  <c r="AF88" i="7"/>
  <c r="EE88" i="7" s="1"/>
  <c r="AS54" i="7"/>
  <c r="ER54" i="7" s="1"/>
  <c r="BK78" i="7"/>
  <c r="FJ78" i="7" s="1"/>
  <c r="AZ40" i="7"/>
  <c r="EY40" i="7" s="1"/>
  <c r="AZ60" i="7"/>
  <c r="EY60" i="7" s="1"/>
  <c r="AZ8" i="7"/>
  <c r="EY8" i="7" s="1"/>
  <c r="AZ54" i="7"/>
  <c r="EY54" i="7" s="1"/>
  <c r="AZ90" i="7"/>
  <c r="EY90" i="7" s="1"/>
  <c r="AZ99" i="7"/>
  <c r="EY99" i="7" s="1"/>
  <c r="AS52" i="7"/>
  <c r="ER52" i="7" s="1"/>
  <c r="AS100" i="7"/>
  <c r="ER100" i="7" s="1"/>
  <c r="AS40" i="7"/>
  <c r="ER40" i="7" s="1"/>
  <c r="AS85" i="7"/>
  <c r="ER85" i="7" s="1"/>
  <c r="CY48" i="7"/>
  <c r="GX48" i="7" s="1"/>
  <c r="AS60" i="7"/>
  <c r="ER60" i="7" s="1"/>
  <c r="AS11" i="7"/>
  <c r="ER11" i="7" s="1"/>
  <c r="BF79" i="7"/>
  <c r="FE79" i="7" s="1"/>
  <c r="AI44" i="7"/>
  <c r="EH44" i="7" s="1"/>
  <c r="AS39" i="7"/>
  <c r="ER39" i="7" s="1"/>
  <c r="CY81" i="7"/>
  <c r="GX81" i="7" s="1"/>
  <c r="AA98" i="7"/>
  <c r="DZ98" i="7" s="1"/>
  <c r="AS74" i="7"/>
  <c r="ER74" i="7" s="1"/>
  <c r="AS9" i="7"/>
  <c r="ER9" i="7" s="1"/>
  <c r="BK84" i="7"/>
  <c r="FJ84" i="7" s="1"/>
  <c r="AI35" i="7"/>
  <c r="EH35" i="7" s="1"/>
  <c r="AS32" i="7"/>
  <c r="ER32" i="7" s="1"/>
  <c r="BK92" i="7"/>
  <c r="FJ92" i="7" s="1"/>
  <c r="BL60" i="7"/>
  <c r="FK60" i="7" s="1"/>
  <c r="CX80" i="7"/>
  <c r="GW80" i="7" s="1"/>
  <c r="DE6" i="7"/>
  <c r="HD6" i="7" s="1"/>
  <c r="AG94" i="7"/>
  <c r="EF94" i="7" s="1"/>
  <c r="AG23" i="7"/>
  <c r="EF23" i="7" s="1"/>
  <c r="AG28" i="7"/>
  <c r="EF28" i="7" s="1"/>
  <c r="AG87" i="7"/>
  <c r="EF87" i="7" s="1"/>
  <c r="AG86" i="7"/>
  <c r="EF86" i="7" s="1"/>
  <c r="AG26" i="7"/>
  <c r="EF26" i="7" s="1"/>
  <c r="AG51" i="7"/>
  <c r="EF51" i="7" s="1"/>
  <c r="AG33" i="7"/>
  <c r="EF33" i="7" s="1"/>
  <c r="AG80" i="7"/>
  <c r="EF80" i="7" s="1"/>
  <c r="AG91" i="7"/>
  <c r="EF91" i="7" s="1"/>
  <c r="AG37" i="7"/>
  <c r="EF37" i="7" s="1"/>
  <c r="AG52" i="7"/>
  <c r="EF52" i="7" s="1"/>
  <c r="AG11" i="7"/>
  <c r="EF11" i="7" s="1"/>
  <c r="AG58" i="7"/>
  <c r="EF58" i="7" s="1"/>
  <c r="AG92" i="7"/>
  <c r="EF92" i="7" s="1"/>
  <c r="AG7" i="7"/>
  <c r="EF7" i="7" s="1"/>
  <c r="AG53" i="7"/>
  <c r="EF53" i="7" s="1"/>
  <c r="AG13" i="7"/>
  <c r="EF13" i="7" s="1"/>
  <c r="AG62" i="7"/>
  <c r="EF62" i="7" s="1"/>
  <c r="AG31" i="7"/>
  <c r="EF31" i="7" s="1"/>
  <c r="AG77" i="7"/>
  <c r="EF77" i="7" s="1"/>
  <c r="AG93" i="7"/>
  <c r="EF93" i="7" s="1"/>
  <c r="AG56" i="7"/>
  <c r="EF56" i="7" s="1"/>
  <c r="AG78" i="7"/>
  <c r="EF78" i="7" s="1"/>
  <c r="AG6" i="7"/>
  <c r="EF6" i="7" s="1"/>
  <c r="AG40" i="7"/>
  <c r="EF40" i="7" s="1"/>
  <c r="AG71" i="7"/>
  <c r="EF71" i="7" s="1"/>
  <c r="AG19" i="7"/>
  <c r="EF19" i="7" s="1"/>
  <c r="AG54" i="7"/>
  <c r="EF54" i="7" s="1"/>
  <c r="AG63" i="7"/>
  <c r="EF63" i="7" s="1"/>
  <c r="AG90" i="7"/>
  <c r="EF90" i="7" s="1"/>
  <c r="AG41" i="7"/>
  <c r="EF41" i="7" s="1"/>
  <c r="AG57" i="7"/>
  <c r="EF57" i="7" s="1"/>
  <c r="AG15" i="7"/>
  <c r="EF15" i="7" s="1"/>
  <c r="AG34" i="7"/>
  <c r="EF34" i="7" s="1"/>
  <c r="AG85" i="7"/>
  <c r="EF85" i="7" s="1"/>
  <c r="AG5" i="7"/>
  <c r="EF5" i="7" s="1"/>
  <c r="AG49" i="7"/>
  <c r="EF49" i="7" s="1"/>
  <c r="AG50" i="7"/>
  <c r="EF50" i="7" s="1"/>
  <c r="AG29" i="7"/>
  <c r="EF29" i="7" s="1"/>
  <c r="AG76" i="7"/>
  <c r="EF76" i="7" s="1"/>
  <c r="AG21" i="7"/>
  <c r="EF21" i="7" s="1"/>
  <c r="AG66" i="7"/>
  <c r="EF66" i="7" s="1"/>
  <c r="AG97" i="7"/>
  <c r="EF97" i="7" s="1"/>
  <c r="AG35" i="7"/>
  <c r="EF35" i="7" s="1"/>
  <c r="AG45" i="7"/>
  <c r="EF45" i="7" s="1"/>
  <c r="AG75" i="7"/>
  <c r="EF75" i="7" s="1"/>
  <c r="AG43" i="7"/>
  <c r="EF43" i="7" s="1"/>
  <c r="AG67" i="7"/>
  <c r="EF67" i="7" s="1"/>
  <c r="AG82" i="7"/>
  <c r="EF82" i="7" s="1"/>
  <c r="AG18" i="7"/>
  <c r="EF18" i="7" s="1"/>
  <c r="AG55" i="7"/>
  <c r="EF55" i="7" s="1"/>
  <c r="AG83" i="7"/>
  <c r="EF83" i="7" s="1"/>
  <c r="AG99" i="7"/>
  <c r="EF99" i="7" s="1"/>
  <c r="AG25" i="7"/>
  <c r="EF25" i="7" s="1"/>
  <c r="AG61" i="7"/>
  <c r="EF61" i="7" s="1"/>
  <c r="AG42" i="7"/>
  <c r="EF42" i="7" s="1"/>
  <c r="AG14" i="7"/>
  <c r="EF14" i="7" s="1"/>
  <c r="AG10" i="7"/>
  <c r="EF10" i="7" s="1"/>
  <c r="AG20" i="7"/>
  <c r="EF20" i="7" s="1"/>
  <c r="AG38" i="7"/>
  <c r="EF38" i="7" s="1"/>
  <c r="AG48" i="7"/>
  <c r="EF48" i="7" s="1"/>
  <c r="AG12" i="7"/>
  <c r="EF12" i="7" s="1"/>
  <c r="AG24" i="7"/>
  <c r="EF24" i="7" s="1"/>
  <c r="AG74" i="7"/>
  <c r="EF74" i="7" s="1"/>
  <c r="AG30" i="7"/>
  <c r="EF30" i="7" s="1"/>
  <c r="AG68" i="7"/>
  <c r="EF68" i="7" s="1"/>
  <c r="AG70" i="7"/>
  <c r="EF70" i="7" s="1"/>
  <c r="AG3" i="7"/>
  <c r="EF3" i="7" s="1"/>
  <c r="AG47" i="7"/>
  <c r="EF47" i="7" s="1"/>
  <c r="AG36" i="7"/>
  <c r="EF36" i="7" s="1"/>
  <c r="AG39" i="7"/>
  <c r="EF39" i="7" s="1"/>
  <c r="AG98" i="7"/>
  <c r="EF98" i="7" s="1"/>
  <c r="CY78" i="7"/>
  <c r="GX78" i="7" s="1"/>
  <c r="AS94" i="7"/>
  <c r="ER94" i="7" s="1"/>
  <c r="AI75" i="7"/>
  <c r="EH75" i="7" s="1"/>
  <c r="AI87" i="7"/>
  <c r="EH87" i="7" s="1"/>
  <c r="DE16" i="7"/>
  <c r="HD16" i="7" s="1"/>
  <c r="CY16" i="7"/>
  <c r="GX16" i="7" s="1"/>
  <c r="CT88" i="7"/>
  <c r="GS88" i="7" s="1"/>
  <c r="CT79" i="7"/>
  <c r="GS79" i="7" s="1"/>
  <c r="CT86" i="7"/>
  <c r="GS86" i="7" s="1"/>
  <c r="CT81" i="7"/>
  <c r="GS81" i="7" s="1"/>
  <c r="CY76" i="7"/>
  <c r="GX76" i="7" s="1"/>
  <c r="CT58" i="7"/>
  <c r="GS58" i="7" s="1"/>
  <c r="AI60" i="7"/>
  <c r="EH60" i="7" s="1"/>
  <c r="AI101" i="7"/>
  <c r="EH101" i="7" s="1"/>
  <c r="DE27" i="7"/>
  <c r="HD27" i="7" s="1"/>
  <c r="CY47" i="7"/>
  <c r="GX47" i="7" s="1"/>
  <c r="BL6" i="7"/>
  <c r="FK6" i="7" s="1"/>
  <c r="CT55" i="7"/>
  <c r="GS55" i="7" s="1"/>
  <c r="CT100" i="7"/>
  <c r="GS100" i="7" s="1"/>
  <c r="AI20" i="7"/>
  <c r="EH20" i="7" s="1"/>
  <c r="DE33" i="7"/>
  <c r="HD33" i="7" s="1"/>
  <c r="CY64" i="7"/>
  <c r="GX64" i="7" s="1"/>
  <c r="DD102" i="7"/>
  <c r="HC102" i="7" s="1"/>
  <c r="DD85" i="7"/>
  <c r="HC85" i="7" s="1"/>
  <c r="DD46" i="7"/>
  <c r="HC46" i="7" s="1"/>
  <c r="DD32" i="7"/>
  <c r="HC32" i="7" s="1"/>
  <c r="DD5" i="7"/>
  <c r="HC5" i="7" s="1"/>
  <c r="DD61" i="7"/>
  <c r="HC61" i="7" s="1"/>
  <c r="DD27" i="7"/>
  <c r="HC27" i="7" s="1"/>
  <c r="DD9" i="7"/>
  <c r="HC9" i="7" s="1"/>
  <c r="DD64" i="7"/>
  <c r="HC64" i="7" s="1"/>
  <c r="DD58" i="7"/>
  <c r="HC58" i="7" s="1"/>
  <c r="DD42" i="7"/>
  <c r="HC42" i="7" s="1"/>
  <c r="DD13" i="7"/>
  <c r="HC13" i="7" s="1"/>
  <c r="DD21" i="7"/>
  <c r="HC21" i="7" s="1"/>
  <c r="DD3" i="7"/>
  <c r="HC3" i="7" s="1"/>
  <c r="DD78" i="7"/>
  <c r="HC78" i="7" s="1"/>
  <c r="DD48" i="7"/>
  <c r="HC48" i="7" s="1"/>
  <c r="DD34" i="7"/>
  <c r="HC34" i="7" s="1"/>
  <c r="DD100" i="7"/>
  <c r="HC100" i="7" s="1"/>
  <c r="DD56" i="7"/>
  <c r="HC56" i="7" s="1"/>
  <c r="DD37" i="7"/>
  <c r="HC37" i="7" s="1"/>
  <c r="DD6" i="7"/>
  <c r="HC6" i="7" s="1"/>
  <c r="DD75" i="7"/>
  <c r="HC75" i="7" s="1"/>
  <c r="DD77" i="7"/>
  <c r="HC77" i="7" s="1"/>
  <c r="DD60" i="7"/>
  <c r="HC60" i="7" s="1"/>
  <c r="DD44" i="7"/>
  <c r="HC44" i="7" s="1"/>
  <c r="DD23" i="7"/>
  <c r="HC23" i="7" s="1"/>
  <c r="DD99" i="7"/>
  <c r="HC99" i="7" s="1"/>
  <c r="DD65" i="7"/>
  <c r="HC65" i="7" s="1"/>
  <c r="DD45" i="7"/>
  <c r="HC45" i="7" s="1"/>
  <c r="DD19" i="7"/>
  <c r="HC19" i="7" s="1"/>
  <c r="DD71" i="7"/>
  <c r="HC71" i="7" s="1"/>
  <c r="DD57" i="7"/>
  <c r="HC57" i="7" s="1"/>
  <c r="DD82" i="7"/>
  <c r="HC82" i="7" s="1"/>
  <c r="DD79" i="7"/>
  <c r="HC79" i="7" s="1"/>
  <c r="DD17" i="7"/>
  <c r="HC17" i="7" s="1"/>
  <c r="DD22" i="7"/>
  <c r="HC22" i="7" s="1"/>
  <c r="DD39" i="7"/>
  <c r="HC39" i="7" s="1"/>
  <c r="DD68" i="7"/>
  <c r="HC68" i="7" s="1"/>
  <c r="DD41" i="7"/>
  <c r="HC41" i="7" s="1"/>
  <c r="DD51" i="7"/>
  <c r="HC51" i="7" s="1"/>
  <c r="DD83" i="7"/>
  <c r="HC83" i="7" s="1"/>
  <c r="DD81" i="7"/>
  <c r="HC81" i="7" s="1"/>
  <c r="DD4" i="7"/>
  <c r="HC4" i="7" s="1"/>
  <c r="DD43" i="7"/>
  <c r="HC43" i="7" s="1"/>
  <c r="DD50" i="7"/>
  <c r="HC50" i="7" s="1"/>
  <c r="DD53" i="7"/>
  <c r="HC53" i="7" s="1"/>
  <c r="DD73" i="7"/>
  <c r="HC73" i="7" s="1"/>
  <c r="DD69" i="7"/>
  <c r="HC69" i="7" s="1"/>
  <c r="DD7" i="7"/>
  <c r="HC7" i="7" s="1"/>
  <c r="DD11" i="7"/>
  <c r="HC11" i="7" s="1"/>
  <c r="DD30" i="7"/>
  <c r="HC30" i="7" s="1"/>
  <c r="DD47" i="7"/>
  <c r="HC47" i="7" s="1"/>
  <c r="DD55" i="7"/>
  <c r="HC55" i="7" s="1"/>
  <c r="DD72" i="7"/>
  <c r="HC72" i="7" s="1"/>
  <c r="DD91" i="7"/>
  <c r="HC91" i="7" s="1"/>
  <c r="DD67" i="7"/>
  <c r="HC67" i="7" s="1"/>
  <c r="DD66" i="7"/>
  <c r="HC66" i="7" s="1"/>
  <c r="DD10" i="7"/>
  <c r="HC10" i="7" s="1"/>
  <c r="DD24" i="7"/>
  <c r="HC24" i="7" s="1"/>
  <c r="DD74" i="7"/>
  <c r="HC74" i="7" s="1"/>
  <c r="DD63" i="7"/>
  <c r="HC63" i="7" s="1"/>
  <c r="DD90" i="7"/>
  <c r="HC90" i="7" s="1"/>
  <c r="DD94" i="7"/>
  <c r="HC94" i="7" s="1"/>
  <c r="DD20" i="7"/>
  <c r="HC20" i="7" s="1"/>
  <c r="DD88" i="7"/>
  <c r="HC88" i="7" s="1"/>
  <c r="DD84" i="7"/>
  <c r="HC84" i="7" s="1"/>
  <c r="DD29" i="7"/>
  <c r="HC29" i="7" s="1"/>
  <c r="DD54" i="7"/>
  <c r="HC54" i="7" s="1"/>
  <c r="DD76" i="7"/>
  <c r="HC76" i="7" s="1"/>
  <c r="DD98" i="7"/>
  <c r="HC98" i="7" s="1"/>
  <c r="DD92" i="7"/>
  <c r="HC92" i="7" s="1"/>
  <c r="DD25" i="7"/>
  <c r="HC25" i="7" s="1"/>
  <c r="DD97" i="7"/>
  <c r="HC97" i="7" s="1"/>
  <c r="DD80" i="7"/>
  <c r="HC80" i="7" s="1"/>
  <c r="DD35" i="7"/>
  <c r="HC35" i="7" s="1"/>
  <c r="DD62" i="7"/>
  <c r="HC62" i="7" s="1"/>
  <c r="DD86" i="7"/>
  <c r="HC86" i="7" s="1"/>
  <c r="DD101" i="7"/>
  <c r="HC101" i="7" s="1"/>
  <c r="DD16" i="7"/>
  <c r="HC16" i="7" s="1"/>
  <c r="DD18" i="7"/>
  <c r="HC18" i="7" s="1"/>
  <c r="DD36" i="7"/>
  <c r="HC36" i="7" s="1"/>
  <c r="DD93" i="7"/>
  <c r="HC93" i="7" s="1"/>
  <c r="DD59" i="7"/>
  <c r="HC59" i="7" s="1"/>
  <c r="DD52" i="7"/>
  <c r="HC52" i="7" s="1"/>
  <c r="DD26" i="7"/>
  <c r="HC26" i="7" s="1"/>
  <c r="DD8" i="7"/>
  <c r="HC8" i="7" s="1"/>
  <c r="DD33" i="7"/>
  <c r="HC33" i="7" s="1"/>
  <c r="DD28" i="7"/>
  <c r="HC28" i="7" s="1"/>
  <c r="DD89" i="7"/>
  <c r="HC89" i="7" s="1"/>
  <c r="DD15" i="7"/>
  <c r="HC15" i="7" s="1"/>
  <c r="DD95" i="7"/>
  <c r="HC95" i="7" s="1"/>
  <c r="DD49" i="7"/>
  <c r="HC49" i="7" s="1"/>
  <c r="DD40" i="7"/>
  <c r="HC40" i="7" s="1"/>
  <c r="DD38" i="7"/>
  <c r="HC38" i="7" s="1"/>
  <c r="DD87" i="7"/>
  <c r="HC87" i="7" s="1"/>
  <c r="DD70" i="7"/>
  <c r="HC70" i="7" s="1"/>
  <c r="DD96" i="7"/>
  <c r="HC96" i="7" s="1"/>
  <c r="DD12" i="7"/>
  <c r="HC12" i="7" s="1"/>
  <c r="DD14" i="7"/>
  <c r="HC14" i="7" s="1"/>
  <c r="DD31" i="7"/>
  <c r="HC31" i="7" s="1"/>
  <c r="BL21" i="7"/>
  <c r="FK21" i="7" s="1"/>
  <c r="BQ99" i="7"/>
  <c r="FP99" i="7" s="1"/>
  <c r="CT84" i="7"/>
  <c r="GS84" i="7" s="1"/>
  <c r="CT20" i="7"/>
  <c r="GS20" i="7" s="1"/>
  <c r="AI40" i="7"/>
  <c r="EH40" i="7" s="1"/>
  <c r="DE55" i="7"/>
  <c r="HD55" i="7" s="1"/>
  <c r="AG46" i="7"/>
  <c r="EF46" i="7" s="1"/>
  <c r="CS27" i="7"/>
  <c r="GR27" i="7" s="1"/>
  <c r="CS39" i="7"/>
  <c r="GR39" i="7" s="1"/>
  <c r="CS41" i="7"/>
  <c r="GR41" i="7" s="1"/>
  <c r="CS5" i="7"/>
  <c r="GR5" i="7" s="1"/>
  <c r="CS6" i="7"/>
  <c r="GR6" i="7" s="1"/>
  <c r="CS78" i="7"/>
  <c r="GR78" i="7" s="1"/>
  <c r="CS47" i="7"/>
  <c r="GR47" i="7" s="1"/>
  <c r="CS34" i="7"/>
  <c r="GR34" i="7" s="1"/>
  <c r="CS36" i="7"/>
  <c r="GR36" i="7" s="1"/>
  <c r="CS4" i="7"/>
  <c r="GR4" i="7" s="1"/>
  <c r="CS57" i="7"/>
  <c r="GR57" i="7" s="1"/>
  <c r="CS49" i="7"/>
  <c r="GR49" i="7" s="1"/>
  <c r="CS29" i="7"/>
  <c r="GR29" i="7" s="1"/>
  <c r="CS38" i="7"/>
  <c r="GR38" i="7" s="1"/>
  <c r="CS12" i="7"/>
  <c r="GR12" i="7" s="1"/>
  <c r="CS65" i="7"/>
  <c r="GR65" i="7" s="1"/>
  <c r="CS72" i="7"/>
  <c r="GR72" i="7" s="1"/>
  <c r="CS83" i="7"/>
  <c r="GR83" i="7" s="1"/>
  <c r="CS59" i="7"/>
  <c r="GR59" i="7" s="1"/>
  <c r="CS52" i="7"/>
  <c r="GR52" i="7" s="1"/>
  <c r="CS15" i="7"/>
  <c r="GR15" i="7" s="1"/>
  <c r="CS93" i="7"/>
  <c r="GR93" i="7" s="1"/>
  <c r="CS85" i="7"/>
  <c r="GR85" i="7" s="1"/>
  <c r="CS44" i="7"/>
  <c r="GR44" i="7" s="1"/>
  <c r="CS23" i="7"/>
  <c r="GR23" i="7" s="1"/>
  <c r="CS99" i="7"/>
  <c r="GR99" i="7" s="1"/>
  <c r="CS90" i="7"/>
  <c r="GR90" i="7" s="1"/>
  <c r="CS74" i="7"/>
  <c r="GR74" i="7" s="1"/>
  <c r="CS55" i="7"/>
  <c r="GR55" i="7" s="1"/>
  <c r="CS10" i="7"/>
  <c r="GR10" i="7" s="1"/>
  <c r="CS50" i="7"/>
  <c r="GR50" i="7" s="1"/>
  <c r="CS43" i="7"/>
  <c r="GR43" i="7" s="1"/>
  <c r="CS84" i="7"/>
  <c r="GR84" i="7" s="1"/>
  <c r="CS25" i="7"/>
  <c r="GR25" i="7" s="1"/>
  <c r="CS48" i="7"/>
  <c r="GR48" i="7" s="1"/>
  <c r="CS91" i="7"/>
  <c r="GR91" i="7" s="1"/>
  <c r="CS75" i="7"/>
  <c r="GR75" i="7" s="1"/>
  <c r="CS58" i="7"/>
  <c r="GR58" i="7" s="1"/>
  <c r="CS76" i="7"/>
  <c r="GR76" i="7" s="1"/>
  <c r="CS97" i="7"/>
  <c r="GR97" i="7" s="1"/>
  <c r="CS64" i="7"/>
  <c r="GR64" i="7" s="1"/>
  <c r="CS68" i="7"/>
  <c r="GR68" i="7" s="1"/>
  <c r="CS22" i="7"/>
  <c r="GR22" i="7" s="1"/>
  <c r="CS7" i="7"/>
  <c r="GR7" i="7" s="1"/>
  <c r="CS19" i="7"/>
  <c r="GR19" i="7" s="1"/>
  <c r="CS66" i="7"/>
  <c r="GR66" i="7" s="1"/>
  <c r="CS60" i="7"/>
  <c r="GR60" i="7" s="1"/>
  <c r="CS14" i="7"/>
  <c r="GR14" i="7" s="1"/>
  <c r="CS24" i="7"/>
  <c r="GR24" i="7" s="1"/>
  <c r="CS37" i="7"/>
  <c r="GR37" i="7" s="1"/>
  <c r="CS67" i="7"/>
  <c r="GR67" i="7" s="1"/>
  <c r="CS8" i="7"/>
  <c r="GR8" i="7" s="1"/>
  <c r="CS62" i="7"/>
  <c r="GR62" i="7" s="1"/>
  <c r="CS101" i="7"/>
  <c r="GR101" i="7" s="1"/>
  <c r="CS21" i="7"/>
  <c r="GR21" i="7" s="1"/>
  <c r="CS40" i="7"/>
  <c r="GR40" i="7" s="1"/>
  <c r="CS87" i="7"/>
  <c r="GR87" i="7" s="1"/>
  <c r="CS16" i="7"/>
  <c r="GR16" i="7" s="1"/>
  <c r="CS53" i="7"/>
  <c r="GR53" i="7" s="1"/>
  <c r="CS17" i="7"/>
  <c r="GR17" i="7" s="1"/>
  <c r="CS51" i="7"/>
  <c r="GR51" i="7" s="1"/>
  <c r="CS70" i="7"/>
  <c r="GR70" i="7" s="1"/>
  <c r="CS86" i="7"/>
  <c r="GR86" i="7" s="1"/>
  <c r="CS31" i="7"/>
  <c r="GR31" i="7" s="1"/>
  <c r="CS20" i="7"/>
  <c r="GR20" i="7" s="1"/>
  <c r="CS18" i="7"/>
  <c r="GR18" i="7" s="1"/>
  <c r="CS42" i="7"/>
  <c r="GR42" i="7" s="1"/>
  <c r="CS61" i="7"/>
  <c r="GR61" i="7" s="1"/>
  <c r="CS30" i="7"/>
  <c r="GR30" i="7" s="1"/>
  <c r="CS45" i="7"/>
  <c r="GR45" i="7" s="1"/>
  <c r="CS35" i="7"/>
  <c r="GR35" i="7" s="1"/>
  <c r="CS96" i="7"/>
  <c r="GR96" i="7" s="1"/>
  <c r="CS3" i="7"/>
  <c r="GR3" i="7" s="1"/>
  <c r="CS33" i="7"/>
  <c r="GR33" i="7" s="1"/>
  <c r="CS56" i="7"/>
  <c r="GR56" i="7" s="1"/>
  <c r="CS88" i="7"/>
  <c r="GR88" i="7" s="1"/>
  <c r="CS69" i="7"/>
  <c r="GR69" i="7" s="1"/>
  <c r="CS77" i="7"/>
  <c r="GR77" i="7" s="1"/>
  <c r="CS11" i="7"/>
  <c r="GR11" i="7" s="1"/>
  <c r="CS80" i="7"/>
  <c r="GR80" i="7" s="1"/>
  <c r="CS79" i="7"/>
  <c r="GR79" i="7" s="1"/>
  <c r="CS28" i="7"/>
  <c r="GR28" i="7" s="1"/>
  <c r="CS94" i="7"/>
  <c r="GR94" i="7" s="1"/>
  <c r="CS98" i="7"/>
  <c r="GR98" i="7" s="1"/>
  <c r="CS32" i="7"/>
  <c r="GR32" i="7" s="1"/>
  <c r="CS95" i="7"/>
  <c r="GR95" i="7" s="1"/>
  <c r="CS81" i="7"/>
  <c r="GR81" i="7" s="1"/>
  <c r="CS26" i="7"/>
  <c r="GR26" i="7" s="1"/>
  <c r="CS92" i="7"/>
  <c r="GR92" i="7" s="1"/>
  <c r="CS102" i="7"/>
  <c r="GR102" i="7" s="1"/>
  <c r="CS54" i="7"/>
  <c r="GR54" i="7" s="1"/>
  <c r="CS89" i="7"/>
  <c r="GR89" i="7" s="1"/>
  <c r="CS100" i="7"/>
  <c r="GR100" i="7" s="1"/>
  <c r="CS71" i="7"/>
  <c r="GR71" i="7" s="1"/>
  <c r="CS9" i="7"/>
  <c r="GR9" i="7" s="1"/>
  <c r="CS46" i="7"/>
  <c r="GR46" i="7" s="1"/>
  <c r="CS63" i="7"/>
  <c r="GR63" i="7" s="1"/>
  <c r="CS73" i="7"/>
  <c r="GR73" i="7" s="1"/>
  <c r="CT38" i="7"/>
  <c r="GS38" i="7" s="1"/>
  <c r="AI59" i="7"/>
  <c r="EH59" i="7" s="1"/>
  <c r="AI14" i="7"/>
  <c r="EH14" i="7" s="1"/>
  <c r="DE23" i="7"/>
  <c r="HD23" i="7" s="1"/>
  <c r="CY10" i="7"/>
  <c r="GX10" i="7" s="1"/>
  <c r="AK91" i="7"/>
  <c r="EJ91" i="7" s="1"/>
  <c r="AK80" i="7"/>
  <c r="EJ80" i="7" s="1"/>
  <c r="AK99" i="7"/>
  <c r="EJ99" i="7" s="1"/>
  <c r="AK89" i="7"/>
  <c r="EJ89" i="7" s="1"/>
  <c r="BL5" i="7"/>
  <c r="FK5" i="7" s="1"/>
  <c r="CX86" i="7"/>
  <c r="GW86" i="7" s="1"/>
  <c r="CT69" i="7"/>
  <c r="GS69" i="7" s="1"/>
  <c r="CT96" i="7"/>
  <c r="GS96" i="7" s="1"/>
  <c r="Z99" i="7"/>
  <c r="DY99" i="7" s="1"/>
  <c r="Z89" i="7"/>
  <c r="DY89" i="7" s="1"/>
  <c r="Z78" i="7"/>
  <c r="DY78" i="7" s="1"/>
  <c r="Z73" i="7"/>
  <c r="DY73" i="7" s="1"/>
  <c r="Z75" i="7"/>
  <c r="DY75" i="7" s="1"/>
  <c r="Z77" i="7"/>
  <c r="DY77" i="7" s="1"/>
  <c r="DI9" i="7"/>
  <c r="HH9" i="7" s="1"/>
  <c r="DI4" i="7"/>
  <c r="HH4" i="7" s="1"/>
  <c r="DI46" i="7"/>
  <c r="HH46" i="7" s="1"/>
  <c r="DI62" i="7"/>
  <c r="HH62" i="7" s="1"/>
  <c r="DI22" i="7"/>
  <c r="HH22" i="7" s="1"/>
  <c r="DI100" i="7"/>
  <c r="HH100" i="7" s="1"/>
  <c r="DI55" i="7"/>
  <c r="HH55" i="7" s="1"/>
  <c r="DI32" i="7"/>
  <c r="HH32" i="7" s="1"/>
  <c r="DI17" i="7"/>
  <c r="HH17" i="7" s="1"/>
  <c r="DI78" i="7"/>
  <c r="HH78" i="7" s="1"/>
  <c r="DI27" i="7"/>
  <c r="HH27" i="7" s="1"/>
  <c r="DI85" i="7"/>
  <c r="HH85" i="7" s="1"/>
  <c r="DI44" i="7"/>
  <c r="HH44" i="7" s="1"/>
  <c r="DI42" i="7"/>
  <c r="HH42" i="7" s="1"/>
  <c r="DI30" i="7"/>
  <c r="HH30" i="7" s="1"/>
  <c r="DI88" i="7"/>
  <c r="HH88" i="7" s="1"/>
  <c r="DI31" i="7"/>
  <c r="HH31" i="7" s="1"/>
  <c r="DI23" i="7"/>
  <c r="HH23" i="7" s="1"/>
  <c r="DI90" i="7"/>
  <c r="HH90" i="7" s="1"/>
  <c r="DI79" i="7"/>
  <c r="HH79" i="7" s="1"/>
  <c r="DI28" i="7"/>
  <c r="HH28" i="7" s="1"/>
  <c r="DI93" i="7"/>
  <c r="HH93" i="7" s="1"/>
  <c r="DI50" i="7"/>
  <c r="HH50" i="7" s="1"/>
  <c r="DI52" i="7"/>
  <c r="HH52" i="7" s="1"/>
  <c r="DI41" i="7"/>
  <c r="HH41" i="7" s="1"/>
  <c r="DI36" i="7"/>
  <c r="HH36" i="7" s="1"/>
  <c r="DI21" i="7"/>
  <c r="HH21" i="7" s="1"/>
  <c r="DI7" i="7"/>
  <c r="HH7" i="7" s="1"/>
  <c r="DI63" i="7"/>
  <c r="HH63" i="7" s="1"/>
  <c r="DI54" i="7"/>
  <c r="HH54" i="7" s="1"/>
  <c r="DI18" i="7"/>
  <c r="HH18" i="7" s="1"/>
  <c r="DI74" i="7"/>
  <c r="HH74" i="7" s="1"/>
  <c r="DI61" i="7"/>
  <c r="HH61" i="7" s="1"/>
  <c r="DI37" i="7"/>
  <c r="HH37" i="7" s="1"/>
  <c r="DI25" i="7"/>
  <c r="HH25" i="7" s="1"/>
  <c r="DI39" i="7"/>
  <c r="HH39" i="7" s="1"/>
  <c r="DI101" i="7"/>
  <c r="HH101" i="7" s="1"/>
  <c r="DI99" i="7"/>
  <c r="HH99" i="7" s="1"/>
  <c r="DI89" i="7"/>
  <c r="HH89" i="7" s="1"/>
  <c r="DI6" i="7"/>
  <c r="HH6" i="7" s="1"/>
  <c r="DI5" i="7"/>
  <c r="HH5" i="7" s="1"/>
  <c r="DI10" i="7"/>
  <c r="HH10" i="7" s="1"/>
  <c r="DI66" i="7"/>
  <c r="HH66" i="7" s="1"/>
  <c r="DI83" i="7"/>
  <c r="HH83" i="7" s="1"/>
  <c r="DI72" i="7"/>
  <c r="HH72" i="7" s="1"/>
  <c r="DI71" i="7"/>
  <c r="HH71" i="7" s="1"/>
  <c r="DI48" i="7"/>
  <c r="HH48" i="7" s="1"/>
  <c r="DI68" i="7"/>
  <c r="HH68" i="7" s="1"/>
  <c r="DI59" i="7"/>
  <c r="HH59" i="7" s="1"/>
  <c r="DI29" i="7"/>
  <c r="HH29" i="7" s="1"/>
  <c r="DI58" i="7"/>
  <c r="HH58" i="7" s="1"/>
  <c r="DI64" i="7"/>
  <c r="HH64" i="7" s="1"/>
  <c r="DI16" i="7"/>
  <c r="HH16" i="7" s="1"/>
  <c r="DI19" i="7"/>
  <c r="HH19" i="7" s="1"/>
  <c r="U41" i="7"/>
  <c r="DT41" i="7" s="1"/>
  <c r="DI76" i="7"/>
  <c r="HH76" i="7" s="1"/>
  <c r="CP31" i="7"/>
  <c r="GO31" i="7" s="1"/>
  <c r="CN68" i="7"/>
  <c r="GM68" i="7" s="1"/>
  <c r="CN25" i="7"/>
  <c r="GM25" i="7" s="1"/>
  <c r="CH87" i="7"/>
  <c r="GG87" i="7" s="1"/>
  <c r="U43" i="7"/>
  <c r="DT43" i="7" s="1"/>
  <c r="DI67" i="7"/>
  <c r="HH67" i="7" s="1"/>
  <c r="DI57" i="7"/>
  <c r="HH57" i="7" s="1"/>
  <c r="CP4" i="7"/>
  <c r="GO4" i="7" s="1"/>
  <c r="CN61" i="7"/>
  <c r="GM61" i="7" s="1"/>
  <c r="CP63" i="7"/>
  <c r="GO63" i="7" s="1"/>
  <c r="AZ81" i="7"/>
  <c r="EY81" i="7" s="1"/>
  <c r="AZ25" i="7"/>
  <c r="EY25" i="7" s="1"/>
  <c r="AZ23" i="7"/>
  <c r="EY23" i="7" s="1"/>
  <c r="AZ67" i="7"/>
  <c r="EY67" i="7" s="1"/>
  <c r="AS46" i="7"/>
  <c r="ER46" i="7" s="1"/>
  <c r="AZ62" i="7"/>
  <c r="EY62" i="7" s="1"/>
  <c r="AZ92" i="7"/>
  <c r="EY92" i="7" s="1"/>
  <c r="AS76" i="7"/>
  <c r="ER76" i="7" s="1"/>
  <c r="CM95" i="7"/>
  <c r="GL95" i="7" s="1"/>
  <c r="AS48" i="7"/>
  <c r="ER48" i="7" s="1"/>
  <c r="AS95" i="7"/>
  <c r="ER95" i="7" s="1"/>
  <c r="CQ92" i="7"/>
  <c r="GP92" i="7" s="1"/>
  <c r="CQ78" i="7"/>
  <c r="GP78" i="7" s="1"/>
  <c r="CQ53" i="7"/>
  <c r="GP53" i="7" s="1"/>
  <c r="CQ24" i="7"/>
  <c r="GP24" i="7" s="1"/>
  <c r="CQ97" i="7"/>
  <c r="GP97" i="7" s="1"/>
  <c r="CQ65" i="7"/>
  <c r="GP65" i="7" s="1"/>
  <c r="CQ43" i="7"/>
  <c r="GP43" i="7" s="1"/>
  <c r="CQ95" i="7"/>
  <c r="GP95" i="7" s="1"/>
  <c r="CQ73" i="7"/>
  <c r="GP73" i="7" s="1"/>
  <c r="CQ70" i="7"/>
  <c r="GP70" i="7" s="1"/>
  <c r="CQ75" i="7"/>
  <c r="GP75" i="7" s="1"/>
  <c r="CQ94" i="7"/>
  <c r="GP94" i="7" s="1"/>
  <c r="CQ71" i="7"/>
  <c r="GP71" i="7" s="1"/>
  <c r="CQ7" i="7"/>
  <c r="GP7" i="7" s="1"/>
  <c r="CQ63" i="7"/>
  <c r="GP63" i="7" s="1"/>
  <c r="CQ49" i="7"/>
  <c r="GP49" i="7" s="1"/>
  <c r="CQ33" i="7"/>
  <c r="GP33" i="7" s="1"/>
  <c r="CQ8" i="7"/>
  <c r="GP8" i="7" s="1"/>
  <c r="CQ64" i="7"/>
  <c r="GP64" i="7" s="1"/>
  <c r="CQ48" i="7"/>
  <c r="GP48" i="7" s="1"/>
  <c r="CQ3" i="7"/>
  <c r="GP3" i="7" s="1"/>
  <c r="CQ76" i="7"/>
  <c r="GP76" i="7" s="1"/>
  <c r="CQ30" i="7"/>
  <c r="GP30" i="7" s="1"/>
  <c r="CQ82" i="7"/>
  <c r="GP82" i="7" s="1"/>
  <c r="CQ99" i="7"/>
  <c r="GP99" i="7" s="1"/>
  <c r="CQ18" i="7"/>
  <c r="GP18" i="7" s="1"/>
  <c r="CQ102" i="7"/>
  <c r="GP102" i="7" s="1"/>
  <c r="CQ74" i="7"/>
  <c r="GP74" i="7" s="1"/>
  <c r="CQ32" i="7"/>
  <c r="GP32" i="7" s="1"/>
  <c r="CQ35" i="7"/>
  <c r="GP35" i="7" s="1"/>
  <c r="CQ86" i="7"/>
  <c r="GP86" i="7" s="1"/>
  <c r="CQ60" i="7"/>
  <c r="GP60" i="7" s="1"/>
  <c r="CQ12" i="7"/>
  <c r="GP12" i="7" s="1"/>
  <c r="CQ44" i="7"/>
  <c r="GP44" i="7" s="1"/>
  <c r="CQ84" i="7"/>
  <c r="GP84" i="7" s="1"/>
  <c r="CQ47" i="7"/>
  <c r="GP47" i="7" s="1"/>
  <c r="CQ22" i="7"/>
  <c r="GP22" i="7" s="1"/>
  <c r="CQ31" i="7"/>
  <c r="GP31" i="7" s="1"/>
  <c r="CQ10" i="7"/>
  <c r="GP10" i="7" s="1"/>
  <c r="CQ72" i="7"/>
  <c r="GP72" i="7" s="1"/>
  <c r="CQ54" i="7"/>
  <c r="GP54" i="7" s="1"/>
  <c r="CQ25" i="7"/>
  <c r="GP25" i="7" s="1"/>
  <c r="CQ5" i="7"/>
  <c r="GP5" i="7" s="1"/>
  <c r="CQ69" i="7"/>
  <c r="GP69" i="7" s="1"/>
  <c r="CQ26" i="7"/>
  <c r="GP26" i="7" s="1"/>
  <c r="CQ93" i="7"/>
  <c r="GP93" i="7" s="1"/>
  <c r="CQ87" i="7"/>
  <c r="GP87" i="7" s="1"/>
  <c r="CQ51" i="7"/>
  <c r="GP51" i="7" s="1"/>
  <c r="CQ88" i="7"/>
  <c r="GP88" i="7" s="1"/>
  <c r="CQ38" i="7"/>
  <c r="GP38" i="7" s="1"/>
  <c r="CQ11" i="7"/>
  <c r="GP11" i="7" s="1"/>
  <c r="CQ77" i="7"/>
  <c r="GP77" i="7" s="1"/>
  <c r="CQ52" i="7"/>
  <c r="GP52" i="7" s="1"/>
  <c r="CQ45" i="7"/>
  <c r="GP45" i="7" s="1"/>
  <c r="CQ15" i="7"/>
  <c r="GP15" i="7" s="1"/>
  <c r="CQ101" i="7"/>
  <c r="GP101" i="7" s="1"/>
  <c r="CQ28" i="7"/>
  <c r="GP28" i="7" s="1"/>
  <c r="CQ29" i="7"/>
  <c r="GP29" i="7" s="1"/>
  <c r="CQ83" i="7"/>
  <c r="GP83" i="7" s="1"/>
  <c r="CQ9" i="7"/>
  <c r="GP9" i="7" s="1"/>
  <c r="CQ40" i="7"/>
  <c r="GP40" i="7" s="1"/>
  <c r="CQ59" i="7"/>
  <c r="GP59" i="7" s="1"/>
  <c r="CQ37" i="7"/>
  <c r="GP37" i="7" s="1"/>
  <c r="CQ90" i="7"/>
  <c r="GP90" i="7" s="1"/>
  <c r="CQ57" i="7"/>
  <c r="GP57" i="7" s="1"/>
  <c r="CQ36" i="7"/>
  <c r="GP36" i="7" s="1"/>
  <c r="CQ19" i="7"/>
  <c r="GP19" i="7" s="1"/>
  <c r="CQ100" i="7"/>
  <c r="GP100" i="7" s="1"/>
  <c r="CQ39" i="7"/>
  <c r="GP39" i="7" s="1"/>
  <c r="CQ46" i="7"/>
  <c r="GP46" i="7" s="1"/>
  <c r="CQ4" i="7"/>
  <c r="GP4" i="7" s="1"/>
  <c r="CQ42" i="7"/>
  <c r="GP42" i="7" s="1"/>
  <c r="CQ56" i="7"/>
  <c r="GP56" i="7" s="1"/>
  <c r="CQ68" i="7"/>
  <c r="GP68" i="7" s="1"/>
  <c r="CQ13" i="7"/>
  <c r="GP13" i="7" s="1"/>
  <c r="CQ20" i="7"/>
  <c r="GP20" i="7" s="1"/>
  <c r="CQ17" i="7"/>
  <c r="GP17" i="7" s="1"/>
  <c r="CQ50" i="7"/>
  <c r="GP50" i="7" s="1"/>
  <c r="CQ62" i="7"/>
  <c r="GP62" i="7" s="1"/>
  <c r="CQ27" i="7"/>
  <c r="GP27" i="7" s="1"/>
  <c r="CQ66" i="7"/>
  <c r="GP66" i="7" s="1"/>
  <c r="CQ80" i="7"/>
  <c r="GP80" i="7" s="1"/>
  <c r="CQ67" i="7"/>
  <c r="GP67" i="7" s="1"/>
  <c r="CQ21" i="7"/>
  <c r="GP21" i="7" s="1"/>
  <c r="CQ41" i="7"/>
  <c r="GP41" i="7" s="1"/>
  <c r="CQ34" i="7"/>
  <c r="GP34" i="7" s="1"/>
  <c r="CQ61" i="7"/>
  <c r="GP61" i="7" s="1"/>
  <c r="CQ55" i="7"/>
  <c r="GP55" i="7" s="1"/>
  <c r="CQ14" i="7"/>
  <c r="GP14" i="7" s="1"/>
  <c r="CQ6" i="7"/>
  <c r="GP6" i="7" s="1"/>
  <c r="CQ96" i="7"/>
  <c r="GP96" i="7" s="1"/>
  <c r="CQ58" i="7"/>
  <c r="GP58" i="7" s="1"/>
  <c r="CQ79" i="7"/>
  <c r="GP79" i="7" s="1"/>
  <c r="CQ23" i="7"/>
  <c r="GP23" i="7" s="1"/>
  <c r="CQ16" i="7"/>
  <c r="GP16" i="7" s="1"/>
  <c r="CQ98" i="7"/>
  <c r="GP98" i="7" s="1"/>
  <c r="CQ85" i="7"/>
  <c r="GP85" i="7" s="1"/>
  <c r="CQ91" i="7"/>
  <c r="GP91" i="7" s="1"/>
  <c r="CQ89" i="7"/>
  <c r="GP89" i="7" s="1"/>
  <c r="CQ81" i="7"/>
  <c r="GP81" i="7" s="1"/>
  <c r="AS24" i="7"/>
  <c r="ER24" i="7" s="1"/>
  <c r="CM77" i="7"/>
  <c r="GL77" i="7" s="1"/>
  <c r="AS34" i="7"/>
  <c r="ER34" i="7" s="1"/>
  <c r="AS57" i="7"/>
  <c r="ER57" i="7" s="1"/>
  <c r="AS5" i="7"/>
  <c r="ER5" i="7" s="1"/>
  <c r="AY98" i="7"/>
  <c r="EX98" i="7" s="1"/>
  <c r="AY76" i="7"/>
  <c r="EX76" i="7" s="1"/>
  <c r="AS42" i="7"/>
  <c r="ER42" i="7" s="1"/>
  <c r="AS70" i="7"/>
  <c r="ER70" i="7" s="1"/>
  <c r="AS13" i="7"/>
  <c r="ER13" i="7" s="1"/>
  <c r="AZ91" i="7"/>
  <c r="EY91" i="7" s="1"/>
  <c r="DJ71" i="7"/>
  <c r="HI71" i="7" s="1"/>
  <c r="DJ87" i="7"/>
  <c r="HI87" i="7" s="1"/>
  <c r="DJ85" i="7"/>
  <c r="HI85" i="7" s="1"/>
  <c r="DJ99" i="7"/>
  <c r="HI99" i="7" s="1"/>
  <c r="DJ3" i="7"/>
  <c r="HI3" i="7" s="1"/>
  <c r="AS37" i="7"/>
  <c r="ER37" i="7" s="1"/>
  <c r="CY97" i="7"/>
  <c r="GX97" i="7" s="1"/>
  <c r="CY45" i="7"/>
  <c r="GX45" i="7" s="1"/>
  <c r="CY49" i="7"/>
  <c r="GX49" i="7" s="1"/>
  <c r="CY56" i="7"/>
  <c r="GX56" i="7" s="1"/>
  <c r="CY9" i="7"/>
  <c r="GX9" i="7" s="1"/>
  <c r="CY18" i="7"/>
  <c r="GX18" i="7" s="1"/>
  <c r="CY54" i="7"/>
  <c r="GX54" i="7" s="1"/>
  <c r="CY46" i="7"/>
  <c r="GX46" i="7" s="1"/>
  <c r="CY66" i="7"/>
  <c r="GX66" i="7" s="1"/>
  <c r="CY5" i="7"/>
  <c r="GX5" i="7" s="1"/>
  <c r="CY27" i="7"/>
  <c r="GX27" i="7" s="1"/>
  <c r="CY28" i="7"/>
  <c r="GX28" i="7" s="1"/>
  <c r="CY60" i="7"/>
  <c r="GX60" i="7" s="1"/>
  <c r="CY69" i="7"/>
  <c r="GX69" i="7" s="1"/>
  <c r="CY30" i="7"/>
  <c r="GX30" i="7" s="1"/>
  <c r="CY38" i="7"/>
  <c r="GX38" i="7" s="1"/>
  <c r="CY51" i="7"/>
  <c r="GX51" i="7" s="1"/>
  <c r="CY67" i="7"/>
  <c r="GX67" i="7" s="1"/>
  <c r="CY96" i="7"/>
  <c r="GX96" i="7" s="1"/>
  <c r="CY19" i="7"/>
  <c r="GX19" i="7" s="1"/>
  <c r="CY29" i="7"/>
  <c r="GX29" i="7" s="1"/>
  <c r="CY42" i="7"/>
  <c r="GX42" i="7" s="1"/>
  <c r="CY57" i="7"/>
  <c r="GX57" i="7" s="1"/>
  <c r="CY86" i="7"/>
  <c r="GX86" i="7" s="1"/>
  <c r="CY8" i="7"/>
  <c r="GX8" i="7" s="1"/>
  <c r="CY98" i="7"/>
  <c r="GX98" i="7" s="1"/>
  <c r="CY33" i="7"/>
  <c r="GX33" i="7" s="1"/>
  <c r="CY62" i="7"/>
  <c r="GX62" i="7" s="1"/>
  <c r="CY59" i="7"/>
  <c r="GX59" i="7" s="1"/>
  <c r="CY65" i="7"/>
  <c r="GX65" i="7" s="1"/>
  <c r="CY23" i="7"/>
  <c r="GX23" i="7" s="1"/>
  <c r="CY35" i="7"/>
  <c r="GX35" i="7" s="1"/>
  <c r="CY22" i="7"/>
  <c r="GX22" i="7" s="1"/>
  <c r="CY72" i="7"/>
  <c r="GX72" i="7" s="1"/>
  <c r="CY11" i="7"/>
  <c r="GX11" i="7" s="1"/>
  <c r="CY61" i="7"/>
  <c r="GX61" i="7" s="1"/>
  <c r="CY43" i="7"/>
  <c r="GX43" i="7" s="1"/>
  <c r="CY13" i="7"/>
  <c r="GX13" i="7" s="1"/>
  <c r="CY17" i="7"/>
  <c r="GX17" i="7" s="1"/>
  <c r="CY15" i="7"/>
  <c r="GX15" i="7" s="1"/>
  <c r="CY41" i="7"/>
  <c r="GX41" i="7" s="1"/>
  <c r="CY100" i="7"/>
  <c r="GX100" i="7" s="1"/>
  <c r="CY21" i="7"/>
  <c r="GX21" i="7" s="1"/>
  <c r="CY6" i="7"/>
  <c r="GX6" i="7" s="1"/>
  <c r="CY94" i="7"/>
  <c r="GX94" i="7" s="1"/>
  <c r="CY14" i="7"/>
  <c r="GX14" i="7" s="1"/>
  <c r="AI91" i="7"/>
  <c r="EH91" i="7" s="1"/>
  <c r="AI92" i="7"/>
  <c r="EH92" i="7" s="1"/>
  <c r="AI3" i="7"/>
  <c r="EH3" i="7" s="1"/>
  <c r="AI90" i="7"/>
  <c r="EH90" i="7" s="1"/>
  <c r="AI89" i="7"/>
  <c r="EH89" i="7" s="1"/>
  <c r="AI93" i="7"/>
  <c r="EH93" i="7" s="1"/>
  <c r="AI79" i="7"/>
  <c r="EH79" i="7" s="1"/>
  <c r="AI15" i="7"/>
  <c r="EH15" i="7" s="1"/>
  <c r="CY44" i="7"/>
  <c r="GX44" i="7" s="1"/>
  <c r="V42" i="7"/>
  <c r="DU42" i="7" s="1"/>
  <c r="V94" i="7"/>
  <c r="DU94" i="7" s="1"/>
  <c r="V89" i="7"/>
  <c r="DU89" i="7" s="1"/>
  <c r="V57" i="7"/>
  <c r="DU57" i="7" s="1"/>
  <c r="V38" i="7"/>
  <c r="DU38" i="7" s="1"/>
  <c r="V4" i="7"/>
  <c r="DU4" i="7" s="1"/>
  <c r="V66" i="7"/>
  <c r="DU66" i="7" s="1"/>
  <c r="V73" i="7"/>
  <c r="DU73" i="7" s="1"/>
  <c r="V28" i="7"/>
  <c r="DU28" i="7" s="1"/>
  <c r="V6" i="7"/>
  <c r="DU6" i="7" s="1"/>
  <c r="V65" i="7"/>
  <c r="DU65" i="7" s="1"/>
  <c r="V81" i="7"/>
  <c r="DU81" i="7" s="1"/>
  <c r="V85" i="7"/>
  <c r="DU85" i="7" s="1"/>
  <c r="V13" i="7"/>
  <c r="DU13" i="7" s="1"/>
  <c r="V50" i="7"/>
  <c r="DU50" i="7" s="1"/>
  <c r="V26" i="7"/>
  <c r="DU26" i="7" s="1"/>
  <c r="V16" i="7"/>
  <c r="DU16" i="7" s="1"/>
  <c r="V10" i="7"/>
  <c r="DU10" i="7" s="1"/>
  <c r="V39" i="7"/>
  <c r="DU39" i="7" s="1"/>
  <c r="V46" i="7"/>
  <c r="DU46" i="7" s="1"/>
  <c r="V18" i="7"/>
  <c r="DU18" i="7" s="1"/>
  <c r="V11" i="7"/>
  <c r="DU11" i="7" s="1"/>
  <c r="V62" i="7"/>
  <c r="DU62" i="7" s="1"/>
  <c r="V72" i="7"/>
  <c r="DU72" i="7" s="1"/>
  <c r="V93" i="7"/>
  <c r="DU93" i="7" s="1"/>
  <c r="V102" i="7"/>
  <c r="DU102" i="7" s="1"/>
  <c r="V74" i="7"/>
  <c r="DU74" i="7" s="1"/>
  <c r="V49" i="7"/>
  <c r="DU49" i="7" s="1"/>
  <c r="V32" i="7"/>
  <c r="DU32" i="7" s="1"/>
  <c r="V99" i="7"/>
  <c r="DU99" i="7" s="1"/>
  <c r="V51" i="7"/>
  <c r="DU51" i="7" s="1"/>
  <c r="V53" i="7"/>
  <c r="DU53" i="7" s="1"/>
  <c r="V31" i="7"/>
  <c r="DU31" i="7" s="1"/>
  <c r="V17" i="7"/>
  <c r="DU17" i="7" s="1"/>
  <c r="V71" i="7"/>
  <c r="DU71" i="7" s="1"/>
  <c r="V84" i="7"/>
  <c r="DU84" i="7" s="1"/>
  <c r="V82" i="7"/>
  <c r="DU82" i="7" s="1"/>
  <c r="V101" i="7"/>
  <c r="DU101" i="7" s="1"/>
  <c r="V52" i="7"/>
  <c r="DU52" i="7" s="1"/>
  <c r="V41" i="7"/>
  <c r="DU41" i="7" s="1"/>
  <c r="V21" i="7"/>
  <c r="DU21" i="7" s="1"/>
  <c r="V24" i="7"/>
  <c r="DU24" i="7" s="1"/>
  <c r="V70" i="7"/>
  <c r="DU70" i="7" s="1"/>
  <c r="V88" i="7"/>
  <c r="DU88" i="7" s="1"/>
  <c r="V34" i="7"/>
  <c r="DU34" i="7" s="1"/>
  <c r="V14" i="7"/>
  <c r="DU14" i="7" s="1"/>
  <c r="V87" i="7"/>
  <c r="DU87" i="7" s="1"/>
  <c r="V83" i="7"/>
  <c r="DU83" i="7" s="1"/>
  <c r="V27" i="7"/>
  <c r="DU27" i="7" s="1"/>
  <c r="V75" i="7"/>
  <c r="DU75" i="7" s="1"/>
  <c r="V77" i="7"/>
  <c r="DU77" i="7" s="1"/>
  <c r="V61" i="7"/>
  <c r="DU61" i="7" s="1"/>
  <c r="V23" i="7"/>
  <c r="DU23" i="7" s="1"/>
  <c r="V91" i="7"/>
  <c r="DU91" i="7" s="1"/>
  <c r="V76" i="7"/>
  <c r="DU76" i="7" s="1"/>
  <c r="V44" i="7"/>
  <c r="DU44" i="7" s="1"/>
  <c r="V37" i="7"/>
  <c r="DU37" i="7" s="1"/>
  <c r="V3" i="7"/>
  <c r="DU3" i="7" s="1"/>
  <c r="V86" i="7"/>
  <c r="DU86" i="7" s="1"/>
  <c r="V22" i="7"/>
  <c r="DU22" i="7" s="1"/>
  <c r="V97" i="7"/>
  <c r="DU97" i="7" s="1"/>
  <c r="V90" i="7"/>
  <c r="DU90" i="7" s="1"/>
  <c r="V69" i="7"/>
  <c r="DU69" i="7" s="1"/>
  <c r="V43" i="7"/>
  <c r="DU43" i="7" s="1"/>
  <c r="V95" i="7"/>
  <c r="DU95" i="7" s="1"/>
  <c r="V56" i="7"/>
  <c r="DU56" i="7" s="1"/>
  <c r="V48" i="7"/>
  <c r="DU48" i="7" s="1"/>
  <c r="V40" i="7"/>
  <c r="DU40" i="7" s="1"/>
  <c r="V96" i="7"/>
  <c r="DU96" i="7" s="1"/>
  <c r="V100" i="7"/>
  <c r="DU100" i="7" s="1"/>
  <c r="V35" i="7"/>
  <c r="DU35" i="7" s="1"/>
  <c r="V25" i="7"/>
  <c r="DU25" i="7" s="1"/>
  <c r="V79" i="7"/>
  <c r="DU79" i="7" s="1"/>
  <c r="V55" i="7"/>
  <c r="DU55" i="7" s="1"/>
  <c r="V36" i="7"/>
  <c r="DU36" i="7" s="1"/>
  <c r="V15" i="7"/>
  <c r="DU15" i="7" s="1"/>
  <c r="V60" i="7"/>
  <c r="DU60" i="7" s="1"/>
  <c r="V92" i="7"/>
  <c r="DU92" i="7" s="1"/>
  <c r="V45" i="7"/>
  <c r="DU45" i="7" s="1"/>
  <c r="V98" i="7"/>
  <c r="DU98" i="7" s="1"/>
  <c r="V8" i="7"/>
  <c r="DU8" i="7" s="1"/>
  <c r="V5" i="7"/>
  <c r="DU5" i="7" s="1"/>
  <c r="V78" i="7"/>
  <c r="DU78" i="7" s="1"/>
  <c r="V47" i="7"/>
  <c r="DU47" i="7" s="1"/>
  <c r="V33" i="7"/>
  <c r="DU33" i="7" s="1"/>
  <c r="V63" i="7"/>
  <c r="DU63" i="7" s="1"/>
  <c r="V20" i="7"/>
  <c r="DU20" i="7" s="1"/>
  <c r="V19" i="7"/>
  <c r="DU19" i="7" s="1"/>
  <c r="V67" i="7"/>
  <c r="DU67" i="7" s="1"/>
  <c r="V9" i="7"/>
  <c r="DU9" i="7" s="1"/>
  <c r="V7" i="7"/>
  <c r="DU7" i="7" s="1"/>
  <c r="V80" i="7"/>
  <c r="DU80" i="7" s="1"/>
  <c r="V30" i="7"/>
  <c r="DU30" i="7" s="1"/>
  <c r="V68" i="7"/>
  <c r="DU68" i="7" s="1"/>
  <c r="V59" i="7"/>
  <c r="DU59" i="7" s="1"/>
  <c r="V58" i="7"/>
  <c r="DU58" i="7" s="1"/>
  <c r="V12" i="7"/>
  <c r="DU12" i="7" s="1"/>
  <c r="V29" i="7"/>
  <c r="DU29" i="7" s="1"/>
  <c r="V64" i="7"/>
  <c r="DU64" i="7" s="1"/>
  <c r="V54" i="7"/>
  <c r="DU54" i="7" s="1"/>
  <c r="CW93" i="7"/>
  <c r="GV93" i="7" s="1"/>
  <c r="CW23" i="7"/>
  <c r="GV23" i="7" s="1"/>
  <c r="CW13" i="7"/>
  <c r="GV13" i="7" s="1"/>
  <c r="CW59" i="7"/>
  <c r="GV59" i="7" s="1"/>
  <c r="CW57" i="7"/>
  <c r="GV57" i="7" s="1"/>
  <c r="CW100" i="7"/>
  <c r="GV100" i="7" s="1"/>
  <c r="CW63" i="7"/>
  <c r="GV63" i="7" s="1"/>
  <c r="CW34" i="7"/>
  <c r="GV34" i="7" s="1"/>
  <c r="CW27" i="7"/>
  <c r="GV27" i="7" s="1"/>
  <c r="CW82" i="7"/>
  <c r="GV82" i="7" s="1"/>
  <c r="CW70" i="7"/>
  <c r="GV70" i="7" s="1"/>
  <c r="CW101" i="7"/>
  <c r="GV101" i="7" s="1"/>
  <c r="CW99" i="7"/>
  <c r="GV99" i="7" s="1"/>
  <c r="CW58" i="7"/>
  <c r="GV58" i="7" s="1"/>
  <c r="CW29" i="7"/>
  <c r="GV29" i="7" s="1"/>
  <c r="CW10" i="7"/>
  <c r="GV10" i="7" s="1"/>
  <c r="CW68" i="7"/>
  <c r="GV68" i="7" s="1"/>
  <c r="CW35" i="7"/>
  <c r="GV35" i="7" s="1"/>
  <c r="CW9" i="7"/>
  <c r="GV9" i="7" s="1"/>
  <c r="CW65" i="7"/>
  <c r="GV65" i="7" s="1"/>
  <c r="CW36" i="7"/>
  <c r="GV36" i="7" s="1"/>
  <c r="CW31" i="7"/>
  <c r="GV31" i="7" s="1"/>
  <c r="CW18" i="7"/>
  <c r="GV18" i="7" s="1"/>
  <c r="CW53" i="7"/>
  <c r="GV53" i="7" s="1"/>
  <c r="CW25" i="7"/>
  <c r="GV25" i="7" s="1"/>
  <c r="CW40" i="7"/>
  <c r="GV40" i="7" s="1"/>
  <c r="CW24" i="7"/>
  <c r="GV24" i="7" s="1"/>
  <c r="CW21" i="7"/>
  <c r="GV21" i="7" s="1"/>
  <c r="CW102" i="7"/>
  <c r="GV102" i="7" s="1"/>
  <c r="CW4" i="7"/>
  <c r="GV4" i="7" s="1"/>
  <c r="CW94" i="7"/>
  <c r="GV94" i="7" s="1"/>
  <c r="CW77" i="7"/>
  <c r="GV77" i="7" s="1"/>
  <c r="CW74" i="7"/>
  <c r="GV74" i="7" s="1"/>
  <c r="CW50" i="7"/>
  <c r="GV50" i="7" s="1"/>
  <c r="CW88" i="7"/>
  <c r="GV88" i="7" s="1"/>
  <c r="CW51" i="7"/>
  <c r="GV51" i="7" s="1"/>
  <c r="CW38" i="7"/>
  <c r="GV38" i="7" s="1"/>
  <c r="CW26" i="7"/>
  <c r="GV26" i="7" s="1"/>
  <c r="CW20" i="7"/>
  <c r="GV20" i="7" s="1"/>
  <c r="CW17" i="7"/>
  <c r="GV17" i="7" s="1"/>
  <c r="CW7" i="7"/>
  <c r="GV7" i="7" s="1"/>
  <c r="CW5" i="7"/>
  <c r="GV5" i="7" s="1"/>
  <c r="CW16" i="7"/>
  <c r="GV16" i="7" s="1"/>
  <c r="CW66" i="7"/>
  <c r="GV66" i="7" s="1"/>
  <c r="CW96" i="7"/>
  <c r="GV96" i="7" s="1"/>
  <c r="CW75" i="7"/>
  <c r="GV75" i="7" s="1"/>
  <c r="CW49" i="7"/>
  <c r="GV49" i="7" s="1"/>
  <c r="CW54" i="7"/>
  <c r="GV54" i="7" s="1"/>
  <c r="CW33" i="7"/>
  <c r="GV33" i="7" s="1"/>
  <c r="CW30" i="7"/>
  <c r="GV30" i="7" s="1"/>
  <c r="CW11" i="7"/>
  <c r="GV11" i="7" s="1"/>
  <c r="CW14" i="7"/>
  <c r="GV14" i="7" s="1"/>
  <c r="CW86" i="7"/>
  <c r="GV86" i="7" s="1"/>
  <c r="CW87" i="7"/>
  <c r="GV87" i="7" s="1"/>
  <c r="CW41" i="7"/>
  <c r="GV41" i="7" s="1"/>
  <c r="CW72" i="7"/>
  <c r="GV72" i="7" s="1"/>
  <c r="CW60" i="7"/>
  <c r="GV60" i="7" s="1"/>
  <c r="CW39" i="7"/>
  <c r="GV39" i="7" s="1"/>
  <c r="CW42" i="7"/>
  <c r="GV42" i="7" s="1"/>
  <c r="CW48" i="7"/>
  <c r="GV48" i="7" s="1"/>
  <c r="CW32" i="7"/>
  <c r="GV32" i="7" s="1"/>
  <c r="CW28" i="7"/>
  <c r="GV28" i="7" s="1"/>
  <c r="CW91" i="7"/>
  <c r="GV91" i="7" s="1"/>
  <c r="CW67" i="7"/>
  <c r="GV67" i="7" s="1"/>
  <c r="CW62" i="7"/>
  <c r="GV62" i="7" s="1"/>
  <c r="CW76" i="7"/>
  <c r="GV76" i="7" s="1"/>
  <c r="CW56" i="7"/>
  <c r="GV56" i="7" s="1"/>
  <c r="CW55" i="7"/>
  <c r="GV55" i="7" s="1"/>
  <c r="CW46" i="7"/>
  <c r="GV46" i="7" s="1"/>
  <c r="CW37" i="7"/>
  <c r="GV37" i="7" s="1"/>
  <c r="CW44" i="7"/>
  <c r="GV44" i="7" s="1"/>
  <c r="CW90" i="7"/>
  <c r="GV90" i="7" s="1"/>
  <c r="CW81" i="7"/>
  <c r="GV81" i="7" s="1"/>
  <c r="CW83" i="7"/>
  <c r="GV83" i="7" s="1"/>
  <c r="CW79" i="7"/>
  <c r="GV79" i="7" s="1"/>
  <c r="CW47" i="7"/>
  <c r="GV47" i="7" s="1"/>
  <c r="CW43" i="7"/>
  <c r="GV43" i="7" s="1"/>
  <c r="CW71" i="7"/>
  <c r="GV71" i="7" s="1"/>
  <c r="CW69" i="7"/>
  <c r="GV69" i="7" s="1"/>
  <c r="CW89" i="7"/>
  <c r="GV89" i="7" s="1"/>
  <c r="CW98" i="7"/>
  <c r="GV98" i="7" s="1"/>
  <c r="CW3" i="7"/>
  <c r="GV3" i="7" s="1"/>
  <c r="CW6" i="7"/>
  <c r="GV6" i="7" s="1"/>
  <c r="CW15" i="7"/>
  <c r="GV15" i="7" s="1"/>
  <c r="CW85" i="7"/>
  <c r="GV85" i="7" s="1"/>
  <c r="CW84" i="7"/>
  <c r="GV84" i="7" s="1"/>
  <c r="CW45" i="7"/>
  <c r="GV45" i="7" s="1"/>
  <c r="CW52" i="7"/>
  <c r="GV52" i="7" s="1"/>
  <c r="CW73" i="7"/>
  <c r="GV73" i="7" s="1"/>
  <c r="CW61" i="7"/>
  <c r="GV61" i="7" s="1"/>
  <c r="CW80" i="7"/>
  <c r="GV80" i="7" s="1"/>
  <c r="CW92" i="7"/>
  <c r="GV92" i="7" s="1"/>
  <c r="CW95" i="7"/>
  <c r="GV95" i="7" s="1"/>
  <c r="CW64" i="7"/>
  <c r="GV64" i="7" s="1"/>
  <c r="CW78" i="7"/>
  <c r="GV78" i="7" s="1"/>
  <c r="CW19" i="7"/>
  <c r="GV19" i="7" s="1"/>
  <c r="CW8" i="7"/>
  <c r="GV8" i="7" s="1"/>
  <c r="CW22" i="7"/>
  <c r="GV22" i="7" s="1"/>
  <c r="CW12" i="7"/>
  <c r="GV12" i="7" s="1"/>
  <c r="CW97" i="7"/>
  <c r="GV97" i="7" s="1"/>
  <c r="AZ98" i="7"/>
  <c r="EY98" i="7" s="1"/>
  <c r="AI29" i="7"/>
  <c r="EH29" i="7" s="1"/>
  <c r="CY85" i="7"/>
  <c r="GX85" i="7" s="1"/>
  <c r="CG15" i="7"/>
  <c r="GF15" i="7" s="1"/>
  <c r="CG63" i="7"/>
  <c r="GF63" i="7" s="1"/>
  <c r="CG31" i="7"/>
  <c r="GF31" i="7" s="1"/>
  <c r="CG20" i="7"/>
  <c r="GF20" i="7" s="1"/>
  <c r="CG100" i="7"/>
  <c r="GF100" i="7" s="1"/>
  <c r="CG91" i="7"/>
  <c r="GF91" i="7" s="1"/>
  <c r="CG26" i="7"/>
  <c r="GF26" i="7" s="1"/>
  <c r="CG41" i="7"/>
  <c r="GF41" i="7" s="1"/>
  <c r="CG39" i="7"/>
  <c r="GF39" i="7" s="1"/>
  <c r="CG95" i="7"/>
  <c r="GF95" i="7" s="1"/>
  <c r="CG49" i="7"/>
  <c r="GF49" i="7" s="1"/>
  <c r="CG37" i="7"/>
  <c r="GF37" i="7" s="1"/>
  <c r="CG64" i="7"/>
  <c r="GF64" i="7" s="1"/>
  <c r="CG84" i="7"/>
  <c r="GF84" i="7" s="1"/>
  <c r="CG46" i="7"/>
  <c r="GF46" i="7" s="1"/>
  <c r="CG72" i="7"/>
  <c r="GF72" i="7" s="1"/>
  <c r="CG16" i="7"/>
  <c r="GF16" i="7" s="1"/>
  <c r="CG96" i="7"/>
  <c r="GF96" i="7" s="1"/>
  <c r="CG45" i="7"/>
  <c r="GF45" i="7" s="1"/>
  <c r="CG82" i="7"/>
  <c r="GF82" i="7" s="1"/>
  <c r="CG12" i="7"/>
  <c r="GF12" i="7" s="1"/>
  <c r="CG51" i="7"/>
  <c r="GF51" i="7" s="1"/>
  <c r="CG34" i="7"/>
  <c r="GF34" i="7" s="1"/>
  <c r="CG18" i="7"/>
  <c r="GF18" i="7" s="1"/>
  <c r="CG68" i="7"/>
  <c r="GF68" i="7" s="1"/>
  <c r="CG102" i="7"/>
  <c r="GF102" i="7" s="1"/>
  <c r="CG14" i="7"/>
  <c r="GF14" i="7" s="1"/>
  <c r="CG74" i="7"/>
  <c r="GF74" i="7" s="1"/>
  <c r="CG42" i="7"/>
  <c r="GF42" i="7" s="1"/>
  <c r="CG19" i="7"/>
  <c r="GF19" i="7" s="1"/>
  <c r="CG5" i="7"/>
  <c r="GF5" i="7" s="1"/>
  <c r="CG73" i="7"/>
  <c r="GF73" i="7" s="1"/>
  <c r="CG33" i="7"/>
  <c r="GF33" i="7" s="1"/>
  <c r="CG10" i="7"/>
  <c r="GF10" i="7" s="1"/>
  <c r="CG79" i="7"/>
  <c r="GF79" i="7" s="1"/>
  <c r="CG30" i="7"/>
  <c r="GF30" i="7" s="1"/>
  <c r="CG97" i="7"/>
  <c r="GF97" i="7" s="1"/>
  <c r="CG61" i="7"/>
  <c r="GF61" i="7" s="1"/>
  <c r="CG11" i="7"/>
  <c r="GF11" i="7" s="1"/>
  <c r="CG98" i="7"/>
  <c r="GF98" i="7" s="1"/>
  <c r="CG54" i="7"/>
  <c r="GF54" i="7" s="1"/>
  <c r="CG60" i="7"/>
  <c r="GF60" i="7" s="1"/>
  <c r="CG25" i="7"/>
  <c r="GF25" i="7" s="1"/>
  <c r="CG81" i="7"/>
  <c r="GF81" i="7" s="1"/>
  <c r="CG44" i="7"/>
  <c r="GF44" i="7" s="1"/>
  <c r="CG92" i="7"/>
  <c r="GF92" i="7" s="1"/>
  <c r="CG62" i="7"/>
  <c r="GF62" i="7" s="1"/>
  <c r="CG65" i="7"/>
  <c r="GF65" i="7" s="1"/>
  <c r="CG9" i="7"/>
  <c r="GF9" i="7" s="1"/>
  <c r="CG94" i="7"/>
  <c r="GF94" i="7" s="1"/>
  <c r="CG80" i="7"/>
  <c r="GF80" i="7" s="1"/>
  <c r="CG57" i="7"/>
  <c r="GF57" i="7" s="1"/>
  <c r="CG93" i="7"/>
  <c r="GF93" i="7" s="1"/>
  <c r="CG58" i="7"/>
  <c r="GF58" i="7" s="1"/>
  <c r="CG22" i="7"/>
  <c r="GF22" i="7" s="1"/>
  <c r="CG85" i="7"/>
  <c r="GF85" i="7" s="1"/>
  <c r="CG43" i="7"/>
  <c r="GF43" i="7" s="1"/>
  <c r="CG48" i="7"/>
  <c r="GF48" i="7" s="1"/>
  <c r="CG8" i="7"/>
  <c r="GF8" i="7" s="1"/>
  <c r="CG56" i="7"/>
  <c r="GF56" i="7" s="1"/>
  <c r="CG47" i="7"/>
  <c r="GF47" i="7" s="1"/>
  <c r="CG76" i="7"/>
  <c r="GF76" i="7" s="1"/>
  <c r="CG35" i="7"/>
  <c r="GF35" i="7" s="1"/>
  <c r="CG24" i="7"/>
  <c r="GF24" i="7" s="1"/>
  <c r="CG89" i="7"/>
  <c r="GF89" i="7" s="1"/>
  <c r="CG50" i="7"/>
  <c r="GF50" i="7" s="1"/>
  <c r="CG53" i="7"/>
  <c r="GF53" i="7" s="1"/>
  <c r="CG29" i="7"/>
  <c r="GF29" i="7" s="1"/>
  <c r="CG99" i="7"/>
  <c r="GF99" i="7" s="1"/>
  <c r="CG52" i="7"/>
  <c r="GF52" i="7" s="1"/>
  <c r="CG6" i="7"/>
  <c r="GF6" i="7" s="1"/>
  <c r="CG59" i="7"/>
  <c r="GF59" i="7" s="1"/>
  <c r="CG27" i="7"/>
  <c r="GF27" i="7" s="1"/>
  <c r="CG88" i="7"/>
  <c r="GF88" i="7" s="1"/>
  <c r="CG67" i="7"/>
  <c r="GF67" i="7" s="1"/>
  <c r="CG55" i="7"/>
  <c r="GF55" i="7" s="1"/>
  <c r="CG21" i="7"/>
  <c r="GF21" i="7" s="1"/>
  <c r="CG7" i="7"/>
  <c r="GF7" i="7" s="1"/>
  <c r="CG83" i="7"/>
  <c r="GF83" i="7" s="1"/>
  <c r="CG77" i="7"/>
  <c r="GF77" i="7" s="1"/>
  <c r="CG32" i="7"/>
  <c r="GF32" i="7" s="1"/>
  <c r="CG38" i="7"/>
  <c r="GF38" i="7" s="1"/>
  <c r="CG3" i="7"/>
  <c r="GF3" i="7" s="1"/>
  <c r="CG70" i="7"/>
  <c r="GF70" i="7" s="1"/>
  <c r="CG71" i="7"/>
  <c r="GF71" i="7" s="1"/>
  <c r="CG36" i="7"/>
  <c r="GF36" i="7" s="1"/>
  <c r="CG23" i="7"/>
  <c r="GF23" i="7" s="1"/>
  <c r="CG69" i="7"/>
  <c r="GF69" i="7" s="1"/>
  <c r="CG66" i="7"/>
  <c r="GF66" i="7" s="1"/>
  <c r="CG4" i="7"/>
  <c r="GF4" i="7" s="1"/>
  <c r="CG87" i="7"/>
  <c r="GF87" i="7" s="1"/>
  <c r="CG40" i="7"/>
  <c r="GF40" i="7" s="1"/>
  <c r="CG28" i="7"/>
  <c r="GF28" i="7" s="1"/>
  <c r="CG75" i="7"/>
  <c r="GF75" i="7" s="1"/>
  <c r="CG78" i="7"/>
  <c r="GF78" i="7" s="1"/>
  <c r="CG13" i="7"/>
  <c r="GF13" i="7" s="1"/>
  <c r="CG17" i="7"/>
  <c r="GF17" i="7" s="1"/>
  <c r="AI64" i="7"/>
  <c r="EH64" i="7" s="1"/>
  <c r="CY102" i="7"/>
  <c r="GX102" i="7" s="1"/>
  <c r="BI102" i="7"/>
  <c r="FH102" i="7" s="1"/>
  <c r="BI96" i="7"/>
  <c r="FH96" i="7" s="1"/>
  <c r="BI85" i="7"/>
  <c r="FH85" i="7" s="1"/>
  <c r="BI97" i="7"/>
  <c r="FH97" i="7" s="1"/>
  <c r="BI99" i="7"/>
  <c r="FH99" i="7" s="1"/>
  <c r="BI95" i="7"/>
  <c r="FH95" i="7" s="1"/>
  <c r="DE99" i="7"/>
  <c r="HD99" i="7" s="1"/>
  <c r="DE83" i="7"/>
  <c r="HD83" i="7" s="1"/>
  <c r="AI86" i="7"/>
  <c r="EH86" i="7" s="1"/>
  <c r="AI12" i="7"/>
  <c r="EH12" i="7" s="1"/>
  <c r="DE34" i="7"/>
  <c r="HD34" i="7" s="1"/>
  <c r="CY32" i="7"/>
  <c r="GX32" i="7" s="1"/>
  <c r="CC78" i="7"/>
  <c r="GB78" i="7" s="1"/>
  <c r="CC88" i="7"/>
  <c r="GB88" i="7" s="1"/>
  <c r="CC94" i="7"/>
  <c r="GB94" i="7" s="1"/>
  <c r="CC93" i="7"/>
  <c r="GB93" i="7" s="1"/>
  <c r="BU88" i="7"/>
  <c r="FT88" i="7" s="1"/>
  <c r="BU95" i="7"/>
  <c r="FT95" i="7" s="1"/>
  <c r="BU76" i="7"/>
  <c r="FT76" i="7" s="1"/>
  <c r="BU84" i="7"/>
  <c r="FT84" i="7" s="1"/>
  <c r="BU65" i="7"/>
  <c r="FT65" i="7" s="1"/>
  <c r="BU83" i="7"/>
  <c r="FT83" i="7" s="1"/>
  <c r="BU102" i="7"/>
  <c r="FT102" i="7" s="1"/>
  <c r="BU91" i="7"/>
  <c r="FT91" i="7" s="1"/>
  <c r="U33" i="7"/>
  <c r="DT33" i="7" s="1"/>
  <c r="BR7" i="7"/>
  <c r="FQ7" i="7" s="1"/>
  <c r="Y60" i="7"/>
  <c r="DX60" i="7" s="1"/>
  <c r="DI43" i="7"/>
  <c r="HH43" i="7" s="1"/>
  <c r="DI38" i="7"/>
  <c r="HH38" i="7" s="1"/>
  <c r="CP11" i="7"/>
  <c r="GO11" i="7" s="1"/>
  <c r="CN53" i="7"/>
  <c r="GM53" i="7" s="1"/>
  <c r="CN81" i="7"/>
  <c r="GM81" i="7" s="1"/>
  <c r="AJ81" i="7"/>
  <c r="EI81" i="7" s="1"/>
  <c r="U29" i="7"/>
  <c r="DT29" i="7" s="1"/>
  <c r="BR69" i="7"/>
  <c r="FQ69" i="7" s="1"/>
  <c r="Y40" i="7"/>
  <c r="DX40" i="7" s="1"/>
  <c r="DI56" i="7"/>
  <c r="HH56" i="7" s="1"/>
  <c r="BU98" i="7"/>
  <c r="FT98" i="7" s="1"/>
  <c r="CP101" i="7"/>
  <c r="GO101" i="7" s="1"/>
  <c r="CN22" i="7"/>
  <c r="GM22" i="7" s="1"/>
  <c r="AG59" i="7"/>
  <c r="EF59" i="7" s="1"/>
  <c r="CM11" i="7"/>
  <c r="GL11" i="7" s="1"/>
  <c r="CM39" i="7"/>
  <c r="GL39" i="7" s="1"/>
  <c r="CM66" i="7"/>
  <c r="GL66" i="7" s="1"/>
  <c r="CM101" i="7"/>
  <c r="GL101" i="7" s="1"/>
  <c r="AJ73" i="7"/>
  <c r="EI73" i="7" s="1"/>
  <c r="CM35" i="7"/>
  <c r="GL35" i="7" s="1"/>
  <c r="AJ24" i="7"/>
  <c r="EI24" i="7" s="1"/>
  <c r="AJ44" i="7"/>
  <c r="EI44" i="7" s="1"/>
  <c r="AJ40" i="7"/>
  <c r="EI40" i="7" s="1"/>
  <c r="AJ42" i="7"/>
  <c r="EI42" i="7" s="1"/>
  <c r="AU93" i="7"/>
  <c r="ET93" i="7" s="1"/>
  <c r="AU69" i="7"/>
  <c r="ET69" i="7" s="1"/>
  <c r="AU14" i="7"/>
  <c r="ET14" i="7" s="1"/>
  <c r="AU38" i="7"/>
  <c r="ET38" i="7" s="1"/>
  <c r="AU48" i="7"/>
  <c r="ET48" i="7" s="1"/>
  <c r="AZ64" i="7"/>
  <c r="EY64" i="7" s="1"/>
  <c r="AZ102" i="7"/>
  <c r="EY102" i="7" s="1"/>
  <c r="AU60" i="7"/>
  <c r="ET60" i="7" s="1"/>
  <c r="BX102" i="7"/>
  <c r="FW102" i="7" s="1"/>
  <c r="BX82" i="7"/>
  <c r="FW82" i="7" s="1"/>
  <c r="BX45" i="7"/>
  <c r="FW45" i="7" s="1"/>
  <c r="BX13" i="7"/>
  <c r="FW13" i="7" s="1"/>
  <c r="BX50" i="7"/>
  <c r="FW50" i="7" s="1"/>
  <c r="BX53" i="7"/>
  <c r="FW53" i="7" s="1"/>
  <c r="BX78" i="7"/>
  <c r="FW78" i="7" s="1"/>
  <c r="BX21" i="7"/>
  <c r="FW21" i="7" s="1"/>
  <c r="BX17" i="7"/>
  <c r="FW17" i="7" s="1"/>
  <c r="BX74" i="7"/>
  <c r="FW74" i="7" s="1"/>
  <c r="BX69" i="7"/>
  <c r="FW69" i="7" s="1"/>
  <c r="BX86" i="7"/>
  <c r="FW86" i="7" s="1"/>
  <c r="BX4" i="7"/>
  <c r="FW4" i="7" s="1"/>
  <c r="BX97" i="7"/>
  <c r="FW97" i="7" s="1"/>
  <c r="BX22" i="7"/>
  <c r="FW22" i="7" s="1"/>
  <c r="BX72" i="7"/>
  <c r="FW72" i="7" s="1"/>
  <c r="BX14" i="7"/>
  <c r="FW14" i="7" s="1"/>
  <c r="BX38" i="7"/>
  <c r="FW38" i="7" s="1"/>
  <c r="BX5" i="7"/>
  <c r="FW5" i="7" s="1"/>
  <c r="BX30" i="7"/>
  <c r="FW30" i="7" s="1"/>
  <c r="BX46" i="7"/>
  <c r="FW46" i="7" s="1"/>
  <c r="BX55" i="7"/>
  <c r="FW55" i="7" s="1"/>
  <c r="BX49" i="7"/>
  <c r="FW49" i="7" s="1"/>
  <c r="BX68" i="7"/>
  <c r="FW68" i="7" s="1"/>
  <c r="BX85" i="7"/>
  <c r="FW85" i="7" s="1"/>
  <c r="BX99" i="7"/>
  <c r="FW99" i="7" s="1"/>
  <c r="BX88" i="7"/>
  <c r="FW88" i="7" s="1"/>
  <c r="BX95" i="7"/>
  <c r="FW95" i="7" s="1"/>
  <c r="BX80" i="7"/>
  <c r="FW80" i="7" s="1"/>
  <c r="BX51" i="7"/>
  <c r="FW51" i="7" s="1"/>
  <c r="BX18" i="7"/>
  <c r="FW18" i="7" s="1"/>
  <c r="BX59" i="7"/>
  <c r="FW59" i="7" s="1"/>
  <c r="BX61" i="7"/>
  <c r="FW61" i="7" s="1"/>
  <c r="BX48" i="7"/>
  <c r="FW48" i="7" s="1"/>
  <c r="BX98" i="7"/>
  <c r="FW98" i="7" s="1"/>
  <c r="BX62" i="7"/>
  <c r="FW62" i="7" s="1"/>
  <c r="BX20" i="7"/>
  <c r="FW20" i="7" s="1"/>
  <c r="BX23" i="7"/>
  <c r="FW23" i="7" s="1"/>
  <c r="BX91" i="7"/>
  <c r="FW91" i="7" s="1"/>
  <c r="BX43" i="7"/>
  <c r="FW43" i="7" s="1"/>
  <c r="BX29" i="7"/>
  <c r="FW29" i="7" s="1"/>
  <c r="BX100" i="7"/>
  <c r="FW100" i="7" s="1"/>
  <c r="BX83" i="7"/>
  <c r="FW83" i="7" s="1"/>
  <c r="BX35" i="7"/>
  <c r="FW35" i="7" s="1"/>
  <c r="BX28" i="7"/>
  <c r="FW28" i="7" s="1"/>
  <c r="BX77" i="7"/>
  <c r="FW77" i="7" s="1"/>
  <c r="BX32" i="7"/>
  <c r="FW32" i="7" s="1"/>
  <c r="BX66" i="7"/>
  <c r="FW66" i="7" s="1"/>
  <c r="BX31" i="7"/>
  <c r="FW31" i="7" s="1"/>
  <c r="BX27" i="7"/>
  <c r="FW27" i="7" s="1"/>
  <c r="BX93" i="7"/>
  <c r="FW93" i="7" s="1"/>
  <c r="BX76" i="7"/>
  <c r="FW76" i="7" s="1"/>
  <c r="BX90" i="7"/>
  <c r="FW90" i="7" s="1"/>
  <c r="BX6" i="7"/>
  <c r="FW6" i="7" s="1"/>
  <c r="BX73" i="7"/>
  <c r="FW73" i="7" s="1"/>
  <c r="BX33" i="7"/>
  <c r="FW33" i="7" s="1"/>
  <c r="BX7" i="7"/>
  <c r="FW7" i="7" s="1"/>
  <c r="BX67" i="7"/>
  <c r="FW67" i="7" s="1"/>
  <c r="BX47" i="7"/>
  <c r="FW47" i="7" s="1"/>
  <c r="BX26" i="7"/>
  <c r="FW26" i="7" s="1"/>
  <c r="BX87" i="7"/>
  <c r="FW87" i="7" s="1"/>
  <c r="BX39" i="7"/>
  <c r="FW39" i="7" s="1"/>
  <c r="BX10" i="7"/>
  <c r="FW10" i="7" s="1"/>
  <c r="BX65" i="7"/>
  <c r="FW65" i="7" s="1"/>
  <c r="BX41" i="7"/>
  <c r="FW41" i="7" s="1"/>
  <c r="BX40" i="7"/>
  <c r="FW40" i="7" s="1"/>
  <c r="BX81" i="7"/>
  <c r="FW81" i="7" s="1"/>
  <c r="BX16" i="7"/>
  <c r="FW16" i="7" s="1"/>
  <c r="BX15" i="7"/>
  <c r="FW15" i="7" s="1"/>
  <c r="BX64" i="7"/>
  <c r="FW64" i="7" s="1"/>
  <c r="BX56" i="7"/>
  <c r="FW56" i="7" s="1"/>
  <c r="BX25" i="7"/>
  <c r="FW25" i="7" s="1"/>
  <c r="BX12" i="7"/>
  <c r="FW12" i="7" s="1"/>
  <c r="BX79" i="7"/>
  <c r="FW79" i="7" s="1"/>
  <c r="BX34" i="7"/>
  <c r="FW34" i="7" s="1"/>
  <c r="BX96" i="7"/>
  <c r="FW96" i="7" s="1"/>
  <c r="BX63" i="7"/>
  <c r="FW63" i="7" s="1"/>
  <c r="BX8" i="7"/>
  <c r="FW8" i="7" s="1"/>
  <c r="BX84" i="7"/>
  <c r="FW84" i="7" s="1"/>
  <c r="BX24" i="7"/>
  <c r="FW24" i="7" s="1"/>
  <c r="BX71" i="7"/>
  <c r="FW71" i="7" s="1"/>
  <c r="BX101" i="7"/>
  <c r="FW101" i="7" s="1"/>
  <c r="BX75" i="7"/>
  <c r="FW75" i="7" s="1"/>
  <c r="BX44" i="7"/>
  <c r="FW44" i="7" s="1"/>
  <c r="BX19" i="7"/>
  <c r="FW19" i="7" s="1"/>
  <c r="BX9" i="7"/>
  <c r="FW9" i="7" s="1"/>
  <c r="BX92" i="7"/>
  <c r="FW92" i="7" s="1"/>
  <c r="BX37" i="7"/>
  <c r="FW37" i="7" s="1"/>
  <c r="BX52" i="7"/>
  <c r="FW52" i="7" s="1"/>
  <c r="BX11" i="7"/>
  <c r="FW11" i="7" s="1"/>
  <c r="BX94" i="7"/>
  <c r="FW94" i="7" s="1"/>
  <c r="BX57" i="7"/>
  <c r="FW57" i="7" s="1"/>
  <c r="BX70" i="7"/>
  <c r="FW70" i="7" s="1"/>
  <c r="BX89" i="7"/>
  <c r="FW89" i="7" s="1"/>
  <c r="BX60" i="7"/>
  <c r="FW60" i="7" s="1"/>
  <c r="BX54" i="7"/>
  <c r="FW54" i="7" s="1"/>
  <c r="BX36" i="7"/>
  <c r="FW36" i="7" s="1"/>
  <c r="BX3" i="7"/>
  <c r="FW3" i="7" s="1"/>
  <c r="BX42" i="7"/>
  <c r="FW42" i="7" s="1"/>
  <c r="BX58" i="7"/>
  <c r="FW58" i="7" s="1"/>
  <c r="CM48" i="7"/>
  <c r="GL48" i="7" s="1"/>
  <c r="CM49" i="7"/>
  <c r="GL49" i="7" s="1"/>
  <c r="AZ3" i="7"/>
  <c r="EY3" i="7" s="1"/>
  <c r="CM31" i="7"/>
  <c r="GL31" i="7" s="1"/>
  <c r="CM54" i="7"/>
  <c r="GL54" i="7" s="1"/>
  <c r="AJ48" i="7"/>
  <c r="EI48" i="7" s="1"/>
  <c r="CM84" i="7"/>
  <c r="GL84" i="7" s="1"/>
  <c r="AJ16" i="7"/>
  <c r="EI16" i="7" s="1"/>
  <c r="AU79" i="7"/>
  <c r="ET79" i="7" s="1"/>
  <c r="CM22" i="7"/>
  <c r="GL22" i="7" s="1"/>
  <c r="CM32" i="7"/>
  <c r="GL32" i="7" s="1"/>
  <c r="AJ21" i="7"/>
  <c r="EI21" i="7" s="1"/>
  <c r="AJ47" i="7"/>
  <c r="EI47" i="7" s="1"/>
  <c r="AJ27" i="7"/>
  <c r="EI27" i="7" s="1"/>
  <c r="AS77" i="7"/>
  <c r="ER77" i="7" s="1"/>
  <c r="AJ37" i="7"/>
  <c r="EI37" i="7" s="1"/>
  <c r="AJ4" i="7"/>
  <c r="EI4" i="7" s="1"/>
  <c r="AJ3" i="7"/>
  <c r="EI3" i="7" s="1"/>
  <c r="AJ36" i="7"/>
  <c r="EI36" i="7" s="1"/>
  <c r="DJ18" i="7"/>
  <c r="HI18" i="7" s="1"/>
  <c r="DJ68" i="7"/>
  <c r="HI68" i="7" s="1"/>
  <c r="DJ102" i="7"/>
  <c r="HI102" i="7" s="1"/>
  <c r="CM89" i="7"/>
  <c r="GL89" i="7" s="1"/>
  <c r="AU11" i="7"/>
  <c r="ET11" i="7" s="1"/>
  <c r="DJ35" i="7"/>
  <c r="HI35" i="7" s="1"/>
  <c r="DJ66" i="7"/>
  <c r="HI66" i="7" s="1"/>
  <c r="DJ92" i="7"/>
  <c r="HI92" i="7" s="1"/>
  <c r="AS97" i="7"/>
  <c r="ER97" i="7" s="1"/>
  <c r="DJ33" i="7"/>
  <c r="HI33" i="7" s="1"/>
  <c r="DJ67" i="7"/>
  <c r="HI67" i="7" s="1"/>
  <c r="DJ96" i="7"/>
  <c r="HI96" i="7" s="1"/>
  <c r="AU56" i="7"/>
  <c r="ET56" i="7" s="1"/>
  <c r="CN21" i="7"/>
  <c r="GM21" i="7" s="1"/>
  <c r="AU68" i="7"/>
  <c r="ET68" i="7" s="1"/>
  <c r="CN90" i="7"/>
  <c r="GM90" i="7" s="1"/>
  <c r="AU34" i="7"/>
  <c r="ET34" i="7" s="1"/>
  <c r="AU25" i="7"/>
  <c r="ET25" i="7" s="1"/>
  <c r="AU47" i="7"/>
  <c r="ET47" i="7" s="1"/>
  <c r="AZ87" i="7"/>
  <c r="EY87" i="7" s="1"/>
  <c r="CN63" i="7"/>
  <c r="GM63" i="7" s="1"/>
  <c r="AU51" i="7"/>
  <c r="ET51" i="7" s="1"/>
  <c r="AZ73" i="7"/>
  <c r="EY73" i="7" s="1"/>
  <c r="AS10" i="7"/>
  <c r="ER10" i="7" s="1"/>
  <c r="AU44" i="7"/>
  <c r="ET44" i="7" s="1"/>
  <c r="AZ74" i="7"/>
  <c r="EY74" i="7" s="1"/>
  <c r="AU85" i="7"/>
  <c r="ET85" i="7" s="1"/>
  <c r="AZ76" i="7"/>
  <c r="EY76" i="7" s="1"/>
  <c r="AZ12" i="7"/>
  <c r="EY12" i="7" s="1"/>
  <c r="AS86" i="7"/>
  <c r="ER86" i="7" s="1"/>
  <c r="AZ65" i="7"/>
  <c r="EY65" i="7" s="1"/>
  <c r="AZ4" i="7"/>
  <c r="EY4" i="7" s="1"/>
  <c r="AZ59" i="7"/>
  <c r="EY59" i="7" s="1"/>
  <c r="AZ52" i="7"/>
  <c r="EY52" i="7" s="1"/>
  <c r="AS36" i="7"/>
  <c r="ER36" i="7" s="1"/>
  <c r="AS33" i="7"/>
  <c r="ER33" i="7" s="1"/>
  <c r="AS59" i="7"/>
  <c r="ER59" i="7" s="1"/>
  <c r="AS98" i="7"/>
  <c r="ER98" i="7" s="1"/>
  <c r="CY53" i="7"/>
  <c r="GX53" i="7" s="1"/>
  <c r="AS22" i="7"/>
  <c r="ER22" i="7" s="1"/>
  <c r="AI84" i="7"/>
  <c r="EH84" i="7" s="1"/>
  <c r="AS49" i="7"/>
  <c r="ER49" i="7" s="1"/>
  <c r="AI85" i="7"/>
  <c r="EH85" i="7" s="1"/>
  <c r="DE65" i="7"/>
  <c r="HD65" i="7" s="1"/>
  <c r="AS14" i="7"/>
  <c r="ER14" i="7" s="1"/>
  <c r="BL36" i="7"/>
  <c r="FK36" i="7" s="1"/>
  <c r="AS67" i="7"/>
  <c r="ER67" i="7" s="1"/>
  <c r="BL80" i="7"/>
  <c r="FK80" i="7" s="1"/>
  <c r="BL71" i="7"/>
  <c r="FK71" i="7" s="1"/>
  <c r="DE52" i="7"/>
  <c r="HD52" i="7" s="1"/>
  <c r="AQ95" i="7"/>
  <c r="EP95" i="7" s="1"/>
  <c r="AQ96" i="7"/>
  <c r="EP96" i="7" s="1"/>
  <c r="AS23" i="7"/>
  <c r="ER23" i="7" s="1"/>
  <c r="AY91" i="7"/>
  <c r="EX91" i="7" s="1"/>
  <c r="BS52" i="7"/>
  <c r="FR52" i="7" s="1"/>
  <c r="BS17" i="7"/>
  <c r="FR17" i="7" s="1"/>
  <c r="BL38" i="7"/>
  <c r="FK38" i="7" s="1"/>
  <c r="CT10" i="7"/>
  <c r="GS10" i="7" s="1"/>
  <c r="CT34" i="7"/>
  <c r="GS34" i="7" s="1"/>
  <c r="BL47" i="7"/>
  <c r="FK47" i="7" s="1"/>
  <c r="S80" i="7"/>
  <c r="DR80" i="7" s="1"/>
  <c r="BS97" i="7"/>
  <c r="FR97" i="7" s="1"/>
  <c r="CT32" i="7"/>
  <c r="GS32" i="7" s="1"/>
  <c r="AI54" i="7"/>
  <c r="EH54" i="7" s="1"/>
  <c r="DE81" i="7"/>
  <c r="HD81" i="7" s="1"/>
  <c r="DE96" i="7"/>
  <c r="HD96" i="7" s="1"/>
  <c r="BL23" i="7"/>
  <c r="FK23" i="7" s="1"/>
  <c r="CT37" i="7"/>
  <c r="GS37" i="7" s="1"/>
  <c r="AI55" i="7"/>
  <c r="EH55" i="7" s="1"/>
  <c r="DE85" i="7"/>
  <c r="HD85" i="7" s="1"/>
  <c r="DE98" i="7"/>
  <c r="HD98" i="7" s="1"/>
  <c r="BV88" i="7"/>
  <c r="FU88" i="7" s="1"/>
  <c r="BV6" i="7"/>
  <c r="FU6" i="7" s="1"/>
  <c r="BV102" i="7"/>
  <c r="FU102" i="7" s="1"/>
  <c r="DJ79" i="7"/>
  <c r="HI79" i="7" s="1"/>
  <c r="AO90" i="7"/>
  <c r="EN90" i="7" s="1"/>
  <c r="CT52" i="7"/>
  <c r="GS52" i="7" s="1"/>
  <c r="AI72" i="7"/>
  <c r="EH72" i="7" s="1"/>
  <c r="AI16" i="7"/>
  <c r="EH16" i="7" s="1"/>
  <c r="DE31" i="7"/>
  <c r="HD31" i="7" s="1"/>
  <c r="CY20" i="7"/>
  <c r="GX20" i="7" s="1"/>
  <c r="BV22" i="7"/>
  <c r="FU22" i="7" s="1"/>
  <c r="Q92" i="7"/>
  <c r="DP92" i="7" s="1"/>
  <c r="Q37" i="7"/>
  <c r="DP37" i="7" s="1"/>
  <c r="Q9" i="7"/>
  <c r="DP9" i="7" s="1"/>
  <c r="Q75" i="7"/>
  <c r="DP75" i="7" s="1"/>
  <c r="Q25" i="7"/>
  <c r="DP25" i="7" s="1"/>
  <c r="Q99" i="7"/>
  <c r="DP99" i="7" s="1"/>
  <c r="Q48" i="7"/>
  <c r="DP48" i="7" s="1"/>
  <c r="Q62" i="7"/>
  <c r="DP62" i="7" s="1"/>
  <c r="Q29" i="7"/>
  <c r="DP29" i="7" s="1"/>
  <c r="Q30" i="7"/>
  <c r="DP30" i="7" s="1"/>
  <c r="Q87" i="7"/>
  <c r="DP87" i="7" s="1"/>
  <c r="Q91" i="7"/>
  <c r="DP91" i="7" s="1"/>
  <c r="Q86" i="7"/>
  <c r="DP86" i="7" s="1"/>
  <c r="Q52" i="7"/>
  <c r="DP52" i="7" s="1"/>
  <c r="Q22" i="7"/>
  <c r="DP22" i="7" s="1"/>
  <c r="Q84" i="7"/>
  <c r="DP84" i="7" s="1"/>
  <c r="Q47" i="7"/>
  <c r="DP47" i="7" s="1"/>
  <c r="Q28" i="7"/>
  <c r="DP28" i="7" s="1"/>
  <c r="Q14" i="7"/>
  <c r="DP14" i="7" s="1"/>
  <c r="Q72" i="7"/>
  <c r="DP72" i="7" s="1"/>
  <c r="Q53" i="7"/>
  <c r="DP53" i="7" s="1"/>
  <c r="Q17" i="7"/>
  <c r="DP17" i="7" s="1"/>
  <c r="Q26" i="7"/>
  <c r="DP26" i="7" s="1"/>
  <c r="Q67" i="7"/>
  <c r="DP67" i="7" s="1"/>
  <c r="Q98" i="7"/>
  <c r="DP98" i="7" s="1"/>
  <c r="Q51" i="7"/>
  <c r="DP51" i="7" s="1"/>
  <c r="Q16" i="7"/>
  <c r="DP16" i="7" s="1"/>
  <c r="Q78" i="7"/>
  <c r="DP78" i="7" s="1"/>
  <c r="Q43" i="7"/>
  <c r="DP43" i="7" s="1"/>
  <c r="Q31" i="7"/>
  <c r="DP31" i="7" s="1"/>
  <c r="Q5" i="7"/>
  <c r="DP5" i="7" s="1"/>
  <c r="Q73" i="7"/>
  <c r="DP73" i="7" s="1"/>
  <c r="Q39" i="7"/>
  <c r="DP39" i="7" s="1"/>
  <c r="Q38" i="7"/>
  <c r="DP38" i="7" s="1"/>
  <c r="Q24" i="7"/>
  <c r="DP24" i="7" s="1"/>
  <c r="Q63" i="7"/>
  <c r="DP63" i="7" s="1"/>
  <c r="Q81" i="7"/>
  <c r="DP81" i="7" s="1"/>
  <c r="Q97" i="7"/>
  <c r="DP97" i="7" s="1"/>
  <c r="Q77" i="7"/>
  <c r="DP77" i="7" s="1"/>
  <c r="Q32" i="7"/>
  <c r="DP32" i="7" s="1"/>
  <c r="Q102" i="7"/>
  <c r="DP102" i="7" s="1"/>
  <c r="Q50" i="7"/>
  <c r="DP50" i="7" s="1"/>
  <c r="Q23" i="7"/>
  <c r="DP23" i="7" s="1"/>
  <c r="Q20" i="7"/>
  <c r="DP20" i="7" s="1"/>
  <c r="Q85" i="7"/>
  <c r="DP85" i="7" s="1"/>
  <c r="Q44" i="7"/>
  <c r="DP44" i="7" s="1"/>
  <c r="Q33" i="7"/>
  <c r="DP33" i="7" s="1"/>
  <c r="Q88" i="7"/>
  <c r="DP88" i="7" s="1"/>
  <c r="Q11" i="7"/>
  <c r="DP11" i="7" s="1"/>
  <c r="Q101" i="7"/>
  <c r="DP101" i="7" s="1"/>
  <c r="Q95" i="7"/>
  <c r="DP95" i="7" s="1"/>
  <c r="Q82" i="7"/>
  <c r="DP82" i="7" s="1"/>
  <c r="Q27" i="7"/>
  <c r="DP27" i="7" s="1"/>
  <c r="Q12" i="7"/>
  <c r="DP12" i="7" s="1"/>
  <c r="Q69" i="7"/>
  <c r="DP69" i="7" s="1"/>
  <c r="Q54" i="7"/>
  <c r="DP54" i="7" s="1"/>
  <c r="Q34" i="7"/>
  <c r="DP34" i="7" s="1"/>
  <c r="Q4" i="7"/>
  <c r="DP4" i="7" s="1"/>
  <c r="Q65" i="7"/>
  <c r="DP65" i="7" s="1"/>
  <c r="Q49" i="7"/>
  <c r="DP49" i="7" s="1"/>
  <c r="Q56" i="7"/>
  <c r="DP56" i="7" s="1"/>
  <c r="Q61" i="7"/>
  <c r="DP61" i="7" s="1"/>
  <c r="Q79" i="7"/>
  <c r="DP79" i="7" s="1"/>
  <c r="Q18" i="7"/>
  <c r="DP18" i="7" s="1"/>
  <c r="Q80" i="7"/>
  <c r="DP80" i="7" s="1"/>
  <c r="Q40" i="7"/>
  <c r="DP40" i="7" s="1"/>
  <c r="Q10" i="7"/>
  <c r="DP10" i="7" s="1"/>
  <c r="Q83" i="7"/>
  <c r="DP83" i="7" s="1"/>
  <c r="Q70" i="7"/>
  <c r="DP70" i="7" s="1"/>
  <c r="Q35" i="7"/>
  <c r="DP35" i="7" s="1"/>
  <c r="Q7" i="7"/>
  <c r="DP7" i="7" s="1"/>
  <c r="Q76" i="7"/>
  <c r="DP76" i="7" s="1"/>
  <c r="Q66" i="7"/>
  <c r="DP66" i="7" s="1"/>
  <c r="Q60" i="7"/>
  <c r="DP60" i="7" s="1"/>
  <c r="Q71" i="7"/>
  <c r="DP71" i="7" s="1"/>
  <c r="Q21" i="7"/>
  <c r="DP21" i="7" s="1"/>
  <c r="Q90" i="7"/>
  <c r="DP90" i="7" s="1"/>
  <c r="Q68" i="7"/>
  <c r="DP68" i="7" s="1"/>
  <c r="Q15" i="7"/>
  <c r="DP15" i="7" s="1"/>
  <c r="Q94" i="7"/>
  <c r="DP94" i="7" s="1"/>
  <c r="Q59" i="7"/>
  <c r="DP59" i="7" s="1"/>
  <c r="Q57" i="7"/>
  <c r="DP57" i="7" s="1"/>
  <c r="Q13" i="7"/>
  <c r="DP13" i="7" s="1"/>
  <c r="Q100" i="7"/>
  <c r="DP100" i="7" s="1"/>
  <c r="Q74" i="7"/>
  <c r="DP74" i="7" s="1"/>
  <c r="Q3" i="7"/>
  <c r="DP3" i="7" s="1"/>
  <c r="Q8" i="7"/>
  <c r="DP8" i="7" s="1"/>
  <c r="Q64" i="7"/>
  <c r="DP64" i="7" s="1"/>
  <c r="Q96" i="7"/>
  <c r="DP96" i="7" s="1"/>
  <c r="Q46" i="7"/>
  <c r="DP46" i="7" s="1"/>
  <c r="Q93" i="7"/>
  <c r="DP93" i="7" s="1"/>
  <c r="Q41" i="7"/>
  <c r="DP41" i="7" s="1"/>
  <c r="Q45" i="7"/>
  <c r="DP45" i="7" s="1"/>
  <c r="Q89" i="7"/>
  <c r="DP89" i="7" s="1"/>
  <c r="Q6" i="7"/>
  <c r="DP6" i="7" s="1"/>
  <c r="Q55" i="7"/>
  <c r="DP55" i="7" s="1"/>
  <c r="Q58" i="7"/>
  <c r="DP58" i="7" s="1"/>
  <c r="Q42" i="7"/>
  <c r="DP42" i="7" s="1"/>
  <c r="Q19" i="7"/>
  <c r="DP19" i="7" s="1"/>
  <c r="Q36" i="7"/>
  <c r="DP36" i="7" s="1"/>
  <c r="AW80" i="7"/>
  <c r="EV80" i="7" s="1"/>
  <c r="AW70" i="7"/>
  <c r="EV70" i="7" s="1"/>
  <c r="AW23" i="7"/>
  <c r="EV23" i="7" s="1"/>
  <c r="AW69" i="7"/>
  <c r="EV69" i="7" s="1"/>
  <c r="AW48" i="7"/>
  <c r="EV48" i="7" s="1"/>
  <c r="AW20" i="7"/>
  <c r="EV20" i="7" s="1"/>
  <c r="AW94" i="7"/>
  <c r="EV94" i="7" s="1"/>
  <c r="AW52" i="7"/>
  <c r="EV52" i="7" s="1"/>
  <c r="AW5" i="7"/>
  <c r="EV5" i="7" s="1"/>
  <c r="AW60" i="7"/>
  <c r="EV60" i="7" s="1"/>
  <c r="AW42" i="7"/>
  <c r="EV42" i="7" s="1"/>
  <c r="AW12" i="7"/>
  <c r="EV12" i="7" s="1"/>
  <c r="AW47" i="7"/>
  <c r="EV47" i="7" s="1"/>
  <c r="AW83" i="7"/>
  <c r="EV83" i="7" s="1"/>
  <c r="AW91" i="7"/>
  <c r="EV91" i="7" s="1"/>
  <c r="AW81" i="7"/>
  <c r="EV81" i="7" s="1"/>
  <c r="AW68" i="7"/>
  <c r="EV68" i="7" s="1"/>
  <c r="AW29" i="7"/>
  <c r="EV29" i="7" s="1"/>
  <c r="AW90" i="7"/>
  <c r="EV90" i="7" s="1"/>
  <c r="AW50" i="7"/>
  <c r="EV50" i="7" s="1"/>
  <c r="AW24" i="7"/>
  <c r="EV24" i="7" s="1"/>
  <c r="AW89" i="7"/>
  <c r="EV89" i="7" s="1"/>
  <c r="AW66" i="7"/>
  <c r="EV66" i="7" s="1"/>
  <c r="AW21" i="7"/>
  <c r="EV21" i="7" s="1"/>
  <c r="AW100" i="7"/>
  <c r="EV100" i="7" s="1"/>
  <c r="AW95" i="7"/>
  <c r="EV95" i="7" s="1"/>
  <c r="AW84" i="7"/>
  <c r="EV84" i="7" s="1"/>
  <c r="AW7" i="7"/>
  <c r="EV7" i="7" s="1"/>
  <c r="AW4" i="7"/>
  <c r="EV4" i="7" s="1"/>
  <c r="AW53" i="7"/>
  <c r="EV53" i="7" s="1"/>
  <c r="AW39" i="7"/>
  <c r="EV39" i="7" s="1"/>
  <c r="AW6" i="7"/>
  <c r="EV6" i="7" s="1"/>
  <c r="AW44" i="7"/>
  <c r="EV44" i="7" s="1"/>
  <c r="AW45" i="7"/>
  <c r="EV45" i="7" s="1"/>
  <c r="AW13" i="7"/>
  <c r="EV13" i="7" s="1"/>
  <c r="AW58" i="7"/>
  <c r="EV58" i="7" s="1"/>
  <c r="AW27" i="7"/>
  <c r="EV27" i="7" s="1"/>
  <c r="AW85" i="7"/>
  <c r="EV85" i="7" s="1"/>
  <c r="AW73" i="7"/>
  <c r="EV73" i="7" s="1"/>
  <c r="AW32" i="7"/>
  <c r="EV32" i="7" s="1"/>
  <c r="AW14" i="7"/>
  <c r="EV14" i="7" s="1"/>
  <c r="AW10" i="7"/>
  <c r="EV10" i="7" s="1"/>
  <c r="AW76" i="7"/>
  <c r="EV76" i="7" s="1"/>
  <c r="AW36" i="7"/>
  <c r="EV36" i="7" s="1"/>
  <c r="AW9" i="7"/>
  <c r="EV9" i="7" s="1"/>
  <c r="AW61" i="7"/>
  <c r="EV61" i="7" s="1"/>
  <c r="AW33" i="7"/>
  <c r="EV33" i="7" s="1"/>
  <c r="AW17" i="7"/>
  <c r="EV17" i="7" s="1"/>
  <c r="AW82" i="7"/>
  <c r="EV82" i="7" s="1"/>
  <c r="AW34" i="7"/>
  <c r="EV34" i="7" s="1"/>
  <c r="AW102" i="7"/>
  <c r="EV102" i="7" s="1"/>
  <c r="AW15" i="7"/>
  <c r="EV15" i="7" s="1"/>
  <c r="AW19" i="7"/>
  <c r="EV19" i="7" s="1"/>
  <c r="AW11" i="7"/>
  <c r="EV11" i="7" s="1"/>
  <c r="AW3" i="7"/>
  <c r="EV3" i="7" s="1"/>
  <c r="AW54" i="7"/>
  <c r="EV54" i="7" s="1"/>
  <c r="AW22" i="7"/>
  <c r="EV22" i="7" s="1"/>
  <c r="AW92" i="7"/>
  <c r="EV92" i="7" s="1"/>
  <c r="AW40" i="7"/>
  <c r="EV40" i="7" s="1"/>
  <c r="AW30" i="7"/>
  <c r="EV30" i="7" s="1"/>
  <c r="AW63" i="7"/>
  <c r="EV63" i="7" s="1"/>
  <c r="AW51" i="7"/>
  <c r="EV51" i="7" s="1"/>
  <c r="AW57" i="7"/>
  <c r="EV57" i="7" s="1"/>
  <c r="AW88" i="7"/>
  <c r="EV88" i="7" s="1"/>
  <c r="AW38" i="7"/>
  <c r="EV38" i="7" s="1"/>
  <c r="AW25" i="7"/>
  <c r="EV25" i="7" s="1"/>
  <c r="AW77" i="7"/>
  <c r="EV77" i="7" s="1"/>
  <c r="AW79" i="7"/>
  <c r="EV79" i="7" s="1"/>
  <c r="AW35" i="7"/>
  <c r="EV35" i="7" s="1"/>
  <c r="AW86" i="7"/>
  <c r="EV86" i="7" s="1"/>
  <c r="AW56" i="7"/>
  <c r="EV56" i="7" s="1"/>
  <c r="AW31" i="7"/>
  <c r="EV31" i="7" s="1"/>
  <c r="AW97" i="7"/>
  <c r="EV97" i="7" s="1"/>
  <c r="AW55" i="7"/>
  <c r="EV55" i="7" s="1"/>
  <c r="AW87" i="7"/>
  <c r="EV87" i="7" s="1"/>
  <c r="AW75" i="7"/>
  <c r="EV75" i="7" s="1"/>
  <c r="AW41" i="7"/>
  <c r="EV41" i="7" s="1"/>
  <c r="AW37" i="7"/>
  <c r="EV37" i="7" s="1"/>
  <c r="AW99" i="7"/>
  <c r="EV99" i="7" s="1"/>
  <c r="AW67" i="7"/>
  <c r="EV67" i="7" s="1"/>
  <c r="AW28" i="7"/>
  <c r="EV28" i="7" s="1"/>
  <c r="AW98" i="7"/>
  <c r="EV98" i="7" s="1"/>
  <c r="AW72" i="7"/>
  <c r="EV72" i="7" s="1"/>
  <c r="AW49" i="7"/>
  <c r="EV49" i="7" s="1"/>
  <c r="AW93" i="7"/>
  <c r="EV93" i="7" s="1"/>
  <c r="AW65" i="7"/>
  <c r="EV65" i="7" s="1"/>
  <c r="AW46" i="7"/>
  <c r="EV46" i="7" s="1"/>
  <c r="AW26" i="7"/>
  <c r="EV26" i="7" s="1"/>
  <c r="AW78" i="7"/>
  <c r="EV78" i="7" s="1"/>
  <c r="AW96" i="7"/>
  <c r="EV96" i="7" s="1"/>
  <c r="AW62" i="7"/>
  <c r="EV62" i="7" s="1"/>
  <c r="AW16" i="7"/>
  <c r="EV16" i="7" s="1"/>
  <c r="AW71" i="7"/>
  <c r="EV71" i="7" s="1"/>
  <c r="AW64" i="7"/>
  <c r="EV64" i="7" s="1"/>
  <c r="AW59" i="7"/>
  <c r="EV59" i="7" s="1"/>
  <c r="AW101" i="7"/>
  <c r="EV101" i="7" s="1"/>
  <c r="AW43" i="7"/>
  <c r="EV43" i="7" s="1"/>
  <c r="AW74" i="7"/>
  <c r="EV74" i="7" s="1"/>
  <c r="AW8" i="7"/>
  <c r="EV8" i="7" s="1"/>
  <c r="AW18" i="7"/>
  <c r="EV18" i="7" s="1"/>
  <c r="BL101" i="7"/>
  <c r="FK101" i="7" s="1"/>
  <c r="CT82" i="7"/>
  <c r="GS82" i="7" s="1"/>
  <c r="CT7" i="7"/>
  <c r="GS7" i="7" s="1"/>
  <c r="AI18" i="7"/>
  <c r="EH18" i="7" s="1"/>
  <c r="DE24" i="7"/>
  <c r="HD24" i="7" s="1"/>
  <c r="CY63" i="7"/>
  <c r="GX63" i="7" s="1"/>
  <c r="BV31" i="7"/>
  <c r="FU31" i="7" s="1"/>
  <c r="AI96" i="7"/>
  <c r="EH96" i="7" s="1"/>
  <c r="AP59" i="7"/>
  <c r="EO59" i="7" s="1"/>
  <c r="AP33" i="7"/>
  <c r="EO33" i="7" s="1"/>
  <c r="AP101" i="7"/>
  <c r="EO101" i="7" s="1"/>
  <c r="AP79" i="7"/>
  <c r="EO79" i="7" s="1"/>
  <c r="AP45" i="7"/>
  <c r="EO45" i="7" s="1"/>
  <c r="AP25" i="7"/>
  <c r="EO25" i="7" s="1"/>
  <c r="AP43" i="7"/>
  <c r="EO43" i="7" s="1"/>
  <c r="AP52" i="7"/>
  <c r="EO52" i="7" s="1"/>
  <c r="AP42" i="7"/>
  <c r="EO42" i="7" s="1"/>
  <c r="AP94" i="7"/>
  <c r="EO94" i="7" s="1"/>
  <c r="AP64" i="7"/>
  <c r="EO64" i="7" s="1"/>
  <c r="AP85" i="7"/>
  <c r="EO85" i="7" s="1"/>
  <c r="AP92" i="7"/>
  <c r="EO92" i="7" s="1"/>
  <c r="AP81" i="7"/>
  <c r="EO81" i="7" s="1"/>
  <c r="AP58" i="7"/>
  <c r="EO58" i="7" s="1"/>
  <c r="AP72" i="7"/>
  <c r="EO72" i="7" s="1"/>
  <c r="AP69" i="7"/>
  <c r="EO69" i="7" s="1"/>
  <c r="AP90" i="7"/>
  <c r="EO90" i="7" s="1"/>
  <c r="AP11" i="7"/>
  <c r="EO11" i="7" s="1"/>
  <c r="AP8" i="7"/>
  <c r="EO8" i="7" s="1"/>
  <c r="AP51" i="7"/>
  <c r="EO51" i="7" s="1"/>
  <c r="AP23" i="7"/>
  <c r="EO23" i="7" s="1"/>
  <c r="AP75" i="7"/>
  <c r="EO75" i="7" s="1"/>
  <c r="AP84" i="7"/>
  <c r="EO84" i="7" s="1"/>
  <c r="AP71" i="7"/>
  <c r="EO71" i="7" s="1"/>
  <c r="AP20" i="7"/>
  <c r="EO20" i="7" s="1"/>
  <c r="AP96" i="7"/>
  <c r="EO96" i="7" s="1"/>
  <c r="AP93" i="7"/>
  <c r="EO93" i="7" s="1"/>
  <c r="AP55" i="7"/>
  <c r="EO55" i="7" s="1"/>
  <c r="AP18" i="7"/>
  <c r="EO18" i="7" s="1"/>
  <c r="AP74" i="7"/>
  <c r="EO74" i="7" s="1"/>
  <c r="AP56" i="7"/>
  <c r="EO56" i="7" s="1"/>
  <c r="AP66" i="7"/>
  <c r="EO66" i="7" s="1"/>
  <c r="AP77" i="7"/>
  <c r="EO77" i="7" s="1"/>
  <c r="AP10" i="7"/>
  <c r="EO10" i="7" s="1"/>
  <c r="AP57" i="7"/>
  <c r="EO57" i="7" s="1"/>
  <c r="AP47" i="7"/>
  <c r="EO47" i="7" s="1"/>
  <c r="AP102" i="7"/>
  <c r="EO102" i="7" s="1"/>
  <c r="AP70" i="7"/>
  <c r="EO70" i="7" s="1"/>
  <c r="AP46" i="7"/>
  <c r="EO46" i="7" s="1"/>
  <c r="AP17" i="7"/>
  <c r="EO17" i="7" s="1"/>
  <c r="AP100" i="7"/>
  <c r="EO100" i="7" s="1"/>
  <c r="AP78" i="7"/>
  <c r="EO78" i="7" s="1"/>
  <c r="AP83" i="7"/>
  <c r="EO83" i="7" s="1"/>
  <c r="AP26" i="7"/>
  <c r="EO26" i="7" s="1"/>
  <c r="AP76" i="7"/>
  <c r="EO76" i="7" s="1"/>
  <c r="AP54" i="7"/>
  <c r="EO54" i="7" s="1"/>
  <c r="AP30" i="7"/>
  <c r="EO30" i="7" s="1"/>
  <c r="AP98" i="7"/>
  <c r="EO98" i="7" s="1"/>
  <c r="AP91" i="7"/>
  <c r="EO91" i="7" s="1"/>
  <c r="AP38" i="7"/>
  <c r="EO38" i="7" s="1"/>
  <c r="AP24" i="7"/>
  <c r="EO24" i="7" s="1"/>
  <c r="AP97" i="7"/>
  <c r="EO97" i="7" s="1"/>
  <c r="AP4" i="7"/>
  <c r="EO4" i="7" s="1"/>
  <c r="AP28" i="7"/>
  <c r="EO28" i="7" s="1"/>
  <c r="AP89" i="7"/>
  <c r="EO89" i="7" s="1"/>
  <c r="AP65" i="7"/>
  <c r="EO65" i="7" s="1"/>
  <c r="AP29" i="7"/>
  <c r="EO29" i="7" s="1"/>
  <c r="AP21" i="7"/>
  <c r="EO21" i="7" s="1"/>
  <c r="AP61" i="7"/>
  <c r="EO61" i="7" s="1"/>
  <c r="AP50" i="7"/>
  <c r="EO50" i="7" s="1"/>
  <c r="AP16" i="7"/>
  <c r="EO16" i="7" s="1"/>
  <c r="AP9" i="7"/>
  <c r="EO9" i="7" s="1"/>
  <c r="AP36" i="7"/>
  <c r="EO36" i="7" s="1"/>
  <c r="AP14" i="7"/>
  <c r="EO14" i="7" s="1"/>
  <c r="AP68" i="7"/>
  <c r="EO68" i="7" s="1"/>
  <c r="AP35" i="7"/>
  <c r="EO35" i="7" s="1"/>
  <c r="AP12" i="7"/>
  <c r="EO12" i="7" s="1"/>
  <c r="AP73" i="7"/>
  <c r="EO73" i="7" s="1"/>
  <c r="AP40" i="7"/>
  <c r="EO40" i="7" s="1"/>
  <c r="AP27" i="7"/>
  <c r="EO27" i="7" s="1"/>
  <c r="AP13" i="7"/>
  <c r="EO13" i="7" s="1"/>
  <c r="AP48" i="7"/>
  <c r="EO48" i="7" s="1"/>
  <c r="AP6" i="7"/>
  <c r="EO6" i="7" s="1"/>
  <c r="AP67" i="7"/>
  <c r="EO67" i="7" s="1"/>
  <c r="AP41" i="7"/>
  <c r="EO41" i="7" s="1"/>
  <c r="AP31" i="7"/>
  <c r="EO31" i="7" s="1"/>
  <c r="AP95" i="7"/>
  <c r="EO95" i="7" s="1"/>
  <c r="AP63" i="7"/>
  <c r="EO63" i="7" s="1"/>
  <c r="AP32" i="7"/>
  <c r="EO32" i="7" s="1"/>
  <c r="AP62" i="7"/>
  <c r="EO62" i="7" s="1"/>
  <c r="AP34" i="7"/>
  <c r="EO34" i="7" s="1"/>
  <c r="AP87" i="7"/>
  <c r="EO87" i="7" s="1"/>
  <c r="AP82" i="7"/>
  <c r="EO82" i="7" s="1"/>
  <c r="AP86" i="7"/>
  <c r="EO86" i="7" s="1"/>
  <c r="AP7" i="7"/>
  <c r="EO7" i="7" s="1"/>
  <c r="AP88" i="7"/>
  <c r="EO88" i="7" s="1"/>
  <c r="AP22" i="7"/>
  <c r="EO22" i="7" s="1"/>
  <c r="AP39" i="7"/>
  <c r="EO39" i="7" s="1"/>
  <c r="AP49" i="7"/>
  <c r="EO49" i="7" s="1"/>
  <c r="AP5" i="7"/>
  <c r="EO5" i="7" s="1"/>
  <c r="AP80" i="7"/>
  <c r="EO80" i="7" s="1"/>
  <c r="AP99" i="7"/>
  <c r="EO99" i="7" s="1"/>
  <c r="AP44" i="7"/>
  <c r="EO44" i="7" s="1"/>
  <c r="AP37" i="7"/>
  <c r="EO37" i="7" s="1"/>
  <c r="AP60" i="7"/>
  <c r="EO60" i="7" s="1"/>
  <c r="AP53" i="7"/>
  <c r="EO53" i="7" s="1"/>
  <c r="AP19" i="7"/>
  <c r="EO19" i="7" s="1"/>
  <c r="AP3" i="7"/>
  <c r="EO3" i="7" s="1"/>
  <c r="BC94" i="7"/>
  <c r="FB94" i="7" s="1"/>
  <c r="CT25" i="7"/>
  <c r="GS25" i="7" s="1"/>
  <c r="AI45" i="7"/>
  <c r="EH45" i="7" s="1"/>
  <c r="DE78" i="7"/>
  <c r="HD78" i="7" s="1"/>
  <c r="DE7" i="7"/>
  <c r="HD7" i="7" s="1"/>
  <c r="BV63" i="7"/>
  <c r="FU63" i="7" s="1"/>
  <c r="BV90" i="7"/>
  <c r="FU90" i="7" s="1"/>
  <c r="AB81" i="7"/>
  <c r="EA81" i="7" s="1"/>
  <c r="BK93" i="7"/>
  <c r="FJ93" i="7" s="1"/>
  <c r="CT42" i="7"/>
  <c r="GS42" i="7" s="1"/>
  <c r="AI62" i="7"/>
  <c r="EH62" i="7" s="1"/>
  <c r="AI9" i="7"/>
  <c r="EH9" i="7" s="1"/>
  <c r="DE20" i="7"/>
  <c r="HD20" i="7" s="1"/>
  <c r="CY26" i="7"/>
  <c r="GX26" i="7" s="1"/>
  <c r="BV20" i="7"/>
  <c r="FU20" i="7" s="1"/>
  <c r="CU76" i="7"/>
  <c r="GT76" i="7" s="1"/>
  <c r="CU92" i="7"/>
  <c r="GT92" i="7" s="1"/>
  <c r="CU95" i="7"/>
  <c r="GT95" i="7" s="1"/>
  <c r="BO98" i="7"/>
  <c r="FN98" i="7" s="1"/>
  <c r="BO87" i="7"/>
  <c r="FN87" i="7" s="1"/>
  <c r="BO97" i="7"/>
  <c r="FN97" i="7" s="1"/>
  <c r="BO89" i="7"/>
  <c r="FN89" i="7" s="1"/>
  <c r="BO90" i="7"/>
  <c r="FN90" i="7" s="1"/>
  <c r="BO88" i="7"/>
  <c r="FN88" i="7" s="1"/>
  <c r="BO92" i="7"/>
  <c r="FN92" i="7" s="1"/>
  <c r="BO76" i="7"/>
  <c r="FN76" i="7" s="1"/>
  <c r="BO83" i="7"/>
  <c r="FN83" i="7" s="1"/>
  <c r="BO85" i="7"/>
  <c r="FN85" i="7" s="1"/>
  <c r="AJ93" i="7"/>
  <c r="EI93" i="7" s="1"/>
  <c r="U8" i="7"/>
  <c r="DT8" i="7" s="1"/>
  <c r="BR75" i="7"/>
  <c r="FQ75" i="7" s="1"/>
  <c r="Y51" i="7"/>
  <c r="DX51" i="7" s="1"/>
  <c r="DI26" i="7"/>
  <c r="HH26" i="7" s="1"/>
  <c r="BU87" i="7"/>
  <c r="FT87" i="7" s="1"/>
  <c r="CP102" i="7"/>
  <c r="GO102" i="7" s="1"/>
  <c r="CN20" i="7"/>
  <c r="GM20" i="7" s="1"/>
  <c r="AG69" i="7"/>
  <c r="EF69" i="7" s="1"/>
  <c r="U4" i="7"/>
  <c r="DT4" i="7" s="1"/>
  <c r="U5" i="7"/>
  <c r="DT5" i="7" s="1"/>
  <c r="BR42" i="7"/>
  <c r="FQ42" i="7" s="1"/>
  <c r="Y36" i="7"/>
  <c r="DX36" i="7" s="1"/>
  <c r="DI11" i="7"/>
  <c r="HH11" i="7" s="1"/>
  <c r="BU92" i="7"/>
  <c r="FT92" i="7" s="1"/>
  <c r="CN13" i="7"/>
  <c r="GM13" i="7" s="1"/>
  <c r="AG4" i="7"/>
  <c r="EF4" i="7" s="1"/>
  <c r="CM60" i="7"/>
  <c r="GL60" i="7" s="1"/>
  <c r="AJ74" i="7"/>
  <c r="EI74" i="7" s="1"/>
  <c r="CM58" i="7"/>
  <c r="GL58" i="7" s="1"/>
  <c r="CM10" i="7"/>
  <c r="GL10" i="7" s="1"/>
  <c r="CM45" i="7"/>
  <c r="GL45" i="7" s="1"/>
  <c r="AJ26" i="7"/>
  <c r="EI26" i="7" s="1"/>
  <c r="AJ51" i="7"/>
  <c r="EI51" i="7" s="1"/>
  <c r="AZ77" i="7"/>
  <c r="EY77" i="7" s="1"/>
  <c r="AU90" i="7"/>
  <c r="ET90" i="7" s="1"/>
  <c r="AJ91" i="7"/>
  <c r="EI91" i="7" s="1"/>
  <c r="AU87" i="7"/>
  <c r="ET87" i="7" s="1"/>
  <c r="CM91" i="7"/>
  <c r="GL91" i="7" s="1"/>
  <c r="AU40" i="7"/>
  <c r="ET40" i="7" s="1"/>
  <c r="AU53" i="7"/>
  <c r="ET53" i="7" s="1"/>
  <c r="AU6" i="7"/>
  <c r="ET6" i="7" s="1"/>
  <c r="AS96" i="7"/>
  <c r="ER96" i="7" s="1"/>
  <c r="CM6" i="7"/>
  <c r="GL6" i="7" s="1"/>
  <c r="CM7" i="7"/>
  <c r="GL7" i="7" s="1"/>
  <c r="AJ38" i="7"/>
  <c r="EI38" i="7" s="1"/>
  <c r="CM14" i="7"/>
  <c r="GL14" i="7" s="1"/>
  <c r="CM55" i="7"/>
  <c r="GL55" i="7" s="1"/>
  <c r="CN97" i="7"/>
  <c r="GM97" i="7" s="1"/>
  <c r="CM30" i="7"/>
  <c r="GL30" i="7" s="1"/>
  <c r="CM80" i="7"/>
  <c r="GL80" i="7" s="1"/>
  <c r="CM4" i="7"/>
  <c r="GL4" i="7" s="1"/>
  <c r="CM52" i="7"/>
  <c r="GL52" i="7" s="1"/>
  <c r="CM47" i="7"/>
  <c r="GL47" i="7" s="1"/>
  <c r="AU81" i="7"/>
  <c r="ET81" i="7" s="1"/>
  <c r="CM75" i="7"/>
  <c r="GL75" i="7" s="1"/>
  <c r="CM23" i="7"/>
  <c r="GL23" i="7" s="1"/>
  <c r="AJ87" i="7"/>
  <c r="EI87" i="7" s="1"/>
  <c r="CM40" i="7"/>
  <c r="GL40" i="7" s="1"/>
  <c r="AJ68" i="7"/>
  <c r="EI68" i="7" s="1"/>
  <c r="AJ100" i="7"/>
  <c r="EI100" i="7" s="1"/>
  <c r="AJ23" i="7"/>
  <c r="EI23" i="7" s="1"/>
  <c r="AJ15" i="7"/>
  <c r="EI15" i="7" s="1"/>
  <c r="AY90" i="7"/>
  <c r="EX90" i="7" s="1"/>
  <c r="AJ12" i="7"/>
  <c r="EI12" i="7" s="1"/>
  <c r="DJ59" i="7"/>
  <c r="HI59" i="7" s="1"/>
  <c r="AJ75" i="7"/>
  <c r="EI75" i="7" s="1"/>
  <c r="AJ19" i="7"/>
  <c r="EI19" i="7" s="1"/>
  <c r="DJ22" i="7"/>
  <c r="HI22" i="7" s="1"/>
  <c r="AJ50" i="7"/>
  <c r="EI50" i="7" s="1"/>
  <c r="DJ76" i="7"/>
  <c r="HI76" i="7" s="1"/>
  <c r="CN84" i="7"/>
  <c r="GM84" i="7" s="1"/>
  <c r="DJ82" i="7"/>
  <c r="HI82" i="7" s="1"/>
  <c r="DJ9" i="7"/>
  <c r="HI9" i="7" s="1"/>
  <c r="DJ39" i="7"/>
  <c r="HI39" i="7" s="1"/>
  <c r="AU80" i="7"/>
  <c r="ET80" i="7" s="1"/>
  <c r="CM99" i="7"/>
  <c r="GL99" i="7" s="1"/>
  <c r="AU75" i="7"/>
  <c r="ET75" i="7" s="1"/>
  <c r="DJ20" i="7"/>
  <c r="HI20" i="7" s="1"/>
  <c r="DJ58" i="7"/>
  <c r="HI58" i="7" s="1"/>
  <c r="AZ79" i="7"/>
  <c r="EY79" i="7" s="1"/>
  <c r="DJ26" i="7"/>
  <c r="HI26" i="7" s="1"/>
  <c r="DJ56" i="7"/>
  <c r="HI56" i="7" s="1"/>
  <c r="AS91" i="7"/>
  <c r="ER91" i="7" s="1"/>
  <c r="AU33" i="7"/>
  <c r="ET33" i="7" s="1"/>
  <c r="AU76" i="7"/>
  <c r="ET76" i="7" s="1"/>
  <c r="AZ69" i="7"/>
  <c r="EY69" i="7" s="1"/>
  <c r="AU18" i="7"/>
  <c r="ET18" i="7" s="1"/>
  <c r="AU71" i="7"/>
  <c r="ET71" i="7" s="1"/>
  <c r="AU3" i="7"/>
  <c r="ET3" i="7" s="1"/>
  <c r="AZ83" i="7"/>
  <c r="EY83" i="7" s="1"/>
  <c r="AU42" i="7"/>
  <c r="ET42" i="7" s="1"/>
  <c r="AY102" i="7"/>
  <c r="EX102" i="7" s="1"/>
  <c r="AZ44" i="7"/>
  <c r="EY44" i="7" s="1"/>
  <c r="CN102" i="7"/>
  <c r="GM102" i="7" s="1"/>
  <c r="AU45" i="7"/>
  <c r="ET45" i="7" s="1"/>
  <c r="AZ58" i="7"/>
  <c r="EY58" i="7" s="1"/>
  <c r="AA99" i="7"/>
  <c r="DZ99" i="7" s="1"/>
  <c r="CM102" i="7"/>
  <c r="GL102" i="7" s="1"/>
  <c r="AU43" i="7"/>
  <c r="ET43" i="7" s="1"/>
  <c r="AZ93" i="7"/>
  <c r="EY93" i="7" s="1"/>
  <c r="AZ56" i="7"/>
  <c r="EY56" i="7" s="1"/>
  <c r="AU70" i="7"/>
  <c r="ET70" i="7" s="1"/>
  <c r="AZ72" i="7"/>
  <c r="EY72" i="7" s="1"/>
  <c r="AZ100" i="7"/>
  <c r="EY100" i="7" s="1"/>
  <c r="BK101" i="7"/>
  <c r="FJ101" i="7" s="1"/>
  <c r="P74" i="7"/>
  <c r="DO74" i="7" s="1"/>
  <c r="P81" i="7"/>
  <c r="DO81" i="7" s="1"/>
  <c r="P67" i="7"/>
  <c r="DO67" i="7" s="1"/>
  <c r="P39" i="7"/>
  <c r="DO39" i="7" s="1"/>
  <c r="P14" i="7"/>
  <c r="DO14" i="7" s="1"/>
  <c r="P65" i="7"/>
  <c r="DO65" i="7" s="1"/>
  <c r="P60" i="7"/>
  <c r="DO60" i="7" s="1"/>
  <c r="P26" i="7"/>
  <c r="DO26" i="7" s="1"/>
  <c r="P10" i="7"/>
  <c r="DO10" i="7" s="1"/>
  <c r="P98" i="7"/>
  <c r="DO98" i="7" s="1"/>
  <c r="P101" i="7"/>
  <c r="DO101" i="7" s="1"/>
  <c r="P78" i="7"/>
  <c r="DO78" i="7" s="1"/>
  <c r="P35" i="7"/>
  <c r="DO35" i="7" s="1"/>
  <c r="P51" i="7"/>
  <c r="DO51" i="7" s="1"/>
  <c r="P95" i="7"/>
  <c r="DO95" i="7" s="1"/>
  <c r="P20" i="7"/>
  <c r="DO20" i="7" s="1"/>
  <c r="P18" i="7"/>
  <c r="DO18" i="7" s="1"/>
  <c r="P86" i="7"/>
  <c r="DO86" i="7" s="1"/>
  <c r="P38" i="7"/>
  <c r="DO38" i="7" s="1"/>
  <c r="P22" i="7"/>
  <c r="DO22" i="7" s="1"/>
  <c r="P84" i="7"/>
  <c r="DO84" i="7" s="1"/>
  <c r="P48" i="7"/>
  <c r="DO48" i="7" s="1"/>
  <c r="P17" i="7"/>
  <c r="DO17" i="7" s="1"/>
  <c r="P97" i="7"/>
  <c r="DO97" i="7" s="1"/>
  <c r="P90" i="7"/>
  <c r="DO90" i="7" s="1"/>
  <c r="P91" i="7"/>
  <c r="DO91" i="7" s="1"/>
  <c r="P13" i="7"/>
  <c r="DO13" i="7" s="1"/>
  <c r="P29" i="7"/>
  <c r="DO29" i="7" s="1"/>
  <c r="P31" i="7"/>
  <c r="DO31" i="7" s="1"/>
  <c r="P9" i="7"/>
  <c r="DO9" i="7" s="1"/>
  <c r="P100" i="7"/>
  <c r="DO100" i="7" s="1"/>
  <c r="P47" i="7"/>
  <c r="DO47" i="7" s="1"/>
  <c r="P61" i="7"/>
  <c r="DO61" i="7" s="1"/>
  <c r="P16" i="7"/>
  <c r="DO16" i="7" s="1"/>
  <c r="P94" i="7"/>
  <c r="DO94" i="7" s="1"/>
  <c r="P23" i="7"/>
  <c r="DO23" i="7" s="1"/>
  <c r="P37" i="7"/>
  <c r="DO37" i="7" s="1"/>
  <c r="P41" i="7"/>
  <c r="DO41" i="7" s="1"/>
  <c r="P33" i="7"/>
  <c r="DO33" i="7" s="1"/>
  <c r="P5" i="7"/>
  <c r="DO5" i="7" s="1"/>
  <c r="P50" i="7"/>
  <c r="DO50" i="7" s="1"/>
  <c r="P21" i="7"/>
  <c r="DO21" i="7" s="1"/>
  <c r="P42" i="7"/>
  <c r="DO42" i="7" s="1"/>
  <c r="P82" i="7"/>
  <c r="DO82" i="7" s="1"/>
  <c r="P58" i="7"/>
  <c r="DO58" i="7" s="1"/>
  <c r="P36" i="7"/>
  <c r="DO36" i="7" s="1"/>
  <c r="P30" i="7"/>
  <c r="DO30" i="7" s="1"/>
  <c r="P43" i="7"/>
  <c r="DO43" i="7" s="1"/>
  <c r="P32" i="7"/>
  <c r="DO32" i="7" s="1"/>
  <c r="P55" i="7"/>
  <c r="DO55" i="7" s="1"/>
  <c r="P59" i="7"/>
  <c r="DO59" i="7" s="1"/>
  <c r="P7" i="7"/>
  <c r="DO7" i="7" s="1"/>
  <c r="P3" i="7"/>
  <c r="DO3" i="7" s="1"/>
  <c r="P40" i="7"/>
  <c r="DO40" i="7" s="1"/>
  <c r="P44" i="7"/>
  <c r="DO44" i="7" s="1"/>
  <c r="P46" i="7"/>
  <c r="DO46" i="7" s="1"/>
  <c r="P28" i="7"/>
  <c r="DO28" i="7" s="1"/>
  <c r="P25" i="7"/>
  <c r="DO25" i="7" s="1"/>
  <c r="P27" i="7"/>
  <c r="DO27" i="7" s="1"/>
  <c r="P88" i="7"/>
  <c r="DO88" i="7" s="1"/>
  <c r="P8" i="7"/>
  <c r="DO8" i="7" s="1"/>
  <c r="P63" i="7"/>
  <c r="DO63" i="7" s="1"/>
  <c r="P64" i="7"/>
  <c r="DO64" i="7" s="1"/>
  <c r="P71" i="7"/>
  <c r="DO71" i="7" s="1"/>
  <c r="P57" i="7"/>
  <c r="DO57" i="7" s="1"/>
  <c r="P52" i="7"/>
  <c r="DO52" i="7" s="1"/>
  <c r="P56" i="7"/>
  <c r="DO56" i="7" s="1"/>
  <c r="P15" i="7"/>
  <c r="DO15" i="7" s="1"/>
  <c r="P45" i="7"/>
  <c r="DO45" i="7" s="1"/>
  <c r="P80" i="7"/>
  <c r="DO80" i="7" s="1"/>
  <c r="P53" i="7"/>
  <c r="DO53" i="7" s="1"/>
  <c r="P62" i="7"/>
  <c r="DO62" i="7" s="1"/>
  <c r="P75" i="7"/>
  <c r="DO75" i="7" s="1"/>
  <c r="P76" i="7"/>
  <c r="DO76" i="7" s="1"/>
  <c r="P72" i="7"/>
  <c r="DO72" i="7" s="1"/>
  <c r="P70" i="7"/>
  <c r="DO70" i="7" s="1"/>
  <c r="P54" i="7"/>
  <c r="DO54" i="7" s="1"/>
  <c r="P12" i="7"/>
  <c r="DO12" i="7" s="1"/>
  <c r="P87" i="7"/>
  <c r="DO87" i="7" s="1"/>
  <c r="P99" i="7"/>
  <c r="DO99" i="7" s="1"/>
  <c r="P79" i="7"/>
  <c r="DO79" i="7" s="1"/>
  <c r="P68" i="7"/>
  <c r="DO68" i="7" s="1"/>
  <c r="P73" i="7"/>
  <c r="DO73" i="7" s="1"/>
  <c r="P19" i="7"/>
  <c r="DO19" i="7" s="1"/>
  <c r="P69" i="7"/>
  <c r="DO69" i="7" s="1"/>
  <c r="P77" i="7"/>
  <c r="DO77" i="7" s="1"/>
  <c r="P85" i="7"/>
  <c r="DO85" i="7" s="1"/>
  <c r="P34" i="7"/>
  <c r="DO34" i="7" s="1"/>
  <c r="P93" i="7"/>
  <c r="DO93" i="7" s="1"/>
  <c r="P11" i="7"/>
  <c r="DO11" i="7" s="1"/>
  <c r="P24" i="7"/>
  <c r="DO24" i="7" s="1"/>
  <c r="P6" i="7"/>
  <c r="DO6" i="7" s="1"/>
  <c r="P102" i="7"/>
  <c r="DO102" i="7" s="1"/>
  <c r="P4" i="7"/>
  <c r="DO4" i="7" s="1"/>
  <c r="P66" i="7"/>
  <c r="DO66" i="7" s="1"/>
  <c r="P83" i="7"/>
  <c r="DO83" i="7" s="1"/>
  <c r="P92" i="7"/>
  <c r="DO92" i="7" s="1"/>
  <c r="P89" i="7"/>
  <c r="DO89" i="7" s="1"/>
  <c r="P96" i="7"/>
  <c r="DO96" i="7" s="1"/>
  <c r="AZ85" i="7"/>
  <c r="EY85" i="7" s="1"/>
  <c r="AZ10" i="7"/>
  <c r="EY10" i="7" s="1"/>
  <c r="AZ34" i="7"/>
  <c r="EY34" i="7" s="1"/>
  <c r="AY88" i="7"/>
  <c r="EX88" i="7" s="1"/>
  <c r="AZ55" i="7"/>
  <c r="EY55" i="7" s="1"/>
  <c r="AI70" i="7"/>
  <c r="EH70" i="7" s="1"/>
  <c r="AS20" i="7"/>
  <c r="ER20" i="7" s="1"/>
  <c r="AS55" i="7"/>
  <c r="ER55" i="7" s="1"/>
  <c r="AU78" i="7"/>
  <c r="ET78" i="7" s="1"/>
  <c r="AI51" i="7"/>
  <c r="EH51" i="7" s="1"/>
  <c r="AY97" i="7"/>
  <c r="EX97" i="7" s="1"/>
  <c r="AA90" i="7"/>
  <c r="DZ90" i="7" s="1"/>
  <c r="CJ100" i="7"/>
  <c r="GI100" i="7" s="1"/>
  <c r="CJ88" i="7"/>
  <c r="GI88" i="7" s="1"/>
  <c r="CJ77" i="7"/>
  <c r="GI77" i="7" s="1"/>
  <c r="CJ101" i="7"/>
  <c r="GI101" i="7" s="1"/>
  <c r="CJ90" i="7"/>
  <c r="GI90" i="7" s="1"/>
  <c r="CJ8" i="7"/>
  <c r="GI8" i="7" s="1"/>
  <c r="CJ63" i="7"/>
  <c r="GI63" i="7" s="1"/>
  <c r="CJ56" i="7"/>
  <c r="GI56" i="7" s="1"/>
  <c r="CJ28" i="7"/>
  <c r="GI28" i="7" s="1"/>
  <c r="CJ46" i="7"/>
  <c r="GI46" i="7" s="1"/>
  <c r="CJ78" i="7"/>
  <c r="GI78" i="7" s="1"/>
  <c r="CJ94" i="7"/>
  <c r="GI94" i="7" s="1"/>
  <c r="CJ13" i="7"/>
  <c r="GI13" i="7" s="1"/>
  <c r="CJ60" i="7"/>
  <c r="GI60" i="7" s="1"/>
  <c r="CJ62" i="7"/>
  <c r="GI62" i="7" s="1"/>
  <c r="CJ54" i="7"/>
  <c r="GI54" i="7" s="1"/>
  <c r="CJ31" i="7"/>
  <c r="GI31" i="7" s="1"/>
  <c r="CJ64" i="7"/>
  <c r="GI64" i="7" s="1"/>
  <c r="CJ91" i="7"/>
  <c r="GI91" i="7" s="1"/>
  <c r="CJ19" i="7"/>
  <c r="GI19" i="7" s="1"/>
  <c r="CJ89" i="7"/>
  <c r="GI89" i="7" s="1"/>
  <c r="CJ16" i="7"/>
  <c r="GI16" i="7" s="1"/>
  <c r="CJ65" i="7"/>
  <c r="GI65" i="7" s="1"/>
  <c r="CJ93" i="7"/>
  <c r="GI93" i="7" s="1"/>
  <c r="CJ34" i="7"/>
  <c r="GI34" i="7" s="1"/>
  <c r="CJ51" i="7"/>
  <c r="GI51" i="7" s="1"/>
  <c r="CJ40" i="7"/>
  <c r="GI40" i="7" s="1"/>
  <c r="CJ21" i="7"/>
  <c r="GI21" i="7" s="1"/>
  <c r="CJ27" i="7"/>
  <c r="GI27" i="7" s="1"/>
  <c r="CJ18" i="7"/>
  <c r="GI18" i="7" s="1"/>
  <c r="CJ26" i="7"/>
  <c r="GI26" i="7" s="1"/>
  <c r="CJ35" i="7"/>
  <c r="GI35" i="7" s="1"/>
  <c r="CJ70" i="7"/>
  <c r="GI70" i="7" s="1"/>
  <c r="CJ30" i="7"/>
  <c r="GI30" i="7" s="1"/>
  <c r="CJ49" i="7"/>
  <c r="GI49" i="7" s="1"/>
  <c r="CJ97" i="7"/>
  <c r="GI97" i="7" s="1"/>
  <c r="CJ25" i="7"/>
  <c r="GI25" i="7" s="1"/>
  <c r="CJ15" i="7"/>
  <c r="GI15" i="7" s="1"/>
  <c r="CJ41" i="7"/>
  <c r="GI41" i="7" s="1"/>
  <c r="CJ38" i="7"/>
  <c r="GI38" i="7" s="1"/>
  <c r="CJ42" i="7"/>
  <c r="GI42" i="7" s="1"/>
  <c r="CJ24" i="7"/>
  <c r="GI24" i="7" s="1"/>
  <c r="CJ85" i="7"/>
  <c r="GI85" i="7" s="1"/>
  <c r="CJ32" i="7"/>
  <c r="GI32" i="7" s="1"/>
  <c r="CJ47" i="7"/>
  <c r="GI47" i="7" s="1"/>
  <c r="CJ48" i="7"/>
  <c r="GI48" i="7" s="1"/>
  <c r="CJ73" i="7"/>
  <c r="GI73" i="7" s="1"/>
  <c r="CJ53" i="7"/>
  <c r="GI53" i="7" s="1"/>
  <c r="CJ37" i="7"/>
  <c r="GI37" i="7" s="1"/>
  <c r="CJ81" i="7"/>
  <c r="GI81" i="7" s="1"/>
  <c r="CJ59" i="7"/>
  <c r="GI59" i="7" s="1"/>
  <c r="CJ50" i="7"/>
  <c r="GI50" i="7" s="1"/>
  <c r="CJ79" i="7"/>
  <c r="GI79" i="7" s="1"/>
  <c r="CJ67" i="7"/>
  <c r="GI67" i="7" s="1"/>
  <c r="CJ36" i="7"/>
  <c r="GI36" i="7" s="1"/>
  <c r="CJ43" i="7"/>
  <c r="GI43" i="7" s="1"/>
  <c r="CJ22" i="7"/>
  <c r="GI22" i="7" s="1"/>
  <c r="CJ80" i="7"/>
  <c r="GI80" i="7" s="1"/>
  <c r="CJ44" i="7"/>
  <c r="GI44" i="7" s="1"/>
  <c r="CJ86" i="7"/>
  <c r="GI86" i="7" s="1"/>
  <c r="CJ75" i="7"/>
  <c r="GI75" i="7" s="1"/>
  <c r="CJ57" i="7"/>
  <c r="GI57" i="7" s="1"/>
  <c r="CJ23" i="7"/>
  <c r="GI23" i="7" s="1"/>
  <c r="CJ7" i="7"/>
  <c r="GI7" i="7" s="1"/>
  <c r="CJ72" i="7"/>
  <c r="GI72" i="7" s="1"/>
  <c r="CJ96" i="7"/>
  <c r="GI96" i="7" s="1"/>
  <c r="CJ71" i="7"/>
  <c r="GI71" i="7" s="1"/>
  <c r="CJ92" i="7"/>
  <c r="GI92" i="7" s="1"/>
  <c r="CJ6" i="7"/>
  <c r="GI6" i="7" s="1"/>
  <c r="CJ68" i="7"/>
  <c r="GI68" i="7" s="1"/>
  <c r="CJ11" i="7"/>
  <c r="GI11" i="7" s="1"/>
  <c r="CJ69" i="7"/>
  <c r="GI69" i="7" s="1"/>
  <c r="CJ55" i="7"/>
  <c r="GI55" i="7" s="1"/>
  <c r="CJ61" i="7"/>
  <c r="GI61" i="7" s="1"/>
  <c r="CJ9" i="7"/>
  <c r="GI9" i="7" s="1"/>
  <c r="CJ84" i="7"/>
  <c r="GI84" i="7" s="1"/>
  <c r="CJ20" i="7"/>
  <c r="GI20" i="7" s="1"/>
  <c r="CJ74" i="7"/>
  <c r="GI74" i="7" s="1"/>
  <c r="CJ4" i="7"/>
  <c r="GI4" i="7" s="1"/>
  <c r="CJ66" i="7"/>
  <c r="GI66" i="7" s="1"/>
  <c r="CJ52" i="7"/>
  <c r="GI52" i="7" s="1"/>
  <c r="CJ87" i="7"/>
  <c r="GI87" i="7" s="1"/>
  <c r="CJ29" i="7"/>
  <c r="GI29" i="7" s="1"/>
  <c r="CJ5" i="7"/>
  <c r="GI5" i="7" s="1"/>
  <c r="CJ17" i="7"/>
  <c r="GI17" i="7" s="1"/>
  <c r="CJ95" i="7"/>
  <c r="GI95" i="7" s="1"/>
  <c r="CJ33" i="7"/>
  <c r="GI33" i="7" s="1"/>
  <c r="CJ102" i="7"/>
  <c r="GI102" i="7" s="1"/>
  <c r="CJ98" i="7"/>
  <c r="GI98" i="7" s="1"/>
  <c r="CJ12" i="7"/>
  <c r="GI12" i="7" s="1"/>
  <c r="CJ83" i="7"/>
  <c r="GI83" i="7" s="1"/>
  <c r="CJ76" i="7"/>
  <c r="GI76" i="7" s="1"/>
  <c r="CJ99" i="7"/>
  <c r="GI99" i="7" s="1"/>
  <c r="CJ3" i="7"/>
  <c r="GI3" i="7" s="1"/>
  <c r="AS88" i="7"/>
  <c r="ER88" i="7" s="1"/>
  <c r="AS18" i="7"/>
  <c r="ER18" i="7" s="1"/>
  <c r="AI49" i="7"/>
  <c r="EH49" i="7" s="1"/>
  <c r="AS41" i="7"/>
  <c r="ER41" i="7" s="1"/>
  <c r="DE29" i="7"/>
  <c r="HD29" i="7" s="1"/>
  <c r="W94" i="7"/>
  <c r="DV94" i="7" s="1"/>
  <c r="W3" i="7"/>
  <c r="DV3" i="7" s="1"/>
  <c r="W91" i="7"/>
  <c r="DV91" i="7" s="1"/>
  <c r="AS31" i="7"/>
  <c r="ER31" i="7" s="1"/>
  <c r="AI81" i="7"/>
  <c r="EH81" i="7" s="1"/>
  <c r="AS47" i="7"/>
  <c r="ER47" i="7" s="1"/>
  <c r="BL67" i="7"/>
  <c r="FK67" i="7" s="1"/>
  <c r="DE18" i="7"/>
  <c r="HD18" i="7" s="1"/>
  <c r="AS16" i="7"/>
  <c r="ER16" i="7" s="1"/>
  <c r="AA102" i="7"/>
  <c r="DZ102" i="7" s="1"/>
  <c r="BL18" i="7"/>
  <c r="FK18" i="7" s="1"/>
  <c r="AI69" i="7"/>
  <c r="EH69" i="7" s="1"/>
  <c r="BL26" i="7"/>
  <c r="FK26" i="7" s="1"/>
  <c r="CM98" i="7"/>
  <c r="GL98" i="7" s="1"/>
  <c r="AI30" i="7"/>
  <c r="EH30" i="7" s="1"/>
  <c r="DE54" i="7"/>
  <c r="HD54" i="7" s="1"/>
  <c r="AG72" i="7"/>
  <c r="EF72" i="7" s="1"/>
  <c r="BM92" i="7"/>
  <c r="FL92" i="7" s="1"/>
  <c r="BM86" i="7"/>
  <c r="FL86" i="7" s="1"/>
  <c r="BM90" i="7"/>
  <c r="FL90" i="7" s="1"/>
  <c r="BM88" i="7"/>
  <c r="FL88" i="7" s="1"/>
  <c r="BM3" i="7"/>
  <c r="FL3" i="7" s="1"/>
  <c r="BM97" i="7"/>
  <c r="FL97" i="7" s="1"/>
  <c r="BM102" i="7"/>
  <c r="FL102" i="7" s="1"/>
  <c r="BL45" i="7"/>
  <c r="FK45" i="7" s="1"/>
  <c r="CE102" i="7"/>
  <c r="GD102" i="7" s="1"/>
  <c r="CT29" i="7"/>
  <c r="GS29" i="7" s="1"/>
  <c r="AI71" i="7"/>
  <c r="EH71" i="7" s="1"/>
  <c r="DE68" i="7"/>
  <c r="HD68" i="7" s="1"/>
  <c r="DE11" i="7"/>
  <c r="HD11" i="7" s="1"/>
  <c r="CR92" i="7"/>
  <c r="GQ92" i="7" s="1"/>
  <c r="CR3" i="7"/>
  <c r="GQ3" i="7" s="1"/>
  <c r="CR94" i="7"/>
  <c r="GQ94" i="7" s="1"/>
  <c r="CR95" i="7"/>
  <c r="GQ95" i="7" s="1"/>
  <c r="CR87" i="7"/>
  <c r="GQ87" i="7" s="1"/>
  <c r="BL54" i="7"/>
  <c r="FK54" i="7" s="1"/>
  <c r="DJ97" i="7"/>
  <c r="HI97" i="7" s="1"/>
  <c r="BS88" i="7"/>
  <c r="FR88" i="7" s="1"/>
  <c r="CT45" i="7"/>
  <c r="GS45" i="7" s="1"/>
  <c r="AI83" i="7"/>
  <c r="EH83" i="7" s="1"/>
  <c r="DE80" i="7"/>
  <c r="HD80" i="7" s="1"/>
  <c r="DE12" i="7"/>
  <c r="HD12" i="7" s="1"/>
  <c r="CY7" i="7"/>
  <c r="GX7" i="7" s="1"/>
  <c r="DG86" i="7"/>
  <c r="HF86" i="7" s="1"/>
  <c r="DG7" i="7"/>
  <c r="HF7" i="7" s="1"/>
  <c r="DG51" i="7"/>
  <c r="HF51" i="7" s="1"/>
  <c r="DG38" i="7"/>
  <c r="HF38" i="7" s="1"/>
  <c r="DG28" i="7"/>
  <c r="HF28" i="7" s="1"/>
  <c r="DG21" i="7"/>
  <c r="HF21" i="7" s="1"/>
  <c r="DG89" i="7"/>
  <c r="HF89" i="7" s="1"/>
  <c r="DG63" i="7"/>
  <c r="HF63" i="7" s="1"/>
  <c r="DG29" i="7"/>
  <c r="HF29" i="7" s="1"/>
  <c r="DG101" i="7"/>
  <c r="HF101" i="7" s="1"/>
  <c r="DG55" i="7"/>
  <c r="HF55" i="7" s="1"/>
  <c r="DG81" i="7"/>
  <c r="HF81" i="7" s="1"/>
  <c r="DG92" i="7"/>
  <c r="HF92" i="7" s="1"/>
  <c r="DG25" i="7"/>
  <c r="HF25" i="7" s="1"/>
  <c r="DG93" i="7"/>
  <c r="HF93" i="7" s="1"/>
  <c r="DG69" i="7"/>
  <c r="HF69" i="7" s="1"/>
  <c r="DG42" i="7"/>
  <c r="HF42" i="7" s="1"/>
  <c r="DG32" i="7"/>
  <c r="HF32" i="7" s="1"/>
  <c r="DG4" i="7"/>
  <c r="HF4" i="7" s="1"/>
  <c r="DG61" i="7"/>
  <c r="HF61" i="7" s="1"/>
  <c r="DG45" i="7"/>
  <c r="HF45" i="7" s="1"/>
  <c r="DG3" i="7"/>
  <c r="HF3" i="7" s="1"/>
  <c r="DG72" i="7"/>
  <c r="HF72" i="7" s="1"/>
  <c r="DG24" i="7"/>
  <c r="HF24" i="7" s="1"/>
  <c r="DG97" i="7"/>
  <c r="HF97" i="7" s="1"/>
  <c r="DG39" i="7"/>
  <c r="HF39" i="7" s="1"/>
  <c r="DG100" i="7"/>
  <c r="HF100" i="7" s="1"/>
  <c r="DG62" i="7"/>
  <c r="HF62" i="7" s="1"/>
  <c r="DG70" i="7"/>
  <c r="HF70" i="7" s="1"/>
  <c r="DG43" i="7"/>
  <c r="HF43" i="7" s="1"/>
  <c r="DG10" i="7"/>
  <c r="HF10" i="7" s="1"/>
  <c r="DG84" i="7"/>
  <c r="HF84" i="7" s="1"/>
  <c r="DG44" i="7"/>
  <c r="HF44" i="7" s="1"/>
  <c r="DG5" i="7"/>
  <c r="HF5" i="7" s="1"/>
  <c r="DG53" i="7"/>
  <c r="HF53" i="7" s="1"/>
  <c r="DG87" i="7"/>
  <c r="HF87" i="7" s="1"/>
  <c r="DG82" i="7"/>
  <c r="HF82" i="7" s="1"/>
  <c r="DG26" i="7"/>
  <c r="HF26" i="7" s="1"/>
  <c r="DG15" i="7"/>
  <c r="HF15" i="7" s="1"/>
  <c r="DG56" i="7"/>
  <c r="HF56" i="7" s="1"/>
  <c r="DG85" i="7"/>
  <c r="HF85" i="7" s="1"/>
  <c r="DG52" i="7"/>
  <c r="HF52" i="7" s="1"/>
  <c r="DG14" i="7"/>
  <c r="HF14" i="7" s="1"/>
  <c r="DG80" i="7"/>
  <c r="HF80" i="7" s="1"/>
  <c r="DG50" i="7"/>
  <c r="HF50" i="7" s="1"/>
  <c r="DG17" i="7"/>
  <c r="HF17" i="7" s="1"/>
  <c r="DG68" i="7"/>
  <c r="HF68" i="7" s="1"/>
  <c r="DG96" i="7"/>
  <c r="HF96" i="7" s="1"/>
  <c r="DG98" i="7"/>
  <c r="HF98" i="7" s="1"/>
  <c r="DG49" i="7"/>
  <c r="HF49" i="7" s="1"/>
  <c r="DG19" i="7"/>
  <c r="HF19" i="7" s="1"/>
  <c r="DG6" i="7"/>
  <c r="HF6" i="7" s="1"/>
  <c r="DG59" i="7"/>
  <c r="HF59" i="7" s="1"/>
  <c r="DG64" i="7"/>
  <c r="HF64" i="7" s="1"/>
  <c r="DG27" i="7"/>
  <c r="HF27" i="7" s="1"/>
  <c r="DG77" i="7"/>
  <c r="HF77" i="7" s="1"/>
  <c r="DG67" i="7"/>
  <c r="HF67" i="7" s="1"/>
  <c r="DG18" i="7"/>
  <c r="HF18" i="7" s="1"/>
  <c r="DG48" i="7"/>
  <c r="HF48" i="7" s="1"/>
  <c r="DG22" i="7"/>
  <c r="HF22" i="7" s="1"/>
  <c r="DG94" i="7"/>
  <c r="HF94" i="7" s="1"/>
  <c r="DG76" i="7"/>
  <c r="HF76" i="7" s="1"/>
  <c r="DG54" i="7"/>
  <c r="HF54" i="7" s="1"/>
  <c r="DG33" i="7"/>
  <c r="HF33" i="7" s="1"/>
  <c r="DG16" i="7"/>
  <c r="HF16" i="7" s="1"/>
  <c r="DG60" i="7"/>
  <c r="HF60" i="7" s="1"/>
  <c r="DG66" i="7"/>
  <c r="HF66" i="7" s="1"/>
  <c r="DG41" i="7"/>
  <c r="HF41" i="7" s="1"/>
  <c r="DG8" i="7"/>
  <c r="HF8" i="7" s="1"/>
  <c r="DG57" i="7"/>
  <c r="HF57" i="7" s="1"/>
  <c r="DG36" i="7"/>
  <c r="HF36" i="7" s="1"/>
  <c r="DG102" i="7"/>
  <c r="HF102" i="7" s="1"/>
  <c r="DG35" i="7"/>
  <c r="HF35" i="7" s="1"/>
  <c r="DG91" i="7"/>
  <c r="HF91" i="7" s="1"/>
  <c r="DG79" i="7"/>
  <c r="HF79" i="7" s="1"/>
  <c r="DG65" i="7"/>
  <c r="HF65" i="7" s="1"/>
  <c r="DG37" i="7"/>
  <c r="HF37" i="7" s="1"/>
  <c r="DG20" i="7"/>
  <c r="HF20" i="7" s="1"/>
  <c r="DG13" i="7"/>
  <c r="HF13" i="7" s="1"/>
  <c r="DG83" i="7"/>
  <c r="HF83" i="7" s="1"/>
  <c r="DG58" i="7"/>
  <c r="HF58" i="7" s="1"/>
  <c r="DG12" i="7"/>
  <c r="HF12" i="7" s="1"/>
  <c r="DG75" i="7"/>
  <c r="HF75" i="7" s="1"/>
  <c r="DG30" i="7"/>
  <c r="HF30" i="7" s="1"/>
  <c r="DG71" i="7"/>
  <c r="HF71" i="7" s="1"/>
  <c r="DG31" i="7"/>
  <c r="HF31" i="7" s="1"/>
  <c r="DG9" i="7"/>
  <c r="HF9" i="7" s="1"/>
  <c r="DG90" i="7"/>
  <c r="HF90" i="7" s="1"/>
  <c r="DG78" i="7"/>
  <c r="HF78" i="7" s="1"/>
  <c r="DG46" i="7"/>
  <c r="HF46" i="7" s="1"/>
  <c r="DG40" i="7"/>
  <c r="HF40" i="7" s="1"/>
  <c r="DG95" i="7"/>
  <c r="HF95" i="7" s="1"/>
  <c r="DG34" i="7"/>
  <c r="HF34" i="7" s="1"/>
  <c r="DG99" i="7"/>
  <c r="HF99" i="7" s="1"/>
  <c r="DG11" i="7"/>
  <c r="HF11" i="7" s="1"/>
  <c r="DG73" i="7"/>
  <c r="HF73" i="7" s="1"/>
  <c r="DG47" i="7"/>
  <c r="HF47" i="7" s="1"/>
  <c r="DG74" i="7"/>
  <c r="HF74" i="7" s="1"/>
  <c r="DG88" i="7"/>
  <c r="HF88" i="7" s="1"/>
  <c r="DG23" i="7"/>
  <c r="HF23" i="7" s="1"/>
  <c r="AC42" i="7"/>
  <c r="EB42" i="7" s="1"/>
  <c r="AC24" i="7"/>
  <c r="EB24" i="7" s="1"/>
  <c r="AC93" i="7"/>
  <c r="EB93" i="7" s="1"/>
  <c r="AC59" i="7"/>
  <c r="EB59" i="7" s="1"/>
  <c r="AC28" i="7"/>
  <c r="EB28" i="7" s="1"/>
  <c r="AC72" i="7"/>
  <c r="EB72" i="7" s="1"/>
  <c r="AC69" i="7"/>
  <c r="EB69" i="7" s="1"/>
  <c r="AC34" i="7"/>
  <c r="EB34" i="7" s="1"/>
  <c r="AC7" i="7"/>
  <c r="EB7" i="7" s="1"/>
  <c r="AC62" i="7"/>
  <c r="EB62" i="7" s="1"/>
  <c r="AC74" i="7"/>
  <c r="EB74" i="7" s="1"/>
  <c r="AC14" i="7"/>
  <c r="EB14" i="7" s="1"/>
  <c r="AC43" i="7"/>
  <c r="EB43" i="7" s="1"/>
  <c r="AC32" i="7"/>
  <c r="EB32" i="7" s="1"/>
  <c r="AC100" i="7"/>
  <c r="EB100" i="7" s="1"/>
  <c r="AC71" i="7"/>
  <c r="EB71" i="7" s="1"/>
  <c r="AC10" i="7"/>
  <c r="EB10" i="7" s="1"/>
  <c r="AC102" i="7"/>
  <c r="EB102" i="7" s="1"/>
  <c r="AC52" i="7"/>
  <c r="EB52" i="7" s="1"/>
  <c r="AC33" i="7"/>
  <c r="EB33" i="7" s="1"/>
  <c r="AC29" i="7"/>
  <c r="EB29" i="7" s="1"/>
  <c r="AC94" i="7"/>
  <c r="EB94" i="7" s="1"/>
  <c r="AC98" i="7"/>
  <c r="EB98" i="7" s="1"/>
  <c r="AC16" i="7"/>
  <c r="EB16" i="7" s="1"/>
  <c r="AC50" i="7"/>
  <c r="EB50" i="7" s="1"/>
  <c r="AC48" i="7"/>
  <c r="EB48" i="7" s="1"/>
  <c r="AC4" i="7"/>
  <c r="EB4" i="7" s="1"/>
  <c r="AC66" i="7"/>
  <c r="EB66" i="7" s="1"/>
  <c r="AC46" i="7"/>
  <c r="EB46" i="7" s="1"/>
  <c r="AC15" i="7"/>
  <c r="EB15" i="7" s="1"/>
  <c r="AC47" i="7"/>
  <c r="EB47" i="7" s="1"/>
  <c r="AC82" i="7"/>
  <c r="EB82" i="7" s="1"/>
  <c r="AC17" i="7"/>
  <c r="EB17" i="7" s="1"/>
  <c r="AC86" i="7"/>
  <c r="EB86" i="7" s="1"/>
  <c r="AC11" i="7"/>
  <c r="EB11" i="7" s="1"/>
  <c r="AC87" i="7"/>
  <c r="EB87" i="7" s="1"/>
  <c r="AC91" i="7"/>
  <c r="EB91" i="7" s="1"/>
  <c r="AC78" i="7"/>
  <c r="EB78" i="7" s="1"/>
  <c r="AC58" i="7"/>
  <c r="EB58" i="7" s="1"/>
  <c r="AC25" i="7"/>
  <c r="EB25" i="7" s="1"/>
  <c r="AC65" i="7"/>
  <c r="EB65" i="7" s="1"/>
  <c r="AC35" i="7"/>
  <c r="EB35" i="7" s="1"/>
  <c r="AC19" i="7"/>
  <c r="EB19" i="7" s="1"/>
  <c r="AC96" i="7"/>
  <c r="EB96" i="7" s="1"/>
  <c r="AC54" i="7"/>
  <c r="EB54" i="7" s="1"/>
  <c r="AC44" i="7"/>
  <c r="EB44" i="7" s="1"/>
  <c r="AC84" i="7"/>
  <c r="EB84" i="7" s="1"/>
  <c r="AC70" i="7"/>
  <c r="EB70" i="7" s="1"/>
  <c r="AC23" i="7"/>
  <c r="EB23" i="7" s="1"/>
  <c r="AC92" i="7"/>
  <c r="EB92" i="7" s="1"/>
  <c r="AC68" i="7"/>
  <c r="EB68" i="7" s="1"/>
  <c r="AC56" i="7"/>
  <c r="EB56" i="7" s="1"/>
  <c r="AC21" i="7"/>
  <c r="EB21" i="7" s="1"/>
  <c r="AC89" i="7"/>
  <c r="EB89" i="7" s="1"/>
  <c r="AC51" i="7"/>
  <c r="EB51" i="7" s="1"/>
  <c r="AC27" i="7"/>
  <c r="EB27" i="7" s="1"/>
  <c r="AC5" i="7"/>
  <c r="EB5" i="7" s="1"/>
  <c r="AC61" i="7"/>
  <c r="EB61" i="7" s="1"/>
  <c r="AC38" i="7"/>
  <c r="EB38" i="7" s="1"/>
  <c r="AC41" i="7"/>
  <c r="EB41" i="7" s="1"/>
  <c r="AC88" i="7"/>
  <c r="EB88" i="7" s="1"/>
  <c r="AC101" i="7"/>
  <c r="EB101" i="7" s="1"/>
  <c r="AC9" i="7"/>
  <c r="EB9" i="7" s="1"/>
  <c r="AC57" i="7"/>
  <c r="EB57" i="7" s="1"/>
  <c r="AC73" i="7"/>
  <c r="EB73" i="7" s="1"/>
  <c r="AC31" i="7"/>
  <c r="EB31" i="7" s="1"/>
  <c r="AC99" i="7"/>
  <c r="EB99" i="7" s="1"/>
  <c r="AC45" i="7"/>
  <c r="EB45" i="7" s="1"/>
  <c r="AC39" i="7"/>
  <c r="EB39" i="7" s="1"/>
  <c r="AC22" i="7"/>
  <c r="EB22" i="7" s="1"/>
  <c r="AC97" i="7"/>
  <c r="EB97" i="7" s="1"/>
  <c r="AC40" i="7"/>
  <c r="EB40" i="7" s="1"/>
  <c r="AC95" i="7"/>
  <c r="EB95" i="7" s="1"/>
  <c r="AC13" i="7"/>
  <c r="EB13" i="7" s="1"/>
  <c r="AC79" i="7"/>
  <c r="EB79" i="7" s="1"/>
  <c r="AC20" i="7"/>
  <c r="EB20" i="7" s="1"/>
  <c r="AC6" i="7"/>
  <c r="EB6" i="7" s="1"/>
  <c r="AC76" i="7"/>
  <c r="EB76" i="7" s="1"/>
  <c r="AC26" i="7"/>
  <c r="EB26" i="7" s="1"/>
  <c r="AC8" i="7"/>
  <c r="EB8" i="7" s="1"/>
  <c r="AC60" i="7"/>
  <c r="EB60" i="7" s="1"/>
  <c r="AC36" i="7"/>
  <c r="EB36" i="7" s="1"/>
  <c r="AC12" i="7"/>
  <c r="EB12" i="7" s="1"/>
  <c r="AC81" i="7"/>
  <c r="EB81" i="7" s="1"/>
  <c r="AC49" i="7"/>
  <c r="EB49" i="7" s="1"/>
  <c r="AC55" i="7"/>
  <c r="EB55" i="7" s="1"/>
  <c r="AC80" i="7"/>
  <c r="EB80" i="7" s="1"/>
  <c r="AC85" i="7"/>
  <c r="EB85" i="7" s="1"/>
  <c r="AC37" i="7"/>
  <c r="EB37" i="7" s="1"/>
  <c r="AC30" i="7"/>
  <c r="EB30" i="7" s="1"/>
  <c r="AC90" i="7"/>
  <c r="EB90" i="7" s="1"/>
  <c r="AC18" i="7"/>
  <c r="EB18" i="7" s="1"/>
  <c r="AC75" i="7"/>
  <c r="EB75" i="7" s="1"/>
  <c r="AC64" i="7"/>
  <c r="EB64" i="7" s="1"/>
  <c r="AC83" i="7"/>
  <c r="EB83" i="7" s="1"/>
  <c r="AC53" i="7"/>
  <c r="EB53" i="7" s="1"/>
  <c r="AC77" i="7"/>
  <c r="EB77" i="7" s="1"/>
  <c r="AC3" i="7"/>
  <c r="EB3" i="7" s="1"/>
  <c r="AC67" i="7"/>
  <c r="EB67" i="7" s="1"/>
  <c r="AC63" i="7"/>
  <c r="EB63" i="7" s="1"/>
  <c r="BL99" i="7"/>
  <c r="FK99" i="7" s="1"/>
  <c r="CT40" i="7"/>
  <c r="GS40" i="7" s="1"/>
  <c r="AI82" i="7"/>
  <c r="EH82" i="7" s="1"/>
  <c r="AI13" i="7"/>
  <c r="EH13" i="7" s="1"/>
  <c r="DE32" i="7"/>
  <c r="HD32" i="7" s="1"/>
  <c r="CY34" i="7"/>
  <c r="GX34" i="7" s="1"/>
  <c r="AH102" i="7"/>
  <c r="EG102" i="7" s="1"/>
  <c r="AH19" i="7"/>
  <c r="EG19" i="7" s="1"/>
  <c r="AH97" i="7"/>
  <c r="EG97" i="7" s="1"/>
  <c r="AH39" i="7"/>
  <c r="EG39" i="7" s="1"/>
  <c r="AH38" i="7"/>
  <c r="EG38" i="7" s="1"/>
  <c r="AH30" i="7"/>
  <c r="EG30" i="7" s="1"/>
  <c r="AH11" i="7"/>
  <c r="EG11" i="7" s="1"/>
  <c r="AH91" i="7"/>
  <c r="EG91" i="7" s="1"/>
  <c r="AH47" i="7"/>
  <c r="EG47" i="7" s="1"/>
  <c r="AH6" i="7"/>
  <c r="EG6" i="7" s="1"/>
  <c r="AH70" i="7"/>
  <c r="EG70" i="7" s="1"/>
  <c r="AH32" i="7"/>
  <c r="EG32" i="7" s="1"/>
  <c r="AH14" i="7"/>
  <c r="EG14" i="7" s="1"/>
  <c r="AH82" i="7"/>
  <c r="EG82" i="7" s="1"/>
  <c r="AH17" i="7"/>
  <c r="EG17" i="7" s="1"/>
  <c r="AH37" i="7"/>
  <c r="EG37" i="7" s="1"/>
  <c r="AH88" i="7"/>
  <c r="EG88" i="7" s="1"/>
  <c r="AH46" i="7"/>
  <c r="EG46" i="7" s="1"/>
  <c r="AH60" i="7"/>
  <c r="EG60" i="7" s="1"/>
  <c r="AH86" i="7"/>
  <c r="EG86" i="7" s="1"/>
  <c r="AH74" i="7"/>
  <c r="EG74" i="7" s="1"/>
  <c r="AH22" i="7"/>
  <c r="EG22" i="7" s="1"/>
  <c r="AH72" i="7"/>
  <c r="EG72" i="7" s="1"/>
  <c r="AH51" i="7"/>
  <c r="EG51" i="7" s="1"/>
  <c r="AH58" i="7"/>
  <c r="EG58" i="7" s="1"/>
  <c r="AH10" i="7"/>
  <c r="EG10" i="7" s="1"/>
  <c r="AH93" i="7"/>
  <c r="EG93" i="7" s="1"/>
  <c r="AH29" i="7"/>
  <c r="EG29" i="7" s="1"/>
  <c r="AH62" i="7"/>
  <c r="EG62" i="7" s="1"/>
  <c r="AH53" i="7"/>
  <c r="EG53" i="7" s="1"/>
  <c r="AH24" i="7"/>
  <c r="EG24" i="7" s="1"/>
  <c r="AH78" i="7"/>
  <c r="EG78" i="7" s="1"/>
  <c r="AH48" i="7"/>
  <c r="EG48" i="7" s="1"/>
  <c r="AH54" i="7"/>
  <c r="EG54" i="7" s="1"/>
  <c r="AH21" i="7"/>
  <c r="EG21" i="7" s="1"/>
  <c r="AH59" i="7"/>
  <c r="EG59" i="7" s="1"/>
  <c r="AH89" i="7"/>
  <c r="EG89" i="7" s="1"/>
  <c r="AH75" i="7"/>
  <c r="EG75" i="7" s="1"/>
  <c r="AH34" i="7"/>
  <c r="EG34" i="7" s="1"/>
  <c r="AH69" i="7"/>
  <c r="EG69" i="7" s="1"/>
  <c r="AH44" i="7"/>
  <c r="EG44" i="7" s="1"/>
  <c r="AH73" i="7"/>
  <c r="EG73" i="7" s="1"/>
  <c r="AH63" i="7"/>
  <c r="EG63" i="7" s="1"/>
  <c r="AH45" i="7"/>
  <c r="EG45" i="7" s="1"/>
  <c r="AH90" i="7"/>
  <c r="EG90" i="7" s="1"/>
  <c r="AH67" i="7"/>
  <c r="EG67" i="7" s="1"/>
  <c r="AH68" i="7"/>
  <c r="EG68" i="7" s="1"/>
  <c r="AH80" i="7"/>
  <c r="EG80" i="7" s="1"/>
  <c r="AH95" i="7"/>
  <c r="EG95" i="7" s="1"/>
  <c r="AH4" i="7"/>
  <c r="EG4" i="7" s="1"/>
  <c r="AH61" i="7"/>
  <c r="EG61" i="7" s="1"/>
  <c r="AH18" i="7"/>
  <c r="EG18" i="7" s="1"/>
  <c r="AH26" i="7"/>
  <c r="EG26" i="7" s="1"/>
  <c r="AH31" i="7"/>
  <c r="EG31" i="7" s="1"/>
  <c r="AH94" i="7"/>
  <c r="EG94" i="7" s="1"/>
  <c r="AH41" i="7"/>
  <c r="EG41" i="7" s="1"/>
  <c r="AH9" i="7"/>
  <c r="EG9" i="7" s="1"/>
  <c r="AH7" i="7"/>
  <c r="EG7" i="7" s="1"/>
  <c r="AH20" i="7"/>
  <c r="EG20" i="7" s="1"/>
  <c r="AH25" i="7"/>
  <c r="EG25" i="7" s="1"/>
  <c r="AH83" i="7"/>
  <c r="EG83" i="7" s="1"/>
  <c r="AH40" i="7"/>
  <c r="EG40" i="7" s="1"/>
  <c r="AH96" i="7"/>
  <c r="EG96" i="7" s="1"/>
  <c r="AH15" i="7"/>
  <c r="EG15" i="7" s="1"/>
  <c r="AH13" i="7"/>
  <c r="EG13" i="7" s="1"/>
  <c r="AH8" i="7"/>
  <c r="EG8" i="7" s="1"/>
  <c r="AH52" i="7"/>
  <c r="EG52" i="7" s="1"/>
  <c r="AH43" i="7"/>
  <c r="EG43" i="7" s="1"/>
  <c r="AH5" i="7"/>
  <c r="EG5" i="7" s="1"/>
  <c r="AH27" i="7"/>
  <c r="EG27" i="7" s="1"/>
  <c r="AH49" i="7"/>
  <c r="EG49" i="7" s="1"/>
  <c r="AH100" i="7"/>
  <c r="EG100" i="7" s="1"/>
  <c r="AH35" i="7"/>
  <c r="EG35" i="7" s="1"/>
  <c r="AH85" i="7"/>
  <c r="EG85" i="7" s="1"/>
  <c r="AH79" i="7"/>
  <c r="EG79" i="7" s="1"/>
  <c r="AH71" i="7"/>
  <c r="EG71" i="7" s="1"/>
  <c r="AH87" i="7"/>
  <c r="EG87" i="7" s="1"/>
  <c r="AH99" i="7"/>
  <c r="EG99" i="7" s="1"/>
  <c r="AH81" i="7"/>
  <c r="EG81" i="7" s="1"/>
  <c r="AH101" i="7"/>
  <c r="EG101" i="7" s="1"/>
  <c r="AH92" i="7"/>
  <c r="EG92" i="7" s="1"/>
  <c r="R11" i="7"/>
  <c r="DQ11" i="7" s="1"/>
  <c r="R28" i="7"/>
  <c r="DQ28" i="7" s="1"/>
  <c r="R95" i="7"/>
  <c r="DQ95" i="7" s="1"/>
  <c r="R10" i="7"/>
  <c r="DQ10" i="7" s="1"/>
  <c r="R56" i="7"/>
  <c r="DQ56" i="7" s="1"/>
  <c r="R83" i="7"/>
  <c r="DQ83" i="7" s="1"/>
  <c r="R39" i="7"/>
  <c r="DQ39" i="7" s="1"/>
  <c r="R81" i="7"/>
  <c r="DQ81" i="7" s="1"/>
  <c r="R97" i="7"/>
  <c r="DQ97" i="7" s="1"/>
  <c r="R48" i="7"/>
  <c r="DQ48" i="7" s="1"/>
  <c r="R23" i="7"/>
  <c r="DQ23" i="7" s="1"/>
  <c r="R34" i="7"/>
  <c r="DQ34" i="7" s="1"/>
  <c r="R75" i="7"/>
  <c r="DQ75" i="7" s="1"/>
  <c r="R71" i="7"/>
  <c r="DQ71" i="7" s="1"/>
  <c r="R57" i="7"/>
  <c r="DQ57" i="7" s="1"/>
  <c r="R99" i="7"/>
  <c r="DQ99" i="7" s="1"/>
  <c r="R62" i="7"/>
  <c r="DQ62" i="7" s="1"/>
  <c r="R45" i="7"/>
  <c r="DQ45" i="7" s="1"/>
  <c r="R100" i="7"/>
  <c r="DQ100" i="7" s="1"/>
  <c r="R65" i="7"/>
  <c r="DQ65" i="7" s="1"/>
  <c r="R88" i="7"/>
  <c r="DQ88" i="7" s="1"/>
  <c r="R78" i="7"/>
  <c r="DQ78" i="7" s="1"/>
  <c r="R16" i="7"/>
  <c r="DQ16" i="7" s="1"/>
  <c r="R90" i="7"/>
  <c r="DQ90" i="7" s="1"/>
  <c r="R60" i="7"/>
  <c r="DQ60" i="7" s="1"/>
  <c r="R29" i="7"/>
  <c r="DQ29" i="7" s="1"/>
  <c r="R82" i="7"/>
  <c r="DQ82" i="7" s="1"/>
  <c r="R87" i="7"/>
  <c r="DQ87" i="7" s="1"/>
  <c r="R58" i="7"/>
  <c r="DQ58" i="7" s="1"/>
  <c r="R13" i="7"/>
  <c r="DQ13" i="7" s="1"/>
  <c r="R5" i="7"/>
  <c r="DQ5" i="7" s="1"/>
  <c r="R68" i="7"/>
  <c r="DQ68" i="7" s="1"/>
  <c r="R41" i="7"/>
  <c r="DQ41" i="7" s="1"/>
  <c r="R24" i="7"/>
  <c r="DQ24" i="7" s="1"/>
  <c r="R101" i="7"/>
  <c r="DQ101" i="7" s="1"/>
  <c r="R61" i="7"/>
  <c r="DQ61" i="7" s="1"/>
  <c r="R94" i="7"/>
  <c r="DQ94" i="7" s="1"/>
  <c r="R84" i="7"/>
  <c r="DQ84" i="7" s="1"/>
  <c r="R27" i="7"/>
  <c r="DQ27" i="7" s="1"/>
  <c r="R26" i="7"/>
  <c r="DQ26" i="7" s="1"/>
  <c r="R91" i="7"/>
  <c r="DQ91" i="7" s="1"/>
  <c r="R70" i="7"/>
  <c r="DQ70" i="7" s="1"/>
  <c r="R36" i="7"/>
  <c r="DQ36" i="7" s="1"/>
  <c r="R3" i="7"/>
  <c r="DQ3" i="7" s="1"/>
  <c r="R63" i="7"/>
  <c r="DQ63" i="7" s="1"/>
  <c r="R25" i="7"/>
  <c r="DQ25" i="7" s="1"/>
  <c r="R86" i="7"/>
  <c r="DQ86" i="7" s="1"/>
  <c r="R38" i="7"/>
  <c r="DQ38" i="7" s="1"/>
  <c r="R43" i="7"/>
  <c r="DQ43" i="7" s="1"/>
  <c r="R98" i="7"/>
  <c r="DQ98" i="7" s="1"/>
  <c r="R55" i="7"/>
  <c r="DQ55" i="7" s="1"/>
  <c r="R49" i="7"/>
  <c r="DQ49" i="7" s="1"/>
  <c r="R18" i="7"/>
  <c r="DQ18" i="7" s="1"/>
  <c r="R73" i="7"/>
  <c r="DQ73" i="7" s="1"/>
  <c r="R92" i="7"/>
  <c r="DQ92" i="7" s="1"/>
  <c r="R21" i="7"/>
  <c r="DQ21" i="7" s="1"/>
  <c r="R77" i="7"/>
  <c r="DQ77" i="7" s="1"/>
  <c r="R69" i="7"/>
  <c r="DQ69" i="7" s="1"/>
  <c r="R53" i="7"/>
  <c r="DQ53" i="7" s="1"/>
  <c r="R22" i="7"/>
  <c r="DQ22" i="7" s="1"/>
  <c r="R7" i="7"/>
  <c r="DQ7" i="7" s="1"/>
  <c r="R72" i="7"/>
  <c r="DQ72" i="7" s="1"/>
  <c r="R96" i="7"/>
  <c r="DQ96" i="7" s="1"/>
  <c r="R37" i="7"/>
  <c r="DQ37" i="7" s="1"/>
  <c r="R15" i="7"/>
  <c r="DQ15" i="7" s="1"/>
  <c r="R59" i="7"/>
  <c r="DQ59" i="7" s="1"/>
  <c r="R64" i="7"/>
  <c r="DQ64" i="7" s="1"/>
  <c r="R42" i="7"/>
  <c r="DQ42" i="7" s="1"/>
  <c r="R8" i="7"/>
  <c r="DQ8" i="7" s="1"/>
  <c r="R67" i="7"/>
  <c r="DQ67" i="7" s="1"/>
  <c r="R44" i="7"/>
  <c r="DQ44" i="7" s="1"/>
  <c r="R76" i="7"/>
  <c r="DQ76" i="7" s="1"/>
  <c r="R102" i="7"/>
  <c r="DQ102" i="7" s="1"/>
  <c r="R40" i="7"/>
  <c r="DQ40" i="7" s="1"/>
  <c r="R50" i="7"/>
  <c r="DQ50" i="7" s="1"/>
  <c r="R30" i="7"/>
  <c r="DQ30" i="7" s="1"/>
  <c r="R14" i="7"/>
  <c r="DQ14" i="7" s="1"/>
  <c r="R74" i="7"/>
  <c r="DQ74" i="7" s="1"/>
  <c r="R31" i="7"/>
  <c r="DQ31" i="7" s="1"/>
  <c r="R20" i="7"/>
  <c r="DQ20" i="7" s="1"/>
  <c r="R66" i="7"/>
  <c r="DQ66" i="7" s="1"/>
  <c r="R9" i="7"/>
  <c r="DQ9" i="7" s="1"/>
  <c r="R52" i="7"/>
  <c r="DQ52" i="7" s="1"/>
  <c r="R85" i="7"/>
  <c r="DQ85" i="7" s="1"/>
  <c r="R51" i="7"/>
  <c r="DQ51" i="7" s="1"/>
  <c r="R17" i="7"/>
  <c r="DQ17" i="7" s="1"/>
  <c r="R12" i="7"/>
  <c r="DQ12" i="7" s="1"/>
  <c r="R80" i="7"/>
  <c r="DQ80" i="7" s="1"/>
  <c r="R33" i="7"/>
  <c r="DQ33" i="7" s="1"/>
  <c r="R79" i="7"/>
  <c r="DQ79" i="7" s="1"/>
  <c r="R35" i="7"/>
  <c r="DQ35" i="7" s="1"/>
  <c r="R6" i="7"/>
  <c r="DQ6" i="7" s="1"/>
  <c r="R54" i="7"/>
  <c r="DQ54" i="7" s="1"/>
  <c r="R4" i="7"/>
  <c r="DQ4" i="7" s="1"/>
  <c r="R32" i="7"/>
  <c r="DQ32" i="7" s="1"/>
  <c r="R47" i="7"/>
  <c r="DQ47" i="7" s="1"/>
  <c r="R89" i="7"/>
  <c r="DQ89" i="7" s="1"/>
  <c r="R19" i="7"/>
  <c r="DQ19" i="7" s="1"/>
  <c r="R46" i="7"/>
  <c r="DQ46" i="7" s="1"/>
  <c r="CT17" i="7"/>
  <c r="GS17" i="7" s="1"/>
  <c r="AI41" i="7"/>
  <c r="EH41" i="7" s="1"/>
  <c r="DE57" i="7"/>
  <c r="HD57" i="7" s="1"/>
  <c r="CK102" i="7"/>
  <c r="GJ102" i="7" s="1"/>
  <c r="CK84" i="7"/>
  <c r="GJ84" i="7" s="1"/>
  <c r="CK100" i="7"/>
  <c r="GJ100" i="7" s="1"/>
  <c r="CK91" i="7"/>
  <c r="GJ91" i="7" s="1"/>
  <c r="CK94" i="7"/>
  <c r="GJ94" i="7" s="1"/>
  <c r="CK92" i="7"/>
  <c r="GJ92" i="7" s="1"/>
  <c r="DF79" i="7"/>
  <c r="HE79" i="7" s="1"/>
  <c r="BH95" i="7"/>
  <c r="FG95" i="7" s="1"/>
  <c r="CT33" i="7"/>
  <c r="GS33" i="7" s="1"/>
  <c r="AI68" i="7"/>
  <c r="EH68" i="7" s="1"/>
  <c r="DE73" i="7"/>
  <c r="HD73" i="7" s="1"/>
  <c r="DE5" i="7"/>
  <c r="HD5" i="7" s="1"/>
  <c r="CY12" i="7"/>
  <c r="GX12" i="7" s="1"/>
  <c r="CH83" i="7"/>
  <c r="GG83" i="7" s="1"/>
  <c r="CH3" i="7"/>
  <c r="GG3" i="7" s="1"/>
  <c r="CH85" i="7"/>
  <c r="GG85" i="7" s="1"/>
  <c r="CH76" i="7"/>
  <c r="GG76" i="7" s="1"/>
  <c r="CP30" i="7"/>
  <c r="GO30" i="7" s="1"/>
  <c r="CP51" i="7"/>
  <c r="GO51" i="7" s="1"/>
  <c r="CP17" i="7"/>
  <c r="GO17" i="7" s="1"/>
  <c r="CP83" i="7"/>
  <c r="GO83" i="7" s="1"/>
  <c r="CP42" i="7"/>
  <c r="GO42" i="7" s="1"/>
  <c r="CP60" i="7"/>
  <c r="GO60" i="7" s="1"/>
  <c r="CP15" i="7"/>
  <c r="GO15" i="7" s="1"/>
  <c r="CP90" i="7"/>
  <c r="GO90" i="7" s="1"/>
  <c r="CP44" i="7"/>
  <c r="GO44" i="7" s="1"/>
  <c r="CP12" i="7"/>
  <c r="GO12" i="7" s="1"/>
  <c r="CP79" i="7"/>
  <c r="GO79" i="7" s="1"/>
  <c r="CP50" i="7"/>
  <c r="GO50" i="7" s="1"/>
  <c r="CP29" i="7"/>
  <c r="GO29" i="7" s="1"/>
  <c r="CP99" i="7"/>
  <c r="GO99" i="7" s="1"/>
  <c r="CP71" i="7"/>
  <c r="GO71" i="7" s="1"/>
  <c r="CP46" i="7"/>
  <c r="GO46" i="7" s="1"/>
  <c r="CP26" i="7"/>
  <c r="GO26" i="7" s="1"/>
  <c r="CP78" i="7"/>
  <c r="GO78" i="7" s="1"/>
  <c r="CP53" i="7"/>
  <c r="GO53" i="7" s="1"/>
  <c r="CP18" i="7"/>
  <c r="GO18" i="7" s="1"/>
  <c r="CP87" i="7"/>
  <c r="GO87" i="7" s="1"/>
  <c r="CP88" i="7"/>
  <c r="GO88" i="7" s="1"/>
  <c r="CP25" i="7"/>
  <c r="GO25" i="7" s="1"/>
  <c r="CP8" i="7"/>
  <c r="GO8" i="7" s="1"/>
  <c r="CP68" i="7"/>
  <c r="GO68" i="7" s="1"/>
  <c r="CP54" i="7"/>
  <c r="GO54" i="7" s="1"/>
  <c r="CP32" i="7"/>
  <c r="GO32" i="7" s="1"/>
  <c r="CP85" i="7"/>
  <c r="GO85" i="7" s="1"/>
  <c r="CP92" i="7"/>
  <c r="GO92" i="7" s="1"/>
  <c r="CP27" i="7"/>
  <c r="GO27" i="7" s="1"/>
  <c r="CP10" i="7"/>
  <c r="GO10" i="7" s="1"/>
  <c r="CP70" i="7"/>
  <c r="GO70" i="7" s="1"/>
  <c r="CP45" i="7"/>
  <c r="GO45" i="7" s="1"/>
  <c r="CP16" i="7"/>
  <c r="GO16" i="7" s="1"/>
  <c r="CP95" i="7"/>
  <c r="GO95" i="7" s="1"/>
  <c r="CP66" i="7"/>
  <c r="GO66" i="7" s="1"/>
  <c r="CP23" i="7"/>
  <c r="GO23" i="7" s="1"/>
  <c r="CP6" i="7"/>
  <c r="GO6" i="7" s="1"/>
  <c r="CP73" i="7"/>
  <c r="GO73" i="7" s="1"/>
  <c r="CP41" i="7"/>
  <c r="GO41" i="7" s="1"/>
  <c r="CP64" i="7"/>
  <c r="GO64" i="7" s="1"/>
  <c r="CP69" i="7"/>
  <c r="GO69" i="7" s="1"/>
  <c r="CP47" i="7"/>
  <c r="GO47" i="7" s="1"/>
  <c r="CP38" i="7"/>
  <c r="GO38" i="7" s="1"/>
  <c r="CP55" i="7"/>
  <c r="GO55" i="7" s="1"/>
  <c r="CP21" i="7"/>
  <c r="GO21" i="7" s="1"/>
  <c r="CP33" i="7"/>
  <c r="GO33" i="7" s="1"/>
  <c r="CP36" i="7"/>
  <c r="GO36" i="7" s="1"/>
  <c r="CP7" i="7"/>
  <c r="GO7" i="7" s="1"/>
  <c r="CP93" i="7"/>
  <c r="GO93" i="7" s="1"/>
  <c r="CP37" i="7"/>
  <c r="GO37" i="7" s="1"/>
  <c r="CP48" i="7"/>
  <c r="GO48" i="7" s="1"/>
  <c r="CP20" i="7"/>
  <c r="GO20" i="7" s="1"/>
  <c r="CP75" i="7"/>
  <c r="GO75" i="7" s="1"/>
  <c r="CP89" i="7"/>
  <c r="GO89" i="7" s="1"/>
  <c r="CP76" i="7"/>
  <c r="GO76" i="7" s="1"/>
  <c r="CP77" i="7"/>
  <c r="GO77" i="7" s="1"/>
  <c r="CP9" i="7"/>
  <c r="GO9" i="7" s="1"/>
  <c r="CP5" i="7"/>
  <c r="GO5" i="7" s="1"/>
  <c r="CP52" i="7"/>
  <c r="GO52" i="7" s="1"/>
  <c r="CP57" i="7"/>
  <c r="GO57" i="7" s="1"/>
  <c r="CP72" i="7"/>
  <c r="GO72" i="7" s="1"/>
  <c r="CP80" i="7"/>
  <c r="GO80" i="7" s="1"/>
  <c r="CP84" i="7"/>
  <c r="GO84" i="7" s="1"/>
  <c r="CP91" i="7"/>
  <c r="GO91" i="7" s="1"/>
  <c r="CP97" i="7"/>
  <c r="GO97" i="7" s="1"/>
  <c r="U16" i="7"/>
  <c r="DT16" i="7" s="1"/>
  <c r="U64" i="7"/>
  <c r="DT64" i="7" s="1"/>
  <c r="DI20" i="7"/>
  <c r="HH20" i="7" s="1"/>
  <c r="CP59" i="7"/>
  <c r="GO59" i="7" s="1"/>
  <c r="CN87" i="7"/>
  <c r="GM87" i="7" s="1"/>
  <c r="AG22" i="7"/>
  <c r="EF22" i="7" s="1"/>
  <c r="U100" i="7"/>
  <c r="DT100" i="7" s="1"/>
  <c r="U62" i="7"/>
  <c r="DT62" i="7" s="1"/>
  <c r="DI98" i="7"/>
  <c r="HH98" i="7" s="1"/>
  <c r="CP14" i="7"/>
  <c r="GO14" i="7" s="1"/>
  <c r="CN79" i="7"/>
  <c r="GM79" i="7" s="1"/>
  <c r="Z93" i="7"/>
  <c r="DY93" i="7" s="1"/>
  <c r="AE18" i="12"/>
  <c r="AE17" i="12"/>
  <c r="AJ17" i="12"/>
  <c r="AK19" i="12"/>
  <c r="AE19" i="12"/>
  <c r="Z5" i="12"/>
  <c r="AJ18" i="12"/>
  <c r="AG17" i="12"/>
  <c r="AD18" i="12"/>
  <c r="AK18" i="12"/>
  <c r="AI19" i="12"/>
  <c r="AF18" i="12"/>
  <c r="AD19" i="12"/>
  <c r="AF19" i="12"/>
  <c r="AF17" i="12"/>
  <c r="AG18" i="12"/>
  <c r="AH17" i="12"/>
  <c r="AI17" i="12"/>
  <c r="AL17" i="12"/>
  <c r="Z4" i="12"/>
  <c r="AH18" i="12"/>
  <c r="AK17" i="12"/>
  <c r="Z3" i="12"/>
  <c r="AH19" i="12"/>
  <c r="AL19" i="12"/>
  <c r="AD17" i="12"/>
  <c r="AI18" i="12"/>
  <c r="AG19" i="12"/>
  <c r="AJ19" i="12"/>
  <c r="AL18" i="12"/>
  <c r="HJ77" i="7" l="1"/>
  <c r="HK77" i="7" s="1"/>
  <c r="HN77" i="7" s="1" a="1"/>
  <c r="HN77" i="7" s="1"/>
  <c r="HO77" i="7" s="1"/>
  <c r="HJ57" i="7"/>
  <c r="HK57" i="7" s="1"/>
  <c r="HN57" i="7" s="1" a="1"/>
  <c r="HN57" i="7" s="1"/>
  <c r="HO57" i="7" s="1"/>
  <c r="HJ38" i="7"/>
  <c r="HK38" i="7" s="1"/>
  <c r="HN38" i="7" s="1" a="1"/>
  <c r="HN38" i="7" s="1"/>
  <c r="HO38" i="7" s="1"/>
  <c r="HJ86" i="7"/>
  <c r="HK86" i="7" s="1"/>
  <c r="HN86" i="7" s="1" a="1"/>
  <c r="HN86" i="7" s="1"/>
  <c r="HO86" i="7" s="1"/>
  <c r="HJ96" i="7"/>
  <c r="HK96" i="7" s="1"/>
  <c r="HN96" i="7" s="1" a="1"/>
  <c r="HN96" i="7" s="1"/>
  <c r="HO96" i="7" s="1"/>
  <c r="HJ35" i="7"/>
  <c r="HK35" i="7" s="1"/>
  <c r="HN35" i="7" s="1" a="1"/>
  <c r="HN35" i="7" s="1"/>
  <c r="HO35" i="7" s="1"/>
  <c r="HJ49" i="7"/>
  <c r="HK49" i="7" s="1"/>
  <c r="HN49" i="7" s="1" a="1"/>
  <c r="HN49" i="7" s="1"/>
  <c r="HO49" i="7" s="1"/>
  <c r="HJ81" i="7"/>
  <c r="HK81" i="7" s="1"/>
  <c r="HN81" i="7" s="1" a="1"/>
  <c r="HN81" i="7" s="1"/>
  <c r="HO81" i="7" s="1"/>
  <c r="HJ17" i="7"/>
  <c r="HK17" i="7" s="1"/>
  <c r="HN17" i="7" s="1" a="1"/>
  <c r="HN17" i="7" s="1"/>
  <c r="HO17" i="7" s="1"/>
  <c r="HJ4" i="7"/>
  <c r="HK4" i="7" s="1"/>
  <c r="HN4" i="7" s="1" a="1"/>
  <c r="HN4" i="7" s="1"/>
  <c r="HO4" i="7" s="1"/>
  <c r="HJ68" i="7"/>
  <c r="HK68" i="7" s="1"/>
  <c r="HN68" i="7" s="1" a="1"/>
  <c r="HN68" i="7" s="1"/>
  <c r="HO68" i="7" s="1"/>
  <c r="HJ102" i="7"/>
  <c r="HK102" i="7" s="1"/>
  <c r="HN102" i="7" s="1" a="1"/>
  <c r="HN102" i="7" s="1"/>
  <c r="HO102" i="7" s="1"/>
  <c r="HJ60" i="7"/>
  <c r="HK60" i="7" s="1"/>
  <c r="HN60" i="7" s="1" a="1"/>
  <c r="HN60" i="7" s="1"/>
  <c r="HO60" i="7" s="1"/>
  <c r="HJ32" i="7"/>
  <c r="HK32" i="7" s="1"/>
  <c r="HN32" i="7" s="1" a="1"/>
  <c r="HN32" i="7" s="1"/>
  <c r="HO32" i="7" s="1"/>
  <c r="HJ46" i="7"/>
  <c r="HK46" i="7" s="1"/>
  <c r="HN46" i="7" s="1" a="1"/>
  <c r="HN46" i="7" s="1"/>
  <c r="HO46" i="7" s="1"/>
  <c r="HJ59" i="7"/>
  <c r="HK59" i="7" s="1"/>
  <c r="HN59" i="7" s="1" a="1"/>
  <c r="HN59" i="7" s="1"/>
  <c r="HO59" i="7" s="1"/>
  <c r="HJ24" i="7"/>
  <c r="HK24" i="7" s="1"/>
  <c r="HN24" i="7" s="1" a="1"/>
  <c r="HN24" i="7" s="1"/>
  <c r="HO24" i="7" s="1"/>
  <c r="HJ29" i="7"/>
  <c r="HK29" i="7" s="1"/>
  <c r="HN29" i="7" s="1" a="1"/>
  <c r="HN29" i="7" s="1"/>
  <c r="HO29" i="7" s="1"/>
  <c r="HJ7" i="7"/>
  <c r="HK7" i="7" s="1"/>
  <c r="HN7" i="7" s="1" a="1"/>
  <c r="HN7" i="7" s="1"/>
  <c r="HO7" i="7" s="1"/>
  <c r="HJ14" i="7"/>
  <c r="HK14" i="7" s="1"/>
  <c r="HN14" i="7" s="1" a="1"/>
  <c r="HN14" i="7" s="1"/>
  <c r="HO14" i="7" s="1"/>
  <c r="HJ43" i="7"/>
  <c r="HK43" i="7" s="1"/>
  <c r="HN43" i="7" s="1" a="1"/>
  <c r="HN43" i="7" s="1"/>
  <c r="HO43" i="7" s="1"/>
  <c r="HJ74" i="7"/>
  <c r="HK74" i="7" s="1"/>
  <c r="HN74" i="7" s="1" a="1"/>
  <c r="HN74" i="7" s="1"/>
  <c r="HO74" i="7" s="1"/>
  <c r="HJ79" i="7"/>
  <c r="HK79" i="7" s="1"/>
  <c r="HN79" i="7" s="1" a="1"/>
  <c r="HN79" i="7" s="1"/>
  <c r="HO79" i="7" s="1"/>
  <c r="HJ30" i="7"/>
  <c r="HK30" i="7" s="1"/>
  <c r="HN30" i="7" s="1" a="1"/>
  <c r="HN30" i="7" s="1"/>
  <c r="HO30" i="7" s="1"/>
  <c r="HJ40" i="7"/>
  <c r="HK40" i="7" s="1"/>
  <c r="HN40" i="7" s="1" a="1"/>
  <c r="HN40" i="7" s="1"/>
  <c r="HO40" i="7" s="1"/>
  <c r="HJ26" i="7"/>
  <c r="HK26" i="7" s="1"/>
  <c r="HN26" i="7" s="1" a="1"/>
  <c r="HN26" i="7" s="1"/>
  <c r="HO26" i="7" s="1"/>
  <c r="HJ100" i="7"/>
  <c r="HK100" i="7" s="1"/>
  <c r="HN100" i="7" s="1" a="1"/>
  <c r="HN100" i="7" s="1"/>
  <c r="HO100" i="7" s="1"/>
  <c r="HJ27" i="7"/>
  <c r="HK27" i="7" s="1"/>
  <c r="HN27" i="7" s="1" a="1"/>
  <c r="HN27" i="7" s="1"/>
  <c r="HO27" i="7" s="1"/>
  <c r="HJ10" i="7"/>
  <c r="HK10" i="7" s="1"/>
  <c r="HN10" i="7" s="1" a="1"/>
  <c r="HN10" i="7" s="1"/>
  <c r="HO10" i="7" s="1"/>
  <c r="HJ20" i="7"/>
  <c r="HK20" i="7" s="1"/>
  <c r="HN20" i="7" s="1" a="1"/>
  <c r="HN20" i="7" s="1"/>
  <c r="HO20" i="7" s="1"/>
  <c r="HJ62" i="7"/>
  <c r="HK62" i="7" s="1"/>
  <c r="HN62" i="7" s="1" a="1"/>
  <c r="HN62" i="7" s="1"/>
  <c r="HO62" i="7" s="1"/>
  <c r="HJ15" i="7"/>
  <c r="HK15" i="7" s="1"/>
  <c r="HN15" i="7" s="1" a="1"/>
  <c r="HN15" i="7" s="1"/>
  <c r="HO15" i="7" s="1"/>
  <c r="HJ45" i="7"/>
  <c r="HK45" i="7" s="1"/>
  <c r="HN45" i="7" s="1" a="1"/>
  <c r="HN45" i="7" s="1"/>
  <c r="HO45" i="7" s="1"/>
  <c r="HJ88" i="7"/>
  <c r="HK88" i="7" s="1"/>
  <c r="HN88" i="7" s="1" a="1"/>
  <c r="HN88" i="7" s="1"/>
  <c r="HO88" i="7" s="1"/>
  <c r="HJ92" i="7"/>
  <c r="HK92" i="7" s="1"/>
  <c r="HN92" i="7" s="1" a="1"/>
  <c r="HN92" i="7" s="1"/>
  <c r="HO92" i="7" s="1"/>
  <c r="HJ75" i="7"/>
  <c r="HK75" i="7" s="1"/>
  <c r="HN75" i="7" s="1" a="1"/>
  <c r="HN75" i="7" s="1"/>
  <c r="HO75" i="7" s="1"/>
  <c r="HJ78" i="7"/>
  <c r="HK78" i="7" s="1"/>
  <c r="HN78" i="7" s="1" a="1"/>
  <c r="HN78" i="7" s="1"/>
  <c r="HO78" i="7" s="1"/>
  <c r="HJ69" i="7"/>
  <c r="HK69" i="7" s="1"/>
  <c r="HN69" i="7" s="1" a="1"/>
  <c r="HN69" i="7" s="1"/>
  <c r="HO69" i="7" s="1"/>
  <c r="HJ58" i="7"/>
  <c r="HK58" i="7" s="1"/>
  <c r="HN58" i="7" s="1" a="1"/>
  <c r="HN58" i="7" s="1"/>
  <c r="HO58" i="7" s="1"/>
  <c r="HJ73" i="7"/>
  <c r="HK73" i="7" s="1"/>
  <c r="HN73" i="7" s="1" a="1"/>
  <c r="HN73" i="7" s="1"/>
  <c r="HO73" i="7" s="1"/>
  <c r="HJ23" i="7"/>
  <c r="HK23" i="7" s="1"/>
  <c r="HN23" i="7" s="1" a="1"/>
  <c r="HN23" i="7" s="1"/>
  <c r="HO23" i="7" s="1"/>
  <c r="HJ54" i="7"/>
  <c r="HK54" i="7" s="1"/>
  <c r="HN54" i="7" s="1" a="1"/>
  <c r="HN54" i="7" s="1"/>
  <c r="HO54" i="7" s="1"/>
  <c r="HJ84" i="7"/>
  <c r="HK84" i="7" s="1"/>
  <c r="HN84" i="7" s="1" a="1"/>
  <c r="HN84" i="7" s="1"/>
  <c r="HO84" i="7" s="1"/>
  <c r="HJ95" i="7"/>
  <c r="HK95" i="7" s="1"/>
  <c r="HN95" i="7" s="1" a="1"/>
  <c r="HN95" i="7" s="1"/>
  <c r="HO95" i="7" s="1"/>
  <c r="HJ52" i="7"/>
  <c r="HK52" i="7" s="1"/>
  <c r="HN52" i="7" s="1" a="1"/>
  <c r="HN52" i="7" s="1"/>
  <c r="HO52" i="7" s="1"/>
  <c r="HJ8" i="7"/>
  <c r="HK8" i="7" s="1"/>
  <c r="HN8" i="7" s="1" a="1"/>
  <c r="HN8" i="7" s="1"/>
  <c r="HO8" i="7" s="1"/>
  <c r="HJ82" i="7"/>
  <c r="HK82" i="7" s="1"/>
  <c r="HN82" i="7" s="1" a="1"/>
  <c r="HN82" i="7" s="1"/>
  <c r="HO82" i="7" s="1"/>
  <c r="HJ51" i="7"/>
  <c r="HK51" i="7" s="1"/>
  <c r="HN51" i="7" s="1" a="1"/>
  <c r="HN51" i="7" s="1"/>
  <c r="HO51" i="7" s="1"/>
  <c r="HJ12" i="7"/>
  <c r="HK12" i="7" s="1"/>
  <c r="HN12" i="7" s="1" a="1"/>
  <c r="HN12" i="7" s="1"/>
  <c r="HO12" i="7" s="1"/>
  <c r="HJ101" i="7"/>
  <c r="HK101" i="7" s="1"/>
  <c r="HN101" i="7" s="1" a="1"/>
  <c r="HN101" i="7" s="1"/>
  <c r="HO101" i="7" s="1"/>
  <c r="HJ53" i="7"/>
  <c r="HK53" i="7" s="1"/>
  <c r="HN53" i="7" s="1" a="1"/>
  <c r="HN53" i="7" s="1"/>
  <c r="HO53" i="7" s="1"/>
  <c r="HJ93" i="7"/>
  <c r="HK93" i="7" s="1"/>
  <c r="HN93" i="7" s="1" a="1"/>
  <c r="HN93" i="7" s="1"/>
  <c r="HO93" i="7" s="1"/>
  <c r="HJ67" i="7"/>
  <c r="HK67" i="7" s="1"/>
  <c r="HN67" i="7" s="1" a="1"/>
  <c r="HN67" i="7" s="1"/>
  <c r="HO67" i="7" s="1"/>
  <c r="HJ97" i="7"/>
  <c r="HK97" i="7" s="1"/>
  <c r="HN97" i="7" s="1" a="1"/>
  <c r="HN97" i="7" s="1"/>
  <c r="HO97" i="7" s="1"/>
  <c r="HJ25" i="7"/>
  <c r="HK25" i="7" s="1"/>
  <c r="HN25" i="7" s="1" a="1"/>
  <c r="HN25" i="7" s="1"/>
  <c r="HO25" i="7" s="1"/>
  <c r="HJ21" i="7"/>
  <c r="HK21" i="7" s="1"/>
  <c r="HN21" i="7" s="1" a="1"/>
  <c r="HN21" i="7" s="1"/>
  <c r="HO21" i="7" s="1"/>
  <c r="HJ5" i="7"/>
  <c r="HK5" i="7" s="1"/>
  <c r="HN5" i="7" s="1" a="1"/>
  <c r="HN5" i="7" s="1"/>
  <c r="HO5" i="7" s="1"/>
  <c r="HJ94" i="7"/>
  <c r="HK94" i="7" s="1"/>
  <c r="HN94" i="7" s="1" a="1"/>
  <c r="HN94" i="7" s="1"/>
  <c r="HO94" i="7" s="1"/>
  <c r="HJ90" i="7"/>
  <c r="HK90" i="7" s="1"/>
  <c r="HN90" i="7" s="1" a="1"/>
  <c r="HN90" i="7" s="1"/>
  <c r="HO90" i="7" s="1"/>
  <c r="HJ72" i="7"/>
  <c r="HK72" i="7" s="1"/>
  <c r="HN72" i="7" s="1" a="1"/>
  <c r="HN72" i="7" s="1"/>
  <c r="HO72" i="7" s="1"/>
  <c r="HJ3" i="7"/>
  <c r="HK3" i="7" s="1"/>
  <c r="HN3" i="7" s="1" a="1"/>
  <c r="HN3" i="7" s="1"/>
  <c r="HO3" i="7" s="1"/>
  <c r="HJ87" i="7"/>
  <c r="HK87" i="7" s="1"/>
  <c r="HN87" i="7" s="1" a="1"/>
  <c r="HN87" i="7" s="1"/>
  <c r="HO87" i="7" s="1"/>
  <c r="HJ91" i="7"/>
  <c r="HK91" i="7" s="1"/>
  <c r="HN91" i="7" s="1" a="1"/>
  <c r="HN91" i="7" s="1"/>
  <c r="HO91" i="7" s="1"/>
  <c r="HJ47" i="7"/>
  <c r="HK47" i="7" s="1"/>
  <c r="HN47" i="7" s="1" a="1"/>
  <c r="HN47" i="7" s="1"/>
  <c r="HO47" i="7" s="1"/>
  <c r="HJ16" i="7"/>
  <c r="HK16" i="7" s="1"/>
  <c r="HN16" i="7" s="1" a="1"/>
  <c r="HN16" i="7" s="1"/>
  <c r="HO16" i="7" s="1"/>
  <c r="HJ42" i="7"/>
  <c r="HK42" i="7" s="1"/>
  <c r="HN42" i="7" s="1" a="1"/>
  <c r="HN42" i="7" s="1"/>
  <c r="HO42" i="7" s="1"/>
  <c r="HJ31" i="7"/>
  <c r="HK31" i="7" s="1"/>
  <c r="HN31" i="7" s="1" a="1"/>
  <c r="HN31" i="7" s="1"/>
  <c r="HO31" i="7" s="1"/>
  <c r="HJ50" i="7"/>
  <c r="HK50" i="7" s="1"/>
  <c r="HN50" i="7" s="1" a="1"/>
  <c r="HN50" i="7" s="1"/>
  <c r="HO50" i="7" s="1"/>
  <c r="HJ28" i="7"/>
  <c r="HK28" i="7" s="1"/>
  <c r="HN28" i="7" s="1" a="1"/>
  <c r="HN28" i="7" s="1"/>
  <c r="HO28" i="7" s="1"/>
  <c r="HJ98" i="7"/>
  <c r="HK98" i="7" s="1"/>
  <c r="HN98" i="7" s="1" a="1"/>
  <c r="HN98" i="7" s="1"/>
  <c r="HO98" i="7" s="1"/>
  <c r="HJ11" i="7"/>
  <c r="HK11" i="7" s="1"/>
  <c r="HN11" i="7" s="1" a="1"/>
  <c r="HN11" i="7" s="1"/>
  <c r="HO11" i="7" s="1"/>
  <c r="HJ56" i="7"/>
  <c r="HK56" i="7" s="1"/>
  <c r="HN56" i="7" s="1" a="1"/>
  <c r="HN56" i="7" s="1"/>
  <c r="HO56" i="7" s="1"/>
  <c r="HJ55" i="7"/>
  <c r="HK55" i="7" s="1"/>
  <c r="HN55" i="7" s="1" a="1"/>
  <c r="HN55" i="7" s="1"/>
  <c r="HO55" i="7" s="1"/>
  <c r="HJ39" i="7"/>
  <c r="HK39" i="7" s="1"/>
  <c r="HN39" i="7" s="1" a="1"/>
  <c r="HN39" i="7" s="1"/>
  <c r="HO39" i="7" s="1"/>
  <c r="HJ76" i="7"/>
  <c r="HK76" i="7" s="1"/>
  <c r="HN76" i="7" s="1" a="1"/>
  <c r="HN76" i="7" s="1"/>
  <c r="HO76" i="7" s="1"/>
  <c r="HJ64" i="7"/>
  <c r="HK64" i="7" s="1"/>
  <c r="HN64" i="7" s="1" a="1"/>
  <c r="HN64" i="7" s="1"/>
  <c r="HO64" i="7" s="1"/>
  <c r="HJ61" i="7"/>
  <c r="HK61" i="7" s="1"/>
  <c r="HN61" i="7" s="1" a="1"/>
  <c r="HN61" i="7" s="1"/>
  <c r="HO61" i="7" s="1"/>
  <c r="HJ37" i="7"/>
  <c r="HK37" i="7" s="1"/>
  <c r="HN37" i="7" s="1" a="1"/>
  <c r="HN37" i="7" s="1"/>
  <c r="HO37" i="7" s="1"/>
  <c r="HJ34" i="7"/>
  <c r="HK34" i="7" s="1"/>
  <c r="HN34" i="7" s="1" a="1"/>
  <c r="HN34" i="7" s="1"/>
  <c r="HO34" i="7" s="1"/>
  <c r="HJ41" i="7"/>
  <c r="HK41" i="7" s="1"/>
  <c r="HN41" i="7" s="1" a="1"/>
  <c r="HN41" i="7" s="1"/>
  <c r="HO41" i="7" s="1"/>
  <c r="HJ19" i="7"/>
  <c r="HK19" i="7" s="1"/>
  <c r="HN19" i="7" s="1" a="1"/>
  <c r="HN19" i="7" s="1"/>
  <c r="HO19" i="7" s="1"/>
  <c r="HJ83" i="7"/>
  <c r="HK83" i="7" s="1"/>
  <c r="HN83" i="7" s="1" a="1"/>
  <c r="HN83" i="7" s="1"/>
  <c r="HO83" i="7" s="1"/>
  <c r="HJ36" i="7"/>
  <c r="HK36" i="7" s="1"/>
  <c r="HN36" i="7" s="1" a="1"/>
  <c r="HN36" i="7" s="1"/>
  <c r="HO36" i="7" s="1"/>
  <c r="HJ89" i="7"/>
  <c r="HK89" i="7" s="1"/>
  <c r="HN89" i="7" s="1" a="1"/>
  <c r="HN89" i="7" s="1"/>
  <c r="HO89" i="7" s="1"/>
  <c r="HJ63" i="7"/>
  <c r="HK63" i="7" s="1"/>
  <c r="HN63" i="7" s="1" a="1"/>
  <c r="HN63" i="7" s="1"/>
  <c r="HO63" i="7" s="1"/>
  <c r="HJ33" i="7"/>
  <c r="HK33" i="7" s="1"/>
  <c r="HN33" i="7" s="1" a="1"/>
  <c r="HN33" i="7" s="1"/>
  <c r="HO33" i="7" s="1"/>
  <c r="HJ80" i="7"/>
  <c r="HK80" i="7" s="1"/>
  <c r="HN80" i="7" s="1" a="1"/>
  <c r="HN80" i="7" s="1"/>
  <c r="HO80" i="7" s="1"/>
  <c r="HJ18" i="7"/>
  <c r="HK18" i="7" s="1"/>
  <c r="HN18" i="7" s="1" a="1"/>
  <c r="HN18" i="7" s="1"/>
  <c r="HO18" i="7" s="1"/>
  <c r="HJ65" i="7"/>
  <c r="HK65" i="7" s="1"/>
  <c r="HN65" i="7" s="1" a="1"/>
  <c r="HN65" i="7" s="1"/>
  <c r="HO65" i="7" s="1"/>
  <c r="HJ13" i="7"/>
  <c r="HK13" i="7" s="1"/>
  <c r="HN13" i="7" s="1" a="1"/>
  <c r="HN13" i="7" s="1"/>
  <c r="HO13" i="7" s="1"/>
  <c r="HJ70" i="7"/>
  <c r="HK70" i="7" s="1"/>
  <c r="HN70" i="7" s="1" a="1"/>
  <c r="HN70" i="7" s="1"/>
  <c r="HO70" i="7" s="1"/>
  <c r="HJ6" i="7"/>
  <c r="HK6" i="7" s="1"/>
  <c r="HN6" i="7" s="1" a="1"/>
  <c r="HN6" i="7" s="1"/>
  <c r="HO6" i="7" s="1"/>
  <c r="HJ85" i="7"/>
  <c r="HK85" i="7" s="1"/>
  <c r="HN85" i="7" s="1" a="1"/>
  <c r="HN85" i="7" s="1"/>
  <c r="HO85" i="7" s="1"/>
  <c r="HJ66" i="7"/>
  <c r="HK66" i="7" s="1"/>
  <c r="HN66" i="7" s="1" a="1"/>
  <c r="HN66" i="7" s="1"/>
  <c r="HO66" i="7" s="1"/>
  <c r="HJ99" i="7"/>
  <c r="HK99" i="7" s="1"/>
  <c r="HN99" i="7" s="1" a="1"/>
  <c r="HN99" i="7" s="1"/>
  <c r="HO99" i="7" s="1"/>
  <c r="HJ44" i="7"/>
  <c r="HK44" i="7" s="1"/>
  <c r="HN44" i="7" s="1" a="1"/>
  <c r="HN44" i="7" s="1"/>
  <c r="HO44" i="7" s="1"/>
  <c r="HJ71" i="7"/>
  <c r="HK71" i="7" s="1"/>
  <c r="HN71" i="7" s="1" a="1"/>
  <c r="HN71" i="7" s="1"/>
  <c r="HO71" i="7" s="1"/>
  <c r="HJ22" i="7"/>
  <c r="HK22" i="7" s="1"/>
  <c r="HN22" i="7" s="1" a="1"/>
  <c r="HN22" i="7" s="1"/>
  <c r="HO22" i="7" s="1"/>
  <c r="HJ48" i="7"/>
  <c r="HK48" i="7" s="1"/>
  <c r="HN48" i="7" s="1" a="1"/>
  <c r="HN48" i="7" s="1"/>
  <c r="HO48" i="7" s="1"/>
  <c r="HJ9" i="7"/>
  <c r="HK9" i="7" s="1"/>
  <c r="HN9" i="7" s="1" a="1"/>
  <c r="HN9" i="7" s="1"/>
  <c r="HO9" i="7" s="1"/>
  <c r="AG21" i="12"/>
  <c r="AG28" i="12"/>
  <c r="AG23" i="12"/>
  <c r="AG22" i="12"/>
  <c r="AG20" i="12"/>
  <c r="Z11" i="12"/>
  <c r="Z8" i="12"/>
  <c r="AF20" i="12"/>
  <c r="AF22" i="12"/>
  <c r="AJ21" i="12"/>
  <c r="AJ28" i="12"/>
  <c r="AJ23" i="12"/>
  <c r="AK22" i="12"/>
  <c r="AK20" i="12"/>
  <c r="AL23" i="12"/>
  <c r="AL21" i="12"/>
  <c r="AH21" i="12"/>
  <c r="AH28" i="12"/>
  <c r="AH23" i="12"/>
  <c r="AD22" i="12"/>
  <c r="AD20" i="12"/>
  <c r="AF28" i="12"/>
  <c r="AF21" i="12"/>
  <c r="AF23" i="12"/>
  <c r="Z9" i="12"/>
  <c r="Z12" i="12"/>
  <c r="Z13" i="12" s="1"/>
  <c r="AI23" i="12"/>
  <c r="AI28" i="12"/>
  <c r="AI21" i="12"/>
  <c r="AL20" i="12"/>
  <c r="AL22" i="12"/>
  <c r="AJ20" i="12"/>
  <c r="AJ22" i="12"/>
  <c r="AI20" i="12"/>
  <c r="AI22" i="12"/>
  <c r="AK21" i="12"/>
  <c r="AK28" i="12"/>
  <c r="AK23" i="12"/>
  <c r="AE20" i="12"/>
  <c r="AE22" i="12"/>
  <c r="AH20" i="12"/>
  <c r="AH22" i="12"/>
  <c r="AD21" i="12"/>
  <c r="AD28" i="12"/>
  <c r="AD23" i="12"/>
  <c r="AE23" i="12"/>
  <c r="AE21" i="12"/>
  <c r="AE28" i="12"/>
  <c r="HR2" i="7" l="1"/>
  <c r="AK25" i="12"/>
  <c r="AG24" i="12"/>
  <c r="AL24" i="12"/>
  <c r="AI24" i="12"/>
  <c r="AH24" i="12"/>
  <c r="AJ24" i="12"/>
  <c r="AF24" i="12"/>
  <c r="AD24" i="12"/>
  <c r="AE25" i="12"/>
  <c r="AE24" i="12"/>
  <c r="AF25" i="12"/>
  <c r="AL25" i="12"/>
  <c r="Z22" i="12"/>
  <c r="Z23" i="12" s="1"/>
  <c r="AI43" i="12"/>
  <c r="AI66" i="12"/>
  <c r="AI62" i="12"/>
  <c r="AI75" i="12"/>
  <c r="AH64" i="12"/>
  <c r="AH52" i="12"/>
  <c r="AH78" i="12"/>
  <c r="AI54" i="12"/>
  <c r="AI48" i="12"/>
  <c r="AI46" i="12"/>
  <c r="AH43" i="12"/>
  <c r="AI44" i="12"/>
  <c r="AI58" i="12"/>
  <c r="AI45" i="12"/>
  <c r="Z41" i="12"/>
  <c r="Z42" i="12" s="1"/>
  <c r="Z43" i="12" s="1"/>
  <c r="Z44" i="12" s="1"/>
  <c r="AI72" i="12"/>
  <c r="AI70" i="12"/>
  <c r="AH82" i="12"/>
  <c r="AI67" i="12"/>
  <c r="AI60" i="12"/>
  <c r="AH44" i="12"/>
  <c r="AH51" i="12"/>
  <c r="AI80" i="12"/>
  <c r="AH83" i="12"/>
  <c r="AH45" i="12"/>
  <c r="AI73" i="12"/>
  <c r="AH59" i="12"/>
  <c r="AI82" i="12"/>
  <c r="AI79" i="12"/>
  <c r="AI55" i="12"/>
  <c r="AH61" i="12"/>
  <c r="AH62" i="12"/>
  <c r="AI83" i="12"/>
  <c r="AH70" i="12"/>
  <c r="AH80" i="12"/>
  <c r="AI71" i="12"/>
  <c r="AH66" i="12"/>
  <c r="AI59" i="12"/>
  <c r="AH75" i="12"/>
  <c r="AH57" i="12"/>
  <c r="AI68" i="12"/>
  <c r="AH68" i="12"/>
  <c r="AH53" i="12"/>
  <c r="AI69" i="12"/>
  <c r="AI47" i="12"/>
  <c r="AI51" i="12"/>
  <c r="AI74" i="12"/>
  <c r="AH50" i="12"/>
  <c r="AH47" i="12"/>
  <c r="AI77" i="12"/>
  <c r="AI76" i="12"/>
  <c r="AI78" i="12"/>
  <c r="AH71" i="12"/>
  <c r="AH46" i="12"/>
  <c r="AH77" i="12"/>
  <c r="AH74" i="12"/>
  <c r="AI49" i="12"/>
  <c r="AH63" i="12"/>
  <c r="AI64" i="12"/>
  <c r="AI65" i="12"/>
  <c r="AH60" i="12"/>
  <c r="AH69" i="12"/>
  <c r="AH49" i="12"/>
  <c r="AI63" i="12"/>
  <c r="AH58" i="12"/>
  <c r="AH79" i="12"/>
  <c r="AH67" i="12"/>
  <c r="AH81" i="12"/>
  <c r="AH54" i="12"/>
  <c r="AI56" i="12"/>
  <c r="AI53" i="12"/>
  <c r="AH65" i="12"/>
  <c r="AH73" i="12"/>
  <c r="AH48" i="12"/>
  <c r="AH76" i="12"/>
  <c r="AI52" i="12"/>
  <c r="AI61" i="12"/>
  <c r="AH72" i="12"/>
  <c r="AI81" i="12"/>
  <c r="AI57" i="12"/>
  <c r="AH56" i="12"/>
  <c r="AI50" i="12"/>
  <c r="AH55" i="12"/>
  <c r="AD25" i="12"/>
  <c r="AK24" i="12"/>
  <c r="AJ25" i="12"/>
  <c r="AI25" i="12"/>
  <c r="AH25" i="12"/>
  <c r="AG25" i="12"/>
  <c r="Z56" i="12" l="1"/>
  <c r="AH26" i="12"/>
  <c r="AF27" i="12"/>
  <c r="AF26" i="12"/>
  <c r="AJ27" i="12"/>
  <c r="AD27" i="12"/>
  <c r="AI27" i="12"/>
  <c r="AH27" i="12"/>
  <c r="AI26" i="12"/>
  <c r="AG26" i="12"/>
  <c r="AL27" i="12"/>
  <c r="AG27" i="12"/>
  <c r="AL26" i="12"/>
  <c r="AK26" i="12"/>
  <c r="AK27" i="12"/>
  <c r="AE27" i="12"/>
  <c r="AE26" i="12"/>
  <c r="AJ26" i="12"/>
  <c r="AD26" i="12"/>
  <c r="AF29" i="12" l="1"/>
  <c r="AF31" i="12" s="1"/>
  <c r="AK29" i="12"/>
  <c r="AK31" i="12" s="1"/>
  <c r="AG12" i="12"/>
  <c r="AJ29" i="12"/>
  <c r="AJ31" i="12" s="1"/>
  <c r="AL12" i="12"/>
  <c r="AF12" i="12"/>
  <c r="AD12" i="12"/>
  <c r="AH29" i="12"/>
  <c r="AH30" i="12" s="1"/>
  <c r="AJ12" i="12"/>
  <c r="AK12" i="12"/>
  <c r="AI12" i="12"/>
  <c r="AH12" i="12"/>
  <c r="AE12" i="12"/>
  <c r="AD29" i="12"/>
  <c r="AD31" i="12" s="1"/>
  <c r="AE29" i="12"/>
  <c r="AE31" i="12" s="1"/>
  <c r="AG29" i="12"/>
  <c r="AG31" i="12" s="1"/>
  <c r="AI29" i="12"/>
  <c r="AI30" i="12" s="1"/>
  <c r="AJ30" i="12" l="1"/>
  <c r="AE30" i="12"/>
  <c r="AD30" i="12"/>
  <c r="AK30" i="12"/>
  <c r="AD14" i="12"/>
  <c r="AD13" i="12"/>
  <c r="AG30" i="12"/>
  <c r="AH31" i="12"/>
  <c r="AF13" i="12"/>
  <c r="AF14" i="12"/>
  <c r="AF30" i="12"/>
  <c r="AE13" i="12"/>
  <c r="AE14" i="12"/>
  <c r="AH13" i="12"/>
  <c r="AH14" i="12"/>
  <c r="AJ13" i="12"/>
  <c r="AJ14" i="12"/>
  <c r="AI14" i="12"/>
  <c r="AI13" i="12"/>
  <c r="AG13" i="12"/>
  <c r="AG14" i="12"/>
  <c r="AK14" i="12"/>
  <c r="AK13" i="12"/>
  <c r="AI31" i="12"/>
  <c r="AD33" i="12" l="1"/>
  <c r="AD34" i="12" s="1"/>
  <c r="AD35" i="12" s="1"/>
  <c r="AG33" i="12"/>
  <c r="AG34" i="12" s="1"/>
  <c r="AG35" i="12" s="1"/>
  <c r="AK33" i="12"/>
  <c r="AK34" i="12" s="1"/>
  <c r="AK35" i="12" s="1"/>
  <c r="AE33" i="12"/>
  <c r="AE34" i="12" s="1"/>
  <c r="AE35" i="12" s="1"/>
  <c r="AF33" i="12"/>
  <c r="AF34" i="12" s="1"/>
  <c r="AF35" i="12" s="1"/>
  <c r="AI33" i="12"/>
  <c r="AI34" i="12" s="1"/>
  <c r="AI35" i="12" s="1"/>
  <c r="AH33" i="12"/>
  <c r="AH34" i="12" s="1"/>
  <c r="AH35" i="12" s="1"/>
  <c r="AJ33" i="12"/>
  <c r="AJ34" i="12" s="1"/>
  <c r="AJ35" i="12" s="1"/>
  <c r="B15" i="7"/>
  <c r="B50" i="2" s="1"/>
  <c r="AD37" i="12" l="1"/>
  <c r="B49" i="2" s="1"/>
  <c r="B73" i="2" s="1"/>
  <c r="B74" i="2"/>
  <c r="B51"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tc={CAC951C4-1839-4330-A88B-64CC1845B256}</author>
    <author>tc={2C48F8BB-F10A-4F1D-B1CC-BE0C5C1649C8}</author>
    <author>tc={94D39CEA-FD5F-4170-B14D-BF780281352F}</author>
    <author>tc={FD10FD4D-C8DF-4C5B-A16D-907D2D159FFA}</author>
    <author>tc={AB3A8602-5A69-4DD5-8F31-12B19D72853E}</author>
  </authors>
  <commentList>
    <comment ref="AZ1" authorId="0" shapeId="0" xr:uid="{CAC951C4-1839-4330-A88B-64CC1845B256}">
      <text>
        <t>[Threaded comment]
Your version of Excel allows you to read this threaded comment; however, any edits to it will get removed if the file is opened in a newer version of Excel. Learn more: https://go.microsoft.com/fwlink/?linkid=870924
Comment:
    Duplicate this sheet to the other sheets</t>
      </text>
    </comment>
    <comment ref="CG1" authorId="1" shapeId="0" xr:uid="{2C48F8BB-F10A-4F1D-B1CC-BE0C5C1649C8}">
      <text>
        <t>[Threaded comment]
Your version of Excel allows you to read this threaded comment; however, any edits to it will get removed if the file is opened in a newer version of Excel. Learn more: https://go.microsoft.com/fwlink/?linkid=870924
Comment:
    Duplicate this sheet to the other sheets</t>
      </text>
    </comment>
    <comment ref="DN1" authorId="2" shapeId="0" xr:uid="{94D39CEA-FD5F-4170-B14D-BF780281352F}">
      <text>
        <t>[Threaded comment]
Your version of Excel allows you to read this threaded comment; however, any edits to it will get removed if the file is opened in a newer version of Excel. Learn more: https://go.microsoft.com/fwlink/?linkid=870924
Comment:
    Duplicate this sheet to the other sheets</t>
      </text>
    </comment>
    <comment ref="EU1" authorId="3" shapeId="0" xr:uid="{FD10FD4D-C8DF-4C5B-A16D-907D2D159FFA}">
      <text>
        <t>[Threaded comment]
Your version of Excel allows you to read this threaded comment; however, any edits to it will get removed if the file is opened in a newer version of Excel. Learn more: https://go.microsoft.com/fwlink/?linkid=870924
Comment:
    Duplicate this sheet to the other sheets</t>
      </text>
    </comment>
    <comment ref="GB1" authorId="4" shapeId="0" xr:uid="{AB3A8602-5A69-4DD5-8F31-12B19D72853E}">
      <text>
        <t>[Threaded comment]
Your version of Excel allows you to read this threaded comment; however, any edits to it will get removed if the file is opened in a newer version of Excel. Learn more: https://go.microsoft.com/fwlink/?linkid=870924
Comment:
    Duplicate this sheet to the other sheets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<sst xmlns="http://schemas.openxmlformats.org/spreadsheetml/2006/main" count="587" uniqueCount="370">
  <si>
    <t>Wavelength</t>
  </si>
  <si>
    <t>LSC dimensions</t>
  </si>
  <si>
    <t>Width (w)</t>
  </si>
  <si>
    <t>Height (h)</t>
  </si>
  <si>
    <t>Diagonal (d)</t>
  </si>
  <si>
    <t>cm</t>
  </si>
  <si>
    <t>Absorption</t>
  </si>
  <si>
    <t>/cm</t>
  </si>
  <si>
    <t>Waveguide</t>
  </si>
  <si>
    <t>Refractive index (wg)</t>
  </si>
  <si>
    <t>Refractive index (air)</t>
  </si>
  <si>
    <t>Critical angel</t>
  </si>
  <si>
    <t>degrees</t>
  </si>
  <si>
    <t>Losses</t>
  </si>
  <si>
    <t>Intermediate</t>
  </si>
  <si>
    <t>Escape cone absorption</t>
  </si>
  <si>
    <t>m^2 kg/s</t>
  </si>
  <si>
    <t>m/s</t>
  </si>
  <si>
    <t>C</t>
  </si>
  <si>
    <t>m2 kg s-2 K-1</t>
  </si>
  <si>
    <t>0 &lt; l &lt; kw</t>
  </si>
  <si>
    <t>k correction factor (Sychugov)</t>
  </si>
  <si>
    <t>Excel name:</t>
  </si>
  <si>
    <t>_w</t>
  </si>
  <si>
    <t>_h</t>
  </si>
  <si>
    <t>_d</t>
  </si>
  <si>
    <t>_t</t>
  </si>
  <si>
    <t>Thickness (t)</t>
  </si>
  <si>
    <t>_n_wg</t>
  </si>
  <si>
    <t>_n_air</t>
  </si>
  <si>
    <t>_crit</t>
  </si>
  <si>
    <t>_ec_loss</t>
  </si>
  <si>
    <t>_k_correction</t>
  </si>
  <si>
    <t>kw &lt; l &lt; kh</t>
  </si>
  <si>
    <t>kh &lt; l &lt; kd</t>
  </si>
  <si>
    <t>Photon path length probability  (l) (cm) 3D</t>
  </si>
  <si>
    <t>Normalized probability</t>
  </si>
  <si>
    <t>Waveguide transmittance after emission:</t>
  </si>
  <si>
    <t>Total transmittance waveguide</t>
  </si>
  <si>
    <t>Emission</t>
  </si>
  <si>
    <t>AM1.5G Photon flux (#/m^2/s)</t>
  </si>
  <si>
    <t>Incoming spectrum</t>
  </si>
  <si>
    <t>Transmitted power</t>
  </si>
  <si>
    <t>Spectrum after reflection</t>
  </si>
  <si>
    <t>Fractions of photons reaching the edge:</t>
  </si>
  <si>
    <t>Wavelength:</t>
  </si>
  <si>
    <t>Probability of reaching edge per wavelength</t>
  </si>
  <si>
    <t>_k_in_ec_correction</t>
  </si>
  <si>
    <t>After emission event 1:</t>
  </si>
  <si>
    <t>Side incident photons after 1st emission:</t>
  </si>
  <si>
    <t>Side incident photons after 2nd emission:</t>
  </si>
  <si>
    <t>Side incident photons after 3rd emission:</t>
  </si>
  <si>
    <t>Side incident photons after 4th emission:</t>
  </si>
  <si>
    <t>Side incident photons after 5th emission:</t>
  </si>
  <si>
    <t>Total incident photons:</t>
  </si>
  <si>
    <t xml:space="preserve">Emitted photons AM1.5G: </t>
  </si>
  <si>
    <t>EQE:</t>
  </si>
  <si>
    <t>#/m^2/s</t>
  </si>
  <si>
    <t>Path length probability normalized (right):</t>
  </si>
  <si>
    <t>Probabilities:</t>
  </si>
  <si>
    <t>denominator</t>
  </si>
  <si>
    <t>numerator</t>
  </si>
  <si>
    <t>Sum denominator</t>
  </si>
  <si>
    <t>Sum numerator</t>
  </si>
  <si>
    <t>AVT:</t>
  </si>
  <si>
    <t>QY:</t>
  </si>
  <si>
    <t>PMMA</t>
  </si>
  <si>
    <t>In EC up</t>
  </si>
  <si>
    <t>In EC down</t>
  </si>
  <si>
    <t>Outside EC</t>
  </si>
  <si>
    <t>Total Emitted</t>
  </si>
  <si>
    <t>Results:</t>
  </si>
  <si>
    <t>CRI:</t>
  </si>
  <si>
    <t>Reference AM1.5G(W/m^2/nm)</t>
  </si>
  <si>
    <t>Y_normalization constant ref</t>
  </si>
  <si>
    <t>Normalized reference</t>
  </si>
  <si>
    <t>x_bar</t>
  </si>
  <si>
    <t>y_bar</t>
  </si>
  <si>
    <t>z_bar</t>
  </si>
  <si>
    <t>TCS01</t>
  </si>
  <si>
    <t>TCS02</t>
  </si>
  <si>
    <t>TCS03</t>
  </si>
  <si>
    <t>TCS04</t>
  </si>
  <si>
    <t>TCS05</t>
  </si>
  <si>
    <t>TCS06</t>
  </si>
  <si>
    <t>TCS07</t>
  </si>
  <si>
    <t>TCS08</t>
  </si>
  <si>
    <t>White</t>
  </si>
  <si>
    <t>Transmission #/m^2/nm</t>
  </si>
  <si>
    <t>Transmission (T) (W/m^2/nm)</t>
  </si>
  <si>
    <t>Y_normalization constant test</t>
  </si>
  <si>
    <t>Y_normalized test spectrum</t>
  </si>
  <si>
    <t>Transmitted spectrum:</t>
  </si>
  <si>
    <t>Reference spectrum:</t>
  </si>
  <si>
    <t>Tristimulus values:</t>
  </si>
  <si>
    <t>X</t>
  </si>
  <si>
    <t>Y</t>
  </si>
  <si>
    <t>Z</t>
  </si>
  <si>
    <t>x</t>
  </si>
  <si>
    <t>y</t>
  </si>
  <si>
    <t>Chromaticity coordinates:</t>
  </si>
  <si>
    <t>u</t>
  </si>
  <si>
    <t>v</t>
  </si>
  <si>
    <t>(Y/Y0)</t>
  </si>
  <si>
    <t>L*</t>
  </si>
  <si>
    <t>u = u'</t>
  </si>
  <si>
    <t>u*</t>
  </si>
  <si>
    <t>v*</t>
  </si>
  <si>
    <t>v'</t>
  </si>
  <si>
    <t>Test spectrum:</t>
  </si>
  <si>
    <t>CCT Calculations:</t>
  </si>
  <si>
    <t>x_reference for CCT</t>
  </si>
  <si>
    <t>y_reference for CCT</t>
  </si>
  <si>
    <t>n^1 factor</t>
  </si>
  <si>
    <t>n^2 factor</t>
  </si>
  <si>
    <t>n^3 factor</t>
  </si>
  <si>
    <t>Constant</t>
  </si>
  <si>
    <t>n</t>
  </si>
  <si>
    <t>(Y/Yn)</t>
  </si>
  <si>
    <t>CCT:</t>
  </si>
  <si>
    <t>Lightness treshold</t>
  </si>
  <si>
    <t>(6/29)^3</t>
  </si>
  <si>
    <t>Delta E</t>
  </si>
  <si>
    <t>CIELa*b* Coordinates:</t>
  </si>
  <si>
    <t>Reference</t>
  </si>
  <si>
    <t>Test</t>
  </si>
  <si>
    <t>CRI</t>
  </si>
  <si>
    <t>f(Xtest/Xref)</t>
  </si>
  <si>
    <t>f(Ytest/Yref)</t>
  </si>
  <si>
    <t>f(Ztest/Zref)</t>
  </si>
  <si>
    <t>a*</t>
  </si>
  <si>
    <t>b*</t>
  </si>
  <si>
    <t>Lfp</t>
  </si>
  <si>
    <t>a</t>
  </si>
  <si>
    <t>LBB</t>
  </si>
  <si>
    <t>Duv</t>
  </si>
  <si>
    <t>Delta E int</t>
  </si>
  <si>
    <t>Validation input:</t>
  </si>
  <si>
    <t>Validation results:</t>
  </si>
  <si>
    <t>Ratio EQE:</t>
  </si>
  <si>
    <t>Ratio AVT:</t>
  </si>
  <si>
    <t>Ratio CRI:</t>
  </si>
  <si>
    <t>1st event side</t>
  </si>
  <si>
    <t>2nd event side</t>
  </si>
  <si>
    <t>3rd event side</t>
  </si>
  <si>
    <t>4th event side</t>
  </si>
  <si>
    <t>5th event side</t>
  </si>
  <si>
    <t>Total</t>
  </si>
  <si>
    <t>V</t>
  </si>
  <si>
    <t>J_ph</t>
  </si>
  <si>
    <t>V_t</t>
  </si>
  <si>
    <t>PCE</t>
  </si>
  <si>
    <t>A/m^2</t>
  </si>
  <si>
    <t>Power</t>
  </si>
  <si>
    <t>Solar cell area</t>
  </si>
  <si>
    <t>_sc_area</t>
  </si>
  <si>
    <t>m^2</t>
  </si>
  <si>
    <t>Totals:</t>
  </si>
  <si>
    <t>Half of total absorption:</t>
  </si>
  <si>
    <t>Depth of half absorbed portion</t>
  </si>
  <si>
    <t>Luminophores:</t>
  </si>
  <si>
    <t>Ratio PCE:</t>
  </si>
  <si>
    <t xml:space="preserve">k6 </t>
  </si>
  <si>
    <t xml:space="preserve">k5 </t>
  </si>
  <si>
    <t xml:space="preserve">k4 </t>
  </si>
  <si>
    <t xml:space="preserve">k3 </t>
  </si>
  <si>
    <t xml:space="preserve">k2 </t>
  </si>
  <si>
    <t xml:space="preserve">k1 </t>
  </si>
  <si>
    <t xml:space="preserve">k0 </t>
  </si>
  <si>
    <t>_X</t>
  </si>
  <si>
    <t>_Y</t>
  </si>
  <si>
    <t>_Z</t>
  </si>
  <si>
    <t>_constant</t>
  </si>
  <si>
    <t>_CCT</t>
  </si>
  <si>
    <t>_L_threshold</t>
  </si>
  <si>
    <t>_Lfp</t>
  </si>
  <si>
    <t>_LBB</t>
  </si>
  <si>
    <t>_xx</t>
  </si>
  <si>
    <t>_yy</t>
  </si>
  <si>
    <t>_n3_cct</t>
  </si>
  <si>
    <t>_n2_cct</t>
  </si>
  <si>
    <t>_n1_cct</t>
  </si>
  <si>
    <t>_n_cct</t>
  </si>
  <si>
    <t>_u</t>
  </si>
  <si>
    <t>_v</t>
  </si>
  <si>
    <t>_vv</t>
  </si>
  <si>
    <t>_a_Duv</t>
  </si>
  <si>
    <t>_xx_cct</t>
  </si>
  <si>
    <t>_yy_cct</t>
  </si>
  <si>
    <t>_k6</t>
  </si>
  <si>
    <t>_k5</t>
  </si>
  <si>
    <t>_k4</t>
  </si>
  <si>
    <t>_k3</t>
  </si>
  <si>
    <t>_k2</t>
  </si>
  <si>
    <t>_k1</t>
  </si>
  <si>
    <t>_k0</t>
  </si>
  <si>
    <t>Duv calculation constants</t>
  </si>
  <si>
    <t>EQE PV cell</t>
  </si>
  <si>
    <t>Transmission after emission 1</t>
  </si>
  <si>
    <t>Transmission after emission 2</t>
  </si>
  <si>
    <t>Transmission after emission 3</t>
  </si>
  <si>
    <t>Transmission after emission 4</t>
  </si>
  <si>
    <t>Transmission after emission 5</t>
  </si>
  <si>
    <t>Transmission through bottom after emission</t>
  </si>
  <si>
    <t>AM1.5G</t>
  </si>
  <si>
    <t>cref (Adaptive color shift)</t>
  </si>
  <si>
    <t>dref (Adaptive color shift)</t>
  </si>
  <si>
    <t>AM1.tG</t>
  </si>
  <si>
    <t>ctest (Adaptive color shift)</t>
  </si>
  <si>
    <t>dtest (Adaptive color shift)</t>
  </si>
  <si>
    <t>u (adaptive color shift)</t>
  </si>
  <si>
    <t>v (adaptive color shift)</t>
  </si>
  <si>
    <t>Duv calculation simple:</t>
  </si>
  <si>
    <t>Distance to Plankcian emitter:</t>
  </si>
  <si>
    <t>Color Temperature (K)</t>
  </si>
  <si>
    <t>u'</t>
  </si>
  <si>
    <t>Chrom Dist u'v' 1976</t>
  </si>
  <si>
    <t>Chrom Dist uv 1960</t>
  </si>
  <si>
    <t>Duv calculation elaborate:</t>
  </si>
  <si>
    <t>_Duv_elab</t>
  </si>
  <si>
    <t>Planckian limit:</t>
  </si>
  <si>
    <t>_planck_limit</t>
  </si>
  <si>
    <t>Refractive index wg</t>
  </si>
  <si>
    <t>LUE:</t>
  </si>
  <si>
    <t>Correction factor</t>
  </si>
  <si>
    <t>Numerator</t>
  </si>
  <si>
    <t>Denominator</t>
  </si>
  <si>
    <t>Correction factor section S1B (Sychugov)</t>
  </si>
  <si>
    <t>In EC:</t>
  </si>
  <si>
    <t>Upper bound</t>
  </si>
  <si>
    <t>Total absorption probability (p_abs_init)</t>
  </si>
  <si>
    <t>Absorption ratio waveguide (F_wg)</t>
  </si>
  <si>
    <t>Probability of photon reaching the edge (f)</t>
  </si>
  <si>
    <t>Absorbtion probability inside escape cone up (p_abs_up)</t>
  </si>
  <si>
    <t>Absorbtion probability inside escape cone down (p_abs_down)</t>
  </si>
  <si>
    <t>Path length probability 3D</t>
  </si>
  <si>
    <t>Transmission fraction lum and wg</t>
  </si>
  <si>
    <t>Initial transmission</t>
  </si>
  <si>
    <t>Transmission after emission events</t>
  </si>
  <si>
    <t>Total transmission #/m^2/s</t>
  </si>
  <si>
    <t xml:space="preserve">Version: </t>
  </si>
  <si>
    <t>Date</t>
  </si>
  <si>
    <t>Selected absorption 1</t>
  </si>
  <si>
    <t>Selected emission 1</t>
  </si>
  <si>
    <t>Selected absorption 2</t>
  </si>
  <si>
    <t>Selected emission 2</t>
  </si>
  <si>
    <t>Selected absorption 3</t>
  </si>
  <si>
    <t>Selected emission 3</t>
  </si>
  <si>
    <t xml:space="preserve">Luminophore 1 concentration </t>
  </si>
  <si>
    <t>_c1</t>
  </si>
  <si>
    <t xml:space="preserve">Luminophore 2 concentration </t>
  </si>
  <si>
    <t>_c2</t>
  </si>
  <si>
    <t xml:space="preserve">Luminophore 3 concentration </t>
  </si>
  <si>
    <t>_c3</t>
  </si>
  <si>
    <t>1- escape cone loss</t>
  </si>
  <si>
    <t>Quantum Yield 1</t>
  </si>
  <si>
    <t>_QY1</t>
  </si>
  <si>
    <t>Quantum Yield 2</t>
  </si>
  <si>
    <t>_QY2</t>
  </si>
  <si>
    <t>Quantum Yield 3</t>
  </si>
  <si>
    <t>_QY3</t>
  </si>
  <si>
    <t>Average emission distance</t>
  </si>
  <si>
    <t>_avg_d</t>
  </si>
  <si>
    <t>k in escape cone</t>
  </si>
  <si>
    <t>Absorption 1</t>
  </si>
  <si>
    <t>Absorption 2</t>
  </si>
  <si>
    <t>Absorption 3</t>
  </si>
  <si>
    <t>Absorption spectrum 1</t>
  </si>
  <si>
    <t>Absorption spectrum 2</t>
  </si>
  <si>
    <t>Absorption spectrum 3</t>
  </si>
  <si>
    <t>Total absorbed photons (m^2/s)</t>
  </si>
  <si>
    <t>Absorbed by lum 1</t>
  </si>
  <si>
    <t>Absorbed by lum 2</t>
  </si>
  <si>
    <t>Absorbed by lum 3</t>
  </si>
  <si>
    <t>Absorbed ratio luminophore 1 (F_lum1)</t>
  </si>
  <si>
    <t>Absorbed ratio luminophore 2 (F_lum2)</t>
  </si>
  <si>
    <t>Absorbed ratio luminophore 3 (F_lum3)</t>
  </si>
  <si>
    <t>Total photons absorbed by luminophore 1 (#/m^2/s)</t>
  </si>
  <si>
    <t>Total photons absorbed by luminophore 2 (#/m^2/s)</t>
  </si>
  <si>
    <t>Total photons absorbed by luminophore 3 (#/m^2/s)</t>
  </si>
  <si>
    <t>Absorption ratio lum 1</t>
  </si>
  <si>
    <t>Emission 1</t>
  </si>
  <si>
    <t>Normalized emission 1</t>
  </si>
  <si>
    <t>Absorption ratio lum 2</t>
  </si>
  <si>
    <t>Emission 2</t>
  </si>
  <si>
    <t>Normalized emission 2</t>
  </si>
  <si>
    <t>Absorption ratio lum 3</t>
  </si>
  <si>
    <t>Emission 3</t>
  </si>
  <si>
    <t>Normalized emission 3</t>
  </si>
  <si>
    <t>Emitted (QY effects)</t>
  </si>
  <si>
    <t>Luminphore 1</t>
  </si>
  <si>
    <t>Luminphore 2</t>
  </si>
  <si>
    <t>Luminphore 3</t>
  </si>
  <si>
    <t>Total emission</t>
  </si>
  <si>
    <t>Photons emitted upwards in escape cone 1</t>
  </si>
  <si>
    <t>Photons emitted downward in escape cone 1</t>
  </si>
  <si>
    <t>Photons emitted outside escape cone 1</t>
  </si>
  <si>
    <t>Photons emitted upwards in escape cone 2</t>
  </si>
  <si>
    <t>Photons emitted downward in escape cone 2</t>
  </si>
  <si>
    <t>Photons emitted outside escape cone 2</t>
  </si>
  <si>
    <t>Photons emitted upwards in escape cone 3</t>
  </si>
  <si>
    <t>Photons emitted downward in escape cone 3</t>
  </si>
  <si>
    <t>Photons emitted outside escape cone 3</t>
  </si>
  <si>
    <t>Absorbed photons emitted upwards in escape cone lum 1</t>
  </si>
  <si>
    <t>Absorbed photons emitted downward in escape cone lum 1</t>
  </si>
  <si>
    <t>Absorbed photons emission outside escape cone lum  1</t>
  </si>
  <si>
    <t>Absorbed photons emitted upwards in escape cone lum 2</t>
  </si>
  <si>
    <t>Absorbed photons emitted downward in escape cone lum 2</t>
  </si>
  <si>
    <t>Absorbed photons emission outside escape cone lum 2</t>
  </si>
  <si>
    <t>Absorbed photons emitted upwards in escape cone lum 3</t>
  </si>
  <si>
    <t>Absorbed photons emitted downward in escape cone lum 3</t>
  </si>
  <si>
    <t>Absorbed photons emission outside escape cone lum 3</t>
  </si>
  <si>
    <t>Luminophore 1:</t>
  </si>
  <si>
    <t>Luminophore 2:</t>
  </si>
  <si>
    <t>Luminophore 3:</t>
  </si>
  <si>
    <t>_transm</t>
  </si>
  <si>
    <t>Constants:</t>
  </si>
  <si>
    <t>h:</t>
  </si>
  <si>
    <t>_h_planck</t>
  </si>
  <si>
    <t>c:</t>
  </si>
  <si>
    <t>_c_light</t>
  </si>
  <si>
    <t>q:</t>
  </si>
  <si>
    <t>_q_charge</t>
  </si>
  <si>
    <t>k_b:</t>
  </si>
  <si>
    <t>_k_b</t>
  </si>
  <si>
    <t>Photons reaching the edge after emission</t>
  </si>
  <si>
    <t>Input luminophore 1</t>
  </si>
  <si>
    <t>Concentration 1</t>
  </si>
  <si>
    <t>Input luminophore 2</t>
  </si>
  <si>
    <t>Concentration 2</t>
  </si>
  <si>
    <t>Input luminophore 3</t>
  </si>
  <si>
    <t>Concentration 3</t>
  </si>
  <si>
    <t>Absorbed PMMA</t>
  </si>
  <si>
    <t>Total absorbed</t>
  </si>
  <si>
    <t>J_0</t>
  </si>
  <si>
    <t>r sh</t>
  </si>
  <si>
    <t>r s</t>
  </si>
  <si>
    <t>Diode ideality factor</t>
  </si>
  <si>
    <t>Ohm-m^2</t>
  </si>
  <si>
    <t>Column #</t>
  </si>
  <si>
    <t>Current</t>
  </si>
  <si>
    <t>MPP:</t>
  </si>
  <si>
    <t>#</t>
  </si>
  <si>
    <t>PV cell parameters</t>
  </si>
  <si>
    <t>_J0</t>
  </si>
  <si>
    <t>_r_sh</t>
  </si>
  <si>
    <t>_r_S</t>
  </si>
  <si>
    <t>_diode_n</t>
  </si>
  <si>
    <t>V(down)/A(right)</t>
  </si>
  <si>
    <t>Fractions of current:</t>
  </si>
  <si>
    <t>V(down)/J(right)</t>
  </si>
  <si>
    <t>Differences between currents</t>
  </si>
  <si>
    <t>Voltage:</t>
  </si>
  <si>
    <t>T</t>
  </si>
  <si>
    <t>_temp</t>
  </si>
  <si>
    <t>K</t>
  </si>
  <si>
    <t>Thermal voltage</t>
  </si>
  <si>
    <t>_V_th</t>
  </si>
  <si>
    <t>AIGS (Lee et al., 2023)</t>
  </si>
  <si>
    <t>MN:MQW-perov (Wei et al., 2022)</t>
  </si>
  <si>
    <t>Si-C-dots (Gong et al., 2022)</t>
  </si>
  <si>
    <t>!!QY values don't automacitcally update!!</t>
  </si>
  <si>
    <t>Photopic response</t>
  </si>
  <si>
    <t>1.3.1</t>
  </si>
  <si>
    <t>Duv (u', v') 1960</t>
  </si>
  <si>
    <t>CIS Bergren et al., 2018</t>
  </si>
  <si>
    <t>QY = 0.91</t>
  </si>
  <si>
    <t>(TBA)MoCl (Yang &amp; Lunt, 2017)</t>
  </si>
  <si>
    <t>QY = 0.75</t>
  </si>
  <si>
    <t xml:space="preserve">Absorbed by luminophores and waveguide (init) (#/m^2/s)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</si>
</sst>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_ * #,##0.00_ ;_ * \-#,##0.00_ ;_ * &quot;-&quot;??_ ;_ @_ "/>
    <numFmt numFmtId="165" formatCode="0.0"/>
    <numFmt numFmtId="166" formatCode="0.000"/>
    <numFmt numFmtId="167" formatCode="0.000000"/>
    <numFmt numFmtId="168" formatCode="0.0000000%"/>
    <numFmt numFmtId="169" formatCode="0.0000"/>
    <numFmt numFmtId="170" formatCode="0.00000"/>
    <numFmt numFmtId="171" formatCode="0.0000000000%"/>
    <numFmt numFmtId="172" formatCode="0.00000000000%"/>
    <numFmt numFmtId="173" formatCode="0.000000000000000"/>
    <numFmt numFmtId="174" formatCode="0.00000%"/>
    <numFmt numFmtId="175" formatCode="0.000000000%"/>
    <numFmt numFmtId="176" formatCode="0.00000000E+00"/>
    <numFmt numFmtId="177" formatCode="0.0000000E+00"/>
    <numFmt numFmtId="178" formatCode="0.000E+00"/>
    <numFmt numFmtId="179" formatCode="0.0000%"/>
    <numFmt numFmtId="180" formatCode="0.000000%"/>
    <numFmt numFmtId="181" formatCode="#,##0.000000"/>
  </numFmts>
  <fonts count="13" x14ac:knownFonts="1">
    <font>
      <sz val="11"/>
      <color theme="1"/>
      <name val="Calibri"/>
      <family val="2"/>
      <scheme val="minor"/>
    </font>
    <font>
      <b/>
      <sz val="11"/>
      <color theme="1"/>
      <name val="Calibri"/>
      <family val="2"/>
      <scheme val="minor"/>
    </font>
    <font>
      <sz val="11"/>
      <name val="Calibri"/>
      <family val="2"/>
      <scheme val="minor"/>
    </font>
    <font>
      <sz val="11"/>
      <color theme="1"/>
      <name val="Calibri"/>
      <family val="2"/>
      <scheme val="minor"/>
    </font>
    <font>
      <sz val="11"/>
      <color rgb="FF006100"/>
      <name val="Calibri"/>
      <family val="2"/>
      <scheme val="minor"/>
    </font>
    <font>
      <sz val="11"/>
      <color rgb="FF9C5700"/>
      <name val="Calibri"/>
      <family val="2"/>
      <scheme val="minor"/>
    </font>
    <font>
      <b/>
      <sz val="11"/>
      <color rgb="FF006100"/>
      <name val="Calibri"/>
      <family val="2"/>
      <scheme val="minor"/>
    </font>
    <font>
      <sz val="36"/>
      <color theme="1"/>
      <name val="Calibri"/>
      <family val="2"/>
      <scheme val="minor"/>
    </font>
    <font>
      <u/>
      <sz val="11"/>
      <color theme="1"/>
      <name val="Calibri"/>
      <family val="2"/>
      <scheme val="minor"/>
    </font>
    <font>
      <sz val="11"/>
      <color theme="1"/>
      <name val="Times New Roman"/>
      <family val="1"/>
    </font>
    <font>
      <b/>
      <sz val="11"/>
      <color theme="1"/>
      <name val="Times New Roman"/>
      <family val="1"/>
    </font>
    <font>
      <sz val="8"/>
      <name val="Calibri"/>
      <family val="2"/>
      <scheme val="minor"/>
    </font>
    <font>
      <b/>
      <sz val="11"/>
      <name val="Calibri"/>
      <family val="2"/>
      <scheme val="minor"/>
    </font>
  </fonts>
  <fills count="5">
    <fill>
      <patternFill patternType="none"/>
    </fill>
    <fill>
      <patternFill patternType="gray125"/>
    </fill>
    <fill>
      <patternFill patternType="solid">
        <fgColor rgb="FFC6EFCE"/>
      </patternFill>
    </fill>
    <fill>
      <patternFill patternType="solid">
        <fgColor rgb="FFFFEB9C"/>
      </patternFill>
    </fill>
    <fill>
      <patternFill patternType="solid">
        <fgColor theme="7" tint="0.59999389629810485"/>
        <bgColor indexed="64"/>
      </patternFill>
    </fill>
  </fills>
  <borders count="1">
    <border>
      <left/>
      <right/>
      <top/>
      <bottom/>
      <diagonal/>
    </border>
  </borders>
  <cellStyleXfs count="5">
    <xf numFmtId="0" fontId="0" fillId="0" borderId="0"/>
    <xf numFmtId="9" fontId="3" fillId="0" borderId="0" applyFont="0" applyFill="0" applyBorder="0" applyAlignment="0" applyProtection="0"/>
    <xf numFmtId="0" fontId="4" fillId="2" borderId="0" applyNumberFormat="0" applyBorder="0" applyAlignment="0" applyProtection="0"/>
    <xf numFmtId="0" fontId="5" fillId="3" borderId="0" applyNumberFormat="0" applyBorder="0" applyAlignment="0" applyProtection="0"/>
    <xf numFmtId="164" fontId="3" fillId="0" borderId="0" applyFont="0" applyFill="0" applyBorder="0" applyAlignment="0" applyProtection="0"/>
  </cellStyleXfs>
  <cellXfs count="61">
    <xf numFmtId="0" fontId="0" fillId="0" borderId="0" xfId="0"/>
    <xf numFmtId="0" fontId="1" fillId="0" borderId="0" xfId="0" applyFont="1"/>
    <xf numFmtId="1" fontId="2" fillId="0" borderId="0" xfId="0" applyNumberFormat="1" applyFont="1"/>
    <xf numFmtId="0" fontId="0" fillId="0" borderId="0" xfId="0" applyAlignment="1">
      <alignment wrapText="1"/>
    </xf>
    <xf numFmtId="165" fontId="0" fillId="0" borderId="0" xfId="0" applyNumberFormat="1"/>
    <xf numFmtId="166" fontId="2" fillId="0" borderId="0" xfId="0" applyNumberFormat="1" applyFont="1"/>
    <xf numFmtId="11" fontId="0" fillId="0" borderId="0" xfId="0" applyNumberFormat="1"/>
    <xf numFmtId="2" fontId="0" fillId="0" borderId="0" xfId="0" applyNumberFormat="1"/>
    <xf numFmtId="0" fontId="1" fillId="0" borderId="0" xfId="0" applyFont="1" applyAlignment="1">
      <alignment wrapText="1"/>
    </xf>
    <xf numFmtId="0" fontId="4" fillId="2" borderId="0" xfId="2"/>
    <xf numFmtId="0" fontId="6" fillId="2" borderId="0" xfId="2" applyFont="1"/>
    <xf numFmtId="0" fontId="5" fillId="3" borderId="0" xfId="3"/>
    <xf numFmtId="0" fontId="7" fillId="3" borderId="0" xfId="3" applyFont="1" applyAlignment="1">
      <alignment horizontal="right"/>
    </xf>
    <xf numFmtId="167" fontId="0" fillId="0" borderId="0" xfId="0" applyNumberFormat="1"/>
    <xf numFmtId="168" fontId="0" fillId="0" borderId="0" xfId="1" applyNumberFormat="1" applyFont="1"/>
    <xf numFmtId="0" fontId="0" fillId="0" borderId="0" xfId="0" applyFont="1" applyAlignment="1">
      <alignment wrapText="1"/>
    </xf>
    <xf numFmtId="11" fontId="0" fillId="0" borderId="0" xfId="0" applyNumberFormat="1" applyFont="1" applyAlignment="1">
      <alignment wrapText="1"/>
    </xf>
    <xf numFmtId="11" fontId="5" fillId="3" borderId="0" xfId="3" applyNumberFormat="1"/>
    <xf numFmtId="0" fontId="8" fillId="0" borderId="0" xfId="0" applyFont="1"/>
    <xf numFmtId="169" fontId="0" fillId="0" borderId="0" xfId="0" applyNumberFormat="1"/>
    <xf numFmtId="1" fontId="0" fillId="0" borderId="0" xfId="0" applyNumberFormat="1"/>
    <xf numFmtId="169" fontId="1" fillId="0" borderId="0" xfId="0" applyNumberFormat="1" applyFont="1"/>
    <xf numFmtId="10" fontId="1" fillId="0" borderId="0" xfId="1" applyNumberFormat="1" applyFont="1"/>
    <xf numFmtId="169" fontId="3" fillId="0" borderId="0" xfId="4" applyNumberFormat="1" applyFont="1" applyBorder="1" applyAlignment="1">
      <alignment horizontal="center" vertical="center"/>
    </xf>
    <xf numFmtId="169" fontId="9" fillId="0" borderId="0" xfId="4" applyNumberFormat="1" applyFont="1" applyBorder="1" applyAlignment="1">
      <alignment horizontal="center" vertical="center"/>
    </xf>
    <xf numFmtId="166" fontId="0" fillId="0" borderId="0" xfId="0" applyNumberFormat="1"/>
    <xf numFmtId="169" fontId="1" fillId="0" borderId="0" xfId="4" applyNumberFormat="1" applyFont="1" applyBorder="1" applyAlignment="1">
      <alignment horizontal="center" vertical="center"/>
    </xf>
    <xf numFmtId="169" fontId="10" fillId="0" borderId="0" xfId="4" applyNumberFormat="1" applyFont="1" applyBorder="1" applyAlignment="1">
      <alignment horizontal="center" vertical="center"/>
    </xf>
    <xf numFmtId="169" fontId="1" fillId="0" borderId="0" xfId="4" applyNumberFormat="1" applyFont="1" applyBorder="1" applyAlignment="1">
      <alignment horizontal="left" vertical="center"/>
    </xf>
    <xf numFmtId="169" fontId="3" fillId="0" borderId="0" xfId="4" applyNumberFormat="1" applyFont="1" applyFill="1" applyBorder="1" applyAlignment="1">
      <alignment horizontal="center" vertical="center"/>
    </xf>
    <xf numFmtId="167" fontId="0" fillId="0" borderId="0" xfId="1" applyNumberFormat="1" applyFont="1"/>
    <xf numFmtId="170" fontId="0" fillId="0" borderId="0" xfId="1" applyNumberFormat="1" applyFont="1"/>
    <xf numFmtId="171" fontId="0" fillId="0" borderId="0" xfId="0" applyNumberFormat="1"/>
    <xf numFmtId="172" fontId="0" fillId="0" borderId="0" xfId="1" applyNumberFormat="1" applyFont="1"/>
    <xf numFmtId="173" fontId="0" fillId="0" borderId="0" xfId="0" applyNumberFormat="1"/>
    <xf numFmtId="170" fontId="0" fillId="0" borderId="0" xfId="0" applyNumberFormat="1"/>
    <xf numFmtId="174" fontId="0" fillId="0" borderId="0" xfId="1" applyNumberFormat="1" applyFont="1"/>
    <xf numFmtId="167" fontId="1" fillId="0" borderId="0" xfId="0" applyNumberFormat="1" applyFont="1" applyAlignment="1">
      <alignment wrapText="1"/>
    </xf>
    <xf numFmtId="169" fontId="3" fillId="0" borderId="0" xfId="4" applyNumberFormat="1" applyFont="1" applyFill="1" applyBorder="1" applyAlignment="1">
      <alignment horizontal="left" vertical="center"/>
    </xf>
    <xf numFmtId="0" fontId="0" fillId="0" borderId="0" xfId="0" applyAlignment="1">
      <alignment horizontal="center"/>
    </xf>
    <xf numFmtId="0" fontId="0" fillId="0" borderId="0" xfId="0" applyAlignment="1">
      <alignment horizontal="left"/>
    </xf>
    <xf numFmtId="0" fontId="1" fillId="0" borderId="0" xfId="0" applyFont="1" applyAlignment="1">
      <alignment horizontal="left"/>
    </xf>
    <xf numFmtId="175" fontId="0" fillId="0" borderId="0" xfId="1" applyNumberFormat="1" applyFont="1"/>
    <xf numFmtId="0" fontId="9" fillId="0" borderId="0" xfId="0" applyFont="1" applyAlignment="1">
      <alignment horizontal="center" vertical="center"/>
    </xf>
    <xf numFmtId="169" fontId="9" fillId="0" borderId="0" xfId="0" applyNumberFormat="1" applyFont="1" applyAlignment="1">
      <alignment horizontal="center" vertical="center"/>
    </xf>
    <xf numFmtId="0" fontId="1" fillId="0" borderId="0" xfId="0" applyFont="1" applyAlignment="1">
      <alignment horizontal="center"/>
    </xf>
    <xf numFmtId="169" fontId="9" fillId="0" borderId="0" xfId="4" applyNumberFormat="1" applyFont="1" applyAlignment="1">
      <alignment horizontal="center" vertical="center"/>
    </xf>
    <xf numFmtId="14" fontId="0" fillId="0" borderId="0" xfId="0" applyNumberFormat="1"/>
    <xf numFmtId="176" fontId="0" fillId="0" borderId="0" xfId="0" applyNumberFormat="1"/>
    <xf numFmtId="177" fontId="0" fillId="0" borderId="0" xfId="0" applyNumberFormat="1"/>
    <xf numFmtId="166" fontId="1" fillId="0" borderId="0" xfId="0" applyNumberFormat="1" applyFont="1"/>
    <xf numFmtId="0" fontId="0" fillId="0" borderId="0" xfId="0" applyFont="1" applyAlignment="1"/>
    <xf numFmtId="178" fontId="2" fillId="0" borderId="0" xfId="0" applyNumberFormat="1" applyFont="1"/>
    <xf numFmtId="179" fontId="0" fillId="0" borderId="0" xfId="1" applyNumberFormat="1" applyFont="1"/>
    <xf numFmtId="180" fontId="0" fillId="0" borderId="0" xfId="1" applyNumberFormat="1" applyFont="1"/>
    <xf numFmtId="0" fontId="0" fillId="0" borderId="0" xfId="0" applyFont="1"/>
    <xf numFmtId="1" fontId="12" fillId="0" borderId="0" xfId="0" applyNumberFormat="1" applyFont="1"/>
    <xf numFmtId="167" fontId="2" fillId="0" borderId="0" xfId="0" applyNumberFormat="1" applyFont="1"/>
    <xf numFmtId="171" fontId="0" fillId="0" borderId="0" xfId="1" applyNumberFormat="1" applyFont="1"/>
    <xf numFmtId="0" fontId="0" fillId="4" borderId="0" xfId="0" applyFill="1"/>
    <xf numFmtId="181" fontId="0" fillId="0" borderId="0" xfId="0" applyNumberFormat="1"/>
  </cellXfs>
  <cellStyles count="5">
    <cellStyle name="Comma" xfId="4" builtinId="3"/>
    <cellStyle name="Good" xfId="2" builtinId="26"/>
    <cellStyle name="Neutral" xfId="3" builtinId="2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All spectra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'Input spectra'!$B$1</c:f>
              <c:strCache>
                <c:ptCount val="1"/>
                <c:pt idx="0">
                  <c:v>Selected absorption 1</c:v>
                </c:pt>
              </c:strCache>
            </c:strRef>
          </c:tx>
          <c:spPr>
            <a:ln w="19050" cap="rnd">
              <a:solidFill>
                <a:schemeClr val="accent1"/>
              </a:solidFill>
              <a:round/>
            </a:ln>
            <a:effectLst/>
          </c:spPr>
          <c:marker>
            <c:symbol val="none"/>
          </c:marker>
          <c:xVal>
            <c:numRef>
              <c:f>'Input spectra'!$A$2:$A$221</c:f>
              <c:numCache>
                <c:formatCode>General</c:formatCode>
                <c:ptCount val="220"/>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pt idx="151">
                  <c:v>1035</c:v>
                </c:pt>
                <c:pt idx="152">
                  <c:v>1040</c:v>
                </c:pt>
                <c:pt idx="153">
                  <c:v>1045</c:v>
                </c:pt>
                <c:pt idx="154">
                  <c:v>1050</c:v>
                </c:pt>
                <c:pt idx="155">
                  <c:v>1055</c:v>
                </c:pt>
                <c:pt idx="156">
                  <c:v>1060</c:v>
                </c:pt>
                <c:pt idx="157">
                  <c:v>1065</c:v>
                </c:pt>
                <c:pt idx="158">
                  <c:v>1070</c:v>
                </c:pt>
                <c:pt idx="159">
                  <c:v>1075</c:v>
                </c:pt>
                <c:pt idx="160">
                  <c:v>1080</c:v>
                </c:pt>
                <c:pt idx="161">
                  <c:v>1085</c:v>
                </c:pt>
                <c:pt idx="162">
                  <c:v>1090</c:v>
                </c:pt>
                <c:pt idx="163">
                  <c:v>1095</c:v>
                </c:pt>
                <c:pt idx="164">
                  <c:v>1100</c:v>
                </c:pt>
                <c:pt idx="165">
                  <c:v>1105</c:v>
                </c:pt>
                <c:pt idx="166">
                  <c:v>1110</c:v>
                </c:pt>
                <c:pt idx="167">
                  <c:v>1115</c:v>
                </c:pt>
                <c:pt idx="168">
                  <c:v>1120</c:v>
                </c:pt>
                <c:pt idx="169">
                  <c:v>1125</c:v>
                </c:pt>
                <c:pt idx="170">
                  <c:v>1130</c:v>
                </c:pt>
                <c:pt idx="171">
                  <c:v>1135</c:v>
                </c:pt>
                <c:pt idx="172">
                  <c:v>1140</c:v>
                </c:pt>
                <c:pt idx="173">
                  <c:v>1145</c:v>
                </c:pt>
                <c:pt idx="174">
                  <c:v>1150</c:v>
                </c:pt>
                <c:pt idx="175">
                  <c:v>1155</c:v>
                </c:pt>
                <c:pt idx="176">
                  <c:v>1160</c:v>
                </c:pt>
                <c:pt idx="177">
                  <c:v>1165</c:v>
                </c:pt>
                <c:pt idx="178">
                  <c:v>1170</c:v>
                </c:pt>
                <c:pt idx="179">
                  <c:v>1175</c:v>
                </c:pt>
                <c:pt idx="180">
                  <c:v>1180</c:v>
                </c:pt>
                <c:pt idx="181">
                  <c:v>1185</c:v>
                </c:pt>
                <c:pt idx="182">
                  <c:v>1190</c:v>
                </c:pt>
                <c:pt idx="183">
                  <c:v>1195</c:v>
                </c:pt>
                <c:pt idx="184">
                  <c:v>1200</c:v>
                </c:pt>
                <c:pt idx="185">
                  <c:v>1205</c:v>
                </c:pt>
                <c:pt idx="186">
                  <c:v>1210</c:v>
                </c:pt>
                <c:pt idx="187">
                  <c:v>1215</c:v>
                </c:pt>
                <c:pt idx="188">
                  <c:v>1220</c:v>
                </c:pt>
                <c:pt idx="189">
                  <c:v>1225</c:v>
                </c:pt>
                <c:pt idx="190">
                  <c:v>1230</c:v>
                </c:pt>
                <c:pt idx="191">
                  <c:v>1235</c:v>
                </c:pt>
                <c:pt idx="192">
                  <c:v>1240</c:v>
                </c:pt>
                <c:pt idx="193">
                  <c:v>1245</c:v>
                </c:pt>
                <c:pt idx="194">
                  <c:v>1250</c:v>
                </c:pt>
                <c:pt idx="195">
                  <c:v>1255</c:v>
                </c:pt>
                <c:pt idx="196">
                  <c:v>1260</c:v>
                </c:pt>
                <c:pt idx="197">
                  <c:v>1265</c:v>
                </c:pt>
                <c:pt idx="198">
                  <c:v>1270</c:v>
                </c:pt>
                <c:pt idx="199">
                  <c:v>1275</c:v>
                </c:pt>
                <c:pt idx="200">
                  <c:v>1280</c:v>
                </c:pt>
                <c:pt idx="201">
                  <c:v>1285</c:v>
                </c:pt>
                <c:pt idx="202">
                  <c:v>1290</c:v>
                </c:pt>
                <c:pt idx="203">
                  <c:v>1295</c:v>
                </c:pt>
                <c:pt idx="204">
                  <c:v>1300</c:v>
                </c:pt>
                <c:pt idx="205">
                  <c:v>1305</c:v>
                </c:pt>
                <c:pt idx="206">
                  <c:v>1310</c:v>
                </c:pt>
                <c:pt idx="207">
                  <c:v>1315</c:v>
                </c:pt>
                <c:pt idx="208">
                  <c:v>1320</c:v>
                </c:pt>
                <c:pt idx="209">
                  <c:v>1325</c:v>
                </c:pt>
                <c:pt idx="210">
                  <c:v>1330</c:v>
                </c:pt>
                <c:pt idx="211">
                  <c:v>1335</c:v>
                </c:pt>
                <c:pt idx="212">
                  <c:v>1340</c:v>
                </c:pt>
                <c:pt idx="213">
                  <c:v>1345</c:v>
                </c:pt>
                <c:pt idx="214">
                  <c:v>1350</c:v>
                </c:pt>
                <c:pt idx="215">
                  <c:v>1355</c:v>
                </c:pt>
                <c:pt idx="216">
                  <c:v>1360</c:v>
                </c:pt>
                <c:pt idx="217">
                  <c:v>1365</c:v>
                </c:pt>
                <c:pt idx="218">
                  <c:v>1370</c:v>
                </c:pt>
                <c:pt idx="219">
                  <c:v>1375</c:v>
                </c:pt>
              </c:numCache>
            </c:numRef>
          </c:xVal>
          <c:yVal>
            <c:numRef>
              <c:f>'Input spectra'!$B$2:$B$221</c:f>
              <c:numCache>
                <c:formatCode>General</c:formatCode>
                <c:ptCount val="220"/>
                <c:pt idx="0">
                  <c:v>2.8907850855113302</c:v>
                </c:pt>
                <c:pt idx="1">
                  <c:v>2.81409489558277</c:v>
                </c:pt>
                <c:pt idx="2">
                  <c:v>2.7374047056542099</c:v>
                </c:pt>
                <c:pt idx="3">
                  <c:v>2.6607145157256502</c:v>
                </c:pt>
                <c:pt idx="4">
                  <c:v>2.5840243257970901</c:v>
                </c:pt>
                <c:pt idx="5">
                  <c:v>2.5073341358685299</c:v>
                </c:pt>
                <c:pt idx="6">
                  <c:v>2.4306439459399698</c:v>
                </c:pt>
                <c:pt idx="7">
                  <c:v>2.3539537560114101</c:v>
                </c:pt>
                <c:pt idx="8">
                  <c:v>2.27726356608285</c:v>
                </c:pt>
                <c:pt idx="9">
                  <c:v>2.2005733761542898</c:v>
                </c:pt>
                <c:pt idx="10">
                  <c:v>2.1238831862257301</c:v>
                </c:pt>
                <c:pt idx="11">
                  <c:v>2.04719299629717</c:v>
                </c:pt>
                <c:pt idx="12">
                  <c:v>1.9705028063686101</c:v>
                </c:pt>
                <c:pt idx="13">
                  <c:v>1.8938126164400599</c:v>
                </c:pt>
                <c:pt idx="14">
                  <c:v>1.8171224265115</c:v>
                </c:pt>
                <c:pt idx="15">
                  <c:v>1.7404322365829401</c:v>
                </c:pt>
                <c:pt idx="16">
                  <c:v>1.66374204665438</c:v>
                </c:pt>
                <c:pt idx="17">
                  <c:v>1.5870518567258201</c:v>
                </c:pt>
                <c:pt idx="18">
                  <c:v>1.5103616667972599</c:v>
                </c:pt>
                <c:pt idx="19">
                  <c:v>1.4336714768687</c:v>
                </c:pt>
                <c:pt idx="20">
                  <c:v>1.3569812869401401</c:v>
                </c:pt>
                <c:pt idx="21">
                  <c:v>1.2802910970115799</c:v>
                </c:pt>
                <c:pt idx="22">
                  <c:v>1.20360090708302</c:v>
                </c:pt>
                <c:pt idx="23">
                  <c:v>1.1269107171544599</c:v>
                </c:pt>
                <c:pt idx="24">
                  <c:v>1.04171843961628</c:v>
                </c:pt>
                <c:pt idx="25">
                  <c:v>0.98858050682464405</c:v>
                </c:pt>
                <c:pt idx="26">
                  <c:v>0.90328834272374003</c:v>
                </c:pt>
                <c:pt idx="27">
                  <c:v>0.81398434775870698</c:v>
                </c:pt>
                <c:pt idx="28">
                  <c:v>0.74366118039737805</c:v>
                </c:pt>
                <c:pt idx="29">
                  <c:v>0.69263435933641204</c:v>
                </c:pt>
                <c:pt idx="30">
                  <c:v>0.61922442137913203</c:v>
                </c:pt>
                <c:pt idx="31">
                  <c:v>0.55786147901928596</c:v>
                </c:pt>
                <c:pt idx="32">
                  <c:v>0.51086189430167706</c:v>
                </c:pt>
                <c:pt idx="33">
                  <c:v>0.46574901456085199</c:v>
                </c:pt>
                <c:pt idx="34">
                  <c:v>0.42928464007866501</c:v>
                </c:pt>
                <c:pt idx="35">
                  <c:v>0.39282026559647698</c:v>
                </c:pt>
                <c:pt idx="36">
                  <c:v>0.35635589111429</c:v>
                </c:pt>
                <c:pt idx="37">
                  <c:v>0.32359450094724701</c:v>
                </c:pt>
                <c:pt idx="38">
                  <c:v>0.29299467128427098</c:v>
                </c:pt>
                <c:pt idx="39">
                  <c:v>0.26287754085331899</c:v>
                </c:pt>
                <c:pt idx="40">
                  <c:v>0.233058421543754</c:v>
                </c:pt>
                <c:pt idx="41">
                  <c:v>0.20323930223418801</c:v>
                </c:pt>
                <c:pt idx="42">
                  <c:v>0.174931414341262</c:v>
                </c:pt>
                <c:pt idx="43">
                  <c:v>0.14741165750235599</c:v>
                </c:pt>
                <c:pt idx="44">
                  <c:v>0.12774307503944701</c:v>
                </c:pt>
                <c:pt idx="45">
                  <c:v>0.112440517580027</c:v>
                </c:pt>
                <c:pt idx="46">
                  <c:v>9.7137960120607297E-2</c:v>
                </c:pt>
                <c:pt idx="47">
                  <c:v>8.1835402661186996E-2</c:v>
                </c:pt>
                <c:pt idx="48">
                  <c:v>6.9876539603496199E-2</c:v>
                </c:pt>
                <c:pt idx="49">
                  <c:v>6.1498627272259597E-2</c:v>
                </c:pt>
                <c:pt idx="50">
                  <c:v>5.3120714941022898E-2</c:v>
                </c:pt>
                <c:pt idx="51">
                  <c:v>4.4742802609786303E-2</c:v>
                </c:pt>
                <c:pt idx="52">
                  <c:v>3.72882151810741E-2</c:v>
                </c:pt>
                <c:pt idx="53">
                  <c:v>3.1829941816214402E-2</c:v>
                </c:pt>
                <c:pt idx="54">
                  <c:v>2.6371668451354802E-2</c:v>
                </c:pt>
                <c:pt idx="55">
                  <c:v>2.0913395086495201E-2</c:v>
                </c:pt>
                <c:pt idx="56">
                  <c:v>1.54551217216355E-2</c:v>
                </c:pt>
                <c:pt idx="57">
                  <c:v>9.9968483567759499E-3</c:v>
                </c:pt>
                <c:pt idx="58">
                  <c:v>4.5385749919163304E-3</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numCache>
            </c:numRef>
          </c:yVal>
          <c:smooth val="1"/>
          <c:extLst>
            <c:ext xmlns:c16="http://schemas.microsoft.com/office/drawing/2014/chart" uri="{C3380CC4-5D6E-409C-BE32-E72D297353CC}">
              <c16:uniqueId val="{00000000-D5F6-4EFD-9AA6-7279857F2C6D}"/>
            </c:ext>
          </c:extLst>
        </c:ser>
        <c:ser>
          <c:idx val="1"/>
          <c:order val="1"/>
          <c:tx>
            <c:strRef>
              <c:f>'Input spectra'!$C$1</c:f>
              <c:strCache>
                <c:ptCount val="1"/>
                <c:pt idx="0">
                  <c:v>Selected emission 1</c:v>
                </c:pt>
              </c:strCache>
            </c:strRef>
          </c:tx>
          <c:spPr>
            <a:ln w="19050" cap="rnd">
              <a:solidFill>
                <a:schemeClr val="accent2"/>
              </a:solidFill>
              <a:round/>
            </a:ln>
            <a:effectLst/>
          </c:spPr>
          <c:marker>
            <c:symbol val="none"/>
          </c:marker>
          <c:xVal>
            <c:numRef>
              <c:f>'Input spectra'!$A$2:$A$221</c:f>
              <c:numCache>
                <c:formatCode>General</c:formatCode>
                <c:ptCount val="220"/>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pt idx="151">
                  <c:v>1035</c:v>
                </c:pt>
                <c:pt idx="152">
                  <c:v>1040</c:v>
                </c:pt>
                <c:pt idx="153">
                  <c:v>1045</c:v>
                </c:pt>
                <c:pt idx="154">
                  <c:v>1050</c:v>
                </c:pt>
                <c:pt idx="155">
                  <c:v>1055</c:v>
                </c:pt>
                <c:pt idx="156">
                  <c:v>1060</c:v>
                </c:pt>
                <c:pt idx="157">
                  <c:v>1065</c:v>
                </c:pt>
                <c:pt idx="158">
                  <c:v>1070</c:v>
                </c:pt>
                <c:pt idx="159">
                  <c:v>1075</c:v>
                </c:pt>
                <c:pt idx="160">
                  <c:v>1080</c:v>
                </c:pt>
                <c:pt idx="161">
                  <c:v>1085</c:v>
                </c:pt>
                <c:pt idx="162">
                  <c:v>1090</c:v>
                </c:pt>
                <c:pt idx="163">
                  <c:v>1095</c:v>
                </c:pt>
                <c:pt idx="164">
                  <c:v>1100</c:v>
                </c:pt>
                <c:pt idx="165">
                  <c:v>1105</c:v>
                </c:pt>
                <c:pt idx="166">
                  <c:v>1110</c:v>
                </c:pt>
                <c:pt idx="167">
                  <c:v>1115</c:v>
                </c:pt>
                <c:pt idx="168">
                  <c:v>1120</c:v>
                </c:pt>
                <c:pt idx="169">
                  <c:v>1125</c:v>
                </c:pt>
                <c:pt idx="170">
                  <c:v>1130</c:v>
                </c:pt>
                <c:pt idx="171">
                  <c:v>1135</c:v>
                </c:pt>
                <c:pt idx="172">
                  <c:v>1140</c:v>
                </c:pt>
                <c:pt idx="173">
                  <c:v>1145</c:v>
                </c:pt>
                <c:pt idx="174">
                  <c:v>1150</c:v>
                </c:pt>
                <c:pt idx="175">
                  <c:v>1155</c:v>
                </c:pt>
                <c:pt idx="176">
                  <c:v>1160</c:v>
                </c:pt>
                <c:pt idx="177">
                  <c:v>1165</c:v>
                </c:pt>
                <c:pt idx="178">
                  <c:v>1170</c:v>
                </c:pt>
                <c:pt idx="179">
                  <c:v>1175</c:v>
                </c:pt>
                <c:pt idx="180">
                  <c:v>1180</c:v>
                </c:pt>
                <c:pt idx="181">
                  <c:v>1185</c:v>
                </c:pt>
                <c:pt idx="182">
                  <c:v>1190</c:v>
                </c:pt>
                <c:pt idx="183">
                  <c:v>1195</c:v>
                </c:pt>
                <c:pt idx="184">
                  <c:v>1200</c:v>
                </c:pt>
                <c:pt idx="185">
                  <c:v>1205</c:v>
                </c:pt>
                <c:pt idx="186">
                  <c:v>1210</c:v>
                </c:pt>
                <c:pt idx="187">
                  <c:v>1215</c:v>
                </c:pt>
                <c:pt idx="188">
                  <c:v>1220</c:v>
                </c:pt>
                <c:pt idx="189">
                  <c:v>1225</c:v>
                </c:pt>
                <c:pt idx="190">
                  <c:v>1230</c:v>
                </c:pt>
                <c:pt idx="191">
                  <c:v>1235</c:v>
                </c:pt>
                <c:pt idx="192">
                  <c:v>1240</c:v>
                </c:pt>
                <c:pt idx="193">
                  <c:v>1245</c:v>
                </c:pt>
                <c:pt idx="194">
                  <c:v>1250</c:v>
                </c:pt>
                <c:pt idx="195">
                  <c:v>1255</c:v>
                </c:pt>
                <c:pt idx="196">
                  <c:v>1260</c:v>
                </c:pt>
                <c:pt idx="197">
                  <c:v>1265</c:v>
                </c:pt>
                <c:pt idx="198">
                  <c:v>1270</c:v>
                </c:pt>
                <c:pt idx="199">
                  <c:v>1275</c:v>
                </c:pt>
                <c:pt idx="200">
                  <c:v>1280</c:v>
                </c:pt>
                <c:pt idx="201">
                  <c:v>1285</c:v>
                </c:pt>
                <c:pt idx="202">
                  <c:v>1290</c:v>
                </c:pt>
                <c:pt idx="203">
                  <c:v>1295</c:v>
                </c:pt>
                <c:pt idx="204">
                  <c:v>1300</c:v>
                </c:pt>
                <c:pt idx="205">
                  <c:v>1305</c:v>
                </c:pt>
                <c:pt idx="206">
                  <c:v>1310</c:v>
                </c:pt>
                <c:pt idx="207">
                  <c:v>1315</c:v>
                </c:pt>
                <c:pt idx="208">
                  <c:v>1320</c:v>
                </c:pt>
                <c:pt idx="209">
                  <c:v>1325</c:v>
                </c:pt>
                <c:pt idx="210">
                  <c:v>1330</c:v>
                </c:pt>
                <c:pt idx="211">
                  <c:v>1335</c:v>
                </c:pt>
                <c:pt idx="212">
                  <c:v>1340</c:v>
                </c:pt>
                <c:pt idx="213">
                  <c:v>1345</c:v>
                </c:pt>
                <c:pt idx="214">
                  <c:v>1350</c:v>
                </c:pt>
                <c:pt idx="215">
                  <c:v>1355</c:v>
                </c:pt>
                <c:pt idx="216">
                  <c:v>1360</c:v>
                </c:pt>
                <c:pt idx="217">
                  <c:v>1365</c:v>
                </c:pt>
                <c:pt idx="218">
                  <c:v>1370</c:v>
                </c:pt>
                <c:pt idx="219">
                  <c:v>1375</c:v>
                </c:pt>
              </c:numCache>
            </c:numRef>
          </c:xVal>
          <c:yVal>
            <c:numRef>
              <c:f>'Input spectra'!$C$2:$C$221</c:f>
              <c:numCache>
                <c:formatCode>General</c:formatCode>
                <c:ptCount val="2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6.2913256913738804E-3</c:v>
                </c:pt>
                <c:pt idx="38">
                  <c:v>1.6308965386377799E-2</c:v>
                </c:pt>
                <c:pt idx="39">
                  <c:v>2.6326605081381901E-2</c:v>
                </c:pt>
                <c:pt idx="40">
                  <c:v>3.6344244776385898E-2</c:v>
                </c:pt>
                <c:pt idx="41">
                  <c:v>6.6625171892558704E-2</c:v>
                </c:pt>
                <c:pt idx="42">
                  <c:v>0.114985389817993</c:v>
                </c:pt>
                <c:pt idx="43">
                  <c:v>0.186210569623558</c:v>
                </c:pt>
                <c:pt idx="44">
                  <c:v>0.32729852520316999</c:v>
                </c:pt>
                <c:pt idx="45">
                  <c:v>0.455496910384114</c:v>
                </c:pt>
                <c:pt idx="46">
                  <c:v>0.59135893418453001</c:v>
                </c:pt>
                <c:pt idx="47">
                  <c:v>0.81506496098971004</c:v>
                </c:pt>
                <c:pt idx="48">
                  <c:v>0.96550870010022305</c:v>
                </c:pt>
                <c:pt idx="49">
                  <c:v>0.95154559490105795</c:v>
                </c:pt>
                <c:pt idx="50">
                  <c:v>0.84678871717280702</c:v>
                </c:pt>
                <c:pt idx="51">
                  <c:v>0.67134617040854705</c:v>
                </c:pt>
                <c:pt idx="52">
                  <c:v>0.40186628024540899</c:v>
                </c:pt>
                <c:pt idx="53">
                  <c:v>0.29380057716941899</c:v>
                </c:pt>
                <c:pt idx="54">
                  <c:v>0.17638675894497099</c:v>
                </c:pt>
                <c:pt idx="55">
                  <c:v>0.126812948279583</c:v>
                </c:pt>
                <c:pt idx="56">
                  <c:v>9.8405117182461699E-2</c:v>
                </c:pt>
                <c:pt idx="57">
                  <c:v>7.8225153862883506E-2</c:v>
                </c:pt>
                <c:pt idx="58">
                  <c:v>5.80451905433053E-2</c:v>
                </c:pt>
                <c:pt idx="59">
                  <c:v>5.1152681415280003E-2</c:v>
                </c:pt>
                <c:pt idx="60">
                  <c:v>4.62285502356422E-2</c:v>
                </c:pt>
                <c:pt idx="61">
                  <c:v>4.13044190560043E-2</c:v>
                </c:pt>
                <c:pt idx="62">
                  <c:v>3.6380287876366497E-2</c:v>
                </c:pt>
                <c:pt idx="63">
                  <c:v>3.0129612818437401E-2</c:v>
                </c:pt>
                <c:pt idx="64">
                  <c:v>2.3312916656067599E-2</c:v>
                </c:pt>
                <c:pt idx="65">
                  <c:v>1.64962204936978E-2</c:v>
                </c:pt>
                <c:pt idx="66">
                  <c:v>9.6795243313279808E-3</c:v>
                </c:pt>
                <c:pt idx="67">
                  <c:v>2.86282816895815E-3</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numCache>
            </c:numRef>
          </c:yVal>
          <c:smooth val="1"/>
          <c:extLst>
            <c:ext xmlns:c16="http://schemas.microsoft.com/office/drawing/2014/chart" uri="{C3380CC4-5D6E-409C-BE32-E72D297353CC}">
              <c16:uniqueId val="{00000001-D5F6-4EFD-9AA6-7279857F2C6D}"/>
            </c:ext>
          </c:extLst>
        </c:ser>
        <c:ser>
          <c:idx val="2"/>
          <c:order val="2"/>
          <c:tx>
            <c:strRef>
              <c:f>'Input spectra'!$D$1</c:f>
              <c:strCache>
                <c:ptCount val="1"/>
                <c:pt idx="0">
                  <c:v>Selected absorption 2</c:v>
                </c:pt>
              </c:strCache>
            </c:strRef>
          </c:tx>
          <c:spPr>
            <a:ln w="19050" cap="rnd">
              <a:solidFill>
                <a:schemeClr val="accent3"/>
              </a:solidFill>
              <a:round/>
            </a:ln>
            <a:effectLst/>
          </c:spPr>
          <c:marker>
            <c:symbol val="none"/>
          </c:marker>
          <c:xVal>
            <c:numRef>
              <c:f>'Input spectra'!$A$2:$A$221</c:f>
              <c:numCache>
                <c:formatCode>General</c:formatCode>
                <c:ptCount val="220"/>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pt idx="151">
                  <c:v>1035</c:v>
                </c:pt>
                <c:pt idx="152">
                  <c:v>1040</c:v>
                </c:pt>
                <c:pt idx="153">
                  <c:v>1045</c:v>
                </c:pt>
                <c:pt idx="154">
                  <c:v>1050</c:v>
                </c:pt>
                <c:pt idx="155">
                  <c:v>1055</c:v>
                </c:pt>
                <c:pt idx="156">
                  <c:v>1060</c:v>
                </c:pt>
                <c:pt idx="157">
                  <c:v>1065</c:v>
                </c:pt>
                <c:pt idx="158">
                  <c:v>1070</c:v>
                </c:pt>
                <c:pt idx="159">
                  <c:v>1075</c:v>
                </c:pt>
                <c:pt idx="160">
                  <c:v>1080</c:v>
                </c:pt>
                <c:pt idx="161">
                  <c:v>1085</c:v>
                </c:pt>
                <c:pt idx="162">
                  <c:v>1090</c:v>
                </c:pt>
                <c:pt idx="163">
                  <c:v>1095</c:v>
                </c:pt>
                <c:pt idx="164">
                  <c:v>1100</c:v>
                </c:pt>
                <c:pt idx="165">
                  <c:v>1105</c:v>
                </c:pt>
                <c:pt idx="166">
                  <c:v>1110</c:v>
                </c:pt>
                <c:pt idx="167">
                  <c:v>1115</c:v>
                </c:pt>
                <c:pt idx="168">
                  <c:v>1120</c:v>
                </c:pt>
                <c:pt idx="169">
                  <c:v>1125</c:v>
                </c:pt>
                <c:pt idx="170">
                  <c:v>1130</c:v>
                </c:pt>
                <c:pt idx="171">
                  <c:v>1135</c:v>
                </c:pt>
                <c:pt idx="172">
                  <c:v>1140</c:v>
                </c:pt>
                <c:pt idx="173">
                  <c:v>1145</c:v>
                </c:pt>
                <c:pt idx="174">
                  <c:v>1150</c:v>
                </c:pt>
                <c:pt idx="175">
                  <c:v>1155</c:v>
                </c:pt>
                <c:pt idx="176">
                  <c:v>1160</c:v>
                </c:pt>
                <c:pt idx="177">
                  <c:v>1165</c:v>
                </c:pt>
                <c:pt idx="178">
                  <c:v>1170</c:v>
                </c:pt>
                <c:pt idx="179">
                  <c:v>1175</c:v>
                </c:pt>
                <c:pt idx="180">
                  <c:v>1180</c:v>
                </c:pt>
                <c:pt idx="181">
                  <c:v>1185</c:v>
                </c:pt>
                <c:pt idx="182">
                  <c:v>1190</c:v>
                </c:pt>
                <c:pt idx="183">
                  <c:v>1195</c:v>
                </c:pt>
                <c:pt idx="184">
                  <c:v>1200</c:v>
                </c:pt>
                <c:pt idx="185">
                  <c:v>1205</c:v>
                </c:pt>
                <c:pt idx="186">
                  <c:v>1210</c:v>
                </c:pt>
                <c:pt idx="187">
                  <c:v>1215</c:v>
                </c:pt>
                <c:pt idx="188">
                  <c:v>1220</c:v>
                </c:pt>
                <c:pt idx="189">
                  <c:v>1225</c:v>
                </c:pt>
                <c:pt idx="190">
                  <c:v>1230</c:v>
                </c:pt>
                <c:pt idx="191">
                  <c:v>1235</c:v>
                </c:pt>
                <c:pt idx="192">
                  <c:v>1240</c:v>
                </c:pt>
                <c:pt idx="193">
                  <c:v>1245</c:v>
                </c:pt>
                <c:pt idx="194">
                  <c:v>1250</c:v>
                </c:pt>
                <c:pt idx="195">
                  <c:v>1255</c:v>
                </c:pt>
                <c:pt idx="196">
                  <c:v>1260</c:v>
                </c:pt>
                <c:pt idx="197">
                  <c:v>1265</c:v>
                </c:pt>
                <c:pt idx="198">
                  <c:v>1270</c:v>
                </c:pt>
                <c:pt idx="199">
                  <c:v>1275</c:v>
                </c:pt>
                <c:pt idx="200">
                  <c:v>1280</c:v>
                </c:pt>
                <c:pt idx="201">
                  <c:v>1285</c:v>
                </c:pt>
                <c:pt idx="202">
                  <c:v>1290</c:v>
                </c:pt>
                <c:pt idx="203">
                  <c:v>1295</c:v>
                </c:pt>
                <c:pt idx="204">
                  <c:v>1300</c:v>
                </c:pt>
                <c:pt idx="205">
                  <c:v>1305</c:v>
                </c:pt>
                <c:pt idx="206">
                  <c:v>1310</c:v>
                </c:pt>
                <c:pt idx="207">
                  <c:v>1315</c:v>
                </c:pt>
                <c:pt idx="208">
                  <c:v>1320</c:v>
                </c:pt>
                <c:pt idx="209">
                  <c:v>1325</c:v>
                </c:pt>
                <c:pt idx="210">
                  <c:v>1330</c:v>
                </c:pt>
                <c:pt idx="211">
                  <c:v>1335</c:v>
                </c:pt>
                <c:pt idx="212">
                  <c:v>1340</c:v>
                </c:pt>
                <c:pt idx="213">
                  <c:v>1345</c:v>
                </c:pt>
                <c:pt idx="214">
                  <c:v>1350</c:v>
                </c:pt>
                <c:pt idx="215">
                  <c:v>1355</c:v>
                </c:pt>
                <c:pt idx="216">
                  <c:v>1360</c:v>
                </c:pt>
                <c:pt idx="217">
                  <c:v>1365</c:v>
                </c:pt>
                <c:pt idx="218">
                  <c:v>1370</c:v>
                </c:pt>
                <c:pt idx="219">
                  <c:v>1375</c:v>
                </c:pt>
              </c:numCache>
            </c:numRef>
          </c:xVal>
          <c:yVal>
            <c:numRef>
              <c:f>'Input spectra'!$D$2:$D$221</c:f>
              <c:numCache>
                <c:formatCode>General</c:formatCode>
                <c:ptCount val="220"/>
                <c:pt idx="0">
                  <c:v>2.08591539229701</c:v>
                </c:pt>
                <c:pt idx="1">
                  <c:v>2.04486875818804</c:v>
                </c:pt>
                <c:pt idx="2">
                  <c:v>2.0038221240790701</c:v>
                </c:pt>
                <c:pt idx="3">
                  <c:v>1.96277548997009</c:v>
                </c:pt>
                <c:pt idx="4">
                  <c:v>1.9217288558611201</c:v>
                </c:pt>
                <c:pt idx="5">
                  <c:v>1.8806822217521499</c:v>
                </c:pt>
                <c:pt idx="6">
                  <c:v>1.83963558764318</c:v>
                </c:pt>
                <c:pt idx="7">
                  <c:v>1.7985889535341999</c:v>
                </c:pt>
                <c:pt idx="8">
                  <c:v>1.75754231942523</c:v>
                </c:pt>
                <c:pt idx="9">
                  <c:v>1.7164956853162601</c:v>
                </c:pt>
                <c:pt idx="10">
                  <c:v>1.6754490512072799</c:v>
                </c:pt>
                <c:pt idx="11">
                  <c:v>1.63440241709831</c:v>
                </c:pt>
                <c:pt idx="12">
                  <c:v>1.5933557829893401</c:v>
                </c:pt>
                <c:pt idx="13">
                  <c:v>1.55230914888037</c:v>
                </c:pt>
                <c:pt idx="14">
                  <c:v>1.5112625147713901</c:v>
                </c:pt>
                <c:pt idx="15">
                  <c:v>1.4702158806624199</c:v>
                </c:pt>
                <c:pt idx="16">
                  <c:v>1.4286952984924</c:v>
                </c:pt>
                <c:pt idx="17">
                  <c:v>1.3842162615476099</c:v>
                </c:pt>
                <c:pt idx="18">
                  <c:v>1.33082382631698</c:v>
                </c:pt>
                <c:pt idx="19">
                  <c:v>1.2319055995783801</c:v>
                </c:pt>
                <c:pt idx="20">
                  <c:v>1.1778509839654401</c:v>
                </c:pt>
                <c:pt idx="21">
                  <c:v>1.1237963683524901</c:v>
                </c:pt>
                <c:pt idx="22">
                  <c:v>1.0771247925138301</c:v>
                </c:pt>
                <c:pt idx="23">
                  <c:v>1.03272186553267</c:v>
                </c:pt>
                <c:pt idx="24">
                  <c:v>0.99938853219933799</c:v>
                </c:pt>
                <c:pt idx="25">
                  <c:v>0.96782428638928297</c:v>
                </c:pt>
                <c:pt idx="26">
                  <c:v>0.97272186553267204</c:v>
                </c:pt>
                <c:pt idx="27">
                  <c:v>1.1096643942683</c:v>
                </c:pt>
                <c:pt idx="28">
                  <c:v>1.31582813256264</c:v>
                </c:pt>
                <c:pt idx="29">
                  <c:v>1.69151606317546</c:v>
                </c:pt>
                <c:pt idx="30">
                  <c:v>1.6293496216934999</c:v>
                </c:pt>
                <c:pt idx="31">
                  <c:v>0.76325519886600202</c:v>
                </c:pt>
                <c:pt idx="32">
                  <c:v>0.35742830047865598</c:v>
                </c:pt>
                <c:pt idx="33">
                  <c:v>0.29582508546479602</c:v>
                </c:pt>
                <c:pt idx="34">
                  <c:v>0.278049239094463</c:v>
                </c:pt>
                <c:pt idx="35">
                  <c:v>0.26027339272412903</c:v>
                </c:pt>
                <c:pt idx="36">
                  <c:v>0.24259151171516699</c:v>
                </c:pt>
                <c:pt idx="37">
                  <c:v>0.22592484504849999</c:v>
                </c:pt>
                <c:pt idx="38">
                  <c:v>0.209258178381833</c:v>
                </c:pt>
                <c:pt idx="39">
                  <c:v>0.20498783228682699</c:v>
                </c:pt>
                <c:pt idx="40">
                  <c:v>0.202975583817886</c:v>
                </c:pt>
                <c:pt idx="41">
                  <c:v>0.12839590979826501</c:v>
                </c:pt>
                <c:pt idx="42">
                  <c:v>8.2199684829404998E-2</c:v>
                </c:pt>
                <c:pt idx="43">
                  <c:v>5.03233136333908E-2</c:v>
                </c:pt>
                <c:pt idx="44">
                  <c:v>2.4243992295518602E-2</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numCache>
            </c:numRef>
          </c:yVal>
          <c:smooth val="1"/>
          <c:extLst>
            <c:ext xmlns:c16="http://schemas.microsoft.com/office/drawing/2014/chart" uri="{C3380CC4-5D6E-409C-BE32-E72D297353CC}">
              <c16:uniqueId val="{00000002-D5F6-4EFD-9AA6-7279857F2C6D}"/>
            </c:ext>
          </c:extLst>
        </c:ser>
        <c:ser>
          <c:idx val="3"/>
          <c:order val="3"/>
          <c:tx>
            <c:strRef>
              <c:f>'Input spectra'!$E$1</c:f>
              <c:strCache>
                <c:ptCount val="1"/>
                <c:pt idx="0">
                  <c:v>Selected emission 2</c:v>
                </c:pt>
              </c:strCache>
            </c:strRef>
          </c:tx>
          <c:spPr>
            <a:ln w="19050" cap="rnd">
              <a:solidFill>
                <a:schemeClr val="accent4"/>
              </a:solidFill>
              <a:round/>
            </a:ln>
            <a:effectLst/>
          </c:spPr>
          <c:marker>
            <c:symbol val="none"/>
          </c:marker>
          <c:xVal>
            <c:numRef>
              <c:f>'Input spectra'!$A$2:$A$221</c:f>
              <c:numCache>
                <c:formatCode>General</c:formatCode>
                <c:ptCount val="220"/>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pt idx="151">
                  <c:v>1035</c:v>
                </c:pt>
                <c:pt idx="152">
                  <c:v>1040</c:v>
                </c:pt>
                <c:pt idx="153">
                  <c:v>1045</c:v>
                </c:pt>
                <c:pt idx="154">
                  <c:v>1050</c:v>
                </c:pt>
                <c:pt idx="155">
                  <c:v>1055</c:v>
                </c:pt>
                <c:pt idx="156">
                  <c:v>1060</c:v>
                </c:pt>
                <c:pt idx="157">
                  <c:v>1065</c:v>
                </c:pt>
                <c:pt idx="158">
                  <c:v>1070</c:v>
                </c:pt>
                <c:pt idx="159">
                  <c:v>1075</c:v>
                </c:pt>
                <c:pt idx="160">
                  <c:v>1080</c:v>
                </c:pt>
                <c:pt idx="161">
                  <c:v>1085</c:v>
                </c:pt>
                <c:pt idx="162">
                  <c:v>1090</c:v>
                </c:pt>
                <c:pt idx="163">
                  <c:v>1095</c:v>
                </c:pt>
                <c:pt idx="164">
                  <c:v>1100</c:v>
                </c:pt>
                <c:pt idx="165">
                  <c:v>1105</c:v>
                </c:pt>
                <c:pt idx="166">
                  <c:v>1110</c:v>
                </c:pt>
                <c:pt idx="167">
                  <c:v>1115</c:v>
                </c:pt>
                <c:pt idx="168">
                  <c:v>1120</c:v>
                </c:pt>
                <c:pt idx="169">
                  <c:v>1125</c:v>
                </c:pt>
                <c:pt idx="170">
                  <c:v>1130</c:v>
                </c:pt>
                <c:pt idx="171">
                  <c:v>1135</c:v>
                </c:pt>
                <c:pt idx="172">
                  <c:v>1140</c:v>
                </c:pt>
                <c:pt idx="173">
                  <c:v>1145</c:v>
                </c:pt>
                <c:pt idx="174">
                  <c:v>1150</c:v>
                </c:pt>
                <c:pt idx="175">
                  <c:v>1155</c:v>
                </c:pt>
                <c:pt idx="176">
                  <c:v>1160</c:v>
                </c:pt>
                <c:pt idx="177">
                  <c:v>1165</c:v>
                </c:pt>
                <c:pt idx="178">
                  <c:v>1170</c:v>
                </c:pt>
                <c:pt idx="179">
                  <c:v>1175</c:v>
                </c:pt>
                <c:pt idx="180">
                  <c:v>1180</c:v>
                </c:pt>
                <c:pt idx="181">
                  <c:v>1185</c:v>
                </c:pt>
                <c:pt idx="182">
                  <c:v>1190</c:v>
                </c:pt>
                <c:pt idx="183">
                  <c:v>1195</c:v>
                </c:pt>
                <c:pt idx="184">
                  <c:v>1200</c:v>
                </c:pt>
                <c:pt idx="185">
                  <c:v>1205</c:v>
                </c:pt>
                <c:pt idx="186">
                  <c:v>1210</c:v>
                </c:pt>
                <c:pt idx="187">
                  <c:v>1215</c:v>
                </c:pt>
                <c:pt idx="188">
                  <c:v>1220</c:v>
                </c:pt>
                <c:pt idx="189">
                  <c:v>1225</c:v>
                </c:pt>
                <c:pt idx="190">
                  <c:v>1230</c:v>
                </c:pt>
                <c:pt idx="191">
                  <c:v>1235</c:v>
                </c:pt>
                <c:pt idx="192">
                  <c:v>1240</c:v>
                </c:pt>
                <c:pt idx="193">
                  <c:v>1245</c:v>
                </c:pt>
                <c:pt idx="194">
                  <c:v>1250</c:v>
                </c:pt>
                <c:pt idx="195">
                  <c:v>1255</c:v>
                </c:pt>
                <c:pt idx="196">
                  <c:v>1260</c:v>
                </c:pt>
                <c:pt idx="197">
                  <c:v>1265</c:v>
                </c:pt>
                <c:pt idx="198">
                  <c:v>1270</c:v>
                </c:pt>
                <c:pt idx="199">
                  <c:v>1275</c:v>
                </c:pt>
                <c:pt idx="200">
                  <c:v>1280</c:v>
                </c:pt>
                <c:pt idx="201">
                  <c:v>1285</c:v>
                </c:pt>
                <c:pt idx="202">
                  <c:v>1290</c:v>
                </c:pt>
                <c:pt idx="203">
                  <c:v>1295</c:v>
                </c:pt>
                <c:pt idx="204">
                  <c:v>1300</c:v>
                </c:pt>
                <c:pt idx="205">
                  <c:v>1305</c:v>
                </c:pt>
                <c:pt idx="206">
                  <c:v>1310</c:v>
                </c:pt>
                <c:pt idx="207">
                  <c:v>1315</c:v>
                </c:pt>
                <c:pt idx="208">
                  <c:v>1320</c:v>
                </c:pt>
                <c:pt idx="209">
                  <c:v>1325</c:v>
                </c:pt>
                <c:pt idx="210">
                  <c:v>1330</c:v>
                </c:pt>
                <c:pt idx="211">
                  <c:v>1335</c:v>
                </c:pt>
                <c:pt idx="212">
                  <c:v>1340</c:v>
                </c:pt>
                <c:pt idx="213">
                  <c:v>1345</c:v>
                </c:pt>
                <c:pt idx="214">
                  <c:v>1350</c:v>
                </c:pt>
                <c:pt idx="215">
                  <c:v>1355</c:v>
                </c:pt>
                <c:pt idx="216">
                  <c:v>1360</c:v>
                </c:pt>
                <c:pt idx="217">
                  <c:v>1365</c:v>
                </c:pt>
                <c:pt idx="218">
                  <c:v>1370</c:v>
                </c:pt>
                <c:pt idx="219">
                  <c:v>1375</c:v>
                </c:pt>
              </c:numCache>
            </c:numRef>
          </c:xVal>
          <c:yVal>
            <c:numRef>
              <c:f>'Input spectra'!$E$2:$E$221</c:f>
              <c:numCache>
                <c:formatCode>General</c:formatCode>
                <c:ptCount val="2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1.02525581432813E-2</c:v>
                </c:pt>
                <c:pt idx="31">
                  <c:v>3.7041995252384698E-2</c:v>
                </c:pt>
                <c:pt idx="32">
                  <c:v>4.65114045031082E-2</c:v>
                </c:pt>
                <c:pt idx="33">
                  <c:v>3.7232236975025999E-2</c:v>
                </c:pt>
                <c:pt idx="34">
                  <c:v>4.3045384253137302E-2</c:v>
                </c:pt>
                <c:pt idx="35">
                  <c:v>6.6320556917622994E-2</c:v>
                </c:pt>
                <c:pt idx="36">
                  <c:v>0.109174868258426</c:v>
                </c:pt>
                <c:pt idx="37">
                  <c:v>0.167914866499874</c:v>
                </c:pt>
                <c:pt idx="38">
                  <c:v>0.29993097863275298</c:v>
                </c:pt>
                <c:pt idx="39">
                  <c:v>0.43983858708408002</c:v>
                </c:pt>
                <c:pt idx="40">
                  <c:v>0.71904464786952105</c:v>
                </c:pt>
                <c:pt idx="41">
                  <c:v>0.91379427616511899</c:v>
                </c:pt>
                <c:pt idx="42">
                  <c:v>0.97144873916076901</c:v>
                </c:pt>
                <c:pt idx="43">
                  <c:v>0.77303343190057805</c:v>
                </c:pt>
                <c:pt idx="44">
                  <c:v>0.54204195720570603</c:v>
                </c:pt>
                <c:pt idx="45">
                  <c:v>0.29675293250491402</c:v>
                </c:pt>
                <c:pt idx="46">
                  <c:v>0.14947011392503101</c:v>
                </c:pt>
                <c:pt idx="47">
                  <c:v>9.0666413653172503E-2</c:v>
                </c:pt>
                <c:pt idx="48">
                  <c:v>5.49470499279439E-2</c:v>
                </c:pt>
                <c:pt idx="49">
                  <c:v>3.6822472305034201E-2</c:v>
                </c:pt>
                <c:pt idx="50">
                  <c:v>3.3269917989121198E-2</c:v>
                </c:pt>
                <c:pt idx="51">
                  <c:v>3.80712780249415E-2</c:v>
                </c:pt>
                <c:pt idx="52">
                  <c:v>5.4552415934650697E-2</c:v>
                </c:pt>
                <c:pt idx="53">
                  <c:v>7.1033553844359998E-2</c:v>
                </c:pt>
                <c:pt idx="54">
                  <c:v>9.6018692266735206E-2</c:v>
                </c:pt>
                <c:pt idx="55">
                  <c:v>0.121497490357159</c:v>
                </c:pt>
                <c:pt idx="56">
                  <c:v>0.15049964331044899</c:v>
                </c:pt>
                <c:pt idx="57">
                  <c:v>0.18346260627341199</c:v>
                </c:pt>
                <c:pt idx="58">
                  <c:v>0.201686163871307</c:v>
                </c:pt>
                <c:pt idx="59">
                  <c:v>0.21580776160902301</c:v>
                </c:pt>
                <c:pt idx="60">
                  <c:v>0.22992935934674</c:v>
                </c:pt>
                <c:pt idx="61">
                  <c:v>0.24405095708445601</c:v>
                </c:pt>
                <c:pt idx="62">
                  <c:v>0.25817255482217299</c:v>
                </c:pt>
                <c:pt idx="63">
                  <c:v>0.26629634534526597</c:v>
                </c:pt>
                <c:pt idx="64">
                  <c:v>0.25886214388460799</c:v>
                </c:pt>
                <c:pt idx="65">
                  <c:v>0.251427942423949</c:v>
                </c:pt>
                <c:pt idx="66">
                  <c:v>0.24399374096328999</c:v>
                </c:pt>
                <c:pt idx="67">
                  <c:v>0.231010793892648</c:v>
                </c:pt>
                <c:pt idx="68">
                  <c:v>0.20085685665167699</c:v>
                </c:pt>
                <c:pt idx="69">
                  <c:v>0.17070291941070601</c:v>
                </c:pt>
                <c:pt idx="70">
                  <c:v>0.151403639033628</c:v>
                </c:pt>
                <c:pt idx="71">
                  <c:v>0.133350454699209</c:v>
                </c:pt>
                <c:pt idx="72">
                  <c:v>0.116398841477688</c:v>
                </c:pt>
                <c:pt idx="73">
                  <c:v>0.103569517308158</c:v>
                </c:pt>
                <c:pt idx="74">
                  <c:v>9.07401931386283E-2</c:v>
                </c:pt>
                <c:pt idx="75">
                  <c:v>7.8708920548853104E-2</c:v>
                </c:pt>
                <c:pt idx="76">
                  <c:v>6.8547108251118399E-2</c:v>
                </c:pt>
                <c:pt idx="77">
                  <c:v>5.8385295953383702E-2</c:v>
                </c:pt>
                <c:pt idx="78">
                  <c:v>4.5643459926013902E-2</c:v>
                </c:pt>
                <c:pt idx="79">
                  <c:v>3.1911528257157297E-2</c:v>
                </c:pt>
                <c:pt idx="80">
                  <c:v>2.2854325720199801E-2</c:v>
                </c:pt>
                <c:pt idx="81">
                  <c:v>1.4829818104979299E-2</c:v>
                </c:pt>
                <c:pt idx="82">
                  <c:v>6.8563433581368804E-3</c:v>
                </c:pt>
                <c:pt idx="83">
                  <c:v>1.69182261421705E-3</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numCache>
            </c:numRef>
          </c:yVal>
          <c:smooth val="1"/>
          <c:extLst>
            <c:ext xmlns:c16="http://schemas.microsoft.com/office/drawing/2014/chart" uri="{C3380CC4-5D6E-409C-BE32-E72D297353CC}">
              <c16:uniqueId val="{00000003-D5F6-4EFD-9AA6-7279857F2C6D}"/>
            </c:ext>
          </c:extLst>
        </c:ser>
        <c:ser>
          <c:idx val="4"/>
          <c:order val="4"/>
          <c:tx>
            <c:strRef>
              <c:f>'Input spectra'!$F$1</c:f>
              <c:strCache>
                <c:ptCount val="1"/>
                <c:pt idx="0">
                  <c:v>Selected absorption 3</c:v>
                </c:pt>
              </c:strCache>
            </c:strRef>
          </c:tx>
          <c:spPr>
            <a:ln w="19050" cap="rnd">
              <a:solidFill>
                <a:schemeClr val="accent5"/>
              </a:solidFill>
              <a:round/>
            </a:ln>
            <a:effectLst/>
          </c:spPr>
          <c:marker>
            <c:symbol val="none"/>
          </c:marker>
          <c:xVal>
            <c:numRef>
              <c:f>'Input spectra'!$A$2:$A$221</c:f>
              <c:numCache>
                <c:formatCode>General</c:formatCode>
                <c:ptCount val="220"/>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pt idx="151">
                  <c:v>1035</c:v>
                </c:pt>
                <c:pt idx="152">
                  <c:v>1040</c:v>
                </c:pt>
                <c:pt idx="153">
                  <c:v>1045</c:v>
                </c:pt>
                <c:pt idx="154">
                  <c:v>1050</c:v>
                </c:pt>
                <c:pt idx="155">
                  <c:v>1055</c:v>
                </c:pt>
                <c:pt idx="156">
                  <c:v>1060</c:v>
                </c:pt>
                <c:pt idx="157">
                  <c:v>1065</c:v>
                </c:pt>
                <c:pt idx="158">
                  <c:v>1070</c:v>
                </c:pt>
                <c:pt idx="159">
                  <c:v>1075</c:v>
                </c:pt>
                <c:pt idx="160">
                  <c:v>1080</c:v>
                </c:pt>
                <c:pt idx="161">
                  <c:v>1085</c:v>
                </c:pt>
                <c:pt idx="162">
                  <c:v>1090</c:v>
                </c:pt>
                <c:pt idx="163">
                  <c:v>1095</c:v>
                </c:pt>
                <c:pt idx="164">
                  <c:v>1100</c:v>
                </c:pt>
                <c:pt idx="165">
                  <c:v>1105</c:v>
                </c:pt>
                <c:pt idx="166">
                  <c:v>1110</c:v>
                </c:pt>
                <c:pt idx="167">
                  <c:v>1115</c:v>
                </c:pt>
                <c:pt idx="168">
                  <c:v>1120</c:v>
                </c:pt>
                <c:pt idx="169">
                  <c:v>1125</c:v>
                </c:pt>
                <c:pt idx="170">
                  <c:v>1130</c:v>
                </c:pt>
                <c:pt idx="171">
                  <c:v>1135</c:v>
                </c:pt>
                <c:pt idx="172">
                  <c:v>1140</c:v>
                </c:pt>
                <c:pt idx="173">
                  <c:v>1145</c:v>
                </c:pt>
                <c:pt idx="174">
                  <c:v>1150</c:v>
                </c:pt>
                <c:pt idx="175">
                  <c:v>1155</c:v>
                </c:pt>
                <c:pt idx="176">
                  <c:v>1160</c:v>
                </c:pt>
                <c:pt idx="177">
                  <c:v>1165</c:v>
                </c:pt>
                <c:pt idx="178">
                  <c:v>1170</c:v>
                </c:pt>
                <c:pt idx="179">
                  <c:v>1175</c:v>
                </c:pt>
                <c:pt idx="180">
                  <c:v>1180</c:v>
                </c:pt>
                <c:pt idx="181">
                  <c:v>1185</c:v>
                </c:pt>
                <c:pt idx="182">
                  <c:v>1190</c:v>
                </c:pt>
                <c:pt idx="183">
                  <c:v>1195</c:v>
                </c:pt>
                <c:pt idx="184">
                  <c:v>1200</c:v>
                </c:pt>
                <c:pt idx="185">
                  <c:v>1205</c:v>
                </c:pt>
                <c:pt idx="186">
                  <c:v>1210</c:v>
                </c:pt>
                <c:pt idx="187">
                  <c:v>1215</c:v>
                </c:pt>
                <c:pt idx="188">
                  <c:v>1220</c:v>
                </c:pt>
                <c:pt idx="189">
                  <c:v>1225</c:v>
                </c:pt>
                <c:pt idx="190">
                  <c:v>1230</c:v>
                </c:pt>
                <c:pt idx="191">
                  <c:v>1235</c:v>
                </c:pt>
                <c:pt idx="192">
                  <c:v>1240</c:v>
                </c:pt>
                <c:pt idx="193">
                  <c:v>1245</c:v>
                </c:pt>
                <c:pt idx="194">
                  <c:v>1250</c:v>
                </c:pt>
                <c:pt idx="195">
                  <c:v>1255</c:v>
                </c:pt>
                <c:pt idx="196">
                  <c:v>1260</c:v>
                </c:pt>
                <c:pt idx="197">
                  <c:v>1265</c:v>
                </c:pt>
                <c:pt idx="198">
                  <c:v>1270</c:v>
                </c:pt>
                <c:pt idx="199">
                  <c:v>1275</c:v>
                </c:pt>
                <c:pt idx="200">
                  <c:v>1280</c:v>
                </c:pt>
                <c:pt idx="201">
                  <c:v>1285</c:v>
                </c:pt>
                <c:pt idx="202">
                  <c:v>1290</c:v>
                </c:pt>
                <c:pt idx="203">
                  <c:v>1295</c:v>
                </c:pt>
                <c:pt idx="204">
                  <c:v>1300</c:v>
                </c:pt>
                <c:pt idx="205">
                  <c:v>1305</c:v>
                </c:pt>
                <c:pt idx="206">
                  <c:v>1310</c:v>
                </c:pt>
                <c:pt idx="207">
                  <c:v>1315</c:v>
                </c:pt>
                <c:pt idx="208">
                  <c:v>1320</c:v>
                </c:pt>
                <c:pt idx="209">
                  <c:v>1325</c:v>
                </c:pt>
                <c:pt idx="210">
                  <c:v>1330</c:v>
                </c:pt>
                <c:pt idx="211">
                  <c:v>1335</c:v>
                </c:pt>
                <c:pt idx="212">
                  <c:v>1340</c:v>
                </c:pt>
                <c:pt idx="213">
                  <c:v>1345</c:v>
                </c:pt>
                <c:pt idx="214">
                  <c:v>1350</c:v>
                </c:pt>
                <c:pt idx="215">
                  <c:v>1355</c:v>
                </c:pt>
                <c:pt idx="216">
                  <c:v>1360</c:v>
                </c:pt>
                <c:pt idx="217">
                  <c:v>1365</c:v>
                </c:pt>
                <c:pt idx="218">
                  <c:v>1370</c:v>
                </c:pt>
                <c:pt idx="219">
                  <c:v>1375</c:v>
                </c:pt>
              </c:numCache>
            </c:numRef>
          </c:xVal>
          <c:yVal>
            <c:numRef>
              <c:f>'Input spectra'!$F$2:$F$221</c:f>
              <c:numCache>
                <c:formatCode>General</c:formatCode>
                <c:ptCount val="220"/>
                <c:pt idx="0">
                  <c:v>5.7773780552323503E-2</c:v>
                </c:pt>
                <c:pt idx="1">
                  <c:v>6.1833668394879603E-2</c:v>
                </c:pt>
                <c:pt idx="2">
                  <c:v>6.5893556237435799E-2</c:v>
                </c:pt>
                <c:pt idx="3">
                  <c:v>6.9953444079992003E-2</c:v>
                </c:pt>
                <c:pt idx="4">
                  <c:v>7.4013331922548206E-2</c:v>
                </c:pt>
                <c:pt idx="5">
                  <c:v>7.8073219765104299E-2</c:v>
                </c:pt>
                <c:pt idx="6">
                  <c:v>8.2133107607660502E-2</c:v>
                </c:pt>
                <c:pt idx="7">
                  <c:v>8.6046677258532697E-2</c:v>
                </c:pt>
                <c:pt idx="8">
                  <c:v>8.8148797457951997E-2</c:v>
                </c:pt>
                <c:pt idx="9">
                  <c:v>9.0250917657371296E-2</c:v>
                </c:pt>
                <c:pt idx="10">
                  <c:v>9.2353037856790596E-2</c:v>
                </c:pt>
                <c:pt idx="11">
                  <c:v>9.4455158056210006E-2</c:v>
                </c:pt>
                <c:pt idx="12">
                  <c:v>9.5092024539877404E-2</c:v>
                </c:pt>
                <c:pt idx="13">
                  <c:v>9.5092024539877404E-2</c:v>
                </c:pt>
                <c:pt idx="14">
                  <c:v>9.3256498283472294E-2</c:v>
                </c:pt>
                <c:pt idx="15">
                  <c:v>8.38474742520844E-2</c:v>
                </c:pt>
                <c:pt idx="16">
                  <c:v>7.4438450220696506E-2</c:v>
                </c:pt>
                <c:pt idx="17">
                  <c:v>6.5029426189308501E-2</c:v>
                </c:pt>
                <c:pt idx="18">
                  <c:v>5.6751956016071102E-2</c:v>
                </c:pt>
                <c:pt idx="19">
                  <c:v>5.1342778600126898E-2</c:v>
                </c:pt>
                <c:pt idx="20">
                  <c:v>4.5933601184182701E-2</c:v>
                </c:pt>
                <c:pt idx="21">
                  <c:v>4.0524423768238602E-2</c:v>
                </c:pt>
                <c:pt idx="22">
                  <c:v>3.5115246352294398E-2</c:v>
                </c:pt>
                <c:pt idx="23">
                  <c:v>2.9706068936350201E-2</c:v>
                </c:pt>
                <c:pt idx="24">
                  <c:v>2.4296891520406101E-2</c:v>
                </c:pt>
                <c:pt idx="25">
                  <c:v>2.42231678873931E-2</c:v>
                </c:pt>
                <c:pt idx="26">
                  <c:v>2.9979950079790499E-2</c:v>
                </c:pt>
                <c:pt idx="27">
                  <c:v>3.5736732272187897E-2</c:v>
                </c:pt>
                <c:pt idx="28">
                  <c:v>4.1493514464585303E-2</c:v>
                </c:pt>
                <c:pt idx="29">
                  <c:v>4.7250296656982702E-2</c:v>
                </c:pt>
                <c:pt idx="30">
                  <c:v>5.30070788493801E-2</c:v>
                </c:pt>
                <c:pt idx="31">
                  <c:v>6.2131578947368399E-2</c:v>
                </c:pt>
                <c:pt idx="32">
                  <c:v>7.3350877192982403E-2</c:v>
                </c:pt>
                <c:pt idx="33">
                  <c:v>8.4570175438596407E-2</c:v>
                </c:pt>
                <c:pt idx="34">
                  <c:v>9.5789473684210397E-2</c:v>
                </c:pt>
                <c:pt idx="35">
                  <c:v>0.11358801552999701</c:v>
                </c:pt>
                <c:pt idx="36">
                  <c:v>0.152002051131784</c:v>
                </c:pt>
                <c:pt idx="37">
                  <c:v>0.19041608673357199</c:v>
                </c:pt>
                <c:pt idx="38">
                  <c:v>0.22883012233535899</c:v>
                </c:pt>
                <c:pt idx="39">
                  <c:v>0.28266411727214702</c:v>
                </c:pt>
                <c:pt idx="40">
                  <c:v>0.33700871043127201</c:v>
                </c:pt>
                <c:pt idx="41">
                  <c:v>0.38218334953028799</c:v>
                </c:pt>
                <c:pt idx="42">
                  <c:v>0.44637158161826801</c:v>
                </c:pt>
                <c:pt idx="43">
                  <c:v>0.59879134543645796</c:v>
                </c:pt>
                <c:pt idx="44">
                  <c:v>0.77055458841084001</c:v>
                </c:pt>
                <c:pt idx="45">
                  <c:v>0.90323761000462999</c:v>
                </c:pt>
                <c:pt idx="46">
                  <c:v>0.98814883433688405</c:v>
                </c:pt>
                <c:pt idx="47">
                  <c:v>0.87060035126935997</c:v>
                </c:pt>
                <c:pt idx="48">
                  <c:v>0.69869202226345195</c:v>
                </c:pt>
                <c:pt idx="49">
                  <c:v>0.46916630855178498</c:v>
                </c:pt>
                <c:pt idx="50">
                  <c:v>0.26558420580317099</c:v>
                </c:pt>
                <c:pt idx="51">
                  <c:v>0.19748309901286301</c:v>
                </c:pt>
                <c:pt idx="52">
                  <c:v>0.129381992222555</c:v>
                </c:pt>
                <c:pt idx="53">
                  <c:v>6.1280885432247301E-2</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numCache>
            </c:numRef>
          </c:yVal>
          <c:smooth val="1"/>
          <c:extLst>
            <c:ext xmlns:c16="http://schemas.microsoft.com/office/drawing/2014/chart" uri="{C3380CC4-5D6E-409C-BE32-E72D297353CC}">
              <c16:uniqueId val="{00000004-D5F6-4EFD-9AA6-7279857F2C6D}"/>
            </c:ext>
          </c:extLst>
        </c:ser>
        <c:ser>
          <c:idx val="5"/>
          <c:order val="5"/>
          <c:tx>
            <c:strRef>
              <c:f>'Input spectra'!$G$1</c:f>
              <c:strCache>
                <c:ptCount val="1"/>
                <c:pt idx="0">
                  <c:v>Selected emission 3</c:v>
                </c:pt>
              </c:strCache>
            </c:strRef>
          </c:tx>
          <c:spPr>
            <a:ln w="19050" cap="rnd">
              <a:solidFill>
                <a:schemeClr val="accent6"/>
              </a:solidFill>
              <a:round/>
            </a:ln>
            <a:effectLst/>
          </c:spPr>
          <c:marker>
            <c:symbol val="none"/>
          </c:marker>
          <c:xVal>
            <c:numRef>
              <c:f>'Input spectra'!$A$2:$A$221</c:f>
              <c:numCache>
                <c:formatCode>General</c:formatCode>
                <c:ptCount val="220"/>
                <c:pt idx="0">
                  <c:v>280</c:v>
                </c:pt>
                <c:pt idx="1">
                  <c:v>285</c:v>
                </c:pt>
                <c:pt idx="2">
                  <c:v>290</c:v>
                </c:pt>
                <c:pt idx="3">
                  <c:v>295</c:v>
                </c:pt>
                <c:pt idx="4">
                  <c:v>300</c:v>
                </c:pt>
                <c:pt idx="5">
                  <c:v>305</c:v>
                </c:pt>
                <c:pt idx="6">
                  <c:v>310</c:v>
                </c:pt>
                <c:pt idx="7">
                  <c:v>315</c:v>
                </c:pt>
                <c:pt idx="8">
                  <c:v>320</c:v>
                </c:pt>
                <c:pt idx="9">
                  <c:v>325</c:v>
                </c:pt>
                <c:pt idx="10">
                  <c:v>330</c:v>
                </c:pt>
                <c:pt idx="11">
                  <c:v>335</c:v>
                </c:pt>
                <c:pt idx="12">
                  <c:v>340</c:v>
                </c:pt>
                <c:pt idx="13">
                  <c:v>345</c:v>
                </c:pt>
                <c:pt idx="14">
                  <c:v>350</c:v>
                </c:pt>
                <c:pt idx="15">
                  <c:v>355</c:v>
                </c:pt>
                <c:pt idx="16">
                  <c:v>360</c:v>
                </c:pt>
                <c:pt idx="17">
                  <c:v>365</c:v>
                </c:pt>
                <c:pt idx="18">
                  <c:v>370</c:v>
                </c:pt>
                <c:pt idx="19">
                  <c:v>375</c:v>
                </c:pt>
                <c:pt idx="20">
                  <c:v>380</c:v>
                </c:pt>
                <c:pt idx="21">
                  <c:v>385</c:v>
                </c:pt>
                <c:pt idx="22">
                  <c:v>390</c:v>
                </c:pt>
                <c:pt idx="23">
                  <c:v>395</c:v>
                </c:pt>
                <c:pt idx="24">
                  <c:v>400</c:v>
                </c:pt>
                <c:pt idx="25">
                  <c:v>405</c:v>
                </c:pt>
                <c:pt idx="26">
                  <c:v>410</c:v>
                </c:pt>
                <c:pt idx="27">
                  <c:v>415</c:v>
                </c:pt>
                <c:pt idx="28">
                  <c:v>420</c:v>
                </c:pt>
                <c:pt idx="29">
                  <c:v>425</c:v>
                </c:pt>
                <c:pt idx="30">
                  <c:v>430</c:v>
                </c:pt>
                <c:pt idx="31">
                  <c:v>435</c:v>
                </c:pt>
                <c:pt idx="32">
                  <c:v>440</c:v>
                </c:pt>
                <c:pt idx="33">
                  <c:v>445</c:v>
                </c:pt>
                <c:pt idx="34">
                  <c:v>450</c:v>
                </c:pt>
                <c:pt idx="35">
                  <c:v>455</c:v>
                </c:pt>
                <c:pt idx="36">
                  <c:v>460</c:v>
                </c:pt>
                <c:pt idx="37">
                  <c:v>465</c:v>
                </c:pt>
                <c:pt idx="38">
                  <c:v>470</c:v>
                </c:pt>
                <c:pt idx="39">
                  <c:v>475</c:v>
                </c:pt>
                <c:pt idx="40">
                  <c:v>480</c:v>
                </c:pt>
                <c:pt idx="41">
                  <c:v>485</c:v>
                </c:pt>
                <c:pt idx="42">
                  <c:v>490</c:v>
                </c:pt>
                <c:pt idx="43">
                  <c:v>495</c:v>
                </c:pt>
                <c:pt idx="44">
                  <c:v>500</c:v>
                </c:pt>
                <c:pt idx="45">
                  <c:v>505</c:v>
                </c:pt>
                <c:pt idx="46">
                  <c:v>510</c:v>
                </c:pt>
                <c:pt idx="47">
                  <c:v>515</c:v>
                </c:pt>
                <c:pt idx="48">
                  <c:v>520</c:v>
                </c:pt>
                <c:pt idx="49">
                  <c:v>525</c:v>
                </c:pt>
                <c:pt idx="50">
                  <c:v>530</c:v>
                </c:pt>
                <c:pt idx="51">
                  <c:v>535</c:v>
                </c:pt>
                <c:pt idx="52">
                  <c:v>540</c:v>
                </c:pt>
                <c:pt idx="53">
                  <c:v>545</c:v>
                </c:pt>
                <c:pt idx="54">
                  <c:v>550</c:v>
                </c:pt>
                <c:pt idx="55">
                  <c:v>555</c:v>
                </c:pt>
                <c:pt idx="56">
                  <c:v>560</c:v>
                </c:pt>
                <c:pt idx="57">
                  <c:v>565</c:v>
                </c:pt>
                <c:pt idx="58">
                  <c:v>570</c:v>
                </c:pt>
                <c:pt idx="59">
                  <c:v>575</c:v>
                </c:pt>
                <c:pt idx="60">
                  <c:v>580</c:v>
                </c:pt>
                <c:pt idx="61">
                  <c:v>585</c:v>
                </c:pt>
                <c:pt idx="62">
                  <c:v>590</c:v>
                </c:pt>
                <c:pt idx="63">
                  <c:v>595</c:v>
                </c:pt>
                <c:pt idx="64">
                  <c:v>600</c:v>
                </c:pt>
                <c:pt idx="65">
                  <c:v>605</c:v>
                </c:pt>
                <c:pt idx="66">
                  <c:v>610</c:v>
                </c:pt>
                <c:pt idx="67">
                  <c:v>615</c:v>
                </c:pt>
                <c:pt idx="68">
                  <c:v>620</c:v>
                </c:pt>
                <c:pt idx="69">
                  <c:v>625</c:v>
                </c:pt>
                <c:pt idx="70">
                  <c:v>630</c:v>
                </c:pt>
                <c:pt idx="71">
                  <c:v>635</c:v>
                </c:pt>
                <c:pt idx="72">
                  <c:v>640</c:v>
                </c:pt>
                <c:pt idx="73">
                  <c:v>645</c:v>
                </c:pt>
                <c:pt idx="74">
                  <c:v>650</c:v>
                </c:pt>
                <c:pt idx="75">
                  <c:v>655</c:v>
                </c:pt>
                <c:pt idx="76">
                  <c:v>660</c:v>
                </c:pt>
                <c:pt idx="77">
                  <c:v>665</c:v>
                </c:pt>
                <c:pt idx="78">
                  <c:v>670</c:v>
                </c:pt>
                <c:pt idx="79">
                  <c:v>675</c:v>
                </c:pt>
                <c:pt idx="80">
                  <c:v>680</c:v>
                </c:pt>
                <c:pt idx="81">
                  <c:v>685</c:v>
                </c:pt>
                <c:pt idx="82">
                  <c:v>690</c:v>
                </c:pt>
                <c:pt idx="83">
                  <c:v>695</c:v>
                </c:pt>
                <c:pt idx="84">
                  <c:v>700</c:v>
                </c:pt>
                <c:pt idx="85">
                  <c:v>705</c:v>
                </c:pt>
                <c:pt idx="86">
                  <c:v>710</c:v>
                </c:pt>
                <c:pt idx="87">
                  <c:v>715</c:v>
                </c:pt>
                <c:pt idx="88">
                  <c:v>720</c:v>
                </c:pt>
                <c:pt idx="89">
                  <c:v>725</c:v>
                </c:pt>
                <c:pt idx="90">
                  <c:v>730</c:v>
                </c:pt>
                <c:pt idx="91">
                  <c:v>735</c:v>
                </c:pt>
                <c:pt idx="92">
                  <c:v>740</c:v>
                </c:pt>
                <c:pt idx="93">
                  <c:v>745</c:v>
                </c:pt>
                <c:pt idx="94">
                  <c:v>750</c:v>
                </c:pt>
                <c:pt idx="95">
                  <c:v>755</c:v>
                </c:pt>
                <c:pt idx="96">
                  <c:v>760</c:v>
                </c:pt>
                <c:pt idx="97">
                  <c:v>765</c:v>
                </c:pt>
                <c:pt idx="98">
                  <c:v>770</c:v>
                </c:pt>
                <c:pt idx="99">
                  <c:v>775</c:v>
                </c:pt>
                <c:pt idx="100">
                  <c:v>780</c:v>
                </c:pt>
                <c:pt idx="101">
                  <c:v>785</c:v>
                </c:pt>
                <c:pt idx="102">
                  <c:v>790</c:v>
                </c:pt>
                <c:pt idx="103">
                  <c:v>795</c:v>
                </c:pt>
                <c:pt idx="104">
                  <c:v>800</c:v>
                </c:pt>
                <c:pt idx="105">
                  <c:v>805</c:v>
                </c:pt>
                <c:pt idx="106">
                  <c:v>810</c:v>
                </c:pt>
                <c:pt idx="107">
                  <c:v>815</c:v>
                </c:pt>
                <c:pt idx="108">
                  <c:v>820</c:v>
                </c:pt>
                <c:pt idx="109">
                  <c:v>825</c:v>
                </c:pt>
                <c:pt idx="110">
                  <c:v>830</c:v>
                </c:pt>
                <c:pt idx="111">
                  <c:v>835</c:v>
                </c:pt>
                <c:pt idx="112">
                  <c:v>840</c:v>
                </c:pt>
                <c:pt idx="113">
                  <c:v>845</c:v>
                </c:pt>
                <c:pt idx="114">
                  <c:v>850</c:v>
                </c:pt>
                <c:pt idx="115">
                  <c:v>855</c:v>
                </c:pt>
                <c:pt idx="116">
                  <c:v>860</c:v>
                </c:pt>
                <c:pt idx="117">
                  <c:v>865</c:v>
                </c:pt>
                <c:pt idx="118">
                  <c:v>870</c:v>
                </c:pt>
                <c:pt idx="119">
                  <c:v>875</c:v>
                </c:pt>
                <c:pt idx="120">
                  <c:v>880</c:v>
                </c:pt>
                <c:pt idx="121">
                  <c:v>885</c:v>
                </c:pt>
                <c:pt idx="122">
                  <c:v>890</c:v>
                </c:pt>
                <c:pt idx="123">
                  <c:v>895</c:v>
                </c:pt>
                <c:pt idx="124">
                  <c:v>900</c:v>
                </c:pt>
                <c:pt idx="125">
                  <c:v>905</c:v>
                </c:pt>
                <c:pt idx="126">
                  <c:v>910</c:v>
                </c:pt>
                <c:pt idx="127">
                  <c:v>915</c:v>
                </c:pt>
                <c:pt idx="128">
                  <c:v>920</c:v>
                </c:pt>
                <c:pt idx="129">
                  <c:v>925</c:v>
                </c:pt>
                <c:pt idx="130">
                  <c:v>930</c:v>
                </c:pt>
                <c:pt idx="131">
                  <c:v>935</c:v>
                </c:pt>
                <c:pt idx="132">
                  <c:v>940</c:v>
                </c:pt>
                <c:pt idx="133">
                  <c:v>945</c:v>
                </c:pt>
                <c:pt idx="134">
                  <c:v>950</c:v>
                </c:pt>
                <c:pt idx="135">
                  <c:v>955</c:v>
                </c:pt>
                <c:pt idx="136">
                  <c:v>960</c:v>
                </c:pt>
                <c:pt idx="137">
                  <c:v>965</c:v>
                </c:pt>
                <c:pt idx="138">
                  <c:v>970</c:v>
                </c:pt>
                <c:pt idx="139">
                  <c:v>975</c:v>
                </c:pt>
                <c:pt idx="140">
                  <c:v>980</c:v>
                </c:pt>
                <c:pt idx="141">
                  <c:v>985</c:v>
                </c:pt>
                <c:pt idx="142">
                  <c:v>990</c:v>
                </c:pt>
                <c:pt idx="143">
                  <c:v>995</c:v>
                </c:pt>
                <c:pt idx="144">
                  <c:v>1000</c:v>
                </c:pt>
                <c:pt idx="145">
                  <c:v>1005</c:v>
                </c:pt>
                <c:pt idx="146">
                  <c:v>1010</c:v>
                </c:pt>
                <c:pt idx="147">
                  <c:v>1015</c:v>
                </c:pt>
                <c:pt idx="148">
                  <c:v>1020</c:v>
                </c:pt>
                <c:pt idx="149">
                  <c:v>1025</c:v>
                </c:pt>
                <c:pt idx="150">
                  <c:v>1030</c:v>
                </c:pt>
                <c:pt idx="151">
                  <c:v>1035</c:v>
                </c:pt>
                <c:pt idx="152">
                  <c:v>1040</c:v>
                </c:pt>
                <c:pt idx="153">
                  <c:v>1045</c:v>
                </c:pt>
                <c:pt idx="154">
                  <c:v>1050</c:v>
                </c:pt>
                <c:pt idx="155">
                  <c:v>1055</c:v>
                </c:pt>
                <c:pt idx="156">
                  <c:v>1060</c:v>
                </c:pt>
                <c:pt idx="157">
                  <c:v>1065</c:v>
                </c:pt>
                <c:pt idx="158">
                  <c:v>1070</c:v>
                </c:pt>
                <c:pt idx="159">
                  <c:v>1075</c:v>
                </c:pt>
                <c:pt idx="160">
                  <c:v>1080</c:v>
                </c:pt>
                <c:pt idx="161">
                  <c:v>1085</c:v>
                </c:pt>
                <c:pt idx="162">
                  <c:v>1090</c:v>
                </c:pt>
                <c:pt idx="163">
                  <c:v>1095</c:v>
                </c:pt>
                <c:pt idx="164">
                  <c:v>1100</c:v>
                </c:pt>
                <c:pt idx="165">
                  <c:v>1105</c:v>
                </c:pt>
                <c:pt idx="166">
                  <c:v>1110</c:v>
                </c:pt>
                <c:pt idx="167">
                  <c:v>1115</c:v>
                </c:pt>
                <c:pt idx="168">
                  <c:v>1120</c:v>
                </c:pt>
                <c:pt idx="169">
                  <c:v>1125</c:v>
                </c:pt>
                <c:pt idx="170">
                  <c:v>1130</c:v>
                </c:pt>
                <c:pt idx="171">
                  <c:v>1135</c:v>
                </c:pt>
                <c:pt idx="172">
                  <c:v>1140</c:v>
                </c:pt>
                <c:pt idx="173">
                  <c:v>1145</c:v>
                </c:pt>
                <c:pt idx="174">
                  <c:v>1150</c:v>
                </c:pt>
                <c:pt idx="175">
                  <c:v>1155</c:v>
                </c:pt>
                <c:pt idx="176">
                  <c:v>1160</c:v>
                </c:pt>
                <c:pt idx="177">
                  <c:v>1165</c:v>
                </c:pt>
                <c:pt idx="178">
                  <c:v>1170</c:v>
                </c:pt>
                <c:pt idx="179">
                  <c:v>1175</c:v>
                </c:pt>
                <c:pt idx="180">
                  <c:v>1180</c:v>
                </c:pt>
                <c:pt idx="181">
                  <c:v>1185</c:v>
                </c:pt>
                <c:pt idx="182">
                  <c:v>1190</c:v>
                </c:pt>
                <c:pt idx="183">
                  <c:v>1195</c:v>
                </c:pt>
                <c:pt idx="184">
                  <c:v>1200</c:v>
                </c:pt>
                <c:pt idx="185">
                  <c:v>1205</c:v>
                </c:pt>
                <c:pt idx="186">
                  <c:v>1210</c:v>
                </c:pt>
                <c:pt idx="187">
                  <c:v>1215</c:v>
                </c:pt>
                <c:pt idx="188">
                  <c:v>1220</c:v>
                </c:pt>
                <c:pt idx="189">
                  <c:v>1225</c:v>
                </c:pt>
                <c:pt idx="190">
                  <c:v>1230</c:v>
                </c:pt>
                <c:pt idx="191">
                  <c:v>1235</c:v>
                </c:pt>
                <c:pt idx="192">
                  <c:v>1240</c:v>
                </c:pt>
                <c:pt idx="193">
                  <c:v>1245</c:v>
                </c:pt>
                <c:pt idx="194">
                  <c:v>1250</c:v>
                </c:pt>
                <c:pt idx="195">
                  <c:v>1255</c:v>
                </c:pt>
                <c:pt idx="196">
                  <c:v>1260</c:v>
                </c:pt>
                <c:pt idx="197">
                  <c:v>1265</c:v>
                </c:pt>
                <c:pt idx="198">
                  <c:v>1270</c:v>
                </c:pt>
                <c:pt idx="199">
                  <c:v>1275</c:v>
                </c:pt>
                <c:pt idx="200">
                  <c:v>1280</c:v>
                </c:pt>
                <c:pt idx="201">
                  <c:v>1285</c:v>
                </c:pt>
                <c:pt idx="202">
                  <c:v>1290</c:v>
                </c:pt>
                <c:pt idx="203">
                  <c:v>1295</c:v>
                </c:pt>
                <c:pt idx="204">
                  <c:v>1300</c:v>
                </c:pt>
                <c:pt idx="205">
                  <c:v>1305</c:v>
                </c:pt>
                <c:pt idx="206">
                  <c:v>1310</c:v>
                </c:pt>
                <c:pt idx="207">
                  <c:v>1315</c:v>
                </c:pt>
                <c:pt idx="208">
                  <c:v>1320</c:v>
                </c:pt>
                <c:pt idx="209">
                  <c:v>1325</c:v>
                </c:pt>
                <c:pt idx="210">
                  <c:v>1330</c:v>
                </c:pt>
                <c:pt idx="211">
                  <c:v>1335</c:v>
                </c:pt>
                <c:pt idx="212">
                  <c:v>1340</c:v>
                </c:pt>
                <c:pt idx="213">
                  <c:v>1345</c:v>
                </c:pt>
                <c:pt idx="214">
                  <c:v>1350</c:v>
                </c:pt>
                <c:pt idx="215">
                  <c:v>1355</c:v>
                </c:pt>
                <c:pt idx="216">
                  <c:v>1360</c:v>
                </c:pt>
                <c:pt idx="217">
                  <c:v>1365</c:v>
                </c:pt>
                <c:pt idx="218">
                  <c:v>1370</c:v>
                </c:pt>
                <c:pt idx="219">
                  <c:v>1375</c:v>
                </c:pt>
              </c:numCache>
            </c:numRef>
          </c:xVal>
          <c:yVal>
            <c:numRef>
              <c:f>'Input spectra'!$G$2:$G$221</c:f>
              <c:numCache>
                <c:formatCode>General</c:formatCode>
                <c:ptCount val="2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3.80411974203482E-2</c:v>
                </c:pt>
                <c:pt idx="48">
                  <c:v>9.0978920011550196E-2</c:v>
                </c:pt>
                <c:pt idx="49">
                  <c:v>0.143916642602752</c:v>
                </c:pt>
                <c:pt idx="50">
                  <c:v>0.318805227131299</c:v>
                </c:pt>
                <c:pt idx="51">
                  <c:v>0.50212176783422102</c:v>
                </c:pt>
                <c:pt idx="52">
                  <c:v>0.71087108013937295</c:v>
                </c:pt>
                <c:pt idx="53">
                  <c:v>0.93905036524413599</c:v>
                </c:pt>
                <c:pt idx="54">
                  <c:v>0.97347174163783101</c:v>
                </c:pt>
                <c:pt idx="55">
                  <c:v>0.88557262819367399</c:v>
                </c:pt>
                <c:pt idx="56">
                  <c:v>0.78286128269655997</c:v>
                </c:pt>
                <c:pt idx="57">
                  <c:v>0.71165942194768494</c:v>
                </c:pt>
                <c:pt idx="58">
                  <c:v>0.64045756119881103</c:v>
                </c:pt>
                <c:pt idx="59">
                  <c:v>0.55889355007865904</c:v>
                </c:pt>
                <c:pt idx="60">
                  <c:v>0.45024226533822898</c:v>
                </c:pt>
                <c:pt idx="61">
                  <c:v>0.34159098059779802</c:v>
                </c:pt>
                <c:pt idx="62">
                  <c:v>0.288647383815405</c:v>
                </c:pt>
                <c:pt idx="63">
                  <c:v>0.23627364315892099</c:v>
                </c:pt>
                <c:pt idx="64">
                  <c:v>0.18389990250243801</c:v>
                </c:pt>
                <c:pt idx="65">
                  <c:v>0.142359537572254</c:v>
                </c:pt>
                <c:pt idx="66">
                  <c:v>0.126094797687861</c:v>
                </c:pt>
                <c:pt idx="67">
                  <c:v>0.109830057803468</c:v>
                </c:pt>
                <c:pt idx="68">
                  <c:v>9.3565317919075394E-2</c:v>
                </c:pt>
                <c:pt idx="69">
                  <c:v>7.7300578034682293E-2</c:v>
                </c:pt>
                <c:pt idx="70">
                  <c:v>6.10358381502892E-2</c:v>
                </c:pt>
                <c:pt idx="71">
                  <c:v>4.4771098265896099E-2</c:v>
                </c:pt>
                <c:pt idx="72">
                  <c:v>2.8506358381502998E-2</c:v>
                </c:pt>
                <c:pt idx="73">
                  <c:v>1.2241618497109899E-2</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numCache>
            </c:numRef>
          </c:yVal>
          <c:smooth val="1"/>
          <c:extLst>
            <c:ext xmlns:c16="http://schemas.microsoft.com/office/drawing/2014/chart" uri="{C3380CC4-5D6E-409C-BE32-E72D297353CC}">
              <c16:uniqueId val="{00000005-D5F6-4EFD-9AA6-7279857F2C6D}"/>
            </c:ext>
          </c:extLst>
        </c:ser>
        <c:dLbls>
          <c:showLegendKey val="0"/>
          <c:showVal val="0"/>
          <c:showCatName val="0"/>
          <c:showSerName val="0"/>
          <c:showPercent val="0"/>
          <c:showBubbleSize val="0"/>
        </c:dLbls>
        <c:axId val="891708064"/>
        <c:axId val="891703144"/>
      </c:scatterChart>
      <c:valAx>
        <c:axId val="8917080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891703144"/>
        <c:crosses val="autoZero"/>
        <c:crossBetween val="midCat"/>
      </c:valAx>
      <c:valAx>
        <c:axId val="891703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89170806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3D Normalized probability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Sychugov!$F$1</c:f>
              <c:strCache>
                <c:ptCount val="1"/>
                <c:pt idx="0">
                  <c:v>Normalized probability</c:v>
                </c:pt>
              </c:strCache>
            </c:strRef>
          </c:tx>
          <c:spPr>
            <a:ln w="19050" cap="rnd">
              <a:solidFill>
                <a:schemeClr val="accent6">
                  <a:lumMod val="75000"/>
                </a:schemeClr>
              </a:solidFill>
              <a:round/>
            </a:ln>
            <a:effectLst/>
          </c:spPr>
          <c:marker>
            <c:symbol val="none"/>
          </c:marker>
          <c:xVal>
            <c:numRef>
              <c:f>Sychugov!$A$2:$A$152</c:f>
              <c:numCache>
                <c:formatCode>General</c:formatCode>
                <c:ptCount val="151"/>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formatCode="0.0">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pt idx="101">
                  <c:v>10.1</c:v>
                </c:pt>
                <c:pt idx="102">
                  <c:v>10.199999999999999</c:v>
                </c:pt>
                <c:pt idx="103">
                  <c:v>10.3</c:v>
                </c:pt>
                <c:pt idx="104">
                  <c:v>10.4</c:v>
                </c:pt>
                <c:pt idx="105">
                  <c:v>10.5</c:v>
                </c:pt>
                <c:pt idx="106">
                  <c:v>10.6</c:v>
                </c:pt>
                <c:pt idx="107">
                  <c:v>10.7</c:v>
                </c:pt>
                <c:pt idx="108">
                  <c:v>10.8</c:v>
                </c:pt>
                <c:pt idx="109">
                  <c:v>10.9</c:v>
                </c:pt>
                <c:pt idx="110">
                  <c:v>11</c:v>
                </c:pt>
                <c:pt idx="111">
                  <c:v>11.1</c:v>
                </c:pt>
                <c:pt idx="112">
                  <c:v>11.2</c:v>
                </c:pt>
                <c:pt idx="113">
                  <c:v>11.3</c:v>
                </c:pt>
                <c:pt idx="114">
                  <c:v>11.4</c:v>
                </c:pt>
                <c:pt idx="115">
                  <c:v>11.5</c:v>
                </c:pt>
                <c:pt idx="116">
                  <c:v>11.6</c:v>
                </c:pt>
                <c:pt idx="117">
                  <c:v>11.7</c:v>
                </c:pt>
                <c:pt idx="118">
                  <c:v>11.8</c:v>
                </c:pt>
                <c:pt idx="119">
                  <c:v>11.9</c:v>
                </c:pt>
                <c:pt idx="120">
                  <c:v>12</c:v>
                </c:pt>
                <c:pt idx="121">
                  <c:v>12.1</c:v>
                </c:pt>
                <c:pt idx="122">
                  <c:v>12.2</c:v>
                </c:pt>
                <c:pt idx="123">
                  <c:v>12.3</c:v>
                </c:pt>
                <c:pt idx="124">
                  <c:v>12.4</c:v>
                </c:pt>
                <c:pt idx="125">
                  <c:v>12.5</c:v>
                </c:pt>
                <c:pt idx="126">
                  <c:v>12.6</c:v>
                </c:pt>
                <c:pt idx="127">
                  <c:v>12.7</c:v>
                </c:pt>
                <c:pt idx="128">
                  <c:v>12.8</c:v>
                </c:pt>
                <c:pt idx="129">
                  <c:v>12.9</c:v>
                </c:pt>
                <c:pt idx="130">
                  <c:v>13</c:v>
                </c:pt>
                <c:pt idx="131">
                  <c:v>13.1</c:v>
                </c:pt>
                <c:pt idx="132">
                  <c:v>13.2</c:v>
                </c:pt>
                <c:pt idx="133">
                  <c:v>13.3</c:v>
                </c:pt>
                <c:pt idx="134">
                  <c:v>13.4</c:v>
                </c:pt>
                <c:pt idx="135">
                  <c:v>13.5</c:v>
                </c:pt>
                <c:pt idx="136">
                  <c:v>13.600000000000099</c:v>
                </c:pt>
                <c:pt idx="137">
                  <c:v>13.700000000000101</c:v>
                </c:pt>
                <c:pt idx="138">
                  <c:v>13.8000000000001</c:v>
                </c:pt>
                <c:pt idx="139">
                  <c:v>13.9000000000001</c:v>
                </c:pt>
                <c:pt idx="140">
                  <c:v>14.000000000000099</c:v>
                </c:pt>
                <c:pt idx="141">
                  <c:v>14.100000000000099</c:v>
                </c:pt>
                <c:pt idx="142">
                  <c:v>14.200000000000101</c:v>
                </c:pt>
                <c:pt idx="143">
                  <c:v>14.3000000000001</c:v>
                </c:pt>
                <c:pt idx="144">
                  <c:v>14.4000000000001</c:v>
                </c:pt>
                <c:pt idx="145">
                  <c:v>14.500000000000099</c:v>
                </c:pt>
                <c:pt idx="146">
                  <c:v>14.600000000000099</c:v>
                </c:pt>
                <c:pt idx="147">
                  <c:v>14.700000000000101</c:v>
                </c:pt>
                <c:pt idx="148">
                  <c:v>14.8000000000001</c:v>
                </c:pt>
                <c:pt idx="149">
                  <c:v>14.9000000000001</c:v>
                </c:pt>
                <c:pt idx="150">
                  <c:v>15.000000000000099</c:v>
                </c:pt>
              </c:numCache>
            </c:numRef>
          </c:xVal>
          <c:yVal>
            <c:numRef>
              <c:f>Sychugov!$F$2:$F$152</c:f>
              <c:numCache>
                <c:formatCode>General</c:formatCode>
                <c:ptCount val="151"/>
                <c:pt idx="0">
                  <c:v>2.0653927966864227E-2</c:v>
                </c:pt>
                <c:pt idx="1">
                  <c:v>2.0503514548486011E-2</c:v>
                </c:pt>
                <c:pt idx="2">
                  <c:v>2.0353101130107795E-2</c:v>
                </c:pt>
                <c:pt idx="3">
                  <c:v>2.0202687711729582E-2</c:v>
                </c:pt>
                <c:pt idx="4">
                  <c:v>2.0052274293351366E-2</c:v>
                </c:pt>
                <c:pt idx="5">
                  <c:v>1.990186087497315E-2</c:v>
                </c:pt>
                <c:pt idx="6">
                  <c:v>1.9751447456594937E-2</c:v>
                </c:pt>
                <c:pt idx="7">
                  <c:v>1.9601034038216721E-2</c:v>
                </c:pt>
                <c:pt idx="8">
                  <c:v>1.9450620619838505E-2</c:v>
                </c:pt>
                <c:pt idx="9">
                  <c:v>1.9300207201460289E-2</c:v>
                </c:pt>
                <c:pt idx="10">
                  <c:v>1.9149793783082077E-2</c:v>
                </c:pt>
                <c:pt idx="11">
                  <c:v>1.8999380364703861E-2</c:v>
                </c:pt>
                <c:pt idx="12">
                  <c:v>1.8848966946325645E-2</c:v>
                </c:pt>
                <c:pt idx="13">
                  <c:v>1.8698553527947432E-2</c:v>
                </c:pt>
                <c:pt idx="14">
                  <c:v>1.8548140109569216E-2</c:v>
                </c:pt>
                <c:pt idx="15">
                  <c:v>1.8397726691191E-2</c:v>
                </c:pt>
                <c:pt idx="16">
                  <c:v>1.8247313272812787E-2</c:v>
                </c:pt>
                <c:pt idx="17">
                  <c:v>1.8096899854434571E-2</c:v>
                </c:pt>
                <c:pt idx="18">
                  <c:v>1.7946486436056355E-2</c:v>
                </c:pt>
                <c:pt idx="19">
                  <c:v>1.7796073017678139E-2</c:v>
                </c:pt>
                <c:pt idx="20">
                  <c:v>1.7645659599299923E-2</c:v>
                </c:pt>
                <c:pt idx="21">
                  <c:v>1.7495246180921707E-2</c:v>
                </c:pt>
                <c:pt idx="22">
                  <c:v>1.7344832762543495E-2</c:v>
                </c:pt>
                <c:pt idx="23">
                  <c:v>1.7194419344165279E-2</c:v>
                </c:pt>
                <c:pt idx="24">
                  <c:v>1.7044005925787063E-2</c:v>
                </c:pt>
                <c:pt idx="25">
                  <c:v>1.689359250740885E-2</c:v>
                </c:pt>
                <c:pt idx="26">
                  <c:v>1.6743179089030634E-2</c:v>
                </c:pt>
                <c:pt idx="27">
                  <c:v>1.6592765670652418E-2</c:v>
                </c:pt>
                <c:pt idx="28">
                  <c:v>1.6442352252274205E-2</c:v>
                </c:pt>
                <c:pt idx="29">
                  <c:v>1.6291938833895989E-2</c:v>
                </c:pt>
                <c:pt idx="30">
                  <c:v>1.6141525415517773E-2</c:v>
                </c:pt>
                <c:pt idx="31">
                  <c:v>1.5991111997139557E-2</c:v>
                </c:pt>
                <c:pt idx="32">
                  <c:v>1.5840698578761345E-2</c:v>
                </c:pt>
                <c:pt idx="33">
                  <c:v>1.5690285160383129E-2</c:v>
                </c:pt>
                <c:pt idx="34">
                  <c:v>1.5539871742004913E-2</c:v>
                </c:pt>
                <c:pt idx="35">
                  <c:v>1.53894583236267E-2</c:v>
                </c:pt>
                <c:pt idx="36">
                  <c:v>1.5239044905248484E-2</c:v>
                </c:pt>
                <c:pt idx="37">
                  <c:v>1.5088631486870268E-2</c:v>
                </c:pt>
                <c:pt idx="38">
                  <c:v>1.4938218068492055E-2</c:v>
                </c:pt>
                <c:pt idx="39">
                  <c:v>1.4787804650113839E-2</c:v>
                </c:pt>
                <c:pt idx="40">
                  <c:v>1.4637391231735623E-2</c:v>
                </c:pt>
                <c:pt idx="41">
                  <c:v>1.4486977813357413E-2</c:v>
                </c:pt>
                <c:pt idx="42">
                  <c:v>1.4336564394979195E-2</c:v>
                </c:pt>
                <c:pt idx="43">
                  <c:v>1.418615097660098E-2</c:v>
                </c:pt>
                <c:pt idx="44">
                  <c:v>1.4035737558222764E-2</c:v>
                </c:pt>
                <c:pt idx="45">
                  <c:v>1.3885324139844548E-2</c:v>
                </c:pt>
                <c:pt idx="46">
                  <c:v>1.2398457606120756E-2</c:v>
                </c:pt>
                <c:pt idx="47">
                  <c:v>1.0641662643643844E-2</c:v>
                </c:pt>
                <c:pt idx="48">
                  <c:v>9.6224656142878257E-3</c:v>
                </c:pt>
                <c:pt idx="49">
                  <c:v>8.8539086323648174E-3</c:v>
                </c:pt>
                <c:pt idx="50">
                  <c:v>8.2274402590324265E-3</c:v>
                </c:pt>
                <c:pt idx="51">
                  <c:v>7.6962633199689828E-3</c:v>
                </c:pt>
                <c:pt idx="52">
                  <c:v>7.2348653803478201E-3</c:v>
                </c:pt>
                <c:pt idx="53">
                  <c:v>6.8274166110019853E-3</c:v>
                </c:pt>
                <c:pt idx="54">
                  <c:v>6.463245212364058E-3</c:v>
                </c:pt>
                <c:pt idx="55">
                  <c:v>6.1347280379285387E-3</c:v>
                </c:pt>
                <c:pt idx="56">
                  <c:v>5.8361824577287322E-3</c:v>
                </c:pt>
                <c:pt idx="57">
                  <c:v>5.5632317100886425E-3</c:v>
                </c:pt>
                <c:pt idx="58">
                  <c:v>5.3124167606622297E-3</c:v>
                </c:pt>
                <c:pt idx="59">
                  <c:v>5.0809463157347754E-3</c:v>
                </c:pt>
                <c:pt idx="60">
                  <c:v>4.8665289303762103E-3</c:v>
                </c:pt>
                <c:pt idx="61">
                  <c:v>4.6672562824444184E-3</c:v>
                </c:pt>
                <c:pt idx="62">
                  <c:v>4.4815196261208433E-3</c:v>
                </c:pt>
                <c:pt idx="63">
                  <c:v>4.3079484950502879E-3</c:v>
                </c:pt>
                <c:pt idx="64">
                  <c:v>4.1453647605124138E-3</c:v>
                </c:pt>
                <c:pt idx="65">
                  <c:v>3.9927475535821658E-3</c:v>
                </c:pt>
                <c:pt idx="66">
                  <c:v>3.8492060429742049E-3</c:v>
                </c:pt>
                <c:pt idx="67">
                  <c:v>3.7139580034176831E-3</c:v>
                </c:pt>
                <c:pt idx="68">
                  <c:v>3.5863127257348437E-3</c:v>
                </c:pt>
                <c:pt idx="69">
                  <c:v>3.4656572323110658E-3</c:v>
                </c:pt>
                <c:pt idx="70">
                  <c:v>3.3514450437159659E-3</c:v>
                </c:pt>
                <c:pt idx="71">
                  <c:v>3.243186938860759E-3</c:v>
                </c:pt>
                <c:pt idx="72">
                  <c:v>3.1404432905466377E-3</c:v>
                </c:pt>
                <c:pt idx="73">
                  <c:v>3.042817658763677E-3</c:v>
                </c:pt>
                <c:pt idx="74">
                  <c:v>2.9499513975789473E-3</c:v>
                </c:pt>
                <c:pt idx="75">
                  <c:v>2.8615190858882564E-3</c:v>
                </c:pt>
                <c:pt idx="76">
                  <c:v>2.7772246331272564E-3</c:v>
                </c:pt>
                <c:pt idx="77">
                  <c:v>2.6967979419948132E-3</c:v>
                </c:pt>
                <c:pt idx="78">
                  <c:v>2.619992033963126E-3</c:v>
                </c:pt>
                <c:pt idx="79">
                  <c:v>2.5465805617021563E-3</c:v>
                </c:pt>
                <c:pt idx="80">
                  <c:v>2.476355646873167E-3</c:v>
                </c:pt>
                <c:pt idx="81">
                  <c:v>2.4091259930244442E-3</c:v>
                </c:pt>
                <c:pt idx="82">
                  <c:v>2.3447152322700199E-3</c:v>
                </c:pt>
                <c:pt idx="83">
                  <c:v>2.2829604715828926E-3</c:v>
                </c:pt>
                <c:pt idx="84">
                  <c:v>2.2237110102882184E-3</c:v>
                </c:pt>
                <c:pt idx="85">
                  <c:v>2.1668272050017505E-3</c:v>
                </c:pt>
                <c:pt idx="86">
                  <c:v>2.112179462055551E-3</c:v>
                </c:pt>
                <c:pt idx="87">
                  <c:v>2.0596473405641719E-3</c:v>
                </c:pt>
                <c:pt idx="88">
                  <c:v>2.0091187518476942E-3</c:v>
                </c:pt>
                <c:pt idx="89">
                  <c:v>1.9604892430505052E-3</c:v>
                </c:pt>
                <c:pt idx="90">
                  <c:v>1.913661354560766E-3</c:v>
                </c:pt>
                <c:pt idx="91">
                  <c:v>1.8685440423117773E-3</c:v>
                </c:pt>
                <c:pt idx="92">
                  <c:v>1.2083874842776484E-3</c:v>
                </c:pt>
                <c:pt idx="93">
                  <c:v>7.8835688820092084E-4</c:v>
                </c:pt>
                <c:pt idx="94">
                  <c:v>5.4839545583050314E-4</c:v>
                </c:pt>
                <c:pt idx="95">
                  <c:v>3.8319273713738762E-4</c:v>
                </c:pt>
                <c:pt idx="96">
                  <c:v>2.6281013986732848E-4</c:v>
                </c:pt>
                <c:pt idx="97">
                  <c:v>1.7352658456547314E-4</c:v>
                </c:pt>
                <c:pt idx="98">
                  <c:v>1.0764101784142285E-4</c:v>
                </c:pt>
                <c:pt idx="99">
                  <c:v>6.0291417743335037E-5</c:v>
                </c:pt>
                <c:pt idx="100">
                  <c:v>2.8159506742279177E-5</c:v>
                </c:pt>
                <c:pt idx="101">
                  <c:v>8.8510313938363513E-6</c:v>
                </c:pt>
                <c:pt idx="102">
                  <c:v>5.6472872607563675E-7</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numCache>
            </c:numRef>
          </c:yVal>
          <c:smooth val="1"/>
          <c:extLst>
            <c:ext xmlns:c16="http://schemas.microsoft.com/office/drawing/2014/chart" uri="{C3380CC4-5D6E-409C-BE32-E72D297353CC}">
              <c16:uniqueId val="{00000000-928C-4968-B86C-2A95465C965A}"/>
            </c:ext>
          </c:extLst>
        </c:ser>
        <c:dLbls>
          <c:showLegendKey val="0"/>
          <c:showVal val="0"/>
          <c:showCatName val="0"/>
          <c:showSerName val="0"/>
          <c:showPercent val="0"/>
          <c:showBubbleSize val="0"/>
        </c:dLbls>
        <c:axId val="783113328"/>
        <c:axId val="783114968"/>
      </c:scatterChart>
      <c:valAx>
        <c:axId val="7831133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Path length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83114968"/>
        <c:crosses val="autoZero"/>
        <c:crossBetween val="midCat"/>
      </c:valAx>
      <c:valAx>
        <c:axId val="78311496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Normalized</a:t>
                </a:r>
                <a:r>
                  <a:rPr lang="nl-NL" baseline="0"/>
                  <a:t> probability density</a:t>
                </a:r>
                <a:endParaRPr lang="nl-NL"/>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7831133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l-NL"/>
              <a:t>IV curve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smoothMarker"/>
        <c:varyColors val="0"/>
        <c:ser>
          <c:idx val="0"/>
          <c:order val="0"/>
          <c:tx>
            <c:strRef>
              <c:f>Efficiencies!$HN$2</c:f>
              <c:strCache>
                <c:ptCount val="1"/>
                <c:pt idx="0">
                  <c:v>Current</c:v>
                </c:pt>
              </c:strCache>
            </c:strRef>
          </c:tx>
          <c:spPr>
            <a:ln w="19050" cap="rnd">
              <a:solidFill>
                <a:schemeClr val="accent1"/>
              </a:solidFill>
              <a:round/>
            </a:ln>
            <a:effectLst/>
          </c:spPr>
          <c:marker>
            <c:symbol val="none"/>
          </c:marker>
          <c:xVal>
            <c:numRef>
              <c:f>Efficiencies!$HM$3:$HM$102</c:f>
              <c:numCache>
                <c:formatCode>General</c:formatCode>
                <c:ptCount val="100"/>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numCache>
            </c:numRef>
          </c:xVal>
          <c:yVal>
            <c:numRef>
              <c:f>Efficiencies!$HN$3:$HN$102</c:f>
              <c:numCache>
                <c:formatCode>General</c:formatCode>
                <c:ptCount val="100"/>
                <c:pt idx="0">
                  <c:v>20.923217923982143</c:v>
                </c:pt>
                <c:pt idx="1">
                  <c:v>20.856551119350826</c:v>
                </c:pt>
                <c:pt idx="2">
                  <c:v>20.790093704155492</c:v>
                </c:pt>
                <c:pt idx="3">
                  <c:v>20.723426773736648</c:v>
                </c:pt>
                <c:pt idx="4">
                  <c:v>20.656759742205526</c:v>
                </c:pt>
                <c:pt idx="5">
                  <c:v>20.590302014280038</c:v>
                </c:pt>
                <c:pt idx="6">
                  <c:v>20.523634650088358</c:v>
                </c:pt>
                <c:pt idx="7">
                  <c:v>20.456967018492858</c:v>
                </c:pt>
                <c:pt idx="8">
                  <c:v>20.390508463514081</c:v>
                </c:pt>
                <c:pt idx="9">
                  <c:v>20.323839952156892</c:v>
                </c:pt>
                <c:pt idx="10">
                  <c:v>20.257170733617468</c:v>
                </c:pt>
                <c:pt idx="11">
                  <c:v>20.190709991394748</c:v>
                </c:pt>
                <c:pt idx="12">
                  <c:v>20.124038446217551</c:v>
                </c:pt>
                <c:pt idx="13">
                  <c:v>20.057365030810132</c:v>
                </c:pt>
                <c:pt idx="14">
                  <c:v>19.990898504152302</c:v>
                </c:pt>
                <c:pt idx="15">
                  <c:v>19.924218935665696</c:v>
                </c:pt>
                <c:pt idx="16">
                  <c:v>19.857534421125685</c:v>
                </c:pt>
                <c:pt idx="17">
                  <c:v>19.791052596819153</c:v>
                </c:pt>
                <c:pt idx="18">
                  <c:v>19.724351809705919</c:v>
                </c:pt>
                <c:pt idx="19">
                  <c:v>19.657637942147321</c:v>
                </c:pt>
                <c:pt idx="20">
                  <c:v>19.590905979611946</c:v>
                </c:pt>
                <c:pt idx="21">
                  <c:v>19.524358758955</c:v>
                </c:pt>
                <c:pt idx="22">
                  <c:v>19.45756726373558</c:v>
                </c:pt>
                <c:pt idx="23">
                  <c:v>19.390727914128878</c:v>
                </c:pt>
                <c:pt idx="24">
                  <c:v>19.324032684636279</c:v>
                </c:pt>
                <c:pt idx="25">
                  <c:v>19.257035893538824</c:v>
                </c:pt>
                <c:pt idx="26">
                  <c:v>19.189912545639938</c:v>
                </c:pt>
                <c:pt idx="27">
                  <c:v>19.122825888612997</c:v>
                </c:pt>
                <c:pt idx="28">
                  <c:v>19.055286167365448</c:v>
                </c:pt>
                <c:pt idx="29">
                  <c:v>18.98741175112135</c:v>
                </c:pt>
                <c:pt idx="30">
                  <c:v>18.919289915931053</c:v>
                </c:pt>
                <c:pt idx="31">
                  <c:v>18.850314349255481</c:v>
                </c:pt>
                <c:pt idx="32">
                  <c:v>18.780453640576823</c:v>
                </c:pt>
                <c:pt idx="33">
                  <c:v>18.709594149662681</c:v>
                </c:pt>
                <c:pt idx="34">
                  <c:v>18.636821313498857</c:v>
                </c:pt>
                <c:pt idx="35">
                  <c:v>18.561707610654345</c:v>
                </c:pt>
                <c:pt idx="36">
                  <c:v>18.483608053123969</c:v>
                </c:pt>
                <c:pt idx="37">
                  <c:v>18.400792871673556</c:v>
                </c:pt>
                <c:pt idx="38">
                  <c:v>18.312078564461437</c:v>
                </c:pt>
                <c:pt idx="39">
                  <c:v>18.214540178504055</c:v>
                </c:pt>
                <c:pt idx="40">
                  <c:v>18.105533257580753</c:v>
                </c:pt>
                <c:pt idx="41">
                  <c:v>17.979847971262213</c:v>
                </c:pt>
                <c:pt idx="42">
                  <c:v>17.832046902235771</c:v>
                </c:pt>
                <c:pt idx="43">
                  <c:v>17.653176447897138</c:v>
                </c:pt>
                <c:pt idx="44">
                  <c:v>17.431369616764279</c:v>
                </c:pt>
                <c:pt idx="45">
                  <c:v>17.150226804771425</c:v>
                </c:pt>
                <c:pt idx="46">
                  <c:v>16.788387828536681</c:v>
                </c:pt>
                <c:pt idx="47">
                  <c:v>16.314063666910457</c:v>
                </c:pt>
                <c:pt idx="48">
                  <c:v>15.686740904861363</c:v>
                </c:pt>
                <c:pt idx="49">
                  <c:v>14.849693535246548</c:v>
                </c:pt>
                <c:pt idx="50">
                  <c:v>13.725491526828218</c:v>
                </c:pt>
                <c:pt idx="51">
                  <c:v>12.219816869403417</c:v>
                </c:pt>
                <c:pt idx="52">
                  <c:v>10.185666102790162</c:v>
                </c:pt>
                <c:pt idx="53">
                  <c:v>7.4628771493532167</c:v>
                </c:pt>
                <c:pt idx="54">
                  <c:v>3.8392633541189247</c:v>
                </c:pt>
                <c:pt idx="55">
                  <c:v>-1.0787353229718617</c:v>
                </c:pt>
                <c:pt idx="56">
                  <c:v>-8.1823831144246455</c:v>
                </c:pt>
                <c:pt idx="57">
                  <c:v>-17.983734376985545</c:v>
                </c:pt>
                <c:pt idx="58">
                  <c:v>-31.5169831619075</c:v>
                </c:pt>
                <c:pt idx="59">
                  <c:v>-50.212793090616181</c:v>
                </c:pt>
                <c:pt idx="60">
                  <c:v>-76.050288288988725</c:v>
                </c:pt>
                <c:pt idx="61">
                  <c:v>-111.76731170414774</c:v>
                </c:pt>
                <c:pt idx="62">
                  <c:v>-161.15128824042742</c:v>
                </c:pt>
                <c:pt idx="63">
                  <c:v>-229.44159345113846</c:v>
                </c:pt>
                <c:pt idx="64">
                  <c:v>-323.88617465722564</c:v>
                </c:pt>
                <c:pt idx="65">
                  <c:v>-454.51155884318598</c:v>
                </c:pt>
                <c:pt idx="66">
                  <c:v>-635.18805147885746</c:v>
                </c:pt>
                <c:pt idx="67">
                  <c:v>-885.10329092837469</c:v>
                </c:pt>
                <c:pt idx="68">
                  <c:v>-1230.8007060147809</c:v>
                </c:pt>
                <c:pt idx="69">
                  <c:v>-1708.9994385268531</c:v>
                </c:pt>
                <c:pt idx="70">
                  <c:v>-2370.4953137776101</c:v>
                </c:pt>
                <c:pt idx="71">
                  <c:v>-3285.557290776871</c:v>
                </c:pt>
                <c:pt idx="72">
                  <c:v>-4551.3927004399893</c:v>
                </c:pt>
                <c:pt idx="73">
                  <c:v>-6302.4743642922231</c:v>
                </c:pt>
                <c:pt idx="74">
                  <c:v>-8724.8267267729188</c:v>
                </c:pt>
                <c:pt idx="75">
                  <c:v>-12075.788732186538</c:v>
                </c:pt>
                <c:pt idx="76">
                  <c:v>-16711.35301609974</c:v>
                </c:pt>
                <c:pt idx="77">
                  <c:v>-23123.985873966249</c:v>
                </c:pt>
                <c:pt idx="78">
                  <c:v>-31994.945927251847</c:v>
                </c:pt>
                <c:pt idx="79">
                  <c:v>-44266.659720890908</c:v>
                </c:pt>
                <c:pt idx="80">
                  <c:v>-61242.843295477091</c:v>
                </c:pt>
                <c:pt idx="81">
                  <c:v>-84727.006456242118</c:v>
                </c:pt>
                <c:pt idx="82">
                  <c:v>-117214.05416430581</c:v>
                </c:pt>
                <c:pt idx="83">
                  <c:v>-162155.34041118299</c:v>
                </c:pt>
                <c:pt idx="84">
                  <c:v>-224325.33338719135</c:v>
                </c:pt>
                <c:pt idx="85">
                  <c:v>-310328.84574163426</c:v>
                </c:pt>
                <c:pt idx="86">
                  <c:v>-429302.71709590126</c:v>
                </c:pt>
                <c:pt idx="87">
                  <c:v>-593886.49420168798</c:v>
                </c:pt>
                <c:pt idx="88">
                  <c:v>-821565.23192568799</c:v>
                </c:pt>
                <c:pt idx="89">
                  <c:v>-1136527.0716385962</c:v>
                </c:pt>
                <c:pt idx="90">
                  <c:v>-1572232.9425413106</c:v>
                </c:pt>
                <c:pt idx="91">
                  <c:v>-2174971.3860239913</c:v>
                </c:pt>
                <c:pt idx="92">
                  <c:v>-3008776.1607178603</c:v>
                </c:pt>
                <c:pt idx="93">
                  <c:v>-4162229.0650832192</c:v>
                </c:pt>
                <c:pt idx="94">
                  <c:v>-5757870.696239301</c:v>
                </c:pt>
                <c:pt idx="95">
                  <c:v>-7965218.9258408435</c:v>
                </c:pt>
                <c:pt idx="96">
                  <c:v>-11018778.150682943</c:v>
                </c:pt>
                <c:pt idx="97">
                  <c:v>-15242952.585963687</c:v>
                </c:pt>
                <c:pt idx="98">
                  <c:v>-21086510.341264907</c:v>
                </c:pt>
                <c:pt idx="99">
                  <c:v>-29170259.675981592</c:v>
                </c:pt>
              </c:numCache>
            </c:numRef>
          </c:yVal>
          <c:smooth val="1"/>
          <c:extLst>
            <c:ext xmlns:c16="http://schemas.microsoft.com/office/drawing/2014/chart" uri="{C3380CC4-5D6E-409C-BE32-E72D297353CC}">
              <c16:uniqueId val="{00000000-D4B8-467D-A273-B577FEEDA06E}"/>
            </c:ext>
          </c:extLst>
        </c:ser>
        <c:dLbls>
          <c:showLegendKey val="0"/>
          <c:showVal val="0"/>
          <c:showCatName val="0"/>
          <c:showSerName val="0"/>
          <c:showPercent val="0"/>
          <c:showBubbleSize val="0"/>
        </c:dLbls>
        <c:axId val="1084425448"/>
        <c:axId val="1084403144"/>
      </c:scatterChart>
      <c:scatterChart>
        <c:scatterStyle val="smoothMarker"/>
        <c:varyColors val="0"/>
        <c:ser>
          <c:idx val="1"/>
          <c:order val="1"/>
          <c:tx>
            <c:strRef>
              <c:f>Efficiencies!$HO$2</c:f>
              <c:strCache>
                <c:ptCount val="1"/>
                <c:pt idx="0">
                  <c:v>Power</c:v>
                </c:pt>
              </c:strCache>
            </c:strRef>
          </c:tx>
          <c:spPr>
            <a:ln w="19050" cap="rnd">
              <a:solidFill>
                <a:schemeClr val="accent2"/>
              </a:solidFill>
              <a:round/>
            </a:ln>
            <a:effectLst/>
          </c:spPr>
          <c:marker>
            <c:symbol val="none"/>
          </c:marker>
          <c:xVal>
            <c:numRef>
              <c:f>Efficiencies!$HM$3:$HM$102</c:f>
              <c:numCache>
                <c:formatCode>General</c:formatCode>
                <c:ptCount val="100"/>
                <c:pt idx="0">
                  <c:v>0</c:v>
                </c:pt>
                <c:pt idx="1">
                  <c:v>0.01</c:v>
                </c:pt>
                <c:pt idx="2">
                  <c:v>0.02</c:v>
                </c:pt>
                <c:pt idx="3">
                  <c:v>0.03</c:v>
                </c:pt>
                <c:pt idx="4">
                  <c:v>0.04</c:v>
                </c:pt>
                <c:pt idx="5">
                  <c:v>0.05</c:v>
                </c:pt>
                <c:pt idx="6">
                  <c:v>0.06</c:v>
                </c:pt>
                <c:pt idx="7">
                  <c:v>7.0000000000000007E-2</c:v>
                </c:pt>
                <c:pt idx="8">
                  <c:v>0.08</c:v>
                </c:pt>
                <c:pt idx="9">
                  <c:v>0.09</c:v>
                </c:pt>
                <c:pt idx="10">
                  <c:v>0.1</c:v>
                </c:pt>
                <c:pt idx="11">
                  <c:v>0.11</c:v>
                </c:pt>
                <c:pt idx="12">
                  <c:v>0.12</c:v>
                </c:pt>
                <c:pt idx="13">
                  <c:v>0.13</c:v>
                </c:pt>
                <c:pt idx="14">
                  <c:v>0.14000000000000001</c:v>
                </c:pt>
                <c:pt idx="15">
                  <c:v>0.15</c:v>
                </c:pt>
                <c:pt idx="16">
                  <c:v>0.16</c:v>
                </c:pt>
                <c:pt idx="17">
                  <c:v>0.17</c:v>
                </c:pt>
                <c:pt idx="18">
                  <c:v>0.18</c:v>
                </c:pt>
                <c:pt idx="19">
                  <c:v>0.19</c:v>
                </c:pt>
                <c:pt idx="20">
                  <c:v>0.2</c:v>
                </c:pt>
                <c:pt idx="21">
                  <c:v>0.21</c:v>
                </c:pt>
                <c:pt idx="22">
                  <c:v>0.22</c:v>
                </c:pt>
                <c:pt idx="23">
                  <c:v>0.23</c:v>
                </c:pt>
                <c:pt idx="24">
                  <c:v>0.24</c:v>
                </c:pt>
                <c:pt idx="25">
                  <c:v>0.25</c:v>
                </c:pt>
                <c:pt idx="26">
                  <c:v>0.26</c:v>
                </c:pt>
                <c:pt idx="27">
                  <c:v>0.27</c:v>
                </c:pt>
                <c:pt idx="28">
                  <c:v>0.28000000000000003</c:v>
                </c:pt>
                <c:pt idx="29">
                  <c:v>0.28999999999999998</c:v>
                </c:pt>
                <c:pt idx="30">
                  <c:v>0.3</c:v>
                </c:pt>
                <c:pt idx="31">
                  <c:v>0.31</c:v>
                </c:pt>
                <c:pt idx="32">
                  <c:v>0.32</c:v>
                </c:pt>
                <c:pt idx="33">
                  <c:v>0.33</c:v>
                </c:pt>
                <c:pt idx="34">
                  <c:v>0.34</c:v>
                </c:pt>
                <c:pt idx="35">
                  <c:v>0.35</c:v>
                </c:pt>
                <c:pt idx="36">
                  <c:v>0.36</c:v>
                </c:pt>
                <c:pt idx="37">
                  <c:v>0.37</c:v>
                </c:pt>
                <c:pt idx="38">
                  <c:v>0.38</c:v>
                </c:pt>
                <c:pt idx="39">
                  <c:v>0.39</c:v>
                </c:pt>
                <c:pt idx="40">
                  <c:v>0.4</c:v>
                </c:pt>
                <c:pt idx="41">
                  <c:v>0.41</c:v>
                </c:pt>
                <c:pt idx="42">
                  <c:v>0.42</c:v>
                </c:pt>
                <c:pt idx="43">
                  <c:v>0.43</c:v>
                </c:pt>
                <c:pt idx="44">
                  <c:v>0.44</c:v>
                </c:pt>
                <c:pt idx="45">
                  <c:v>0.45</c:v>
                </c:pt>
                <c:pt idx="46">
                  <c:v>0.46</c:v>
                </c:pt>
                <c:pt idx="47">
                  <c:v>0.47</c:v>
                </c:pt>
                <c:pt idx="48">
                  <c:v>0.48</c:v>
                </c:pt>
                <c:pt idx="49">
                  <c:v>0.49</c:v>
                </c:pt>
                <c:pt idx="50">
                  <c:v>0.5</c:v>
                </c:pt>
                <c:pt idx="51">
                  <c:v>0.51</c:v>
                </c:pt>
                <c:pt idx="52">
                  <c:v>0.52</c:v>
                </c:pt>
                <c:pt idx="53">
                  <c:v>0.53</c:v>
                </c:pt>
                <c:pt idx="54">
                  <c:v>0.54</c:v>
                </c:pt>
                <c:pt idx="55">
                  <c:v>0.55000000000000004</c:v>
                </c:pt>
                <c:pt idx="56">
                  <c:v>0.56000000000000005</c:v>
                </c:pt>
                <c:pt idx="57">
                  <c:v>0.56999999999999995</c:v>
                </c:pt>
                <c:pt idx="58">
                  <c:v>0.57999999999999996</c:v>
                </c:pt>
                <c:pt idx="59">
                  <c:v>0.59</c:v>
                </c:pt>
                <c:pt idx="60">
                  <c:v>0.6</c:v>
                </c:pt>
                <c:pt idx="61">
                  <c:v>0.61</c:v>
                </c:pt>
                <c:pt idx="62">
                  <c:v>0.62</c:v>
                </c:pt>
                <c:pt idx="63">
                  <c:v>0.63</c:v>
                </c:pt>
                <c:pt idx="64">
                  <c:v>0.64</c:v>
                </c:pt>
                <c:pt idx="65">
                  <c:v>0.65</c:v>
                </c:pt>
                <c:pt idx="66">
                  <c:v>0.66</c:v>
                </c:pt>
                <c:pt idx="67">
                  <c:v>0.67</c:v>
                </c:pt>
                <c:pt idx="68">
                  <c:v>0.68</c:v>
                </c:pt>
                <c:pt idx="69">
                  <c:v>0.69</c:v>
                </c:pt>
                <c:pt idx="70">
                  <c:v>0.7</c:v>
                </c:pt>
                <c:pt idx="71">
                  <c:v>0.71</c:v>
                </c:pt>
                <c:pt idx="72">
                  <c:v>0.72</c:v>
                </c:pt>
                <c:pt idx="73">
                  <c:v>0.73</c:v>
                </c:pt>
                <c:pt idx="74">
                  <c:v>0.74</c:v>
                </c:pt>
                <c:pt idx="75">
                  <c:v>0.75</c:v>
                </c:pt>
                <c:pt idx="76">
                  <c:v>0.76</c:v>
                </c:pt>
                <c:pt idx="77">
                  <c:v>0.77</c:v>
                </c:pt>
                <c:pt idx="78">
                  <c:v>0.78</c:v>
                </c:pt>
                <c:pt idx="79">
                  <c:v>0.79</c:v>
                </c:pt>
                <c:pt idx="80">
                  <c:v>0.8</c:v>
                </c:pt>
                <c:pt idx="81">
                  <c:v>0.81</c:v>
                </c:pt>
                <c:pt idx="82">
                  <c:v>0.82</c:v>
                </c:pt>
                <c:pt idx="83">
                  <c:v>0.83</c:v>
                </c:pt>
                <c:pt idx="84">
                  <c:v>0.84</c:v>
                </c:pt>
                <c:pt idx="85">
                  <c:v>0.85</c:v>
                </c:pt>
                <c:pt idx="86">
                  <c:v>0.86</c:v>
                </c:pt>
                <c:pt idx="87">
                  <c:v>0.87</c:v>
                </c:pt>
                <c:pt idx="88">
                  <c:v>0.88</c:v>
                </c:pt>
                <c:pt idx="89">
                  <c:v>0.89</c:v>
                </c:pt>
                <c:pt idx="90">
                  <c:v>0.9</c:v>
                </c:pt>
                <c:pt idx="91">
                  <c:v>0.91</c:v>
                </c:pt>
                <c:pt idx="92">
                  <c:v>0.92</c:v>
                </c:pt>
                <c:pt idx="93">
                  <c:v>0.93</c:v>
                </c:pt>
                <c:pt idx="94">
                  <c:v>0.94</c:v>
                </c:pt>
                <c:pt idx="95">
                  <c:v>0.95</c:v>
                </c:pt>
                <c:pt idx="96">
                  <c:v>0.96</c:v>
                </c:pt>
                <c:pt idx="97">
                  <c:v>0.97</c:v>
                </c:pt>
                <c:pt idx="98">
                  <c:v>0.98</c:v>
                </c:pt>
                <c:pt idx="99">
                  <c:v>0.99</c:v>
                </c:pt>
              </c:numCache>
            </c:numRef>
          </c:xVal>
          <c:yVal>
            <c:numRef>
              <c:f>Efficiencies!$HO$3:$HO$102</c:f>
              <c:numCache>
                <c:formatCode>General</c:formatCode>
                <c:ptCount val="100"/>
                <c:pt idx="0">
                  <c:v>0</c:v>
                </c:pt>
                <c:pt idx="1">
                  <c:v>0.20856551119350827</c:v>
                </c:pt>
                <c:pt idx="2">
                  <c:v>0.41580187408310987</c:v>
                </c:pt>
                <c:pt idx="3">
                  <c:v>0.62170280321209936</c:v>
                </c:pt>
                <c:pt idx="4">
                  <c:v>0.82627038968822109</c:v>
                </c:pt>
                <c:pt idx="5">
                  <c:v>1.029515100714002</c:v>
                </c:pt>
                <c:pt idx="6">
                  <c:v>1.2314180790053013</c:v>
                </c:pt>
                <c:pt idx="7">
                  <c:v>1.4319876912945002</c:v>
                </c:pt>
                <c:pt idx="8">
                  <c:v>1.6312406770811265</c:v>
                </c:pt>
                <c:pt idx="9">
                  <c:v>1.8291455956941203</c:v>
                </c:pt>
                <c:pt idx="10">
                  <c:v>2.0257170733617467</c:v>
                </c:pt>
                <c:pt idx="11">
                  <c:v>2.2209780990534225</c:v>
                </c:pt>
                <c:pt idx="12">
                  <c:v>2.4148846135461062</c:v>
                </c:pt>
                <c:pt idx="13">
                  <c:v>2.6074574540053175</c:v>
                </c:pt>
                <c:pt idx="14">
                  <c:v>2.7987257905813223</c:v>
                </c:pt>
                <c:pt idx="15">
                  <c:v>2.9886328403498541</c:v>
                </c:pt>
                <c:pt idx="16">
                  <c:v>3.1772055073801098</c:v>
                </c:pt>
                <c:pt idx="17">
                  <c:v>3.3644789414592564</c:v>
                </c:pt>
                <c:pt idx="18">
                  <c:v>3.5503833257470654</c:v>
                </c:pt>
                <c:pt idx="19">
                  <c:v>3.734951209007991</c:v>
                </c:pt>
                <c:pt idx="20">
                  <c:v>3.9181811959223896</c:v>
                </c:pt>
                <c:pt idx="21">
                  <c:v>4.1001153393805501</c:v>
                </c:pt>
                <c:pt idx="22">
                  <c:v>4.280664798021828</c:v>
                </c:pt>
                <c:pt idx="23">
                  <c:v>4.4598674202496422</c:v>
                </c:pt>
                <c:pt idx="24">
                  <c:v>4.6377678443127071</c:v>
                </c:pt>
                <c:pt idx="25">
                  <c:v>4.8142589733847059</c:v>
                </c:pt>
                <c:pt idx="26">
                  <c:v>4.9893772618663839</c:v>
                </c:pt>
                <c:pt idx="27">
                  <c:v>5.1631629899255094</c:v>
                </c:pt>
                <c:pt idx="28">
                  <c:v>5.3354801268623264</c:v>
                </c:pt>
                <c:pt idx="29">
                  <c:v>5.5063494078251907</c:v>
                </c:pt>
                <c:pt idx="30">
                  <c:v>5.6757869747793155</c:v>
                </c:pt>
                <c:pt idx="31">
                  <c:v>5.8435974482691986</c:v>
                </c:pt>
                <c:pt idx="32">
                  <c:v>6.0097451649845839</c:v>
                </c:pt>
                <c:pt idx="33">
                  <c:v>6.1741660693886855</c:v>
                </c:pt>
                <c:pt idx="34">
                  <c:v>6.3365192465896119</c:v>
                </c:pt>
                <c:pt idx="35">
                  <c:v>6.4965976637290206</c:v>
                </c:pt>
                <c:pt idx="36">
                  <c:v>6.6540988991246284</c:v>
                </c:pt>
                <c:pt idx="37">
                  <c:v>6.8082933625192155</c:v>
                </c:pt>
                <c:pt idx="38">
                  <c:v>6.9585898544953464</c:v>
                </c:pt>
                <c:pt idx="39">
                  <c:v>7.1036706696165819</c:v>
                </c:pt>
                <c:pt idx="40">
                  <c:v>7.242213303032301</c:v>
                </c:pt>
                <c:pt idx="41">
                  <c:v>7.3717376682175066</c:v>
                </c:pt>
                <c:pt idx="42">
                  <c:v>7.4894596989390232</c:v>
                </c:pt>
                <c:pt idx="43">
                  <c:v>7.5908658725957689</c:v>
                </c:pt>
                <c:pt idx="44">
                  <c:v>7.6698026313762826</c:v>
                </c:pt>
                <c:pt idx="45">
                  <c:v>7.7176020621471411</c:v>
                </c:pt>
                <c:pt idx="46">
                  <c:v>7.722658401126874</c:v>
                </c:pt>
                <c:pt idx="47">
                  <c:v>7.6676099234479143</c:v>
                </c:pt>
                <c:pt idx="48">
                  <c:v>7.5296356343334541</c:v>
                </c:pt>
                <c:pt idx="49">
                  <c:v>7.2763498322708084</c:v>
                </c:pt>
                <c:pt idx="50">
                  <c:v>6.8627457634141091</c:v>
                </c:pt>
                <c:pt idx="51">
                  <c:v>6.2321066033957422</c:v>
                </c:pt>
                <c:pt idx="52">
                  <c:v>5.2965463734508846</c:v>
                </c:pt>
                <c:pt idx="53">
                  <c:v>3.9553248891572048</c:v>
                </c:pt>
                <c:pt idx="54">
                  <c:v>2.0732022112242197</c:v>
                </c:pt>
                <c:pt idx="55">
                  <c:v>-0.59330442763452396</c:v>
                </c:pt>
                <c:pt idx="56">
                  <c:v>-4.5821345440778023</c:v>
                </c:pt>
                <c:pt idx="57">
                  <c:v>-10.25072859488176</c:v>
                </c:pt>
                <c:pt idx="58">
                  <c:v>-18.279850233906348</c:v>
                </c:pt>
                <c:pt idx="59">
                  <c:v>-29.625547923463547</c:v>
                </c:pt>
                <c:pt idx="60">
                  <c:v>-45.630172973393236</c:v>
                </c:pt>
                <c:pt idx="61">
                  <c:v>-68.178060139530118</c:v>
                </c:pt>
                <c:pt idx="62">
                  <c:v>-99.913798709065006</c:v>
                </c:pt>
                <c:pt idx="63">
                  <c:v>-144.54820387421722</c:v>
                </c:pt>
                <c:pt idx="64">
                  <c:v>-207.28715178062441</c:v>
                </c:pt>
                <c:pt idx="65">
                  <c:v>-295.4325132480709</c:v>
                </c:pt>
                <c:pt idx="66">
                  <c:v>-419.22411397604594</c:v>
                </c:pt>
                <c:pt idx="67">
                  <c:v>-593.01920492201111</c:v>
                </c:pt>
                <c:pt idx="68">
                  <c:v>-836.944480090051</c:v>
                </c:pt>
                <c:pt idx="69">
                  <c:v>-1179.2096125835285</c:v>
                </c:pt>
                <c:pt idx="70">
                  <c:v>-1659.3467196443271</c:v>
                </c:pt>
                <c:pt idx="71">
                  <c:v>-2332.7456764515782</c:v>
                </c:pt>
                <c:pt idx="72">
                  <c:v>-3277.0027443167924</c:v>
                </c:pt>
                <c:pt idx="73">
                  <c:v>-4600.8062859333231</c:v>
                </c:pt>
                <c:pt idx="74">
                  <c:v>-6456.3717778119599</c:v>
                </c:pt>
                <c:pt idx="75">
                  <c:v>-9056.8415491399028</c:v>
                </c:pt>
                <c:pt idx="76">
                  <c:v>-12700.628292235802</c:v>
                </c:pt>
                <c:pt idx="77">
                  <c:v>-17805.469122954011</c:v>
                </c:pt>
                <c:pt idx="78">
                  <c:v>-24956.05782325644</c:v>
                </c:pt>
                <c:pt idx="79">
                  <c:v>-34970.661179503819</c:v>
                </c:pt>
                <c:pt idx="80">
                  <c:v>-48994.274636381677</c:v>
                </c:pt>
                <c:pt idx="81">
                  <c:v>-68628.875229556113</c:v>
                </c:pt>
                <c:pt idx="82">
                  <c:v>-96115.524414730753</c:v>
                </c:pt>
                <c:pt idx="83">
                  <c:v>-134588.93254128189</c:v>
                </c:pt>
                <c:pt idx="84">
                  <c:v>-188433.28004524074</c:v>
                </c:pt>
                <c:pt idx="85">
                  <c:v>-263779.51888038911</c:v>
                </c:pt>
                <c:pt idx="86">
                  <c:v>-369200.33670247509</c:v>
                </c:pt>
                <c:pt idx="87">
                  <c:v>-516681.24995546852</c:v>
                </c:pt>
                <c:pt idx="88">
                  <c:v>-722977.40409460547</c:v>
                </c:pt>
                <c:pt idx="89">
                  <c:v>-1011509.0937583507</c:v>
                </c:pt>
                <c:pt idx="90">
                  <c:v>-1415009.6482871796</c:v>
                </c:pt>
                <c:pt idx="91">
                  <c:v>-1979223.9612818321</c:v>
                </c:pt>
                <c:pt idx="92">
                  <c:v>-2768074.0678604315</c:v>
                </c:pt>
                <c:pt idx="93">
                  <c:v>-3870873.0305273943</c:v>
                </c:pt>
                <c:pt idx="94">
                  <c:v>-5412398.4544649422</c:v>
                </c:pt>
                <c:pt idx="95">
                  <c:v>-7566957.9795488007</c:v>
                </c:pt>
                <c:pt idx="96">
                  <c:v>-10578027.024655625</c:v>
                </c:pt>
                <c:pt idx="97">
                  <c:v>-14785664.008384775</c:v>
                </c:pt>
                <c:pt idx="98">
                  <c:v>-20664780.13443961</c:v>
                </c:pt>
                <c:pt idx="99">
                  <c:v>-28878557.079221778</c:v>
                </c:pt>
              </c:numCache>
            </c:numRef>
          </c:yVal>
          <c:smooth val="1"/>
          <c:extLst>
            <c:ext xmlns:c16="http://schemas.microsoft.com/office/drawing/2014/chart" uri="{C3380CC4-5D6E-409C-BE32-E72D297353CC}">
              <c16:uniqueId val="{00000001-D4B8-467D-A273-B577FEEDA06E}"/>
            </c:ext>
          </c:extLst>
        </c:ser>
        <c:dLbls>
          <c:showLegendKey val="0"/>
          <c:showVal val="0"/>
          <c:showCatName val="0"/>
          <c:showSerName val="0"/>
          <c:showPercent val="0"/>
          <c:showBubbleSize val="0"/>
        </c:dLbls>
        <c:axId val="1427127392"/>
        <c:axId val="1427110664"/>
      </c:scatterChart>
      <c:valAx>
        <c:axId val="10844254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Voltage (V)</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84403144"/>
        <c:crosses val="autoZero"/>
        <c:crossBetween val="midCat"/>
      </c:valAx>
      <c:valAx>
        <c:axId val="108440314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a:t>Current density (A/m^2)</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084425448"/>
        <c:crosses val="autoZero"/>
        <c:crossBetween val="midCat"/>
      </c:valAx>
      <c:valAx>
        <c:axId val="1427110664"/>
        <c:scaling>
          <c:orientation val="minMax"/>
          <c:min val="0"/>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l-NL" sz="1100" b="0" i="0" baseline="0">
                    <a:effectLst/>
                  </a:rPr>
                  <a:t>W/m^2</a:t>
                </a:r>
                <a:endParaRPr lang="nl-NL" sz="600">
                  <a:effectLst/>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427127392"/>
        <c:crosses val="max"/>
        <c:crossBetween val="midCat"/>
      </c:valAx>
      <c:valAx>
        <c:axId val="1427127392"/>
        <c:scaling>
          <c:orientation val="minMax"/>
        </c:scaling>
        <c:delete val="1"/>
        <c:axPos val="b"/>
        <c:numFmt formatCode="General" sourceLinked="1"/>
        <c:majorTickMark val="out"/>
        <c:minorTickMark val="none"/>
        <c:tickLblPos val="nextTo"/>
        <c:crossAx val="142711066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315686</xdr:colOff>
      <xdr:row>3</xdr:row>
      <xdr:rowOff>108858</xdr:rowOff>
    </xdr:from>
    <xdr:to>
      <xdr:col>18</xdr:col>
      <xdr:colOff>76201</xdr:colOff>
      <xdr:row>19</xdr:row>
      <xdr:rowOff>123825</xdr:rowOff>
    </xdr:to>
    <xdr:sp macro="" textlink="">
      <xdr:nvSpPr>
        <xdr:cNvPr id="2" name="TextBox 1">
          <a:extLst>
            <a:ext uri="{FF2B5EF4-FFF2-40B4-BE49-F238E27FC236}">
              <a16:creationId xmlns:a16="http://schemas.microsoft.com/office/drawing/2014/main" id="{66C2386C-D923-46FA-AD12-C71087861D9A}"/>
            </a:ext>
          </a:extLst>
        </xdr:cNvPr>
        <xdr:cNvSpPr txBox="1"/>
      </xdr:nvSpPr>
      <xdr:spPr>
        <a:xfrm>
          <a:off x="9659711" y="680358"/>
          <a:ext cx="5246915" cy="30629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100"/>
            <a:t>Numerical model based on path length probabilities by Sychugov,</a:t>
          </a:r>
          <a:r>
            <a:rPr lang="nl-NL" sz="1100" baseline="0"/>
            <a:t> developed by T. de Bruin and W.G.H.J.M. van Sark. Please cite this source according to the publishers website. </a:t>
          </a:r>
        </a:p>
        <a:p>
          <a:endParaRPr lang="nl-NL" sz="1100" baseline="0"/>
        </a:p>
        <a:p>
          <a:r>
            <a:rPr lang="nl-NL" sz="1100" b="1" baseline="0">
              <a:solidFill>
                <a:schemeClr val="dk1"/>
              </a:solidFill>
              <a:effectLst/>
              <a:latin typeface="+mn-lt"/>
              <a:ea typeface="+mn-ea"/>
              <a:cs typeface="+mn-cs"/>
            </a:rPr>
            <a:t>Instructions:</a:t>
          </a:r>
          <a:endParaRPr lang="nl-NL">
            <a:effectLst/>
          </a:endParaRPr>
        </a:p>
        <a:p>
          <a:r>
            <a:rPr lang="nl-NL" sz="1100" b="0" baseline="0">
              <a:solidFill>
                <a:schemeClr val="dk1"/>
              </a:solidFill>
              <a:effectLst/>
              <a:latin typeface="+mn-lt"/>
              <a:ea typeface="+mn-ea"/>
              <a:cs typeface="+mn-cs"/>
            </a:rPr>
            <a:t>1) Luminophore spectra (molar absorption coefficient and emission) should be inserted in column "B", "C", "D","E", "F" and "G" in the "Input spectra" tab respectively. Optionally, the incoming spectrum, wavegeguide absorption coefficient and solar cell EQE can be changed in that tab. </a:t>
          </a:r>
          <a:endParaRPr lang="nl-NL">
            <a:effectLst/>
          </a:endParaRPr>
        </a:p>
        <a:p>
          <a:r>
            <a:rPr lang="nl-NL" sz="1100" b="0" baseline="0"/>
            <a:t>2</a:t>
          </a:r>
          <a:r>
            <a:rPr lang="nl-NL" sz="1100" b="0" baseline="0">
              <a:solidFill>
                <a:schemeClr val="dk1"/>
              </a:solidFill>
              <a:effectLst/>
              <a:latin typeface="+mn-lt"/>
              <a:ea typeface="+mn-ea"/>
              <a:cs typeface="+mn-cs"/>
            </a:rPr>
            <a:t>) In this tab (Input parameters and start) the dimensions of the LSC, the luminophore concentration, refractive index of the waveguide, quantum yield of the luminophore can be specified and solar cell parameters can be specified. </a:t>
          </a:r>
          <a:endParaRPr lang="nl-NL">
            <a:effectLst/>
          </a:endParaRPr>
        </a:p>
        <a:p>
          <a:r>
            <a:rPr lang="nl-NL" sz="1100" b="0" baseline="0">
              <a:solidFill>
                <a:schemeClr val="dk1"/>
              </a:solidFill>
              <a:effectLst/>
              <a:latin typeface="+mn-lt"/>
              <a:ea typeface="+mn-ea"/>
              <a:cs typeface="+mn-cs"/>
            </a:rPr>
            <a:t>3) Results are shown in the section </a:t>
          </a:r>
          <a:r>
            <a:rPr lang="nl-NL" sz="1100" b="1" baseline="0">
              <a:solidFill>
                <a:schemeClr val="dk1"/>
              </a:solidFill>
              <a:effectLst/>
              <a:latin typeface="+mn-lt"/>
              <a:ea typeface="+mn-ea"/>
              <a:cs typeface="+mn-cs"/>
            </a:rPr>
            <a:t>Results</a:t>
          </a:r>
          <a:r>
            <a:rPr lang="nl-NL" sz="1100" b="0" baseline="0">
              <a:solidFill>
                <a:schemeClr val="dk1"/>
              </a:solidFill>
              <a:effectLst/>
              <a:latin typeface="+mn-lt"/>
              <a:ea typeface="+mn-ea"/>
              <a:cs typeface="+mn-cs"/>
            </a:rPr>
            <a:t> in this tab. </a:t>
          </a:r>
          <a:endParaRPr lang="nl-NL">
            <a:effectLst/>
          </a:endParaRPr>
        </a:p>
        <a:p>
          <a:r>
            <a:rPr lang="nl-NL" sz="1100" b="0" baseline="0">
              <a:solidFill>
                <a:schemeClr val="dk1"/>
              </a:solidFill>
              <a:effectLst/>
              <a:latin typeface="+mn-lt"/>
              <a:ea typeface="+mn-ea"/>
              <a:cs typeface="+mn-cs"/>
            </a:rPr>
            <a:t>4) </a:t>
          </a:r>
          <a:r>
            <a:rPr lang="nl-NL" sz="1100" b="1" baseline="0">
              <a:solidFill>
                <a:schemeClr val="dk1"/>
              </a:solidFill>
              <a:effectLst/>
              <a:latin typeface="+mn-lt"/>
              <a:ea typeface="+mn-ea"/>
              <a:cs typeface="+mn-cs"/>
            </a:rPr>
            <a:t>Validation input </a:t>
          </a:r>
          <a:r>
            <a:rPr lang="nl-NL" sz="1100" b="0" baseline="0">
              <a:solidFill>
                <a:schemeClr val="dk1"/>
              </a:solidFill>
              <a:effectLst/>
              <a:latin typeface="+mn-lt"/>
              <a:ea typeface="+mn-ea"/>
              <a:cs typeface="+mn-cs"/>
            </a:rPr>
            <a:t>is used to validate potential changes to the algorithm. Provided that the input variables are the same, the ratio of results should equal 1.0. </a:t>
          </a:r>
        </a:p>
        <a:p>
          <a:endParaRPr lang="nl-NL" sz="1100" b="0" baseline="0">
            <a:solidFill>
              <a:schemeClr val="dk1"/>
            </a:solidFill>
            <a:effectLst/>
            <a:latin typeface="+mn-lt"/>
            <a:ea typeface="+mn-ea"/>
            <a:cs typeface="+mn-cs"/>
          </a:endParaRPr>
        </a:p>
        <a:p>
          <a:r>
            <a:rPr lang="nl-NL">
              <a:effectLst/>
            </a:rPr>
            <a:t>There is also a GitHub</a:t>
          </a:r>
          <a:r>
            <a:rPr lang="nl-NL" baseline="0">
              <a:effectLst/>
            </a:rPr>
            <a:t> repo with Python code. </a:t>
          </a:r>
          <a:endParaRPr lang="nl-NL">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357187</xdr:colOff>
      <xdr:row>7</xdr:row>
      <xdr:rowOff>9524</xdr:rowOff>
    </xdr:from>
    <xdr:to>
      <xdr:col>7</xdr:col>
      <xdr:colOff>1076325</xdr:colOff>
      <xdr:row>27</xdr:row>
      <xdr:rowOff>95249</xdr:rowOff>
    </xdr:to>
    <xdr:graphicFrame macro="">
      <xdr:nvGraphicFramePr>
        <xdr:cNvPr id="3" name="Chart 2">
          <a:extLst>
            <a:ext uri="{FF2B5EF4-FFF2-40B4-BE49-F238E27FC236}">
              <a16:creationId xmlns:a16="http://schemas.microsoft.com/office/drawing/2014/main" id="{65EB1728-5492-E5B6-441F-4B01CE6AC5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8</xdr:row>
      <xdr:rowOff>123825</xdr:rowOff>
    </xdr:from>
    <xdr:to>
      <xdr:col>5</xdr:col>
      <xdr:colOff>685800</xdr:colOff>
      <xdr:row>25</xdr:row>
      <xdr:rowOff>147637</xdr:rowOff>
    </xdr:to>
    <xdr:graphicFrame macro="">
      <xdr:nvGraphicFramePr>
        <xdr:cNvPr id="2" name="Chart 1">
          <a:extLst>
            <a:ext uri="{FF2B5EF4-FFF2-40B4-BE49-F238E27FC236}">
              <a16:creationId xmlns:a16="http://schemas.microsoft.com/office/drawing/2014/main" id="{570F950C-6C0F-4578-97C6-5C91021B57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1104900</xdr:colOff>
      <xdr:row>15</xdr:row>
      <xdr:rowOff>163286</xdr:rowOff>
    </xdr:from>
    <xdr:to>
      <xdr:col>10</xdr:col>
      <xdr:colOff>808809</xdr:colOff>
      <xdr:row>30</xdr:row>
      <xdr:rowOff>134984</xdr:rowOff>
    </xdr:to>
    <xdr:graphicFrame macro="">
      <xdr:nvGraphicFramePr>
        <xdr:cNvPr id="7" name="Chart 6">
          <a:extLst>
            <a:ext uri="{FF2B5EF4-FFF2-40B4-BE49-F238E27FC236}">
              <a16:creationId xmlns:a16="http://schemas.microsoft.com/office/drawing/2014/main" id="{BF6494AF-C9F8-4DB0-939A-E79ABA0F54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Bruin, T.A. de (Thomas)" id="{08E9AFD0-73A9-4E22-8199-5E3610C142B8}" userId="S::t.a.debruin@uu.nl::a4ef806b-e244-4446-ad90-7bbbf227af32"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Z1" dT="2023-08-28T09:53:09.29" personId="{08E9AFD0-73A9-4E22-8199-5E3610C142B8}" id="{CAC951C4-1839-4330-A88B-64CC1845B256}">
    <text>Duplicate this sheet to the other sheets</text>
  </threadedComment>
  <threadedComment ref="CG1" dT="2023-08-28T09:53:09.29" personId="{08E9AFD0-73A9-4E22-8199-5E3610C142B8}" id="{2C48F8BB-F10A-4F1D-B1CC-BE0C5C1649C8}">
    <text>Duplicate this sheet to the other sheets</text>
  </threadedComment>
  <threadedComment ref="DN1" dT="2023-08-28T09:53:09.29" personId="{08E9AFD0-73A9-4E22-8199-5E3610C142B8}" id="{94D39CEA-FD5F-4170-B14D-BF780281352F}">
    <text>Duplicate this sheet to the other sheets</text>
  </threadedComment>
  <threadedComment ref="EU1" dT="2023-08-28T09:53:09.29" personId="{08E9AFD0-73A9-4E22-8199-5E3610C142B8}" id="{FD10FD4D-C8DF-4C5B-A16D-907D2D159FFA}">
    <text>Duplicate this sheet to the other sheets</text>
  </threadedComment>
  <threadedComment ref="GB1" dT="2023-08-28T09:53:09.29" personId="{08E9AFD0-73A9-4E22-8199-5E3610C142B8}" id="{AB3A8602-5A69-4DD5-8F31-12B19D72853E}">
    <text>Duplicate this sheet to the other sheets</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F636E-678B-4FB6-8513-9098B4D7462A}">
  <dimension ref="A2:I74"/>
  <sheetViews>
    <sheetView tabSelected="1" zoomScaleNormal="100" workbookViewId="0">
      <selection activeCell="D65" sqref="D65"/>
    </sheetView>
  </sheetViews>
  <sheetFormatPr defaultRowHeight="15" x14ac:dyDescent="0.25"/>
  <cols>
    <col min="1" max="2" width="29.85546875" customWidth="1"/>
    <col min="3" max="3" width="16.140625" customWidth="1"/>
    <col min="4" max="4" width="17" bestFit="1" customWidth="1"/>
    <col min="8" max="8" width="10.28515625" bestFit="1" customWidth="1"/>
    <col min="9" max="9" width="9.5703125" bestFit="1" customWidth="1"/>
  </cols>
  <sheetData>
    <row r="2" spans="1:5" x14ac:dyDescent="0.25">
      <c r="A2" s="1" t="s">
        <v>1</v>
      </c>
      <c r="B2" s="1" t="s">
        <v>22</v>
      </c>
    </row>
    <row r="3" spans="1:5" x14ac:dyDescent="0.25">
      <c r="A3" t="s">
        <v>2</v>
      </c>
      <c r="B3" t="s">
        <v>23</v>
      </c>
      <c r="C3">
        <v>4</v>
      </c>
      <c r="D3" t="s">
        <v>5</v>
      </c>
      <c r="E3" s="1" t="str">
        <f>IF(_h&lt;_w,"The width is larger than the height, switch the values for the algorithm to work", "Height and width assertion statisfied")</f>
        <v>Height and width assertion statisfied</v>
      </c>
    </row>
    <row r="4" spans="1:5" x14ac:dyDescent="0.25">
      <c r="A4" t="s">
        <v>3</v>
      </c>
      <c r="B4" t="s">
        <v>24</v>
      </c>
      <c r="C4">
        <v>8</v>
      </c>
      <c r="D4" t="s">
        <v>5</v>
      </c>
    </row>
    <row r="5" spans="1:5" x14ac:dyDescent="0.25">
      <c r="A5" t="s">
        <v>27</v>
      </c>
      <c r="B5" t="s">
        <v>26</v>
      </c>
      <c r="C5">
        <v>0.5</v>
      </c>
      <c r="D5" t="s">
        <v>5</v>
      </c>
    </row>
    <row r="6" spans="1:5" x14ac:dyDescent="0.25">
      <c r="A6" t="s">
        <v>4</v>
      </c>
      <c r="B6" t="s">
        <v>25</v>
      </c>
      <c r="C6" cm="1">
        <f t="array" ref="C6">SQRT(_w*_w+_h*_h)</f>
        <v>8.9442719099991592</v>
      </c>
      <c r="D6" t="s">
        <v>5</v>
      </c>
    </row>
    <row r="7" spans="1:5" x14ac:dyDescent="0.25">
      <c r="A7" t="s">
        <v>154</v>
      </c>
      <c r="B7" t="s">
        <v>155</v>
      </c>
      <c r="C7">
        <f>(2*(_w*_t)+2*(_h*_t))/10^4</f>
        <v>1.1999999999999999E-3</v>
      </c>
      <c r="D7" t="s">
        <v>156</v>
      </c>
    </row>
    <row r="9" spans="1:5" x14ac:dyDescent="0.25">
      <c r="A9" s="1" t="s">
        <v>6</v>
      </c>
    </row>
    <row r="10" spans="1:5" x14ac:dyDescent="0.25">
      <c r="A10" t="s">
        <v>248</v>
      </c>
      <c r="B10" t="s">
        <v>249</v>
      </c>
      <c r="C10">
        <v>4</v>
      </c>
      <c r="D10" t="s">
        <v>7</v>
      </c>
    </row>
    <row r="11" spans="1:5" x14ac:dyDescent="0.25">
      <c r="A11" t="s">
        <v>250</v>
      </c>
      <c r="B11" t="s">
        <v>251</v>
      </c>
      <c r="C11">
        <v>5</v>
      </c>
      <c r="D11" t="s">
        <v>7</v>
      </c>
    </row>
    <row r="12" spans="1:5" x14ac:dyDescent="0.25">
      <c r="A12" t="s">
        <v>252</v>
      </c>
      <c r="B12" t="s">
        <v>253</v>
      </c>
      <c r="C12" s="55">
        <v>3</v>
      </c>
      <c r="D12" t="s">
        <v>7</v>
      </c>
      <c r="E12" s="60"/>
    </row>
    <row r="14" spans="1:5" x14ac:dyDescent="0.25">
      <c r="A14" s="1" t="s">
        <v>8</v>
      </c>
      <c r="B14" s="1"/>
    </row>
    <row r="15" spans="1:5" x14ac:dyDescent="0.25">
      <c r="A15" t="s">
        <v>9</v>
      </c>
      <c r="B15" t="s">
        <v>28</v>
      </c>
      <c r="C15">
        <v>1.5</v>
      </c>
    </row>
    <row r="16" spans="1:5" x14ac:dyDescent="0.25">
      <c r="A16" t="s">
        <v>10</v>
      </c>
      <c r="B16" t="s">
        <v>29</v>
      </c>
      <c r="C16">
        <v>1</v>
      </c>
    </row>
    <row r="17" spans="1:9" x14ac:dyDescent="0.25">
      <c r="A17" t="s">
        <v>11</v>
      </c>
      <c r="B17" t="s">
        <v>30</v>
      </c>
      <c r="C17" s="7">
        <f>DEGREES(ASIN(C16/C15))</f>
        <v>41.810314895778596</v>
      </c>
      <c r="D17" t="s">
        <v>12</v>
      </c>
    </row>
    <row r="18" spans="1:9" x14ac:dyDescent="0.25">
      <c r="A18" t="s">
        <v>42</v>
      </c>
      <c r="B18" t="s">
        <v>315</v>
      </c>
      <c r="C18" s="7">
        <f>1 - ((_n_air-_n_wg)/(_n_air+_n_wg))^2</f>
        <v>0.96</v>
      </c>
    </row>
    <row r="19" spans="1:9" x14ac:dyDescent="0.25">
      <c r="C19" s="7"/>
      <c r="I19" t="s">
        <v>241</v>
      </c>
    </row>
    <row r="20" spans="1:9" x14ac:dyDescent="0.25">
      <c r="A20" s="1" t="s">
        <v>13</v>
      </c>
      <c r="B20" s="1"/>
      <c r="G20" t="s">
        <v>240</v>
      </c>
      <c r="H20" t="s">
        <v>363</v>
      </c>
      <c r="I20" s="47">
        <v>45173</v>
      </c>
    </row>
    <row r="21" spans="1:9" x14ac:dyDescent="0.25">
      <c r="A21" t="s">
        <v>14</v>
      </c>
      <c r="C21">
        <f>2*PI()*(1-COS(RADIANS(C17)))</f>
        <v>1.5999754864857689</v>
      </c>
      <c r="E21" s="1"/>
    </row>
    <row r="22" spans="1:9" x14ac:dyDescent="0.25">
      <c r="A22" t="s">
        <v>254</v>
      </c>
      <c r="B22" t="s">
        <v>31</v>
      </c>
      <c r="C22">
        <f>2*C21/(4*PI())</f>
        <v>0.2546440075000701</v>
      </c>
    </row>
    <row r="23" spans="1:9" x14ac:dyDescent="0.25">
      <c r="A23" t="s">
        <v>255</v>
      </c>
      <c r="B23" t="s">
        <v>256</v>
      </c>
      <c r="C23">
        <v>0.96</v>
      </c>
      <c r="D23" s="1" t="s">
        <v>361</v>
      </c>
    </row>
    <row r="24" spans="1:9" x14ac:dyDescent="0.25">
      <c r="A24" t="s">
        <v>257</v>
      </c>
      <c r="B24" t="s">
        <v>258</v>
      </c>
      <c r="C24">
        <v>1</v>
      </c>
    </row>
    <row r="25" spans="1:9" x14ac:dyDescent="0.25">
      <c r="A25" t="s">
        <v>259</v>
      </c>
      <c r="B25" t="s">
        <v>260</v>
      </c>
      <c r="C25">
        <v>0.80500000000000005</v>
      </c>
    </row>
    <row r="27" spans="1:9" x14ac:dyDescent="0.25">
      <c r="A27" s="1" t="s">
        <v>15</v>
      </c>
      <c r="B27" s="1"/>
    </row>
    <row r="28" spans="1:9" x14ac:dyDescent="0.25">
      <c r="A28" t="s">
        <v>261</v>
      </c>
      <c r="B28" t="s">
        <v>262</v>
      </c>
      <c r="C28">
        <f>_t/2</f>
        <v>0.25</v>
      </c>
      <c r="D28" t="s">
        <v>17</v>
      </c>
    </row>
    <row r="29" spans="1:9" x14ac:dyDescent="0.25">
      <c r="A29" t="s">
        <v>263</v>
      </c>
      <c r="B29" t="s">
        <v>47</v>
      </c>
      <c r="C29">
        <f>Sychugov!L13</f>
        <v>1.1027661475485584</v>
      </c>
      <c r="D29" t="s">
        <v>18</v>
      </c>
    </row>
    <row r="30" spans="1:9" x14ac:dyDescent="0.25">
      <c r="A30" s="2" t="s">
        <v>21</v>
      </c>
      <c r="B30" s="2" t="s">
        <v>32</v>
      </c>
      <c r="C30" s="5">
        <f>Sychugov!L7</f>
        <v>1.1442866484009349</v>
      </c>
      <c r="D30" t="s">
        <v>19</v>
      </c>
    </row>
    <row r="31" spans="1:9" x14ac:dyDescent="0.25">
      <c r="A31" s="2"/>
      <c r="B31" s="2"/>
      <c r="C31" s="5"/>
    </row>
    <row r="32" spans="1:9" x14ac:dyDescent="0.25">
      <c r="A32" s="56" t="s">
        <v>343</v>
      </c>
      <c r="B32" s="2"/>
      <c r="C32" s="5"/>
    </row>
    <row r="33" spans="1:4" x14ac:dyDescent="0.25">
      <c r="A33" t="s">
        <v>334</v>
      </c>
      <c r="B33" s="2" t="s">
        <v>344</v>
      </c>
      <c r="C33" s="6">
        <f>3.25*10^-7</f>
        <v>3.2499999999999996E-7</v>
      </c>
      <c r="D33" t="s">
        <v>152</v>
      </c>
    </row>
    <row r="34" spans="1:4" x14ac:dyDescent="0.25">
      <c r="A34" t="s">
        <v>335</v>
      </c>
      <c r="B34" s="2" t="s">
        <v>345</v>
      </c>
      <c r="C34">
        <f>1500/10^4</f>
        <v>0.15</v>
      </c>
      <c r="D34" t="s">
        <v>338</v>
      </c>
    </row>
    <row r="35" spans="1:4" x14ac:dyDescent="0.25">
      <c r="A35" t="s">
        <v>336</v>
      </c>
      <c r="B35" s="2" t="s">
        <v>346</v>
      </c>
      <c r="C35">
        <f>1.5/10^4</f>
        <v>1.4999999999999999E-4</v>
      </c>
      <c r="D35" t="s">
        <v>338</v>
      </c>
    </row>
    <row r="36" spans="1:4" x14ac:dyDescent="0.25">
      <c r="A36" t="s">
        <v>337</v>
      </c>
      <c r="B36" s="2" t="s">
        <v>347</v>
      </c>
      <c r="C36">
        <v>1.2</v>
      </c>
    </row>
    <row r="37" spans="1:4" x14ac:dyDescent="0.25">
      <c r="A37" s="2"/>
      <c r="B37" s="2"/>
      <c r="C37" s="5"/>
    </row>
    <row r="38" spans="1:4" x14ac:dyDescent="0.25">
      <c r="A38" s="1" t="s">
        <v>316</v>
      </c>
      <c r="B38" s="1"/>
    </row>
    <row r="39" spans="1:4" x14ac:dyDescent="0.25">
      <c r="A39" s="2" t="s">
        <v>317</v>
      </c>
      <c r="B39" s="2" t="s">
        <v>318</v>
      </c>
      <c r="C39" s="52">
        <v>6.6260701499999998E-34</v>
      </c>
      <c r="D39" t="s">
        <v>16</v>
      </c>
    </row>
    <row r="40" spans="1:4" x14ac:dyDescent="0.25">
      <c r="A40" s="2" t="s">
        <v>319</v>
      </c>
      <c r="B40" s="2" t="s">
        <v>320</v>
      </c>
      <c r="C40" s="52">
        <v>299792458</v>
      </c>
      <c r="D40" t="s">
        <v>17</v>
      </c>
    </row>
    <row r="41" spans="1:4" x14ac:dyDescent="0.25">
      <c r="A41" s="2" t="s">
        <v>321</v>
      </c>
      <c r="B41" s="2" t="s">
        <v>322</v>
      </c>
      <c r="C41" s="52">
        <v>1.6022000000000001E-19</v>
      </c>
      <c r="D41" t="s">
        <v>18</v>
      </c>
    </row>
    <row r="42" spans="1:4" x14ac:dyDescent="0.25">
      <c r="A42" s="2" t="s">
        <v>323</v>
      </c>
      <c r="B42" s="2" t="s">
        <v>324</v>
      </c>
      <c r="C42">
        <f>1.38064852 * 10^-23</f>
        <v>1.3806485200000002E-23</v>
      </c>
      <c r="D42" t="s">
        <v>19</v>
      </c>
    </row>
    <row r="43" spans="1:4" x14ac:dyDescent="0.25">
      <c r="A43" s="2" t="s">
        <v>353</v>
      </c>
      <c r="B43" s="2" t="s">
        <v>354</v>
      </c>
      <c r="C43" s="2">
        <v>298</v>
      </c>
      <c r="D43" t="s">
        <v>355</v>
      </c>
    </row>
    <row r="44" spans="1:4" x14ac:dyDescent="0.25">
      <c r="A44" s="2" t="s">
        <v>356</v>
      </c>
      <c r="B44" s="2" t="s">
        <v>357</v>
      </c>
      <c r="C44" s="57" cm="1">
        <f t="array" ref="C44">_k_b*_temp/_q_charge</f>
        <v>2.5679269689177379E-2</v>
      </c>
      <c r="D44" t="s">
        <v>18</v>
      </c>
    </row>
    <row r="45" spans="1:4" x14ac:dyDescent="0.25">
      <c r="A45" s="2"/>
      <c r="B45" s="2"/>
      <c r="C45" s="5"/>
    </row>
    <row r="46" spans="1:4" x14ac:dyDescent="0.25">
      <c r="A46" s="1" t="s">
        <v>71</v>
      </c>
    </row>
    <row r="47" spans="1:4" x14ac:dyDescent="0.25">
      <c r="A47" s="2" t="s">
        <v>56</v>
      </c>
      <c r="B47" s="33">
        <f>Efficiencies!B11</f>
        <v>3.0741719838536033E-2</v>
      </c>
    </row>
    <row r="48" spans="1:4" x14ac:dyDescent="0.25">
      <c r="A48" s="2" t="s">
        <v>64</v>
      </c>
      <c r="B48" s="32">
        <f>AVT!T5</f>
        <v>0.77814533162377897</v>
      </c>
    </row>
    <row r="49" spans="1:3" x14ac:dyDescent="0.25">
      <c r="A49" s="2" t="s">
        <v>72</v>
      </c>
      <c r="B49">
        <f>CRI!AD37</f>
        <v>61.992405633638306</v>
      </c>
    </row>
    <row r="50" spans="1:3" x14ac:dyDescent="0.25">
      <c r="A50" s="2" t="s">
        <v>151</v>
      </c>
      <c r="B50" s="42">
        <f>Efficiencies!B15</f>
        <v>7.7226584011268742E-3</v>
      </c>
    </row>
    <row r="51" spans="1:3" x14ac:dyDescent="0.25">
      <c r="A51" s="2" t="s">
        <v>223</v>
      </c>
      <c r="B51" s="42">
        <f>B50*B48</f>
        <v>6.0093505825620343E-3</v>
      </c>
    </row>
    <row r="53" spans="1:3" x14ac:dyDescent="0.25">
      <c r="A53" s="1" t="s">
        <v>137</v>
      </c>
    </row>
    <row r="54" spans="1:3" x14ac:dyDescent="0.25">
      <c r="A54" t="s">
        <v>2</v>
      </c>
      <c r="B54">
        <v>4</v>
      </c>
      <c r="C54" t="s">
        <v>5</v>
      </c>
    </row>
    <row r="55" spans="1:3" x14ac:dyDescent="0.25">
      <c r="A55" t="s">
        <v>3</v>
      </c>
      <c r="B55">
        <v>8</v>
      </c>
      <c r="C55" t="s">
        <v>5</v>
      </c>
    </row>
    <row r="56" spans="1:3" x14ac:dyDescent="0.25">
      <c r="A56" t="s">
        <v>27</v>
      </c>
      <c r="B56">
        <v>0.5</v>
      </c>
      <c r="C56" t="s">
        <v>5</v>
      </c>
    </row>
    <row r="57" spans="1:3" x14ac:dyDescent="0.25">
      <c r="A57" t="s">
        <v>326</v>
      </c>
      <c r="B57" s="1" t="s">
        <v>358</v>
      </c>
    </row>
    <row r="58" spans="1:3" x14ac:dyDescent="0.25">
      <c r="A58" t="s">
        <v>327</v>
      </c>
      <c r="B58">
        <v>4</v>
      </c>
    </row>
    <row r="59" spans="1:3" x14ac:dyDescent="0.25">
      <c r="A59" t="s">
        <v>328</v>
      </c>
      <c r="B59" s="1" t="s">
        <v>359</v>
      </c>
    </row>
    <row r="60" spans="1:3" x14ac:dyDescent="0.25">
      <c r="A60" t="s">
        <v>329</v>
      </c>
      <c r="B60">
        <v>5</v>
      </c>
    </row>
    <row r="61" spans="1:3" x14ac:dyDescent="0.25">
      <c r="A61" t="s">
        <v>330</v>
      </c>
      <c r="B61" s="1" t="s">
        <v>360</v>
      </c>
    </row>
    <row r="62" spans="1:3" x14ac:dyDescent="0.25">
      <c r="A62" t="s">
        <v>331</v>
      </c>
      <c r="B62" s="55">
        <v>3</v>
      </c>
    </row>
    <row r="63" spans="1:3" x14ac:dyDescent="0.25">
      <c r="A63" t="s">
        <v>222</v>
      </c>
      <c r="B63">
        <v>1.5</v>
      </c>
    </row>
    <row r="65" spans="1:2" x14ac:dyDescent="0.25">
      <c r="A65" s="1" t="s">
        <v>138</v>
      </c>
    </row>
    <row r="66" spans="1:2" x14ac:dyDescent="0.25">
      <c r="A66" t="s">
        <v>56</v>
      </c>
      <c r="B66">
        <v>3.0741719838536033E-2</v>
      </c>
    </row>
    <row r="67" spans="1:2" x14ac:dyDescent="0.25">
      <c r="A67" t="s">
        <v>64</v>
      </c>
      <c r="B67" s="54">
        <v>0.77814533162377897</v>
      </c>
    </row>
    <row r="68" spans="1:2" x14ac:dyDescent="0.25">
      <c r="A68" t="s">
        <v>72</v>
      </c>
      <c r="B68">
        <v>61.992405633638306</v>
      </c>
    </row>
    <row r="69" spans="1:2" x14ac:dyDescent="0.25">
      <c r="A69" t="s">
        <v>151</v>
      </c>
      <c r="B69" s="53">
        <v>7.7226584011268742E-3</v>
      </c>
    </row>
    <row r="71" spans="1:2" x14ac:dyDescent="0.25">
      <c r="A71" t="s">
        <v>139</v>
      </c>
      <c r="B71" s="35">
        <f>B47/B66</f>
        <v>1</v>
      </c>
    </row>
    <row r="72" spans="1:2" x14ac:dyDescent="0.25">
      <c r="A72" t="s">
        <v>140</v>
      </c>
      <c r="B72" s="35">
        <f>B48/B67</f>
        <v>1</v>
      </c>
    </row>
    <row r="73" spans="1:2" x14ac:dyDescent="0.25">
      <c r="A73" t="s">
        <v>141</v>
      </c>
      <c r="B73" s="35">
        <f>B49/B68</f>
        <v>1</v>
      </c>
    </row>
    <row r="74" spans="1:2" x14ac:dyDescent="0.25">
      <c r="A74" t="s">
        <v>161</v>
      </c>
      <c r="B74" s="35">
        <f>B50/B69</f>
        <v>1</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C68F1-8CC3-4A55-85FB-0FB9ED9677EE}">
  <dimension ref="A1:AI246"/>
  <sheetViews>
    <sheetView workbookViewId="0">
      <pane xSplit="1" ySplit="1" topLeftCell="B2" activePane="bottomRight" state="frozen"/>
      <selection pane="topRight" activeCell="B1" sqref="B1"/>
      <selection pane="bottomLeft" activeCell="A2" sqref="A2"/>
      <selection pane="bottomRight" activeCell="F2" sqref="F2"/>
    </sheetView>
  </sheetViews>
  <sheetFormatPr defaultRowHeight="15" x14ac:dyDescent="0.25"/>
  <cols>
    <col min="1" max="1" width="11.28515625" customWidth="1"/>
    <col min="2" max="2" width="18.85546875" bestFit="1" customWidth="1"/>
    <col min="3" max="3" width="17.140625" bestFit="1" customWidth="1"/>
    <col min="4" max="4" width="18.85546875" bestFit="1" customWidth="1"/>
    <col min="5" max="5" width="17.140625" bestFit="1" customWidth="1"/>
    <col min="6" max="6" width="18.85546875" bestFit="1" customWidth="1"/>
    <col min="7" max="7" width="17.140625" bestFit="1" customWidth="1"/>
    <col min="8" max="8" width="17.85546875" bestFit="1" customWidth="1"/>
    <col min="9" max="9" width="28.28515625" bestFit="1" customWidth="1"/>
    <col min="10" max="11" width="21.42578125" customWidth="1"/>
    <col min="12" max="12" width="17.28515625" bestFit="1" customWidth="1"/>
    <col min="16" max="16" width="28.28515625" bestFit="1" customWidth="1"/>
    <col min="20" max="20" width="24.7109375" bestFit="1" customWidth="1"/>
    <col min="27" max="27" width="11.85546875" bestFit="1" customWidth="1"/>
    <col min="29" max="29" width="20.42578125" bestFit="1" customWidth="1"/>
    <col min="33" max="33" width="27.5703125" bestFit="1" customWidth="1"/>
  </cols>
  <sheetData>
    <row r="1" spans="1:35" x14ac:dyDescent="0.25">
      <c r="A1" t="s">
        <v>0</v>
      </c>
      <c r="B1" t="s">
        <v>242</v>
      </c>
      <c r="C1" t="s">
        <v>243</v>
      </c>
      <c r="D1" t="s">
        <v>244</v>
      </c>
      <c r="E1" t="s">
        <v>245</v>
      </c>
      <c r="F1" t="s">
        <v>246</v>
      </c>
      <c r="G1" t="s">
        <v>247</v>
      </c>
      <c r="I1" t="s">
        <v>40</v>
      </c>
      <c r="K1" s="1" t="s">
        <v>160</v>
      </c>
      <c r="L1" s="1" t="s">
        <v>358</v>
      </c>
      <c r="M1" t="s">
        <v>6</v>
      </c>
      <c r="N1" t="s">
        <v>39</v>
      </c>
      <c r="P1" s="1" t="s">
        <v>359</v>
      </c>
      <c r="Q1" t="s">
        <v>6</v>
      </c>
      <c r="R1" t="s">
        <v>39</v>
      </c>
      <c r="T1" s="1" t="s">
        <v>360</v>
      </c>
      <c r="U1" t="s">
        <v>6</v>
      </c>
      <c r="V1" t="s">
        <v>39</v>
      </c>
      <c r="X1" s="1" t="s">
        <v>66</v>
      </c>
      <c r="Y1" s="1" t="s">
        <v>6</v>
      </c>
      <c r="AA1" s="1" t="s">
        <v>197</v>
      </c>
      <c r="AB1" s="1"/>
      <c r="AC1" s="1" t="s">
        <v>365</v>
      </c>
      <c r="AD1" s="1" t="s">
        <v>6</v>
      </c>
      <c r="AE1" s="1" t="s">
        <v>39</v>
      </c>
      <c r="AG1" s="1" t="s">
        <v>367</v>
      </c>
      <c r="AH1" t="s">
        <v>6</v>
      </c>
      <c r="AI1" t="s">
        <v>39</v>
      </c>
    </row>
    <row r="2" spans="1:35" x14ac:dyDescent="0.25">
      <c r="A2">
        <v>280</v>
      </c>
      <c r="B2">
        <f>M2</f>
        <v>2.8907850855113302</v>
      </c>
      <c r="C2">
        <f>N2</f>
        <v>0</v>
      </c>
      <c r="D2">
        <f>Q2</f>
        <v>2.08591539229701</v>
      </c>
      <c r="E2">
        <f>R2</f>
        <v>0</v>
      </c>
      <c r="F2">
        <f>U2</f>
        <v>5.7773780552323503E-2</v>
      </c>
      <c r="G2">
        <f>V2</f>
        <v>0</v>
      </c>
      <c r="I2">
        <v>1.66224499999999E-4</v>
      </c>
      <c r="J2" s="6"/>
      <c r="M2">
        <v>2.8907850855113302</v>
      </c>
      <c r="N2">
        <v>0</v>
      </c>
      <c r="Q2">
        <v>2.08591539229701</v>
      </c>
      <c r="R2">
        <v>0</v>
      </c>
      <c r="U2">
        <v>5.7773780552323503E-2</v>
      </c>
      <c r="V2">
        <v>0</v>
      </c>
      <c r="Y2">
        <v>0.97372055513649602</v>
      </c>
      <c r="AA2">
        <v>0.52953054509280895</v>
      </c>
      <c r="AD2">
        <v>1.2313589999999999E-2</v>
      </c>
      <c r="AE2">
        <v>0</v>
      </c>
      <c r="AH2">
        <v>0.914501150801459</v>
      </c>
      <c r="AI2">
        <v>0</v>
      </c>
    </row>
    <row r="3" spans="1:35" x14ac:dyDescent="0.25">
      <c r="A3">
        <v>285</v>
      </c>
      <c r="B3">
        <f t="shared" ref="B3:B66" si="0">M3</f>
        <v>2.81409489558277</v>
      </c>
      <c r="C3">
        <f t="shared" ref="C3:C66" si="1">N3</f>
        <v>0</v>
      </c>
      <c r="D3">
        <f t="shared" ref="D3:D66" si="2">Q3</f>
        <v>2.04486875818804</v>
      </c>
      <c r="E3">
        <f t="shared" ref="E3:E66" si="3">R3</f>
        <v>0</v>
      </c>
      <c r="F3">
        <f t="shared" ref="F3:F66" si="4">U3</f>
        <v>6.1833668394879603E-2</v>
      </c>
      <c r="G3">
        <f t="shared" ref="G3:G66" si="5">V3</f>
        <v>0</v>
      </c>
      <c r="I3">
        <v>109258.35924999999</v>
      </c>
      <c r="M3">
        <v>2.81409489558277</v>
      </c>
      <c r="N3">
        <v>0</v>
      </c>
      <c r="Q3">
        <v>2.04486875818804</v>
      </c>
      <c r="R3">
        <v>0</v>
      </c>
      <c r="U3">
        <v>6.1833668394879603E-2</v>
      </c>
      <c r="V3">
        <v>0</v>
      </c>
      <c r="Y3">
        <v>0.83723111725609001</v>
      </c>
      <c r="AA3">
        <v>0.55385009802352603</v>
      </c>
      <c r="AD3">
        <v>1.1907911E-2</v>
      </c>
      <c r="AE3">
        <v>0</v>
      </c>
      <c r="AH3">
        <v>0.92450081819984897</v>
      </c>
      <c r="AI3">
        <v>0</v>
      </c>
    </row>
    <row r="4" spans="1:35" x14ac:dyDescent="0.25">
      <c r="A4">
        <v>290</v>
      </c>
      <c r="B4">
        <f t="shared" si="0"/>
        <v>2.7374047056542099</v>
      </c>
      <c r="C4">
        <f t="shared" si="1"/>
        <v>0</v>
      </c>
      <c r="D4">
        <f t="shared" si="2"/>
        <v>2.0038221240790701</v>
      </c>
      <c r="E4">
        <f t="shared" si="3"/>
        <v>0</v>
      </c>
      <c r="F4">
        <f t="shared" si="4"/>
        <v>6.5893556237435799E-2</v>
      </c>
      <c r="G4">
        <f t="shared" si="5"/>
        <v>0</v>
      </c>
      <c r="I4">
        <v>50645251700</v>
      </c>
      <c r="M4">
        <v>2.7374047056542099</v>
      </c>
      <c r="N4">
        <v>0</v>
      </c>
      <c r="Q4">
        <v>2.0038221240790701</v>
      </c>
      <c r="R4">
        <v>0</v>
      </c>
      <c r="U4">
        <v>6.5893556237435799E-2</v>
      </c>
      <c r="V4">
        <v>0</v>
      </c>
      <c r="Y4">
        <v>0.70074167937568299</v>
      </c>
      <c r="AA4">
        <v>0.578169650954243</v>
      </c>
      <c r="AD4">
        <v>1.1502231E-2</v>
      </c>
      <c r="AE4">
        <v>0</v>
      </c>
      <c r="AH4">
        <v>0.93450048559823895</v>
      </c>
      <c r="AI4">
        <v>0</v>
      </c>
    </row>
    <row r="5" spans="1:35" x14ac:dyDescent="0.25">
      <c r="A5">
        <v>295</v>
      </c>
      <c r="B5">
        <f t="shared" si="0"/>
        <v>2.6607145157256502</v>
      </c>
      <c r="C5">
        <f t="shared" si="1"/>
        <v>0</v>
      </c>
      <c r="D5">
        <f t="shared" si="2"/>
        <v>1.96277548997009</v>
      </c>
      <c r="E5">
        <f t="shared" si="3"/>
        <v>0</v>
      </c>
      <c r="F5">
        <f t="shared" si="4"/>
        <v>6.9953444079992003E-2</v>
      </c>
      <c r="G5">
        <f t="shared" si="5"/>
        <v>0</v>
      </c>
      <c r="I5">
        <v>109214652400000</v>
      </c>
      <c r="M5">
        <v>2.6607145157256502</v>
      </c>
      <c r="N5">
        <v>0</v>
      </c>
      <c r="Q5">
        <v>1.96277548997009</v>
      </c>
      <c r="R5">
        <v>0</v>
      </c>
      <c r="U5">
        <v>6.9953444079992003E-2</v>
      </c>
      <c r="V5">
        <v>0</v>
      </c>
      <c r="Y5">
        <v>0.56425224149527597</v>
      </c>
      <c r="AA5">
        <v>0.60248920388495997</v>
      </c>
      <c r="AC5" t="s">
        <v>366</v>
      </c>
      <c r="AD5">
        <v>1.1096552000000001E-2</v>
      </c>
      <c r="AE5">
        <v>0</v>
      </c>
      <c r="AG5" t="s">
        <v>368</v>
      </c>
      <c r="AH5">
        <v>0.94450015299662904</v>
      </c>
      <c r="AI5">
        <v>0</v>
      </c>
    </row>
    <row r="6" spans="1:35" x14ac:dyDescent="0.25">
      <c r="A6">
        <v>300</v>
      </c>
      <c r="B6">
        <f t="shared" si="0"/>
        <v>2.5840243257970901</v>
      </c>
      <c r="C6">
        <f t="shared" si="1"/>
        <v>0</v>
      </c>
      <c r="D6">
        <f t="shared" si="2"/>
        <v>1.9217288558611201</v>
      </c>
      <c r="E6">
        <f t="shared" si="3"/>
        <v>0</v>
      </c>
      <c r="F6">
        <f t="shared" si="4"/>
        <v>7.4013331922548206E-2</v>
      </c>
      <c r="G6">
        <f t="shared" si="5"/>
        <v>0</v>
      </c>
      <c r="I6">
        <v>7655950000000000</v>
      </c>
      <c r="M6">
        <v>2.5840243257970901</v>
      </c>
      <c r="N6">
        <v>0</v>
      </c>
      <c r="Q6">
        <v>1.9217288558611201</v>
      </c>
      <c r="R6">
        <v>0</v>
      </c>
      <c r="U6">
        <v>7.4013331922548206E-2</v>
      </c>
      <c r="V6">
        <v>0</v>
      </c>
      <c r="Y6">
        <v>0.42776280361487001</v>
      </c>
      <c r="AA6">
        <v>0.62680875681567705</v>
      </c>
      <c r="AD6">
        <v>1.0690872000000001E-2</v>
      </c>
      <c r="AE6">
        <v>0</v>
      </c>
      <c r="AH6">
        <v>0.95449982039501902</v>
      </c>
      <c r="AI6">
        <v>0</v>
      </c>
    </row>
    <row r="7" spans="1:35" x14ac:dyDescent="0.25">
      <c r="A7">
        <v>305</v>
      </c>
      <c r="B7">
        <f t="shared" si="0"/>
        <v>2.5073341358685299</v>
      </c>
      <c r="C7">
        <f t="shared" si="1"/>
        <v>0</v>
      </c>
      <c r="D7">
        <f t="shared" si="2"/>
        <v>1.8806822217521499</v>
      </c>
      <c r="E7">
        <f t="shared" si="3"/>
        <v>0</v>
      </c>
      <c r="F7">
        <f t="shared" si="4"/>
        <v>7.8073219765104299E-2</v>
      </c>
      <c r="G7">
        <f t="shared" si="5"/>
        <v>0</v>
      </c>
      <c r="I7" s="6">
        <v>1.216055E+17</v>
      </c>
      <c r="M7">
        <v>2.5073341358685299</v>
      </c>
      <c r="N7">
        <v>0</v>
      </c>
      <c r="Q7">
        <v>1.8806822217521499</v>
      </c>
      <c r="R7">
        <v>0</v>
      </c>
      <c r="U7">
        <v>7.8073219765104299E-2</v>
      </c>
      <c r="V7">
        <v>0</v>
      </c>
      <c r="Y7">
        <v>0.35554979577504597</v>
      </c>
      <c r="AA7">
        <v>0.65112830974639302</v>
      </c>
      <c r="AD7">
        <v>1.0285193E-2</v>
      </c>
      <c r="AE7">
        <v>0</v>
      </c>
      <c r="AH7">
        <v>0.96449948779340899</v>
      </c>
      <c r="AI7">
        <v>0</v>
      </c>
    </row>
    <row r="8" spans="1:35" x14ac:dyDescent="0.25">
      <c r="A8">
        <v>310</v>
      </c>
      <c r="B8">
        <f t="shared" si="0"/>
        <v>2.4306439459399698</v>
      </c>
      <c r="C8">
        <f t="shared" si="1"/>
        <v>0</v>
      </c>
      <c r="D8">
        <f t="shared" si="2"/>
        <v>1.83963558764318</v>
      </c>
      <c r="E8">
        <f t="shared" si="3"/>
        <v>0</v>
      </c>
      <c r="F8">
        <f t="shared" si="4"/>
        <v>8.2133107607660502E-2</v>
      </c>
      <c r="G8">
        <f t="shared" si="5"/>
        <v>0</v>
      </c>
      <c r="I8" s="6">
        <v>4.09593E+17</v>
      </c>
      <c r="L8" t="s">
        <v>65</v>
      </c>
      <c r="M8">
        <v>2.4306439459399698</v>
      </c>
      <c r="N8">
        <v>0</v>
      </c>
      <c r="P8" t="s">
        <v>65</v>
      </c>
      <c r="Q8">
        <v>1.83963558764318</v>
      </c>
      <c r="R8">
        <v>0</v>
      </c>
      <c r="T8" t="s">
        <v>65</v>
      </c>
      <c r="U8">
        <v>8.2133107607660502E-2</v>
      </c>
      <c r="V8">
        <v>0</v>
      </c>
      <c r="Y8">
        <v>0.31259761372351003</v>
      </c>
      <c r="AA8">
        <v>0.67544786267710999</v>
      </c>
      <c r="AD8">
        <v>9.8795129999999995E-3</v>
      </c>
      <c r="AE8">
        <v>0</v>
      </c>
      <c r="AH8">
        <v>0.97449915519179897</v>
      </c>
      <c r="AI8">
        <v>0</v>
      </c>
    </row>
    <row r="9" spans="1:35" x14ac:dyDescent="0.25">
      <c r="A9">
        <v>315</v>
      </c>
      <c r="B9">
        <f t="shared" si="0"/>
        <v>2.3539537560114101</v>
      </c>
      <c r="C9">
        <f t="shared" si="1"/>
        <v>0</v>
      </c>
      <c r="D9">
        <f t="shared" si="2"/>
        <v>1.7985889535341999</v>
      </c>
      <c r="E9">
        <f t="shared" si="3"/>
        <v>0</v>
      </c>
      <c r="F9">
        <f t="shared" si="4"/>
        <v>8.6046677258532697E-2</v>
      </c>
      <c r="G9">
        <f t="shared" si="5"/>
        <v>0</v>
      </c>
      <c r="I9" s="6">
        <v>1.0301E+18</v>
      </c>
      <c r="L9">
        <v>0.96</v>
      </c>
      <c r="M9">
        <v>2.3539537560114101</v>
      </c>
      <c r="N9">
        <v>0</v>
      </c>
      <c r="P9">
        <v>1</v>
      </c>
      <c r="Q9">
        <v>1.7985889535341999</v>
      </c>
      <c r="R9">
        <v>0</v>
      </c>
      <c r="T9">
        <v>0.80500000000000005</v>
      </c>
      <c r="U9">
        <v>8.6046677258532697E-2</v>
      </c>
      <c r="V9">
        <v>0</v>
      </c>
      <c r="Y9">
        <v>0.28355362545371499</v>
      </c>
      <c r="AA9">
        <v>0.69110953969256606</v>
      </c>
      <c r="AD9">
        <v>9.4738340000000004E-3</v>
      </c>
      <c r="AE9">
        <v>0</v>
      </c>
      <c r="AH9">
        <v>0.97900670792050803</v>
      </c>
      <c r="AI9">
        <v>0</v>
      </c>
    </row>
    <row r="10" spans="1:35" x14ac:dyDescent="0.25">
      <c r="A10">
        <v>320</v>
      </c>
      <c r="B10">
        <f t="shared" si="0"/>
        <v>2.27726356608285</v>
      </c>
      <c r="C10">
        <f t="shared" si="1"/>
        <v>0</v>
      </c>
      <c r="D10">
        <f t="shared" si="2"/>
        <v>1.75754231942523</v>
      </c>
      <c r="E10">
        <f t="shared" si="3"/>
        <v>0</v>
      </c>
      <c r="F10">
        <f t="shared" si="4"/>
        <v>8.8148797457951997E-2</v>
      </c>
      <c r="G10">
        <f t="shared" si="5"/>
        <v>0</v>
      </c>
      <c r="I10" s="6">
        <v>1.71054E+18</v>
      </c>
      <c r="M10">
        <v>2.27726356608285</v>
      </c>
      <c r="N10">
        <v>0</v>
      </c>
      <c r="Q10">
        <v>1.75754231942523</v>
      </c>
      <c r="R10">
        <v>0</v>
      </c>
      <c r="U10">
        <v>8.8148797457951997E-2</v>
      </c>
      <c r="V10">
        <v>0</v>
      </c>
      <c r="Y10">
        <v>0.25717686711194998</v>
      </c>
      <c r="AA10">
        <v>0.701736960899909</v>
      </c>
      <c r="AD10">
        <v>9.0681540000000001E-3</v>
      </c>
      <c r="AE10">
        <v>0</v>
      </c>
      <c r="AH10">
        <v>0.98331438890932499</v>
      </c>
      <c r="AI10">
        <v>0</v>
      </c>
    </row>
    <row r="11" spans="1:35" x14ac:dyDescent="0.25">
      <c r="A11">
        <v>325</v>
      </c>
      <c r="B11">
        <f t="shared" si="0"/>
        <v>2.2005733761542898</v>
      </c>
      <c r="C11">
        <f t="shared" si="1"/>
        <v>0</v>
      </c>
      <c r="D11">
        <f t="shared" si="2"/>
        <v>1.7164956853162601</v>
      </c>
      <c r="E11">
        <f t="shared" si="3"/>
        <v>0</v>
      </c>
      <c r="F11">
        <f t="shared" si="4"/>
        <v>9.0250917657371296E-2</v>
      </c>
      <c r="G11">
        <f t="shared" si="5"/>
        <v>0</v>
      </c>
      <c r="I11" s="6">
        <v>2.372905E+18</v>
      </c>
      <c r="M11">
        <v>2.2005733761542898</v>
      </c>
      <c r="N11">
        <v>0</v>
      </c>
      <c r="Q11">
        <v>1.7164956853162601</v>
      </c>
      <c r="R11">
        <v>0</v>
      </c>
      <c r="U11">
        <v>9.0250917657371296E-2</v>
      </c>
      <c r="V11">
        <v>0</v>
      </c>
      <c r="Y11">
        <v>0.23214819357297201</v>
      </c>
      <c r="AA11">
        <v>0.71236438210725195</v>
      </c>
      <c r="AD11">
        <v>8.6624749999999993E-3</v>
      </c>
      <c r="AE11">
        <v>0</v>
      </c>
      <c r="AH11">
        <v>0.98103493973975497</v>
      </c>
      <c r="AI11">
        <v>0</v>
      </c>
    </row>
    <row r="12" spans="1:35" x14ac:dyDescent="0.25">
      <c r="A12">
        <v>330</v>
      </c>
      <c r="B12">
        <f t="shared" si="0"/>
        <v>2.1238831862257301</v>
      </c>
      <c r="C12">
        <f t="shared" si="1"/>
        <v>0</v>
      </c>
      <c r="D12">
        <f t="shared" si="2"/>
        <v>1.6754490512072799</v>
      </c>
      <c r="E12">
        <f t="shared" si="3"/>
        <v>0</v>
      </c>
      <c r="F12">
        <f t="shared" si="4"/>
        <v>9.2353037856790596E-2</v>
      </c>
      <c r="G12">
        <f t="shared" si="5"/>
        <v>0</v>
      </c>
      <c r="I12" s="6">
        <v>3.80608E+18</v>
      </c>
      <c r="M12">
        <v>2.1238831862257301</v>
      </c>
      <c r="N12">
        <v>0</v>
      </c>
      <c r="Q12">
        <v>1.6754490512072799</v>
      </c>
      <c r="R12">
        <v>0</v>
      </c>
      <c r="U12">
        <v>9.2353037856790596E-2</v>
      </c>
      <c r="V12">
        <v>0</v>
      </c>
      <c r="Y12">
        <v>0.21124521566711199</v>
      </c>
      <c r="AA12">
        <v>0.71980173675014403</v>
      </c>
      <c r="AD12">
        <v>8.2567950000000008E-3</v>
      </c>
      <c r="AE12">
        <v>0</v>
      </c>
      <c r="AH12">
        <v>0.97574019843356297</v>
      </c>
      <c r="AI12">
        <v>0</v>
      </c>
    </row>
    <row r="13" spans="1:35" x14ac:dyDescent="0.25">
      <c r="A13">
        <v>335</v>
      </c>
      <c r="B13">
        <f t="shared" si="0"/>
        <v>2.04719299629717</v>
      </c>
      <c r="C13">
        <f t="shared" si="1"/>
        <v>0</v>
      </c>
      <c r="D13">
        <f t="shared" si="2"/>
        <v>1.63440241709831</v>
      </c>
      <c r="E13">
        <f t="shared" si="3"/>
        <v>0</v>
      </c>
      <c r="F13">
        <f t="shared" si="4"/>
        <v>9.4455158056210006E-2</v>
      </c>
      <c r="G13">
        <f t="shared" si="5"/>
        <v>0</v>
      </c>
      <c r="I13" s="6">
        <v>3.83847E+18</v>
      </c>
      <c r="M13">
        <v>2.04719299629717</v>
      </c>
      <c r="N13">
        <v>0</v>
      </c>
      <c r="Q13">
        <v>1.63440241709831</v>
      </c>
      <c r="R13">
        <v>0</v>
      </c>
      <c r="U13">
        <v>9.4455158056210006E-2</v>
      </c>
      <c r="V13">
        <v>0</v>
      </c>
      <c r="Y13">
        <v>0.18959494375938701</v>
      </c>
      <c r="AA13">
        <v>0.726410766529202</v>
      </c>
      <c r="AD13">
        <v>7.851116E-3</v>
      </c>
      <c r="AE13">
        <v>0</v>
      </c>
      <c r="AH13">
        <v>0.97044545712737096</v>
      </c>
      <c r="AI13">
        <v>0</v>
      </c>
    </row>
    <row r="14" spans="1:35" x14ac:dyDescent="0.25">
      <c r="A14">
        <v>340</v>
      </c>
      <c r="B14">
        <f t="shared" si="0"/>
        <v>1.9705028063686101</v>
      </c>
      <c r="C14">
        <f t="shared" si="1"/>
        <v>0</v>
      </c>
      <c r="D14">
        <f t="shared" si="2"/>
        <v>1.5933557829893401</v>
      </c>
      <c r="E14">
        <f t="shared" si="3"/>
        <v>0</v>
      </c>
      <c r="F14">
        <f t="shared" si="4"/>
        <v>9.5092024539877404E-2</v>
      </c>
      <c r="G14">
        <f t="shared" si="5"/>
        <v>0</v>
      </c>
      <c r="I14" s="6">
        <v>4.216485E+18</v>
      </c>
      <c r="M14">
        <v>1.9705028063686101</v>
      </c>
      <c r="N14">
        <v>0</v>
      </c>
      <c r="Q14">
        <v>1.5933557829893401</v>
      </c>
      <c r="R14">
        <v>0</v>
      </c>
      <c r="U14">
        <v>9.5092024539877404E-2</v>
      </c>
      <c r="V14">
        <v>0</v>
      </c>
      <c r="Y14">
        <v>0.16682454308446901</v>
      </c>
      <c r="AA14">
        <v>0.73301979630826097</v>
      </c>
      <c r="AD14">
        <v>7.4454359999999997E-3</v>
      </c>
      <c r="AE14">
        <v>0</v>
      </c>
      <c r="AH14">
        <v>0.96515071582117995</v>
      </c>
      <c r="AI14">
        <v>0</v>
      </c>
    </row>
    <row r="15" spans="1:35" s="13" customFormat="1" x14ac:dyDescent="0.25">
      <c r="A15">
        <v>345</v>
      </c>
      <c r="B15">
        <f t="shared" si="0"/>
        <v>1.8938126164400599</v>
      </c>
      <c r="C15">
        <f t="shared" si="1"/>
        <v>0</v>
      </c>
      <c r="D15">
        <f t="shared" si="2"/>
        <v>1.55230914888037</v>
      </c>
      <c r="E15">
        <f t="shared" si="3"/>
        <v>0</v>
      </c>
      <c r="F15">
        <f t="shared" si="4"/>
        <v>9.5092024539877404E-2</v>
      </c>
      <c r="G15">
        <f t="shared" si="5"/>
        <v>0</v>
      </c>
      <c r="H15"/>
      <c r="I15" s="6">
        <v>3.918335E+18</v>
      </c>
      <c r="K15"/>
      <c r="L15"/>
      <c r="M15">
        <v>1.8938126164400599</v>
      </c>
      <c r="N15">
        <v>0</v>
      </c>
      <c r="O15"/>
      <c r="P15"/>
      <c r="Q15">
        <v>1.55230914888037</v>
      </c>
      <c r="R15">
        <v>0</v>
      </c>
      <c r="S15"/>
      <c r="T15"/>
      <c r="U15">
        <v>9.5092024539877404E-2</v>
      </c>
      <c r="V15">
        <v>0</v>
      </c>
      <c r="X15"/>
      <c r="Y15">
        <v>0.15151261018682399</v>
      </c>
      <c r="Z15"/>
      <c r="AA15">
        <v>0.73962882608731995</v>
      </c>
      <c r="AB15"/>
      <c r="AC15"/>
      <c r="AD15">
        <v>7.0397569999999998E-3</v>
      </c>
      <c r="AE15">
        <v>0</v>
      </c>
      <c r="AG15"/>
      <c r="AH15">
        <v>0.95202671892163004</v>
      </c>
      <c r="AI15">
        <v>0</v>
      </c>
    </row>
    <row r="16" spans="1:35" x14ac:dyDescent="0.25">
      <c r="A16">
        <v>350</v>
      </c>
      <c r="B16">
        <f t="shared" si="0"/>
        <v>1.8171224265115</v>
      </c>
      <c r="C16">
        <f t="shared" si="1"/>
        <v>0</v>
      </c>
      <c r="D16">
        <f t="shared" si="2"/>
        <v>1.5112625147713901</v>
      </c>
      <c r="E16">
        <f t="shared" si="3"/>
        <v>0</v>
      </c>
      <c r="F16">
        <f t="shared" si="4"/>
        <v>9.3256498283472294E-2</v>
      </c>
      <c r="G16">
        <f t="shared" si="5"/>
        <v>0</v>
      </c>
      <c r="I16" s="6">
        <v>4.61123E+18</v>
      </c>
      <c r="M16">
        <v>1.8171224265115</v>
      </c>
      <c r="N16">
        <v>0</v>
      </c>
      <c r="Q16">
        <v>1.5112625147713901</v>
      </c>
      <c r="R16">
        <v>0</v>
      </c>
      <c r="U16">
        <v>9.3256498283472294E-2</v>
      </c>
      <c r="V16">
        <v>0</v>
      </c>
      <c r="Y16">
        <v>0.14057880955124999</v>
      </c>
      <c r="AA16">
        <v>0.74623785586637803</v>
      </c>
      <c r="AD16">
        <v>6.6340770000000004E-3</v>
      </c>
      <c r="AE16">
        <v>0</v>
      </c>
      <c r="AH16">
        <v>0.93604287055523205</v>
      </c>
      <c r="AI16">
        <v>0</v>
      </c>
    </row>
    <row r="17" spans="1:35" x14ac:dyDescent="0.25">
      <c r="A17">
        <v>355</v>
      </c>
      <c r="B17">
        <f t="shared" si="0"/>
        <v>1.7404322365829401</v>
      </c>
      <c r="C17">
        <f t="shared" si="1"/>
        <v>0</v>
      </c>
      <c r="D17">
        <f t="shared" si="2"/>
        <v>1.4702158806624199</v>
      </c>
      <c r="E17">
        <f t="shared" si="3"/>
        <v>0</v>
      </c>
      <c r="F17">
        <f t="shared" si="4"/>
        <v>8.38474742520844E-2</v>
      </c>
      <c r="G17">
        <f t="shared" si="5"/>
        <v>0</v>
      </c>
      <c r="I17" s="6">
        <v>5.40045E+18</v>
      </c>
      <c r="M17">
        <v>1.7404322365829401</v>
      </c>
      <c r="N17">
        <v>0</v>
      </c>
      <c r="Q17">
        <v>1.4702158806624199</v>
      </c>
      <c r="R17">
        <v>0</v>
      </c>
      <c r="U17">
        <v>8.38474742520844E-2</v>
      </c>
      <c r="V17">
        <v>0</v>
      </c>
      <c r="Y17">
        <v>0.12964500891567601</v>
      </c>
      <c r="AA17">
        <v>0.752846885645437</v>
      </c>
      <c r="AD17">
        <v>6.2283979999999996E-3</v>
      </c>
      <c r="AE17">
        <v>0</v>
      </c>
      <c r="AH17">
        <v>0.90880998264434798</v>
      </c>
      <c r="AI17">
        <v>0</v>
      </c>
    </row>
    <row r="18" spans="1:35" x14ac:dyDescent="0.25">
      <c r="A18">
        <v>360</v>
      </c>
      <c r="B18">
        <f t="shared" si="0"/>
        <v>1.66374204665438</v>
      </c>
      <c r="C18">
        <f t="shared" si="1"/>
        <v>0</v>
      </c>
      <c r="D18">
        <f t="shared" si="2"/>
        <v>1.4286952984924</v>
      </c>
      <c r="E18">
        <f t="shared" si="3"/>
        <v>0</v>
      </c>
      <c r="F18">
        <f t="shared" si="4"/>
        <v>7.4438450220696506E-2</v>
      </c>
      <c r="G18">
        <f t="shared" si="5"/>
        <v>0</v>
      </c>
      <c r="I18" s="6">
        <v>5.25235E+18</v>
      </c>
      <c r="M18">
        <v>1.66374204665438</v>
      </c>
      <c r="N18">
        <v>0</v>
      </c>
      <c r="Q18">
        <v>1.4286952984924</v>
      </c>
      <c r="R18">
        <v>0</v>
      </c>
      <c r="U18">
        <v>7.4438450220696506E-2</v>
      </c>
      <c r="V18">
        <v>0</v>
      </c>
      <c r="Y18">
        <v>0.118711208280102</v>
      </c>
      <c r="AA18">
        <v>0.761464717622793</v>
      </c>
      <c r="AD18">
        <v>5.8227180000000002E-3</v>
      </c>
      <c r="AE18">
        <v>0</v>
      </c>
      <c r="AH18">
        <v>0.86541346252358298</v>
      </c>
      <c r="AI18">
        <v>0</v>
      </c>
    </row>
    <row r="19" spans="1:35" x14ac:dyDescent="0.25">
      <c r="A19">
        <v>365</v>
      </c>
      <c r="B19">
        <f t="shared" si="0"/>
        <v>1.5870518567258201</v>
      </c>
      <c r="C19">
        <f t="shared" si="1"/>
        <v>0</v>
      </c>
      <c r="D19">
        <f t="shared" si="2"/>
        <v>1.3842162615476099</v>
      </c>
      <c r="E19">
        <f t="shared" si="3"/>
        <v>0</v>
      </c>
      <c r="F19">
        <f t="shared" si="4"/>
        <v>6.5029426189308501E-2</v>
      </c>
      <c r="G19">
        <f t="shared" si="5"/>
        <v>0</v>
      </c>
      <c r="I19" s="6">
        <v>5.80045E+18</v>
      </c>
      <c r="M19">
        <v>1.5870518567258201</v>
      </c>
      <c r="N19">
        <v>0</v>
      </c>
      <c r="Q19">
        <v>1.3842162615476099</v>
      </c>
      <c r="R19">
        <v>0</v>
      </c>
      <c r="U19">
        <v>6.5029426189308501E-2</v>
      </c>
      <c r="V19">
        <v>0</v>
      </c>
      <c r="X19" s="13"/>
      <c r="Y19">
        <v>0.110440838733823</v>
      </c>
      <c r="AA19">
        <v>0.77657171322318896</v>
      </c>
      <c r="AD19">
        <v>5.4170390000000002E-3</v>
      </c>
      <c r="AE19">
        <v>0</v>
      </c>
      <c r="AH19">
        <v>0.80510323212037804</v>
      </c>
      <c r="AI19">
        <v>0</v>
      </c>
    </row>
    <row r="20" spans="1:35" x14ac:dyDescent="0.25">
      <c r="A20">
        <v>370</v>
      </c>
      <c r="B20">
        <f t="shared" si="0"/>
        <v>1.5103616667972599</v>
      </c>
      <c r="C20">
        <f t="shared" si="1"/>
        <v>0</v>
      </c>
      <c r="D20">
        <f t="shared" si="2"/>
        <v>1.33082382631698</v>
      </c>
      <c r="E20">
        <f t="shared" si="3"/>
        <v>0</v>
      </c>
      <c r="F20">
        <f t="shared" si="4"/>
        <v>5.6751956016071102E-2</v>
      </c>
      <c r="G20">
        <f t="shared" si="5"/>
        <v>0</v>
      </c>
      <c r="I20" s="6">
        <v>6.81765E+18</v>
      </c>
      <c r="M20">
        <v>1.5103616667972599</v>
      </c>
      <c r="N20">
        <v>0</v>
      </c>
      <c r="Q20">
        <v>1.33082382631698</v>
      </c>
      <c r="R20">
        <v>0</v>
      </c>
      <c r="U20">
        <v>5.6751956016071102E-2</v>
      </c>
      <c r="V20">
        <v>0</v>
      </c>
      <c r="Y20">
        <v>0.102783372953167</v>
      </c>
      <c r="AA20">
        <v>0.79167870882358504</v>
      </c>
      <c r="AD20">
        <v>4.9735910000000003E-3</v>
      </c>
      <c r="AE20">
        <v>0</v>
      </c>
      <c r="AH20">
        <v>0.74626348255456199</v>
      </c>
      <c r="AI20">
        <v>0</v>
      </c>
    </row>
    <row r="21" spans="1:35" x14ac:dyDescent="0.25">
      <c r="A21">
        <v>375</v>
      </c>
      <c r="B21">
        <f t="shared" si="0"/>
        <v>1.4336714768687</v>
      </c>
      <c r="C21">
        <f t="shared" si="1"/>
        <v>0</v>
      </c>
      <c r="D21">
        <f t="shared" si="2"/>
        <v>1.2319055995783801</v>
      </c>
      <c r="E21">
        <f t="shared" si="3"/>
        <v>0</v>
      </c>
      <c r="F21">
        <f t="shared" si="4"/>
        <v>5.1342778600126898E-2</v>
      </c>
      <c r="G21">
        <f t="shared" si="5"/>
        <v>0</v>
      </c>
      <c r="I21" s="6">
        <v>5.60565E+18</v>
      </c>
      <c r="M21">
        <v>1.4336714768687</v>
      </c>
      <c r="N21">
        <v>0</v>
      </c>
      <c r="Q21">
        <v>1.2319055995783801</v>
      </c>
      <c r="R21">
        <v>0</v>
      </c>
      <c r="U21">
        <v>5.1342778600126898E-2</v>
      </c>
      <c r="V21">
        <v>0</v>
      </c>
      <c r="Y21">
        <v>9.5125907172512195E-2</v>
      </c>
      <c r="AA21">
        <v>0.81170051612194305</v>
      </c>
      <c r="AD21">
        <v>4.5284870000000003E-3</v>
      </c>
      <c r="AE21">
        <v>0</v>
      </c>
      <c r="AH21">
        <v>0.69002120203482498</v>
      </c>
      <c r="AI21">
        <v>0</v>
      </c>
    </row>
    <row r="22" spans="1:35" x14ac:dyDescent="0.25">
      <c r="A22">
        <v>380</v>
      </c>
      <c r="B22">
        <f t="shared" si="0"/>
        <v>1.3569812869401401</v>
      </c>
      <c r="C22">
        <f t="shared" si="1"/>
        <v>0</v>
      </c>
      <c r="D22">
        <f t="shared" si="2"/>
        <v>1.1778509839654401</v>
      </c>
      <c r="E22">
        <f t="shared" si="3"/>
        <v>0</v>
      </c>
      <c r="F22">
        <f t="shared" si="4"/>
        <v>4.5933601184182701E-2</v>
      </c>
      <c r="G22">
        <f t="shared" si="5"/>
        <v>0</v>
      </c>
      <c r="I22" s="6">
        <v>6.7199E+18</v>
      </c>
      <c r="M22">
        <v>1.3569812869401401</v>
      </c>
      <c r="N22">
        <v>0</v>
      </c>
      <c r="Q22">
        <v>1.1778509839654401</v>
      </c>
      <c r="R22">
        <v>0</v>
      </c>
      <c r="U22">
        <v>4.5933601184182701E-2</v>
      </c>
      <c r="V22">
        <v>0</v>
      </c>
      <c r="Y22">
        <v>8.7468441391856694E-2</v>
      </c>
      <c r="AA22">
        <v>0.83267561693123804</v>
      </c>
      <c r="AD22">
        <v>4.2200400000000004E-3</v>
      </c>
      <c r="AE22">
        <v>0</v>
      </c>
      <c r="AH22">
        <v>0.62720125426712103</v>
      </c>
      <c r="AI22">
        <v>0</v>
      </c>
    </row>
    <row r="23" spans="1:35" x14ac:dyDescent="0.25">
      <c r="A23">
        <v>385</v>
      </c>
      <c r="B23">
        <f t="shared" si="0"/>
        <v>1.2802910970115799</v>
      </c>
      <c r="C23">
        <f t="shared" si="1"/>
        <v>0</v>
      </c>
      <c r="D23">
        <f t="shared" si="2"/>
        <v>1.1237963683524901</v>
      </c>
      <c r="E23">
        <f t="shared" si="3"/>
        <v>0</v>
      </c>
      <c r="F23">
        <f t="shared" si="4"/>
        <v>4.0524423768238602E-2</v>
      </c>
      <c r="G23">
        <f t="shared" si="5"/>
        <v>0</v>
      </c>
      <c r="I23" s="6">
        <v>6.2902E+18</v>
      </c>
      <c r="M23">
        <v>1.2802910970115799</v>
      </c>
      <c r="N23">
        <v>0</v>
      </c>
      <c r="Q23">
        <v>1.1237963683524901</v>
      </c>
      <c r="R23">
        <v>0</v>
      </c>
      <c r="U23">
        <v>4.0524423768238602E-2</v>
      </c>
      <c r="V23">
        <v>0</v>
      </c>
      <c r="Y23">
        <v>8.2314219229792998E-2</v>
      </c>
      <c r="AA23">
        <v>0.85228676480328203</v>
      </c>
      <c r="AD23">
        <v>3.9209370000000002E-3</v>
      </c>
      <c r="AE23">
        <v>0</v>
      </c>
      <c r="AH23">
        <v>0.50452568552330201</v>
      </c>
      <c r="AI23">
        <v>0</v>
      </c>
    </row>
    <row r="24" spans="1:35" x14ac:dyDescent="0.25">
      <c r="A24">
        <v>390</v>
      </c>
      <c r="B24">
        <f t="shared" si="0"/>
        <v>1.20360090708302</v>
      </c>
      <c r="C24">
        <f t="shared" si="1"/>
        <v>0</v>
      </c>
      <c r="D24">
        <f t="shared" si="2"/>
        <v>1.0771247925138301</v>
      </c>
      <c r="E24">
        <f t="shared" si="3"/>
        <v>0</v>
      </c>
      <c r="F24">
        <f t="shared" si="4"/>
        <v>3.5115246352294398E-2</v>
      </c>
      <c r="G24">
        <f t="shared" si="5"/>
        <v>0</v>
      </c>
      <c r="I24" s="6">
        <v>7.7233E+18</v>
      </c>
      <c r="M24">
        <v>1.20360090708302</v>
      </c>
      <c r="N24">
        <v>0</v>
      </c>
      <c r="Q24">
        <v>1.0771247925138301</v>
      </c>
      <c r="R24">
        <v>0</v>
      </c>
      <c r="U24">
        <v>3.5115246352294398E-2</v>
      </c>
      <c r="V24">
        <v>0</v>
      </c>
      <c r="Y24">
        <v>7.97564483552754E-2</v>
      </c>
      <c r="AA24">
        <v>0.87102792336716395</v>
      </c>
      <c r="AD24">
        <v>3.5957469999999998E-3</v>
      </c>
      <c r="AE24">
        <v>0</v>
      </c>
      <c r="AH24">
        <v>0.40013393126977598</v>
      </c>
      <c r="AI24">
        <v>0</v>
      </c>
    </row>
    <row r="25" spans="1:35" x14ac:dyDescent="0.25">
      <c r="A25">
        <v>395</v>
      </c>
      <c r="B25">
        <f t="shared" si="0"/>
        <v>1.1269107171544599</v>
      </c>
      <c r="C25">
        <f t="shared" si="1"/>
        <v>0</v>
      </c>
      <c r="D25">
        <f t="shared" si="2"/>
        <v>1.03272186553267</v>
      </c>
      <c r="E25">
        <f t="shared" si="3"/>
        <v>0</v>
      </c>
      <c r="F25">
        <f t="shared" si="4"/>
        <v>2.9706068936350201E-2</v>
      </c>
      <c r="G25">
        <f t="shared" si="5"/>
        <v>0</v>
      </c>
      <c r="I25" s="6">
        <v>7.8248E+18</v>
      </c>
      <c r="M25">
        <v>1.1269107171544599</v>
      </c>
      <c r="N25">
        <v>0</v>
      </c>
      <c r="Q25">
        <v>1.03272186553267</v>
      </c>
      <c r="R25">
        <v>0</v>
      </c>
      <c r="U25">
        <v>2.9706068936350201E-2</v>
      </c>
      <c r="V25">
        <v>0</v>
      </c>
      <c r="Y25">
        <v>7.7198677480757899E-2</v>
      </c>
      <c r="AA25">
        <v>0.88542524818856505</v>
      </c>
      <c r="AD25">
        <v>3.275895E-3</v>
      </c>
      <c r="AE25">
        <v>0</v>
      </c>
      <c r="AH25">
        <v>0.32820588167136999</v>
      </c>
      <c r="AI25">
        <v>0</v>
      </c>
    </row>
    <row r="26" spans="1:35" x14ac:dyDescent="0.25">
      <c r="A26">
        <v>400</v>
      </c>
      <c r="B26">
        <f t="shared" si="0"/>
        <v>1.04171843961628</v>
      </c>
      <c r="C26">
        <f t="shared" si="1"/>
        <v>0</v>
      </c>
      <c r="D26">
        <f t="shared" si="2"/>
        <v>0.99938853219933799</v>
      </c>
      <c r="E26">
        <f t="shared" si="3"/>
        <v>0</v>
      </c>
      <c r="F26">
        <f t="shared" si="4"/>
        <v>2.4296891520406101E-2</v>
      </c>
      <c r="G26">
        <f t="shared" si="5"/>
        <v>0</v>
      </c>
      <c r="I26" s="6">
        <v>1.120655E+19</v>
      </c>
      <c r="M26">
        <v>1.04171843961628</v>
      </c>
      <c r="N26">
        <v>0</v>
      </c>
      <c r="Q26">
        <v>0.99938853219933799</v>
      </c>
      <c r="R26">
        <v>0</v>
      </c>
      <c r="U26">
        <v>2.4296891520406101E-2</v>
      </c>
      <c r="V26">
        <v>0</v>
      </c>
      <c r="Y26">
        <v>7.4640906606240301E-2</v>
      </c>
      <c r="AA26">
        <v>0.89982257300996704</v>
      </c>
      <c r="AD26">
        <v>3.0247960000000002E-3</v>
      </c>
      <c r="AE26">
        <v>0</v>
      </c>
      <c r="AH26">
        <v>0.28456441743121802</v>
      </c>
      <c r="AI26">
        <v>0</v>
      </c>
    </row>
    <row r="27" spans="1:35" x14ac:dyDescent="0.25">
      <c r="A27">
        <v>405</v>
      </c>
      <c r="B27">
        <f t="shared" si="0"/>
        <v>0.98858050682464405</v>
      </c>
      <c r="C27">
        <f t="shared" si="1"/>
        <v>0</v>
      </c>
      <c r="D27">
        <f t="shared" si="2"/>
        <v>0.96782428638928297</v>
      </c>
      <c r="E27">
        <f t="shared" si="3"/>
        <v>0</v>
      </c>
      <c r="F27">
        <f t="shared" si="4"/>
        <v>2.42231678873931E-2</v>
      </c>
      <c r="G27">
        <f t="shared" si="5"/>
        <v>0</v>
      </c>
      <c r="I27" s="6">
        <v>1.171595E+19</v>
      </c>
      <c r="M27">
        <v>0.98858050682464405</v>
      </c>
      <c r="N27">
        <v>0</v>
      </c>
      <c r="Q27">
        <v>0.96782428638928297</v>
      </c>
      <c r="R27">
        <v>0</v>
      </c>
      <c r="U27">
        <v>2.42231678873931E-2</v>
      </c>
      <c r="V27">
        <v>0</v>
      </c>
      <c r="Y27">
        <v>7.2083135731722703E-2</v>
      </c>
      <c r="AA27">
        <v>0.91062247550988795</v>
      </c>
      <c r="AD27">
        <v>2.7736969999999999E-3</v>
      </c>
      <c r="AE27">
        <v>0</v>
      </c>
      <c r="AH27">
        <v>0.24221346137177599</v>
      </c>
      <c r="AI27">
        <v>0</v>
      </c>
    </row>
    <row r="28" spans="1:35" x14ac:dyDescent="0.25">
      <c r="A28">
        <v>410</v>
      </c>
      <c r="B28">
        <f t="shared" si="0"/>
        <v>0.90328834272374003</v>
      </c>
      <c r="C28">
        <f t="shared" si="1"/>
        <v>0</v>
      </c>
      <c r="D28">
        <f t="shared" si="2"/>
        <v>0.97272186553267204</v>
      </c>
      <c r="E28">
        <f t="shared" si="3"/>
        <v>0</v>
      </c>
      <c r="F28">
        <f t="shared" si="4"/>
        <v>2.9979950079790499E-2</v>
      </c>
      <c r="G28">
        <f t="shared" si="5"/>
        <v>0</v>
      </c>
      <c r="I28" s="6">
        <v>1.1216E+19</v>
      </c>
      <c r="M28">
        <v>0.90328834272374003</v>
      </c>
      <c r="N28">
        <v>0</v>
      </c>
      <c r="Q28">
        <v>0.97272186553267204</v>
      </c>
      <c r="R28">
        <v>0</v>
      </c>
      <c r="U28">
        <v>2.9979950079790499E-2</v>
      </c>
      <c r="V28">
        <v>0</v>
      </c>
      <c r="Y28">
        <v>6.9573699182009993E-2</v>
      </c>
      <c r="AA28">
        <v>0.92124989671723101</v>
      </c>
      <c r="AD28">
        <v>2.5225989999999999E-3</v>
      </c>
      <c r="AE28">
        <v>0</v>
      </c>
      <c r="AH28">
        <v>0.202261901699679</v>
      </c>
      <c r="AI28">
        <v>0</v>
      </c>
    </row>
    <row r="29" spans="1:35" x14ac:dyDescent="0.25">
      <c r="A29">
        <v>415</v>
      </c>
      <c r="B29">
        <f t="shared" si="0"/>
        <v>0.81398434775870698</v>
      </c>
      <c r="C29">
        <f t="shared" si="1"/>
        <v>0</v>
      </c>
      <c r="D29">
        <f t="shared" si="2"/>
        <v>1.1096643942683</v>
      </c>
      <c r="E29">
        <f t="shared" si="3"/>
        <v>0</v>
      </c>
      <c r="F29">
        <f t="shared" si="4"/>
        <v>3.5736732272187897E-2</v>
      </c>
      <c r="G29">
        <f t="shared" si="5"/>
        <v>0</v>
      </c>
      <c r="I29" s="6">
        <v>1.2736E+19</v>
      </c>
      <c r="M29">
        <v>0.81398434775870698</v>
      </c>
      <c r="N29">
        <v>0</v>
      </c>
      <c r="Q29">
        <v>1.1096643942683</v>
      </c>
      <c r="R29">
        <v>0</v>
      </c>
      <c r="U29">
        <v>3.5736732272187897E-2</v>
      </c>
      <c r="V29">
        <v>0</v>
      </c>
      <c r="Y29">
        <v>6.7846342788316902E-2</v>
      </c>
      <c r="AA29">
        <v>0.93119974105336101</v>
      </c>
      <c r="AD29">
        <v>2.368345E-3</v>
      </c>
      <c r="AE29">
        <v>0</v>
      </c>
      <c r="AH29">
        <v>0.16231034202758299</v>
      </c>
      <c r="AI29">
        <v>0</v>
      </c>
    </row>
    <row r="30" spans="1:35" x14ac:dyDescent="0.25">
      <c r="A30">
        <v>420</v>
      </c>
      <c r="B30">
        <f t="shared" si="0"/>
        <v>0.74366118039737805</v>
      </c>
      <c r="C30">
        <f t="shared" si="1"/>
        <v>0</v>
      </c>
      <c r="D30">
        <f t="shared" si="2"/>
        <v>1.31582813256264</v>
      </c>
      <c r="E30">
        <f t="shared" si="3"/>
        <v>0</v>
      </c>
      <c r="F30">
        <f t="shared" si="4"/>
        <v>4.1493514464585303E-2</v>
      </c>
      <c r="G30">
        <f t="shared" si="5"/>
        <v>0</v>
      </c>
      <c r="I30" s="6">
        <v>1.21631E+19</v>
      </c>
      <c r="M30">
        <v>0.74366118039737805</v>
      </c>
      <c r="N30">
        <v>0</v>
      </c>
      <c r="Q30">
        <v>1.31582813256264</v>
      </c>
      <c r="R30">
        <v>0</v>
      </c>
      <c r="U30">
        <v>4.1493514464585303E-2</v>
      </c>
      <c r="V30">
        <v>0</v>
      </c>
      <c r="Y30">
        <v>6.6118986394623797E-2</v>
      </c>
      <c r="AA30">
        <v>0.93597536200931997</v>
      </c>
      <c r="AD30">
        <v>2.2236690000000002E-3</v>
      </c>
      <c r="AE30">
        <v>0</v>
      </c>
      <c r="AH30">
        <v>0.13786730572676101</v>
      </c>
      <c r="AI30">
        <v>0</v>
      </c>
    </row>
    <row r="31" spans="1:35" x14ac:dyDescent="0.25">
      <c r="A31">
        <v>425</v>
      </c>
      <c r="B31">
        <f t="shared" si="0"/>
        <v>0.69263435933641204</v>
      </c>
      <c r="C31">
        <f t="shared" si="1"/>
        <v>0</v>
      </c>
      <c r="D31">
        <f t="shared" si="2"/>
        <v>1.69151606317546</v>
      </c>
      <c r="E31">
        <f t="shared" si="3"/>
        <v>0</v>
      </c>
      <c r="F31">
        <f t="shared" si="4"/>
        <v>4.7250296656982702E-2</v>
      </c>
      <c r="G31">
        <f t="shared" si="5"/>
        <v>0</v>
      </c>
      <c r="I31" s="6">
        <v>1.32567E+19</v>
      </c>
      <c r="M31">
        <v>0.69263435933641204</v>
      </c>
      <c r="N31">
        <v>0</v>
      </c>
      <c r="Q31">
        <v>1.69151606317546</v>
      </c>
      <c r="R31">
        <v>0</v>
      </c>
      <c r="U31">
        <v>4.7250296656982702E-2</v>
      </c>
      <c r="V31">
        <v>0</v>
      </c>
      <c r="Y31">
        <v>6.4391630000930594E-2</v>
      </c>
      <c r="AA31">
        <v>0.94075098296527904</v>
      </c>
      <c r="AD31">
        <v>2.0789929999999999E-3</v>
      </c>
      <c r="AE31">
        <v>0</v>
      </c>
      <c r="AH31">
        <v>0.119308323756664</v>
      </c>
      <c r="AI31">
        <v>0</v>
      </c>
    </row>
    <row r="32" spans="1:35" x14ac:dyDescent="0.25">
      <c r="A32">
        <v>430</v>
      </c>
      <c r="B32">
        <f t="shared" si="0"/>
        <v>0.61922442137913203</v>
      </c>
      <c r="C32">
        <f t="shared" si="1"/>
        <v>0</v>
      </c>
      <c r="D32">
        <f t="shared" si="2"/>
        <v>1.6293496216934999</v>
      </c>
      <c r="E32">
        <f t="shared" si="3"/>
        <v>1.02525581432813E-2</v>
      </c>
      <c r="F32">
        <f t="shared" si="4"/>
        <v>5.30070788493801E-2</v>
      </c>
      <c r="G32">
        <f t="shared" si="5"/>
        <v>0</v>
      </c>
      <c r="I32" s="6">
        <v>9.6187E+18</v>
      </c>
      <c r="M32">
        <v>0.61922442137913203</v>
      </c>
      <c r="N32">
        <v>0</v>
      </c>
      <c r="Q32">
        <v>1.6293496216934999</v>
      </c>
      <c r="R32">
        <v>1.02525581432813E-2</v>
      </c>
      <c r="U32">
        <v>5.30070788493801E-2</v>
      </c>
      <c r="V32">
        <v>0</v>
      </c>
      <c r="Y32">
        <v>6.2664273607237503E-2</v>
      </c>
      <c r="AA32">
        <v>0.945526603921239</v>
      </c>
      <c r="AD32">
        <v>1.9480249999999999E-3</v>
      </c>
      <c r="AE32">
        <v>0</v>
      </c>
      <c r="AH32">
        <v>0.100749341786568</v>
      </c>
      <c r="AI32">
        <v>0</v>
      </c>
    </row>
    <row r="33" spans="1:35" x14ac:dyDescent="0.25">
      <c r="A33">
        <v>435</v>
      </c>
      <c r="B33">
        <f t="shared" si="0"/>
        <v>0.55786147901928596</v>
      </c>
      <c r="C33">
        <f t="shared" si="1"/>
        <v>0</v>
      </c>
      <c r="D33">
        <f t="shared" si="2"/>
        <v>0.76325519886600202</v>
      </c>
      <c r="E33">
        <f t="shared" si="3"/>
        <v>3.7041995252384698E-2</v>
      </c>
      <c r="F33">
        <f t="shared" si="4"/>
        <v>6.2131578947368399E-2</v>
      </c>
      <c r="G33">
        <f t="shared" si="5"/>
        <v>0</v>
      </c>
      <c r="I33" s="6">
        <v>1.35823E+19</v>
      </c>
      <c r="M33">
        <v>0.55786147901928596</v>
      </c>
      <c r="N33">
        <v>0</v>
      </c>
      <c r="Q33">
        <v>0.76325519886600202</v>
      </c>
      <c r="R33">
        <v>3.7041995252384698E-2</v>
      </c>
      <c r="U33">
        <v>6.2131578947368399E-2</v>
      </c>
      <c r="V33">
        <v>0</v>
      </c>
      <c r="Y33">
        <v>6.1288205750163298E-2</v>
      </c>
      <c r="AA33">
        <v>0.95030222487719795</v>
      </c>
      <c r="AD33">
        <v>1.833543E-3</v>
      </c>
      <c r="AE33">
        <v>0</v>
      </c>
      <c r="AH33">
        <v>8.2190359816471104E-2</v>
      </c>
      <c r="AI33">
        <v>0</v>
      </c>
    </row>
    <row r="34" spans="1:35" x14ac:dyDescent="0.25">
      <c r="A34">
        <v>440</v>
      </c>
      <c r="B34">
        <f t="shared" si="0"/>
        <v>0.51086189430167706</v>
      </c>
      <c r="C34">
        <f t="shared" si="1"/>
        <v>0</v>
      </c>
      <c r="D34">
        <f t="shared" si="2"/>
        <v>0.35742830047865598</v>
      </c>
      <c r="E34">
        <f t="shared" si="3"/>
        <v>4.65114045031082E-2</v>
      </c>
      <c r="F34">
        <f t="shared" si="4"/>
        <v>7.3350877192982403E-2</v>
      </c>
      <c r="G34">
        <f t="shared" si="5"/>
        <v>0</v>
      </c>
      <c r="I34" s="6">
        <v>1.46654E+19</v>
      </c>
      <c r="M34">
        <v>0.51086189430167706</v>
      </c>
      <c r="N34">
        <v>0</v>
      </c>
      <c r="Q34">
        <v>0.35742830047865598</v>
      </c>
      <c r="R34">
        <v>4.65114045031082E-2</v>
      </c>
      <c r="U34">
        <v>7.3350877192982403E-2</v>
      </c>
      <c r="V34">
        <v>0</v>
      </c>
      <c r="Y34">
        <v>6.0575906641161803E-2</v>
      </c>
      <c r="AA34">
        <v>0.95491147143269295</v>
      </c>
      <c r="AD34">
        <v>1.719061E-3</v>
      </c>
      <c r="AE34">
        <v>0</v>
      </c>
      <c r="AH34">
        <v>7.0216259101372705E-2</v>
      </c>
      <c r="AI34">
        <v>0</v>
      </c>
    </row>
    <row r="35" spans="1:35" x14ac:dyDescent="0.25">
      <c r="A35">
        <v>445</v>
      </c>
      <c r="B35">
        <f t="shared" si="0"/>
        <v>0.46574901456085199</v>
      </c>
      <c r="C35">
        <f t="shared" si="1"/>
        <v>0</v>
      </c>
      <c r="D35">
        <f t="shared" si="2"/>
        <v>0.29582508546479602</v>
      </c>
      <c r="E35">
        <f t="shared" si="3"/>
        <v>3.7232236975025999E-2</v>
      </c>
      <c r="F35">
        <f t="shared" si="4"/>
        <v>8.4570175438596407E-2</v>
      </c>
      <c r="G35">
        <f t="shared" si="5"/>
        <v>0</v>
      </c>
      <c r="I35" s="6">
        <v>1.60494E+19</v>
      </c>
      <c r="M35">
        <v>0.46574901456085199</v>
      </c>
      <c r="N35">
        <v>0</v>
      </c>
      <c r="Q35">
        <v>0.29582508546479602</v>
      </c>
      <c r="R35">
        <v>3.7232236975025999E-2</v>
      </c>
      <c r="U35">
        <v>8.4570175438596407E-2</v>
      </c>
      <c r="V35">
        <v>0</v>
      </c>
      <c r="Y35">
        <v>5.9863607532160197E-2</v>
      </c>
      <c r="AA35">
        <v>0.95774953723266598</v>
      </c>
      <c r="AD35">
        <v>1.6045790000000001E-3</v>
      </c>
      <c r="AE35">
        <v>0</v>
      </c>
      <c r="AH35">
        <v>6.1663586585661199E-2</v>
      </c>
      <c r="AI35">
        <v>0</v>
      </c>
    </row>
    <row r="36" spans="1:35" x14ac:dyDescent="0.25">
      <c r="A36">
        <v>450</v>
      </c>
      <c r="B36">
        <f t="shared" si="0"/>
        <v>0.42928464007866501</v>
      </c>
      <c r="C36">
        <f t="shared" si="1"/>
        <v>0</v>
      </c>
      <c r="D36">
        <f t="shared" si="2"/>
        <v>0.278049239094463</v>
      </c>
      <c r="E36">
        <f t="shared" si="3"/>
        <v>4.3045384253137302E-2</v>
      </c>
      <c r="F36">
        <f t="shared" si="4"/>
        <v>9.5789473684210397E-2</v>
      </c>
      <c r="G36">
        <f t="shared" si="5"/>
        <v>0</v>
      </c>
      <c r="I36" s="6">
        <v>1.76447E+19</v>
      </c>
      <c r="M36">
        <v>0.42928464007866501</v>
      </c>
      <c r="N36">
        <v>0</v>
      </c>
      <c r="Q36">
        <v>0.278049239094463</v>
      </c>
      <c r="R36">
        <v>4.3045384253137302E-2</v>
      </c>
      <c r="U36">
        <v>9.5789473684210397E-2</v>
      </c>
      <c r="V36">
        <v>0</v>
      </c>
      <c r="Y36">
        <v>5.9151308423158598E-2</v>
      </c>
      <c r="AA36">
        <v>0.96058760303264001</v>
      </c>
      <c r="AD36">
        <v>1.512209E-3</v>
      </c>
      <c r="AE36">
        <v>0</v>
      </c>
      <c r="AH36">
        <v>5.3110914069949798E-2</v>
      </c>
      <c r="AI36">
        <v>0</v>
      </c>
    </row>
    <row r="37" spans="1:35" x14ac:dyDescent="0.25">
      <c r="A37">
        <v>455</v>
      </c>
      <c r="B37">
        <f t="shared" si="0"/>
        <v>0.39282026559647698</v>
      </c>
      <c r="C37">
        <f t="shared" si="1"/>
        <v>0</v>
      </c>
      <c r="D37">
        <f t="shared" si="2"/>
        <v>0.26027339272412903</v>
      </c>
      <c r="E37">
        <f t="shared" si="3"/>
        <v>6.6320556917622994E-2</v>
      </c>
      <c r="F37">
        <f t="shared" si="4"/>
        <v>0.11358801552999701</v>
      </c>
      <c r="G37">
        <f t="shared" si="5"/>
        <v>0</v>
      </c>
      <c r="I37" s="6">
        <v>1.748305E+19</v>
      </c>
      <c r="M37">
        <v>0.39282026559647698</v>
      </c>
      <c r="N37">
        <v>0</v>
      </c>
      <c r="Q37">
        <v>0.26027339272412903</v>
      </c>
      <c r="R37">
        <v>6.6320556917622994E-2</v>
      </c>
      <c r="U37">
        <v>0.11358801552999701</v>
      </c>
      <c r="V37">
        <v>0</v>
      </c>
      <c r="Y37">
        <v>5.8439009314156999E-2</v>
      </c>
      <c r="AA37">
        <v>0.96342566883261405</v>
      </c>
      <c r="AD37">
        <v>1.420759E-3</v>
      </c>
      <c r="AE37">
        <v>0</v>
      </c>
      <c r="AH37">
        <v>4.45582415542383E-2</v>
      </c>
      <c r="AI37">
        <v>0</v>
      </c>
    </row>
    <row r="38" spans="1:35" x14ac:dyDescent="0.25">
      <c r="A38">
        <v>460</v>
      </c>
      <c r="B38">
        <f t="shared" si="0"/>
        <v>0.35635589111429</v>
      </c>
      <c r="C38">
        <f t="shared" si="1"/>
        <v>0</v>
      </c>
      <c r="D38">
        <f t="shared" si="2"/>
        <v>0.24259151171516699</v>
      </c>
      <c r="E38">
        <f t="shared" si="3"/>
        <v>0.109174868258426</v>
      </c>
      <c r="F38">
        <f t="shared" si="4"/>
        <v>0.152002051131784</v>
      </c>
      <c r="G38">
        <f t="shared" si="5"/>
        <v>0</v>
      </c>
      <c r="I38" s="6">
        <v>1.768965E+19</v>
      </c>
      <c r="M38">
        <v>0.35635589111429</v>
      </c>
      <c r="N38">
        <v>0</v>
      </c>
      <c r="Q38">
        <v>0.24259151171516699</v>
      </c>
      <c r="R38">
        <v>0.109174868258426</v>
      </c>
      <c r="U38">
        <v>0.152002051131784</v>
      </c>
      <c r="V38">
        <v>0</v>
      </c>
      <c r="Y38">
        <v>5.7726710205155497E-2</v>
      </c>
      <c r="AA38">
        <v>0.96626373463258797</v>
      </c>
      <c r="AD38">
        <v>1.32931E-3</v>
      </c>
      <c r="AE38">
        <v>0</v>
      </c>
      <c r="AH38">
        <v>3.6005569038526898E-2</v>
      </c>
      <c r="AI38">
        <v>0</v>
      </c>
    </row>
    <row r="39" spans="1:35" x14ac:dyDescent="0.25">
      <c r="A39">
        <v>465</v>
      </c>
      <c r="B39">
        <f t="shared" si="0"/>
        <v>0.32359450094724701</v>
      </c>
      <c r="C39">
        <f t="shared" si="1"/>
        <v>6.2913256913738804E-3</v>
      </c>
      <c r="D39">
        <f t="shared" si="2"/>
        <v>0.22592484504849999</v>
      </c>
      <c r="E39">
        <f t="shared" si="3"/>
        <v>0.167914866499874</v>
      </c>
      <c r="F39">
        <f t="shared" si="4"/>
        <v>0.19041608673357199</v>
      </c>
      <c r="G39">
        <f t="shared" si="5"/>
        <v>0</v>
      </c>
      <c r="I39" s="6">
        <v>1.796965E+19</v>
      </c>
      <c r="M39">
        <v>0.32359450094724701</v>
      </c>
      <c r="N39">
        <v>6.2913256913738804E-3</v>
      </c>
      <c r="Q39">
        <v>0.22592484504849999</v>
      </c>
      <c r="R39">
        <v>0.167914866499874</v>
      </c>
      <c r="U39">
        <v>0.19041608673357199</v>
      </c>
      <c r="V39">
        <v>0</v>
      </c>
      <c r="Y39">
        <v>5.7014411096153898E-2</v>
      </c>
      <c r="AA39">
        <v>0.969101800432561</v>
      </c>
      <c r="AD39">
        <v>1.2378599999999999E-3</v>
      </c>
      <c r="AE39">
        <v>0</v>
      </c>
      <c r="AH39">
        <v>2.8680153626328898E-2</v>
      </c>
      <c r="AI39">
        <v>0</v>
      </c>
    </row>
    <row r="40" spans="1:35" x14ac:dyDescent="0.25">
      <c r="A40">
        <v>470</v>
      </c>
      <c r="B40">
        <f t="shared" si="0"/>
        <v>0.29299467128427098</v>
      </c>
      <c r="C40">
        <f t="shared" si="1"/>
        <v>1.6308965386377799E-2</v>
      </c>
      <c r="D40">
        <f t="shared" si="2"/>
        <v>0.209258178381833</v>
      </c>
      <c r="E40">
        <f t="shared" si="3"/>
        <v>0.29993097863275298</v>
      </c>
      <c r="F40">
        <f t="shared" si="4"/>
        <v>0.22883012233535899</v>
      </c>
      <c r="G40">
        <f t="shared" si="5"/>
        <v>0</v>
      </c>
      <c r="I40" s="6">
        <v>1.78673E+19</v>
      </c>
      <c r="M40">
        <v>0.29299467128427098</v>
      </c>
      <c r="N40">
        <v>1.6308965386377799E-2</v>
      </c>
      <c r="Q40">
        <v>0.209258178381833</v>
      </c>
      <c r="R40">
        <v>0.29993097863275298</v>
      </c>
      <c r="U40">
        <v>0.22883012233535899</v>
      </c>
      <c r="V40">
        <v>0</v>
      </c>
      <c r="Y40">
        <v>5.6302111987152299E-2</v>
      </c>
      <c r="AA40">
        <v>0.97147820800820095</v>
      </c>
      <c r="AD40">
        <v>1.1723759999999999E-3</v>
      </c>
      <c r="AE40">
        <v>0</v>
      </c>
      <c r="AH40">
        <v>2.4689895227362899E-2</v>
      </c>
      <c r="AI40">
        <v>0</v>
      </c>
    </row>
    <row r="41" spans="1:35" x14ac:dyDescent="0.25">
      <c r="A41">
        <v>475</v>
      </c>
      <c r="B41">
        <f t="shared" si="0"/>
        <v>0.26287754085331899</v>
      </c>
      <c r="C41">
        <f t="shared" si="1"/>
        <v>2.6326605081381901E-2</v>
      </c>
      <c r="D41">
        <f t="shared" si="2"/>
        <v>0.20498783228682699</v>
      </c>
      <c r="E41">
        <f t="shared" si="3"/>
        <v>0.43983858708408002</v>
      </c>
      <c r="F41">
        <f t="shared" si="4"/>
        <v>0.28266411727214702</v>
      </c>
      <c r="G41">
        <f t="shared" si="5"/>
        <v>0</v>
      </c>
      <c r="I41" s="6">
        <v>1.908795E+19</v>
      </c>
      <c r="M41">
        <v>0.26287754085331899</v>
      </c>
      <c r="N41">
        <v>2.6326605081381901E-2</v>
      </c>
      <c r="Q41">
        <v>0.20498783228682699</v>
      </c>
      <c r="R41">
        <v>0.43983858708408002</v>
      </c>
      <c r="U41">
        <v>0.28266411727214702</v>
      </c>
      <c r="V41">
        <v>0</v>
      </c>
      <c r="Y41">
        <v>5.60983453589321E-2</v>
      </c>
      <c r="AA41">
        <v>0.97356642102457303</v>
      </c>
      <c r="AD41">
        <v>1.1252359999999999E-3</v>
      </c>
      <c r="AE41">
        <v>0</v>
      </c>
      <c r="AH41">
        <v>2.0699636828397001E-2</v>
      </c>
      <c r="AI41">
        <v>0</v>
      </c>
    </row>
    <row r="42" spans="1:35" x14ac:dyDescent="0.25">
      <c r="A42">
        <v>480</v>
      </c>
      <c r="B42">
        <f t="shared" si="0"/>
        <v>0.233058421543754</v>
      </c>
      <c r="C42">
        <f t="shared" si="1"/>
        <v>3.6344244776385898E-2</v>
      </c>
      <c r="D42">
        <f t="shared" si="2"/>
        <v>0.202975583817886</v>
      </c>
      <c r="E42">
        <f t="shared" si="3"/>
        <v>0.71904464786952105</v>
      </c>
      <c r="F42">
        <f t="shared" si="4"/>
        <v>0.33700871043127201</v>
      </c>
      <c r="G42">
        <f t="shared" si="5"/>
        <v>0</v>
      </c>
      <c r="I42" s="6">
        <v>1.94096E+19</v>
      </c>
      <c r="M42">
        <v>0.233058421543754</v>
      </c>
      <c r="N42">
        <v>3.6344244776385898E-2</v>
      </c>
      <c r="Q42">
        <v>0.202975583817886</v>
      </c>
      <c r="R42">
        <v>0.71904464786952105</v>
      </c>
      <c r="U42">
        <v>0.33700871043127201</v>
      </c>
      <c r="V42">
        <v>0</v>
      </c>
      <c r="Y42">
        <v>5.5906912360481502E-2</v>
      </c>
      <c r="AA42">
        <v>0.97565463404094599</v>
      </c>
      <c r="AD42">
        <v>1.078096E-3</v>
      </c>
      <c r="AE42">
        <v>0</v>
      </c>
      <c r="AH42">
        <v>1.6709378429431099E-2</v>
      </c>
      <c r="AI42">
        <v>0</v>
      </c>
    </row>
    <row r="43" spans="1:35" x14ac:dyDescent="0.25">
      <c r="A43">
        <v>485</v>
      </c>
      <c r="B43">
        <f t="shared" si="0"/>
        <v>0.20323930223418801</v>
      </c>
      <c r="C43">
        <f t="shared" si="1"/>
        <v>6.6625171892558704E-2</v>
      </c>
      <c r="D43">
        <f t="shared" si="2"/>
        <v>0.12839590979826501</v>
      </c>
      <c r="E43">
        <f t="shared" si="3"/>
        <v>0.91379427616511899</v>
      </c>
      <c r="F43">
        <f t="shared" si="4"/>
        <v>0.38218334953028799</v>
      </c>
      <c r="G43">
        <f t="shared" si="5"/>
        <v>0</v>
      </c>
      <c r="I43" s="6">
        <v>1.86053E+19</v>
      </c>
      <c r="M43">
        <v>0.20323930223418801</v>
      </c>
      <c r="N43">
        <v>6.6625171892558704E-2</v>
      </c>
      <c r="Q43">
        <v>0.12839590979826501</v>
      </c>
      <c r="R43">
        <v>0.91379427616511899</v>
      </c>
      <c r="U43">
        <v>0.38218334953028799</v>
      </c>
      <c r="V43">
        <v>0</v>
      </c>
      <c r="Y43">
        <v>5.5715479362031001E-2</v>
      </c>
      <c r="AA43">
        <v>0.97774284705731795</v>
      </c>
      <c r="AD43">
        <v>1.0309550000000001E-3</v>
      </c>
      <c r="AE43">
        <v>0</v>
      </c>
      <c r="AH43">
        <v>1.28006485811708E-2</v>
      </c>
      <c r="AI43">
        <v>0</v>
      </c>
    </row>
    <row r="44" spans="1:35" x14ac:dyDescent="0.25">
      <c r="A44">
        <v>490</v>
      </c>
      <c r="B44">
        <f t="shared" si="0"/>
        <v>0.174931414341262</v>
      </c>
      <c r="C44">
        <f t="shared" si="1"/>
        <v>0.114985389817993</v>
      </c>
      <c r="D44">
        <f t="shared" si="2"/>
        <v>8.2199684829404998E-2</v>
      </c>
      <c r="E44">
        <f t="shared" si="3"/>
        <v>0.97144873916076901</v>
      </c>
      <c r="F44">
        <f t="shared" si="4"/>
        <v>0.44637158161826801</v>
      </c>
      <c r="G44">
        <f t="shared" si="5"/>
        <v>0</v>
      </c>
      <c r="I44" s="6">
        <v>1.96137E+19</v>
      </c>
      <c r="M44">
        <v>0.174931414341262</v>
      </c>
      <c r="N44">
        <v>0.114985389817993</v>
      </c>
      <c r="Q44">
        <v>8.2199684829404998E-2</v>
      </c>
      <c r="R44">
        <v>0.97144873916076901</v>
      </c>
      <c r="U44">
        <v>0.44637158161826801</v>
      </c>
      <c r="V44">
        <v>0</v>
      </c>
      <c r="Y44">
        <v>5.5524046363580402E-2</v>
      </c>
      <c r="AA44">
        <v>0.97983106007369103</v>
      </c>
      <c r="AD44">
        <v>9.8381500000000008E-4</v>
      </c>
      <c r="AE44">
        <v>0</v>
      </c>
      <c r="AH44">
        <v>9.8946208325408104E-3</v>
      </c>
      <c r="AI44">
        <v>0</v>
      </c>
    </row>
    <row r="45" spans="1:35" x14ac:dyDescent="0.25">
      <c r="A45">
        <v>495</v>
      </c>
      <c r="B45">
        <f t="shared" si="0"/>
        <v>0.14741165750235599</v>
      </c>
      <c r="C45">
        <f t="shared" si="1"/>
        <v>0.186210569623558</v>
      </c>
      <c r="D45">
        <f t="shared" si="2"/>
        <v>5.03233136333908E-2</v>
      </c>
      <c r="E45">
        <f t="shared" si="3"/>
        <v>0.77303343190057805</v>
      </c>
      <c r="F45">
        <f t="shared" si="4"/>
        <v>0.59879134543645796</v>
      </c>
      <c r="G45">
        <f t="shared" si="5"/>
        <v>0</v>
      </c>
      <c r="I45" s="6">
        <v>2.015625E+19</v>
      </c>
      <c r="M45">
        <v>0.14741165750235599</v>
      </c>
      <c r="N45">
        <v>0.186210569623558</v>
      </c>
      <c r="Q45">
        <v>5.03233136333908E-2</v>
      </c>
      <c r="R45">
        <v>0.77303343190057805</v>
      </c>
      <c r="U45">
        <v>0.59879134543645796</v>
      </c>
      <c r="V45">
        <v>0</v>
      </c>
      <c r="Y45">
        <v>5.5332613365129901E-2</v>
      </c>
      <c r="AA45">
        <v>0.98191927309006299</v>
      </c>
      <c r="AD45">
        <v>9.3667499999999999E-4</v>
      </c>
      <c r="AE45">
        <v>0</v>
      </c>
      <c r="AH45">
        <v>6.9885930839107798E-3</v>
      </c>
      <c r="AI45">
        <v>0</v>
      </c>
    </row>
    <row r="46" spans="1:35" x14ac:dyDescent="0.25">
      <c r="A46">
        <v>500</v>
      </c>
      <c r="B46">
        <f t="shared" si="0"/>
        <v>0.12774307503944701</v>
      </c>
      <c r="C46">
        <f t="shared" si="1"/>
        <v>0.32729852520316999</v>
      </c>
      <c r="D46">
        <f t="shared" si="2"/>
        <v>2.4243992295518602E-2</v>
      </c>
      <c r="E46">
        <f t="shared" si="3"/>
        <v>0.54204195720570603</v>
      </c>
      <c r="F46">
        <f t="shared" si="4"/>
        <v>0.77055458841084001</v>
      </c>
      <c r="G46">
        <f t="shared" si="5"/>
        <v>0</v>
      </c>
      <c r="I46" s="6">
        <v>1.93065E+19</v>
      </c>
      <c r="M46">
        <v>0.12774307503944701</v>
      </c>
      <c r="N46">
        <v>0.32729852520316999</v>
      </c>
      <c r="Q46">
        <v>2.4243992295518602E-2</v>
      </c>
      <c r="R46">
        <v>0.54204195720570603</v>
      </c>
      <c r="U46">
        <v>0.77055458841084001</v>
      </c>
      <c r="V46">
        <v>0</v>
      </c>
      <c r="Y46">
        <v>5.51411803666794E-2</v>
      </c>
      <c r="AA46">
        <v>0.98279604211433103</v>
      </c>
      <c r="AD46">
        <v>8.9333100000000003E-4</v>
      </c>
      <c r="AE46">
        <v>0</v>
      </c>
      <c r="AH46">
        <v>4.08256533528075E-3</v>
      </c>
      <c r="AI46">
        <v>0</v>
      </c>
    </row>
    <row r="47" spans="1:35" x14ac:dyDescent="0.25">
      <c r="A47">
        <v>505</v>
      </c>
      <c r="B47">
        <f t="shared" si="0"/>
        <v>0.112440517580027</v>
      </c>
      <c r="C47">
        <f t="shared" si="1"/>
        <v>0.455496910384114</v>
      </c>
      <c r="D47">
        <f t="shared" si="2"/>
        <v>0</v>
      </c>
      <c r="E47">
        <f t="shared" si="3"/>
        <v>0.29675293250491402</v>
      </c>
      <c r="F47">
        <f t="shared" si="4"/>
        <v>0.90323761000462999</v>
      </c>
      <c r="G47">
        <f t="shared" si="5"/>
        <v>0</v>
      </c>
      <c r="I47" s="6">
        <v>1.973775E+19</v>
      </c>
      <c r="M47">
        <v>0.112440517580027</v>
      </c>
      <c r="N47">
        <v>0.455496910384114</v>
      </c>
      <c r="Q47">
        <v>0</v>
      </c>
      <c r="R47">
        <v>0.29675293250491402</v>
      </c>
      <c r="U47">
        <v>0.90323761000462999</v>
      </c>
      <c r="V47">
        <v>0</v>
      </c>
      <c r="Y47">
        <v>5.4949747368228802E-2</v>
      </c>
      <c r="AA47">
        <v>0.98357527503355602</v>
      </c>
      <c r="AD47">
        <v>8.6329199999999999E-4</v>
      </c>
      <c r="AE47">
        <v>0</v>
      </c>
      <c r="AH47">
        <v>1.4988816225748401E-3</v>
      </c>
      <c r="AI47">
        <v>0</v>
      </c>
    </row>
    <row r="48" spans="1:35" x14ac:dyDescent="0.25">
      <c r="A48">
        <v>510</v>
      </c>
      <c r="B48">
        <f t="shared" si="0"/>
        <v>9.7137960120607297E-2</v>
      </c>
      <c r="C48">
        <f t="shared" si="1"/>
        <v>0.59135893418453001</v>
      </c>
      <c r="D48">
        <f t="shared" si="2"/>
        <v>0</v>
      </c>
      <c r="E48">
        <f t="shared" si="3"/>
        <v>0.14947011392503101</v>
      </c>
      <c r="F48">
        <f t="shared" si="4"/>
        <v>0.98814883433688405</v>
      </c>
      <c r="G48">
        <f t="shared" si="5"/>
        <v>0</v>
      </c>
      <c r="I48" s="6">
        <v>1.9869E+19</v>
      </c>
      <c r="M48">
        <v>9.7137960120607297E-2</v>
      </c>
      <c r="N48">
        <v>0.59135893418453001</v>
      </c>
      <c r="Q48">
        <v>0</v>
      </c>
      <c r="R48">
        <v>0.14947011392503101</v>
      </c>
      <c r="U48">
        <v>0.98814883433688405</v>
      </c>
      <c r="V48">
        <v>0</v>
      </c>
      <c r="Y48">
        <v>5.48774322466078E-2</v>
      </c>
      <c r="AA48">
        <v>0.98435450795278201</v>
      </c>
      <c r="AD48">
        <v>8.3325300000000005E-4</v>
      </c>
      <c r="AE48">
        <v>0</v>
      </c>
      <c r="AH48">
        <v>0</v>
      </c>
      <c r="AI48">
        <v>0</v>
      </c>
    </row>
    <row r="49" spans="1:35" x14ac:dyDescent="0.25">
      <c r="A49">
        <v>515</v>
      </c>
      <c r="B49">
        <f t="shared" si="0"/>
        <v>8.1835402661186996E-2</v>
      </c>
      <c r="C49">
        <f t="shared" si="1"/>
        <v>0.81506496098971004</v>
      </c>
      <c r="D49">
        <f t="shared" si="2"/>
        <v>0</v>
      </c>
      <c r="E49">
        <f t="shared" si="3"/>
        <v>9.0666413653172503E-2</v>
      </c>
      <c r="F49">
        <f t="shared" si="4"/>
        <v>0.87060035126935997</v>
      </c>
      <c r="G49">
        <f t="shared" si="5"/>
        <v>3.80411974203482E-2</v>
      </c>
      <c r="I49" s="6">
        <v>1.975615E+19</v>
      </c>
      <c r="M49">
        <v>8.1835402661186996E-2</v>
      </c>
      <c r="N49">
        <v>0.81506496098971004</v>
      </c>
      <c r="Q49">
        <v>0</v>
      </c>
      <c r="R49">
        <v>9.0666413653172503E-2</v>
      </c>
      <c r="U49">
        <v>0.87060035126935997</v>
      </c>
      <c r="V49">
        <v>3.80411974203482E-2</v>
      </c>
      <c r="Y49">
        <v>5.4881431446767701E-2</v>
      </c>
      <c r="AA49">
        <v>0.985133740872008</v>
      </c>
      <c r="AD49">
        <v>8.0321400000000001E-4</v>
      </c>
      <c r="AE49">
        <v>0</v>
      </c>
      <c r="AH49">
        <v>0</v>
      </c>
      <c r="AI49">
        <v>0</v>
      </c>
    </row>
    <row r="50" spans="1:35" x14ac:dyDescent="0.25">
      <c r="A50">
        <v>520</v>
      </c>
      <c r="B50">
        <f t="shared" si="0"/>
        <v>6.9876539603496199E-2</v>
      </c>
      <c r="C50">
        <f t="shared" si="1"/>
        <v>0.96550870010022305</v>
      </c>
      <c r="D50">
        <f t="shared" si="2"/>
        <v>0</v>
      </c>
      <c r="E50">
        <f t="shared" si="3"/>
        <v>5.49470499279439E-2</v>
      </c>
      <c r="F50">
        <f t="shared" si="4"/>
        <v>0.69869202226345195</v>
      </c>
      <c r="G50">
        <f t="shared" si="5"/>
        <v>9.0978920011550196E-2</v>
      </c>
      <c r="I50" s="6">
        <v>1.968635E+19</v>
      </c>
      <c r="M50">
        <v>6.9876539603496199E-2</v>
      </c>
      <c r="N50">
        <v>0.96550870010022305</v>
      </c>
      <c r="Q50">
        <v>0</v>
      </c>
      <c r="R50">
        <v>5.49470499279439E-2</v>
      </c>
      <c r="U50">
        <v>0.69869202226345195</v>
      </c>
      <c r="V50">
        <v>9.0978920011550196E-2</v>
      </c>
      <c r="Y50">
        <v>5.4885430646927698E-2</v>
      </c>
      <c r="AA50">
        <v>0.98591297379123299</v>
      </c>
      <c r="AD50">
        <v>7.7317499999999997E-4</v>
      </c>
      <c r="AE50">
        <v>0</v>
      </c>
      <c r="AH50">
        <v>0</v>
      </c>
      <c r="AI50">
        <v>0</v>
      </c>
    </row>
    <row r="51" spans="1:35" x14ac:dyDescent="0.25">
      <c r="A51">
        <v>525</v>
      </c>
      <c r="B51">
        <f t="shared" si="0"/>
        <v>6.1498627272259597E-2</v>
      </c>
      <c r="C51">
        <f t="shared" si="1"/>
        <v>0.95154559490105795</v>
      </c>
      <c r="D51">
        <f t="shared" si="2"/>
        <v>0</v>
      </c>
      <c r="E51">
        <f t="shared" si="3"/>
        <v>3.6822472305034201E-2</v>
      </c>
      <c r="F51">
        <f t="shared" si="4"/>
        <v>0.46916630855178498</v>
      </c>
      <c r="G51">
        <f t="shared" si="5"/>
        <v>0.143916642602752</v>
      </c>
      <c r="I51" s="6">
        <v>2.0701E+19</v>
      </c>
      <c r="M51">
        <v>6.1498627272259597E-2</v>
      </c>
      <c r="N51">
        <v>0.95154559490105795</v>
      </c>
      <c r="Q51">
        <v>0</v>
      </c>
      <c r="R51">
        <v>3.6822472305034201E-2</v>
      </c>
      <c r="U51">
        <v>0.46916630855178498</v>
      </c>
      <c r="V51">
        <v>0.143916642602752</v>
      </c>
      <c r="Y51">
        <v>5.4889429847087598E-2</v>
      </c>
      <c r="AA51">
        <v>0.986693318690681</v>
      </c>
      <c r="AD51">
        <v>7.4313600000000004E-4</v>
      </c>
      <c r="AE51">
        <v>0</v>
      </c>
      <c r="AH51">
        <v>0</v>
      </c>
      <c r="AI51">
        <v>0</v>
      </c>
    </row>
    <row r="52" spans="1:35" x14ac:dyDescent="0.25">
      <c r="A52">
        <v>530</v>
      </c>
      <c r="B52">
        <f t="shared" si="0"/>
        <v>5.3120714941022898E-2</v>
      </c>
      <c r="C52">
        <f t="shared" si="1"/>
        <v>0.84678871717280702</v>
      </c>
      <c r="D52">
        <f t="shared" si="2"/>
        <v>0</v>
      </c>
      <c r="E52">
        <f t="shared" si="3"/>
        <v>3.3269917989121198E-2</v>
      </c>
      <c r="F52">
        <f t="shared" si="4"/>
        <v>0.26558420580317099</v>
      </c>
      <c r="G52">
        <f t="shared" si="5"/>
        <v>0.318805227131299</v>
      </c>
      <c r="I52" s="6">
        <v>2.076485E+19</v>
      </c>
      <c r="M52">
        <v>5.3120714941022898E-2</v>
      </c>
      <c r="N52">
        <v>0.84678871717280702</v>
      </c>
      <c r="Q52">
        <v>0</v>
      </c>
      <c r="R52">
        <v>3.3269917989121198E-2</v>
      </c>
      <c r="U52">
        <v>0.26558420580317099</v>
      </c>
      <c r="V52">
        <v>0.318805227131299</v>
      </c>
      <c r="Y52">
        <v>5.4893429047247602E-2</v>
      </c>
      <c r="AA52">
        <v>0.987550100982028</v>
      </c>
      <c r="AD52">
        <v>7.1309699999999999E-4</v>
      </c>
      <c r="AE52">
        <v>0</v>
      </c>
      <c r="AH52">
        <v>0</v>
      </c>
      <c r="AI52">
        <v>0</v>
      </c>
    </row>
    <row r="53" spans="1:35" x14ac:dyDescent="0.25">
      <c r="A53">
        <v>535</v>
      </c>
      <c r="B53">
        <f t="shared" si="0"/>
        <v>4.4742802609786303E-2</v>
      </c>
      <c r="C53">
        <f t="shared" si="1"/>
        <v>0.67134617040854705</v>
      </c>
      <c r="D53">
        <f t="shared" si="2"/>
        <v>0</v>
      </c>
      <c r="E53">
        <f t="shared" si="3"/>
        <v>3.80712780249415E-2</v>
      </c>
      <c r="F53">
        <f t="shared" si="4"/>
        <v>0.19748309901286301</v>
      </c>
      <c r="G53">
        <f t="shared" si="5"/>
        <v>0.50212176783422102</v>
      </c>
      <c r="I53" s="6">
        <v>2.09439E+19</v>
      </c>
      <c r="M53">
        <v>4.4742802609786303E-2</v>
      </c>
      <c r="N53">
        <v>0.67134617040854705</v>
      </c>
      <c r="Q53">
        <v>0</v>
      </c>
      <c r="R53">
        <v>3.80712780249415E-2</v>
      </c>
      <c r="U53">
        <v>0.19748309901286301</v>
      </c>
      <c r="V53">
        <v>0.50212176783422102</v>
      </c>
      <c r="Y53">
        <v>5.4897428247407599E-2</v>
      </c>
      <c r="AA53">
        <v>0.988406883273375</v>
      </c>
      <c r="AD53">
        <v>6.8395399999999996E-4</v>
      </c>
      <c r="AE53">
        <v>0</v>
      </c>
      <c r="AH53">
        <v>0</v>
      </c>
      <c r="AI53">
        <v>0</v>
      </c>
    </row>
    <row r="54" spans="1:35" x14ac:dyDescent="0.25">
      <c r="A54">
        <v>540</v>
      </c>
      <c r="B54">
        <f t="shared" si="0"/>
        <v>3.72882151810741E-2</v>
      </c>
      <c r="C54">
        <f t="shared" si="1"/>
        <v>0.40186628024540899</v>
      </c>
      <c r="D54">
        <f t="shared" si="2"/>
        <v>0</v>
      </c>
      <c r="E54">
        <f t="shared" si="3"/>
        <v>5.4552415934650697E-2</v>
      </c>
      <c r="F54">
        <f t="shared" si="4"/>
        <v>0.129381992222555</v>
      </c>
      <c r="G54">
        <f t="shared" si="5"/>
        <v>0.71087108013937295</v>
      </c>
      <c r="I54" s="6">
        <v>2.00869E+19</v>
      </c>
      <c r="M54">
        <v>3.72882151810741E-2</v>
      </c>
      <c r="N54">
        <v>0.40186628024540899</v>
      </c>
      <c r="Q54">
        <v>0</v>
      </c>
      <c r="R54">
        <v>5.4552415934650697E-2</v>
      </c>
      <c r="U54">
        <v>0.129381992222555</v>
      </c>
      <c r="V54">
        <v>0.71087108013937295</v>
      </c>
      <c r="Y54">
        <v>5.49014274475675E-2</v>
      </c>
      <c r="AA54">
        <v>0.98926366556472201</v>
      </c>
      <c r="AD54">
        <v>6.5550500000000002E-4</v>
      </c>
      <c r="AE54">
        <v>0</v>
      </c>
      <c r="AH54">
        <v>0</v>
      </c>
      <c r="AI54">
        <v>0</v>
      </c>
    </row>
    <row r="55" spans="1:35" x14ac:dyDescent="0.25">
      <c r="A55">
        <v>545</v>
      </c>
      <c r="B55">
        <f t="shared" si="0"/>
        <v>3.1829941816214402E-2</v>
      </c>
      <c r="C55">
        <f t="shared" si="1"/>
        <v>0.29380057716941899</v>
      </c>
      <c r="D55">
        <f t="shared" si="2"/>
        <v>0</v>
      </c>
      <c r="E55">
        <f t="shared" si="3"/>
        <v>7.1033553844359998E-2</v>
      </c>
      <c r="F55">
        <f t="shared" si="4"/>
        <v>6.1280885432247301E-2</v>
      </c>
      <c r="G55">
        <f t="shared" si="5"/>
        <v>0.93905036524413599</v>
      </c>
      <c r="I55" s="6">
        <v>2.112975E+19</v>
      </c>
      <c r="M55">
        <v>3.1829941816214402E-2</v>
      </c>
      <c r="N55">
        <v>0.29380057716941899</v>
      </c>
      <c r="Q55">
        <v>0</v>
      </c>
      <c r="R55">
        <v>7.1033553844359998E-2</v>
      </c>
      <c r="U55">
        <v>6.1280885432247301E-2</v>
      </c>
      <c r="V55">
        <v>0.93905036524413599</v>
      </c>
      <c r="Y55">
        <v>5.46745446580355E-2</v>
      </c>
      <c r="AA55">
        <v>0.99012044785606801</v>
      </c>
      <c r="AD55">
        <v>6.2705499999999995E-4</v>
      </c>
      <c r="AE55">
        <v>0</v>
      </c>
      <c r="AH55">
        <v>0</v>
      </c>
      <c r="AI55">
        <v>3.13359587665012E-3</v>
      </c>
    </row>
    <row r="56" spans="1:35" x14ac:dyDescent="0.25">
      <c r="A56">
        <v>550</v>
      </c>
      <c r="B56">
        <f t="shared" si="0"/>
        <v>2.6371668451354802E-2</v>
      </c>
      <c r="C56">
        <f t="shared" si="1"/>
        <v>0.17638675894497099</v>
      </c>
      <c r="D56">
        <f t="shared" si="2"/>
        <v>0</v>
      </c>
      <c r="E56">
        <f t="shared" si="3"/>
        <v>9.6018692266735206E-2</v>
      </c>
      <c r="F56">
        <f t="shared" si="4"/>
        <v>0</v>
      </c>
      <c r="G56">
        <f t="shared" si="5"/>
        <v>0.97347174163783101</v>
      </c>
      <c r="I56" s="6">
        <v>2.13063E+19</v>
      </c>
      <c r="M56">
        <v>2.6371668451354802E-2</v>
      </c>
      <c r="N56">
        <v>0.17638675894497099</v>
      </c>
      <c r="Q56">
        <v>0</v>
      </c>
      <c r="R56">
        <v>9.6018692266735206E-2</v>
      </c>
      <c r="U56">
        <v>0</v>
      </c>
      <c r="V56">
        <v>0.97347174163783101</v>
      </c>
      <c r="Y56">
        <v>5.4438020244348399E-2</v>
      </c>
      <c r="AA56">
        <v>0.99097723014741501</v>
      </c>
      <c r="AD56">
        <v>5.9860600000000001E-4</v>
      </c>
      <c r="AE56">
        <v>0</v>
      </c>
      <c r="AH56">
        <v>0</v>
      </c>
      <c r="AI56">
        <v>7.0120159104421096E-3</v>
      </c>
    </row>
    <row r="57" spans="1:35" x14ac:dyDescent="0.25">
      <c r="A57">
        <v>555</v>
      </c>
      <c r="B57">
        <f t="shared" si="0"/>
        <v>2.0913395086495201E-2</v>
      </c>
      <c r="C57">
        <f t="shared" si="1"/>
        <v>0.126812948279583</v>
      </c>
      <c r="D57">
        <f t="shared" si="2"/>
        <v>0</v>
      </c>
      <c r="E57">
        <f t="shared" si="3"/>
        <v>0.121497490357159</v>
      </c>
      <c r="F57">
        <f t="shared" si="4"/>
        <v>0</v>
      </c>
      <c r="G57">
        <f t="shared" si="5"/>
        <v>0.88557262819367399</v>
      </c>
      <c r="I57" s="6">
        <v>2.17094E+19</v>
      </c>
      <c r="M57">
        <v>2.0913395086495201E-2</v>
      </c>
      <c r="N57">
        <v>0.126812948279583</v>
      </c>
      <c r="Q57">
        <v>0</v>
      </c>
      <c r="R57">
        <v>0.121497490357159</v>
      </c>
      <c r="U57">
        <v>0</v>
      </c>
      <c r="V57">
        <v>0.88557262819367399</v>
      </c>
      <c r="Y57">
        <v>5.4201495830661403E-2</v>
      </c>
      <c r="AA57">
        <v>0.99183401243876201</v>
      </c>
      <c r="AD57">
        <v>5.7015600000000005E-4</v>
      </c>
      <c r="AE57">
        <v>0</v>
      </c>
      <c r="AH57">
        <v>0</v>
      </c>
      <c r="AI57">
        <v>1.0890435944234099E-2</v>
      </c>
    </row>
    <row r="58" spans="1:35" x14ac:dyDescent="0.25">
      <c r="A58">
        <v>560</v>
      </c>
      <c r="B58">
        <f t="shared" si="0"/>
        <v>1.54551217216355E-2</v>
      </c>
      <c r="C58">
        <f t="shared" si="1"/>
        <v>9.8405117182461699E-2</v>
      </c>
      <c r="D58">
        <f t="shared" si="2"/>
        <v>0</v>
      </c>
      <c r="E58">
        <f t="shared" si="3"/>
        <v>0.15049964331044899</v>
      </c>
      <c r="F58">
        <f t="shared" si="4"/>
        <v>0</v>
      </c>
      <c r="G58">
        <f t="shared" si="5"/>
        <v>0.78286128269655997</v>
      </c>
      <c r="I58" s="6">
        <v>2.081325E+19</v>
      </c>
      <c r="M58">
        <v>1.54551217216355E-2</v>
      </c>
      <c r="N58">
        <v>9.8405117182461699E-2</v>
      </c>
      <c r="Q58">
        <v>0</v>
      </c>
      <c r="R58">
        <v>0.15049964331044899</v>
      </c>
      <c r="U58">
        <v>0</v>
      </c>
      <c r="V58">
        <v>0.78286128269655997</v>
      </c>
      <c r="Y58">
        <v>5.3964971416974303E-2</v>
      </c>
      <c r="AA58">
        <v>0.99269079473010902</v>
      </c>
      <c r="AD58">
        <v>5.41707E-4</v>
      </c>
      <c r="AE58">
        <v>0</v>
      </c>
      <c r="AH58">
        <v>0</v>
      </c>
      <c r="AI58">
        <v>1.47688559780261E-2</v>
      </c>
    </row>
    <row r="59" spans="1:35" x14ac:dyDescent="0.25">
      <c r="A59">
        <v>565</v>
      </c>
      <c r="B59">
        <f t="shared" si="0"/>
        <v>9.9968483567759499E-3</v>
      </c>
      <c r="C59">
        <f t="shared" si="1"/>
        <v>7.8225153862883506E-2</v>
      </c>
      <c r="D59">
        <f t="shared" si="2"/>
        <v>0</v>
      </c>
      <c r="E59">
        <f t="shared" si="3"/>
        <v>0.18346260627341199</v>
      </c>
      <c r="F59">
        <f t="shared" si="4"/>
        <v>0</v>
      </c>
      <c r="G59">
        <f t="shared" si="5"/>
        <v>0.71165942194768494</v>
      </c>
      <c r="I59" s="6">
        <v>2.14255E+19</v>
      </c>
      <c r="M59">
        <v>9.9968483567759499E-3</v>
      </c>
      <c r="N59">
        <v>7.8225153862883506E-2</v>
      </c>
      <c r="Q59">
        <v>0</v>
      </c>
      <c r="R59">
        <v>0.18346260627341199</v>
      </c>
      <c r="U59">
        <v>0</v>
      </c>
      <c r="V59">
        <v>0.71165942194768494</v>
      </c>
      <c r="Y59">
        <v>5.37284470032873E-2</v>
      </c>
      <c r="AA59">
        <v>0.99354757702145602</v>
      </c>
      <c r="AD59">
        <v>5.1325700000000004E-4</v>
      </c>
      <c r="AE59">
        <v>0</v>
      </c>
      <c r="AH59">
        <v>0</v>
      </c>
      <c r="AI59">
        <v>1.8647276011817999E-2</v>
      </c>
    </row>
    <row r="60" spans="1:35" x14ac:dyDescent="0.25">
      <c r="A60">
        <v>570</v>
      </c>
      <c r="B60">
        <f t="shared" si="0"/>
        <v>4.5385749919163304E-3</v>
      </c>
      <c r="C60">
        <f t="shared" si="1"/>
        <v>5.80451905433053E-2</v>
      </c>
      <c r="D60">
        <f t="shared" si="2"/>
        <v>0</v>
      </c>
      <c r="E60">
        <f t="shared" si="3"/>
        <v>0.201686163871307</v>
      </c>
      <c r="F60">
        <f t="shared" si="4"/>
        <v>0</v>
      </c>
      <c r="G60">
        <f t="shared" si="5"/>
        <v>0.64045756119881103</v>
      </c>
      <c r="I60" s="6">
        <v>2.113115E+19</v>
      </c>
      <c r="J60" s="6"/>
      <c r="M60">
        <v>4.5385749919163304E-3</v>
      </c>
      <c r="N60">
        <v>5.80451905433053E-2</v>
      </c>
      <c r="Q60">
        <v>0</v>
      </c>
      <c r="R60">
        <v>0.201686163871307</v>
      </c>
      <c r="U60">
        <v>0</v>
      </c>
      <c r="V60">
        <v>0.64045756119881103</v>
      </c>
      <c r="Y60">
        <v>5.3491922589600199E-2</v>
      </c>
      <c r="AA60">
        <v>0.99337367430026702</v>
      </c>
      <c r="AD60">
        <v>4.9397199999999997E-4</v>
      </c>
      <c r="AE60">
        <v>0</v>
      </c>
      <c r="AH60">
        <v>0</v>
      </c>
      <c r="AI60">
        <v>2.252569604561E-2</v>
      </c>
    </row>
    <row r="61" spans="1:35" x14ac:dyDescent="0.25">
      <c r="A61">
        <v>575</v>
      </c>
      <c r="B61">
        <f t="shared" si="0"/>
        <v>0</v>
      </c>
      <c r="C61">
        <f t="shared" si="1"/>
        <v>5.1152681415280003E-2</v>
      </c>
      <c r="D61">
        <f t="shared" si="2"/>
        <v>0</v>
      </c>
      <c r="E61">
        <f t="shared" si="3"/>
        <v>0.21580776160902301</v>
      </c>
      <c r="F61">
        <f t="shared" si="4"/>
        <v>0</v>
      </c>
      <c r="G61">
        <f t="shared" si="5"/>
        <v>0.55889355007865904</v>
      </c>
      <c r="I61" s="6">
        <v>2.131655E+19</v>
      </c>
      <c r="J61" s="6"/>
      <c r="M61">
        <v>0</v>
      </c>
      <c r="N61">
        <v>5.1152681415280003E-2</v>
      </c>
      <c r="Q61">
        <v>0</v>
      </c>
      <c r="R61">
        <v>0.21580776160902301</v>
      </c>
      <c r="U61">
        <v>0</v>
      </c>
      <c r="V61">
        <v>0.55889355007865904</v>
      </c>
      <c r="Y61">
        <v>5.3255398175913203E-2</v>
      </c>
      <c r="AA61">
        <v>0.99310285279434796</v>
      </c>
      <c r="AD61">
        <v>4.8268200000000001E-4</v>
      </c>
      <c r="AE61">
        <v>0</v>
      </c>
      <c r="AH61">
        <v>0</v>
      </c>
      <c r="AI61">
        <v>2.7791678323570101E-2</v>
      </c>
    </row>
    <row r="62" spans="1:35" x14ac:dyDescent="0.25">
      <c r="A62">
        <v>580</v>
      </c>
      <c r="B62">
        <f t="shared" si="0"/>
        <v>0</v>
      </c>
      <c r="C62">
        <f t="shared" si="1"/>
        <v>4.62285502356422E-2</v>
      </c>
      <c r="D62">
        <f t="shared" si="2"/>
        <v>0</v>
      </c>
      <c r="E62">
        <f t="shared" si="3"/>
        <v>0.22992935934674</v>
      </c>
      <c r="F62">
        <f t="shared" si="4"/>
        <v>0</v>
      </c>
      <c r="G62">
        <f t="shared" si="5"/>
        <v>0.45024226533822898</v>
      </c>
      <c r="I62" s="6">
        <v>2.183015E+19</v>
      </c>
      <c r="J62" s="6"/>
      <c r="M62">
        <v>0</v>
      </c>
      <c r="N62">
        <v>4.62285502356422E-2</v>
      </c>
      <c r="Q62">
        <v>0</v>
      </c>
      <c r="R62">
        <v>0.22992935934674</v>
      </c>
      <c r="U62">
        <v>0</v>
      </c>
      <c r="V62">
        <v>0.45024226533822898</v>
      </c>
      <c r="Y62">
        <v>5.3018873762226103E-2</v>
      </c>
      <c r="AA62">
        <v>0.99283203128842901</v>
      </c>
      <c r="AD62">
        <v>4.7139300000000002E-4</v>
      </c>
      <c r="AE62">
        <v>0</v>
      </c>
      <c r="AH62">
        <v>0</v>
      </c>
      <c r="AI62">
        <v>3.8572226177936403E-2</v>
      </c>
    </row>
    <row r="63" spans="1:35" x14ac:dyDescent="0.25">
      <c r="A63">
        <v>585</v>
      </c>
      <c r="B63">
        <f t="shared" si="0"/>
        <v>0</v>
      </c>
      <c r="C63">
        <f t="shared" si="1"/>
        <v>4.13044190560043E-2</v>
      </c>
      <c r="D63">
        <f t="shared" si="2"/>
        <v>0</v>
      </c>
      <c r="E63">
        <f t="shared" si="3"/>
        <v>0.24405095708445601</v>
      </c>
      <c r="F63">
        <f t="shared" si="4"/>
        <v>0</v>
      </c>
      <c r="G63">
        <f t="shared" si="5"/>
        <v>0.34159098059779802</v>
      </c>
      <c r="I63" s="6">
        <v>2.245985E+19</v>
      </c>
      <c r="J63" s="6"/>
      <c r="M63">
        <v>0</v>
      </c>
      <c r="N63">
        <v>4.13044190560043E-2</v>
      </c>
      <c r="Q63">
        <v>0</v>
      </c>
      <c r="R63">
        <v>0.24405095708445601</v>
      </c>
      <c r="U63">
        <v>0</v>
      </c>
      <c r="V63">
        <v>0.34159098059779802</v>
      </c>
      <c r="Y63">
        <v>5.2948228928148197E-2</v>
      </c>
      <c r="AA63">
        <v>0.99256120978250995</v>
      </c>
      <c r="AD63">
        <v>4.6010400000000003E-4</v>
      </c>
      <c r="AE63">
        <v>0</v>
      </c>
      <c r="AH63">
        <v>0</v>
      </c>
      <c r="AI63">
        <v>4.9352774032302801E-2</v>
      </c>
    </row>
    <row r="64" spans="1:35" x14ac:dyDescent="0.25">
      <c r="A64">
        <v>590</v>
      </c>
      <c r="B64">
        <f t="shared" si="0"/>
        <v>0</v>
      </c>
      <c r="C64">
        <f t="shared" si="1"/>
        <v>3.6380287876366497E-2</v>
      </c>
      <c r="D64">
        <f t="shared" si="2"/>
        <v>0</v>
      </c>
      <c r="E64">
        <f t="shared" si="3"/>
        <v>0.25817255482217299</v>
      </c>
      <c r="F64">
        <f t="shared" si="4"/>
        <v>0</v>
      </c>
      <c r="G64">
        <f t="shared" si="5"/>
        <v>0.288647383815405</v>
      </c>
      <c r="I64" s="6">
        <v>2.035135E+19</v>
      </c>
      <c r="J64" s="6"/>
      <c r="M64">
        <v>0</v>
      </c>
      <c r="N64">
        <v>3.6380287876366497E-2</v>
      </c>
      <c r="Q64">
        <v>0</v>
      </c>
      <c r="R64">
        <v>0.25817255482217299</v>
      </c>
      <c r="U64">
        <v>0</v>
      </c>
      <c r="V64">
        <v>0.288647383815405</v>
      </c>
      <c r="Y64">
        <v>5.2881155092397297E-2</v>
      </c>
      <c r="AA64">
        <v>0.992290388276591</v>
      </c>
      <c r="AD64">
        <v>4.4881499999999998E-4</v>
      </c>
      <c r="AE64">
        <v>0</v>
      </c>
      <c r="AH64">
        <v>0</v>
      </c>
      <c r="AI64">
        <v>6.01333218866692E-2</v>
      </c>
    </row>
    <row r="65" spans="1:35" x14ac:dyDescent="0.25">
      <c r="A65">
        <v>595</v>
      </c>
      <c r="B65">
        <f t="shared" si="0"/>
        <v>0</v>
      </c>
      <c r="C65">
        <f t="shared" si="1"/>
        <v>3.0129612818437401E-2</v>
      </c>
      <c r="D65">
        <f t="shared" si="2"/>
        <v>0</v>
      </c>
      <c r="E65">
        <f t="shared" si="3"/>
        <v>0.26629634534526597</v>
      </c>
      <c r="F65">
        <f t="shared" si="4"/>
        <v>0</v>
      </c>
      <c r="G65">
        <f t="shared" si="5"/>
        <v>0.23627364315892099</v>
      </c>
      <c r="I65" s="6">
        <v>2.14967E+19</v>
      </c>
      <c r="J65" s="6"/>
      <c r="M65">
        <v>0</v>
      </c>
      <c r="N65">
        <v>3.0129612818437401E-2</v>
      </c>
      <c r="Q65">
        <v>0</v>
      </c>
      <c r="R65">
        <v>0.26629634534526597</v>
      </c>
      <c r="U65">
        <v>0</v>
      </c>
      <c r="V65">
        <v>0.23627364315892099</v>
      </c>
      <c r="Y65">
        <v>5.2814081256646501E-2</v>
      </c>
      <c r="AA65">
        <v>0.99217124418274705</v>
      </c>
      <c r="AD65">
        <v>4.3752500000000002E-4</v>
      </c>
      <c r="AE65">
        <v>0</v>
      </c>
      <c r="AH65">
        <v>0</v>
      </c>
      <c r="AI65">
        <v>7.0913869741035501E-2</v>
      </c>
    </row>
    <row r="66" spans="1:35" x14ac:dyDescent="0.25">
      <c r="A66">
        <v>600</v>
      </c>
      <c r="B66">
        <f t="shared" si="0"/>
        <v>0</v>
      </c>
      <c r="C66">
        <f t="shared" si="1"/>
        <v>2.3312916656067599E-2</v>
      </c>
      <c r="D66">
        <f t="shared" si="2"/>
        <v>0</v>
      </c>
      <c r="E66">
        <f t="shared" si="3"/>
        <v>0.25886214388460799</v>
      </c>
      <c r="F66">
        <f t="shared" si="4"/>
        <v>0</v>
      </c>
      <c r="G66">
        <f t="shared" si="5"/>
        <v>0.18389990250243801</v>
      </c>
      <c r="I66" s="6">
        <v>2.213015E+19</v>
      </c>
      <c r="J66" s="6"/>
      <c r="M66">
        <v>0</v>
      </c>
      <c r="N66">
        <v>2.3312916656067599E-2</v>
      </c>
      <c r="Q66">
        <v>0</v>
      </c>
      <c r="R66">
        <v>0.25886214388460799</v>
      </c>
      <c r="U66">
        <v>0</v>
      </c>
      <c r="V66">
        <v>0.18389990250243801</v>
      </c>
      <c r="Y66">
        <v>5.2747007420895602E-2</v>
      </c>
      <c r="AA66">
        <v>0.99213087072829398</v>
      </c>
      <c r="AD66">
        <v>4.2623599999999998E-4</v>
      </c>
      <c r="AE66">
        <v>0</v>
      </c>
      <c r="AH66">
        <v>0</v>
      </c>
      <c r="AI66">
        <v>8.16944175954019E-2</v>
      </c>
    </row>
    <row r="67" spans="1:35" x14ac:dyDescent="0.25">
      <c r="A67">
        <v>605</v>
      </c>
      <c r="B67">
        <f t="shared" ref="B67:B130" si="6">M67</f>
        <v>0</v>
      </c>
      <c r="C67">
        <f t="shared" ref="C67:C130" si="7">N67</f>
        <v>1.64962204936978E-2</v>
      </c>
      <c r="D67">
        <f t="shared" ref="D67:D130" si="8">Q67</f>
        <v>0</v>
      </c>
      <c r="E67">
        <f t="shared" ref="E67:E130" si="9">R67</f>
        <v>0.251427942423949</v>
      </c>
      <c r="F67">
        <f t="shared" ref="F67:F130" si="10">U67</f>
        <v>0</v>
      </c>
      <c r="G67">
        <f t="shared" ref="G67:G130" si="11">V67</f>
        <v>0.142359537572254</v>
      </c>
      <c r="I67" s="6">
        <v>2.2657E+19</v>
      </c>
      <c r="J67" s="6"/>
      <c r="M67">
        <v>0</v>
      </c>
      <c r="N67">
        <v>1.64962204936978E-2</v>
      </c>
      <c r="Q67">
        <v>0</v>
      </c>
      <c r="R67">
        <v>0.251427942423949</v>
      </c>
      <c r="U67">
        <v>0</v>
      </c>
      <c r="V67">
        <v>0.142359537572254</v>
      </c>
      <c r="Y67">
        <v>5.2679933585144702E-2</v>
      </c>
      <c r="AA67">
        <v>0.99209049727384002</v>
      </c>
      <c r="AD67">
        <v>4.1494699999999998E-4</v>
      </c>
      <c r="AE67">
        <v>0</v>
      </c>
      <c r="AH67">
        <v>0</v>
      </c>
      <c r="AI67">
        <v>0.100336890883075</v>
      </c>
    </row>
    <row r="68" spans="1:35" x14ac:dyDescent="0.25">
      <c r="A68">
        <v>610</v>
      </c>
      <c r="B68">
        <f t="shared" si="6"/>
        <v>0</v>
      </c>
      <c r="C68">
        <f t="shared" si="7"/>
        <v>9.6795243313279808E-3</v>
      </c>
      <c r="D68">
        <f t="shared" si="8"/>
        <v>0</v>
      </c>
      <c r="E68">
        <f t="shared" si="9"/>
        <v>0.24399374096328999</v>
      </c>
      <c r="F68">
        <f t="shared" si="10"/>
        <v>0</v>
      </c>
      <c r="G68">
        <f t="shared" si="11"/>
        <v>0.126094797687861</v>
      </c>
      <c r="I68" s="6">
        <v>2.242225E+19</v>
      </c>
      <c r="M68">
        <v>0</v>
      </c>
      <c r="N68">
        <v>9.6795243313279808E-3</v>
      </c>
      <c r="Q68">
        <v>0</v>
      </c>
      <c r="R68">
        <v>0.24399374096328999</v>
      </c>
      <c r="U68">
        <v>0</v>
      </c>
      <c r="V68">
        <v>0.126094797687861</v>
      </c>
      <c r="Y68">
        <v>5.2612859749393802E-2</v>
      </c>
      <c r="AA68">
        <v>0.99205012381938595</v>
      </c>
      <c r="AD68">
        <v>4.0365799999999999E-4</v>
      </c>
      <c r="AE68">
        <v>0</v>
      </c>
      <c r="AH68">
        <v>0</v>
      </c>
      <c r="AI68">
        <v>0.12445429051135901</v>
      </c>
    </row>
    <row r="69" spans="1:35" x14ac:dyDescent="0.25">
      <c r="A69">
        <v>615</v>
      </c>
      <c r="B69">
        <f t="shared" si="6"/>
        <v>0</v>
      </c>
      <c r="C69">
        <f t="shared" si="7"/>
        <v>2.86282816895815E-3</v>
      </c>
      <c r="D69">
        <f t="shared" si="8"/>
        <v>0</v>
      </c>
      <c r="E69">
        <f t="shared" si="9"/>
        <v>0.231010793892648</v>
      </c>
      <c r="F69">
        <f t="shared" si="10"/>
        <v>0</v>
      </c>
      <c r="G69">
        <f t="shared" si="11"/>
        <v>0.109830057803468</v>
      </c>
      <c r="I69" s="6">
        <v>2.254805E+19</v>
      </c>
      <c r="J69" s="6"/>
      <c r="M69">
        <v>0</v>
      </c>
      <c r="N69">
        <v>2.86282816895815E-3</v>
      </c>
      <c r="Q69">
        <v>0</v>
      </c>
      <c r="R69">
        <v>0.231010793892648</v>
      </c>
      <c r="U69">
        <v>0</v>
      </c>
      <c r="V69">
        <v>0.109830057803468</v>
      </c>
      <c r="Y69">
        <v>5.2487484428636301E-2</v>
      </c>
      <c r="AA69">
        <v>0.992009750364932</v>
      </c>
      <c r="AD69">
        <v>3.8934100000000003E-4</v>
      </c>
      <c r="AE69">
        <v>0</v>
      </c>
      <c r="AH69">
        <v>0</v>
      </c>
      <c r="AI69">
        <v>0.146283700566575</v>
      </c>
    </row>
    <row r="70" spans="1:35" x14ac:dyDescent="0.25">
      <c r="A70">
        <v>620</v>
      </c>
      <c r="B70">
        <f t="shared" si="6"/>
        <v>0</v>
      </c>
      <c r="C70">
        <f t="shared" si="7"/>
        <v>0</v>
      </c>
      <c r="D70">
        <f t="shared" si="8"/>
        <v>0</v>
      </c>
      <c r="E70">
        <f t="shared" si="9"/>
        <v>0.20085685665167699</v>
      </c>
      <c r="F70">
        <f t="shared" si="10"/>
        <v>0</v>
      </c>
      <c r="G70">
        <f t="shared" si="11"/>
        <v>9.3565317919075394E-2</v>
      </c>
      <c r="I70" s="6">
        <v>2.29458E+19</v>
      </c>
      <c r="M70">
        <v>0</v>
      </c>
      <c r="N70">
        <v>0</v>
      </c>
      <c r="Q70">
        <v>0</v>
      </c>
      <c r="R70">
        <v>0.20085685665167699</v>
      </c>
      <c r="U70">
        <v>0</v>
      </c>
      <c r="V70">
        <v>9.3565317919075394E-2</v>
      </c>
      <c r="Y70">
        <v>5.2163191009261901E-2</v>
      </c>
      <c r="AA70">
        <v>0.99196937691047904</v>
      </c>
      <c r="AD70">
        <v>3.7357299999999998E-4</v>
      </c>
      <c r="AE70">
        <v>0</v>
      </c>
      <c r="AH70">
        <v>0</v>
      </c>
      <c r="AI70">
        <v>0.17166144599427699</v>
      </c>
    </row>
    <row r="71" spans="1:35" x14ac:dyDescent="0.25">
      <c r="A71">
        <v>625</v>
      </c>
      <c r="B71">
        <f t="shared" si="6"/>
        <v>0</v>
      </c>
      <c r="C71">
        <f t="shared" si="7"/>
        <v>0</v>
      </c>
      <c r="D71">
        <f t="shared" si="8"/>
        <v>0</v>
      </c>
      <c r="E71">
        <f t="shared" si="9"/>
        <v>0.17070291941070601</v>
      </c>
      <c r="F71">
        <f t="shared" si="10"/>
        <v>0</v>
      </c>
      <c r="G71">
        <f t="shared" si="11"/>
        <v>7.7300578034682293E-2</v>
      </c>
      <c r="I71" s="6">
        <v>2.20303E+19</v>
      </c>
      <c r="M71">
        <v>0</v>
      </c>
      <c r="N71">
        <v>0</v>
      </c>
      <c r="Q71">
        <v>0</v>
      </c>
      <c r="R71">
        <v>0.17070291941070601</v>
      </c>
      <c r="U71">
        <v>0</v>
      </c>
      <c r="V71">
        <v>7.7300578034682293E-2</v>
      </c>
      <c r="Y71">
        <v>5.1838897589887398E-2</v>
      </c>
      <c r="AA71">
        <v>0.99215903610340705</v>
      </c>
      <c r="AD71">
        <v>3.5780499999999999E-4</v>
      </c>
      <c r="AE71">
        <v>0</v>
      </c>
      <c r="AH71">
        <v>0</v>
      </c>
      <c r="AI71">
        <v>0.20231764057243701</v>
      </c>
    </row>
    <row r="72" spans="1:35" x14ac:dyDescent="0.25">
      <c r="A72">
        <v>630</v>
      </c>
      <c r="B72">
        <f t="shared" si="6"/>
        <v>0</v>
      </c>
      <c r="C72">
        <f t="shared" si="7"/>
        <v>0</v>
      </c>
      <c r="D72">
        <f t="shared" si="8"/>
        <v>0</v>
      </c>
      <c r="E72">
        <f t="shared" si="9"/>
        <v>0.151403639033628</v>
      </c>
      <c r="F72">
        <f t="shared" si="10"/>
        <v>0</v>
      </c>
      <c r="G72">
        <f t="shared" si="11"/>
        <v>6.10358381502892E-2</v>
      </c>
      <c r="I72" s="6">
        <v>2.21075E+19</v>
      </c>
      <c r="M72">
        <v>0</v>
      </c>
      <c r="N72">
        <v>0</v>
      </c>
      <c r="Q72">
        <v>0</v>
      </c>
      <c r="R72">
        <v>0.151403639033628</v>
      </c>
      <c r="U72">
        <v>0</v>
      </c>
      <c r="V72">
        <v>6.10358381502892E-2</v>
      </c>
      <c r="Y72">
        <v>5.1514604170512998E-2</v>
      </c>
      <c r="AA72">
        <v>0.99255538080641403</v>
      </c>
      <c r="AD72">
        <v>3.4203700000000001E-4</v>
      </c>
      <c r="AE72">
        <v>0</v>
      </c>
      <c r="AH72">
        <v>0</v>
      </c>
      <c r="AI72">
        <v>0.232973835150598</v>
      </c>
    </row>
    <row r="73" spans="1:35" x14ac:dyDescent="0.25">
      <c r="A73">
        <v>635</v>
      </c>
      <c r="B73">
        <f t="shared" si="6"/>
        <v>0</v>
      </c>
      <c r="C73">
        <f t="shared" si="7"/>
        <v>0</v>
      </c>
      <c r="D73">
        <f t="shared" si="8"/>
        <v>0</v>
      </c>
      <c r="E73">
        <f t="shared" si="9"/>
        <v>0.133350454699209</v>
      </c>
      <c r="F73">
        <f t="shared" si="10"/>
        <v>0</v>
      </c>
      <c r="G73">
        <f t="shared" si="11"/>
        <v>4.4771098265896099E-2</v>
      </c>
      <c r="I73" s="6">
        <v>2.290195E+19</v>
      </c>
      <c r="M73">
        <v>0</v>
      </c>
      <c r="N73">
        <v>0</v>
      </c>
      <c r="Q73">
        <v>0</v>
      </c>
      <c r="R73">
        <v>0.133350454699209</v>
      </c>
      <c r="U73">
        <v>0</v>
      </c>
      <c r="V73">
        <v>4.4771098265896099E-2</v>
      </c>
      <c r="Y73">
        <v>5.1190310751138599E-2</v>
      </c>
      <c r="AA73">
        <v>0.99295172550942101</v>
      </c>
      <c r="AD73">
        <v>3.2626900000000002E-4</v>
      </c>
      <c r="AE73">
        <v>0</v>
      </c>
      <c r="AH73">
        <v>0</v>
      </c>
      <c r="AI73">
        <v>0.26382302340698899</v>
      </c>
    </row>
    <row r="74" spans="1:35" x14ac:dyDescent="0.25">
      <c r="A74">
        <v>640</v>
      </c>
      <c r="B74">
        <f t="shared" si="6"/>
        <v>0</v>
      </c>
      <c r="C74">
        <f t="shared" si="7"/>
        <v>0</v>
      </c>
      <c r="D74">
        <f t="shared" si="8"/>
        <v>0</v>
      </c>
      <c r="E74">
        <f t="shared" si="9"/>
        <v>0.116398841477688</v>
      </c>
      <c r="F74">
        <f t="shared" si="10"/>
        <v>0</v>
      </c>
      <c r="G74">
        <f t="shared" si="11"/>
        <v>2.8506358381502998E-2</v>
      </c>
      <c r="I74" s="6">
        <v>2.308225E+19</v>
      </c>
      <c r="M74">
        <v>0</v>
      </c>
      <c r="N74">
        <v>0</v>
      </c>
      <c r="Q74">
        <v>0</v>
      </c>
      <c r="R74">
        <v>0.116398841477688</v>
      </c>
      <c r="U74">
        <v>0</v>
      </c>
      <c r="V74">
        <v>2.8506358381502998E-2</v>
      </c>
      <c r="Y74">
        <v>5.0866017331764102E-2</v>
      </c>
      <c r="AA74">
        <v>0.99334807021242799</v>
      </c>
      <c r="AD74">
        <v>3.1050099999999997E-4</v>
      </c>
      <c r="AE74">
        <v>0</v>
      </c>
      <c r="AH74">
        <v>0</v>
      </c>
      <c r="AI74">
        <v>0.31562462912151401</v>
      </c>
    </row>
    <row r="75" spans="1:35" x14ac:dyDescent="0.25">
      <c r="A75">
        <v>645</v>
      </c>
      <c r="B75">
        <f t="shared" si="6"/>
        <v>0</v>
      </c>
      <c r="C75">
        <f t="shared" si="7"/>
        <v>0</v>
      </c>
      <c r="D75">
        <f t="shared" si="8"/>
        <v>0</v>
      </c>
      <c r="E75">
        <f t="shared" si="9"/>
        <v>0.103569517308158</v>
      </c>
      <c r="F75">
        <f t="shared" si="10"/>
        <v>0</v>
      </c>
      <c r="G75">
        <f t="shared" si="11"/>
        <v>1.2241618497109899E-2</v>
      </c>
      <c r="I75" s="6">
        <v>2.342485E+19</v>
      </c>
      <c r="M75">
        <v>0</v>
      </c>
      <c r="N75">
        <v>0</v>
      </c>
      <c r="Q75">
        <v>0</v>
      </c>
      <c r="R75">
        <v>0.103569517308158</v>
      </c>
      <c r="U75">
        <v>0</v>
      </c>
      <c r="V75">
        <v>1.2241618497109899E-2</v>
      </c>
      <c r="Y75">
        <v>5.0541723912389702E-2</v>
      </c>
      <c r="AA75">
        <v>0.99374441491543597</v>
      </c>
      <c r="AD75">
        <v>2.9424900000000001E-4</v>
      </c>
      <c r="AE75">
        <v>0</v>
      </c>
      <c r="AH75">
        <v>0</v>
      </c>
      <c r="AI75">
        <v>0.346855318965888</v>
      </c>
    </row>
    <row r="76" spans="1:35" x14ac:dyDescent="0.25">
      <c r="A76">
        <v>650</v>
      </c>
      <c r="B76">
        <f t="shared" si="6"/>
        <v>0</v>
      </c>
      <c r="C76">
        <f t="shared" si="7"/>
        <v>0</v>
      </c>
      <c r="D76">
        <f t="shared" si="8"/>
        <v>0</v>
      </c>
      <c r="E76">
        <f t="shared" si="9"/>
        <v>9.07401931386283E-2</v>
      </c>
      <c r="F76">
        <f t="shared" si="10"/>
        <v>0</v>
      </c>
      <c r="G76">
        <f t="shared" si="11"/>
        <v>0</v>
      </c>
      <c r="I76" s="6">
        <v>2.23801E+19</v>
      </c>
      <c r="M76">
        <v>0</v>
      </c>
      <c r="N76">
        <v>0</v>
      </c>
      <c r="Q76">
        <v>0</v>
      </c>
      <c r="R76">
        <v>9.07401931386283E-2</v>
      </c>
      <c r="U76">
        <v>0</v>
      </c>
      <c r="V76">
        <v>0</v>
      </c>
      <c r="Y76">
        <v>5.0217430493015199E-2</v>
      </c>
      <c r="AA76">
        <v>0.99414075961844295</v>
      </c>
      <c r="AD76">
        <v>2.7703200000000003E-4</v>
      </c>
      <c r="AE76">
        <v>0</v>
      </c>
      <c r="AH76">
        <v>0</v>
      </c>
      <c r="AI76">
        <v>0.38290403809601897</v>
      </c>
    </row>
    <row r="77" spans="1:35" x14ac:dyDescent="0.25">
      <c r="A77">
        <v>655</v>
      </c>
      <c r="B77">
        <f t="shared" si="6"/>
        <v>0</v>
      </c>
      <c r="C77">
        <f t="shared" si="7"/>
        <v>0</v>
      </c>
      <c r="D77">
        <f t="shared" si="8"/>
        <v>0</v>
      </c>
      <c r="E77">
        <f t="shared" si="9"/>
        <v>7.8708920548853104E-2</v>
      </c>
      <c r="F77">
        <f t="shared" si="10"/>
        <v>0</v>
      </c>
      <c r="G77">
        <f t="shared" si="11"/>
        <v>0</v>
      </c>
      <c r="I77" s="6">
        <v>2.20168E+19</v>
      </c>
      <c r="M77">
        <v>0</v>
      </c>
      <c r="N77">
        <v>0</v>
      </c>
      <c r="Q77">
        <v>0</v>
      </c>
      <c r="R77">
        <v>7.8708920548853104E-2</v>
      </c>
      <c r="U77">
        <v>0</v>
      </c>
      <c r="V77">
        <v>0</v>
      </c>
      <c r="Y77">
        <v>4.9893137073640799E-2</v>
      </c>
      <c r="AA77">
        <v>0.99453710432145004</v>
      </c>
      <c r="AD77">
        <v>2.5981399999999998E-4</v>
      </c>
      <c r="AE77" s="6">
        <v>1.4210885329156701E-6</v>
      </c>
      <c r="AH77">
        <v>0</v>
      </c>
      <c r="AI77">
        <v>0.421172302527835</v>
      </c>
    </row>
    <row r="78" spans="1:35" x14ac:dyDescent="0.25">
      <c r="A78">
        <v>660</v>
      </c>
      <c r="B78">
        <f t="shared" si="6"/>
        <v>0</v>
      </c>
      <c r="C78">
        <f t="shared" si="7"/>
        <v>0</v>
      </c>
      <c r="D78">
        <f t="shared" si="8"/>
        <v>0</v>
      </c>
      <c r="E78">
        <f t="shared" si="9"/>
        <v>6.8547108251118399E-2</v>
      </c>
      <c r="F78">
        <f t="shared" si="10"/>
        <v>0</v>
      </c>
      <c r="G78">
        <f t="shared" si="11"/>
        <v>0</v>
      </c>
      <c r="I78" s="6">
        <v>2.320175E+19</v>
      </c>
      <c r="M78">
        <v>0</v>
      </c>
      <c r="N78">
        <v>0</v>
      </c>
      <c r="Q78">
        <v>0</v>
      </c>
      <c r="R78">
        <v>6.8547108251118399E-2</v>
      </c>
      <c r="U78">
        <v>0</v>
      </c>
      <c r="V78">
        <v>0</v>
      </c>
      <c r="Y78">
        <v>4.9568843654266399E-2</v>
      </c>
      <c r="AA78">
        <v>0.99493344902445702</v>
      </c>
      <c r="AD78">
        <v>2.4259600000000001E-4</v>
      </c>
      <c r="AE78" s="6">
        <v>3.7091861135672799E-6</v>
      </c>
      <c r="AH78">
        <v>0</v>
      </c>
      <c r="AI78">
        <v>0.46162686815167497</v>
      </c>
    </row>
    <row r="79" spans="1:35" x14ac:dyDescent="0.25">
      <c r="A79">
        <v>665</v>
      </c>
      <c r="B79">
        <f t="shared" si="6"/>
        <v>0</v>
      </c>
      <c r="C79">
        <f t="shared" si="7"/>
        <v>0</v>
      </c>
      <c r="D79">
        <f t="shared" si="8"/>
        <v>0</v>
      </c>
      <c r="E79">
        <f t="shared" si="9"/>
        <v>5.8385295953383702E-2</v>
      </c>
      <c r="F79">
        <f t="shared" si="10"/>
        <v>0</v>
      </c>
      <c r="G79">
        <f t="shared" si="11"/>
        <v>0</v>
      </c>
      <c r="I79" s="6">
        <v>2.369115E+19</v>
      </c>
      <c r="M79">
        <v>0</v>
      </c>
      <c r="N79">
        <v>0</v>
      </c>
      <c r="Q79">
        <v>0</v>
      </c>
      <c r="R79">
        <v>5.8385295953383702E-2</v>
      </c>
      <c r="U79">
        <v>0</v>
      </c>
      <c r="V79">
        <v>0</v>
      </c>
      <c r="Y79">
        <v>4.9244550234891903E-2</v>
      </c>
      <c r="AA79">
        <v>0.99510913742549401</v>
      </c>
      <c r="AD79">
        <v>2.25379E-4</v>
      </c>
      <c r="AE79" s="6">
        <v>5.9972836942188899E-6</v>
      </c>
      <c r="AH79">
        <v>0</v>
      </c>
      <c r="AI79">
        <v>0.51553825543439402</v>
      </c>
    </row>
    <row r="80" spans="1:35" x14ac:dyDescent="0.25">
      <c r="A80">
        <v>670</v>
      </c>
      <c r="B80">
        <f t="shared" si="6"/>
        <v>0</v>
      </c>
      <c r="C80">
        <f t="shared" si="7"/>
        <v>0</v>
      </c>
      <c r="D80">
        <f t="shared" si="8"/>
        <v>0</v>
      </c>
      <c r="E80">
        <f t="shared" si="9"/>
        <v>4.5643459926013902E-2</v>
      </c>
      <c r="F80">
        <f t="shared" si="10"/>
        <v>0</v>
      </c>
      <c r="G80">
        <f t="shared" si="11"/>
        <v>0</v>
      </c>
      <c r="I80" s="6">
        <v>2.395355E+19</v>
      </c>
      <c r="M80">
        <v>0</v>
      </c>
      <c r="N80">
        <v>0</v>
      </c>
      <c r="Q80">
        <v>0</v>
      </c>
      <c r="R80">
        <v>4.5643459926013902E-2</v>
      </c>
      <c r="U80">
        <v>0</v>
      </c>
      <c r="V80">
        <v>0</v>
      </c>
      <c r="Y80">
        <v>4.8772566563715702E-2</v>
      </c>
      <c r="AA80">
        <v>0.99443674737006205</v>
      </c>
      <c r="AD80">
        <v>2.08161E-4</v>
      </c>
      <c r="AE80" s="6">
        <v>8.2853812748705008E-6</v>
      </c>
      <c r="AH80">
        <v>0</v>
      </c>
      <c r="AI80">
        <v>0.55502021926119005</v>
      </c>
    </row>
    <row r="81" spans="1:35" x14ac:dyDescent="0.25">
      <c r="A81">
        <v>675</v>
      </c>
      <c r="B81">
        <f t="shared" si="6"/>
        <v>0</v>
      </c>
      <c r="C81">
        <f t="shared" si="7"/>
        <v>0</v>
      </c>
      <c r="D81">
        <f t="shared" si="8"/>
        <v>0</v>
      </c>
      <c r="E81">
        <f t="shared" si="9"/>
        <v>3.1911528257157297E-2</v>
      </c>
      <c r="F81">
        <f t="shared" si="10"/>
        <v>0</v>
      </c>
      <c r="G81">
        <f t="shared" si="11"/>
        <v>0</v>
      </c>
      <c r="I81" s="6">
        <v>2.36654E+19</v>
      </c>
      <c r="M81">
        <v>0</v>
      </c>
      <c r="N81">
        <v>0</v>
      </c>
      <c r="Q81">
        <v>0</v>
      </c>
      <c r="R81">
        <v>3.1911528257157297E-2</v>
      </c>
      <c r="U81">
        <v>0</v>
      </c>
      <c r="V81">
        <v>0</v>
      </c>
      <c r="Y81">
        <v>4.8299681722252998E-2</v>
      </c>
      <c r="AA81">
        <v>0.99376435731462998</v>
      </c>
      <c r="AD81">
        <v>1.9200399999999999E-4</v>
      </c>
      <c r="AE81" s="6">
        <v>1.0573478855522101E-5</v>
      </c>
      <c r="AH81">
        <v>0</v>
      </c>
      <c r="AI81">
        <v>0.59569556366222398</v>
      </c>
    </row>
    <row r="82" spans="1:35" x14ac:dyDescent="0.25">
      <c r="A82">
        <v>680</v>
      </c>
      <c r="B82">
        <f t="shared" si="6"/>
        <v>0</v>
      </c>
      <c r="C82">
        <f t="shared" si="7"/>
        <v>0</v>
      </c>
      <c r="D82">
        <f t="shared" si="8"/>
        <v>0</v>
      </c>
      <c r="E82">
        <f t="shared" si="9"/>
        <v>2.2854325720199801E-2</v>
      </c>
      <c r="F82">
        <f t="shared" si="10"/>
        <v>0</v>
      </c>
      <c r="G82">
        <f t="shared" si="11"/>
        <v>0</v>
      </c>
      <c r="I82" s="6">
        <v>2.377655E+19</v>
      </c>
      <c r="M82">
        <v>0</v>
      </c>
      <c r="N82">
        <v>0</v>
      </c>
      <c r="Q82">
        <v>0</v>
      </c>
      <c r="R82">
        <v>2.2854325720199801E-2</v>
      </c>
      <c r="U82">
        <v>0</v>
      </c>
      <c r="V82">
        <v>0</v>
      </c>
      <c r="Y82">
        <v>4.7826796880790397E-2</v>
      </c>
      <c r="AA82">
        <v>0.99309196725919802</v>
      </c>
      <c r="AD82">
        <v>1.76801E-4</v>
      </c>
      <c r="AE82" s="6">
        <v>1.2861576436173701E-5</v>
      </c>
      <c r="AH82">
        <v>0</v>
      </c>
      <c r="AI82">
        <v>0.63899021702060399</v>
      </c>
    </row>
    <row r="83" spans="1:35" x14ac:dyDescent="0.25">
      <c r="A83">
        <v>685</v>
      </c>
      <c r="B83">
        <f t="shared" si="6"/>
        <v>0</v>
      </c>
      <c r="C83">
        <f t="shared" si="7"/>
        <v>0</v>
      </c>
      <c r="D83">
        <f t="shared" si="8"/>
        <v>0</v>
      </c>
      <c r="E83">
        <f t="shared" si="9"/>
        <v>1.4829818104979299E-2</v>
      </c>
      <c r="F83">
        <f t="shared" si="10"/>
        <v>0</v>
      </c>
      <c r="G83">
        <f t="shared" si="11"/>
        <v>0</v>
      </c>
      <c r="I83" s="6">
        <v>2.35421E+19</v>
      </c>
      <c r="M83">
        <v>0</v>
      </c>
      <c r="N83">
        <v>0</v>
      </c>
      <c r="Q83">
        <v>0</v>
      </c>
      <c r="R83">
        <v>1.4829818104979299E-2</v>
      </c>
      <c r="U83">
        <v>0</v>
      </c>
      <c r="V83">
        <v>0</v>
      </c>
      <c r="Y83">
        <v>4.7353912039327803E-2</v>
      </c>
      <c r="AA83">
        <v>0.99241957720376694</v>
      </c>
      <c r="AD83">
        <v>1.6159900000000001E-4</v>
      </c>
      <c r="AE83" s="6">
        <v>1.51496740168253E-5</v>
      </c>
      <c r="AH83">
        <v>0</v>
      </c>
      <c r="AI83">
        <v>0.67867335509430005</v>
      </c>
    </row>
    <row r="84" spans="1:35" x14ac:dyDescent="0.25">
      <c r="A84">
        <v>690</v>
      </c>
      <c r="B84">
        <f t="shared" si="6"/>
        <v>0</v>
      </c>
      <c r="C84">
        <f t="shared" si="7"/>
        <v>0</v>
      </c>
      <c r="D84">
        <f t="shared" si="8"/>
        <v>0</v>
      </c>
      <c r="E84">
        <f t="shared" si="9"/>
        <v>6.8563433581368804E-3</v>
      </c>
      <c r="F84">
        <f t="shared" si="10"/>
        <v>0</v>
      </c>
      <c r="G84">
        <f t="shared" si="11"/>
        <v>0</v>
      </c>
      <c r="I84" s="6">
        <v>2.045955E+19</v>
      </c>
      <c r="M84">
        <v>0</v>
      </c>
      <c r="N84">
        <v>0</v>
      </c>
      <c r="Q84">
        <v>0</v>
      </c>
      <c r="R84">
        <v>6.8563433581368804E-3</v>
      </c>
      <c r="U84">
        <v>0</v>
      </c>
      <c r="V84">
        <v>0</v>
      </c>
      <c r="Y84">
        <v>4.6881027197865098E-2</v>
      </c>
      <c r="AA84">
        <v>0.99174718714833499</v>
      </c>
      <c r="AD84">
        <v>1.4639699999999999E-4</v>
      </c>
      <c r="AE84" s="6">
        <v>1.74377715974769E-5</v>
      </c>
      <c r="AH84">
        <v>0</v>
      </c>
      <c r="AI84">
        <v>0.71835649316799599</v>
      </c>
    </row>
    <row r="85" spans="1:35" x14ac:dyDescent="0.25">
      <c r="A85">
        <v>695</v>
      </c>
      <c r="B85">
        <f t="shared" si="6"/>
        <v>0</v>
      </c>
      <c r="C85">
        <f t="shared" si="7"/>
        <v>0</v>
      </c>
      <c r="D85">
        <f t="shared" si="8"/>
        <v>0</v>
      </c>
      <c r="E85">
        <f t="shared" si="9"/>
        <v>1.69182261421705E-3</v>
      </c>
      <c r="F85">
        <f t="shared" si="10"/>
        <v>0</v>
      </c>
      <c r="G85">
        <f t="shared" si="11"/>
        <v>0</v>
      </c>
      <c r="I85" s="6">
        <v>2.211565E+19</v>
      </c>
      <c r="M85">
        <v>0</v>
      </c>
      <c r="N85">
        <v>0</v>
      </c>
      <c r="Q85">
        <v>0</v>
      </c>
      <c r="R85">
        <v>1.69182261421705E-3</v>
      </c>
      <c r="U85">
        <v>0</v>
      </c>
      <c r="V85">
        <v>0</v>
      </c>
      <c r="Y85">
        <v>4.6408142356402497E-2</v>
      </c>
      <c r="AA85">
        <v>0.99107479709290303</v>
      </c>
      <c r="AD85">
        <v>1.3119499999999999E-4</v>
      </c>
      <c r="AE85" s="6">
        <v>1.97258691781285E-5</v>
      </c>
      <c r="AH85">
        <v>0</v>
      </c>
      <c r="AI85">
        <v>0.75474124180318103</v>
      </c>
    </row>
    <row r="86" spans="1:35" x14ac:dyDescent="0.25">
      <c r="A86">
        <v>700</v>
      </c>
      <c r="B86">
        <f t="shared" si="6"/>
        <v>0</v>
      </c>
      <c r="C86">
        <f t="shared" si="7"/>
        <v>0</v>
      </c>
      <c r="D86">
        <f t="shared" si="8"/>
        <v>0</v>
      </c>
      <c r="E86">
        <f t="shared" si="9"/>
        <v>0</v>
      </c>
      <c r="F86">
        <f t="shared" si="10"/>
        <v>0</v>
      </c>
      <c r="G86">
        <f t="shared" si="11"/>
        <v>0</v>
      </c>
      <c r="I86" s="6">
        <v>2.25169E+19</v>
      </c>
      <c r="M86">
        <v>0</v>
      </c>
      <c r="N86">
        <v>0</v>
      </c>
      <c r="Q86">
        <v>0</v>
      </c>
      <c r="R86">
        <v>0</v>
      </c>
      <c r="U86">
        <v>0</v>
      </c>
      <c r="V86">
        <v>0</v>
      </c>
      <c r="Y86">
        <v>4.6239135100465803E-2</v>
      </c>
      <c r="AA86">
        <v>0.99040240703747096</v>
      </c>
      <c r="AD86">
        <v>1.15993E-4</v>
      </c>
      <c r="AE86" s="6">
        <v>2.20139667587801E-5</v>
      </c>
      <c r="AH86">
        <v>0</v>
      </c>
      <c r="AI86">
        <v>0.78488115502879297</v>
      </c>
    </row>
    <row r="87" spans="1:35" x14ac:dyDescent="0.25">
      <c r="A87">
        <v>705</v>
      </c>
      <c r="B87">
        <f t="shared" si="6"/>
        <v>0</v>
      </c>
      <c r="C87">
        <f t="shared" si="7"/>
        <v>0</v>
      </c>
      <c r="D87">
        <f t="shared" si="8"/>
        <v>0</v>
      </c>
      <c r="E87">
        <f t="shared" si="9"/>
        <v>0</v>
      </c>
      <c r="F87">
        <f t="shared" si="10"/>
        <v>0</v>
      </c>
      <c r="G87">
        <f t="shared" si="11"/>
        <v>0</v>
      </c>
      <c r="I87" s="6">
        <v>2.334275E+19</v>
      </c>
      <c r="M87">
        <v>0</v>
      </c>
      <c r="N87">
        <v>0</v>
      </c>
      <c r="Q87">
        <v>0</v>
      </c>
      <c r="R87">
        <v>0</v>
      </c>
      <c r="U87">
        <v>0</v>
      </c>
      <c r="V87">
        <v>0</v>
      </c>
      <c r="Y87">
        <v>4.6084134168562503E-2</v>
      </c>
      <c r="AA87">
        <v>0.98986789103035799</v>
      </c>
      <c r="AD87">
        <v>1.00791E-4</v>
      </c>
      <c r="AE87" s="6">
        <v>2.43020643394317E-5</v>
      </c>
      <c r="AH87">
        <v>0</v>
      </c>
      <c r="AI87">
        <v>0.81331412183484397</v>
      </c>
    </row>
    <row r="88" spans="1:35" x14ac:dyDescent="0.25">
      <c r="A88">
        <v>710</v>
      </c>
      <c r="B88">
        <f t="shared" si="6"/>
        <v>0</v>
      </c>
      <c r="C88">
        <f t="shared" si="7"/>
        <v>0</v>
      </c>
      <c r="D88">
        <f t="shared" si="8"/>
        <v>0</v>
      </c>
      <c r="E88">
        <f t="shared" si="9"/>
        <v>0</v>
      </c>
      <c r="F88">
        <f t="shared" si="10"/>
        <v>0</v>
      </c>
      <c r="G88">
        <f t="shared" si="11"/>
        <v>0</v>
      </c>
      <c r="I88" s="6">
        <v>2.33967E+19</v>
      </c>
      <c r="M88">
        <v>0</v>
      </c>
      <c r="N88">
        <v>0</v>
      </c>
      <c r="Q88">
        <v>0</v>
      </c>
      <c r="R88">
        <v>0</v>
      </c>
      <c r="U88">
        <v>0</v>
      </c>
      <c r="V88">
        <v>0</v>
      </c>
      <c r="Y88">
        <v>4.59291332366593E-2</v>
      </c>
      <c r="AA88">
        <v>0.98945043590104997</v>
      </c>
      <c r="AD88" s="6">
        <v>9.0535100000000007E-5</v>
      </c>
      <c r="AE88" s="6">
        <v>2.65901619200833E-5</v>
      </c>
      <c r="AH88">
        <v>0</v>
      </c>
      <c r="AI88">
        <v>0.84174708864089398</v>
      </c>
    </row>
    <row r="89" spans="1:35" x14ac:dyDescent="0.25">
      <c r="A89">
        <v>715</v>
      </c>
      <c r="B89">
        <f t="shared" si="6"/>
        <v>0</v>
      </c>
      <c r="C89">
        <f t="shared" si="7"/>
        <v>0</v>
      </c>
      <c r="D89">
        <f t="shared" si="8"/>
        <v>0</v>
      </c>
      <c r="E89">
        <f t="shared" si="9"/>
        <v>0</v>
      </c>
      <c r="F89">
        <f t="shared" si="10"/>
        <v>0</v>
      </c>
      <c r="G89">
        <f t="shared" si="11"/>
        <v>0</v>
      </c>
      <c r="I89" s="6">
        <v>2.27746E+19</v>
      </c>
      <c r="M89">
        <v>0</v>
      </c>
      <c r="N89">
        <v>0</v>
      </c>
      <c r="Q89">
        <v>0</v>
      </c>
      <c r="R89">
        <v>0</v>
      </c>
      <c r="U89">
        <v>0</v>
      </c>
      <c r="V89">
        <v>0</v>
      </c>
      <c r="Y89">
        <v>4.5774132304756E-2</v>
      </c>
      <c r="AA89">
        <v>0.98903298077174195</v>
      </c>
      <c r="AD89" s="6">
        <v>8.0551100000000002E-5</v>
      </c>
      <c r="AE89" s="6">
        <v>3.1768157257341702E-5</v>
      </c>
      <c r="AH89">
        <v>0</v>
      </c>
      <c r="AI89">
        <v>0.86383148991192904</v>
      </c>
    </row>
    <row r="90" spans="1:35" x14ac:dyDescent="0.25">
      <c r="A90">
        <v>720</v>
      </c>
      <c r="B90">
        <f t="shared" si="6"/>
        <v>0</v>
      </c>
      <c r="C90">
        <f t="shared" si="7"/>
        <v>0</v>
      </c>
      <c r="D90">
        <f t="shared" si="8"/>
        <v>0</v>
      </c>
      <c r="E90">
        <f t="shared" si="9"/>
        <v>0</v>
      </c>
      <c r="F90">
        <f t="shared" si="10"/>
        <v>0</v>
      </c>
      <c r="G90">
        <f t="shared" si="11"/>
        <v>0</v>
      </c>
      <c r="I90" s="6">
        <v>1.788295E+19</v>
      </c>
      <c r="M90">
        <v>0</v>
      </c>
      <c r="N90">
        <v>0</v>
      </c>
      <c r="Q90">
        <v>0</v>
      </c>
      <c r="R90">
        <v>0</v>
      </c>
      <c r="U90">
        <v>0</v>
      </c>
      <c r="V90">
        <v>0</v>
      </c>
      <c r="Y90">
        <v>4.56191313728527E-2</v>
      </c>
      <c r="AA90">
        <v>0.98861552564243405</v>
      </c>
      <c r="AD90" s="6">
        <v>7.0567099999999997E-5</v>
      </c>
      <c r="AE90" s="6">
        <v>3.7523565670546699E-5</v>
      </c>
      <c r="AH90">
        <v>0</v>
      </c>
      <c r="AI90">
        <v>0.883446064830536</v>
      </c>
    </row>
    <row r="91" spans="1:35" x14ac:dyDescent="0.25">
      <c r="A91">
        <v>725</v>
      </c>
      <c r="B91">
        <f t="shared" si="6"/>
        <v>0</v>
      </c>
      <c r="C91">
        <f t="shared" si="7"/>
        <v>0</v>
      </c>
      <c r="D91">
        <f t="shared" si="8"/>
        <v>0</v>
      </c>
      <c r="E91">
        <f t="shared" si="9"/>
        <v>0</v>
      </c>
      <c r="F91">
        <f t="shared" si="10"/>
        <v>0</v>
      </c>
      <c r="G91">
        <f t="shared" si="11"/>
        <v>0</v>
      </c>
      <c r="I91" s="6">
        <v>1.90809E+19</v>
      </c>
      <c r="M91">
        <v>0</v>
      </c>
      <c r="N91">
        <v>0</v>
      </c>
      <c r="Q91">
        <v>0</v>
      </c>
      <c r="R91">
        <v>0</v>
      </c>
      <c r="U91">
        <v>0</v>
      </c>
      <c r="V91">
        <v>0</v>
      </c>
      <c r="Y91">
        <v>4.54641304409494E-2</v>
      </c>
      <c r="AA91">
        <v>0.98819807051312603</v>
      </c>
      <c r="AD91" s="6">
        <v>6.0583099999999999E-5</v>
      </c>
      <c r="AE91" s="6">
        <v>4.3278974083751798E-5</v>
      </c>
      <c r="AH91">
        <v>0</v>
      </c>
      <c r="AI91">
        <v>0.90306063974914197</v>
      </c>
    </row>
    <row r="92" spans="1:35" x14ac:dyDescent="0.25">
      <c r="A92">
        <v>730</v>
      </c>
      <c r="B92">
        <f t="shared" si="6"/>
        <v>0</v>
      </c>
      <c r="C92">
        <f t="shared" si="7"/>
        <v>0</v>
      </c>
      <c r="D92">
        <f t="shared" si="8"/>
        <v>0</v>
      </c>
      <c r="E92">
        <f t="shared" si="9"/>
        <v>0</v>
      </c>
      <c r="F92">
        <f t="shared" si="10"/>
        <v>0</v>
      </c>
      <c r="G92">
        <f t="shared" si="11"/>
        <v>0</v>
      </c>
      <c r="I92" s="6">
        <v>2.04061E+19</v>
      </c>
      <c r="M92">
        <v>0</v>
      </c>
      <c r="N92">
        <v>0</v>
      </c>
      <c r="Q92">
        <v>0</v>
      </c>
      <c r="R92">
        <v>0</v>
      </c>
      <c r="U92">
        <v>0</v>
      </c>
      <c r="V92">
        <v>0</v>
      </c>
      <c r="Y92">
        <v>4.5523781651201897E-2</v>
      </c>
      <c r="AA92">
        <v>0.98778061538381801</v>
      </c>
      <c r="AD92" s="6">
        <v>5.0599000000000001E-5</v>
      </c>
      <c r="AE92" s="6">
        <v>4.9034382496956897E-5</v>
      </c>
      <c r="AH92">
        <v>0</v>
      </c>
      <c r="AI92">
        <v>0.91850357619251599</v>
      </c>
    </row>
    <row r="93" spans="1:35" x14ac:dyDescent="0.25">
      <c r="A93">
        <v>735</v>
      </c>
      <c r="B93">
        <f t="shared" si="6"/>
        <v>0</v>
      </c>
      <c r="C93">
        <f t="shared" si="7"/>
        <v>0</v>
      </c>
      <c r="D93">
        <f t="shared" si="8"/>
        <v>0</v>
      </c>
      <c r="E93">
        <f t="shared" si="9"/>
        <v>0</v>
      </c>
      <c r="F93">
        <f t="shared" si="10"/>
        <v>0</v>
      </c>
      <c r="G93">
        <f t="shared" si="11"/>
        <v>0</v>
      </c>
      <c r="I93" s="6">
        <v>2.239475E+19</v>
      </c>
      <c r="M93">
        <v>0</v>
      </c>
      <c r="N93">
        <v>0</v>
      </c>
      <c r="Q93">
        <v>0</v>
      </c>
      <c r="R93">
        <v>0</v>
      </c>
      <c r="U93">
        <v>0</v>
      </c>
      <c r="V93">
        <v>0</v>
      </c>
      <c r="Y93">
        <v>4.5602246632394997E-2</v>
      </c>
      <c r="AA93">
        <v>0.98736316025450999</v>
      </c>
      <c r="AD93" s="6">
        <v>4.0615000000000003E-5</v>
      </c>
      <c r="AE93" s="6">
        <v>5.4789790910162002E-5</v>
      </c>
      <c r="AH93">
        <v>0</v>
      </c>
      <c r="AI93">
        <v>0.92863952623984303</v>
      </c>
    </row>
    <row r="94" spans="1:35" x14ac:dyDescent="0.25">
      <c r="A94">
        <v>740</v>
      </c>
      <c r="B94">
        <f t="shared" si="6"/>
        <v>0</v>
      </c>
      <c r="C94">
        <f t="shared" si="7"/>
        <v>0</v>
      </c>
      <c r="D94">
        <f t="shared" si="8"/>
        <v>0</v>
      </c>
      <c r="E94">
        <f t="shared" si="9"/>
        <v>0</v>
      </c>
      <c r="F94">
        <f t="shared" si="10"/>
        <v>0</v>
      </c>
      <c r="G94">
        <f t="shared" si="11"/>
        <v>0</v>
      </c>
      <c r="I94" s="6">
        <v>2.26169E+19</v>
      </c>
      <c r="M94">
        <v>0</v>
      </c>
      <c r="N94">
        <v>0</v>
      </c>
      <c r="Q94">
        <v>0</v>
      </c>
      <c r="R94">
        <v>0</v>
      </c>
      <c r="U94">
        <v>0</v>
      </c>
      <c r="V94">
        <v>0</v>
      </c>
      <c r="Y94">
        <v>4.56807116135882E-2</v>
      </c>
      <c r="AA94">
        <v>0.98694570512520197</v>
      </c>
      <c r="AD94" s="6">
        <v>3.0630999999999999E-5</v>
      </c>
      <c r="AE94" s="6">
        <v>6.4529716494311505E-5</v>
      </c>
      <c r="AH94">
        <v>0</v>
      </c>
      <c r="AI94">
        <v>0.93877547628716995</v>
      </c>
    </row>
    <row r="95" spans="1:35" x14ac:dyDescent="0.25">
      <c r="A95">
        <v>745</v>
      </c>
      <c r="B95">
        <f t="shared" si="6"/>
        <v>0</v>
      </c>
      <c r="C95">
        <f t="shared" si="7"/>
        <v>0</v>
      </c>
      <c r="D95">
        <f t="shared" si="8"/>
        <v>0</v>
      </c>
      <c r="E95">
        <f t="shared" si="9"/>
        <v>0</v>
      </c>
      <c r="F95">
        <f t="shared" si="10"/>
        <v>0</v>
      </c>
      <c r="G95">
        <f t="shared" si="11"/>
        <v>0</v>
      </c>
      <c r="I95" s="6">
        <v>2.34022E+19</v>
      </c>
      <c r="M95">
        <v>0</v>
      </c>
      <c r="N95">
        <v>0</v>
      </c>
      <c r="Q95">
        <v>0</v>
      </c>
      <c r="R95">
        <v>0</v>
      </c>
      <c r="U95">
        <v>0</v>
      </c>
      <c r="V95">
        <v>0</v>
      </c>
      <c r="Y95">
        <v>4.5759176594781299E-2</v>
      </c>
      <c r="AA95">
        <v>0.98652824999589495</v>
      </c>
      <c r="AD95" s="6">
        <v>2.0647000000000001E-5</v>
      </c>
      <c r="AE95" s="6">
        <v>7.6250147064973694E-5</v>
      </c>
      <c r="AH95">
        <v>0</v>
      </c>
      <c r="AI95">
        <v>0.94891142633449699</v>
      </c>
    </row>
    <row r="96" spans="1:35" x14ac:dyDescent="0.25">
      <c r="A96">
        <v>750</v>
      </c>
      <c r="B96">
        <f t="shared" si="6"/>
        <v>0</v>
      </c>
      <c r="C96">
        <f t="shared" si="7"/>
        <v>0</v>
      </c>
      <c r="D96">
        <f t="shared" si="8"/>
        <v>0</v>
      </c>
      <c r="E96">
        <f t="shared" si="9"/>
        <v>0</v>
      </c>
      <c r="F96">
        <f t="shared" si="10"/>
        <v>0</v>
      </c>
      <c r="G96">
        <f t="shared" si="11"/>
        <v>0</v>
      </c>
      <c r="I96" s="6">
        <v>2.32055E+19</v>
      </c>
      <c r="M96">
        <v>0</v>
      </c>
      <c r="N96">
        <v>0</v>
      </c>
      <c r="Q96">
        <v>0</v>
      </c>
      <c r="R96">
        <v>0</v>
      </c>
      <c r="U96">
        <v>0</v>
      </c>
      <c r="V96">
        <v>0</v>
      </c>
      <c r="Y96">
        <v>4.5837641575974503E-2</v>
      </c>
      <c r="AA96">
        <v>0.98611079486658704</v>
      </c>
      <c r="AD96" s="6">
        <v>1.0662899999999999E-5</v>
      </c>
      <c r="AE96" s="6">
        <v>8.7970577635635897E-5</v>
      </c>
      <c r="AH96">
        <v>0</v>
      </c>
      <c r="AI96">
        <v>0.95904737638182302</v>
      </c>
    </row>
    <row r="97" spans="1:35" x14ac:dyDescent="0.25">
      <c r="A97">
        <v>755</v>
      </c>
      <c r="B97">
        <f t="shared" si="6"/>
        <v>0</v>
      </c>
      <c r="C97">
        <f t="shared" si="7"/>
        <v>0</v>
      </c>
      <c r="D97">
        <f t="shared" si="8"/>
        <v>0</v>
      </c>
      <c r="E97">
        <f t="shared" si="9"/>
        <v>0</v>
      </c>
      <c r="F97">
        <f t="shared" si="10"/>
        <v>0</v>
      </c>
      <c r="G97">
        <f t="shared" si="11"/>
        <v>0</v>
      </c>
      <c r="I97" s="6">
        <v>2.33602E+19</v>
      </c>
      <c r="M97">
        <v>0</v>
      </c>
      <c r="N97">
        <v>0</v>
      </c>
      <c r="Q97">
        <v>0</v>
      </c>
      <c r="R97">
        <v>0</v>
      </c>
      <c r="U97">
        <v>0</v>
      </c>
      <c r="V97">
        <v>0</v>
      </c>
      <c r="Y97">
        <v>4.5916106557167602E-2</v>
      </c>
      <c r="AA97">
        <v>0.98590280293386401</v>
      </c>
      <c r="AD97" s="6">
        <v>6.7899999999999998E-7</v>
      </c>
      <c r="AE97" s="6">
        <v>9.96910082062981E-5</v>
      </c>
      <c r="AH97">
        <v>0</v>
      </c>
      <c r="AI97">
        <v>0.96622983238051796</v>
      </c>
    </row>
    <row r="98" spans="1:35" x14ac:dyDescent="0.25">
      <c r="A98">
        <v>760</v>
      </c>
      <c r="B98">
        <f t="shared" si="6"/>
        <v>0</v>
      </c>
      <c r="C98">
        <f t="shared" si="7"/>
        <v>0</v>
      </c>
      <c r="D98">
        <f t="shared" si="8"/>
        <v>0</v>
      </c>
      <c r="E98">
        <f t="shared" si="9"/>
        <v>0</v>
      </c>
      <c r="F98">
        <f t="shared" si="10"/>
        <v>0</v>
      </c>
      <c r="G98">
        <f t="shared" si="11"/>
        <v>0</v>
      </c>
      <c r="I98" s="6">
        <v>7.01145E+18</v>
      </c>
      <c r="M98">
        <v>0</v>
      </c>
      <c r="N98">
        <v>0</v>
      </c>
      <c r="Q98">
        <v>0</v>
      </c>
      <c r="R98">
        <v>0</v>
      </c>
      <c r="U98">
        <v>0</v>
      </c>
      <c r="V98">
        <v>0</v>
      </c>
      <c r="Y98">
        <v>4.58955859019557E-2</v>
      </c>
      <c r="AA98">
        <v>0.98571687995909696</v>
      </c>
      <c r="AD98">
        <v>0</v>
      </c>
      <c r="AE98">
        <v>1.1141143877696E-4</v>
      </c>
      <c r="AH98">
        <v>0</v>
      </c>
      <c r="AI98">
        <v>0.96006044877000196</v>
      </c>
    </row>
    <row r="99" spans="1:35" x14ac:dyDescent="0.25">
      <c r="A99">
        <v>765</v>
      </c>
      <c r="B99">
        <f t="shared" si="6"/>
        <v>0</v>
      </c>
      <c r="C99">
        <f t="shared" si="7"/>
        <v>0</v>
      </c>
      <c r="D99">
        <f t="shared" si="8"/>
        <v>0</v>
      </c>
      <c r="E99">
        <f t="shared" si="9"/>
        <v>0</v>
      </c>
      <c r="F99">
        <f t="shared" si="10"/>
        <v>0</v>
      </c>
      <c r="G99">
        <f t="shared" si="11"/>
        <v>0</v>
      </c>
      <c r="I99" s="6">
        <v>1.31169E+19</v>
      </c>
      <c r="M99">
        <v>0</v>
      </c>
      <c r="N99">
        <v>0</v>
      </c>
      <c r="Q99">
        <v>0</v>
      </c>
      <c r="R99">
        <v>0</v>
      </c>
      <c r="U99">
        <v>0</v>
      </c>
      <c r="V99">
        <v>0</v>
      </c>
      <c r="Y99">
        <v>4.5765568135907701E-2</v>
      </c>
      <c r="AA99">
        <v>0.98553095698432902</v>
      </c>
      <c r="AD99">
        <v>0</v>
      </c>
      <c r="AE99">
        <v>1.2015729238919599E-4</v>
      </c>
      <c r="AH99">
        <v>0</v>
      </c>
      <c r="AI99">
        <v>0.95389106515948496</v>
      </c>
    </row>
    <row r="100" spans="1:35" x14ac:dyDescent="0.25">
      <c r="A100">
        <v>770</v>
      </c>
      <c r="B100">
        <f t="shared" si="6"/>
        <v>0</v>
      </c>
      <c r="C100">
        <f t="shared" si="7"/>
        <v>0</v>
      </c>
      <c r="D100">
        <f t="shared" si="8"/>
        <v>0</v>
      </c>
      <c r="E100">
        <f t="shared" si="9"/>
        <v>0</v>
      </c>
      <c r="F100">
        <f t="shared" si="10"/>
        <v>0</v>
      </c>
      <c r="G100">
        <f t="shared" si="11"/>
        <v>0</v>
      </c>
      <c r="I100" s="6">
        <v>2.239585E+19</v>
      </c>
      <c r="M100">
        <v>0</v>
      </c>
      <c r="N100">
        <v>0</v>
      </c>
      <c r="Q100">
        <v>0</v>
      </c>
      <c r="R100">
        <v>0</v>
      </c>
      <c r="U100">
        <v>0</v>
      </c>
      <c r="V100">
        <v>0</v>
      </c>
      <c r="Y100">
        <v>4.5635550369859702E-2</v>
      </c>
      <c r="AA100">
        <v>0.98534503400956197</v>
      </c>
      <c r="AD100">
        <v>0</v>
      </c>
      <c r="AE100">
        <v>1.2853508063555299E-4</v>
      </c>
      <c r="AH100">
        <v>0</v>
      </c>
      <c r="AI100">
        <v>0.94772168154896796</v>
      </c>
    </row>
    <row r="101" spans="1:35" x14ac:dyDescent="0.25">
      <c r="A101">
        <v>775</v>
      </c>
      <c r="B101">
        <f t="shared" si="6"/>
        <v>0</v>
      </c>
      <c r="C101">
        <f t="shared" si="7"/>
        <v>0</v>
      </c>
      <c r="D101">
        <f t="shared" si="8"/>
        <v>0</v>
      </c>
      <c r="E101">
        <f t="shared" si="9"/>
        <v>0</v>
      </c>
      <c r="F101">
        <f t="shared" si="10"/>
        <v>0</v>
      </c>
      <c r="G101">
        <f t="shared" si="11"/>
        <v>0</v>
      </c>
      <c r="I101" s="6">
        <v>2.28337E+19</v>
      </c>
      <c r="M101">
        <v>0</v>
      </c>
      <c r="N101">
        <v>0</v>
      </c>
      <c r="Q101">
        <v>0</v>
      </c>
      <c r="R101">
        <v>0</v>
      </c>
      <c r="U101">
        <v>0</v>
      </c>
      <c r="V101">
        <v>0</v>
      </c>
      <c r="Y101">
        <v>4.5505532603811703E-2</v>
      </c>
      <c r="AA101">
        <v>0.98515911103479403</v>
      </c>
      <c r="AD101">
        <v>0</v>
      </c>
      <c r="AE101">
        <v>1.3691286888191099E-4</v>
      </c>
      <c r="AH101">
        <v>0</v>
      </c>
      <c r="AI101">
        <v>0.94155229793845197</v>
      </c>
    </row>
    <row r="102" spans="1:35" x14ac:dyDescent="0.25">
      <c r="A102">
        <v>780</v>
      </c>
      <c r="B102">
        <f t="shared" si="6"/>
        <v>0</v>
      </c>
      <c r="C102">
        <f t="shared" si="7"/>
        <v>0</v>
      </c>
      <c r="D102">
        <f t="shared" si="8"/>
        <v>0</v>
      </c>
      <c r="E102">
        <f t="shared" si="9"/>
        <v>0</v>
      </c>
      <c r="F102">
        <f t="shared" si="10"/>
        <v>0</v>
      </c>
      <c r="G102">
        <f t="shared" si="11"/>
        <v>0</v>
      </c>
      <c r="I102" s="6">
        <v>2.27848E+19</v>
      </c>
      <c r="M102">
        <v>0</v>
      </c>
      <c r="N102">
        <v>0</v>
      </c>
      <c r="Q102">
        <v>0</v>
      </c>
      <c r="R102">
        <v>0</v>
      </c>
      <c r="U102">
        <v>0</v>
      </c>
      <c r="V102">
        <v>0</v>
      </c>
      <c r="Y102">
        <v>4.5375514837763697E-2</v>
      </c>
      <c r="AA102">
        <v>0.98497318806002598</v>
      </c>
      <c r="AD102">
        <v>0</v>
      </c>
      <c r="AE102">
        <v>1.4529065712826899E-4</v>
      </c>
      <c r="AH102">
        <v>0</v>
      </c>
      <c r="AI102">
        <v>0.92715321295956099</v>
      </c>
    </row>
    <row r="103" spans="1:35" x14ac:dyDescent="0.25">
      <c r="A103">
        <v>785</v>
      </c>
      <c r="B103">
        <f t="shared" si="6"/>
        <v>0</v>
      </c>
      <c r="C103">
        <f t="shared" si="7"/>
        <v>0</v>
      </c>
      <c r="D103">
        <f t="shared" si="8"/>
        <v>0</v>
      </c>
      <c r="E103">
        <f t="shared" si="9"/>
        <v>0</v>
      </c>
      <c r="F103">
        <f t="shared" si="10"/>
        <v>0</v>
      </c>
      <c r="G103">
        <f t="shared" si="11"/>
        <v>0</v>
      </c>
      <c r="I103" s="6">
        <v>2.28815E+19</v>
      </c>
      <c r="M103">
        <v>0</v>
      </c>
      <c r="N103">
        <v>0</v>
      </c>
      <c r="Q103">
        <v>0</v>
      </c>
      <c r="R103">
        <v>0</v>
      </c>
      <c r="U103">
        <v>0</v>
      </c>
      <c r="V103">
        <v>0</v>
      </c>
      <c r="Y103">
        <v>4.5245497071715698E-2</v>
      </c>
      <c r="AA103">
        <v>0.98478726508525904</v>
      </c>
      <c r="AD103">
        <v>0</v>
      </c>
      <c r="AE103">
        <v>1.53668445374627E-4</v>
      </c>
      <c r="AH103">
        <v>0</v>
      </c>
      <c r="AI103">
        <v>0.91060430097388601</v>
      </c>
    </row>
    <row r="104" spans="1:35" x14ac:dyDescent="0.25">
      <c r="A104">
        <v>790</v>
      </c>
      <c r="B104">
        <f t="shared" si="6"/>
        <v>0</v>
      </c>
      <c r="C104">
        <f t="shared" si="7"/>
        <v>0</v>
      </c>
      <c r="D104">
        <f t="shared" si="8"/>
        <v>0</v>
      </c>
      <c r="E104">
        <f t="shared" si="9"/>
        <v>0</v>
      </c>
      <c r="F104">
        <f t="shared" si="10"/>
        <v>0</v>
      </c>
      <c r="G104">
        <f t="shared" si="11"/>
        <v>0</v>
      </c>
      <c r="I104" s="6">
        <v>2.176035E+19</v>
      </c>
      <c r="M104">
        <v>0</v>
      </c>
      <c r="N104">
        <v>0</v>
      </c>
      <c r="Q104">
        <v>0</v>
      </c>
      <c r="R104">
        <v>0</v>
      </c>
      <c r="U104">
        <v>0</v>
      </c>
      <c r="V104">
        <v>0</v>
      </c>
      <c r="Y104">
        <v>4.5115479305667699E-2</v>
      </c>
      <c r="AA104">
        <v>0.984601342110491</v>
      </c>
      <c r="AD104">
        <v>0</v>
      </c>
      <c r="AE104">
        <v>1.62685709376863E-4</v>
      </c>
      <c r="AH104">
        <v>0</v>
      </c>
      <c r="AI104">
        <v>0.89405538898821202</v>
      </c>
    </row>
    <row r="105" spans="1:35" x14ac:dyDescent="0.25">
      <c r="A105">
        <v>795</v>
      </c>
      <c r="B105">
        <f t="shared" si="6"/>
        <v>0</v>
      </c>
      <c r="C105">
        <f t="shared" si="7"/>
        <v>0</v>
      </c>
      <c r="D105">
        <f t="shared" si="8"/>
        <v>0</v>
      </c>
      <c r="E105">
        <f t="shared" si="9"/>
        <v>0</v>
      </c>
      <c r="F105">
        <f t="shared" si="10"/>
        <v>0</v>
      </c>
      <c r="G105">
        <f t="shared" si="11"/>
        <v>0</v>
      </c>
      <c r="I105" s="6">
        <v>2.17481E+19</v>
      </c>
      <c r="M105">
        <v>0</v>
      </c>
      <c r="N105">
        <v>0</v>
      </c>
      <c r="Q105">
        <v>0</v>
      </c>
      <c r="R105">
        <v>0</v>
      </c>
      <c r="U105">
        <v>0</v>
      </c>
      <c r="V105">
        <v>0</v>
      </c>
      <c r="Y105">
        <v>4.51191776423722E-2</v>
      </c>
      <c r="AA105">
        <v>0.98418822332147604</v>
      </c>
      <c r="AD105">
        <v>0</v>
      </c>
      <c r="AE105">
        <v>1.73774408122132E-4</v>
      </c>
      <c r="AH105">
        <v>0</v>
      </c>
      <c r="AI105">
        <v>0.87750647700253703</v>
      </c>
    </row>
    <row r="106" spans="1:35" x14ac:dyDescent="0.25">
      <c r="A106">
        <v>800</v>
      </c>
      <c r="B106">
        <f t="shared" si="6"/>
        <v>0</v>
      </c>
      <c r="C106">
        <f t="shared" si="7"/>
        <v>0</v>
      </c>
      <c r="D106">
        <f t="shared" si="8"/>
        <v>0</v>
      </c>
      <c r="E106">
        <f t="shared" si="9"/>
        <v>0</v>
      </c>
      <c r="F106">
        <f t="shared" si="10"/>
        <v>0</v>
      </c>
      <c r="G106">
        <f t="shared" si="11"/>
        <v>0</v>
      </c>
      <c r="I106" s="6">
        <v>2.160815E+19</v>
      </c>
      <c r="M106">
        <v>0</v>
      </c>
      <c r="N106">
        <v>0</v>
      </c>
      <c r="Q106">
        <v>0</v>
      </c>
      <c r="R106">
        <v>0</v>
      </c>
      <c r="U106">
        <v>0</v>
      </c>
      <c r="V106">
        <v>0</v>
      </c>
      <c r="Y106">
        <v>4.5416435073807999E-2</v>
      </c>
      <c r="AA106">
        <v>0.98361266033265005</v>
      </c>
      <c r="AD106">
        <v>0</v>
      </c>
      <c r="AE106">
        <v>1.84863106867401E-4</v>
      </c>
      <c r="AH106">
        <v>0</v>
      </c>
      <c r="AI106">
        <v>0.849416695169113</v>
      </c>
    </row>
    <row r="107" spans="1:35" x14ac:dyDescent="0.25">
      <c r="A107">
        <v>805</v>
      </c>
      <c r="B107">
        <f t="shared" si="6"/>
        <v>0</v>
      </c>
      <c r="C107">
        <f t="shared" si="7"/>
        <v>0</v>
      </c>
      <c r="D107">
        <f t="shared" si="8"/>
        <v>0</v>
      </c>
      <c r="E107">
        <f t="shared" si="9"/>
        <v>0</v>
      </c>
      <c r="F107">
        <f t="shared" si="10"/>
        <v>0</v>
      </c>
      <c r="G107">
        <f t="shared" si="11"/>
        <v>0</v>
      </c>
      <c r="I107" s="6">
        <v>2.14395E+19</v>
      </c>
      <c r="M107">
        <v>0</v>
      </c>
      <c r="N107">
        <v>0</v>
      </c>
      <c r="Q107">
        <v>0</v>
      </c>
      <c r="R107">
        <v>0</v>
      </c>
      <c r="U107">
        <v>0</v>
      </c>
      <c r="V107">
        <v>0</v>
      </c>
      <c r="Y107">
        <v>4.5713692505243701E-2</v>
      </c>
      <c r="AA107">
        <v>0.98303709734382405</v>
      </c>
      <c r="AD107">
        <v>0</v>
      </c>
      <c r="AE107">
        <v>1.9498688275926E-4</v>
      </c>
      <c r="AH107">
        <v>0</v>
      </c>
      <c r="AI107">
        <v>0.81584295685708497</v>
      </c>
    </row>
    <row r="108" spans="1:35" x14ac:dyDescent="0.25">
      <c r="A108">
        <v>810</v>
      </c>
      <c r="B108">
        <f t="shared" si="6"/>
        <v>0</v>
      </c>
      <c r="C108">
        <f t="shared" si="7"/>
        <v>0</v>
      </c>
      <c r="D108">
        <f t="shared" si="8"/>
        <v>0</v>
      </c>
      <c r="E108">
        <f t="shared" si="9"/>
        <v>0</v>
      </c>
      <c r="F108">
        <f t="shared" si="10"/>
        <v>0</v>
      </c>
      <c r="G108">
        <f t="shared" si="11"/>
        <v>0</v>
      </c>
      <c r="I108" s="6">
        <v>2.139435E+19</v>
      </c>
      <c r="M108">
        <v>0</v>
      </c>
      <c r="N108">
        <v>0</v>
      </c>
      <c r="Q108">
        <v>0</v>
      </c>
      <c r="R108">
        <v>0</v>
      </c>
      <c r="U108">
        <v>0</v>
      </c>
      <c r="V108">
        <v>0</v>
      </c>
      <c r="Y108">
        <v>4.60109499366795E-2</v>
      </c>
      <c r="AA108">
        <v>0.98246153435499906</v>
      </c>
      <c r="AD108">
        <v>0</v>
      </c>
      <c r="AE108">
        <v>1.9649491794723401E-4</v>
      </c>
      <c r="AH108">
        <v>0</v>
      </c>
      <c r="AI108">
        <v>0.78406731840274602</v>
      </c>
    </row>
    <row r="109" spans="1:35" x14ac:dyDescent="0.25">
      <c r="A109">
        <v>815</v>
      </c>
      <c r="B109">
        <f t="shared" si="6"/>
        <v>0</v>
      </c>
      <c r="C109">
        <f t="shared" si="7"/>
        <v>0</v>
      </c>
      <c r="D109">
        <f t="shared" si="8"/>
        <v>0</v>
      </c>
      <c r="E109">
        <f t="shared" si="9"/>
        <v>0</v>
      </c>
      <c r="F109">
        <f t="shared" si="10"/>
        <v>0</v>
      </c>
      <c r="G109">
        <f t="shared" si="11"/>
        <v>0</v>
      </c>
      <c r="I109" s="6">
        <v>1.816675E+19</v>
      </c>
      <c r="M109">
        <v>0</v>
      </c>
      <c r="N109">
        <v>0</v>
      </c>
      <c r="Q109">
        <v>0</v>
      </c>
      <c r="R109">
        <v>0</v>
      </c>
      <c r="U109">
        <v>0</v>
      </c>
      <c r="V109">
        <v>0</v>
      </c>
      <c r="Y109">
        <v>4.6308207368115299E-2</v>
      </c>
      <c r="AA109">
        <v>0.98188597136617295</v>
      </c>
      <c r="AD109">
        <v>0</v>
      </c>
      <c r="AE109">
        <v>1.9800295313520899E-4</v>
      </c>
      <c r="AH109">
        <v>0</v>
      </c>
      <c r="AI109">
        <v>0.747403970809698</v>
      </c>
    </row>
    <row r="110" spans="1:35" x14ac:dyDescent="0.25">
      <c r="A110">
        <v>820</v>
      </c>
      <c r="B110">
        <f t="shared" si="6"/>
        <v>0</v>
      </c>
      <c r="C110">
        <f t="shared" si="7"/>
        <v>0</v>
      </c>
      <c r="D110">
        <f t="shared" si="8"/>
        <v>0</v>
      </c>
      <c r="E110">
        <f t="shared" si="9"/>
        <v>0</v>
      </c>
      <c r="F110">
        <f t="shared" si="10"/>
        <v>0</v>
      </c>
      <c r="G110">
        <f t="shared" si="11"/>
        <v>0</v>
      </c>
      <c r="I110" s="6">
        <v>1.81828E+19</v>
      </c>
      <c r="M110">
        <v>0</v>
      </c>
      <c r="N110">
        <v>0</v>
      </c>
      <c r="Q110">
        <v>0</v>
      </c>
      <c r="R110">
        <v>0</v>
      </c>
      <c r="U110">
        <v>0</v>
      </c>
      <c r="V110">
        <v>0</v>
      </c>
      <c r="Y110">
        <v>4.6605464799551098E-2</v>
      </c>
      <c r="AA110">
        <v>0.98131040837734795</v>
      </c>
      <c r="AD110">
        <v>0</v>
      </c>
      <c r="AE110">
        <v>1.99510988323184E-4</v>
      </c>
      <c r="AH110">
        <v>0</v>
      </c>
      <c r="AI110">
        <v>0.70048648370233701</v>
      </c>
    </row>
    <row r="111" spans="1:35" x14ac:dyDescent="0.25">
      <c r="A111">
        <v>825</v>
      </c>
      <c r="B111">
        <f t="shared" si="6"/>
        <v>0</v>
      </c>
      <c r="C111">
        <f t="shared" si="7"/>
        <v>0</v>
      </c>
      <c r="D111">
        <f t="shared" si="8"/>
        <v>0</v>
      </c>
      <c r="E111">
        <f t="shared" si="9"/>
        <v>0</v>
      </c>
      <c r="F111">
        <f t="shared" si="10"/>
        <v>0</v>
      </c>
      <c r="G111">
        <f t="shared" si="11"/>
        <v>0</v>
      </c>
      <c r="I111" s="6">
        <v>1.988385E+19</v>
      </c>
      <c r="M111">
        <v>0</v>
      </c>
      <c r="N111">
        <v>0</v>
      </c>
      <c r="Q111">
        <v>0</v>
      </c>
      <c r="R111">
        <v>0</v>
      </c>
      <c r="U111">
        <v>0</v>
      </c>
      <c r="V111">
        <v>0</v>
      </c>
      <c r="Y111">
        <v>4.69027222309868E-2</v>
      </c>
      <c r="AA111">
        <v>0.98073484538852196</v>
      </c>
      <c r="AD111">
        <v>0</v>
      </c>
      <c r="AE111">
        <v>2.0101902351115901E-4</v>
      </c>
      <c r="AH111">
        <v>0</v>
      </c>
      <c r="AI111">
        <v>0.66162711474238101</v>
      </c>
    </row>
    <row r="112" spans="1:35" x14ac:dyDescent="0.25">
      <c r="A112">
        <v>830</v>
      </c>
      <c r="B112">
        <f t="shared" si="6"/>
        <v>0</v>
      </c>
      <c r="C112">
        <f t="shared" si="7"/>
        <v>0</v>
      </c>
      <c r="D112">
        <f t="shared" si="8"/>
        <v>0</v>
      </c>
      <c r="E112">
        <f t="shared" si="9"/>
        <v>0</v>
      </c>
      <c r="F112">
        <f t="shared" si="10"/>
        <v>0</v>
      </c>
      <c r="G112">
        <f t="shared" si="11"/>
        <v>0</v>
      </c>
      <c r="I112" s="6">
        <v>1.911965E+19</v>
      </c>
      <c r="M112">
        <v>0</v>
      </c>
      <c r="N112">
        <v>0</v>
      </c>
      <c r="Q112">
        <v>0</v>
      </c>
      <c r="R112">
        <v>0</v>
      </c>
      <c r="U112">
        <v>0</v>
      </c>
      <c r="V112">
        <v>0</v>
      </c>
      <c r="Y112">
        <v>4.6825090997958299E-2</v>
      </c>
      <c r="AA112">
        <v>0.98024640668480001</v>
      </c>
      <c r="AD112">
        <v>0</v>
      </c>
      <c r="AE112">
        <v>2.0252705869913399E-4</v>
      </c>
      <c r="AH112">
        <v>0</v>
      </c>
      <c r="AI112">
        <v>0.62169647862701205</v>
      </c>
    </row>
    <row r="113" spans="1:35" x14ac:dyDescent="0.25">
      <c r="A113">
        <v>835</v>
      </c>
      <c r="B113">
        <f t="shared" si="6"/>
        <v>0</v>
      </c>
      <c r="C113">
        <f t="shared" si="7"/>
        <v>0</v>
      </c>
      <c r="D113">
        <f t="shared" si="8"/>
        <v>0</v>
      </c>
      <c r="E113">
        <f t="shared" si="9"/>
        <v>0</v>
      </c>
      <c r="F113">
        <f t="shared" si="10"/>
        <v>0</v>
      </c>
      <c r="G113">
        <f t="shared" si="11"/>
        <v>0</v>
      </c>
      <c r="I113" s="6">
        <v>2.07445E+19</v>
      </c>
      <c r="M113">
        <v>0</v>
      </c>
      <c r="N113">
        <v>0</v>
      </c>
      <c r="Q113">
        <v>0</v>
      </c>
      <c r="R113">
        <v>0</v>
      </c>
      <c r="U113">
        <v>0</v>
      </c>
      <c r="V113">
        <v>0</v>
      </c>
      <c r="Y113">
        <v>4.6633657999507798E-2</v>
      </c>
      <c r="AA113">
        <v>0.97978061338057798</v>
      </c>
      <c r="AD113">
        <v>0</v>
      </c>
      <c r="AE113">
        <v>2.04035093887108E-4</v>
      </c>
      <c r="AH113">
        <v>0</v>
      </c>
      <c r="AI113">
        <v>0.55973402238025705</v>
      </c>
    </row>
    <row r="114" spans="1:35" x14ac:dyDescent="0.25">
      <c r="A114">
        <v>840</v>
      </c>
      <c r="B114">
        <f t="shared" si="6"/>
        <v>0</v>
      </c>
      <c r="C114">
        <f t="shared" si="7"/>
        <v>0</v>
      </c>
      <c r="D114">
        <f t="shared" si="8"/>
        <v>0</v>
      </c>
      <c r="E114">
        <f t="shared" si="9"/>
        <v>0</v>
      </c>
      <c r="F114">
        <f t="shared" si="10"/>
        <v>0</v>
      </c>
      <c r="G114">
        <f t="shared" si="11"/>
        <v>0</v>
      </c>
      <c r="I114" s="6">
        <v>2.130985E+19</v>
      </c>
      <c r="M114">
        <v>0</v>
      </c>
      <c r="N114">
        <v>0</v>
      </c>
      <c r="Q114">
        <v>0</v>
      </c>
      <c r="R114">
        <v>0</v>
      </c>
      <c r="U114">
        <v>0</v>
      </c>
      <c r="V114">
        <v>0</v>
      </c>
      <c r="Y114">
        <v>4.64422250010572E-2</v>
      </c>
      <c r="AA114">
        <v>0.97931482007635695</v>
      </c>
      <c r="AD114">
        <v>0</v>
      </c>
      <c r="AE114">
        <v>2.0554312907508301E-4</v>
      </c>
      <c r="AH114">
        <v>0</v>
      </c>
      <c r="AI114">
        <v>0.50430237619624896</v>
      </c>
    </row>
    <row r="115" spans="1:35" x14ac:dyDescent="0.25">
      <c r="A115">
        <v>845</v>
      </c>
      <c r="B115">
        <f t="shared" si="6"/>
        <v>0</v>
      </c>
      <c r="C115">
        <f t="shared" si="7"/>
        <v>0</v>
      </c>
      <c r="D115">
        <f t="shared" si="8"/>
        <v>0</v>
      </c>
      <c r="E115">
        <f t="shared" si="9"/>
        <v>0</v>
      </c>
      <c r="F115">
        <f t="shared" si="10"/>
        <v>0</v>
      </c>
      <c r="G115">
        <f t="shared" si="11"/>
        <v>0</v>
      </c>
      <c r="I115" s="6">
        <v>2.14234E+19</v>
      </c>
      <c r="M115">
        <v>0</v>
      </c>
      <c r="N115">
        <v>0</v>
      </c>
      <c r="Q115">
        <v>0</v>
      </c>
      <c r="R115">
        <v>0</v>
      </c>
      <c r="U115">
        <v>0</v>
      </c>
      <c r="V115">
        <v>0</v>
      </c>
      <c r="Y115">
        <v>4.6250792002606698E-2</v>
      </c>
      <c r="AA115">
        <v>0.97884902677213603</v>
      </c>
      <c r="AD115">
        <v>0</v>
      </c>
      <c r="AE115">
        <v>2.07051164263058E-4</v>
      </c>
      <c r="AH115">
        <v>0</v>
      </c>
      <c r="AI115">
        <v>0.41019750958825402</v>
      </c>
    </row>
    <row r="116" spans="1:35" x14ac:dyDescent="0.25">
      <c r="A116">
        <v>850</v>
      </c>
      <c r="B116">
        <f t="shared" si="6"/>
        <v>0</v>
      </c>
      <c r="C116">
        <f t="shared" si="7"/>
        <v>0</v>
      </c>
      <c r="D116">
        <f t="shared" si="8"/>
        <v>0</v>
      </c>
      <c r="E116">
        <f t="shared" si="9"/>
        <v>0</v>
      </c>
      <c r="F116">
        <f t="shared" si="10"/>
        <v>0</v>
      </c>
      <c r="G116">
        <f t="shared" si="11"/>
        <v>0</v>
      </c>
      <c r="I116" s="6">
        <v>1.951355E+19</v>
      </c>
      <c r="M116">
        <v>0</v>
      </c>
      <c r="N116">
        <v>0</v>
      </c>
      <c r="Q116">
        <v>0</v>
      </c>
      <c r="R116">
        <v>0</v>
      </c>
      <c r="U116">
        <v>0</v>
      </c>
      <c r="V116">
        <v>0</v>
      </c>
      <c r="Y116">
        <v>4.6059359004156197E-2</v>
      </c>
      <c r="AA116">
        <v>0.978383233467915</v>
      </c>
      <c r="AD116">
        <v>0</v>
      </c>
      <c r="AE116">
        <v>2.0855919945103301E-4</v>
      </c>
      <c r="AH116">
        <v>0</v>
      </c>
      <c r="AI116">
        <v>0.29985263348049102</v>
      </c>
    </row>
    <row r="117" spans="1:35" x14ac:dyDescent="0.25">
      <c r="A117">
        <v>855</v>
      </c>
      <c r="B117">
        <f t="shared" si="6"/>
        <v>0</v>
      </c>
      <c r="C117">
        <f t="shared" si="7"/>
        <v>0</v>
      </c>
      <c r="D117">
        <f t="shared" si="8"/>
        <v>0</v>
      </c>
      <c r="E117">
        <f t="shared" si="9"/>
        <v>0</v>
      </c>
      <c r="F117">
        <f t="shared" si="10"/>
        <v>0</v>
      </c>
      <c r="G117">
        <f t="shared" si="11"/>
        <v>0</v>
      </c>
      <c r="I117" s="6">
        <v>1.95692E+19</v>
      </c>
      <c r="M117">
        <v>0</v>
      </c>
      <c r="N117">
        <v>0</v>
      </c>
      <c r="Q117">
        <v>0</v>
      </c>
      <c r="R117">
        <v>0</v>
      </c>
      <c r="U117">
        <v>0</v>
      </c>
      <c r="V117">
        <v>0</v>
      </c>
      <c r="Y117">
        <v>4.5867926005705703E-2</v>
      </c>
      <c r="AA117">
        <v>0.97791744016369297</v>
      </c>
      <c r="AD117">
        <v>0</v>
      </c>
      <c r="AE117">
        <v>2.1006723463900699E-4</v>
      </c>
      <c r="AH117">
        <v>0</v>
      </c>
      <c r="AI117">
        <v>0.219101007012966</v>
      </c>
    </row>
    <row r="118" spans="1:35" x14ac:dyDescent="0.25">
      <c r="A118">
        <v>860</v>
      </c>
      <c r="B118">
        <f t="shared" si="6"/>
        <v>0</v>
      </c>
      <c r="C118">
        <f t="shared" si="7"/>
        <v>0</v>
      </c>
      <c r="D118">
        <f t="shared" si="8"/>
        <v>0</v>
      </c>
      <c r="E118">
        <f t="shared" si="9"/>
        <v>0</v>
      </c>
      <c r="F118">
        <f t="shared" si="10"/>
        <v>0</v>
      </c>
      <c r="G118">
        <f t="shared" si="11"/>
        <v>0</v>
      </c>
      <c r="I118" s="6">
        <v>2.131695E+19</v>
      </c>
      <c r="M118">
        <v>0</v>
      </c>
      <c r="N118">
        <v>0</v>
      </c>
      <c r="Q118">
        <v>0</v>
      </c>
      <c r="R118">
        <v>0</v>
      </c>
      <c r="U118">
        <v>0</v>
      </c>
      <c r="V118">
        <v>0</v>
      </c>
      <c r="Y118">
        <v>4.5676493007255098E-2</v>
      </c>
      <c r="AA118">
        <v>0.97745164685947195</v>
      </c>
      <c r="AD118">
        <v>0</v>
      </c>
      <c r="AE118">
        <v>2.0634241987063201E-4</v>
      </c>
      <c r="AH118">
        <v>0</v>
      </c>
      <c r="AI118">
        <v>0.16276415504370501</v>
      </c>
    </row>
    <row r="119" spans="1:35" x14ac:dyDescent="0.25">
      <c r="A119">
        <v>865</v>
      </c>
      <c r="B119">
        <f t="shared" si="6"/>
        <v>0</v>
      </c>
      <c r="C119">
        <f t="shared" si="7"/>
        <v>0</v>
      </c>
      <c r="D119">
        <f t="shared" si="8"/>
        <v>0</v>
      </c>
      <c r="E119">
        <f t="shared" si="9"/>
        <v>0</v>
      </c>
      <c r="F119">
        <f t="shared" si="10"/>
        <v>0</v>
      </c>
      <c r="G119">
        <f t="shared" si="11"/>
        <v>0</v>
      </c>
      <c r="I119" s="6">
        <v>2.06249E+19</v>
      </c>
      <c r="M119">
        <v>0</v>
      </c>
      <c r="N119">
        <v>0</v>
      </c>
      <c r="Q119">
        <v>0</v>
      </c>
      <c r="R119">
        <v>0</v>
      </c>
      <c r="U119">
        <v>0</v>
      </c>
      <c r="V119">
        <v>0</v>
      </c>
      <c r="Y119">
        <v>4.5563295074042297E-2</v>
      </c>
      <c r="AA119">
        <v>0.97698585355525103</v>
      </c>
      <c r="AD119">
        <v>0</v>
      </c>
      <c r="AE119">
        <v>2.0214562313526299E-4</v>
      </c>
      <c r="AH119">
        <v>0</v>
      </c>
      <c r="AI119">
        <v>0.12345427042196599</v>
      </c>
    </row>
    <row r="120" spans="1:35" x14ac:dyDescent="0.25">
      <c r="A120">
        <v>870</v>
      </c>
      <c r="B120">
        <f t="shared" si="6"/>
        <v>0</v>
      </c>
      <c r="C120">
        <f t="shared" si="7"/>
        <v>0</v>
      </c>
      <c r="D120">
        <f t="shared" si="8"/>
        <v>0</v>
      </c>
      <c r="E120">
        <f t="shared" si="9"/>
        <v>0</v>
      </c>
      <c r="F120">
        <f t="shared" si="10"/>
        <v>0</v>
      </c>
      <c r="G120">
        <f t="shared" si="11"/>
        <v>0</v>
      </c>
      <c r="I120" s="6">
        <v>2.103135E+19</v>
      </c>
      <c r="M120">
        <v>0</v>
      </c>
      <c r="N120">
        <v>0</v>
      </c>
      <c r="Q120">
        <v>0</v>
      </c>
      <c r="R120">
        <v>0</v>
      </c>
      <c r="U120">
        <v>0</v>
      </c>
      <c r="V120">
        <v>0</v>
      </c>
      <c r="Y120">
        <v>4.5567294274202197E-2</v>
      </c>
      <c r="AA120">
        <v>0.97634826592323698</v>
      </c>
      <c r="AD120">
        <v>0</v>
      </c>
      <c r="AE120">
        <v>1.97948826399894E-4</v>
      </c>
      <c r="AH120">
        <v>0</v>
      </c>
      <c r="AI120">
        <v>8.7141820171463102E-2</v>
      </c>
    </row>
    <row r="121" spans="1:35" x14ac:dyDescent="0.25">
      <c r="A121">
        <v>875</v>
      </c>
      <c r="B121">
        <f t="shared" si="6"/>
        <v>0</v>
      </c>
      <c r="C121">
        <f t="shared" si="7"/>
        <v>0</v>
      </c>
      <c r="D121">
        <f t="shared" si="8"/>
        <v>0</v>
      </c>
      <c r="E121">
        <f t="shared" si="9"/>
        <v>0</v>
      </c>
      <c r="F121">
        <f t="shared" si="10"/>
        <v>0</v>
      </c>
      <c r="G121">
        <f t="shared" si="11"/>
        <v>0</v>
      </c>
      <c r="I121" s="6">
        <v>2.04479E+19</v>
      </c>
      <c r="M121">
        <v>0</v>
      </c>
      <c r="N121">
        <v>0</v>
      </c>
      <c r="Q121">
        <v>0</v>
      </c>
      <c r="R121">
        <v>0</v>
      </c>
      <c r="U121">
        <v>0</v>
      </c>
      <c r="V121">
        <v>0</v>
      </c>
      <c r="Y121">
        <v>4.5571293474362201E-2</v>
      </c>
      <c r="AA121">
        <v>0.97520200690502401</v>
      </c>
      <c r="AD121">
        <v>0</v>
      </c>
      <c r="AE121">
        <v>1.9375202966452501E-4</v>
      </c>
      <c r="AH121">
        <v>0</v>
      </c>
      <c r="AI121">
        <v>5.4709479974090099E-2</v>
      </c>
    </row>
    <row r="122" spans="1:35" x14ac:dyDescent="0.25">
      <c r="A122">
        <v>880</v>
      </c>
      <c r="B122">
        <f t="shared" si="6"/>
        <v>0</v>
      </c>
      <c r="C122">
        <f t="shared" si="7"/>
        <v>0</v>
      </c>
      <c r="D122">
        <f t="shared" si="8"/>
        <v>0</v>
      </c>
      <c r="E122">
        <f t="shared" si="9"/>
        <v>0</v>
      </c>
      <c r="F122">
        <f t="shared" si="10"/>
        <v>0</v>
      </c>
      <c r="G122">
        <f t="shared" si="11"/>
        <v>0</v>
      </c>
      <c r="I122" s="6">
        <v>2.064775E+19</v>
      </c>
      <c r="M122">
        <v>0</v>
      </c>
      <c r="N122">
        <v>0</v>
      </c>
      <c r="Q122">
        <v>0</v>
      </c>
      <c r="R122">
        <v>0</v>
      </c>
      <c r="U122">
        <v>0</v>
      </c>
      <c r="V122">
        <v>0</v>
      </c>
      <c r="Y122">
        <v>4.5575292674522198E-2</v>
      </c>
      <c r="AA122">
        <v>0.97405574788681104</v>
      </c>
      <c r="AD122">
        <v>0</v>
      </c>
      <c r="AE122">
        <v>1.8955523292915599E-4</v>
      </c>
      <c r="AH122">
        <v>0</v>
      </c>
      <c r="AI122">
        <v>3.2998075059560199E-2</v>
      </c>
    </row>
    <row r="123" spans="1:35" x14ac:dyDescent="0.25">
      <c r="A123">
        <v>885</v>
      </c>
      <c r="B123">
        <f t="shared" si="6"/>
        <v>0</v>
      </c>
      <c r="C123">
        <f t="shared" si="7"/>
        <v>0</v>
      </c>
      <c r="D123">
        <f t="shared" si="8"/>
        <v>0</v>
      </c>
      <c r="E123">
        <f t="shared" si="9"/>
        <v>0</v>
      </c>
      <c r="F123">
        <f t="shared" si="10"/>
        <v>0</v>
      </c>
      <c r="G123">
        <f t="shared" si="11"/>
        <v>0</v>
      </c>
      <c r="I123" s="6">
        <v>2.083465E+19</v>
      </c>
      <c r="M123">
        <v>0</v>
      </c>
      <c r="N123">
        <v>0</v>
      </c>
      <c r="Q123">
        <v>0</v>
      </c>
      <c r="R123">
        <v>0</v>
      </c>
      <c r="U123">
        <v>0</v>
      </c>
      <c r="V123">
        <v>0</v>
      </c>
      <c r="Y123">
        <v>4.5579291874682099E-2</v>
      </c>
      <c r="AA123">
        <v>0.97290948886859796</v>
      </c>
      <c r="AD123">
        <v>0</v>
      </c>
      <c r="AE123">
        <v>1.8535843619378701E-4</v>
      </c>
      <c r="AH123">
        <v>0</v>
      </c>
      <c r="AI123">
        <v>1.85699774641447E-2</v>
      </c>
    </row>
    <row r="124" spans="1:35" x14ac:dyDescent="0.25">
      <c r="A124">
        <v>890</v>
      </c>
      <c r="B124">
        <f t="shared" si="6"/>
        <v>0</v>
      </c>
      <c r="C124">
        <f t="shared" si="7"/>
        <v>0</v>
      </c>
      <c r="D124">
        <f t="shared" si="8"/>
        <v>0</v>
      </c>
      <c r="E124">
        <f t="shared" si="9"/>
        <v>0</v>
      </c>
      <c r="F124">
        <f t="shared" si="10"/>
        <v>0</v>
      </c>
      <c r="G124">
        <f t="shared" si="11"/>
        <v>0</v>
      </c>
      <c r="I124" s="6">
        <v>2.06557E+19</v>
      </c>
      <c r="M124">
        <v>0</v>
      </c>
      <c r="N124">
        <v>0</v>
      </c>
      <c r="Q124">
        <v>0</v>
      </c>
      <c r="R124">
        <v>0</v>
      </c>
      <c r="U124">
        <v>0</v>
      </c>
      <c r="V124">
        <v>0</v>
      </c>
      <c r="Y124">
        <v>4.5583291074842103E-2</v>
      </c>
      <c r="AA124">
        <v>0.97176322985038499</v>
      </c>
      <c r="AD124">
        <v>0</v>
      </c>
      <c r="AE124">
        <v>1.8116163945841799E-4</v>
      </c>
      <c r="AH124">
        <v>0</v>
      </c>
      <c r="AI124">
        <v>1.26175133399231E-2</v>
      </c>
    </row>
    <row r="125" spans="1:35" x14ac:dyDescent="0.25">
      <c r="A125">
        <v>895</v>
      </c>
      <c r="B125">
        <f t="shared" si="6"/>
        <v>0</v>
      </c>
      <c r="C125">
        <f t="shared" si="7"/>
        <v>0</v>
      </c>
      <c r="D125">
        <f t="shared" si="8"/>
        <v>0</v>
      </c>
      <c r="E125">
        <f t="shared" si="9"/>
        <v>0</v>
      </c>
      <c r="F125">
        <f t="shared" si="10"/>
        <v>0</v>
      </c>
      <c r="G125">
        <f t="shared" si="11"/>
        <v>0</v>
      </c>
      <c r="I125" s="6">
        <v>1.822205E+19</v>
      </c>
      <c r="M125">
        <v>0</v>
      </c>
      <c r="N125">
        <v>0</v>
      </c>
      <c r="Q125">
        <v>0</v>
      </c>
      <c r="R125">
        <v>0</v>
      </c>
      <c r="U125">
        <v>0</v>
      </c>
      <c r="V125">
        <v>0</v>
      </c>
      <c r="Y125">
        <v>4.5587290275002003E-2</v>
      </c>
      <c r="AA125">
        <v>0.97061697083217202</v>
      </c>
      <c r="AD125">
        <v>0</v>
      </c>
      <c r="AE125">
        <v>1.74735672822596E-4</v>
      </c>
      <c r="AH125">
        <v>0</v>
      </c>
      <c r="AI125">
        <v>6.6650492157014404E-3</v>
      </c>
    </row>
    <row r="126" spans="1:35" x14ac:dyDescent="0.25">
      <c r="A126">
        <v>900</v>
      </c>
      <c r="B126">
        <f t="shared" si="6"/>
        <v>0</v>
      </c>
      <c r="C126">
        <f t="shared" si="7"/>
        <v>0</v>
      </c>
      <c r="D126">
        <f t="shared" si="8"/>
        <v>0</v>
      </c>
      <c r="E126">
        <f t="shared" si="9"/>
        <v>0</v>
      </c>
      <c r="F126">
        <f t="shared" si="10"/>
        <v>0</v>
      </c>
      <c r="G126">
        <f t="shared" si="11"/>
        <v>0</v>
      </c>
      <c r="I126" s="6">
        <v>1.58052E+19</v>
      </c>
      <c r="M126">
        <v>0</v>
      </c>
      <c r="N126">
        <v>0</v>
      </c>
      <c r="Q126">
        <v>0</v>
      </c>
      <c r="R126">
        <v>0</v>
      </c>
      <c r="U126">
        <v>0</v>
      </c>
      <c r="V126">
        <v>0</v>
      </c>
      <c r="Y126">
        <v>4.5591289475162E-2</v>
      </c>
      <c r="AA126">
        <v>0.96947071181395905</v>
      </c>
      <c r="AD126">
        <v>0</v>
      </c>
      <c r="AE126">
        <v>1.67557708435267E-4</v>
      </c>
      <c r="AH126">
        <v>0</v>
      </c>
      <c r="AI126">
        <v>7.1258509147978702E-4</v>
      </c>
    </row>
    <row r="127" spans="1:35" x14ac:dyDescent="0.25">
      <c r="A127">
        <v>905</v>
      </c>
      <c r="B127">
        <f t="shared" si="6"/>
        <v>0</v>
      </c>
      <c r="C127">
        <f t="shared" si="7"/>
        <v>0</v>
      </c>
      <c r="D127">
        <f t="shared" si="8"/>
        <v>0</v>
      </c>
      <c r="E127">
        <f t="shared" si="9"/>
        <v>0</v>
      </c>
      <c r="F127">
        <f t="shared" si="10"/>
        <v>0</v>
      </c>
      <c r="G127">
        <f t="shared" si="11"/>
        <v>0</v>
      </c>
      <c r="I127" s="6">
        <v>1.851105E+19</v>
      </c>
      <c r="M127">
        <v>0</v>
      </c>
      <c r="N127">
        <v>0</v>
      </c>
      <c r="Q127">
        <v>0</v>
      </c>
      <c r="R127">
        <v>0</v>
      </c>
      <c r="U127">
        <v>0</v>
      </c>
      <c r="V127">
        <v>0</v>
      </c>
      <c r="Y127">
        <v>4.5595288675321997E-2</v>
      </c>
      <c r="AA127">
        <v>0.96832445279574597</v>
      </c>
      <c r="AD127">
        <v>0</v>
      </c>
      <c r="AE127">
        <v>1.60379744047938E-4</v>
      </c>
      <c r="AH127">
        <v>0</v>
      </c>
      <c r="AI127">
        <v>0</v>
      </c>
    </row>
    <row r="128" spans="1:35" x14ac:dyDescent="0.25">
      <c r="A128">
        <v>910</v>
      </c>
      <c r="B128">
        <f t="shared" si="6"/>
        <v>0</v>
      </c>
      <c r="C128">
        <f t="shared" si="7"/>
        <v>0</v>
      </c>
      <c r="D128">
        <f t="shared" si="8"/>
        <v>0</v>
      </c>
      <c r="E128">
        <f t="shared" si="9"/>
        <v>0</v>
      </c>
      <c r="F128">
        <f t="shared" si="10"/>
        <v>0</v>
      </c>
      <c r="G128">
        <f t="shared" si="11"/>
        <v>0</v>
      </c>
      <c r="I128" s="6">
        <v>1.461025E+19</v>
      </c>
      <c r="M128">
        <v>0</v>
      </c>
      <c r="N128">
        <v>0</v>
      </c>
      <c r="Q128">
        <v>0</v>
      </c>
      <c r="R128">
        <v>0</v>
      </c>
      <c r="U128">
        <v>0</v>
      </c>
      <c r="V128">
        <v>0</v>
      </c>
      <c r="Y128">
        <v>4.5576806258787003E-2</v>
      </c>
      <c r="AA128">
        <v>0.96707025568030602</v>
      </c>
      <c r="AD128">
        <v>0</v>
      </c>
      <c r="AE128">
        <v>1.5320177966061E-4</v>
      </c>
      <c r="AH128">
        <v>0</v>
      </c>
      <c r="AI128">
        <v>0</v>
      </c>
    </row>
    <row r="129" spans="1:35" x14ac:dyDescent="0.25">
      <c r="A129">
        <v>915</v>
      </c>
      <c r="B129">
        <f t="shared" si="6"/>
        <v>0</v>
      </c>
      <c r="C129">
        <f t="shared" si="7"/>
        <v>0</v>
      </c>
      <c r="D129">
        <f t="shared" si="8"/>
        <v>0</v>
      </c>
      <c r="E129">
        <f t="shared" si="9"/>
        <v>0</v>
      </c>
      <c r="F129">
        <f t="shared" si="10"/>
        <v>0</v>
      </c>
      <c r="G129">
        <f t="shared" si="11"/>
        <v>0</v>
      </c>
      <c r="I129" s="6">
        <v>1.512205E+19</v>
      </c>
      <c r="M129">
        <v>0</v>
      </c>
      <c r="N129">
        <v>0</v>
      </c>
      <c r="Q129">
        <v>0</v>
      </c>
      <c r="R129">
        <v>0</v>
      </c>
      <c r="U129">
        <v>0</v>
      </c>
      <c r="V129">
        <v>0</v>
      </c>
      <c r="Y129">
        <v>4.55242889196334E-2</v>
      </c>
      <c r="AA129">
        <v>0.96573974749075298</v>
      </c>
      <c r="AD129">
        <v>0</v>
      </c>
      <c r="AE129">
        <v>1.4602381527328099E-4</v>
      </c>
      <c r="AH129">
        <v>0</v>
      </c>
      <c r="AI129">
        <v>0</v>
      </c>
    </row>
    <row r="130" spans="1:35" x14ac:dyDescent="0.25">
      <c r="A130">
        <v>920</v>
      </c>
      <c r="B130">
        <f t="shared" si="6"/>
        <v>0</v>
      </c>
      <c r="C130">
        <f t="shared" si="7"/>
        <v>0</v>
      </c>
      <c r="D130">
        <f t="shared" si="8"/>
        <v>0</v>
      </c>
      <c r="E130">
        <f t="shared" si="9"/>
        <v>0</v>
      </c>
      <c r="F130">
        <f t="shared" si="10"/>
        <v>0</v>
      </c>
      <c r="G130">
        <f t="shared" si="11"/>
        <v>0</v>
      </c>
      <c r="I130" s="6">
        <v>1.72615E+19</v>
      </c>
      <c r="M130">
        <v>0</v>
      </c>
      <c r="N130">
        <v>0</v>
      </c>
      <c r="Q130">
        <v>0</v>
      </c>
      <c r="R130">
        <v>0</v>
      </c>
      <c r="U130">
        <v>0</v>
      </c>
      <c r="V130">
        <v>0</v>
      </c>
      <c r="Y130">
        <v>4.5471771580479797E-2</v>
      </c>
      <c r="AA130">
        <v>0.96440923930119904</v>
      </c>
      <c r="AD130">
        <v>0</v>
      </c>
      <c r="AE130">
        <v>1.3884585088595199E-4</v>
      </c>
      <c r="AH130">
        <v>0</v>
      </c>
      <c r="AI130">
        <v>0</v>
      </c>
    </row>
    <row r="131" spans="1:35" x14ac:dyDescent="0.25">
      <c r="A131">
        <v>925</v>
      </c>
      <c r="B131">
        <f t="shared" ref="B131:B194" si="12">M131</f>
        <v>0</v>
      </c>
      <c r="C131">
        <f t="shared" ref="C131:C194" si="13">N131</f>
        <v>0</v>
      </c>
      <c r="D131">
        <f t="shared" ref="D131:D194" si="14">Q131</f>
        <v>0</v>
      </c>
      <c r="E131">
        <f t="shared" ref="E131:E194" si="15">R131</f>
        <v>0</v>
      </c>
      <c r="F131">
        <f t="shared" ref="F131:F194" si="16">U131</f>
        <v>0</v>
      </c>
      <c r="G131">
        <f t="shared" ref="G131:G194" si="17">V131</f>
        <v>0</v>
      </c>
      <c r="I131" s="6">
        <v>1.65031E+19</v>
      </c>
      <c r="M131">
        <v>0</v>
      </c>
      <c r="N131">
        <v>0</v>
      </c>
      <c r="Q131">
        <v>0</v>
      </c>
      <c r="R131">
        <v>0</v>
      </c>
      <c r="U131">
        <v>0</v>
      </c>
      <c r="V131">
        <v>0</v>
      </c>
      <c r="Y131">
        <v>4.5419254241326201E-2</v>
      </c>
      <c r="AA131">
        <v>0.96307873111164499</v>
      </c>
      <c r="AD131">
        <v>0</v>
      </c>
      <c r="AE131">
        <v>1.3251681514106901E-4</v>
      </c>
      <c r="AH131">
        <v>0</v>
      </c>
      <c r="AI131">
        <v>0</v>
      </c>
    </row>
    <row r="132" spans="1:35" x14ac:dyDescent="0.25">
      <c r="A132">
        <v>930</v>
      </c>
      <c r="B132">
        <f t="shared" si="12"/>
        <v>0</v>
      </c>
      <c r="C132">
        <f t="shared" si="13"/>
        <v>0</v>
      </c>
      <c r="D132">
        <f t="shared" si="14"/>
        <v>0</v>
      </c>
      <c r="E132">
        <f t="shared" si="15"/>
        <v>0</v>
      </c>
      <c r="F132">
        <f t="shared" si="16"/>
        <v>0</v>
      </c>
      <c r="G132">
        <f t="shared" si="17"/>
        <v>0</v>
      </c>
      <c r="I132" s="6">
        <v>1.03636E+19</v>
      </c>
      <c r="M132">
        <v>0</v>
      </c>
      <c r="N132">
        <v>0</v>
      </c>
      <c r="Q132">
        <v>0</v>
      </c>
      <c r="R132">
        <v>0</v>
      </c>
      <c r="U132">
        <v>0</v>
      </c>
      <c r="V132">
        <v>0</v>
      </c>
      <c r="Y132">
        <v>4.5366736902172598E-2</v>
      </c>
      <c r="AA132">
        <v>0.96174822292209206</v>
      </c>
      <c r="AD132">
        <v>0</v>
      </c>
      <c r="AE132">
        <v>1.27051437932451E-4</v>
      </c>
      <c r="AH132">
        <v>0</v>
      </c>
      <c r="AI132">
        <v>0</v>
      </c>
    </row>
    <row r="133" spans="1:35" x14ac:dyDescent="0.25">
      <c r="A133">
        <v>935</v>
      </c>
      <c r="B133">
        <f t="shared" si="12"/>
        <v>0</v>
      </c>
      <c r="C133">
        <f t="shared" si="13"/>
        <v>0</v>
      </c>
      <c r="D133">
        <f t="shared" si="14"/>
        <v>0</v>
      </c>
      <c r="E133">
        <f t="shared" si="15"/>
        <v>0</v>
      </c>
      <c r="F133">
        <f t="shared" si="16"/>
        <v>0</v>
      </c>
      <c r="G133">
        <f t="shared" si="17"/>
        <v>0</v>
      </c>
      <c r="I133" s="6">
        <v>5.30375E+18</v>
      </c>
      <c r="M133">
        <v>0</v>
      </c>
      <c r="N133">
        <v>0</v>
      </c>
      <c r="Q133">
        <v>0</v>
      </c>
      <c r="R133">
        <v>0</v>
      </c>
      <c r="U133">
        <v>0</v>
      </c>
      <c r="V133">
        <v>0</v>
      </c>
      <c r="Y133">
        <v>4.5314219563019002E-2</v>
      </c>
      <c r="AA133">
        <v>0.96041771473253801</v>
      </c>
      <c r="AD133">
        <v>0</v>
      </c>
      <c r="AE133">
        <v>1.21586060723834E-4</v>
      </c>
      <c r="AH133">
        <v>0</v>
      </c>
      <c r="AI133">
        <v>0</v>
      </c>
    </row>
    <row r="134" spans="1:35" x14ac:dyDescent="0.25">
      <c r="A134">
        <v>940</v>
      </c>
      <c r="B134">
        <f t="shared" si="12"/>
        <v>0</v>
      </c>
      <c r="C134">
        <f t="shared" si="13"/>
        <v>0</v>
      </c>
      <c r="D134">
        <f t="shared" si="14"/>
        <v>0</v>
      </c>
      <c r="E134">
        <f t="shared" si="15"/>
        <v>0</v>
      </c>
      <c r="F134">
        <f t="shared" si="16"/>
        <v>0</v>
      </c>
      <c r="G134">
        <f t="shared" si="17"/>
        <v>0</v>
      </c>
      <c r="I134" s="6">
        <v>1.060805E+19</v>
      </c>
      <c r="M134">
        <v>0</v>
      </c>
      <c r="N134">
        <v>0</v>
      </c>
      <c r="Q134">
        <v>0</v>
      </c>
      <c r="R134">
        <v>0</v>
      </c>
      <c r="U134">
        <v>0</v>
      </c>
      <c r="V134">
        <v>0</v>
      </c>
      <c r="Y134">
        <v>4.5261702223865399E-2</v>
      </c>
      <c r="AA134">
        <v>0.95906916159482902</v>
      </c>
      <c r="AD134">
        <v>0</v>
      </c>
      <c r="AE134">
        <v>1.16120683515216E-4</v>
      </c>
      <c r="AH134">
        <v>0</v>
      </c>
      <c r="AI134">
        <v>0</v>
      </c>
    </row>
    <row r="135" spans="1:35" x14ac:dyDescent="0.25">
      <c r="A135">
        <v>945</v>
      </c>
      <c r="B135">
        <f t="shared" si="12"/>
        <v>0</v>
      </c>
      <c r="C135">
        <f t="shared" si="13"/>
        <v>0</v>
      </c>
      <c r="D135">
        <f t="shared" si="14"/>
        <v>0</v>
      </c>
      <c r="E135">
        <f t="shared" si="15"/>
        <v>0</v>
      </c>
      <c r="F135">
        <f t="shared" si="16"/>
        <v>0</v>
      </c>
      <c r="G135">
        <f t="shared" si="17"/>
        <v>0</v>
      </c>
      <c r="I135" s="6">
        <v>7.96645E+18</v>
      </c>
      <c r="M135">
        <v>0</v>
      </c>
      <c r="N135">
        <v>0</v>
      </c>
      <c r="Q135">
        <v>0</v>
      </c>
      <c r="R135">
        <v>0</v>
      </c>
      <c r="U135">
        <v>0</v>
      </c>
      <c r="V135">
        <v>0</v>
      </c>
      <c r="Y135">
        <v>4.5209184884711803E-2</v>
      </c>
      <c r="AA135">
        <v>0.95645799282001598</v>
      </c>
      <c r="AD135">
        <v>0</v>
      </c>
      <c r="AE135">
        <v>1.10655306306598E-4</v>
      </c>
      <c r="AH135">
        <v>0</v>
      </c>
      <c r="AI135">
        <v>0</v>
      </c>
    </row>
    <row r="136" spans="1:35" x14ac:dyDescent="0.25">
      <c r="A136">
        <v>950</v>
      </c>
      <c r="B136">
        <f t="shared" si="12"/>
        <v>0</v>
      </c>
      <c r="C136">
        <f t="shared" si="13"/>
        <v>0</v>
      </c>
      <c r="D136">
        <f t="shared" si="14"/>
        <v>0</v>
      </c>
      <c r="E136">
        <f t="shared" si="15"/>
        <v>0</v>
      </c>
      <c r="F136">
        <f t="shared" si="16"/>
        <v>0</v>
      </c>
      <c r="G136">
        <f t="shared" si="17"/>
        <v>0</v>
      </c>
      <c r="I136" s="6">
        <v>5.54715E+18</v>
      </c>
      <c r="M136">
        <v>0</v>
      </c>
      <c r="N136">
        <v>0</v>
      </c>
      <c r="Q136">
        <v>0</v>
      </c>
      <c r="R136">
        <v>0</v>
      </c>
      <c r="U136">
        <v>0</v>
      </c>
      <c r="V136">
        <v>0</v>
      </c>
      <c r="Y136">
        <v>4.51566675455582E-2</v>
      </c>
      <c r="AA136">
        <v>0.95384682404520404</v>
      </c>
      <c r="AD136">
        <v>0</v>
      </c>
      <c r="AE136">
        <v>1.05189929097981E-4</v>
      </c>
      <c r="AH136">
        <v>0</v>
      </c>
      <c r="AI136">
        <v>0</v>
      </c>
    </row>
    <row r="137" spans="1:35" x14ac:dyDescent="0.25">
      <c r="A137">
        <v>955</v>
      </c>
      <c r="B137">
        <f t="shared" si="12"/>
        <v>0</v>
      </c>
      <c r="C137">
        <f t="shared" si="13"/>
        <v>0</v>
      </c>
      <c r="D137">
        <f t="shared" si="14"/>
        <v>0</v>
      </c>
      <c r="E137">
        <f t="shared" si="15"/>
        <v>0</v>
      </c>
      <c r="F137">
        <f t="shared" si="16"/>
        <v>0</v>
      </c>
      <c r="G137">
        <f t="shared" si="17"/>
        <v>0</v>
      </c>
      <c r="I137" s="6">
        <v>8.37805E+18</v>
      </c>
      <c r="M137">
        <v>0</v>
      </c>
      <c r="N137">
        <v>0</v>
      </c>
      <c r="Q137">
        <v>0</v>
      </c>
      <c r="R137">
        <v>0</v>
      </c>
      <c r="U137">
        <v>0</v>
      </c>
      <c r="V137">
        <v>0</v>
      </c>
      <c r="Y137">
        <v>4.5104150206404597E-2</v>
      </c>
      <c r="AA137">
        <v>0.951235655270391</v>
      </c>
      <c r="AD137">
        <v>0</v>
      </c>
      <c r="AE137" s="6">
        <v>9.9724551889363402E-5</v>
      </c>
      <c r="AH137">
        <v>0</v>
      </c>
      <c r="AI137">
        <v>0</v>
      </c>
    </row>
    <row r="138" spans="1:35" x14ac:dyDescent="0.25">
      <c r="A138">
        <v>960</v>
      </c>
      <c r="B138">
        <f t="shared" si="12"/>
        <v>0</v>
      </c>
      <c r="C138">
        <f t="shared" si="13"/>
        <v>0</v>
      </c>
      <c r="D138">
        <f t="shared" si="14"/>
        <v>0</v>
      </c>
      <c r="E138">
        <f t="shared" si="15"/>
        <v>0</v>
      </c>
      <c r="F138">
        <f t="shared" si="16"/>
        <v>0</v>
      </c>
      <c r="G138">
        <f t="shared" si="17"/>
        <v>0</v>
      </c>
      <c r="I138" s="6">
        <v>1.010325E+19</v>
      </c>
      <c r="M138">
        <v>0</v>
      </c>
      <c r="N138">
        <v>0</v>
      </c>
      <c r="Q138">
        <v>0</v>
      </c>
      <c r="R138">
        <v>0</v>
      </c>
      <c r="U138">
        <v>0</v>
      </c>
      <c r="V138">
        <v>0</v>
      </c>
      <c r="Y138">
        <v>4.5051632867251001E-2</v>
      </c>
      <c r="AA138">
        <v>0.94862448649557896</v>
      </c>
      <c r="AD138">
        <v>0</v>
      </c>
      <c r="AE138" s="6">
        <v>9.3858588985601402E-5</v>
      </c>
      <c r="AH138">
        <v>0</v>
      </c>
      <c r="AI138">
        <v>0</v>
      </c>
    </row>
    <row r="139" spans="1:35" x14ac:dyDescent="0.25">
      <c r="A139">
        <v>965</v>
      </c>
      <c r="B139">
        <f t="shared" si="12"/>
        <v>0</v>
      </c>
      <c r="C139">
        <f t="shared" si="13"/>
        <v>0</v>
      </c>
      <c r="D139">
        <f t="shared" si="14"/>
        <v>0</v>
      </c>
      <c r="E139">
        <f t="shared" si="15"/>
        <v>0</v>
      </c>
      <c r="F139">
        <f t="shared" si="16"/>
        <v>0</v>
      </c>
      <c r="G139">
        <f t="shared" si="17"/>
        <v>0</v>
      </c>
      <c r="I139" s="6">
        <v>1.204625E+19</v>
      </c>
      <c r="M139">
        <v>0</v>
      </c>
      <c r="N139">
        <v>0</v>
      </c>
      <c r="Q139">
        <v>0</v>
      </c>
      <c r="R139">
        <v>0</v>
      </c>
      <c r="U139">
        <v>0</v>
      </c>
      <c r="V139">
        <v>0</v>
      </c>
      <c r="Y139">
        <v>4.4999115528097398E-2</v>
      </c>
      <c r="AA139">
        <v>0.94601331772076602</v>
      </c>
      <c r="AD139">
        <v>0</v>
      </c>
      <c r="AE139" s="6">
        <v>8.7333980508226395E-5</v>
      </c>
      <c r="AH139">
        <v>0</v>
      </c>
      <c r="AI139">
        <v>0</v>
      </c>
    </row>
    <row r="140" spans="1:35" x14ac:dyDescent="0.25">
      <c r="A140">
        <v>970</v>
      </c>
      <c r="B140">
        <f t="shared" si="12"/>
        <v>0</v>
      </c>
      <c r="C140">
        <f t="shared" si="13"/>
        <v>0</v>
      </c>
      <c r="D140">
        <f t="shared" si="14"/>
        <v>0</v>
      </c>
      <c r="E140">
        <f t="shared" si="15"/>
        <v>0</v>
      </c>
      <c r="F140">
        <f t="shared" si="16"/>
        <v>0</v>
      </c>
      <c r="G140">
        <f t="shared" si="17"/>
        <v>0</v>
      </c>
      <c r="I140" s="6">
        <v>1.584195E+19</v>
      </c>
      <c r="M140">
        <v>0</v>
      </c>
      <c r="N140">
        <v>0</v>
      </c>
      <c r="Q140">
        <v>0</v>
      </c>
      <c r="R140">
        <v>0</v>
      </c>
      <c r="U140">
        <v>0</v>
      </c>
      <c r="V140">
        <v>0</v>
      </c>
      <c r="Y140">
        <v>4.4946598188943802E-2</v>
      </c>
      <c r="AA140">
        <v>0.94340214894595398</v>
      </c>
      <c r="AD140">
        <v>0</v>
      </c>
      <c r="AE140" s="6">
        <v>8.0809372030851402E-5</v>
      </c>
      <c r="AH140">
        <v>0</v>
      </c>
      <c r="AI140">
        <v>0</v>
      </c>
    </row>
    <row r="141" spans="1:35" x14ac:dyDescent="0.25">
      <c r="A141">
        <v>975</v>
      </c>
      <c r="B141">
        <f t="shared" si="12"/>
        <v>0</v>
      </c>
      <c r="C141">
        <f t="shared" si="13"/>
        <v>0</v>
      </c>
      <c r="D141">
        <f t="shared" si="14"/>
        <v>0</v>
      </c>
      <c r="E141">
        <f t="shared" si="15"/>
        <v>0</v>
      </c>
      <c r="F141">
        <f t="shared" si="16"/>
        <v>0</v>
      </c>
      <c r="G141">
        <f t="shared" si="17"/>
        <v>0</v>
      </c>
      <c r="I141" s="6">
        <v>1.432325E+19</v>
      </c>
      <c r="M141">
        <v>0</v>
      </c>
      <c r="N141">
        <v>0</v>
      </c>
      <c r="Q141">
        <v>0</v>
      </c>
      <c r="R141">
        <v>0</v>
      </c>
      <c r="U141">
        <v>0</v>
      </c>
      <c r="V141">
        <v>0</v>
      </c>
      <c r="Y141">
        <v>4.4894080849790199E-2</v>
      </c>
      <c r="AA141">
        <v>0.94079098017114104</v>
      </c>
      <c r="AD141">
        <v>0</v>
      </c>
      <c r="AE141" s="6">
        <v>7.4284763553476504E-5</v>
      </c>
      <c r="AH141">
        <v>0</v>
      </c>
      <c r="AI141">
        <v>0</v>
      </c>
    </row>
    <row r="142" spans="1:35" x14ac:dyDescent="0.25">
      <c r="A142">
        <v>980</v>
      </c>
      <c r="B142">
        <f t="shared" si="12"/>
        <v>0</v>
      </c>
      <c r="C142">
        <f t="shared" si="13"/>
        <v>0</v>
      </c>
      <c r="D142">
        <f t="shared" si="14"/>
        <v>0</v>
      </c>
      <c r="E142">
        <f t="shared" si="15"/>
        <v>0</v>
      </c>
      <c r="F142">
        <f t="shared" si="16"/>
        <v>0</v>
      </c>
      <c r="G142">
        <f t="shared" si="17"/>
        <v>0</v>
      </c>
      <c r="I142" s="6">
        <v>1.52996E+19</v>
      </c>
      <c r="M142">
        <v>0</v>
      </c>
      <c r="N142">
        <v>0</v>
      </c>
      <c r="Q142">
        <v>0</v>
      </c>
      <c r="R142">
        <v>0</v>
      </c>
      <c r="U142">
        <v>0</v>
      </c>
      <c r="V142">
        <v>0</v>
      </c>
      <c r="Y142">
        <v>4.4841563510636499E-2</v>
      </c>
      <c r="AA142">
        <v>0.938179811396329</v>
      </c>
      <c r="AD142">
        <v>0</v>
      </c>
      <c r="AE142" s="6">
        <v>6.7760155076101498E-5</v>
      </c>
      <c r="AH142">
        <v>0</v>
      </c>
      <c r="AI142">
        <v>0</v>
      </c>
    </row>
    <row r="143" spans="1:35" x14ac:dyDescent="0.25">
      <c r="A143">
        <v>985</v>
      </c>
      <c r="B143">
        <f t="shared" si="12"/>
        <v>0</v>
      </c>
      <c r="C143">
        <f t="shared" si="13"/>
        <v>0</v>
      </c>
      <c r="D143">
        <f t="shared" si="14"/>
        <v>0</v>
      </c>
      <c r="E143">
        <f t="shared" si="15"/>
        <v>0</v>
      </c>
      <c r="F143">
        <f t="shared" si="16"/>
        <v>0</v>
      </c>
      <c r="G143">
        <f t="shared" si="17"/>
        <v>0</v>
      </c>
      <c r="I143" s="6">
        <v>1.73444E+19</v>
      </c>
      <c r="M143">
        <v>0</v>
      </c>
      <c r="N143">
        <v>0</v>
      </c>
      <c r="Q143">
        <v>0</v>
      </c>
      <c r="R143">
        <v>0</v>
      </c>
      <c r="U143">
        <v>0</v>
      </c>
      <c r="V143">
        <v>0</v>
      </c>
      <c r="Y143">
        <v>4.4789046171482903E-2</v>
      </c>
      <c r="AA143">
        <v>0.93556864262151596</v>
      </c>
      <c r="AD143">
        <v>0</v>
      </c>
      <c r="AE143" s="6">
        <v>6.1235546598726505E-5</v>
      </c>
      <c r="AH143">
        <v>0</v>
      </c>
      <c r="AI143">
        <v>0</v>
      </c>
    </row>
    <row r="144" spans="1:35" x14ac:dyDescent="0.25">
      <c r="A144">
        <v>990</v>
      </c>
      <c r="B144">
        <f t="shared" si="12"/>
        <v>0</v>
      </c>
      <c r="C144">
        <f t="shared" si="13"/>
        <v>0</v>
      </c>
      <c r="D144">
        <f t="shared" si="14"/>
        <v>0</v>
      </c>
      <c r="E144">
        <f t="shared" si="15"/>
        <v>0</v>
      </c>
      <c r="F144">
        <f t="shared" si="16"/>
        <v>0</v>
      </c>
      <c r="G144">
        <f t="shared" si="17"/>
        <v>0</v>
      </c>
      <c r="I144" s="6">
        <v>1.829785E+19</v>
      </c>
      <c r="M144">
        <v>0</v>
      </c>
      <c r="N144">
        <v>0</v>
      </c>
      <c r="Q144">
        <v>0</v>
      </c>
      <c r="R144">
        <v>0</v>
      </c>
      <c r="U144">
        <v>0</v>
      </c>
      <c r="V144">
        <v>0</v>
      </c>
      <c r="Y144">
        <v>4.47365288323293E-2</v>
      </c>
      <c r="AA144">
        <v>0.93026139492531901</v>
      </c>
      <c r="AD144">
        <v>0</v>
      </c>
      <c r="AE144" s="6">
        <v>5.4710938121351499E-5</v>
      </c>
      <c r="AH144">
        <v>0</v>
      </c>
      <c r="AI144">
        <v>0</v>
      </c>
    </row>
    <row r="145" spans="1:35" x14ac:dyDescent="0.25">
      <c r="A145">
        <v>995</v>
      </c>
      <c r="B145">
        <f t="shared" si="12"/>
        <v>0</v>
      </c>
      <c r="C145">
        <f t="shared" si="13"/>
        <v>0</v>
      </c>
      <c r="D145">
        <f t="shared" si="14"/>
        <v>0</v>
      </c>
      <c r="E145">
        <f t="shared" si="15"/>
        <v>0</v>
      </c>
      <c r="F145">
        <f t="shared" si="16"/>
        <v>0</v>
      </c>
      <c r="G145">
        <f t="shared" si="17"/>
        <v>0</v>
      </c>
      <c r="I145" s="6">
        <v>1.87688E+19</v>
      </c>
      <c r="M145">
        <v>0</v>
      </c>
      <c r="N145">
        <v>0</v>
      </c>
      <c r="Q145">
        <v>0</v>
      </c>
      <c r="R145">
        <v>0</v>
      </c>
      <c r="U145">
        <v>0</v>
      </c>
      <c r="V145">
        <v>0</v>
      </c>
      <c r="Y145">
        <v>4.4684011493175697E-2</v>
      </c>
      <c r="AA145">
        <v>0.92309062533938802</v>
      </c>
      <c r="AD145">
        <v>0</v>
      </c>
      <c r="AE145" s="6">
        <v>5.0590215359062901E-5</v>
      </c>
      <c r="AH145">
        <v>0</v>
      </c>
      <c r="AI145">
        <v>0</v>
      </c>
    </row>
    <row r="146" spans="1:35" x14ac:dyDescent="0.25">
      <c r="A146">
        <v>1000</v>
      </c>
      <c r="B146">
        <f t="shared" si="12"/>
        <v>0</v>
      </c>
      <c r="C146">
        <f t="shared" si="13"/>
        <v>0</v>
      </c>
      <c r="D146">
        <f t="shared" si="14"/>
        <v>0</v>
      </c>
      <c r="E146">
        <f t="shared" si="15"/>
        <v>0</v>
      </c>
      <c r="F146">
        <f t="shared" si="16"/>
        <v>0</v>
      </c>
      <c r="G146">
        <f t="shared" si="17"/>
        <v>0</v>
      </c>
      <c r="I146" s="6">
        <v>1.847635E+19</v>
      </c>
      <c r="M146">
        <v>0</v>
      </c>
      <c r="N146">
        <v>0</v>
      </c>
      <c r="Q146">
        <v>0</v>
      </c>
      <c r="R146">
        <v>0</v>
      </c>
      <c r="U146">
        <v>0</v>
      </c>
      <c r="V146">
        <v>0</v>
      </c>
      <c r="Y146">
        <v>4.4631494154022101E-2</v>
      </c>
      <c r="AA146">
        <v>0.91591985575345802</v>
      </c>
      <c r="AD146">
        <v>0</v>
      </c>
      <c r="AE146" s="6">
        <v>4.8209035830545201E-5</v>
      </c>
      <c r="AH146">
        <v>0</v>
      </c>
      <c r="AI146">
        <v>0</v>
      </c>
    </row>
    <row r="147" spans="1:35" x14ac:dyDescent="0.25">
      <c r="A147">
        <v>1005</v>
      </c>
      <c r="B147">
        <f t="shared" si="12"/>
        <v>0</v>
      </c>
      <c r="C147">
        <f t="shared" si="13"/>
        <v>0</v>
      </c>
      <c r="D147">
        <f t="shared" si="14"/>
        <v>0</v>
      </c>
      <c r="E147">
        <f t="shared" si="15"/>
        <v>0</v>
      </c>
      <c r="F147">
        <f t="shared" si="16"/>
        <v>0</v>
      </c>
      <c r="G147">
        <f t="shared" si="17"/>
        <v>0</v>
      </c>
      <c r="I147" s="6">
        <v>1.74185E+19</v>
      </c>
      <c r="M147">
        <v>0</v>
      </c>
      <c r="N147">
        <v>0</v>
      </c>
      <c r="Q147">
        <v>0</v>
      </c>
      <c r="R147">
        <v>0</v>
      </c>
      <c r="U147">
        <v>0</v>
      </c>
      <c r="V147">
        <v>0</v>
      </c>
      <c r="Y147">
        <v>4.4578976814868498E-2</v>
      </c>
      <c r="AA147">
        <v>0.90874908616752703</v>
      </c>
      <c r="AD147">
        <v>0</v>
      </c>
      <c r="AE147" s="6">
        <v>4.58278563020274E-5</v>
      </c>
      <c r="AH147">
        <v>0</v>
      </c>
      <c r="AI147">
        <v>0</v>
      </c>
    </row>
    <row r="148" spans="1:35" x14ac:dyDescent="0.25">
      <c r="A148">
        <v>1010</v>
      </c>
      <c r="B148">
        <f t="shared" si="12"/>
        <v>0</v>
      </c>
      <c r="C148">
        <f t="shared" si="13"/>
        <v>0</v>
      </c>
      <c r="D148">
        <f t="shared" si="14"/>
        <v>0</v>
      </c>
      <c r="E148">
        <f t="shared" si="15"/>
        <v>0</v>
      </c>
      <c r="F148">
        <f t="shared" si="16"/>
        <v>0</v>
      </c>
      <c r="G148">
        <f t="shared" si="17"/>
        <v>0</v>
      </c>
      <c r="I148" s="6">
        <v>1.82324E+19</v>
      </c>
      <c r="M148">
        <v>0</v>
      </c>
      <c r="N148">
        <v>0</v>
      </c>
      <c r="Q148">
        <v>0</v>
      </c>
      <c r="R148">
        <v>0</v>
      </c>
      <c r="U148">
        <v>0</v>
      </c>
      <c r="V148">
        <v>0</v>
      </c>
      <c r="Y148">
        <v>4.4526459475714902E-2</v>
      </c>
      <c r="AA148">
        <v>0.90157831658159704</v>
      </c>
      <c r="AD148">
        <v>0</v>
      </c>
      <c r="AE148" s="6">
        <v>4.3446676773509599E-5</v>
      </c>
      <c r="AH148">
        <v>0</v>
      </c>
      <c r="AI148">
        <v>0</v>
      </c>
    </row>
    <row r="149" spans="1:35" x14ac:dyDescent="0.25">
      <c r="A149">
        <v>1015</v>
      </c>
      <c r="B149">
        <f t="shared" si="12"/>
        <v>0</v>
      </c>
      <c r="C149">
        <f t="shared" si="13"/>
        <v>0</v>
      </c>
      <c r="D149">
        <f t="shared" si="14"/>
        <v>0</v>
      </c>
      <c r="E149">
        <f t="shared" si="15"/>
        <v>0</v>
      </c>
      <c r="F149">
        <f t="shared" si="16"/>
        <v>0</v>
      </c>
      <c r="G149">
        <f t="shared" si="17"/>
        <v>0</v>
      </c>
      <c r="I149" s="6">
        <v>1.80769E+19</v>
      </c>
      <c r="M149">
        <v>0</v>
      </c>
      <c r="N149">
        <v>0</v>
      </c>
      <c r="Q149">
        <v>0</v>
      </c>
      <c r="R149">
        <v>0</v>
      </c>
      <c r="U149">
        <v>0</v>
      </c>
      <c r="V149">
        <v>0</v>
      </c>
      <c r="Y149">
        <v>4.4473942136561299E-2</v>
      </c>
      <c r="AA149">
        <v>0.89276205825793398</v>
      </c>
      <c r="AD149">
        <v>0</v>
      </c>
      <c r="AE149" s="6">
        <v>4.10654972449919E-5</v>
      </c>
      <c r="AH149">
        <v>0</v>
      </c>
      <c r="AI149">
        <v>0</v>
      </c>
    </row>
    <row r="150" spans="1:35" x14ac:dyDescent="0.25">
      <c r="A150">
        <v>1020</v>
      </c>
      <c r="B150">
        <f t="shared" si="12"/>
        <v>0</v>
      </c>
      <c r="C150">
        <f t="shared" si="13"/>
        <v>0</v>
      </c>
      <c r="D150">
        <f t="shared" si="14"/>
        <v>0</v>
      </c>
      <c r="E150">
        <f t="shared" si="15"/>
        <v>0</v>
      </c>
      <c r="F150">
        <f t="shared" si="16"/>
        <v>0</v>
      </c>
      <c r="G150">
        <f t="shared" si="17"/>
        <v>0</v>
      </c>
      <c r="I150" s="6">
        <v>1.786125E+19</v>
      </c>
      <c r="M150">
        <v>0</v>
      </c>
      <c r="N150">
        <v>0</v>
      </c>
      <c r="Q150">
        <v>0</v>
      </c>
      <c r="R150">
        <v>0</v>
      </c>
      <c r="U150">
        <v>0</v>
      </c>
      <c r="V150">
        <v>0</v>
      </c>
      <c r="Y150">
        <v>4.4421424797407703E-2</v>
      </c>
      <c r="AA150">
        <v>0.88053582098146399</v>
      </c>
      <c r="AD150">
        <v>0</v>
      </c>
      <c r="AE150" s="6">
        <v>3.8684317716474099E-5</v>
      </c>
      <c r="AH150">
        <v>0</v>
      </c>
      <c r="AI150">
        <v>0</v>
      </c>
    </row>
    <row r="151" spans="1:35" x14ac:dyDescent="0.25">
      <c r="A151">
        <v>1025</v>
      </c>
      <c r="B151">
        <f t="shared" si="12"/>
        <v>0</v>
      </c>
      <c r="C151">
        <f t="shared" si="13"/>
        <v>0</v>
      </c>
      <c r="D151">
        <f t="shared" si="14"/>
        <v>0</v>
      </c>
      <c r="E151">
        <f t="shared" si="15"/>
        <v>0</v>
      </c>
      <c r="F151">
        <f t="shared" si="16"/>
        <v>0</v>
      </c>
      <c r="G151">
        <f t="shared" si="17"/>
        <v>0</v>
      </c>
      <c r="I151" s="6">
        <v>1.79166E+19</v>
      </c>
      <c r="M151">
        <v>0</v>
      </c>
      <c r="N151">
        <v>0</v>
      </c>
      <c r="Q151">
        <v>0</v>
      </c>
      <c r="R151">
        <v>0</v>
      </c>
      <c r="U151">
        <v>0</v>
      </c>
      <c r="V151">
        <v>0</v>
      </c>
      <c r="Y151">
        <v>4.43689074582541E-2</v>
      </c>
      <c r="AA151">
        <v>0.868309583704994</v>
      </c>
      <c r="AD151">
        <v>0</v>
      </c>
      <c r="AE151" s="6">
        <v>3.6303138187956298E-5</v>
      </c>
      <c r="AH151">
        <v>0</v>
      </c>
      <c r="AI151">
        <v>0</v>
      </c>
    </row>
    <row r="152" spans="1:35" x14ac:dyDescent="0.25">
      <c r="A152">
        <v>1030</v>
      </c>
      <c r="B152">
        <f t="shared" si="12"/>
        <v>0</v>
      </c>
      <c r="C152">
        <f t="shared" si="13"/>
        <v>0</v>
      </c>
      <c r="D152">
        <f t="shared" si="14"/>
        <v>0</v>
      </c>
      <c r="E152">
        <f t="shared" si="15"/>
        <v>0</v>
      </c>
      <c r="F152">
        <f t="shared" si="16"/>
        <v>0</v>
      </c>
      <c r="G152">
        <f t="shared" si="17"/>
        <v>0</v>
      </c>
      <c r="I152" s="6">
        <v>1.78226E+19</v>
      </c>
      <c r="M152">
        <v>0</v>
      </c>
      <c r="N152">
        <v>0</v>
      </c>
      <c r="Q152">
        <v>0</v>
      </c>
      <c r="R152">
        <v>0</v>
      </c>
      <c r="U152">
        <v>0</v>
      </c>
      <c r="V152">
        <v>0</v>
      </c>
      <c r="Y152">
        <v>4.4316390119100497E-2</v>
      </c>
      <c r="AA152">
        <v>0.85608334642852502</v>
      </c>
      <c r="AD152">
        <v>0</v>
      </c>
      <c r="AE152" s="6">
        <v>3.3921958659438497E-5</v>
      </c>
      <c r="AH152">
        <v>0</v>
      </c>
      <c r="AI152">
        <v>0</v>
      </c>
    </row>
    <row r="153" spans="1:35" x14ac:dyDescent="0.25">
      <c r="A153">
        <v>1035</v>
      </c>
      <c r="B153">
        <f t="shared" si="12"/>
        <v>0</v>
      </c>
      <c r="C153">
        <f t="shared" si="13"/>
        <v>0</v>
      </c>
      <c r="D153">
        <f t="shared" si="14"/>
        <v>0</v>
      </c>
      <c r="E153">
        <f t="shared" si="15"/>
        <v>0</v>
      </c>
      <c r="F153">
        <f t="shared" si="16"/>
        <v>0</v>
      </c>
      <c r="G153">
        <f t="shared" si="17"/>
        <v>0</v>
      </c>
      <c r="I153" s="6">
        <v>1.76976E+19</v>
      </c>
      <c r="M153">
        <v>0</v>
      </c>
      <c r="N153">
        <v>0</v>
      </c>
      <c r="Q153">
        <v>0</v>
      </c>
      <c r="R153">
        <v>0</v>
      </c>
      <c r="U153">
        <v>0</v>
      </c>
      <c r="V153">
        <v>0</v>
      </c>
      <c r="Y153">
        <v>4.4263872779946901E-2</v>
      </c>
      <c r="AA153">
        <v>0.84278987312698705</v>
      </c>
      <c r="AD153">
        <v>0</v>
      </c>
      <c r="AE153" s="6">
        <v>3.1540779130920798E-5</v>
      </c>
      <c r="AH153">
        <v>0</v>
      </c>
      <c r="AI153">
        <v>0</v>
      </c>
    </row>
    <row r="154" spans="1:35" x14ac:dyDescent="0.25">
      <c r="A154">
        <v>1040</v>
      </c>
      <c r="B154">
        <f t="shared" si="12"/>
        <v>0</v>
      </c>
      <c r="C154">
        <f t="shared" si="13"/>
        <v>0</v>
      </c>
      <c r="D154">
        <f t="shared" si="14"/>
        <v>0</v>
      </c>
      <c r="E154">
        <f t="shared" si="15"/>
        <v>0</v>
      </c>
      <c r="F154">
        <f t="shared" si="16"/>
        <v>0</v>
      </c>
      <c r="G154">
        <f t="shared" si="17"/>
        <v>0</v>
      </c>
      <c r="I154" s="6">
        <v>1.75411E+19</v>
      </c>
      <c r="M154">
        <v>0</v>
      </c>
      <c r="N154">
        <v>0</v>
      </c>
      <c r="Q154">
        <v>0</v>
      </c>
      <c r="R154">
        <v>0</v>
      </c>
      <c r="U154">
        <v>0</v>
      </c>
      <c r="V154">
        <v>0</v>
      </c>
      <c r="Y154">
        <v>4.4211355440793298E-2</v>
      </c>
      <c r="AA154">
        <v>0.82349268437196699</v>
      </c>
      <c r="AD154">
        <v>0</v>
      </c>
      <c r="AE154" s="6">
        <v>2.9159599602403E-5</v>
      </c>
      <c r="AH154">
        <v>0</v>
      </c>
      <c r="AI154">
        <v>0</v>
      </c>
    </row>
    <row r="155" spans="1:35" x14ac:dyDescent="0.25">
      <c r="A155">
        <v>1045</v>
      </c>
      <c r="B155">
        <f t="shared" si="12"/>
        <v>0</v>
      </c>
      <c r="C155">
        <f t="shared" si="13"/>
        <v>0</v>
      </c>
      <c r="D155">
        <f t="shared" si="14"/>
        <v>0</v>
      </c>
      <c r="E155">
        <f t="shared" si="15"/>
        <v>0</v>
      </c>
      <c r="F155">
        <f t="shared" si="16"/>
        <v>0</v>
      </c>
      <c r="G155">
        <f t="shared" si="17"/>
        <v>0</v>
      </c>
      <c r="I155" s="6">
        <v>1.7379E+19</v>
      </c>
      <c r="M155">
        <v>0</v>
      </c>
      <c r="N155">
        <v>0</v>
      </c>
      <c r="Q155">
        <v>0</v>
      </c>
      <c r="R155">
        <v>0</v>
      </c>
      <c r="U155">
        <v>0</v>
      </c>
      <c r="V155">
        <v>0</v>
      </c>
      <c r="Y155">
        <v>4.4158838101639702E-2</v>
      </c>
      <c r="AA155">
        <v>0.80419549561694703</v>
      </c>
      <c r="AD155">
        <v>0</v>
      </c>
      <c r="AE155" s="6">
        <v>2.6778420073885199E-5</v>
      </c>
      <c r="AH155">
        <v>0</v>
      </c>
      <c r="AI155">
        <v>0</v>
      </c>
    </row>
    <row r="156" spans="1:35" x14ac:dyDescent="0.25">
      <c r="A156">
        <v>1050</v>
      </c>
      <c r="B156">
        <f t="shared" si="12"/>
        <v>0</v>
      </c>
      <c r="C156">
        <f t="shared" si="13"/>
        <v>0</v>
      </c>
      <c r="D156">
        <f t="shared" si="14"/>
        <v>0</v>
      </c>
      <c r="E156">
        <f t="shared" si="15"/>
        <v>0</v>
      </c>
      <c r="F156">
        <f t="shared" si="16"/>
        <v>0</v>
      </c>
      <c r="G156">
        <f t="shared" si="17"/>
        <v>0</v>
      </c>
      <c r="I156" s="6">
        <v>1.726075E+19</v>
      </c>
      <c r="M156">
        <v>0</v>
      </c>
      <c r="N156">
        <v>0</v>
      </c>
      <c r="Q156">
        <v>0</v>
      </c>
      <c r="R156">
        <v>0</v>
      </c>
      <c r="U156">
        <v>0</v>
      </c>
      <c r="V156">
        <v>0</v>
      </c>
      <c r="Y156">
        <v>4.41063207624861E-2</v>
      </c>
      <c r="AA156">
        <v>0.78489830686192696</v>
      </c>
      <c r="AD156">
        <v>0</v>
      </c>
      <c r="AE156" s="6">
        <v>2.43972405453675E-5</v>
      </c>
      <c r="AH156">
        <v>0</v>
      </c>
      <c r="AI156">
        <v>0</v>
      </c>
    </row>
    <row r="157" spans="1:35" x14ac:dyDescent="0.25">
      <c r="A157">
        <v>1055</v>
      </c>
      <c r="B157">
        <f t="shared" si="12"/>
        <v>0</v>
      </c>
      <c r="C157">
        <f t="shared" si="13"/>
        <v>0</v>
      </c>
      <c r="D157">
        <f t="shared" si="14"/>
        <v>0</v>
      </c>
      <c r="E157">
        <f t="shared" si="15"/>
        <v>0</v>
      </c>
      <c r="F157">
        <f t="shared" si="16"/>
        <v>0</v>
      </c>
      <c r="G157">
        <f t="shared" si="17"/>
        <v>0</v>
      </c>
      <c r="I157" s="6">
        <v>1.71572E+19</v>
      </c>
      <c r="M157">
        <v>0</v>
      </c>
      <c r="N157">
        <v>0</v>
      </c>
      <c r="Q157">
        <v>0</v>
      </c>
      <c r="R157">
        <v>0</v>
      </c>
      <c r="U157">
        <v>0</v>
      </c>
      <c r="V157">
        <v>0</v>
      </c>
      <c r="Y157">
        <v>4.4053803423332497E-2</v>
      </c>
      <c r="AA157">
        <v>0.760140328009414</v>
      </c>
      <c r="AD157">
        <v>0</v>
      </c>
      <c r="AE157" s="6">
        <v>2.2016061016849699E-5</v>
      </c>
      <c r="AH157">
        <v>0</v>
      </c>
      <c r="AI157">
        <v>0</v>
      </c>
    </row>
    <row r="158" spans="1:35" x14ac:dyDescent="0.25">
      <c r="A158">
        <v>1060</v>
      </c>
      <c r="B158">
        <f t="shared" si="12"/>
        <v>0</v>
      </c>
      <c r="C158">
        <f t="shared" si="13"/>
        <v>0</v>
      </c>
      <c r="D158">
        <f t="shared" si="14"/>
        <v>0</v>
      </c>
      <c r="E158">
        <f t="shared" si="15"/>
        <v>0</v>
      </c>
      <c r="F158">
        <f t="shared" si="16"/>
        <v>0</v>
      </c>
      <c r="G158">
        <f t="shared" si="17"/>
        <v>0</v>
      </c>
      <c r="I158" s="6">
        <v>1.679855E+19</v>
      </c>
      <c r="M158">
        <v>0</v>
      </c>
      <c r="N158">
        <v>0</v>
      </c>
      <c r="Q158">
        <v>0</v>
      </c>
      <c r="R158">
        <v>0</v>
      </c>
      <c r="U158">
        <v>0</v>
      </c>
      <c r="V158">
        <v>0</v>
      </c>
      <c r="Y158">
        <v>4.4001286084178901E-2</v>
      </c>
      <c r="AA158">
        <v>0.73215699126148004</v>
      </c>
      <c r="AD158">
        <v>0</v>
      </c>
      <c r="AE158" s="6">
        <v>2.0200517170708398E-5</v>
      </c>
      <c r="AH158">
        <v>0</v>
      </c>
      <c r="AI158">
        <v>0</v>
      </c>
    </row>
    <row r="159" spans="1:35" x14ac:dyDescent="0.25">
      <c r="A159">
        <v>1065</v>
      </c>
      <c r="B159">
        <f t="shared" si="12"/>
        <v>0</v>
      </c>
      <c r="C159">
        <f t="shared" si="13"/>
        <v>0</v>
      </c>
      <c r="D159">
        <f t="shared" si="14"/>
        <v>0</v>
      </c>
      <c r="E159">
        <f t="shared" si="15"/>
        <v>0</v>
      </c>
      <c r="F159">
        <f t="shared" si="16"/>
        <v>0</v>
      </c>
      <c r="G159">
        <f t="shared" si="17"/>
        <v>0</v>
      </c>
      <c r="I159" s="6">
        <v>1.676725E+19</v>
      </c>
      <c r="M159">
        <v>0</v>
      </c>
      <c r="N159">
        <v>0</v>
      </c>
      <c r="Q159">
        <v>0</v>
      </c>
      <c r="R159">
        <v>0</v>
      </c>
      <c r="U159">
        <v>0</v>
      </c>
      <c r="V159">
        <v>0</v>
      </c>
      <c r="Y159">
        <v>4.3948768745025298E-2</v>
      </c>
      <c r="AA159">
        <v>0.70350634453649297</v>
      </c>
      <c r="AD159">
        <v>0</v>
      </c>
      <c r="AE159" s="6">
        <v>1.9142768524140899E-5</v>
      </c>
      <c r="AH159">
        <v>0</v>
      </c>
      <c r="AI159">
        <v>0</v>
      </c>
    </row>
    <row r="160" spans="1:35" x14ac:dyDescent="0.25">
      <c r="A160">
        <v>1070</v>
      </c>
      <c r="B160">
        <f t="shared" si="12"/>
        <v>0</v>
      </c>
      <c r="C160">
        <f t="shared" si="13"/>
        <v>0</v>
      </c>
      <c r="D160">
        <f t="shared" si="14"/>
        <v>0</v>
      </c>
      <c r="E160">
        <f t="shared" si="15"/>
        <v>0</v>
      </c>
      <c r="F160">
        <f t="shared" si="16"/>
        <v>0</v>
      </c>
      <c r="G160">
        <f t="shared" si="17"/>
        <v>0</v>
      </c>
      <c r="I160" s="6">
        <v>1.62101E+19</v>
      </c>
      <c r="M160">
        <v>0</v>
      </c>
      <c r="N160">
        <v>0</v>
      </c>
      <c r="Q160">
        <v>0</v>
      </c>
      <c r="R160">
        <v>0</v>
      </c>
      <c r="U160">
        <v>0</v>
      </c>
      <c r="V160">
        <v>0</v>
      </c>
      <c r="Y160">
        <v>4.3896251405871702E-2</v>
      </c>
      <c r="AA160">
        <v>0.67220843600051805</v>
      </c>
      <c r="AD160">
        <v>0</v>
      </c>
      <c r="AE160" s="6">
        <v>1.8085019877573499E-5</v>
      </c>
      <c r="AH160">
        <v>0</v>
      </c>
      <c r="AI160">
        <v>0</v>
      </c>
    </row>
    <row r="161" spans="1:35" x14ac:dyDescent="0.25">
      <c r="A161">
        <v>1075</v>
      </c>
      <c r="B161">
        <f t="shared" si="12"/>
        <v>0</v>
      </c>
      <c r="C161">
        <f t="shared" si="13"/>
        <v>0</v>
      </c>
      <c r="D161">
        <f t="shared" si="14"/>
        <v>0</v>
      </c>
      <c r="E161">
        <f t="shared" si="15"/>
        <v>0</v>
      </c>
      <c r="F161">
        <f t="shared" si="16"/>
        <v>0</v>
      </c>
      <c r="G161">
        <f t="shared" si="17"/>
        <v>0</v>
      </c>
      <c r="I161" s="6">
        <v>1.6154E+19</v>
      </c>
      <c r="M161">
        <v>0</v>
      </c>
      <c r="N161">
        <v>0</v>
      </c>
      <c r="Q161">
        <v>0</v>
      </c>
      <c r="R161">
        <v>0</v>
      </c>
      <c r="U161">
        <v>0</v>
      </c>
      <c r="V161">
        <v>0</v>
      </c>
      <c r="Y161">
        <v>4.3843734066718099E-2</v>
      </c>
      <c r="AA161">
        <v>0.64091052746454402</v>
      </c>
      <c r="AD161">
        <v>0</v>
      </c>
      <c r="AE161" s="6">
        <v>1.7027271231006101E-5</v>
      </c>
      <c r="AH161">
        <v>0</v>
      </c>
      <c r="AI161">
        <v>0</v>
      </c>
    </row>
    <row r="162" spans="1:35" x14ac:dyDescent="0.25">
      <c r="A162">
        <v>1080</v>
      </c>
      <c r="B162">
        <f t="shared" si="12"/>
        <v>0</v>
      </c>
      <c r="C162">
        <f t="shared" si="13"/>
        <v>0</v>
      </c>
      <c r="D162">
        <f t="shared" si="14"/>
        <v>0</v>
      </c>
      <c r="E162">
        <f t="shared" si="15"/>
        <v>0</v>
      </c>
      <c r="F162">
        <f t="shared" si="16"/>
        <v>0</v>
      </c>
      <c r="G162">
        <f t="shared" si="17"/>
        <v>0</v>
      </c>
      <c r="I162" s="6">
        <v>1.615785E+19</v>
      </c>
      <c r="M162">
        <v>0</v>
      </c>
      <c r="N162">
        <v>0</v>
      </c>
      <c r="Q162">
        <v>0</v>
      </c>
      <c r="R162">
        <v>0</v>
      </c>
      <c r="U162">
        <v>0</v>
      </c>
      <c r="V162">
        <v>0</v>
      </c>
      <c r="Y162">
        <v>4.3791216727564503E-2</v>
      </c>
      <c r="AA162">
        <v>0.61411554553758696</v>
      </c>
      <c r="AD162">
        <v>0</v>
      </c>
      <c r="AE162" s="6">
        <v>1.59695225844387E-5</v>
      </c>
      <c r="AH162">
        <v>0</v>
      </c>
      <c r="AI162">
        <v>0</v>
      </c>
    </row>
    <row r="163" spans="1:35" x14ac:dyDescent="0.25">
      <c r="A163">
        <v>1085</v>
      </c>
      <c r="B163">
        <f t="shared" si="12"/>
        <v>0</v>
      </c>
      <c r="C163">
        <f t="shared" si="13"/>
        <v>0</v>
      </c>
      <c r="D163">
        <f t="shared" si="14"/>
        <v>0</v>
      </c>
      <c r="E163">
        <f t="shared" si="15"/>
        <v>0</v>
      </c>
      <c r="F163">
        <f t="shared" si="16"/>
        <v>0</v>
      </c>
      <c r="G163">
        <f t="shared" si="17"/>
        <v>0</v>
      </c>
      <c r="I163" s="6">
        <v>1.597335E+19</v>
      </c>
      <c r="M163">
        <v>0</v>
      </c>
      <c r="N163">
        <v>0</v>
      </c>
      <c r="Q163">
        <v>0</v>
      </c>
      <c r="R163">
        <v>0</v>
      </c>
      <c r="U163">
        <v>0</v>
      </c>
      <c r="V163">
        <v>0</v>
      </c>
      <c r="Y163">
        <v>4.37386993884109E-2</v>
      </c>
      <c r="AA163">
        <v>0.58735402724357999</v>
      </c>
      <c r="AD163">
        <v>0</v>
      </c>
      <c r="AE163" s="6">
        <v>1.49117739378712E-5</v>
      </c>
      <c r="AH163">
        <v>0</v>
      </c>
      <c r="AI163">
        <v>0</v>
      </c>
    </row>
    <row r="164" spans="1:35" x14ac:dyDescent="0.25">
      <c r="A164">
        <v>1090</v>
      </c>
      <c r="B164">
        <f t="shared" si="12"/>
        <v>0</v>
      </c>
      <c r="C164">
        <f t="shared" si="13"/>
        <v>0</v>
      </c>
      <c r="D164">
        <f t="shared" si="14"/>
        <v>0</v>
      </c>
      <c r="E164">
        <f t="shared" si="15"/>
        <v>0</v>
      </c>
      <c r="F164">
        <f t="shared" si="16"/>
        <v>0</v>
      </c>
      <c r="G164">
        <f t="shared" si="17"/>
        <v>0</v>
      </c>
      <c r="I164" s="6">
        <v>1.53855E+19</v>
      </c>
      <c r="M164">
        <v>0</v>
      </c>
      <c r="N164">
        <v>0</v>
      </c>
      <c r="Q164">
        <v>0</v>
      </c>
      <c r="R164">
        <v>0</v>
      </c>
      <c r="U164">
        <v>0</v>
      </c>
      <c r="V164">
        <v>0</v>
      </c>
      <c r="Y164">
        <v>4.3686182049257297E-2</v>
      </c>
      <c r="AA164">
        <v>0.56059250894957302</v>
      </c>
      <c r="AD164">
        <v>0</v>
      </c>
      <c r="AE164" s="6">
        <v>1.38540252913038E-5</v>
      </c>
      <c r="AH164">
        <v>0</v>
      </c>
      <c r="AI164">
        <v>0</v>
      </c>
    </row>
    <row r="165" spans="1:35" x14ac:dyDescent="0.25">
      <c r="A165">
        <v>1095</v>
      </c>
      <c r="B165">
        <f t="shared" si="12"/>
        <v>0</v>
      </c>
      <c r="C165">
        <f t="shared" si="13"/>
        <v>0</v>
      </c>
      <c r="D165">
        <f t="shared" si="14"/>
        <v>0</v>
      </c>
      <c r="E165">
        <f t="shared" si="15"/>
        <v>0</v>
      </c>
      <c r="F165">
        <f t="shared" si="16"/>
        <v>0</v>
      </c>
      <c r="G165">
        <f t="shared" si="17"/>
        <v>0</v>
      </c>
      <c r="I165" s="6">
        <v>1.43026E+19</v>
      </c>
      <c r="M165">
        <v>0</v>
      </c>
      <c r="N165">
        <v>0</v>
      </c>
      <c r="Q165">
        <v>0</v>
      </c>
      <c r="R165">
        <v>0</v>
      </c>
      <c r="U165">
        <v>0</v>
      </c>
      <c r="V165">
        <v>0</v>
      </c>
      <c r="Y165">
        <v>4.3633664710103597E-2</v>
      </c>
      <c r="AA165">
        <v>0.53054355200761305</v>
      </c>
      <c r="AD165">
        <v>0</v>
      </c>
      <c r="AE165" s="6">
        <v>1.27962766447364E-5</v>
      </c>
      <c r="AH165">
        <v>0</v>
      </c>
      <c r="AI165">
        <v>0</v>
      </c>
    </row>
    <row r="166" spans="1:35" x14ac:dyDescent="0.25">
      <c r="A166">
        <v>1100</v>
      </c>
      <c r="B166">
        <f t="shared" si="12"/>
        <v>0</v>
      </c>
      <c r="C166">
        <f t="shared" si="13"/>
        <v>0</v>
      </c>
      <c r="D166">
        <f t="shared" si="14"/>
        <v>0</v>
      </c>
      <c r="E166">
        <f t="shared" si="15"/>
        <v>0</v>
      </c>
      <c r="F166">
        <f t="shared" si="16"/>
        <v>0</v>
      </c>
      <c r="G166">
        <f t="shared" si="17"/>
        <v>0</v>
      </c>
      <c r="I166" s="6">
        <v>1.351015E+19</v>
      </c>
      <c r="M166">
        <v>0</v>
      </c>
      <c r="N166">
        <v>0</v>
      </c>
      <c r="Q166">
        <v>0</v>
      </c>
      <c r="R166">
        <v>0</v>
      </c>
      <c r="U166">
        <v>0</v>
      </c>
      <c r="V166">
        <v>0</v>
      </c>
      <c r="Y166">
        <v>4.3581147370950001E-2</v>
      </c>
      <c r="AA166">
        <v>0.49897382092568598</v>
      </c>
      <c r="AD166">
        <v>0</v>
      </c>
      <c r="AE166" s="6">
        <v>1.1738527998168901E-5</v>
      </c>
      <c r="AH166">
        <v>0</v>
      </c>
      <c r="AI166">
        <v>0</v>
      </c>
    </row>
    <row r="167" spans="1:35" x14ac:dyDescent="0.25">
      <c r="A167">
        <v>1105</v>
      </c>
      <c r="B167">
        <f t="shared" si="12"/>
        <v>0</v>
      </c>
      <c r="C167">
        <f t="shared" si="13"/>
        <v>0</v>
      </c>
      <c r="D167">
        <f t="shared" si="14"/>
        <v>0</v>
      </c>
      <c r="E167">
        <f t="shared" si="15"/>
        <v>0</v>
      </c>
      <c r="F167">
        <f t="shared" si="16"/>
        <v>0</v>
      </c>
      <c r="G167">
        <f t="shared" si="17"/>
        <v>0</v>
      </c>
      <c r="I167" s="6">
        <v>1.35264E+19</v>
      </c>
      <c r="M167">
        <v>0</v>
      </c>
      <c r="N167">
        <v>0</v>
      </c>
      <c r="Q167">
        <v>0</v>
      </c>
      <c r="R167">
        <v>0</v>
      </c>
      <c r="U167">
        <v>0</v>
      </c>
      <c r="V167">
        <v>0</v>
      </c>
      <c r="Y167">
        <v>4.3528630031796398E-2</v>
      </c>
      <c r="AA167">
        <v>0.46967720511163802</v>
      </c>
      <c r="AD167">
        <v>0</v>
      </c>
      <c r="AE167" s="6">
        <v>1.06807793516015E-5</v>
      </c>
      <c r="AH167">
        <v>0</v>
      </c>
      <c r="AI167">
        <v>0</v>
      </c>
    </row>
    <row r="168" spans="1:35" x14ac:dyDescent="0.25">
      <c r="A168">
        <v>1110</v>
      </c>
      <c r="B168">
        <f t="shared" si="12"/>
        <v>0</v>
      </c>
      <c r="C168">
        <f t="shared" si="13"/>
        <v>0</v>
      </c>
      <c r="D168">
        <f t="shared" si="14"/>
        <v>0</v>
      </c>
      <c r="E168">
        <f t="shared" si="15"/>
        <v>0</v>
      </c>
      <c r="F168">
        <f t="shared" si="16"/>
        <v>0</v>
      </c>
      <c r="G168">
        <f t="shared" si="17"/>
        <v>0</v>
      </c>
      <c r="I168" s="6">
        <v>1.260335E+19</v>
      </c>
      <c r="M168">
        <v>0</v>
      </c>
      <c r="N168">
        <v>0</v>
      </c>
      <c r="Q168">
        <v>0</v>
      </c>
      <c r="R168">
        <v>0</v>
      </c>
      <c r="U168">
        <v>0</v>
      </c>
      <c r="V168">
        <v>0</v>
      </c>
      <c r="Y168">
        <v>4.3476112692642802E-2</v>
      </c>
      <c r="AA168">
        <v>0.44058736694109202</v>
      </c>
      <c r="AD168">
        <v>0</v>
      </c>
      <c r="AE168" s="6">
        <v>9.6230307050341192E-6</v>
      </c>
      <c r="AH168">
        <v>0</v>
      </c>
      <c r="AI168">
        <v>0</v>
      </c>
    </row>
    <row r="169" spans="1:35" x14ac:dyDescent="0.25">
      <c r="A169">
        <v>1115</v>
      </c>
      <c r="B169">
        <f t="shared" si="12"/>
        <v>0</v>
      </c>
      <c r="C169">
        <f t="shared" si="13"/>
        <v>0</v>
      </c>
      <c r="D169">
        <f t="shared" si="14"/>
        <v>0</v>
      </c>
      <c r="E169">
        <f t="shared" si="15"/>
        <v>0</v>
      </c>
      <c r="F169">
        <f t="shared" si="16"/>
        <v>0</v>
      </c>
      <c r="G169">
        <f t="shared" si="17"/>
        <v>0</v>
      </c>
      <c r="I169" s="6">
        <v>6.99095E+18</v>
      </c>
      <c r="M169">
        <v>0</v>
      </c>
      <c r="N169">
        <v>0</v>
      </c>
      <c r="Q169">
        <v>0</v>
      </c>
      <c r="R169">
        <v>0</v>
      </c>
      <c r="U169">
        <v>0</v>
      </c>
      <c r="V169">
        <v>0</v>
      </c>
      <c r="Y169">
        <v>4.3423595353489199E-2</v>
      </c>
      <c r="AA169">
        <v>0.41149752877054602</v>
      </c>
      <c r="AD169">
        <v>0</v>
      </c>
      <c r="AE169" s="6">
        <v>8.5652820584666896E-6</v>
      </c>
      <c r="AH169">
        <v>0</v>
      </c>
      <c r="AI169">
        <v>0</v>
      </c>
    </row>
    <row r="170" spans="1:35" x14ac:dyDescent="0.25">
      <c r="A170">
        <v>1120</v>
      </c>
      <c r="B170">
        <f t="shared" si="12"/>
        <v>0</v>
      </c>
      <c r="C170">
        <f t="shared" si="13"/>
        <v>0</v>
      </c>
      <c r="D170">
        <f t="shared" si="14"/>
        <v>0</v>
      </c>
      <c r="E170">
        <f t="shared" si="15"/>
        <v>0</v>
      </c>
      <c r="F170">
        <f t="shared" si="16"/>
        <v>0</v>
      </c>
      <c r="G170">
        <f t="shared" si="17"/>
        <v>0</v>
      </c>
      <c r="I170" s="6">
        <v>4.04996E+18</v>
      </c>
      <c r="M170">
        <v>0</v>
      </c>
      <c r="N170">
        <v>0</v>
      </c>
      <c r="Q170">
        <v>0</v>
      </c>
      <c r="R170">
        <v>0</v>
      </c>
      <c r="U170">
        <v>0</v>
      </c>
      <c r="V170">
        <v>0</v>
      </c>
      <c r="Y170">
        <v>4.3371078014335603E-2</v>
      </c>
      <c r="AA170">
        <v>0.381154410412824</v>
      </c>
      <c r="AD170">
        <v>0</v>
      </c>
      <c r="AE170" s="6">
        <v>7.50753341189926E-6</v>
      </c>
      <c r="AH170">
        <v>0</v>
      </c>
      <c r="AI170">
        <v>0</v>
      </c>
    </row>
    <row r="171" spans="1:35" x14ac:dyDescent="0.25">
      <c r="A171">
        <v>1125</v>
      </c>
      <c r="B171">
        <f t="shared" si="12"/>
        <v>0</v>
      </c>
      <c r="C171">
        <f t="shared" si="13"/>
        <v>0</v>
      </c>
      <c r="D171">
        <f t="shared" si="14"/>
        <v>0</v>
      </c>
      <c r="E171">
        <f t="shared" si="15"/>
        <v>0</v>
      </c>
      <c r="F171">
        <f t="shared" si="16"/>
        <v>0</v>
      </c>
      <c r="G171">
        <f t="shared" si="17"/>
        <v>0</v>
      </c>
      <c r="I171" s="6">
        <v>3.6202E+18</v>
      </c>
      <c r="M171">
        <v>0</v>
      </c>
      <c r="N171">
        <v>0</v>
      </c>
      <c r="Q171">
        <v>0</v>
      </c>
      <c r="R171">
        <v>0</v>
      </c>
      <c r="U171">
        <v>0</v>
      </c>
      <c r="V171">
        <v>0</v>
      </c>
      <c r="Y171">
        <v>4.3318560675182E-2</v>
      </c>
      <c r="AA171">
        <v>0.34442779170778798</v>
      </c>
      <c r="AD171">
        <v>0</v>
      </c>
      <c r="AE171" s="6">
        <v>6.4497847653318304E-6</v>
      </c>
      <c r="AH171">
        <v>0</v>
      </c>
      <c r="AI171">
        <v>0</v>
      </c>
    </row>
    <row r="172" spans="1:35" x14ac:dyDescent="0.25">
      <c r="A172">
        <v>1130</v>
      </c>
      <c r="B172">
        <f t="shared" si="12"/>
        <v>0</v>
      </c>
      <c r="C172">
        <f t="shared" si="13"/>
        <v>0</v>
      </c>
      <c r="D172">
        <f t="shared" si="14"/>
        <v>0</v>
      </c>
      <c r="E172">
        <f t="shared" si="15"/>
        <v>0</v>
      </c>
      <c r="F172">
        <f t="shared" si="16"/>
        <v>0</v>
      </c>
      <c r="G172">
        <f t="shared" si="17"/>
        <v>0</v>
      </c>
      <c r="I172" s="6">
        <v>2.92566E+18</v>
      </c>
      <c r="M172">
        <v>0</v>
      </c>
      <c r="N172">
        <v>0</v>
      </c>
      <c r="Q172">
        <v>0</v>
      </c>
      <c r="R172">
        <v>0</v>
      </c>
      <c r="U172">
        <v>0</v>
      </c>
      <c r="V172">
        <v>0</v>
      </c>
      <c r="Y172">
        <v>4.3266043336028397E-2</v>
      </c>
      <c r="AA172">
        <v>0.30770117300275102</v>
      </c>
      <c r="AD172">
        <v>0</v>
      </c>
      <c r="AE172" s="6">
        <v>5.3920361187644E-6</v>
      </c>
      <c r="AH172">
        <v>0</v>
      </c>
      <c r="AI172">
        <v>0</v>
      </c>
    </row>
    <row r="173" spans="1:35" x14ac:dyDescent="0.25">
      <c r="A173">
        <v>1135</v>
      </c>
      <c r="B173">
        <f t="shared" si="12"/>
        <v>0</v>
      </c>
      <c r="C173">
        <f t="shared" si="13"/>
        <v>0</v>
      </c>
      <c r="D173">
        <f t="shared" si="14"/>
        <v>0</v>
      </c>
      <c r="E173">
        <f t="shared" si="15"/>
        <v>0</v>
      </c>
      <c r="F173">
        <f t="shared" si="16"/>
        <v>0</v>
      </c>
      <c r="G173">
        <f t="shared" si="17"/>
        <v>0</v>
      </c>
      <c r="I173" s="6">
        <v>9.35045E+17</v>
      </c>
      <c r="M173">
        <v>0</v>
      </c>
      <c r="N173">
        <v>0</v>
      </c>
      <c r="Q173">
        <v>0</v>
      </c>
      <c r="R173">
        <v>0</v>
      </c>
      <c r="U173">
        <v>0</v>
      </c>
      <c r="V173">
        <v>0</v>
      </c>
      <c r="Y173">
        <v>4.3213525996874801E-2</v>
      </c>
      <c r="AA173">
        <v>0.27252351755625798</v>
      </c>
      <c r="AD173">
        <v>0</v>
      </c>
      <c r="AE173" s="6">
        <v>4.3342874721969602E-6</v>
      </c>
      <c r="AH173">
        <v>0</v>
      </c>
      <c r="AI173">
        <v>0</v>
      </c>
    </row>
    <row r="174" spans="1:35" x14ac:dyDescent="0.25">
      <c r="A174">
        <v>1140</v>
      </c>
      <c r="B174">
        <f t="shared" si="12"/>
        <v>0</v>
      </c>
      <c r="C174">
        <f t="shared" si="13"/>
        <v>0</v>
      </c>
      <c r="D174">
        <f t="shared" si="14"/>
        <v>0</v>
      </c>
      <c r="E174">
        <f t="shared" si="15"/>
        <v>0</v>
      </c>
      <c r="F174">
        <f t="shared" si="16"/>
        <v>0</v>
      </c>
      <c r="G174">
        <f t="shared" si="17"/>
        <v>0</v>
      </c>
      <c r="I174" s="6">
        <v>7.24445E+18</v>
      </c>
      <c r="M174">
        <v>0</v>
      </c>
      <c r="N174">
        <v>0</v>
      </c>
      <c r="Q174">
        <v>0</v>
      </c>
      <c r="R174">
        <v>0</v>
      </c>
      <c r="U174">
        <v>0</v>
      </c>
      <c r="V174">
        <v>0</v>
      </c>
      <c r="Y174">
        <v>4.3161008657721198E-2</v>
      </c>
      <c r="AA174">
        <v>0.23742380245654199</v>
      </c>
      <c r="AD174">
        <v>0</v>
      </c>
      <c r="AE174" s="6">
        <v>3.2765388256295301E-6</v>
      </c>
      <c r="AH174">
        <v>0</v>
      </c>
      <c r="AI174">
        <v>0</v>
      </c>
    </row>
    <row r="175" spans="1:35" x14ac:dyDescent="0.25">
      <c r="A175">
        <v>1145</v>
      </c>
      <c r="B175">
        <f t="shared" si="12"/>
        <v>0</v>
      </c>
      <c r="C175">
        <f t="shared" si="13"/>
        <v>0</v>
      </c>
      <c r="D175">
        <f t="shared" si="14"/>
        <v>0</v>
      </c>
      <c r="E175">
        <f t="shared" si="15"/>
        <v>0</v>
      </c>
      <c r="F175">
        <f t="shared" si="16"/>
        <v>0</v>
      </c>
      <c r="G175">
        <f t="shared" si="17"/>
        <v>0</v>
      </c>
      <c r="I175" s="6">
        <v>4.12596E+18</v>
      </c>
      <c r="M175">
        <v>0</v>
      </c>
      <c r="N175">
        <v>0</v>
      </c>
      <c r="Q175">
        <v>0</v>
      </c>
      <c r="R175">
        <v>0</v>
      </c>
      <c r="U175">
        <v>0</v>
      </c>
      <c r="V175">
        <v>0</v>
      </c>
      <c r="Y175">
        <v>4.3108491318567602E-2</v>
      </c>
      <c r="AA175">
        <v>0.20292731829574001</v>
      </c>
      <c r="AD175">
        <v>0</v>
      </c>
      <c r="AE175" s="6">
        <v>2.2187901790621098E-6</v>
      </c>
      <c r="AH175">
        <v>0</v>
      </c>
      <c r="AI175">
        <v>0</v>
      </c>
    </row>
    <row r="176" spans="1:35" x14ac:dyDescent="0.25">
      <c r="A176">
        <v>1150</v>
      </c>
      <c r="B176">
        <f t="shared" si="12"/>
        <v>0</v>
      </c>
      <c r="C176">
        <f t="shared" si="13"/>
        <v>0</v>
      </c>
      <c r="D176">
        <f t="shared" si="14"/>
        <v>0</v>
      </c>
      <c r="E176">
        <f t="shared" si="15"/>
        <v>0</v>
      </c>
      <c r="F176">
        <f t="shared" si="16"/>
        <v>0</v>
      </c>
      <c r="G176">
        <f t="shared" si="17"/>
        <v>0</v>
      </c>
      <c r="I176" s="6">
        <v>4.147595E+18</v>
      </c>
      <c r="M176">
        <v>0</v>
      </c>
      <c r="N176">
        <v>0</v>
      </c>
      <c r="Q176">
        <v>0</v>
      </c>
      <c r="R176">
        <v>0</v>
      </c>
      <c r="U176">
        <v>0</v>
      </c>
      <c r="V176">
        <v>0</v>
      </c>
      <c r="Y176">
        <v>4.3055973979413999E-2</v>
      </c>
      <c r="AA176">
        <v>0.16864160401002601</v>
      </c>
      <c r="AD176">
        <v>0</v>
      </c>
      <c r="AE176" s="6">
        <v>1.1610415324946701E-6</v>
      </c>
      <c r="AH176">
        <v>0</v>
      </c>
      <c r="AI176">
        <v>0</v>
      </c>
    </row>
    <row r="177" spans="1:35" x14ac:dyDescent="0.25">
      <c r="A177">
        <v>1155</v>
      </c>
      <c r="B177">
        <f t="shared" si="12"/>
        <v>0</v>
      </c>
      <c r="C177">
        <f t="shared" si="13"/>
        <v>0</v>
      </c>
      <c r="D177">
        <f t="shared" si="14"/>
        <v>0</v>
      </c>
      <c r="E177">
        <f t="shared" si="15"/>
        <v>0</v>
      </c>
      <c r="F177">
        <f t="shared" si="16"/>
        <v>0</v>
      </c>
      <c r="G177">
        <f t="shared" si="17"/>
        <v>0</v>
      </c>
      <c r="I177" s="6">
        <v>8.33125E+18</v>
      </c>
      <c r="M177">
        <v>0</v>
      </c>
      <c r="N177">
        <v>0</v>
      </c>
      <c r="Q177">
        <v>0</v>
      </c>
      <c r="R177">
        <v>0</v>
      </c>
      <c r="U177">
        <v>0</v>
      </c>
      <c r="V177">
        <v>0</v>
      </c>
      <c r="Y177">
        <v>4.3003456640260403E-2</v>
      </c>
      <c r="AA177">
        <v>0.135037380189306</v>
      </c>
      <c r="AD177">
        <v>0</v>
      </c>
      <c r="AE177" s="6">
        <v>1.03292885927247E-7</v>
      </c>
      <c r="AH177">
        <v>0</v>
      </c>
      <c r="AI177">
        <v>0</v>
      </c>
    </row>
    <row r="178" spans="1:35" x14ac:dyDescent="0.25">
      <c r="A178">
        <v>1160</v>
      </c>
      <c r="B178">
        <f t="shared" si="12"/>
        <v>0</v>
      </c>
      <c r="C178">
        <f t="shared" si="13"/>
        <v>0</v>
      </c>
      <c r="D178">
        <f t="shared" si="14"/>
        <v>0</v>
      </c>
      <c r="E178">
        <f t="shared" si="15"/>
        <v>0</v>
      </c>
      <c r="F178">
        <f t="shared" si="16"/>
        <v>0</v>
      </c>
      <c r="G178">
        <f t="shared" si="17"/>
        <v>0</v>
      </c>
      <c r="I178" s="6">
        <v>8.7503E+18</v>
      </c>
      <c r="M178">
        <v>0</v>
      </c>
      <c r="N178">
        <v>0</v>
      </c>
      <c r="Q178">
        <v>0</v>
      </c>
      <c r="R178">
        <v>0</v>
      </c>
      <c r="U178">
        <v>0</v>
      </c>
      <c r="V178">
        <v>0</v>
      </c>
      <c r="Y178">
        <v>4.29509393011068E-2</v>
      </c>
      <c r="AA178">
        <v>0.10845755387</v>
      </c>
      <c r="AD178">
        <v>0</v>
      </c>
      <c r="AE178">
        <v>0</v>
      </c>
      <c r="AH178">
        <v>0</v>
      </c>
      <c r="AI178">
        <v>0</v>
      </c>
    </row>
    <row r="179" spans="1:35" x14ac:dyDescent="0.25">
      <c r="A179">
        <v>1165</v>
      </c>
      <c r="B179">
        <f t="shared" si="12"/>
        <v>0</v>
      </c>
      <c r="C179">
        <f t="shared" si="13"/>
        <v>0</v>
      </c>
      <c r="D179">
        <f t="shared" si="14"/>
        <v>0</v>
      </c>
      <c r="E179">
        <f t="shared" si="15"/>
        <v>0</v>
      </c>
      <c r="F179">
        <f t="shared" si="16"/>
        <v>0</v>
      </c>
      <c r="G179">
        <f t="shared" si="17"/>
        <v>0</v>
      </c>
      <c r="I179" s="6">
        <v>1.13669E+19</v>
      </c>
      <c r="M179">
        <v>0</v>
      </c>
      <c r="N179">
        <v>0</v>
      </c>
      <c r="Q179">
        <v>0</v>
      </c>
      <c r="R179">
        <v>0</v>
      </c>
      <c r="U179">
        <v>0</v>
      </c>
      <c r="V179">
        <v>0</v>
      </c>
      <c r="Y179">
        <v>4.2898421961953197E-2</v>
      </c>
      <c r="AA179">
        <v>8.1877727550694807E-2</v>
      </c>
      <c r="AD179">
        <v>0</v>
      </c>
      <c r="AE179">
        <v>0</v>
      </c>
      <c r="AH179">
        <v>0</v>
      </c>
      <c r="AI179">
        <v>0</v>
      </c>
    </row>
    <row r="180" spans="1:35" x14ac:dyDescent="0.25">
      <c r="A180">
        <v>1170</v>
      </c>
      <c r="B180">
        <f t="shared" si="12"/>
        <v>0</v>
      </c>
      <c r="C180">
        <f t="shared" si="13"/>
        <v>0</v>
      </c>
      <c r="D180">
        <f t="shared" si="14"/>
        <v>0</v>
      </c>
      <c r="E180">
        <f t="shared" si="15"/>
        <v>0</v>
      </c>
      <c r="F180">
        <f t="shared" si="16"/>
        <v>0</v>
      </c>
      <c r="G180">
        <f t="shared" si="17"/>
        <v>0</v>
      </c>
      <c r="I180" s="6">
        <v>1.32846E+19</v>
      </c>
      <c r="M180">
        <v>0</v>
      </c>
      <c r="N180">
        <v>0</v>
      </c>
      <c r="Q180">
        <v>0</v>
      </c>
      <c r="R180">
        <v>0</v>
      </c>
      <c r="U180">
        <v>0</v>
      </c>
      <c r="V180">
        <v>0</v>
      </c>
      <c r="Y180">
        <v>4.2845904622799601E-2</v>
      </c>
      <c r="AA180">
        <v>6.1090453708042898E-2</v>
      </c>
      <c r="AD180">
        <v>0</v>
      </c>
      <c r="AE180">
        <v>0</v>
      </c>
      <c r="AH180">
        <v>0</v>
      </c>
      <c r="AI180">
        <v>0</v>
      </c>
    </row>
    <row r="181" spans="1:35" x14ac:dyDescent="0.25">
      <c r="A181">
        <v>1175</v>
      </c>
      <c r="B181">
        <f t="shared" si="12"/>
        <v>0</v>
      </c>
      <c r="C181">
        <f t="shared" si="13"/>
        <v>0</v>
      </c>
      <c r="D181">
        <f t="shared" si="14"/>
        <v>0</v>
      </c>
      <c r="E181">
        <f t="shared" si="15"/>
        <v>0</v>
      </c>
      <c r="F181">
        <f t="shared" si="16"/>
        <v>0</v>
      </c>
      <c r="G181">
        <f t="shared" si="17"/>
        <v>0</v>
      </c>
      <c r="I181" s="6">
        <v>1.299405E+19</v>
      </c>
      <c r="M181">
        <v>0</v>
      </c>
      <c r="N181">
        <v>0</v>
      </c>
      <c r="Q181">
        <v>0</v>
      </c>
      <c r="R181">
        <v>0</v>
      </c>
      <c r="U181">
        <v>0</v>
      </c>
      <c r="V181">
        <v>0</v>
      </c>
      <c r="Y181">
        <v>4.2793387283645998E-2</v>
      </c>
      <c r="AA181">
        <v>4.76325097828093E-2</v>
      </c>
      <c r="AD181">
        <v>0</v>
      </c>
      <c r="AE181">
        <v>0</v>
      </c>
      <c r="AH181">
        <v>0</v>
      </c>
      <c r="AI181">
        <v>0</v>
      </c>
    </row>
    <row r="182" spans="1:35" x14ac:dyDescent="0.25">
      <c r="A182">
        <v>1180</v>
      </c>
      <c r="B182">
        <f t="shared" si="12"/>
        <v>0</v>
      </c>
      <c r="C182">
        <f t="shared" si="13"/>
        <v>0</v>
      </c>
      <c r="D182">
        <f t="shared" si="14"/>
        <v>0</v>
      </c>
      <c r="E182">
        <f t="shared" si="15"/>
        <v>0</v>
      </c>
      <c r="F182">
        <f t="shared" si="16"/>
        <v>0</v>
      </c>
      <c r="G182">
        <f t="shared" si="17"/>
        <v>0</v>
      </c>
      <c r="I182" s="6">
        <v>1.3246E+19</v>
      </c>
      <c r="M182">
        <v>0</v>
      </c>
      <c r="N182">
        <v>0</v>
      </c>
      <c r="Q182">
        <v>0</v>
      </c>
      <c r="R182">
        <v>0</v>
      </c>
      <c r="U182">
        <v>0</v>
      </c>
      <c r="V182">
        <v>0</v>
      </c>
      <c r="Y182">
        <v>4.2740869944492402E-2</v>
      </c>
      <c r="AA182">
        <v>3.4174565857575799E-2</v>
      </c>
      <c r="AD182">
        <v>0</v>
      </c>
      <c r="AE182">
        <v>0</v>
      </c>
      <c r="AH182">
        <v>0</v>
      </c>
      <c r="AI182">
        <v>0</v>
      </c>
    </row>
    <row r="183" spans="1:35" x14ac:dyDescent="0.25">
      <c r="A183">
        <v>1185</v>
      </c>
      <c r="B183">
        <f t="shared" si="12"/>
        <v>0</v>
      </c>
      <c r="C183">
        <f t="shared" si="13"/>
        <v>0</v>
      </c>
      <c r="D183">
        <f t="shared" si="14"/>
        <v>0</v>
      </c>
      <c r="E183">
        <f t="shared" si="15"/>
        <v>0</v>
      </c>
      <c r="F183">
        <f t="shared" si="16"/>
        <v>0</v>
      </c>
      <c r="G183">
        <f t="shared" si="17"/>
        <v>0</v>
      </c>
      <c r="I183" s="6">
        <v>1.24116E+19</v>
      </c>
      <c r="M183">
        <v>0</v>
      </c>
      <c r="N183">
        <v>0</v>
      </c>
      <c r="Q183">
        <v>0</v>
      </c>
      <c r="R183">
        <v>0</v>
      </c>
      <c r="U183">
        <v>0</v>
      </c>
      <c r="V183">
        <v>0</v>
      </c>
      <c r="Y183">
        <v>4.2688352605338799E-2</v>
      </c>
      <c r="AA183">
        <v>2.0716621932342201E-2</v>
      </c>
      <c r="AD183">
        <v>0</v>
      </c>
      <c r="AE183">
        <v>0</v>
      </c>
      <c r="AH183">
        <v>0</v>
      </c>
      <c r="AI183">
        <v>0</v>
      </c>
    </row>
    <row r="184" spans="1:35" x14ac:dyDescent="0.25">
      <c r="A184">
        <v>1190</v>
      </c>
      <c r="B184">
        <f t="shared" si="12"/>
        <v>0</v>
      </c>
      <c r="C184">
        <f t="shared" si="13"/>
        <v>0</v>
      </c>
      <c r="D184">
        <f t="shared" si="14"/>
        <v>0</v>
      </c>
      <c r="E184">
        <f t="shared" si="15"/>
        <v>0</v>
      </c>
      <c r="F184">
        <f t="shared" si="16"/>
        <v>0</v>
      </c>
      <c r="G184">
        <f t="shared" si="17"/>
        <v>0</v>
      </c>
      <c r="I184" s="6">
        <v>1.35678E+19</v>
      </c>
      <c r="M184">
        <v>0</v>
      </c>
      <c r="N184">
        <v>0</v>
      </c>
      <c r="Q184">
        <v>0</v>
      </c>
      <c r="R184">
        <v>0</v>
      </c>
      <c r="U184">
        <v>0</v>
      </c>
      <c r="V184">
        <v>0</v>
      </c>
      <c r="Y184">
        <v>4.2635835266185203E-2</v>
      </c>
      <c r="AA184">
        <v>7.2586780071087001E-3</v>
      </c>
      <c r="AD184">
        <v>0</v>
      </c>
      <c r="AE184">
        <v>0</v>
      </c>
      <c r="AH184">
        <v>0</v>
      </c>
      <c r="AI184">
        <v>0</v>
      </c>
    </row>
    <row r="185" spans="1:35" x14ac:dyDescent="0.25">
      <c r="A185">
        <v>1195</v>
      </c>
      <c r="B185">
        <f t="shared" si="12"/>
        <v>0</v>
      </c>
      <c r="C185">
        <f t="shared" si="13"/>
        <v>0</v>
      </c>
      <c r="D185">
        <f t="shared" si="14"/>
        <v>0</v>
      </c>
      <c r="E185">
        <f t="shared" si="15"/>
        <v>0</v>
      </c>
      <c r="F185">
        <f t="shared" si="16"/>
        <v>0</v>
      </c>
      <c r="G185">
        <f t="shared" si="17"/>
        <v>0</v>
      </c>
      <c r="I185" s="6">
        <v>1.34294E+19</v>
      </c>
      <c r="M185">
        <v>0</v>
      </c>
      <c r="N185">
        <v>0</v>
      </c>
      <c r="Q185">
        <v>0</v>
      </c>
      <c r="R185">
        <v>0</v>
      </c>
      <c r="U185">
        <v>0</v>
      </c>
      <c r="V185">
        <v>0</v>
      </c>
      <c r="Y185">
        <v>4.25833179270316E-2</v>
      </c>
      <c r="AA185">
        <v>0</v>
      </c>
      <c r="AD185">
        <v>0</v>
      </c>
      <c r="AE185">
        <v>0</v>
      </c>
      <c r="AH185">
        <v>0</v>
      </c>
      <c r="AI185">
        <v>0</v>
      </c>
    </row>
    <row r="186" spans="1:35" x14ac:dyDescent="0.25">
      <c r="A186">
        <v>1200</v>
      </c>
      <c r="B186">
        <f t="shared" si="12"/>
        <v>0</v>
      </c>
      <c r="C186">
        <f t="shared" si="13"/>
        <v>0</v>
      </c>
      <c r="D186">
        <f t="shared" si="14"/>
        <v>0</v>
      </c>
      <c r="E186">
        <f t="shared" si="15"/>
        <v>0</v>
      </c>
      <c r="F186">
        <f t="shared" si="16"/>
        <v>0</v>
      </c>
      <c r="G186">
        <f t="shared" si="17"/>
        <v>0</v>
      </c>
      <c r="I186" s="6">
        <v>1.313845E+19</v>
      </c>
      <c r="M186">
        <v>0</v>
      </c>
      <c r="N186">
        <v>0</v>
      </c>
      <c r="Q186">
        <v>0</v>
      </c>
      <c r="R186">
        <v>0</v>
      </c>
      <c r="U186">
        <v>0</v>
      </c>
      <c r="V186">
        <v>0</v>
      </c>
      <c r="Y186">
        <v>4.2530800587877997E-2</v>
      </c>
      <c r="AA186">
        <v>0</v>
      </c>
      <c r="AD186">
        <v>0</v>
      </c>
      <c r="AE186">
        <v>0</v>
      </c>
      <c r="AH186">
        <v>0</v>
      </c>
      <c r="AI186">
        <v>0</v>
      </c>
    </row>
    <row r="187" spans="1:35" x14ac:dyDescent="0.25">
      <c r="A187">
        <v>1205</v>
      </c>
      <c r="B187">
        <f t="shared" si="12"/>
        <v>0</v>
      </c>
      <c r="C187">
        <f t="shared" si="13"/>
        <v>0</v>
      </c>
      <c r="D187">
        <f t="shared" si="14"/>
        <v>0</v>
      </c>
      <c r="E187">
        <f t="shared" si="15"/>
        <v>0</v>
      </c>
      <c r="F187">
        <f t="shared" si="16"/>
        <v>0</v>
      </c>
      <c r="G187">
        <f t="shared" si="17"/>
        <v>0</v>
      </c>
      <c r="I187" s="6">
        <v>1.30985E+19</v>
      </c>
      <c r="M187">
        <v>0</v>
      </c>
      <c r="N187">
        <v>0</v>
      </c>
      <c r="Q187">
        <v>0</v>
      </c>
      <c r="R187">
        <v>0</v>
      </c>
      <c r="U187">
        <v>0</v>
      </c>
      <c r="V187">
        <v>0</v>
      </c>
      <c r="Y187">
        <v>4.2478283248724401E-2</v>
      </c>
      <c r="AA187">
        <v>0</v>
      </c>
      <c r="AD187">
        <v>0</v>
      </c>
      <c r="AE187">
        <v>0</v>
      </c>
      <c r="AH187">
        <v>0</v>
      </c>
      <c r="AI187">
        <v>0</v>
      </c>
    </row>
    <row r="188" spans="1:35" x14ac:dyDescent="0.25">
      <c r="A188">
        <v>1210</v>
      </c>
      <c r="B188">
        <f t="shared" si="12"/>
        <v>0</v>
      </c>
      <c r="C188">
        <f t="shared" si="13"/>
        <v>0</v>
      </c>
      <c r="D188">
        <f t="shared" si="14"/>
        <v>0</v>
      </c>
      <c r="E188">
        <f t="shared" si="15"/>
        <v>0</v>
      </c>
      <c r="F188">
        <f t="shared" si="16"/>
        <v>0</v>
      </c>
      <c r="G188">
        <f t="shared" si="17"/>
        <v>0</v>
      </c>
      <c r="I188" s="6">
        <v>1.349145E+19</v>
      </c>
      <c r="M188">
        <v>0</v>
      </c>
      <c r="N188">
        <v>0</v>
      </c>
      <c r="Q188">
        <v>0</v>
      </c>
      <c r="R188">
        <v>0</v>
      </c>
      <c r="U188">
        <v>0</v>
      </c>
      <c r="V188">
        <v>0</v>
      </c>
      <c r="Y188">
        <v>4.2425765909570798E-2</v>
      </c>
      <c r="AA188">
        <v>0</v>
      </c>
      <c r="AD188">
        <v>0</v>
      </c>
      <c r="AE188">
        <v>0</v>
      </c>
      <c r="AH188">
        <v>0</v>
      </c>
      <c r="AI188">
        <v>0</v>
      </c>
    </row>
    <row r="189" spans="1:35" x14ac:dyDescent="0.25">
      <c r="A189">
        <v>1215</v>
      </c>
      <c r="B189">
        <f t="shared" si="12"/>
        <v>0</v>
      </c>
      <c r="C189">
        <f t="shared" si="13"/>
        <v>0</v>
      </c>
      <c r="D189">
        <f t="shared" si="14"/>
        <v>0</v>
      </c>
      <c r="E189">
        <f t="shared" si="15"/>
        <v>0</v>
      </c>
      <c r="F189">
        <f t="shared" si="16"/>
        <v>0</v>
      </c>
      <c r="G189">
        <f t="shared" si="17"/>
        <v>0</v>
      </c>
      <c r="I189" s="6">
        <v>1.321865E+19</v>
      </c>
      <c r="M189">
        <v>0</v>
      </c>
      <c r="N189">
        <v>0</v>
      </c>
      <c r="Q189">
        <v>0</v>
      </c>
      <c r="R189">
        <v>0</v>
      </c>
      <c r="U189">
        <v>0</v>
      </c>
      <c r="V189">
        <v>0</v>
      </c>
      <c r="Y189">
        <v>4.2373248570417098E-2</v>
      </c>
      <c r="AA189">
        <v>0</v>
      </c>
      <c r="AD189">
        <v>0</v>
      </c>
      <c r="AE189">
        <v>0</v>
      </c>
      <c r="AH189">
        <v>0</v>
      </c>
      <c r="AI189">
        <v>0</v>
      </c>
    </row>
    <row r="190" spans="1:35" x14ac:dyDescent="0.25">
      <c r="A190">
        <v>1220</v>
      </c>
      <c r="B190">
        <f t="shared" si="12"/>
        <v>0</v>
      </c>
      <c r="C190">
        <f t="shared" si="13"/>
        <v>0</v>
      </c>
      <c r="D190">
        <f t="shared" si="14"/>
        <v>0</v>
      </c>
      <c r="E190">
        <f t="shared" si="15"/>
        <v>0</v>
      </c>
      <c r="F190">
        <f t="shared" si="16"/>
        <v>0</v>
      </c>
      <c r="G190">
        <f t="shared" si="17"/>
        <v>0</v>
      </c>
      <c r="I190" s="6">
        <v>1.400575E+19</v>
      </c>
      <c r="M190">
        <v>0</v>
      </c>
      <c r="N190">
        <v>0</v>
      </c>
      <c r="Q190">
        <v>0</v>
      </c>
      <c r="R190">
        <v>0</v>
      </c>
      <c r="U190">
        <v>0</v>
      </c>
      <c r="V190">
        <v>0</v>
      </c>
      <c r="Y190">
        <v>4.2320731231263502E-2</v>
      </c>
      <c r="AA190">
        <v>0</v>
      </c>
      <c r="AD190">
        <v>0</v>
      </c>
      <c r="AE190">
        <v>0</v>
      </c>
      <c r="AH190">
        <v>0</v>
      </c>
      <c r="AI190">
        <v>0</v>
      </c>
    </row>
    <row r="191" spans="1:35" x14ac:dyDescent="0.25">
      <c r="A191">
        <v>1225</v>
      </c>
      <c r="B191">
        <f t="shared" si="12"/>
        <v>0</v>
      </c>
      <c r="C191">
        <f t="shared" si="13"/>
        <v>0</v>
      </c>
      <c r="D191">
        <f t="shared" si="14"/>
        <v>0</v>
      </c>
      <c r="E191">
        <f t="shared" si="15"/>
        <v>0</v>
      </c>
      <c r="F191">
        <f t="shared" si="16"/>
        <v>0</v>
      </c>
      <c r="G191">
        <f t="shared" si="17"/>
        <v>0</v>
      </c>
      <c r="I191" s="6">
        <v>1.417485E+19</v>
      </c>
      <c r="M191">
        <v>0</v>
      </c>
      <c r="N191">
        <v>0</v>
      </c>
      <c r="Q191">
        <v>0</v>
      </c>
      <c r="R191">
        <v>0</v>
      </c>
      <c r="U191">
        <v>0</v>
      </c>
      <c r="V191">
        <v>0</v>
      </c>
      <c r="Y191">
        <v>4.2268213892109899E-2</v>
      </c>
      <c r="AA191">
        <v>0</v>
      </c>
      <c r="AD191">
        <v>0</v>
      </c>
      <c r="AE191">
        <v>0</v>
      </c>
      <c r="AH191">
        <v>0</v>
      </c>
      <c r="AI191">
        <v>0</v>
      </c>
    </row>
    <row r="192" spans="1:35" x14ac:dyDescent="0.25">
      <c r="A192">
        <v>1230</v>
      </c>
      <c r="B192">
        <f t="shared" si="12"/>
        <v>0</v>
      </c>
      <c r="C192">
        <f t="shared" si="13"/>
        <v>0</v>
      </c>
      <c r="D192">
        <f t="shared" si="14"/>
        <v>0</v>
      </c>
      <c r="E192">
        <f t="shared" si="15"/>
        <v>0</v>
      </c>
      <c r="F192">
        <f t="shared" si="16"/>
        <v>0</v>
      </c>
      <c r="G192">
        <f t="shared" si="17"/>
        <v>0</v>
      </c>
      <c r="I192" s="6">
        <v>1.427525E+19</v>
      </c>
      <c r="M192">
        <v>0</v>
      </c>
      <c r="N192">
        <v>0</v>
      </c>
      <c r="Q192">
        <v>0</v>
      </c>
      <c r="R192">
        <v>0</v>
      </c>
      <c r="U192">
        <v>0</v>
      </c>
      <c r="V192">
        <v>0</v>
      </c>
      <c r="Y192">
        <v>4.2215696552956303E-2</v>
      </c>
      <c r="AA192">
        <v>0</v>
      </c>
      <c r="AD192">
        <v>0</v>
      </c>
      <c r="AE192">
        <v>0</v>
      </c>
      <c r="AH192">
        <v>0</v>
      </c>
      <c r="AI192">
        <v>0</v>
      </c>
    </row>
    <row r="193" spans="1:35" x14ac:dyDescent="0.25">
      <c r="A193">
        <v>1235</v>
      </c>
      <c r="B193">
        <f t="shared" si="12"/>
        <v>0</v>
      </c>
      <c r="C193">
        <f t="shared" si="13"/>
        <v>0</v>
      </c>
      <c r="D193">
        <f t="shared" si="14"/>
        <v>0</v>
      </c>
      <c r="E193">
        <f t="shared" si="15"/>
        <v>0</v>
      </c>
      <c r="F193">
        <f t="shared" si="16"/>
        <v>0</v>
      </c>
      <c r="G193">
        <f t="shared" si="17"/>
        <v>0</v>
      </c>
      <c r="I193" s="6">
        <v>1.44498E+19</v>
      </c>
      <c r="M193">
        <v>0</v>
      </c>
      <c r="N193">
        <v>0</v>
      </c>
      <c r="Q193">
        <v>0</v>
      </c>
      <c r="R193">
        <v>0</v>
      </c>
      <c r="U193">
        <v>0</v>
      </c>
      <c r="V193">
        <v>0</v>
      </c>
      <c r="Y193">
        <v>4.21631792138027E-2</v>
      </c>
      <c r="AA193">
        <v>0</v>
      </c>
      <c r="AD193">
        <v>0</v>
      </c>
      <c r="AE193">
        <v>0</v>
      </c>
      <c r="AH193">
        <v>0</v>
      </c>
      <c r="AI193">
        <v>0</v>
      </c>
    </row>
    <row r="194" spans="1:35" x14ac:dyDescent="0.25">
      <c r="A194">
        <v>1240</v>
      </c>
      <c r="B194">
        <f t="shared" si="12"/>
        <v>0</v>
      </c>
      <c r="C194">
        <f t="shared" si="13"/>
        <v>0</v>
      </c>
      <c r="D194">
        <f t="shared" si="14"/>
        <v>0</v>
      </c>
      <c r="E194">
        <f t="shared" si="15"/>
        <v>0</v>
      </c>
      <c r="F194">
        <f t="shared" si="16"/>
        <v>0</v>
      </c>
      <c r="G194">
        <f t="shared" si="17"/>
        <v>0</v>
      </c>
      <c r="I194" s="6">
        <v>1.433285E+19</v>
      </c>
      <c r="M194">
        <v>0</v>
      </c>
      <c r="N194">
        <v>0</v>
      </c>
      <c r="Q194">
        <v>0</v>
      </c>
      <c r="R194">
        <v>0</v>
      </c>
      <c r="U194">
        <v>0</v>
      </c>
      <c r="V194">
        <v>0</v>
      </c>
      <c r="Y194">
        <v>4.2110661874649097E-2</v>
      </c>
      <c r="AA194">
        <v>0</v>
      </c>
      <c r="AD194">
        <v>0</v>
      </c>
      <c r="AE194">
        <v>0</v>
      </c>
      <c r="AH194">
        <v>0</v>
      </c>
      <c r="AI194">
        <v>0</v>
      </c>
    </row>
    <row r="195" spans="1:35" x14ac:dyDescent="0.25">
      <c r="A195">
        <v>1245</v>
      </c>
      <c r="B195">
        <f t="shared" ref="B195:B246" si="18">M195</f>
        <v>0</v>
      </c>
      <c r="C195">
        <f t="shared" ref="C195:C246" si="19">N195</f>
        <v>0</v>
      </c>
      <c r="D195">
        <f t="shared" ref="D195:D246" si="20">Q195</f>
        <v>0</v>
      </c>
      <c r="E195">
        <f t="shared" ref="E195:E246" si="21">R195</f>
        <v>0</v>
      </c>
      <c r="F195">
        <f t="shared" ref="F195:F246" si="22">U195</f>
        <v>0</v>
      </c>
      <c r="G195">
        <f t="shared" ref="G195:G246" si="23">V195</f>
        <v>0</v>
      </c>
      <c r="I195" s="6">
        <v>1.425755E+19</v>
      </c>
      <c r="M195">
        <v>0</v>
      </c>
      <c r="N195">
        <v>0</v>
      </c>
      <c r="Q195">
        <v>0</v>
      </c>
      <c r="R195">
        <v>0</v>
      </c>
      <c r="U195">
        <v>0</v>
      </c>
      <c r="V195">
        <v>0</v>
      </c>
      <c r="Y195">
        <v>4.2058144535495501E-2</v>
      </c>
      <c r="AA195">
        <v>0</v>
      </c>
      <c r="AD195">
        <v>0</v>
      </c>
      <c r="AE195">
        <v>0</v>
      </c>
      <c r="AH195">
        <v>0</v>
      </c>
      <c r="AI195">
        <v>0</v>
      </c>
    </row>
    <row r="196" spans="1:35" x14ac:dyDescent="0.25">
      <c r="A196">
        <v>1250</v>
      </c>
      <c r="B196">
        <f t="shared" si="18"/>
        <v>0</v>
      </c>
      <c r="C196">
        <f t="shared" si="19"/>
        <v>0</v>
      </c>
      <c r="D196">
        <f t="shared" si="20"/>
        <v>0</v>
      </c>
      <c r="E196">
        <f t="shared" si="21"/>
        <v>0</v>
      </c>
      <c r="F196">
        <f t="shared" si="22"/>
        <v>0</v>
      </c>
      <c r="G196">
        <f t="shared" si="23"/>
        <v>0</v>
      </c>
      <c r="I196" s="6">
        <v>1.43266E+19</v>
      </c>
      <c r="M196">
        <v>0</v>
      </c>
      <c r="N196">
        <v>0</v>
      </c>
      <c r="Q196">
        <v>0</v>
      </c>
      <c r="R196">
        <v>0</v>
      </c>
      <c r="U196">
        <v>0</v>
      </c>
      <c r="V196">
        <v>0</v>
      </c>
      <c r="Y196">
        <v>4.2005627196341898E-2</v>
      </c>
      <c r="AA196">
        <v>0</v>
      </c>
      <c r="AD196">
        <v>0</v>
      </c>
      <c r="AE196">
        <v>0</v>
      </c>
      <c r="AH196">
        <v>0</v>
      </c>
      <c r="AI196">
        <v>0</v>
      </c>
    </row>
    <row r="197" spans="1:35" x14ac:dyDescent="0.25">
      <c r="A197">
        <v>1255</v>
      </c>
      <c r="B197">
        <f t="shared" si="18"/>
        <v>0</v>
      </c>
      <c r="C197">
        <f t="shared" si="19"/>
        <v>0</v>
      </c>
      <c r="D197">
        <f t="shared" si="20"/>
        <v>0</v>
      </c>
      <c r="E197">
        <f t="shared" si="21"/>
        <v>0</v>
      </c>
      <c r="F197">
        <f t="shared" si="22"/>
        <v>0</v>
      </c>
      <c r="G197">
        <f t="shared" si="23"/>
        <v>0</v>
      </c>
      <c r="I197" s="6">
        <v>1.410765E+19</v>
      </c>
      <c r="M197">
        <v>0</v>
      </c>
      <c r="N197">
        <v>0</v>
      </c>
      <c r="Q197">
        <v>0</v>
      </c>
      <c r="R197">
        <v>0</v>
      </c>
      <c r="U197">
        <v>0</v>
      </c>
      <c r="V197">
        <v>0</v>
      </c>
      <c r="Y197">
        <v>4.1953109857188302E-2</v>
      </c>
      <c r="AA197">
        <v>0</v>
      </c>
      <c r="AD197">
        <v>0</v>
      </c>
      <c r="AE197">
        <v>0</v>
      </c>
      <c r="AH197">
        <v>0</v>
      </c>
      <c r="AI197">
        <v>0</v>
      </c>
    </row>
    <row r="198" spans="1:35" x14ac:dyDescent="0.25">
      <c r="A198">
        <v>1260</v>
      </c>
      <c r="B198">
        <f t="shared" si="18"/>
        <v>0</v>
      </c>
      <c r="C198">
        <f t="shared" si="19"/>
        <v>0</v>
      </c>
      <c r="D198">
        <f t="shared" si="20"/>
        <v>0</v>
      </c>
      <c r="E198">
        <f t="shared" si="21"/>
        <v>0</v>
      </c>
      <c r="F198">
        <f t="shared" si="22"/>
        <v>0</v>
      </c>
      <c r="G198">
        <f t="shared" si="23"/>
        <v>0</v>
      </c>
      <c r="I198" s="6">
        <v>1.35339E+19</v>
      </c>
      <c r="M198">
        <v>0</v>
      </c>
      <c r="N198">
        <v>0</v>
      </c>
      <c r="Q198">
        <v>0</v>
      </c>
      <c r="R198">
        <v>0</v>
      </c>
      <c r="U198">
        <v>0</v>
      </c>
      <c r="V198">
        <v>0</v>
      </c>
      <c r="Y198">
        <v>4.1900592518034699E-2</v>
      </c>
      <c r="AA198">
        <v>0</v>
      </c>
      <c r="AD198">
        <v>0</v>
      </c>
      <c r="AE198">
        <v>0</v>
      </c>
      <c r="AH198">
        <v>0</v>
      </c>
      <c r="AI198">
        <v>0</v>
      </c>
    </row>
    <row r="199" spans="1:35" x14ac:dyDescent="0.25">
      <c r="A199">
        <v>1265</v>
      </c>
      <c r="B199">
        <f t="shared" si="18"/>
        <v>0</v>
      </c>
      <c r="C199">
        <f t="shared" si="19"/>
        <v>0</v>
      </c>
      <c r="D199">
        <f t="shared" si="20"/>
        <v>0</v>
      </c>
      <c r="E199">
        <f t="shared" si="21"/>
        <v>0</v>
      </c>
      <c r="F199">
        <f t="shared" si="22"/>
        <v>0</v>
      </c>
      <c r="G199">
        <f t="shared" si="23"/>
        <v>0</v>
      </c>
      <c r="I199" s="6">
        <v>1.242615E+19</v>
      </c>
      <c r="M199">
        <v>0</v>
      </c>
      <c r="N199">
        <v>0</v>
      </c>
      <c r="Q199">
        <v>0</v>
      </c>
      <c r="R199">
        <v>0</v>
      </c>
      <c r="U199">
        <v>0</v>
      </c>
      <c r="V199">
        <v>0</v>
      </c>
      <c r="Y199">
        <v>4.1848075178881103E-2</v>
      </c>
      <c r="AA199">
        <v>0</v>
      </c>
      <c r="AD199">
        <v>0</v>
      </c>
      <c r="AE199">
        <v>0</v>
      </c>
      <c r="AH199">
        <v>0</v>
      </c>
      <c r="AI199">
        <v>0</v>
      </c>
    </row>
    <row r="200" spans="1:35" x14ac:dyDescent="0.25">
      <c r="A200">
        <v>1270</v>
      </c>
      <c r="B200">
        <f t="shared" si="18"/>
        <v>0</v>
      </c>
      <c r="C200">
        <f t="shared" si="19"/>
        <v>0</v>
      </c>
      <c r="D200">
        <f t="shared" si="20"/>
        <v>0</v>
      </c>
      <c r="E200">
        <f t="shared" si="21"/>
        <v>0</v>
      </c>
      <c r="F200">
        <f t="shared" si="22"/>
        <v>0</v>
      </c>
      <c r="G200">
        <f t="shared" si="23"/>
        <v>0</v>
      </c>
      <c r="I200" s="6">
        <v>1.18563E+19</v>
      </c>
      <c r="M200">
        <v>0</v>
      </c>
      <c r="N200">
        <v>0</v>
      </c>
      <c r="Q200">
        <v>0</v>
      </c>
      <c r="R200">
        <v>0</v>
      </c>
      <c r="U200">
        <v>0</v>
      </c>
      <c r="V200">
        <v>0</v>
      </c>
      <c r="Y200">
        <v>4.17955578397275E-2</v>
      </c>
      <c r="AA200">
        <v>0</v>
      </c>
      <c r="AD200">
        <v>0</v>
      </c>
      <c r="AE200">
        <v>0</v>
      </c>
      <c r="AH200">
        <v>0</v>
      </c>
      <c r="AI200">
        <v>0</v>
      </c>
    </row>
    <row r="201" spans="1:35" x14ac:dyDescent="0.25">
      <c r="A201">
        <v>1275</v>
      </c>
      <c r="B201">
        <f t="shared" si="18"/>
        <v>0</v>
      </c>
      <c r="C201">
        <f t="shared" si="19"/>
        <v>0</v>
      </c>
      <c r="D201">
        <f t="shared" si="20"/>
        <v>0</v>
      </c>
      <c r="E201">
        <f t="shared" si="21"/>
        <v>0</v>
      </c>
      <c r="F201">
        <f t="shared" si="22"/>
        <v>0</v>
      </c>
      <c r="G201">
        <f t="shared" si="23"/>
        <v>0</v>
      </c>
      <c r="I201" s="6">
        <v>1.317785E+19</v>
      </c>
      <c r="M201">
        <v>0</v>
      </c>
      <c r="N201">
        <v>0</v>
      </c>
      <c r="Q201">
        <v>0</v>
      </c>
      <c r="R201">
        <v>0</v>
      </c>
      <c r="U201">
        <v>0</v>
      </c>
      <c r="V201">
        <v>0</v>
      </c>
      <c r="Y201">
        <v>4.1743040500573897E-2</v>
      </c>
      <c r="AA201">
        <v>0</v>
      </c>
      <c r="AD201">
        <v>0</v>
      </c>
      <c r="AE201">
        <v>0</v>
      </c>
      <c r="AH201">
        <v>0</v>
      </c>
      <c r="AI201">
        <v>0</v>
      </c>
    </row>
    <row r="202" spans="1:35" x14ac:dyDescent="0.25">
      <c r="A202">
        <v>1280</v>
      </c>
      <c r="B202">
        <f t="shared" si="18"/>
        <v>0</v>
      </c>
      <c r="C202">
        <f t="shared" si="19"/>
        <v>0</v>
      </c>
      <c r="D202">
        <f t="shared" si="20"/>
        <v>0</v>
      </c>
      <c r="E202">
        <f t="shared" si="21"/>
        <v>0</v>
      </c>
      <c r="F202">
        <f t="shared" si="22"/>
        <v>0</v>
      </c>
      <c r="G202">
        <f t="shared" si="23"/>
        <v>0</v>
      </c>
      <c r="I202" s="6">
        <v>1.352735E+19</v>
      </c>
      <c r="M202">
        <v>0</v>
      </c>
      <c r="N202">
        <v>0</v>
      </c>
      <c r="Q202">
        <v>0</v>
      </c>
      <c r="R202">
        <v>0</v>
      </c>
      <c r="U202">
        <v>0</v>
      </c>
      <c r="V202">
        <v>0</v>
      </c>
      <c r="Y202">
        <v>4.1690523161420301E-2</v>
      </c>
      <c r="AA202">
        <v>0</v>
      </c>
      <c r="AD202">
        <v>0</v>
      </c>
      <c r="AE202">
        <v>0</v>
      </c>
      <c r="AH202">
        <v>0</v>
      </c>
      <c r="AI202">
        <v>0</v>
      </c>
    </row>
    <row r="203" spans="1:35" x14ac:dyDescent="0.25">
      <c r="A203">
        <v>1285</v>
      </c>
      <c r="B203">
        <f t="shared" si="18"/>
        <v>0</v>
      </c>
      <c r="C203">
        <f t="shared" si="19"/>
        <v>0</v>
      </c>
      <c r="D203">
        <f t="shared" si="20"/>
        <v>0</v>
      </c>
      <c r="E203">
        <f t="shared" si="21"/>
        <v>0</v>
      </c>
      <c r="F203">
        <f t="shared" si="22"/>
        <v>0</v>
      </c>
      <c r="G203">
        <f t="shared" si="23"/>
        <v>0</v>
      </c>
      <c r="I203" s="6">
        <v>1.367315E+19</v>
      </c>
      <c r="M203">
        <v>0</v>
      </c>
      <c r="N203">
        <v>0</v>
      </c>
      <c r="Q203">
        <v>0</v>
      </c>
      <c r="R203">
        <v>0</v>
      </c>
      <c r="U203">
        <v>0</v>
      </c>
      <c r="V203">
        <v>0</v>
      </c>
      <c r="Y203">
        <v>4.1638005822266698E-2</v>
      </c>
      <c r="AA203">
        <v>0</v>
      </c>
      <c r="AD203">
        <v>0</v>
      </c>
      <c r="AE203">
        <v>0</v>
      </c>
      <c r="AH203">
        <v>0</v>
      </c>
      <c r="AI203">
        <v>0</v>
      </c>
    </row>
    <row r="204" spans="1:35" x14ac:dyDescent="0.25">
      <c r="A204">
        <v>1290</v>
      </c>
      <c r="B204">
        <f t="shared" si="18"/>
        <v>0</v>
      </c>
      <c r="C204">
        <f t="shared" si="19"/>
        <v>0</v>
      </c>
      <c r="D204">
        <f t="shared" si="20"/>
        <v>0</v>
      </c>
      <c r="E204">
        <f t="shared" si="21"/>
        <v>0</v>
      </c>
      <c r="F204">
        <f t="shared" si="22"/>
        <v>0</v>
      </c>
      <c r="G204">
        <f t="shared" si="23"/>
        <v>0</v>
      </c>
      <c r="I204" s="6">
        <v>1.337345E+19</v>
      </c>
      <c r="M204">
        <v>0</v>
      </c>
      <c r="N204">
        <v>0</v>
      </c>
      <c r="Q204">
        <v>0</v>
      </c>
      <c r="R204">
        <v>0</v>
      </c>
      <c r="U204">
        <v>0</v>
      </c>
      <c r="V204">
        <v>0</v>
      </c>
      <c r="Y204">
        <v>4.1585488483113102E-2</v>
      </c>
      <c r="AA204">
        <v>0</v>
      </c>
      <c r="AD204">
        <v>0</v>
      </c>
      <c r="AE204">
        <v>0</v>
      </c>
      <c r="AH204">
        <v>0</v>
      </c>
      <c r="AI204">
        <v>0</v>
      </c>
    </row>
    <row r="205" spans="1:35" x14ac:dyDescent="0.25">
      <c r="A205">
        <v>1295</v>
      </c>
      <c r="B205">
        <f t="shared" si="18"/>
        <v>0</v>
      </c>
      <c r="C205">
        <f t="shared" si="19"/>
        <v>0</v>
      </c>
      <c r="D205">
        <f t="shared" si="20"/>
        <v>0</v>
      </c>
      <c r="E205">
        <f t="shared" si="21"/>
        <v>0</v>
      </c>
      <c r="F205">
        <f t="shared" si="22"/>
        <v>0</v>
      </c>
      <c r="G205">
        <f t="shared" si="23"/>
        <v>0</v>
      </c>
      <c r="I205" s="6">
        <v>1.30914E+19</v>
      </c>
      <c r="M205">
        <v>0</v>
      </c>
      <c r="N205">
        <v>0</v>
      </c>
      <c r="Q205">
        <v>0</v>
      </c>
      <c r="R205">
        <v>0</v>
      </c>
      <c r="U205">
        <v>0</v>
      </c>
      <c r="V205">
        <v>0</v>
      </c>
      <c r="Y205">
        <v>4.1532971143959499E-2</v>
      </c>
      <c r="AA205">
        <v>0</v>
      </c>
      <c r="AD205">
        <v>0</v>
      </c>
      <c r="AE205">
        <v>0</v>
      </c>
      <c r="AH205">
        <v>0</v>
      </c>
      <c r="AI205">
        <v>0</v>
      </c>
    </row>
    <row r="206" spans="1:35" x14ac:dyDescent="0.25">
      <c r="A206">
        <v>1300</v>
      </c>
      <c r="B206">
        <f t="shared" si="18"/>
        <v>0</v>
      </c>
      <c r="C206">
        <f t="shared" si="19"/>
        <v>0</v>
      </c>
      <c r="D206">
        <f t="shared" si="20"/>
        <v>0</v>
      </c>
      <c r="E206">
        <f t="shared" si="21"/>
        <v>0</v>
      </c>
      <c r="F206">
        <f t="shared" si="22"/>
        <v>0</v>
      </c>
      <c r="G206">
        <f t="shared" si="23"/>
        <v>0</v>
      </c>
      <c r="I206" s="6">
        <v>1.177255E+19</v>
      </c>
      <c r="M206">
        <v>0</v>
      </c>
      <c r="N206">
        <v>0</v>
      </c>
      <c r="Q206">
        <v>0</v>
      </c>
      <c r="R206">
        <v>0</v>
      </c>
      <c r="U206">
        <v>0</v>
      </c>
      <c r="V206">
        <v>0</v>
      </c>
      <c r="Y206">
        <v>4.1480453804805903E-2</v>
      </c>
      <c r="AA206">
        <v>0</v>
      </c>
      <c r="AD206">
        <v>0</v>
      </c>
      <c r="AE206">
        <v>0</v>
      </c>
      <c r="AH206">
        <v>0</v>
      </c>
      <c r="AI206">
        <v>0</v>
      </c>
    </row>
    <row r="207" spans="1:35" x14ac:dyDescent="0.25">
      <c r="A207">
        <v>1305</v>
      </c>
      <c r="B207">
        <f t="shared" si="18"/>
        <v>0</v>
      </c>
      <c r="C207">
        <f t="shared" si="19"/>
        <v>0</v>
      </c>
      <c r="D207">
        <f t="shared" si="20"/>
        <v>0</v>
      </c>
      <c r="E207">
        <f t="shared" si="21"/>
        <v>0</v>
      </c>
      <c r="F207">
        <f t="shared" si="22"/>
        <v>0</v>
      </c>
      <c r="G207">
        <f t="shared" si="23"/>
        <v>0</v>
      </c>
      <c r="I207" s="6">
        <v>1.22323E+19</v>
      </c>
      <c r="M207">
        <v>0</v>
      </c>
      <c r="N207">
        <v>0</v>
      </c>
      <c r="Q207">
        <v>0</v>
      </c>
      <c r="R207">
        <v>0</v>
      </c>
      <c r="U207">
        <v>0</v>
      </c>
      <c r="V207">
        <v>0</v>
      </c>
      <c r="Y207">
        <v>4.14279364656523E-2</v>
      </c>
      <c r="AA207">
        <v>0</v>
      </c>
      <c r="AD207">
        <v>0</v>
      </c>
      <c r="AE207">
        <v>0</v>
      </c>
      <c r="AH207">
        <v>0</v>
      </c>
      <c r="AI207">
        <v>0</v>
      </c>
    </row>
    <row r="208" spans="1:35" x14ac:dyDescent="0.25">
      <c r="A208">
        <v>1310</v>
      </c>
      <c r="B208">
        <f t="shared" si="18"/>
        <v>0</v>
      </c>
      <c r="C208">
        <f t="shared" si="19"/>
        <v>0</v>
      </c>
      <c r="D208">
        <f t="shared" si="20"/>
        <v>0</v>
      </c>
      <c r="E208">
        <f t="shared" si="21"/>
        <v>0</v>
      </c>
      <c r="F208">
        <f t="shared" si="22"/>
        <v>0</v>
      </c>
      <c r="G208">
        <f t="shared" si="23"/>
        <v>0</v>
      </c>
      <c r="I208" s="6">
        <v>1.036375E+19</v>
      </c>
      <c r="M208">
        <v>0</v>
      </c>
      <c r="N208">
        <v>0</v>
      </c>
      <c r="Q208">
        <v>0</v>
      </c>
      <c r="R208">
        <v>0</v>
      </c>
      <c r="U208">
        <v>0</v>
      </c>
      <c r="V208">
        <v>0</v>
      </c>
      <c r="Y208">
        <v>4.1375419126498697E-2</v>
      </c>
      <c r="AA208">
        <v>0</v>
      </c>
      <c r="AD208">
        <v>0</v>
      </c>
      <c r="AE208">
        <v>0</v>
      </c>
      <c r="AH208">
        <v>0</v>
      </c>
      <c r="AI208">
        <v>0</v>
      </c>
    </row>
    <row r="209" spans="1:35" x14ac:dyDescent="0.25">
      <c r="A209">
        <v>1315</v>
      </c>
      <c r="B209">
        <f t="shared" si="18"/>
        <v>0</v>
      </c>
      <c r="C209">
        <f t="shared" si="19"/>
        <v>0</v>
      </c>
      <c r="D209">
        <f t="shared" si="20"/>
        <v>0</v>
      </c>
      <c r="E209">
        <f t="shared" si="21"/>
        <v>0</v>
      </c>
      <c r="F209">
        <f t="shared" si="22"/>
        <v>0</v>
      </c>
      <c r="G209">
        <f t="shared" si="23"/>
        <v>0</v>
      </c>
      <c r="I209" s="6">
        <v>9.597E+18</v>
      </c>
      <c r="M209">
        <v>0</v>
      </c>
      <c r="N209">
        <v>0</v>
      </c>
      <c r="Q209">
        <v>0</v>
      </c>
      <c r="R209">
        <v>0</v>
      </c>
      <c r="U209">
        <v>0</v>
      </c>
      <c r="V209">
        <v>0</v>
      </c>
      <c r="Y209">
        <v>4.1322901787345101E-2</v>
      </c>
      <c r="AA209">
        <v>0</v>
      </c>
      <c r="AD209">
        <v>0</v>
      </c>
      <c r="AE209">
        <v>0</v>
      </c>
      <c r="AH209">
        <v>0</v>
      </c>
      <c r="AI209">
        <v>0</v>
      </c>
    </row>
    <row r="210" spans="1:35" x14ac:dyDescent="0.25">
      <c r="A210">
        <v>1320</v>
      </c>
      <c r="B210">
        <f t="shared" si="18"/>
        <v>0</v>
      </c>
      <c r="C210">
        <f t="shared" si="19"/>
        <v>0</v>
      </c>
      <c r="D210">
        <f t="shared" si="20"/>
        <v>0</v>
      </c>
      <c r="E210">
        <f t="shared" si="21"/>
        <v>0</v>
      </c>
      <c r="F210">
        <f t="shared" si="22"/>
        <v>0</v>
      </c>
      <c r="G210">
        <f t="shared" si="23"/>
        <v>0</v>
      </c>
      <c r="I210" s="6">
        <v>8.77435E+18</v>
      </c>
      <c r="M210">
        <v>0</v>
      </c>
      <c r="N210">
        <v>0</v>
      </c>
      <c r="Q210">
        <v>0</v>
      </c>
      <c r="R210">
        <v>0</v>
      </c>
      <c r="U210">
        <v>0</v>
      </c>
      <c r="V210">
        <v>0</v>
      </c>
      <c r="Y210">
        <v>4.1270384448191498E-2</v>
      </c>
      <c r="AA210">
        <v>0</v>
      </c>
      <c r="AD210">
        <v>0</v>
      </c>
      <c r="AE210">
        <v>0</v>
      </c>
      <c r="AH210">
        <v>0</v>
      </c>
      <c r="AI210">
        <v>0</v>
      </c>
    </row>
    <row r="211" spans="1:35" x14ac:dyDescent="0.25">
      <c r="A211">
        <v>1325</v>
      </c>
      <c r="B211">
        <f t="shared" si="18"/>
        <v>0</v>
      </c>
      <c r="C211">
        <f t="shared" si="19"/>
        <v>0</v>
      </c>
      <c r="D211">
        <f t="shared" si="20"/>
        <v>0</v>
      </c>
      <c r="E211">
        <f t="shared" si="21"/>
        <v>0</v>
      </c>
      <c r="F211">
        <f t="shared" si="22"/>
        <v>0</v>
      </c>
      <c r="G211">
        <f t="shared" si="23"/>
        <v>0</v>
      </c>
      <c r="I211" s="6">
        <v>1.028245E+19</v>
      </c>
      <c r="M211">
        <v>0</v>
      </c>
      <c r="N211">
        <v>0</v>
      </c>
      <c r="Q211">
        <v>0</v>
      </c>
      <c r="R211">
        <v>0</v>
      </c>
      <c r="U211">
        <v>0</v>
      </c>
      <c r="V211">
        <v>0</v>
      </c>
      <c r="Y211">
        <v>4.1217867109037902E-2</v>
      </c>
      <c r="AA211">
        <v>0</v>
      </c>
      <c r="AD211">
        <v>0</v>
      </c>
      <c r="AE211">
        <v>0</v>
      </c>
      <c r="AH211">
        <v>0</v>
      </c>
      <c r="AI211">
        <v>0</v>
      </c>
    </row>
    <row r="212" spans="1:35" x14ac:dyDescent="0.25">
      <c r="A212">
        <v>1330</v>
      </c>
      <c r="B212">
        <f t="shared" si="18"/>
        <v>0</v>
      </c>
      <c r="C212">
        <f t="shared" si="19"/>
        <v>0</v>
      </c>
      <c r="D212">
        <f t="shared" si="20"/>
        <v>0</v>
      </c>
      <c r="E212">
        <f t="shared" si="21"/>
        <v>0</v>
      </c>
      <c r="F212">
        <f t="shared" si="22"/>
        <v>0</v>
      </c>
      <c r="G212">
        <f t="shared" si="23"/>
        <v>0</v>
      </c>
      <c r="I212" s="6">
        <v>7.08855E+18</v>
      </c>
      <c r="M212">
        <v>0</v>
      </c>
      <c r="N212">
        <v>0</v>
      </c>
      <c r="Q212">
        <v>0</v>
      </c>
      <c r="R212">
        <v>0</v>
      </c>
      <c r="U212">
        <v>0</v>
      </c>
      <c r="V212">
        <v>0</v>
      </c>
      <c r="Y212">
        <v>4.1165349769884202E-2</v>
      </c>
      <c r="AA212">
        <v>0</v>
      </c>
      <c r="AD212">
        <v>0</v>
      </c>
      <c r="AE212">
        <v>0</v>
      </c>
      <c r="AH212">
        <v>0</v>
      </c>
      <c r="AI212">
        <v>0</v>
      </c>
    </row>
    <row r="213" spans="1:35" x14ac:dyDescent="0.25">
      <c r="A213">
        <v>1335</v>
      </c>
      <c r="B213">
        <f t="shared" si="18"/>
        <v>0</v>
      </c>
      <c r="C213">
        <f t="shared" si="19"/>
        <v>0</v>
      </c>
      <c r="D213">
        <f t="shared" si="20"/>
        <v>0</v>
      </c>
      <c r="E213">
        <f t="shared" si="21"/>
        <v>0</v>
      </c>
      <c r="F213">
        <f t="shared" si="22"/>
        <v>0</v>
      </c>
      <c r="G213">
        <f t="shared" si="23"/>
        <v>0</v>
      </c>
      <c r="H213" s="6"/>
      <c r="I213" s="6">
        <v>7.2957E+18</v>
      </c>
      <c r="M213">
        <v>0</v>
      </c>
      <c r="N213">
        <v>0</v>
      </c>
      <c r="Q213">
        <v>0</v>
      </c>
      <c r="R213">
        <v>0</v>
      </c>
      <c r="U213">
        <v>0</v>
      </c>
      <c r="V213">
        <v>0</v>
      </c>
      <c r="Y213">
        <v>4.1112832430730599E-2</v>
      </c>
      <c r="AA213">
        <v>0</v>
      </c>
      <c r="AD213">
        <v>0</v>
      </c>
      <c r="AE213">
        <v>0</v>
      </c>
      <c r="AH213">
        <v>0</v>
      </c>
      <c r="AI213">
        <v>0</v>
      </c>
    </row>
    <row r="214" spans="1:35" x14ac:dyDescent="0.25">
      <c r="A214">
        <v>1340</v>
      </c>
      <c r="B214">
        <f t="shared" si="18"/>
        <v>0</v>
      </c>
      <c r="C214">
        <f t="shared" si="19"/>
        <v>0</v>
      </c>
      <c r="D214">
        <f t="shared" si="20"/>
        <v>0</v>
      </c>
      <c r="E214">
        <f t="shared" si="21"/>
        <v>0</v>
      </c>
      <c r="F214">
        <f t="shared" si="22"/>
        <v>0</v>
      </c>
      <c r="G214">
        <f t="shared" si="23"/>
        <v>0</v>
      </c>
      <c r="I214" s="6">
        <v>5.70505E+18</v>
      </c>
      <c r="M214">
        <v>0</v>
      </c>
      <c r="N214">
        <v>0</v>
      </c>
      <c r="Q214">
        <v>0</v>
      </c>
      <c r="R214">
        <v>0</v>
      </c>
      <c r="U214">
        <v>0</v>
      </c>
      <c r="V214">
        <v>0</v>
      </c>
      <c r="Y214">
        <v>4.1060315091577003E-2</v>
      </c>
      <c r="AA214">
        <v>0</v>
      </c>
      <c r="AD214">
        <v>0</v>
      </c>
      <c r="AE214">
        <v>0</v>
      </c>
      <c r="AH214">
        <v>0</v>
      </c>
      <c r="AI214">
        <v>0</v>
      </c>
    </row>
    <row r="215" spans="1:35" x14ac:dyDescent="0.25">
      <c r="A215">
        <v>1345</v>
      </c>
      <c r="B215">
        <f t="shared" si="18"/>
        <v>0</v>
      </c>
      <c r="C215">
        <f t="shared" si="19"/>
        <v>0</v>
      </c>
      <c r="D215">
        <f t="shared" si="20"/>
        <v>0</v>
      </c>
      <c r="E215">
        <f t="shared" si="21"/>
        <v>0</v>
      </c>
      <c r="F215">
        <f t="shared" si="22"/>
        <v>0</v>
      </c>
      <c r="G215">
        <f t="shared" si="23"/>
        <v>0</v>
      </c>
      <c r="I215" s="6">
        <v>3.330065E+18</v>
      </c>
      <c r="M215">
        <v>0</v>
      </c>
      <c r="N215">
        <v>0</v>
      </c>
      <c r="Q215">
        <v>0</v>
      </c>
      <c r="R215">
        <v>0</v>
      </c>
      <c r="U215">
        <v>0</v>
      </c>
      <c r="V215">
        <v>0</v>
      </c>
      <c r="Y215">
        <v>4.10077977524234E-2</v>
      </c>
      <c r="AA215">
        <v>0</v>
      </c>
      <c r="AD215">
        <v>0</v>
      </c>
      <c r="AE215">
        <v>0</v>
      </c>
      <c r="AH215">
        <v>0</v>
      </c>
      <c r="AI215">
        <v>0</v>
      </c>
    </row>
    <row r="216" spans="1:35" x14ac:dyDescent="0.25">
      <c r="A216">
        <v>1350</v>
      </c>
      <c r="B216">
        <f t="shared" si="18"/>
        <v>0</v>
      </c>
      <c r="C216">
        <f t="shared" si="19"/>
        <v>0</v>
      </c>
      <c r="D216">
        <f t="shared" si="20"/>
        <v>0</v>
      </c>
      <c r="E216">
        <f t="shared" si="21"/>
        <v>0</v>
      </c>
      <c r="F216">
        <f t="shared" si="22"/>
        <v>0</v>
      </c>
      <c r="G216">
        <f t="shared" si="23"/>
        <v>0</v>
      </c>
      <c r="I216" s="6">
        <v>4.95381E+17</v>
      </c>
      <c r="M216">
        <v>0</v>
      </c>
      <c r="N216">
        <v>0</v>
      </c>
      <c r="Q216">
        <v>0</v>
      </c>
      <c r="R216">
        <v>0</v>
      </c>
      <c r="U216">
        <v>0</v>
      </c>
      <c r="V216">
        <v>0</v>
      </c>
      <c r="Y216">
        <v>4.0955280413269797E-2</v>
      </c>
      <c r="AA216">
        <v>0</v>
      </c>
      <c r="AD216">
        <v>0</v>
      </c>
      <c r="AE216">
        <v>0</v>
      </c>
      <c r="AH216">
        <v>0</v>
      </c>
      <c r="AI216">
        <v>0</v>
      </c>
    </row>
    <row r="217" spans="1:35" x14ac:dyDescent="0.25">
      <c r="A217">
        <v>1355</v>
      </c>
      <c r="B217">
        <f t="shared" si="18"/>
        <v>0</v>
      </c>
      <c r="C217">
        <f t="shared" si="19"/>
        <v>0</v>
      </c>
      <c r="D217">
        <f t="shared" si="20"/>
        <v>0</v>
      </c>
      <c r="E217">
        <f t="shared" si="21"/>
        <v>0</v>
      </c>
      <c r="F217">
        <f t="shared" si="22"/>
        <v>0</v>
      </c>
      <c r="G217">
        <f t="shared" si="23"/>
        <v>0</v>
      </c>
      <c r="I217">
        <v>1278190000000000</v>
      </c>
      <c r="M217">
        <v>0</v>
      </c>
      <c r="N217">
        <v>0</v>
      </c>
      <c r="Q217">
        <v>0</v>
      </c>
      <c r="R217">
        <v>0</v>
      </c>
      <c r="U217">
        <v>0</v>
      </c>
      <c r="V217">
        <v>0</v>
      </c>
      <c r="Y217">
        <v>4.0902763074116201E-2</v>
      </c>
      <c r="AA217">
        <v>0</v>
      </c>
      <c r="AD217">
        <v>0</v>
      </c>
      <c r="AE217">
        <v>0</v>
      </c>
      <c r="AH217">
        <v>0</v>
      </c>
      <c r="AI217">
        <v>0</v>
      </c>
    </row>
    <row r="218" spans="1:35" x14ac:dyDescent="0.25">
      <c r="A218">
        <v>1360</v>
      </c>
      <c r="B218">
        <f t="shared" si="18"/>
        <v>0</v>
      </c>
      <c r="C218">
        <f t="shared" si="19"/>
        <v>0</v>
      </c>
      <c r="D218">
        <f t="shared" si="20"/>
        <v>0</v>
      </c>
      <c r="E218">
        <f t="shared" si="21"/>
        <v>0</v>
      </c>
      <c r="F218">
        <f t="shared" si="22"/>
        <v>0</v>
      </c>
      <c r="G218">
        <f t="shared" si="23"/>
        <v>0</v>
      </c>
      <c r="H218" s="6"/>
      <c r="I218">
        <v>0</v>
      </c>
      <c r="M218">
        <v>0</v>
      </c>
      <c r="N218">
        <v>0</v>
      </c>
      <c r="Q218">
        <v>0</v>
      </c>
      <c r="R218">
        <v>0</v>
      </c>
      <c r="U218">
        <v>0</v>
      </c>
      <c r="V218">
        <v>0</v>
      </c>
      <c r="Y218">
        <v>4.0850245734962598E-2</v>
      </c>
      <c r="AA218">
        <v>0</v>
      </c>
      <c r="AD218">
        <v>0</v>
      </c>
      <c r="AE218">
        <v>0</v>
      </c>
      <c r="AH218">
        <v>0</v>
      </c>
      <c r="AI218">
        <v>0</v>
      </c>
    </row>
    <row r="219" spans="1:35" x14ac:dyDescent="0.25">
      <c r="A219">
        <v>1365</v>
      </c>
      <c r="B219">
        <f t="shared" si="18"/>
        <v>0</v>
      </c>
      <c r="C219">
        <f t="shared" si="19"/>
        <v>0</v>
      </c>
      <c r="D219">
        <f t="shared" si="20"/>
        <v>0</v>
      </c>
      <c r="E219">
        <f t="shared" si="21"/>
        <v>0</v>
      </c>
      <c r="F219">
        <f t="shared" si="22"/>
        <v>0</v>
      </c>
      <c r="G219">
        <f t="shared" si="23"/>
        <v>0</v>
      </c>
      <c r="I219">
        <v>0</v>
      </c>
      <c r="M219">
        <v>0</v>
      </c>
      <c r="N219">
        <v>0</v>
      </c>
      <c r="Q219">
        <v>0</v>
      </c>
      <c r="R219">
        <v>0</v>
      </c>
      <c r="U219">
        <v>0</v>
      </c>
      <c r="V219">
        <v>0</v>
      </c>
      <c r="Y219">
        <v>4.0797728395809002E-2</v>
      </c>
      <c r="AA219">
        <v>0</v>
      </c>
      <c r="AD219">
        <v>0</v>
      </c>
      <c r="AE219">
        <v>0</v>
      </c>
      <c r="AH219">
        <v>0</v>
      </c>
      <c r="AI219">
        <v>0</v>
      </c>
    </row>
    <row r="220" spans="1:35" x14ac:dyDescent="0.25">
      <c r="A220">
        <v>1370</v>
      </c>
      <c r="B220">
        <f t="shared" si="18"/>
        <v>0</v>
      </c>
      <c r="C220">
        <f t="shared" si="19"/>
        <v>0</v>
      </c>
      <c r="D220">
        <f t="shared" si="20"/>
        <v>0</v>
      </c>
      <c r="E220">
        <f t="shared" si="21"/>
        <v>0</v>
      </c>
      <c r="F220">
        <f t="shared" si="22"/>
        <v>0</v>
      </c>
      <c r="G220">
        <f t="shared" si="23"/>
        <v>0</v>
      </c>
      <c r="I220">
        <v>0</v>
      </c>
      <c r="M220">
        <v>0</v>
      </c>
      <c r="N220">
        <v>0</v>
      </c>
      <c r="Q220">
        <v>0</v>
      </c>
      <c r="R220">
        <v>0</v>
      </c>
      <c r="U220">
        <v>0</v>
      </c>
      <c r="V220">
        <v>0</v>
      </c>
      <c r="Y220">
        <v>4.0745211056655399E-2</v>
      </c>
      <c r="AA220">
        <v>0</v>
      </c>
      <c r="AD220">
        <v>0</v>
      </c>
      <c r="AE220">
        <v>0</v>
      </c>
      <c r="AH220">
        <v>0</v>
      </c>
      <c r="AI220">
        <v>0</v>
      </c>
    </row>
    <row r="221" spans="1:35" x14ac:dyDescent="0.25">
      <c r="A221">
        <v>1375</v>
      </c>
      <c r="B221">
        <f t="shared" si="18"/>
        <v>0</v>
      </c>
      <c r="C221">
        <f t="shared" si="19"/>
        <v>0</v>
      </c>
      <c r="D221">
        <f t="shared" si="20"/>
        <v>0</v>
      </c>
      <c r="E221">
        <f t="shared" si="21"/>
        <v>0</v>
      </c>
      <c r="F221">
        <f t="shared" si="22"/>
        <v>0</v>
      </c>
      <c r="G221">
        <f t="shared" si="23"/>
        <v>0</v>
      </c>
      <c r="H221" s="6"/>
      <c r="I221">
        <v>9944100000000000</v>
      </c>
      <c r="M221">
        <v>0</v>
      </c>
      <c r="N221">
        <v>0</v>
      </c>
      <c r="Q221">
        <v>0</v>
      </c>
      <c r="R221">
        <v>0</v>
      </c>
      <c r="U221">
        <v>0</v>
      </c>
      <c r="V221">
        <v>0</v>
      </c>
      <c r="Y221">
        <v>4.0692693717501803E-2</v>
      </c>
      <c r="AA221">
        <v>0</v>
      </c>
      <c r="AD221">
        <v>0</v>
      </c>
      <c r="AE221">
        <v>0</v>
      </c>
      <c r="AH221">
        <v>0</v>
      </c>
      <c r="AI221">
        <v>0</v>
      </c>
    </row>
    <row r="222" spans="1:35" x14ac:dyDescent="0.25">
      <c r="A222">
        <v>1380</v>
      </c>
      <c r="B222">
        <f t="shared" si="18"/>
        <v>0</v>
      </c>
      <c r="C222">
        <f t="shared" si="19"/>
        <v>0</v>
      </c>
      <c r="D222">
        <f t="shared" si="20"/>
        <v>0</v>
      </c>
      <c r="E222">
        <f t="shared" si="21"/>
        <v>0</v>
      </c>
      <c r="F222">
        <f t="shared" si="22"/>
        <v>0</v>
      </c>
      <c r="G222">
        <f t="shared" si="23"/>
        <v>0</v>
      </c>
      <c r="I222">
        <v>3037469900800000</v>
      </c>
      <c r="M222">
        <v>0</v>
      </c>
      <c r="N222">
        <v>0</v>
      </c>
      <c r="Q222">
        <v>0</v>
      </c>
      <c r="R222">
        <v>0</v>
      </c>
      <c r="U222">
        <v>0</v>
      </c>
      <c r="V222">
        <v>0</v>
      </c>
      <c r="Y222">
        <v>4.06401763783482E-2</v>
      </c>
      <c r="AA222">
        <v>0</v>
      </c>
      <c r="AD222">
        <v>0</v>
      </c>
      <c r="AE222">
        <v>0</v>
      </c>
      <c r="AH222">
        <v>0</v>
      </c>
      <c r="AI222">
        <v>0</v>
      </c>
    </row>
    <row r="223" spans="1:35" x14ac:dyDescent="0.25">
      <c r="A223">
        <v>1385</v>
      </c>
      <c r="B223">
        <f t="shared" si="18"/>
        <v>0</v>
      </c>
      <c r="C223">
        <f t="shared" si="19"/>
        <v>0</v>
      </c>
      <c r="D223">
        <f t="shared" si="20"/>
        <v>0</v>
      </c>
      <c r="E223">
        <f t="shared" si="21"/>
        <v>0</v>
      </c>
      <c r="F223">
        <f t="shared" si="22"/>
        <v>0</v>
      </c>
      <c r="G223">
        <f t="shared" si="23"/>
        <v>0</v>
      </c>
      <c r="I223">
        <v>0</v>
      </c>
      <c r="M223">
        <v>0</v>
      </c>
      <c r="N223">
        <v>0</v>
      </c>
      <c r="Q223">
        <v>0</v>
      </c>
      <c r="R223">
        <v>0</v>
      </c>
      <c r="U223">
        <v>0</v>
      </c>
      <c r="V223">
        <v>0</v>
      </c>
      <c r="Y223">
        <v>4.0587659039194597E-2</v>
      </c>
      <c r="AA223">
        <v>0</v>
      </c>
      <c r="AD223">
        <v>0</v>
      </c>
      <c r="AE223">
        <v>0</v>
      </c>
      <c r="AH223">
        <v>0</v>
      </c>
      <c r="AI223">
        <v>0</v>
      </c>
    </row>
    <row r="224" spans="1:35" x14ac:dyDescent="0.25">
      <c r="A224">
        <v>1390</v>
      </c>
      <c r="B224">
        <f t="shared" si="18"/>
        <v>0</v>
      </c>
      <c r="C224">
        <f t="shared" si="19"/>
        <v>0</v>
      </c>
      <c r="D224">
        <f t="shared" si="20"/>
        <v>0</v>
      </c>
      <c r="E224">
        <f t="shared" si="21"/>
        <v>0</v>
      </c>
      <c r="F224">
        <f t="shared" si="22"/>
        <v>0</v>
      </c>
      <c r="G224">
        <f t="shared" si="23"/>
        <v>0</v>
      </c>
      <c r="I224" s="6">
        <v>1.70457E+16</v>
      </c>
      <c r="M224">
        <v>0</v>
      </c>
      <c r="N224">
        <v>0</v>
      </c>
      <c r="Q224">
        <v>0</v>
      </c>
      <c r="R224">
        <v>0</v>
      </c>
      <c r="U224">
        <v>0</v>
      </c>
      <c r="V224">
        <v>0</v>
      </c>
      <c r="Y224">
        <v>4.0535141700041001E-2</v>
      </c>
      <c r="AA224">
        <v>0</v>
      </c>
      <c r="AD224">
        <v>0</v>
      </c>
      <c r="AE224">
        <v>0</v>
      </c>
      <c r="AH224">
        <v>0</v>
      </c>
      <c r="AI224">
        <v>0</v>
      </c>
    </row>
    <row r="225" spans="1:35" x14ac:dyDescent="0.25">
      <c r="A225">
        <v>1395</v>
      </c>
      <c r="B225">
        <f t="shared" si="18"/>
        <v>0</v>
      </c>
      <c r="C225">
        <f t="shared" si="19"/>
        <v>0</v>
      </c>
      <c r="D225">
        <f t="shared" si="20"/>
        <v>0</v>
      </c>
      <c r="E225">
        <f t="shared" si="21"/>
        <v>0</v>
      </c>
      <c r="F225">
        <f t="shared" si="22"/>
        <v>0</v>
      </c>
      <c r="G225">
        <f t="shared" si="23"/>
        <v>0</v>
      </c>
      <c r="I225">
        <v>438640848000000</v>
      </c>
      <c r="M225">
        <v>0</v>
      </c>
      <c r="N225">
        <v>0</v>
      </c>
      <c r="Q225">
        <v>0</v>
      </c>
      <c r="R225">
        <v>0</v>
      </c>
      <c r="U225">
        <v>0</v>
      </c>
      <c r="V225">
        <v>0</v>
      </c>
      <c r="Y225">
        <v>4.0482624360887398E-2</v>
      </c>
      <c r="AA225">
        <v>0</v>
      </c>
      <c r="AD225">
        <v>0</v>
      </c>
      <c r="AE225">
        <v>0</v>
      </c>
      <c r="AH225">
        <v>0</v>
      </c>
      <c r="AI225">
        <v>0</v>
      </c>
    </row>
    <row r="226" spans="1:35" x14ac:dyDescent="0.25">
      <c r="A226">
        <v>1400</v>
      </c>
      <c r="B226">
        <f t="shared" si="18"/>
        <v>0</v>
      </c>
      <c r="C226">
        <f t="shared" si="19"/>
        <v>0</v>
      </c>
      <c r="D226">
        <f t="shared" si="20"/>
        <v>0</v>
      </c>
      <c r="E226">
        <f t="shared" si="21"/>
        <v>0</v>
      </c>
      <c r="F226">
        <f t="shared" si="22"/>
        <v>0</v>
      </c>
      <c r="G226">
        <f t="shared" si="23"/>
        <v>0</v>
      </c>
      <c r="I226">
        <v>3521704249600000</v>
      </c>
      <c r="M226">
        <v>0</v>
      </c>
      <c r="N226">
        <v>0</v>
      </c>
      <c r="Q226">
        <v>0</v>
      </c>
      <c r="R226">
        <v>0</v>
      </c>
      <c r="U226">
        <v>0</v>
      </c>
      <c r="V226">
        <v>0</v>
      </c>
      <c r="Y226">
        <v>4.0430107021733802E-2</v>
      </c>
      <c r="AA226">
        <v>0</v>
      </c>
      <c r="AD226">
        <v>0</v>
      </c>
      <c r="AE226">
        <v>0</v>
      </c>
      <c r="AH226">
        <v>0</v>
      </c>
      <c r="AI226">
        <v>0</v>
      </c>
    </row>
    <row r="227" spans="1:35" x14ac:dyDescent="0.25">
      <c r="A227">
        <v>1405</v>
      </c>
      <c r="B227">
        <f t="shared" si="18"/>
        <v>0</v>
      </c>
      <c r="C227">
        <f t="shared" si="19"/>
        <v>0</v>
      </c>
      <c r="D227">
        <f t="shared" si="20"/>
        <v>0</v>
      </c>
      <c r="E227">
        <f t="shared" si="21"/>
        <v>0</v>
      </c>
      <c r="F227">
        <f t="shared" si="22"/>
        <v>0</v>
      </c>
      <c r="G227">
        <f t="shared" si="23"/>
        <v>0</v>
      </c>
      <c r="I227" s="6">
        <v>1.19282E+16</v>
      </c>
      <c r="M227">
        <v>0</v>
      </c>
      <c r="N227">
        <v>0</v>
      </c>
      <c r="Q227">
        <v>0</v>
      </c>
      <c r="R227">
        <v>0</v>
      </c>
      <c r="U227">
        <v>0</v>
      </c>
      <c r="V227">
        <v>0</v>
      </c>
      <c r="Y227">
        <v>4.0377589682580199E-2</v>
      </c>
      <c r="AA227">
        <v>0</v>
      </c>
      <c r="AD227">
        <v>0</v>
      </c>
      <c r="AE227">
        <v>0</v>
      </c>
      <c r="AH227">
        <v>0</v>
      </c>
      <c r="AI227">
        <v>0</v>
      </c>
    </row>
    <row r="228" spans="1:35" x14ac:dyDescent="0.25">
      <c r="A228">
        <v>1410</v>
      </c>
      <c r="B228">
        <f t="shared" si="18"/>
        <v>0</v>
      </c>
      <c r="C228">
        <f t="shared" si="19"/>
        <v>0</v>
      </c>
      <c r="D228">
        <f t="shared" si="20"/>
        <v>0</v>
      </c>
      <c r="E228">
        <f t="shared" si="21"/>
        <v>0</v>
      </c>
      <c r="F228">
        <f t="shared" si="22"/>
        <v>0</v>
      </c>
      <c r="G228">
        <f t="shared" si="23"/>
        <v>0</v>
      </c>
      <c r="I228" s="6">
        <v>2.527135E+16</v>
      </c>
      <c r="M228">
        <v>0</v>
      </c>
      <c r="N228">
        <v>0</v>
      </c>
      <c r="Q228">
        <v>0</v>
      </c>
      <c r="R228">
        <v>0</v>
      </c>
      <c r="U228">
        <v>0</v>
      </c>
      <c r="V228">
        <v>0</v>
      </c>
      <c r="Y228">
        <v>4.0325072343426603E-2</v>
      </c>
      <c r="AA228">
        <v>0</v>
      </c>
      <c r="AD228">
        <v>0</v>
      </c>
      <c r="AE228">
        <v>0</v>
      </c>
      <c r="AH228">
        <v>0</v>
      </c>
      <c r="AI228">
        <v>0</v>
      </c>
    </row>
    <row r="229" spans="1:35" x14ac:dyDescent="0.25">
      <c r="A229">
        <v>1415</v>
      </c>
      <c r="B229">
        <f t="shared" si="18"/>
        <v>0</v>
      </c>
      <c r="C229">
        <f t="shared" si="19"/>
        <v>0</v>
      </c>
      <c r="D229">
        <f t="shared" si="20"/>
        <v>0</v>
      </c>
      <c r="E229">
        <f t="shared" si="21"/>
        <v>0</v>
      </c>
      <c r="F229">
        <f t="shared" si="22"/>
        <v>0</v>
      </c>
      <c r="G229">
        <f t="shared" si="23"/>
        <v>0</v>
      </c>
      <c r="I229" s="6">
        <v>1.65069E+17</v>
      </c>
      <c r="M229">
        <v>0</v>
      </c>
      <c r="N229">
        <v>0</v>
      </c>
      <c r="Q229">
        <v>0</v>
      </c>
      <c r="R229">
        <v>0</v>
      </c>
      <c r="U229">
        <v>0</v>
      </c>
      <c r="V229">
        <v>0</v>
      </c>
      <c r="Y229">
        <v>4.0272555004273E-2</v>
      </c>
      <c r="AA229">
        <v>0</v>
      </c>
      <c r="AD229">
        <v>0</v>
      </c>
      <c r="AE229">
        <v>0</v>
      </c>
      <c r="AH229">
        <v>0</v>
      </c>
      <c r="AI229">
        <v>0</v>
      </c>
    </row>
    <row r="230" spans="1:35" x14ac:dyDescent="0.25">
      <c r="A230">
        <v>1420</v>
      </c>
      <c r="B230">
        <f t="shared" si="18"/>
        <v>0</v>
      </c>
      <c r="C230">
        <f t="shared" si="19"/>
        <v>0</v>
      </c>
      <c r="D230">
        <f t="shared" si="20"/>
        <v>0</v>
      </c>
      <c r="E230">
        <f t="shared" si="21"/>
        <v>0</v>
      </c>
      <c r="F230">
        <f t="shared" si="22"/>
        <v>0</v>
      </c>
      <c r="G230">
        <f t="shared" si="23"/>
        <v>0</v>
      </c>
      <c r="I230" s="6">
        <v>2.69687E+17</v>
      </c>
      <c r="M230">
        <v>0</v>
      </c>
      <c r="N230">
        <v>0</v>
      </c>
      <c r="Q230">
        <v>0</v>
      </c>
      <c r="R230">
        <v>0</v>
      </c>
      <c r="U230">
        <v>0</v>
      </c>
      <c r="V230">
        <v>0</v>
      </c>
      <c r="Y230">
        <v>4.0220037665119397E-2</v>
      </c>
      <c r="AA230">
        <v>0</v>
      </c>
      <c r="AD230">
        <v>0</v>
      </c>
      <c r="AE230">
        <v>0</v>
      </c>
      <c r="AH230">
        <v>0</v>
      </c>
      <c r="AI230">
        <v>0</v>
      </c>
    </row>
    <row r="231" spans="1:35" x14ac:dyDescent="0.25">
      <c r="A231">
        <v>1425</v>
      </c>
      <c r="B231">
        <f t="shared" si="18"/>
        <v>0</v>
      </c>
      <c r="C231">
        <f t="shared" si="19"/>
        <v>0</v>
      </c>
      <c r="D231">
        <f t="shared" si="20"/>
        <v>0</v>
      </c>
      <c r="E231">
        <f t="shared" si="21"/>
        <v>0</v>
      </c>
      <c r="F231">
        <f t="shared" si="22"/>
        <v>0</v>
      </c>
      <c r="G231">
        <f t="shared" si="23"/>
        <v>0</v>
      </c>
      <c r="I231" s="6">
        <v>8.9346E+17</v>
      </c>
      <c r="M231">
        <v>0</v>
      </c>
      <c r="N231">
        <v>0</v>
      </c>
      <c r="Q231">
        <v>0</v>
      </c>
      <c r="R231">
        <v>0</v>
      </c>
      <c r="U231">
        <v>0</v>
      </c>
      <c r="V231">
        <v>0</v>
      </c>
      <c r="Y231">
        <v>4.0167520325965801E-2</v>
      </c>
      <c r="AA231">
        <v>0</v>
      </c>
      <c r="AD231">
        <v>0</v>
      </c>
      <c r="AE231">
        <v>0</v>
      </c>
      <c r="AH231">
        <v>0</v>
      </c>
      <c r="AI231">
        <v>0</v>
      </c>
    </row>
    <row r="232" spans="1:35" x14ac:dyDescent="0.25">
      <c r="A232">
        <v>1430</v>
      </c>
      <c r="B232">
        <f t="shared" si="18"/>
        <v>0</v>
      </c>
      <c r="C232">
        <f t="shared" si="19"/>
        <v>0</v>
      </c>
      <c r="D232">
        <f t="shared" si="20"/>
        <v>0</v>
      </c>
      <c r="E232">
        <f t="shared" si="21"/>
        <v>0</v>
      </c>
      <c r="F232">
        <f t="shared" si="22"/>
        <v>0</v>
      </c>
      <c r="G232">
        <f t="shared" si="23"/>
        <v>0</v>
      </c>
      <c r="I232" s="6">
        <v>2.051735E+18</v>
      </c>
      <c r="M232">
        <v>0</v>
      </c>
      <c r="N232">
        <v>0</v>
      </c>
      <c r="Q232">
        <v>0</v>
      </c>
      <c r="R232">
        <v>0</v>
      </c>
      <c r="U232">
        <v>0</v>
      </c>
      <c r="V232">
        <v>0</v>
      </c>
      <c r="Y232">
        <v>4.0115002986812198E-2</v>
      </c>
      <c r="AA232">
        <v>0</v>
      </c>
      <c r="AD232">
        <v>0</v>
      </c>
      <c r="AE232">
        <v>0</v>
      </c>
      <c r="AH232">
        <v>0</v>
      </c>
      <c r="AI232">
        <v>0</v>
      </c>
    </row>
    <row r="233" spans="1:35" x14ac:dyDescent="0.25">
      <c r="A233">
        <v>1435</v>
      </c>
      <c r="B233">
        <f t="shared" si="18"/>
        <v>0</v>
      </c>
      <c r="C233">
        <f t="shared" si="19"/>
        <v>0</v>
      </c>
      <c r="D233">
        <f t="shared" si="20"/>
        <v>0</v>
      </c>
      <c r="E233">
        <f t="shared" si="21"/>
        <v>0</v>
      </c>
      <c r="F233">
        <f t="shared" si="22"/>
        <v>0</v>
      </c>
      <c r="G233">
        <f t="shared" si="23"/>
        <v>0</v>
      </c>
      <c r="I233" s="6">
        <v>8.46035E+17</v>
      </c>
      <c r="M233">
        <v>0</v>
      </c>
      <c r="N233">
        <v>0</v>
      </c>
      <c r="Q233">
        <v>0</v>
      </c>
      <c r="R233">
        <v>0</v>
      </c>
      <c r="U233">
        <v>0</v>
      </c>
      <c r="V233">
        <v>0</v>
      </c>
      <c r="Y233">
        <v>4.0062485647658602E-2</v>
      </c>
      <c r="AA233">
        <v>0</v>
      </c>
      <c r="AD233">
        <v>0</v>
      </c>
      <c r="AE233">
        <v>0</v>
      </c>
      <c r="AH233">
        <v>0</v>
      </c>
      <c r="AI233">
        <v>0</v>
      </c>
    </row>
    <row r="234" spans="1:35" x14ac:dyDescent="0.25">
      <c r="A234">
        <v>1440</v>
      </c>
      <c r="B234">
        <f t="shared" si="18"/>
        <v>0</v>
      </c>
      <c r="C234">
        <f t="shared" si="19"/>
        <v>0</v>
      </c>
      <c r="D234">
        <f t="shared" si="20"/>
        <v>0</v>
      </c>
      <c r="E234">
        <f t="shared" si="21"/>
        <v>0</v>
      </c>
      <c r="F234">
        <f t="shared" si="22"/>
        <v>0</v>
      </c>
      <c r="G234">
        <f t="shared" si="23"/>
        <v>0</v>
      </c>
      <c r="I234" s="6">
        <v>1.44712E+18</v>
      </c>
      <c r="M234">
        <v>0</v>
      </c>
      <c r="N234">
        <v>0</v>
      </c>
      <c r="Q234">
        <v>0</v>
      </c>
      <c r="R234">
        <v>0</v>
      </c>
      <c r="U234">
        <v>0</v>
      </c>
      <c r="V234">
        <v>0</v>
      </c>
      <c r="Y234">
        <v>4.0009968308504999E-2</v>
      </c>
      <c r="AA234">
        <v>0</v>
      </c>
      <c r="AD234">
        <v>0</v>
      </c>
      <c r="AE234">
        <v>0</v>
      </c>
      <c r="AH234">
        <v>0</v>
      </c>
      <c r="AI234">
        <v>0</v>
      </c>
    </row>
    <row r="235" spans="1:35" x14ac:dyDescent="0.25">
      <c r="A235">
        <v>1445</v>
      </c>
      <c r="B235">
        <f t="shared" si="18"/>
        <v>0</v>
      </c>
      <c r="C235">
        <f t="shared" si="19"/>
        <v>0</v>
      </c>
      <c r="D235">
        <f t="shared" si="20"/>
        <v>0</v>
      </c>
      <c r="E235">
        <f t="shared" si="21"/>
        <v>0</v>
      </c>
      <c r="F235">
        <f t="shared" si="22"/>
        <v>0</v>
      </c>
      <c r="G235">
        <f t="shared" si="23"/>
        <v>0</v>
      </c>
      <c r="I235" s="6">
        <v>1.736575E+18</v>
      </c>
      <c r="M235">
        <v>0</v>
      </c>
      <c r="N235">
        <v>0</v>
      </c>
      <c r="Q235">
        <v>0</v>
      </c>
      <c r="R235">
        <v>0</v>
      </c>
      <c r="U235">
        <v>0</v>
      </c>
      <c r="V235">
        <v>0</v>
      </c>
      <c r="Y235">
        <v>3.9957450969351299E-2</v>
      </c>
      <c r="AA235">
        <v>0</v>
      </c>
      <c r="AD235">
        <v>0</v>
      </c>
      <c r="AE235">
        <v>0</v>
      </c>
      <c r="AH235">
        <v>0</v>
      </c>
      <c r="AI235">
        <v>0</v>
      </c>
    </row>
    <row r="236" spans="1:35" x14ac:dyDescent="0.25">
      <c r="A236">
        <v>1450</v>
      </c>
      <c r="B236">
        <f t="shared" si="18"/>
        <v>0</v>
      </c>
      <c r="C236">
        <f t="shared" si="19"/>
        <v>0</v>
      </c>
      <c r="D236">
        <f t="shared" si="20"/>
        <v>0</v>
      </c>
      <c r="E236">
        <f t="shared" si="21"/>
        <v>0</v>
      </c>
      <c r="F236">
        <f t="shared" si="22"/>
        <v>0</v>
      </c>
      <c r="G236">
        <f t="shared" si="23"/>
        <v>0</v>
      </c>
      <c r="I236" s="6">
        <v>1.26294E+18</v>
      </c>
      <c r="M236">
        <v>0</v>
      </c>
      <c r="N236">
        <v>0</v>
      </c>
      <c r="Q236">
        <v>0</v>
      </c>
      <c r="R236">
        <v>0</v>
      </c>
      <c r="U236">
        <v>0</v>
      </c>
      <c r="V236">
        <v>0</v>
      </c>
      <c r="Y236">
        <v>3.9904933630197703E-2</v>
      </c>
      <c r="AA236">
        <v>0</v>
      </c>
      <c r="AD236">
        <v>0</v>
      </c>
      <c r="AE236">
        <v>0</v>
      </c>
      <c r="AH236">
        <v>0</v>
      </c>
      <c r="AI236">
        <v>0</v>
      </c>
    </row>
    <row r="237" spans="1:35" x14ac:dyDescent="0.25">
      <c r="A237">
        <v>1455</v>
      </c>
      <c r="B237">
        <f t="shared" si="18"/>
        <v>0</v>
      </c>
      <c r="C237">
        <f t="shared" si="19"/>
        <v>0</v>
      </c>
      <c r="D237">
        <f t="shared" si="20"/>
        <v>0</v>
      </c>
      <c r="E237">
        <f t="shared" si="21"/>
        <v>0</v>
      </c>
      <c r="F237">
        <f t="shared" si="22"/>
        <v>0</v>
      </c>
      <c r="G237">
        <f t="shared" si="23"/>
        <v>0</v>
      </c>
      <c r="I237" s="6">
        <v>2.84249E+18</v>
      </c>
      <c r="M237">
        <v>0</v>
      </c>
      <c r="N237">
        <v>0</v>
      </c>
      <c r="Q237">
        <v>0</v>
      </c>
      <c r="R237">
        <v>0</v>
      </c>
      <c r="U237">
        <v>0</v>
      </c>
      <c r="V237">
        <v>0</v>
      </c>
      <c r="Y237">
        <v>3.98524162910441E-2</v>
      </c>
      <c r="AA237">
        <v>0</v>
      </c>
      <c r="AD237">
        <v>0</v>
      </c>
      <c r="AE237">
        <v>0</v>
      </c>
      <c r="AH237">
        <v>0</v>
      </c>
      <c r="AI237">
        <v>0</v>
      </c>
    </row>
    <row r="238" spans="1:35" x14ac:dyDescent="0.25">
      <c r="A238">
        <v>1460</v>
      </c>
      <c r="B238">
        <f t="shared" si="18"/>
        <v>0</v>
      </c>
      <c r="C238">
        <f t="shared" si="19"/>
        <v>0</v>
      </c>
      <c r="D238">
        <f t="shared" si="20"/>
        <v>0</v>
      </c>
      <c r="E238">
        <f t="shared" si="21"/>
        <v>0</v>
      </c>
      <c r="F238">
        <f t="shared" si="22"/>
        <v>0</v>
      </c>
      <c r="G238">
        <f t="shared" si="23"/>
        <v>0</v>
      </c>
      <c r="I238" s="6">
        <v>3.508285E+18</v>
      </c>
      <c r="M238">
        <v>0</v>
      </c>
      <c r="N238">
        <v>0</v>
      </c>
      <c r="Q238">
        <v>0</v>
      </c>
      <c r="R238">
        <v>0</v>
      </c>
      <c r="U238">
        <v>0</v>
      </c>
      <c r="V238">
        <v>0</v>
      </c>
      <c r="Y238">
        <v>3.9799898951890497E-2</v>
      </c>
      <c r="AA238">
        <v>0</v>
      </c>
      <c r="AD238">
        <v>0</v>
      </c>
      <c r="AE238">
        <v>0</v>
      </c>
      <c r="AH238">
        <v>0</v>
      </c>
      <c r="AI238">
        <v>0</v>
      </c>
    </row>
    <row r="239" spans="1:35" x14ac:dyDescent="0.25">
      <c r="A239">
        <v>1465</v>
      </c>
      <c r="B239">
        <f t="shared" si="18"/>
        <v>0</v>
      </c>
      <c r="C239">
        <f t="shared" si="19"/>
        <v>0</v>
      </c>
      <c r="D239">
        <f t="shared" si="20"/>
        <v>0</v>
      </c>
      <c r="E239">
        <f t="shared" si="21"/>
        <v>0</v>
      </c>
      <c r="F239">
        <f t="shared" si="22"/>
        <v>0</v>
      </c>
      <c r="G239">
        <f t="shared" si="23"/>
        <v>0</v>
      </c>
      <c r="I239" s="6">
        <v>3.568205E+18</v>
      </c>
      <c r="M239">
        <v>0</v>
      </c>
      <c r="N239">
        <v>0</v>
      </c>
      <c r="Q239">
        <v>0</v>
      </c>
      <c r="R239">
        <v>0</v>
      </c>
      <c r="U239">
        <v>0</v>
      </c>
      <c r="V239">
        <v>0</v>
      </c>
      <c r="Y239">
        <v>3.9747381612736901E-2</v>
      </c>
      <c r="AA239">
        <v>0</v>
      </c>
      <c r="AD239">
        <v>0</v>
      </c>
      <c r="AE239">
        <v>0</v>
      </c>
      <c r="AH239">
        <v>0</v>
      </c>
      <c r="AI239">
        <v>0</v>
      </c>
    </row>
    <row r="240" spans="1:35" x14ac:dyDescent="0.25">
      <c r="A240">
        <v>1470</v>
      </c>
      <c r="B240">
        <f t="shared" si="18"/>
        <v>0</v>
      </c>
      <c r="C240">
        <f t="shared" si="19"/>
        <v>0</v>
      </c>
      <c r="D240">
        <f t="shared" si="20"/>
        <v>0</v>
      </c>
      <c r="E240">
        <f t="shared" si="21"/>
        <v>0</v>
      </c>
      <c r="F240">
        <f t="shared" si="22"/>
        <v>0</v>
      </c>
      <c r="G240">
        <f t="shared" si="23"/>
        <v>0</v>
      </c>
      <c r="I240" s="6">
        <v>1.892345E+18</v>
      </c>
      <c r="M240">
        <v>0</v>
      </c>
      <c r="N240">
        <v>0</v>
      </c>
      <c r="Q240">
        <v>0</v>
      </c>
      <c r="R240">
        <v>0</v>
      </c>
      <c r="U240">
        <v>0</v>
      </c>
      <c r="V240">
        <v>0</v>
      </c>
      <c r="Y240">
        <v>3.9694864273583298E-2</v>
      </c>
      <c r="AA240">
        <v>0</v>
      </c>
      <c r="AD240">
        <v>0</v>
      </c>
      <c r="AE240">
        <v>0</v>
      </c>
      <c r="AH240">
        <v>0</v>
      </c>
      <c r="AI240">
        <v>0</v>
      </c>
    </row>
    <row r="241" spans="1:35" x14ac:dyDescent="0.25">
      <c r="A241">
        <v>1475</v>
      </c>
      <c r="B241">
        <f t="shared" si="18"/>
        <v>0</v>
      </c>
      <c r="C241">
        <f t="shared" si="19"/>
        <v>0</v>
      </c>
      <c r="D241">
        <f t="shared" si="20"/>
        <v>0</v>
      </c>
      <c r="E241">
        <f t="shared" si="21"/>
        <v>0</v>
      </c>
      <c r="F241">
        <f t="shared" si="22"/>
        <v>0</v>
      </c>
      <c r="G241">
        <f t="shared" si="23"/>
        <v>0</v>
      </c>
      <c r="I241" s="6">
        <v>5.8888E+18</v>
      </c>
      <c r="M241">
        <v>0</v>
      </c>
      <c r="N241">
        <v>0</v>
      </c>
      <c r="Q241">
        <v>0</v>
      </c>
      <c r="R241">
        <v>0</v>
      </c>
      <c r="U241">
        <v>0</v>
      </c>
      <c r="V241">
        <v>0</v>
      </c>
      <c r="Y241">
        <v>3.9642346934429702E-2</v>
      </c>
      <c r="AA241">
        <v>0</v>
      </c>
      <c r="AD241">
        <v>0</v>
      </c>
      <c r="AE241">
        <v>0</v>
      </c>
      <c r="AH241">
        <v>0</v>
      </c>
      <c r="AI241">
        <v>0</v>
      </c>
    </row>
    <row r="242" spans="1:35" x14ac:dyDescent="0.25">
      <c r="A242">
        <v>1480</v>
      </c>
      <c r="B242">
        <f t="shared" si="18"/>
        <v>0</v>
      </c>
      <c r="C242">
        <f t="shared" si="19"/>
        <v>0</v>
      </c>
      <c r="D242">
        <f t="shared" si="20"/>
        <v>0</v>
      </c>
      <c r="E242">
        <f t="shared" si="21"/>
        <v>0</v>
      </c>
      <c r="F242">
        <f t="shared" si="22"/>
        <v>0</v>
      </c>
      <c r="G242">
        <f t="shared" si="23"/>
        <v>0</v>
      </c>
      <c r="I242" s="6">
        <v>2.7829E+18</v>
      </c>
      <c r="M242">
        <v>0</v>
      </c>
      <c r="N242">
        <v>0</v>
      </c>
      <c r="Q242">
        <v>0</v>
      </c>
      <c r="R242">
        <v>0</v>
      </c>
      <c r="U242">
        <v>0</v>
      </c>
      <c r="V242">
        <v>0</v>
      </c>
      <c r="Y242">
        <v>3.9589829595276099E-2</v>
      </c>
      <c r="AA242">
        <v>0</v>
      </c>
      <c r="AD242">
        <v>0</v>
      </c>
      <c r="AE242">
        <v>0</v>
      </c>
      <c r="AH242">
        <v>0</v>
      </c>
      <c r="AI242">
        <v>0</v>
      </c>
    </row>
    <row r="243" spans="1:35" x14ac:dyDescent="0.25">
      <c r="A243">
        <v>1485</v>
      </c>
      <c r="B243">
        <f t="shared" si="18"/>
        <v>0</v>
      </c>
      <c r="C243">
        <f t="shared" si="19"/>
        <v>0</v>
      </c>
      <c r="D243">
        <f t="shared" si="20"/>
        <v>0</v>
      </c>
      <c r="E243">
        <f t="shared" si="21"/>
        <v>0</v>
      </c>
      <c r="F243">
        <f t="shared" si="22"/>
        <v>0</v>
      </c>
      <c r="G243">
        <f t="shared" si="23"/>
        <v>0</v>
      </c>
      <c r="I243" s="6">
        <v>4.716095E+18</v>
      </c>
      <c r="M243">
        <v>0</v>
      </c>
      <c r="N243">
        <v>0</v>
      </c>
      <c r="Q243">
        <v>0</v>
      </c>
      <c r="R243">
        <v>0</v>
      </c>
      <c r="U243">
        <v>0</v>
      </c>
      <c r="V243">
        <v>0</v>
      </c>
      <c r="Y243">
        <v>3.9537312256122503E-2</v>
      </c>
      <c r="AA243">
        <v>0</v>
      </c>
      <c r="AD243">
        <v>0</v>
      </c>
      <c r="AE243">
        <v>0</v>
      </c>
      <c r="AH243">
        <v>0</v>
      </c>
      <c r="AI243">
        <v>0</v>
      </c>
    </row>
    <row r="244" spans="1:35" x14ac:dyDescent="0.25">
      <c r="A244">
        <v>1490</v>
      </c>
      <c r="B244">
        <f t="shared" si="18"/>
        <v>0</v>
      </c>
      <c r="C244">
        <f t="shared" si="19"/>
        <v>0</v>
      </c>
      <c r="D244">
        <f t="shared" si="20"/>
        <v>0</v>
      </c>
      <c r="E244">
        <f t="shared" si="21"/>
        <v>0</v>
      </c>
      <c r="F244">
        <f t="shared" si="22"/>
        <v>0</v>
      </c>
      <c r="G244">
        <f t="shared" si="23"/>
        <v>0</v>
      </c>
      <c r="I244" s="6">
        <v>6.69975E+18</v>
      </c>
      <c r="M244">
        <v>0</v>
      </c>
      <c r="N244">
        <v>0</v>
      </c>
      <c r="Q244">
        <v>0</v>
      </c>
      <c r="R244">
        <v>0</v>
      </c>
      <c r="U244">
        <v>0</v>
      </c>
      <c r="V244">
        <v>0</v>
      </c>
      <c r="Y244">
        <v>3.94847949169689E-2</v>
      </c>
      <c r="AA244">
        <v>0</v>
      </c>
      <c r="AD244">
        <v>0</v>
      </c>
      <c r="AE244">
        <v>0</v>
      </c>
      <c r="AH244">
        <v>0</v>
      </c>
      <c r="AI244">
        <v>0</v>
      </c>
    </row>
    <row r="245" spans="1:35" x14ac:dyDescent="0.25">
      <c r="A245">
        <v>1495</v>
      </c>
      <c r="B245">
        <f t="shared" si="18"/>
        <v>0</v>
      </c>
      <c r="C245">
        <f t="shared" si="19"/>
        <v>0</v>
      </c>
      <c r="D245">
        <f t="shared" si="20"/>
        <v>0</v>
      </c>
      <c r="E245">
        <f t="shared" si="21"/>
        <v>0</v>
      </c>
      <c r="F245">
        <f t="shared" si="22"/>
        <v>0</v>
      </c>
      <c r="G245">
        <f t="shared" si="23"/>
        <v>0</v>
      </c>
      <c r="I245" s="6">
        <v>6.87735E+18</v>
      </c>
      <c r="M245">
        <v>0</v>
      </c>
      <c r="N245">
        <v>0</v>
      </c>
      <c r="Q245">
        <v>0</v>
      </c>
      <c r="R245">
        <v>0</v>
      </c>
      <c r="U245">
        <v>0</v>
      </c>
      <c r="V245">
        <v>0</v>
      </c>
      <c r="Y245">
        <v>3.9432277577815297E-2</v>
      </c>
      <c r="AA245">
        <v>0</v>
      </c>
      <c r="AD245">
        <v>0</v>
      </c>
      <c r="AE245">
        <v>0</v>
      </c>
      <c r="AH245">
        <v>0</v>
      </c>
      <c r="AI245">
        <v>0</v>
      </c>
    </row>
    <row r="246" spans="1:35" x14ac:dyDescent="0.25">
      <c r="A246">
        <v>1500</v>
      </c>
      <c r="B246">
        <f t="shared" si="18"/>
        <v>0</v>
      </c>
      <c r="C246">
        <f t="shared" si="19"/>
        <v>0</v>
      </c>
      <c r="D246">
        <f t="shared" si="20"/>
        <v>0</v>
      </c>
      <c r="E246">
        <f t="shared" si="21"/>
        <v>0</v>
      </c>
      <c r="F246">
        <f t="shared" si="22"/>
        <v>0</v>
      </c>
      <c r="G246">
        <f t="shared" si="23"/>
        <v>0</v>
      </c>
      <c r="I246" s="6">
        <v>9.34825E+18</v>
      </c>
      <c r="M246">
        <v>0</v>
      </c>
      <c r="N246">
        <v>0</v>
      </c>
      <c r="Q246">
        <v>0</v>
      </c>
      <c r="R246">
        <v>0</v>
      </c>
      <c r="U246">
        <v>0</v>
      </c>
      <c r="V246">
        <v>0</v>
      </c>
      <c r="Y246">
        <v>3.9379760238661701E-2</v>
      </c>
      <c r="AA246">
        <v>0</v>
      </c>
      <c r="AD246">
        <v>0</v>
      </c>
      <c r="AE246">
        <v>0</v>
      </c>
      <c r="AH246">
        <v>0</v>
      </c>
      <c r="AI246">
        <v>0</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0F7C9-6C68-4F59-9A68-7D5A8E20BC97}">
  <dimension ref="A1:AA246"/>
  <sheetViews>
    <sheetView workbookViewId="0">
      <pane xSplit="5" ySplit="1" topLeftCell="S2" activePane="bottomRight" state="frozen"/>
      <selection pane="topRight" activeCell="B1" sqref="B1"/>
      <selection pane="bottomLeft" activeCell="A2" sqref="A2"/>
      <selection pane="bottomRight" activeCell="N8" sqref="N8"/>
    </sheetView>
  </sheetViews>
  <sheetFormatPr defaultRowHeight="15" x14ac:dyDescent="0.25"/>
  <cols>
    <col min="1" max="1" width="11.28515625" customWidth="1"/>
    <col min="2" max="3" width="10.85546875" bestFit="1" customWidth="1"/>
    <col min="4" max="4" width="10.85546875" customWidth="1"/>
    <col min="5" max="5" width="18.140625" bestFit="1" customWidth="1"/>
    <col min="6" max="7" width="21" customWidth="1"/>
    <col min="8" max="8" width="31.28515625" customWidth="1"/>
    <col min="9" max="9" width="20.28515625" customWidth="1"/>
    <col min="10" max="10" width="35.7109375" customWidth="1"/>
    <col min="12" max="14" width="24.7109375" bestFit="1" customWidth="1"/>
    <col min="15" max="16" width="20.28515625" customWidth="1"/>
    <col min="17" max="17" width="30" customWidth="1"/>
    <col min="22" max="22" width="28.85546875" bestFit="1" customWidth="1"/>
    <col min="23" max="23" width="12.42578125" bestFit="1" customWidth="1"/>
    <col min="24" max="24" width="31.7109375" bestFit="1" customWidth="1"/>
    <col min="25" max="25" width="31.7109375" customWidth="1"/>
    <col min="26" max="28" width="15.7109375" bestFit="1" customWidth="1"/>
    <col min="29" max="29" width="41.5703125" bestFit="1" customWidth="1"/>
  </cols>
  <sheetData>
    <row r="1" spans="1:25" ht="30" x14ac:dyDescent="0.25">
      <c r="A1" s="1" t="s">
        <v>0</v>
      </c>
      <c r="B1" s="8" t="s">
        <v>264</v>
      </c>
      <c r="C1" s="8" t="s">
        <v>265</v>
      </c>
      <c r="D1" s="8" t="s">
        <v>266</v>
      </c>
      <c r="E1" s="8" t="s">
        <v>41</v>
      </c>
      <c r="F1" s="8"/>
      <c r="G1" s="8" t="s">
        <v>43</v>
      </c>
      <c r="H1" s="8" t="s">
        <v>230</v>
      </c>
      <c r="I1" s="8"/>
      <c r="J1" s="8" t="s">
        <v>369</v>
      </c>
      <c r="L1" s="8" t="s">
        <v>274</v>
      </c>
      <c r="M1" s="8" t="s">
        <v>275</v>
      </c>
      <c r="N1" s="8" t="s">
        <v>276</v>
      </c>
      <c r="O1" s="8" t="s">
        <v>231</v>
      </c>
      <c r="P1" s="8"/>
      <c r="Q1" s="8" t="s">
        <v>270</v>
      </c>
    </row>
    <row r="2" spans="1:25" x14ac:dyDescent="0.25">
      <c r="A2">
        <v>280</v>
      </c>
      <c r="B2">
        <f>'Input spectra'!B2</f>
        <v>2.8907850855113302</v>
      </c>
      <c r="C2">
        <f>'Input spectra'!D2</f>
        <v>2.08591539229701</v>
      </c>
      <c r="D2">
        <f>'Input spectra'!F2</f>
        <v>5.7773780552323503E-2</v>
      </c>
      <c r="E2" s="6">
        <f>'Input spectra'!I2</f>
        <v>1.66224499999999E-4</v>
      </c>
      <c r="G2" s="6">
        <f t="shared" ref="G2:G33" si="0">E2*_transm</f>
        <v>1.5957551999999905E-4</v>
      </c>
      <c r="H2">
        <f>1-EXP(-_t*(B2*_c1+C2*_c2+D2*_c3+'Input spectra'!Y2))</f>
        <v>0.99999055362606015</v>
      </c>
      <c r="J2" s="6">
        <f>H2*G2</f>
        <v>1.5957401258996547E-4</v>
      </c>
      <c r="L2">
        <f>B2*_c1/(B2*_c1+C2*_c2+D2*_c3+'Input spectra'!Y2)</f>
        <v>0.49970875850270291</v>
      </c>
      <c r="M2">
        <f>C2*_c2/(B2*_c1+C2*_c2+D2*_c3+'Input spectra'!Y2)</f>
        <v>0.4507210671984474</v>
      </c>
      <c r="N2">
        <f>D2*_c3/(B2*_c1+C2*_c2+D2*_c3+'Input spectra'!Y2)</f>
        <v>7.4901964258359665E-3</v>
      </c>
      <c r="O2">
        <f>'Input spectra'!Y2/(B2*_c1+C2*_c2+D2*_c3+'Input spectra'!Y2)</f>
        <v>4.2079977873013867E-2</v>
      </c>
      <c r="Q2" s="6"/>
      <c r="Y2" s="6"/>
    </row>
    <row r="3" spans="1:25" x14ac:dyDescent="0.25">
      <c r="A3">
        <v>285</v>
      </c>
      <c r="B3">
        <f>'Input spectra'!B3</f>
        <v>2.81409489558277</v>
      </c>
      <c r="C3">
        <f>'Input spectra'!D3</f>
        <v>2.04486875818804</v>
      </c>
      <c r="D3">
        <f>'Input spectra'!F3</f>
        <v>6.1833668394879603E-2</v>
      </c>
      <c r="E3" s="6">
        <f>'Input spectra'!I3</f>
        <v>109258.35924999999</v>
      </c>
      <c r="G3" s="6">
        <f t="shared" si="0"/>
        <v>104888.02488</v>
      </c>
      <c r="H3">
        <f>1-EXP(-_t*(B3*_c1+C3*_c2+D3*_c3+'Input spectra'!Y3))</f>
        <v>0.99998701515627364</v>
      </c>
      <c r="J3" s="6">
        <f t="shared" ref="J3:J66" si="1">H3*G3</f>
        <v>104886.66292538817</v>
      </c>
      <c r="L3">
        <f>B3*_c1/(B3*_c1+C3*_c2+D3*_c3+'Input spectra'!Y3)</f>
        <v>0.50020671645187842</v>
      </c>
      <c r="M3">
        <f>C3*_c2/(B3*_c1+C3*_c2+D3*_c3+'Input spectra'!Y3)</f>
        <v>0.45434550231134191</v>
      </c>
      <c r="N3">
        <f>D3*_c3/(B3*_c1+C3*_c2+D3*_c3+'Input spectra'!Y3)</f>
        <v>8.2432231449959172E-3</v>
      </c>
      <c r="O3">
        <f>'Input spectra'!Y3/(B3*_c1+C3*_c2+D3*_c3+'Input spectra'!Y3)</f>
        <v>3.7204558091783857E-2</v>
      </c>
      <c r="U3" s="6"/>
      <c r="X3" s="6"/>
      <c r="Y3" s="6"/>
    </row>
    <row r="4" spans="1:25" x14ac:dyDescent="0.25">
      <c r="A4">
        <v>290</v>
      </c>
      <c r="B4">
        <f>'Input spectra'!B4</f>
        <v>2.7374047056542099</v>
      </c>
      <c r="C4">
        <f>'Input spectra'!D4</f>
        <v>2.0038221240790701</v>
      </c>
      <c r="D4">
        <f>'Input spectra'!F4</f>
        <v>6.5893556237435799E-2</v>
      </c>
      <c r="E4" s="6">
        <f>'Input spectra'!I4</f>
        <v>50645251700</v>
      </c>
      <c r="G4" s="6">
        <f t="shared" si="0"/>
        <v>48619441632</v>
      </c>
      <c r="H4">
        <f>1-EXP(-_t*(B4*_c1+C4*_c2+D4*_c3+'Input spectra'!Y4))</f>
        <v>0.99998215122885548</v>
      </c>
      <c r="J4" s="6">
        <f t="shared" si="1"/>
        <v>48618573834.713135</v>
      </c>
      <c r="L4">
        <f>B4*_c1/(B4*_c1+C4*_c2+D4*_c3+'Input spectra'!Y4)</f>
        <v>0.50073365416859084</v>
      </c>
      <c r="M4">
        <f>C4*_c2/(B4*_c1+C4*_c2+D4*_c3+'Input spectra'!Y4)</f>
        <v>0.45818086946618614</v>
      </c>
      <c r="N4">
        <f>D4*_c3/(B4*_c1+C4*_c2+D4*_c3+'Input spectra'!Y4)</f>
        <v>9.0400739246142888E-3</v>
      </c>
      <c r="O4">
        <f>'Input spectra'!Y4/(B4*_c1+C4*_c2+D4*_c3+'Input spectra'!Y4)</f>
        <v>3.2045402440608717E-2</v>
      </c>
      <c r="Q4" t="s">
        <v>271</v>
      </c>
      <c r="U4" s="6"/>
      <c r="X4" s="6"/>
      <c r="Y4" s="6"/>
    </row>
    <row r="5" spans="1:25" x14ac:dyDescent="0.25">
      <c r="A5">
        <v>295</v>
      </c>
      <c r="B5">
        <f>'Input spectra'!B5</f>
        <v>2.6607145157256502</v>
      </c>
      <c r="C5">
        <f>'Input spectra'!D5</f>
        <v>1.96277548997009</v>
      </c>
      <c r="D5">
        <f>'Input spectra'!F5</f>
        <v>6.9953444079992003E-2</v>
      </c>
      <c r="E5" s="6">
        <f>'Input spectra'!I5</f>
        <v>109214652400000</v>
      </c>
      <c r="G5" s="6">
        <f t="shared" si="0"/>
        <v>104846066304000</v>
      </c>
      <c r="H5">
        <f>1-EXP(-_t*(B5*_c1+C5*_c2+D5*_c3+'Input spectra'!Y5))</f>
        <v>0.9999754653472861</v>
      </c>
      <c r="J5" s="6">
        <f t="shared" si="1"/>
        <v>104843493942174.81</v>
      </c>
      <c r="L5">
        <f>B5*_c1/(B5*_c1+C5*_c2+D5*_c3+'Input spectra'!Y5)</f>
        <v>0.50129217728593278</v>
      </c>
      <c r="M5">
        <f>C5*_c2/(B5*_c1+C5*_c2+D5*_c3+'Input spectra'!Y5)</f>
        <v>0.46224613401554038</v>
      </c>
      <c r="N5">
        <f>D5*_c3/(B5*_c1+C5*_c2+D5*_c3+'Input spectra'!Y5)</f>
        <v>9.8846890800153644E-3</v>
      </c>
      <c r="O5">
        <f>'Input spectra'!Y5/(B5*_c1+C5*_c2+D5*_c3+'Input spectra'!Y5)</f>
        <v>2.6576999618511538E-2</v>
      </c>
      <c r="Q5" s="48">
        <f>SUMPRODUCT(L2:L246,J2:J246)</f>
        <v>1.5276916829541931E+20</v>
      </c>
      <c r="U5" s="6"/>
      <c r="X5" s="6"/>
      <c r="Y5" s="6"/>
    </row>
    <row r="6" spans="1:25" x14ac:dyDescent="0.25">
      <c r="A6">
        <v>300</v>
      </c>
      <c r="B6">
        <f>'Input spectra'!B6</f>
        <v>2.5840243257970901</v>
      </c>
      <c r="C6">
        <f>'Input spectra'!D6</f>
        <v>1.9217288558611201</v>
      </c>
      <c r="D6">
        <f>'Input spectra'!F6</f>
        <v>7.4013331922548206E-2</v>
      </c>
      <c r="E6" s="6">
        <f>'Input spectra'!I6</f>
        <v>7655950000000000</v>
      </c>
      <c r="G6" s="6">
        <f t="shared" si="0"/>
        <v>7349712000000000</v>
      </c>
      <c r="H6">
        <f>1-EXP(-_t*(B6*_c1+C6*_c2+D6*_c3+'Input spectra'!Y6))</f>
        <v>0.99996627503490765</v>
      </c>
      <c r="J6" s="6">
        <f t="shared" si="1"/>
        <v>7349464131219361</v>
      </c>
      <c r="L6">
        <f>B6*_c1/(B6*_c1+C6*_c2+D6*_c3+'Input spectra'!Y6)</f>
        <v>0.50188521345897263</v>
      </c>
      <c r="M6">
        <f>C6*_c2/(B6*_c1+C6*_c2+D6*_c3+'Input spectra'!Y6)</f>
        <v>0.46656260518010584</v>
      </c>
      <c r="N6">
        <f>D6*_c3/(B6*_c1+C6*_c2+D6*_c3+'Input spectra'!Y6)</f>
        <v>1.0781495897672945E-2</v>
      </c>
      <c r="O6">
        <f>'Input spectra'!Y6/(B6*_c1+C6*_c2+D6*_c3+'Input spectra'!Y6)</f>
        <v>2.077068546324861E-2</v>
      </c>
      <c r="Q6" s="6"/>
      <c r="U6" s="6"/>
      <c r="X6" s="6"/>
      <c r="Y6" s="6"/>
    </row>
    <row r="7" spans="1:25" x14ac:dyDescent="0.25">
      <c r="A7">
        <v>305</v>
      </c>
      <c r="B7">
        <f>'Input spectra'!B7</f>
        <v>2.5073341358685299</v>
      </c>
      <c r="C7">
        <f>'Input spectra'!D7</f>
        <v>1.8806822217521499</v>
      </c>
      <c r="D7">
        <f>'Input spectra'!F7</f>
        <v>7.8073219765104299E-2</v>
      </c>
      <c r="E7" s="6">
        <f>'Input spectra'!I7</f>
        <v>1.216055E+17</v>
      </c>
      <c r="G7" s="6">
        <f t="shared" si="0"/>
        <v>1.1674128E+17</v>
      </c>
      <c r="H7">
        <f>1-EXP(-_t*(B7*_c1+C7*_c2+D7*_c3+'Input spectra'!Y7))</f>
        <v>0.9999551083412157</v>
      </c>
      <c r="J7" s="6">
        <f t="shared" si="1"/>
        <v>1.1673603929029219E+17</v>
      </c>
      <c r="L7">
        <f>B7*_c1/(B7*_c1+C7*_c2+D7*_c3+'Input spectra'!Y7)</f>
        <v>0.50090288297543317</v>
      </c>
      <c r="M7">
        <f>C7*_c2/(B7*_c1+C7*_c2+D7*_c3+'Input spectra'!Y7)</f>
        <v>0.46964180669022421</v>
      </c>
      <c r="N7">
        <f>D7*_c3/(B7*_c1+C7*_c2+D7*_c3+'Input spectra'!Y7)</f>
        <v>1.1697812919328594E-2</v>
      </c>
      <c r="O7">
        <f>'Input spectra'!Y7/(B7*_c1+C7*_c2+D7*_c3+'Input spectra'!Y7)</f>
        <v>1.7757497415013989E-2</v>
      </c>
      <c r="Q7" t="s">
        <v>272</v>
      </c>
      <c r="U7" s="6"/>
      <c r="X7" s="6"/>
      <c r="Y7" s="6"/>
    </row>
    <row r="8" spans="1:25" x14ac:dyDescent="0.25">
      <c r="A8">
        <v>310</v>
      </c>
      <c r="B8">
        <f>'Input spectra'!B8</f>
        <v>2.4306439459399698</v>
      </c>
      <c r="C8">
        <f>'Input spectra'!D8</f>
        <v>1.83963558764318</v>
      </c>
      <c r="D8">
        <f>'Input spectra'!F8</f>
        <v>8.2133107607660502E-2</v>
      </c>
      <c r="E8" s="6">
        <f>'Input spectra'!I8</f>
        <v>4.09593E+17</v>
      </c>
      <c r="G8" s="6">
        <f t="shared" si="0"/>
        <v>3.9320928E+17</v>
      </c>
      <c r="H8">
        <f>1-EXP(-_t*(B8*_c1+C8*_c2+D8*_c3+'Input spectra'!Y8))</f>
        <v>0.99994111212402115</v>
      </c>
      <c r="J8" s="6">
        <f t="shared" si="1"/>
        <v>3.9318612474068563E+17</v>
      </c>
      <c r="L8">
        <f>B8*_c1/(B8*_c1+C8*_c2+D8*_c3+'Input spectra'!Y8)</f>
        <v>0.49911192161519335</v>
      </c>
      <c r="M8">
        <f>C8*_c2/(B8*_c1+C8*_c2+D8*_c3+'Input spectra'!Y8)</f>
        <v>0.47219176977461746</v>
      </c>
      <c r="N8">
        <f>D8*_c3/(B8*_c1+C8*_c2+D8*_c3+'Input spectra'!Y8)</f>
        <v>1.2648997779403471E-2</v>
      </c>
      <c r="O8">
        <f>'Input spectra'!Y8/(B8*_c1+C8*_c2+D8*_c3+'Input spectra'!Y8)</f>
        <v>1.6047310830785737E-2</v>
      </c>
      <c r="Q8" s="49">
        <f>SUMPRODUCT(M2:M246,J2:J246)</f>
        <v>1.506598058280534E+20</v>
      </c>
      <c r="U8" s="6"/>
      <c r="X8" s="6"/>
      <c r="Y8" s="6"/>
    </row>
    <row r="9" spans="1:25" x14ac:dyDescent="0.25">
      <c r="A9">
        <v>315</v>
      </c>
      <c r="B9">
        <f>'Input spectra'!B9</f>
        <v>2.3539537560114101</v>
      </c>
      <c r="C9">
        <f>'Input spectra'!D9</f>
        <v>1.7985889535341999</v>
      </c>
      <c r="D9">
        <f>'Input spectra'!F9</f>
        <v>8.6046677258532697E-2</v>
      </c>
      <c r="E9" s="6">
        <f>'Input spectra'!I9</f>
        <v>1.0301E+18</v>
      </c>
      <c r="G9" s="6">
        <f t="shared" si="0"/>
        <v>9.88896E+17</v>
      </c>
      <c r="H9">
        <f>1-EXP(-_t*(B9*_c1+C9*_c2+D9*_c3+'Input spectra'!Y9))</f>
        <v>0.99992327068540288</v>
      </c>
      <c r="J9" s="6">
        <f t="shared" si="1"/>
        <v>9.8882012268771213E+17</v>
      </c>
      <c r="L9">
        <f>B9*_c1/(B9*_c1+C9*_c2+D9*_c3+'Input spectra'!Y9)</f>
        <v>0.4968648929384516</v>
      </c>
      <c r="M9">
        <f>C9*_c2/(B9*_c1+C9*_c2+D9*_c3+'Input spectra'!Y9)</f>
        <v>0.47455037378914011</v>
      </c>
      <c r="N9">
        <f>D9*_c3/(B9*_c1+C9*_c2+D9*_c3+'Input spectra'!Y9)</f>
        <v>1.3621839312238525E-2</v>
      </c>
      <c r="O9">
        <f>'Input spectra'!Y9/(B9*_c1+C9*_c2+D9*_c3+'Input spectra'!Y9)</f>
        <v>1.4962893960169941E-2</v>
      </c>
      <c r="U9" s="6"/>
      <c r="X9" s="6"/>
      <c r="Y9" s="6"/>
    </row>
    <row r="10" spans="1:25" x14ac:dyDescent="0.25">
      <c r="A10">
        <v>320</v>
      </c>
      <c r="B10">
        <f>'Input spectra'!B10</f>
        <v>2.27726356608285</v>
      </c>
      <c r="C10">
        <f>'Input spectra'!D10</f>
        <v>1.75754231942523</v>
      </c>
      <c r="D10">
        <f>'Input spectra'!F10</f>
        <v>8.8148797457951997E-2</v>
      </c>
      <c r="E10" s="6">
        <f>'Input spectra'!I10</f>
        <v>1.71054E+18</v>
      </c>
      <c r="G10" s="6">
        <f t="shared" si="0"/>
        <v>1.6421184E+18</v>
      </c>
      <c r="H10">
        <f>1-EXP(-_t*(B10*_c1+C10*_c2+D10*_c3+'Input spectra'!Y10))</f>
        <v>0.99989988535318031</v>
      </c>
      <c r="J10" s="6">
        <f t="shared" si="1"/>
        <v>1.6419539998963479E+18</v>
      </c>
      <c r="L10">
        <f>B10*_c1/(B10*_c1+C10*_c2+D10*_c3+'Input spectra'!Y10)</f>
        <v>0.49456302636008437</v>
      </c>
      <c r="M10">
        <f>C10*_c2/(B10*_c1+C10*_c2+D10*_c3+'Input spectra'!Y10)</f>
        <v>0.47711618749186568</v>
      </c>
      <c r="N10">
        <f>D10*_c3/(B10*_c1+C10*_c2+D10*_c3+'Input spectra'!Y10)</f>
        <v>1.4357737293819945E-2</v>
      </c>
      <c r="O10">
        <f>'Input spectra'!Y10/(B10*_c1+C10*_c2+D10*_c3+'Input spectra'!Y10)</f>
        <v>1.3963048854229975E-2</v>
      </c>
      <c r="Q10" t="s">
        <v>273</v>
      </c>
      <c r="U10" s="6"/>
      <c r="X10" s="6"/>
      <c r="Y10" s="6"/>
    </row>
    <row r="11" spans="1:25" x14ac:dyDescent="0.25">
      <c r="A11">
        <v>325</v>
      </c>
      <c r="B11">
        <f>'Input spectra'!B11</f>
        <v>2.2005733761542898</v>
      </c>
      <c r="C11">
        <f>'Input spectra'!D11</f>
        <v>1.7164956853162601</v>
      </c>
      <c r="D11">
        <f>'Input spectra'!F11</f>
        <v>9.0250917657371296E-2</v>
      </c>
      <c r="E11" s="6">
        <f>'Input spectra'!I11</f>
        <v>2.372905E+18</v>
      </c>
      <c r="G11" s="6">
        <f t="shared" si="0"/>
        <v>2.2779888E+18</v>
      </c>
      <c r="H11">
        <f>1-EXP(-_t*(B11*_c1+C11*_c2+D11*_c3+'Input spectra'!Y11))</f>
        <v>0.99986946072764293</v>
      </c>
      <c r="J11" s="6">
        <f t="shared" si="1"/>
        <v>2.2776914329996104E+18</v>
      </c>
      <c r="L11">
        <f>B11*_c1/(B11*_c1+C11*_c2+D11*_c3+'Input spectra'!Y11)</f>
        <v>0.49208712417640837</v>
      </c>
      <c r="M11">
        <f>C11*_c2/(B11*_c1+C11*_c2+D11*_c3+'Input spectra'!Y11)</f>
        <v>0.47979848945358983</v>
      </c>
      <c r="N11">
        <f>D11*_c3/(B11*_c1+C11*_c2+D11*_c3+'Input spectra'!Y11)</f>
        <v>1.513627596069211E-2</v>
      </c>
      <c r="O11">
        <f>'Input spectra'!Y11/(B11*_c1+C11*_c2+D11*_c3+'Input spectra'!Y11)</f>
        <v>1.2978110409309797E-2</v>
      </c>
      <c r="Q11" s="49">
        <f>SUMPRODUCT(N2:N246,J2:J246)</f>
        <v>1.3245285410798438E+20</v>
      </c>
      <c r="U11" s="6"/>
      <c r="X11" s="6"/>
      <c r="Y11" s="6"/>
    </row>
    <row r="12" spans="1:25" x14ac:dyDescent="0.25">
      <c r="A12">
        <v>330</v>
      </c>
      <c r="B12">
        <f>'Input spectra'!B12</f>
        <v>2.1238831862257301</v>
      </c>
      <c r="C12">
        <f>'Input spectra'!D12</f>
        <v>1.6754490512072799</v>
      </c>
      <c r="D12">
        <f>'Input spectra'!F12</f>
        <v>9.2353037856790596E-2</v>
      </c>
      <c r="E12" s="6">
        <f>'Input spectra'!I12</f>
        <v>3.80608E+18</v>
      </c>
      <c r="G12" s="6">
        <f t="shared" si="0"/>
        <v>3.6538368E+18</v>
      </c>
      <c r="H12">
        <f>1-EXP(-_t*(B12*_c1+C12*_c2+D12*_c3+'Input spectra'!Y12))</f>
        <v>0.99983014087910405</v>
      </c>
      <c r="J12" s="6">
        <f t="shared" si="1"/>
        <v>3.6532161624932547E+18</v>
      </c>
      <c r="L12">
        <f>B12*_c1/(B12*_c1+C12*_c2+D12*_c3+'Input spectra'!Y12)</f>
        <v>0.48934349733115995</v>
      </c>
      <c r="M12">
        <f>C12*_c2/(B12*_c1+C12*_c2+D12*_c3+'Input spectra'!Y12)</f>
        <v>0.48253012667736633</v>
      </c>
      <c r="N12">
        <f>D12*_c3/(B12*_c1+C12*_c2+D12*_c3+'Input spectra'!Y12)</f>
        <v>1.5958631397582357E-2</v>
      </c>
      <c r="O12">
        <f>'Input spectra'!Y12/(B12*_c1+C12*_c2+D12*_c3+'Input spectra'!Y12)</f>
        <v>1.2167744593891382E-2</v>
      </c>
      <c r="U12" s="6"/>
      <c r="X12" s="6"/>
      <c r="Y12" s="6"/>
    </row>
    <row r="13" spans="1:25" x14ac:dyDescent="0.25">
      <c r="A13">
        <v>335</v>
      </c>
      <c r="B13">
        <f>'Input spectra'!B13</f>
        <v>2.04719299629717</v>
      </c>
      <c r="C13">
        <f>'Input spectra'!D13</f>
        <v>1.63440241709831</v>
      </c>
      <c r="D13">
        <f>'Input spectra'!F13</f>
        <v>9.4455158056210006E-2</v>
      </c>
      <c r="E13" s="6">
        <f>'Input spectra'!I13</f>
        <v>3.83847E+18</v>
      </c>
      <c r="G13" s="6">
        <f t="shared" si="0"/>
        <v>3.6849312E+18</v>
      </c>
      <c r="H13">
        <f>1-EXP(-_t*(B13*_c1+C13*_c2+D13*_c3+'Input spectra'!Y13))</f>
        <v>0.99977889486471672</v>
      </c>
      <c r="J13" s="6">
        <f t="shared" si="1"/>
        <v>3.6841164427885143E+18</v>
      </c>
      <c r="L13">
        <f>B13*_c1/(B13*_c1+C13*_c2+D13*_c3+'Input spectra'!Y13)</f>
        <v>0.48644982052152419</v>
      </c>
      <c r="M13">
        <f>C13*_c2/(B13*_c1+C13*_c2+D13*_c3+'Input spectra'!Y13)</f>
        <v>0.48545420723367422</v>
      </c>
      <c r="N13">
        <f>D13*_c3/(B13*_c1+C13*_c2+D13*_c3+'Input spectra'!Y13)</f>
        <v>1.6833181373305826E-2</v>
      </c>
      <c r="O13">
        <f>'Input spectra'!Y13/(B13*_c1+C13*_c2+D13*_c3+'Input spectra'!Y13)</f>
        <v>1.1262790871495638E-2</v>
      </c>
      <c r="Q13" s="6" t="s">
        <v>332</v>
      </c>
      <c r="U13" s="6"/>
      <c r="X13" s="6"/>
      <c r="Y13" s="6"/>
    </row>
    <row r="14" spans="1:25" x14ac:dyDescent="0.25">
      <c r="A14">
        <v>340</v>
      </c>
      <c r="B14">
        <f>'Input spectra'!B14</f>
        <v>1.9705028063686101</v>
      </c>
      <c r="C14">
        <f>'Input spectra'!D14</f>
        <v>1.5933557829893401</v>
      </c>
      <c r="D14">
        <f>'Input spectra'!F14</f>
        <v>9.5092024539877404E-2</v>
      </c>
      <c r="E14" s="6">
        <f>'Input spectra'!I14</f>
        <v>4.216485E+18</v>
      </c>
      <c r="G14" s="6">
        <f t="shared" si="0"/>
        <v>4.0478256E+18</v>
      </c>
      <c r="H14">
        <f>1-EXP(-_t*(B14*_c1+C14*_c2+D14*_c3+'Input spectra'!Y14))</f>
        <v>0.9997113932082784</v>
      </c>
      <c r="J14" s="6">
        <f t="shared" si="1"/>
        <v>4.0466573700401357E+18</v>
      </c>
      <c r="L14">
        <f>B14*_c1/(B14*_c1+C14*_c2+D14*_c3+'Input spectra'!Y14)</f>
        <v>0.48353254695784981</v>
      </c>
      <c r="M14">
        <f>C14*_c2/(B14*_c1+C14*_c2+D14*_c3+'Input spectra'!Y14)</f>
        <v>0.48873273452644678</v>
      </c>
      <c r="N14">
        <f>D14*_c3/(B14*_c1+C14*_c2+D14*_c3+'Input spectra'!Y14)</f>
        <v>1.7500643239077955E-2</v>
      </c>
      <c r="O14">
        <f>'Input spectra'!Y14/(B14*_c1+C14*_c2+D14*_c3+'Input spectra'!Y14)</f>
        <v>1.0234075276625527E-2</v>
      </c>
      <c r="Q14" s="6">
        <f>SUMPRODUCT(O2:O246,J2:J246)</f>
        <v>6.6882498488959476E+19</v>
      </c>
      <c r="U14" s="6"/>
      <c r="X14" s="6"/>
      <c r="Y14" s="6"/>
    </row>
    <row r="15" spans="1:25" x14ac:dyDescent="0.25">
      <c r="A15">
        <v>345</v>
      </c>
      <c r="B15">
        <f>'Input spectra'!B15</f>
        <v>1.8938126164400599</v>
      </c>
      <c r="C15">
        <f>'Input spectra'!D15</f>
        <v>1.55230914888037</v>
      </c>
      <c r="D15">
        <f>'Input spectra'!F15</f>
        <v>9.5092024539877404E-2</v>
      </c>
      <c r="E15" s="6">
        <f>'Input spectra'!I15</f>
        <v>3.918335E+18</v>
      </c>
      <c r="G15" s="6">
        <f t="shared" si="0"/>
        <v>3.7616016E+18</v>
      </c>
      <c r="H15">
        <f>1-EXP(-_t*(B15*_c1+C15*_c2+D15*_c3+'Input spectra'!Y15))</f>
        <v>0.99962432736559237</v>
      </c>
      <c r="J15" s="6">
        <f t="shared" si="1"/>
        <v>3.7601884692173358E+18</v>
      </c>
      <c r="L15">
        <f>B15*_c1/(B15*_c1+C15*_c2+D15*_c3+'Input spectra'!Y15)</f>
        <v>0.48024913275464981</v>
      </c>
      <c r="M15">
        <f>C15*_c2/(B15*_c1+C15*_c2+D15*_c3+'Input spectra'!Y15)</f>
        <v>0.49205971861030051</v>
      </c>
      <c r="N15">
        <f>D15*_c3/(B15*_c1+C15*_c2+D15*_c3+'Input spectra'!Y15)</f>
        <v>1.808568410651628E-2</v>
      </c>
      <c r="O15">
        <f>'Input spectra'!Y15/(B15*_c1+C15*_c2+D15*_c3+'Input spectra'!Y15)</f>
        <v>9.6054645285333275E-3</v>
      </c>
      <c r="U15" s="6"/>
      <c r="X15" s="6"/>
      <c r="Y15" s="6"/>
    </row>
    <row r="16" spans="1:25" x14ac:dyDescent="0.25">
      <c r="A16">
        <v>350</v>
      </c>
      <c r="B16">
        <f>'Input spectra'!B16</f>
        <v>1.8171224265115</v>
      </c>
      <c r="C16">
        <f>'Input spectra'!D16</f>
        <v>1.5112625147713901</v>
      </c>
      <c r="D16">
        <f>'Input spectra'!F16</f>
        <v>9.3256498283472294E-2</v>
      </c>
      <c r="E16" s="6">
        <f>'Input spectra'!I16</f>
        <v>4.61123E+18</v>
      </c>
      <c r="G16" s="6">
        <f t="shared" si="0"/>
        <v>4.4267808E+18</v>
      </c>
      <c r="H16">
        <f>1-EXP(-_t*(B16*_c1+C16*_c2+D16*_c3+'Input spectra'!Y16))</f>
        <v>0.99951071983214201</v>
      </c>
      <c r="J16" s="6">
        <f t="shared" si="1"/>
        <v>4.4246148639471053E+18</v>
      </c>
      <c r="L16">
        <f>B16*_c1/(B16*_c1+C16*_c2+D16*_c3+'Input spectra'!Y16)</f>
        <v>0.47677388726675801</v>
      </c>
      <c r="M16">
        <f>C16*_c2/(B16*_c1+C16*_c2+D16*_c3+'Input spectra'!Y16)</f>
        <v>0.49565352156222203</v>
      </c>
      <c r="N16">
        <f>D16*_c3/(B16*_c1+C16*_c2+D16*_c3+'Input spectra'!Y16)</f>
        <v>1.8351376282137139E-2</v>
      </c>
      <c r="O16">
        <f>'Input spectra'!Y16/(B16*_c1+C16*_c2+D16*_c3+'Input spectra'!Y16)</f>
        <v>9.2212148888827956E-3</v>
      </c>
      <c r="Q16" s="6" t="s">
        <v>333</v>
      </c>
      <c r="U16" s="6"/>
      <c r="X16" s="6"/>
      <c r="Y16" s="6"/>
    </row>
    <row r="17" spans="1:25" x14ac:dyDescent="0.25">
      <c r="A17">
        <v>355</v>
      </c>
      <c r="B17">
        <f>'Input spectra'!B17</f>
        <v>1.7404322365829401</v>
      </c>
      <c r="C17">
        <f>'Input spectra'!D17</f>
        <v>1.4702158806624199</v>
      </c>
      <c r="D17">
        <f>'Input spectra'!F17</f>
        <v>8.38474742520844E-2</v>
      </c>
      <c r="E17" s="6">
        <f>'Input spectra'!I17</f>
        <v>5.40045E+18</v>
      </c>
      <c r="G17" s="6">
        <f t="shared" si="0"/>
        <v>5.184432E+18</v>
      </c>
      <c r="H17">
        <f>1-EXP(-_t*(B17*_c1+C17*_c2+D17*_c3+'Input spectra'!Y17))</f>
        <v>0.99935547560848292</v>
      </c>
      <c r="J17" s="6">
        <f t="shared" si="1"/>
        <v>5.1810905071198382E+18</v>
      </c>
      <c r="L17">
        <f>B17*_c1/(B17*_c1+C17*_c2+D17*_c3+'Input spectra'!Y17)</f>
        <v>0.47378051892351675</v>
      </c>
      <c r="M17">
        <f>C17*_c2/(B17*_c1+C17*_c2+D17*_c3+'Input spectra'!Y17)</f>
        <v>0.50027776737620921</v>
      </c>
      <c r="N17">
        <f>D17*_c3/(B17*_c1+C17*_c2+D17*_c3+'Input spectra'!Y17)</f>
        <v>1.7118721585322832E-2</v>
      </c>
      <c r="O17">
        <f>'Input spectra'!Y17/(B17*_c1+C17*_c2+D17*_c3+'Input spectra'!Y17)</f>
        <v>8.8229921149512412E-3</v>
      </c>
      <c r="Q17" s="6">
        <f>Q14+Q8+Q11</f>
        <v>3.4999515842499727E+20</v>
      </c>
      <c r="U17" s="6"/>
      <c r="X17" s="6"/>
      <c r="Y17" s="6"/>
    </row>
    <row r="18" spans="1:25" x14ac:dyDescent="0.25">
      <c r="A18">
        <v>360</v>
      </c>
      <c r="B18">
        <f>'Input spectra'!B18</f>
        <v>1.66374204665438</v>
      </c>
      <c r="C18">
        <f>'Input spectra'!D18</f>
        <v>1.4286952984924</v>
      </c>
      <c r="D18">
        <f>'Input spectra'!F18</f>
        <v>7.4438450220696506E-2</v>
      </c>
      <c r="E18" s="6">
        <f>'Input spectra'!I18</f>
        <v>5.25235E+18</v>
      </c>
      <c r="G18" s="6">
        <f t="shared" si="0"/>
        <v>5.042256E+18</v>
      </c>
      <c r="H18">
        <f>1-EXP(-_t*(B18*_c1+C18*_c2+D18*_c3+'Input spectra'!Y18))</f>
        <v>0.99914996719831839</v>
      </c>
      <c r="J18" s="6">
        <f t="shared" si="1"/>
        <v>5.037969917005524E+18</v>
      </c>
      <c r="L18">
        <f>B18*_c1/(B18*_c1+C18*_c2+D18*_c3+'Input spectra'!Y18)</f>
        <v>0.47063270202221119</v>
      </c>
      <c r="M18">
        <f>C18*_c2/(B18*_c1+C18*_c2+D18*_c3+'Input spectra'!Y18)</f>
        <v>0.5051795214047895</v>
      </c>
      <c r="N18">
        <f>D18*_c3/(B18*_c1+C18*_c2+D18*_c3+'Input spectra'!Y18)</f>
        <v>1.5792638512755246E-2</v>
      </c>
      <c r="O18">
        <f>'Input spectra'!Y18/(B18*_c1+C18*_c2+D18*_c3+'Input spectra'!Y18)</f>
        <v>8.3951380602440232E-3</v>
      </c>
      <c r="U18" s="6"/>
      <c r="X18" s="6"/>
      <c r="Y18" s="6"/>
    </row>
    <row r="19" spans="1:25" x14ac:dyDescent="0.25">
      <c r="A19">
        <v>365</v>
      </c>
      <c r="B19">
        <f>'Input spectra'!B19</f>
        <v>1.5870518567258201</v>
      </c>
      <c r="C19">
        <f>'Input spectra'!D19</f>
        <v>1.3842162615476099</v>
      </c>
      <c r="D19">
        <f>'Input spectra'!F19</f>
        <v>6.5029426189308501E-2</v>
      </c>
      <c r="E19" s="6">
        <f>'Input spectra'!I19</f>
        <v>5.80045E+18</v>
      </c>
      <c r="G19" s="6">
        <f t="shared" si="0"/>
        <v>5.568432E+18</v>
      </c>
      <c r="H19">
        <f>1-EXP(-_t*(B19*_c1+C19*_c2+D19*_c3+'Input spectra'!Y19))</f>
        <v>0.99887211256885633</v>
      </c>
      <c r="J19" s="6">
        <f t="shared" si="1"/>
        <v>5.5621514355360215E+18</v>
      </c>
      <c r="L19">
        <f>B19*_c1/(B19*_c1+C19*_c2+D19*_c3+'Input spectra'!Y19)</f>
        <v>0.46764586428646687</v>
      </c>
      <c r="M19">
        <f>C19*_c2/(B19*_c1+C19*_c2+D19*_c3+'Input spectra'!Y19)</f>
        <v>0.50984708474356266</v>
      </c>
      <c r="N19">
        <f>D19*_c3/(B19*_c1+C19*_c2+D19*_c3+'Input spectra'!Y19)</f>
        <v>1.4371336742466925E-2</v>
      </c>
      <c r="O19">
        <f>'Input spectra'!Y19/(B19*_c1+C19*_c2+D19*_c3+'Input spectra'!Y19)</f>
        <v>8.1357142275035894E-3</v>
      </c>
      <c r="Q19" s="6"/>
      <c r="U19" s="6"/>
      <c r="X19" s="6"/>
      <c r="Y19" s="6"/>
    </row>
    <row r="20" spans="1:25" x14ac:dyDescent="0.25">
      <c r="A20">
        <v>370</v>
      </c>
      <c r="B20">
        <f>'Input spectra'!B20</f>
        <v>1.5103616667972599</v>
      </c>
      <c r="C20">
        <f>'Input spectra'!D20</f>
        <v>1.33082382631698</v>
      </c>
      <c r="D20">
        <f>'Input spectra'!F20</f>
        <v>5.6751956016071102E-2</v>
      </c>
      <c r="E20" s="6">
        <f>'Input spectra'!I20</f>
        <v>6.81765E+18</v>
      </c>
      <c r="G20" s="6">
        <f t="shared" si="0"/>
        <v>6.544944E+18</v>
      </c>
      <c r="H20">
        <f>1-EXP(-_t*(B20*_c1+C20*_c2+D20*_c3+'Input spectra'!Y20))</f>
        <v>0.99847277439526161</v>
      </c>
      <c r="J20" s="6">
        <f t="shared" si="1"/>
        <v>6.5349483939416207E+18</v>
      </c>
      <c r="L20">
        <f>B20*_c1/(B20*_c1+C20*_c2+D20*_c3+'Input spectra'!Y20)</f>
        <v>0.46585169713007984</v>
      </c>
      <c r="M20">
        <f>C20*_c2/(B20*_c1+C20*_c2+D20*_c3+'Input spectra'!Y20)</f>
        <v>0.5130944393152852</v>
      </c>
      <c r="N20">
        <f>D20*_c3/(B20*_c1+C20*_c2+D20*_c3+'Input spectra'!Y20)</f>
        <v>1.3128310063112459E-2</v>
      </c>
      <c r="O20">
        <f>'Input spectra'!Y20/(B20*_c1+C20*_c2+D20*_c3+'Input spectra'!Y20)</f>
        <v>7.9255534915224548E-3</v>
      </c>
      <c r="Q20" s="49"/>
      <c r="U20" s="6"/>
      <c r="X20" s="6"/>
      <c r="Y20" s="6"/>
    </row>
    <row r="21" spans="1:25" x14ac:dyDescent="0.25">
      <c r="A21">
        <v>375</v>
      </c>
      <c r="B21">
        <f>'Input spectra'!B21</f>
        <v>1.4336714768687</v>
      </c>
      <c r="C21">
        <f>'Input spectra'!D21</f>
        <v>1.2319055995783801</v>
      </c>
      <c r="D21">
        <f>'Input spectra'!F21</f>
        <v>5.1342778600126898E-2</v>
      </c>
      <c r="E21" s="6">
        <f>'Input spectra'!I21</f>
        <v>5.60565E+18</v>
      </c>
      <c r="G21" s="6">
        <f t="shared" si="0"/>
        <v>5.381424E+18</v>
      </c>
      <c r="H21">
        <f>1-EXP(-_t*(B21*_c1+C21*_c2+D21*_c3+'Input spectra'!Y21))</f>
        <v>0.99769271570097684</v>
      </c>
      <c r="J21" s="6">
        <f t="shared" si="1"/>
        <v>5.3690075248984136E+18</v>
      </c>
      <c r="L21">
        <f>B21*_c1/(B21*_c1+C21*_c2+D21*_c3+'Input spectra'!Y21)</f>
        <v>0.47224837766768385</v>
      </c>
      <c r="M21">
        <f>C21*_c2/(B21*_c1+C21*_c2+D21*_c3+'Input spectra'!Y21)</f>
        <v>0.50723390106015309</v>
      </c>
      <c r="N21">
        <f>D21*_c3/(B21*_c1+C21*_c2+D21*_c3+'Input spectra'!Y21)</f>
        <v>1.268415269296118E-2</v>
      </c>
      <c r="O21">
        <f>'Input spectra'!Y21/(B21*_c1+C21*_c2+D21*_c3+'Input spectra'!Y21)</f>
        <v>7.8335685792017343E-3</v>
      </c>
      <c r="U21" s="6"/>
      <c r="X21" s="6"/>
      <c r="Y21" s="6"/>
    </row>
    <row r="22" spans="1:25" x14ac:dyDescent="0.25">
      <c r="A22">
        <v>380</v>
      </c>
      <c r="B22">
        <f>'Input spectra'!B22</f>
        <v>1.3569812869401401</v>
      </c>
      <c r="C22">
        <f>'Input spectra'!D22</f>
        <v>1.1778509839654401</v>
      </c>
      <c r="D22">
        <f>'Input spectra'!F22</f>
        <v>4.5933601184182701E-2</v>
      </c>
      <c r="E22" s="6">
        <f>'Input spectra'!I22</f>
        <v>6.7199E+18</v>
      </c>
      <c r="G22" s="6">
        <f t="shared" si="0"/>
        <v>6.451104E+18</v>
      </c>
      <c r="H22">
        <f>1-EXP(-_t*(B22*_c1+C22*_c2+D22*_c3+'Input spectra'!Y22))</f>
        <v>0.99688406077789848</v>
      </c>
      <c r="J22" s="6">
        <f t="shared" si="1"/>
        <v>6.4310027520205445E+18</v>
      </c>
      <c r="L22">
        <f>B22*_c1/(B22*_c1+C22*_c2+D22*_c3+'Input spectra'!Y22)</f>
        <v>0.47025765509467859</v>
      </c>
      <c r="M22">
        <f>C22*_c2/(B22*_c1+C22*_c2+D22*_c3+'Input spectra'!Y22)</f>
        <v>0.51022575541509785</v>
      </c>
      <c r="N22">
        <f>D22*_c3/(B22*_c1+C22*_c2+D22*_c3+'Input spectra'!Y22)</f>
        <v>1.1938610239590265E-2</v>
      </c>
      <c r="O22">
        <f>'Input spectra'!Y22/(B22*_c1+C22*_c2+D22*_c3+'Input spectra'!Y22)</f>
        <v>7.577979250633418E-3</v>
      </c>
      <c r="U22" s="6"/>
      <c r="X22" s="6"/>
      <c r="Y22" s="6"/>
    </row>
    <row r="23" spans="1:25" x14ac:dyDescent="0.25">
      <c r="A23">
        <v>385</v>
      </c>
      <c r="B23">
        <f>'Input spectra'!B23</f>
        <v>1.2802910970115799</v>
      </c>
      <c r="C23">
        <f>'Input spectra'!D23</f>
        <v>1.1237963683524901</v>
      </c>
      <c r="D23">
        <f>'Input spectra'!F23</f>
        <v>4.0524423768238602E-2</v>
      </c>
      <c r="E23" s="6">
        <f>'Input spectra'!I23</f>
        <v>6.2902E+18</v>
      </c>
      <c r="G23" s="6">
        <f t="shared" si="0"/>
        <v>6.038592E+18</v>
      </c>
      <c r="H23">
        <f>1-EXP(-_t*(B23*_c1+C23*_c2+D23*_c3+'Input spectra'!Y23))</f>
        <v>0.99579725274910413</v>
      </c>
      <c r="J23" s="6">
        <f t="shared" si="1"/>
        <v>6.0132133240727183E+18</v>
      </c>
      <c r="L23">
        <f>B23*_c1/(B23*_c1+C23*_c2+D23*_c3+'Input spectra'!Y23)</f>
        <v>0.46794121060928945</v>
      </c>
      <c r="M23">
        <f>C23*_c2/(B23*_c1+C23*_c2+D23*_c3+'Input spectra'!Y23)</f>
        <v>0.5134287763859523</v>
      </c>
      <c r="N23">
        <f>D23*_c3/(B23*_c1+C23*_c2+D23*_c3+'Input spectra'!Y23)</f>
        <v>1.1108634568507383E-2</v>
      </c>
      <c r="O23">
        <f>'Input spectra'!Y23/(B23*_c1+C23*_c2+D23*_c3+'Input spectra'!Y23)</f>
        <v>7.5213784362509317E-3</v>
      </c>
      <c r="U23" s="6"/>
      <c r="X23" s="6"/>
      <c r="Y23" s="6"/>
    </row>
    <row r="24" spans="1:25" x14ac:dyDescent="0.25">
      <c r="A24">
        <v>390</v>
      </c>
      <c r="B24">
        <f>'Input spectra'!B24</f>
        <v>1.20360090708302</v>
      </c>
      <c r="C24">
        <f>'Input spectra'!D24</f>
        <v>1.0771247925138301</v>
      </c>
      <c r="D24">
        <f>'Input spectra'!F24</f>
        <v>3.5115246352294398E-2</v>
      </c>
      <c r="E24" s="6">
        <f>'Input spectra'!I24</f>
        <v>7.7233E+18</v>
      </c>
      <c r="G24" s="6">
        <f t="shared" si="0"/>
        <v>7.414368E+18</v>
      </c>
      <c r="H24">
        <f>1-EXP(-_t*(B24*_c1+C24*_c2+D24*_c3+'Input spectra'!Y24))</f>
        <v>0.99444226645244138</v>
      </c>
      <c r="J24" s="6">
        <f t="shared" si="1"/>
        <v>7.3731609182324552E+18</v>
      </c>
      <c r="L24">
        <f>B24*_c1/(B24*_c1+C24*_c2+D24*_c3+'Input spectra'!Y24)</f>
        <v>0.46358627490488324</v>
      </c>
      <c r="M24">
        <f>C24*_c2/(B24*_c1+C24*_c2+D24*_c3+'Input spectra'!Y24)</f>
        <v>0.51858995289742149</v>
      </c>
      <c r="N24">
        <f>D24*_c3/(B24*_c1+C24*_c2+D24*_c3+'Input spectra'!Y24)</f>
        <v>1.0143902031621216E-2</v>
      </c>
      <c r="O24">
        <f>'Input spectra'!Y24/(B24*_c1+C24*_c2+D24*_c3+'Input spectra'!Y24)</f>
        <v>7.6798701660739715E-3</v>
      </c>
      <c r="U24" s="6"/>
      <c r="X24" s="6"/>
      <c r="Y24" s="6"/>
    </row>
    <row r="25" spans="1:25" x14ac:dyDescent="0.25">
      <c r="A25">
        <v>395</v>
      </c>
      <c r="B25">
        <f>'Input spectra'!B25</f>
        <v>1.1269107171544599</v>
      </c>
      <c r="C25">
        <f>'Input spectra'!D25</f>
        <v>1.03272186553267</v>
      </c>
      <c r="D25">
        <f>'Input spectra'!F25</f>
        <v>2.9706068936350201E-2</v>
      </c>
      <c r="E25" s="6">
        <f>'Input spectra'!I25</f>
        <v>7.8248E+18</v>
      </c>
      <c r="G25" s="6">
        <f t="shared" si="0"/>
        <v>7.511808E+18</v>
      </c>
      <c r="H25">
        <f>1-EXP(-_t*(B25*_c1+C25*_c2+D25*_c3+'Input spectra'!Y25))</f>
        <v>0.99269199195987368</v>
      </c>
      <c r="J25" s="6">
        <f t="shared" si="1"/>
        <v>7.4569116467401144E+18</v>
      </c>
      <c r="L25">
        <f>B25*_c1/(B25*_c1+C25*_c2+D25*_c3+'Input spectra'!Y25)</f>
        <v>0.45820698504881086</v>
      </c>
      <c r="M25">
        <f>C25*_c2/(B25*_c1+C25*_c2+D25*_c3+'Input spectra'!Y25)</f>
        <v>0.52488671595316916</v>
      </c>
      <c r="N25">
        <f>D25*_c3/(B25*_c1+C25*_c2+D25*_c3+'Input spectra'!Y25)</f>
        <v>9.0589663034801229E-3</v>
      </c>
      <c r="O25">
        <f>'Input spectra'!Y25/(B25*_c1+C25*_c2+D25*_c3+'Input spectra'!Y25)</f>
        <v>7.8473326945397246E-3</v>
      </c>
      <c r="U25" s="6"/>
      <c r="X25" s="6"/>
      <c r="Y25" s="6"/>
    </row>
    <row r="26" spans="1:25" x14ac:dyDescent="0.25">
      <c r="A26">
        <v>400</v>
      </c>
      <c r="B26">
        <f>'Input spectra'!B26</f>
        <v>1.04171843961628</v>
      </c>
      <c r="C26">
        <f>'Input spectra'!D26</f>
        <v>0.99938853219933799</v>
      </c>
      <c r="D26">
        <f>'Input spectra'!F26</f>
        <v>2.4296891520406101E-2</v>
      </c>
      <c r="E26" s="6">
        <f>'Input spectra'!I26</f>
        <v>1.120655E+19</v>
      </c>
      <c r="G26" s="6">
        <f t="shared" si="0"/>
        <v>1.0758288E+19</v>
      </c>
      <c r="H26">
        <f>1-EXP(-_t*(B26*_c1+C26*_c2+D26*_c3+'Input spectra'!Y26))</f>
        <v>0.99049249697806707</v>
      </c>
      <c r="J26" s="6">
        <f t="shared" si="1"/>
        <v>1.0656003544329175E+19</v>
      </c>
      <c r="L26">
        <f>B26*_c1/(B26*_c1+C26*_c2+D26*_c3+'Input spectra'!Y26)</f>
        <v>0.44750488953731721</v>
      </c>
      <c r="M26">
        <f>C26*_c2/(B26*_c1+C26*_c2+D26*_c3+'Input spectra'!Y26)</f>
        <v>0.5366508330113956</v>
      </c>
      <c r="N26">
        <f>D26*_c3/(B26*_c1+C26*_c2+D26*_c3+'Input spectra'!Y26)</f>
        <v>7.8281549090735633E-3</v>
      </c>
      <c r="O26">
        <f>'Input spectra'!Y26/(B26*_c1+C26*_c2+D26*_c3+'Input spectra'!Y26)</f>
        <v>8.016122542213653E-3</v>
      </c>
      <c r="U26" s="6"/>
      <c r="X26" s="6"/>
      <c r="Y26" s="6"/>
    </row>
    <row r="27" spans="1:25" x14ac:dyDescent="0.25">
      <c r="A27">
        <v>405</v>
      </c>
      <c r="B27">
        <f>'Input spectra'!B27</f>
        <v>0.98858050682464405</v>
      </c>
      <c r="C27">
        <f>'Input spectra'!D27</f>
        <v>0.96782428638928297</v>
      </c>
      <c r="D27">
        <f>'Input spectra'!F27</f>
        <v>2.42231678873931E-2</v>
      </c>
      <c r="E27" s="6">
        <f>'Input spectra'!I27</f>
        <v>1.171595E+19</v>
      </c>
      <c r="G27" s="6">
        <f t="shared" si="0"/>
        <v>1.1247312E+19</v>
      </c>
      <c r="H27">
        <f>1-EXP(-_t*(B27*_c1+C27*_c2+D27*_c3+'Input spectra'!Y27))</f>
        <v>0.9885423545774904</v>
      </c>
      <c r="J27" s="6">
        <f t="shared" si="1"/>
        <v>1.1118444287147663E+19</v>
      </c>
      <c r="L27">
        <f>B27*_c1/(B27*_c1+C27*_c2+D27*_c3+'Input spectra'!Y27)</f>
        <v>0.44240716847784756</v>
      </c>
      <c r="M27">
        <f>C27*_c2/(B27*_c1+C27*_c2+D27*_c3+'Input spectra'!Y27)</f>
        <v>0.54139799334714933</v>
      </c>
      <c r="N27">
        <f>D27*_c3/(B27*_c1+C27*_c2+D27*_c3+'Input spectra'!Y27)</f>
        <v>8.1302203330765373E-3</v>
      </c>
      <c r="O27">
        <f>'Input spectra'!Y27/(B27*_c1+C27*_c2+D27*_c3+'Input spectra'!Y27)</f>
        <v>8.064617841926686E-3</v>
      </c>
      <c r="U27" s="6"/>
      <c r="X27" s="6"/>
      <c r="Y27" s="6"/>
    </row>
    <row r="28" spans="1:25" x14ac:dyDescent="0.25">
      <c r="A28">
        <v>410</v>
      </c>
      <c r="B28">
        <f>'Input spectra'!B28</f>
        <v>0.90328834272374003</v>
      </c>
      <c r="C28">
        <f>'Input spectra'!D28</f>
        <v>0.97272186553267204</v>
      </c>
      <c r="D28">
        <f>'Input spectra'!F28</f>
        <v>2.9979950079790499E-2</v>
      </c>
      <c r="E28" s="6">
        <f>'Input spectra'!I28</f>
        <v>1.1216E+19</v>
      </c>
      <c r="G28" s="6">
        <f t="shared" si="0"/>
        <v>1.076736E+19</v>
      </c>
      <c r="H28">
        <f>1-EXP(-_t*(B28*_c1+C28*_c2+D28*_c3+'Input spectra'!Y28))</f>
        <v>0.98667533065656676</v>
      </c>
      <c r="J28" s="6">
        <f t="shared" si="1"/>
        <v>1.0623888488298291E+19</v>
      </c>
      <c r="L28">
        <f>B28*_c1/(B28*_c1+C28*_c2+D28*_c3+'Input spectra'!Y28)</f>
        <v>0.41836936049147239</v>
      </c>
      <c r="M28">
        <f>C28*_c2/(B28*_c1+C28*_c2+D28*_c3+'Input spectra'!Y28)</f>
        <v>0.56316046268217879</v>
      </c>
      <c r="N28">
        <f>D28*_c3/(B28*_c1+C28*_c2+D28*_c3+'Input spectra'!Y28)</f>
        <v>1.0414193300082461E-2</v>
      </c>
      <c r="O28">
        <f>'Input spectra'!Y28/(B28*_c1+C28*_c2+D28*_c3+'Input spectra'!Y28)</f>
        <v>8.0559835262663682E-3</v>
      </c>
      <c r="U28" s="6"/>
      <c r="X28" s="6"/>
      <c r="Y28" s="6"/>
    </row>
    <row r="29" spans="1:25" x14ac:dyDescent="0.25">
      <c r="A29">
        <v>415</v>
      </c>
      <c r="B29">
        <f>'Input spectra'!B29</f>
        <v>0.81398434775870698</v>
      </c>
      <c r="C29">
        <f>'Input spectra'!D29</f>
        <v>1.1096643942683</v>
      </c>
      <c r="D29">
        <f>'Input spectra'!F29</f>
        <v>3.5736732272187897E-2</v>
      </c>
      <c r="E29" s="6">
        <f>'Input spectra'!I29</f>
        <v>1.2736E+19</v>
      </c>
      <c r="G29" s="6">
        <f t="shared" si="0"/>
        <v>1.222656E+19</v>
      </c>
      <c r="H29">
        <f>1-EXP(-_t*(B29*_c1+C29*_c2+D29*_c3+'Input spectra'!Y29))</f>
        <v>0.98877551752384241</v>
      </c>
      <c r="J29" s="6">
        <f t="shared" si="1"/>
        <v>1.208932319153631E+19</v>
      </c>
      <c r="L29">
        <f>B29*_c1/(B29*_c1+C29*_c2+D29*_c3+'Input spectra'!Y29)</f>
        <v>0.36260417013688467</v>
      </c>
      <c r="M29">
        <f>C29*_c2/(B29*_c1+C29*_c2+D29*_c3+'Input spectra'!Y29)</f>
        <v>0.61790029796337953</v>
      </c>
      <c r="N29">
        <f>D29*_c3/(B29*_c1+C29*_c2+D29*_c3+'Input spectra'!Y29)</f>
        <v>1.1939684268476254E-2</v>
      </c>
      <c r="O29">
        <f>'Input spectra'!Y29/(B29*_c1+C29*_c2+D29*_c3+'Input spectra'!Y29)</f>
        <v>7.5558476312596592E-3</v>
      </c>
      <c r="U29" s="6"/>
      <c r="X29" s="6"/>
      <c r="Y29" s="6"/>
    </row>
    <row r="30" spans="1:25" x14ac:dyDescent="0.25">
      <c r="A30">
        <v>420</v>
      </c>
      <c r="B30">
        <f>'Input spectra'!B30</f>
        <v>0.74366118039737805</v>
      </c>
      <c r="C30">
        <f>'Input spectra'!D30</f>
        <v>1.31582813256264</v>
      </c>
      <c r="D30">
        <f>'Input spectra'!F30</f>
        <v>4.1493514464585303E-2</v>
      </c>
      <c r="E30" s="6">
        <f>'Input spectra'!I30</f>
        <v>1.21631E+19</v>
      </c>
      <c r="G30" s="6">
        <f t="shared" si="0"/>
        <v>1.1676576E+19</v>
      </c>
      <c r="H30">
        <f>1-EXP(-_t*(B30*_c1+C30*_c2+D30*_c3+'Input spectra'!Y30))</f>
        <v>0.99234343980731987</v>
      </c>
      <c r="J30" s="6">
        <f t="shared" si="1"/>
        <v>1.1587173593011595E+19</v>
      </c>
      <c r="L30">
        <f>B30*_c1/(B30*_c1+C30*_c2+D30*_c3+'Input spectra'!Y30)</f>
        <v>0.30526757181537773</v>
      </c>
      <c r="M30">
        <f>C30*_c2/(B30*_c1+C30*_c2+D30*_c3+'Input spectra'!Y30)</f>
        <v>0.67517249377451882</v>
      </c>
      <c r="N30">
        <f>D30*_c3/(B30*_c1+C30*_c2+D30*_c3+'Input spectra'!Y30)</f>
        <v>1.2774592187185721E-2</v>
      </c>
      <c r="O30">
        <f>'Input spectra'!Y30/(B30*_c1+C30*_c2+D30*_c3+'Input spectra'!Y30)</f>
        <v>6.7853422229177734E-3</v>
      </c>
      <c r="U30" s="6"/>
      <c r="X30" s="6"/>
      <c r="Y30" s="6"/>
    </row>
    <row r="31" spans="1:25" x14ac:dyDescent="0.25">
      <c r="A31">
        <v>425</v>
      </c>
      <c r="B31">
        <f>'Input spectra'!B31</f>
        <v>0.69263435933641204</v>
      </c>
      <c r="C31">
        <f>'Input spectra'!D31</f>
        <v>1.69151606317546</v>
      </c>
      <c r="D31">
        <f>'Input spectra'!F31</f>
        <v>4.7250296656982702E-2</v>
      </c>
      <c r="E31" s="6">
        <f>'Input spectra'!I31</f>
        <v>1.32567E+19</v>
      </c>
      <c r="G31" s="6">
        <f t="shared" si="0"/>
        <v>1.2726432E+19</v>
      </c>
      <c r="H31">
        <f>1-EXP(-_t*(B31*_c1+C31*_c2+D31*_c3+'Input spectra'!Y31))</f>
        <v>0.99671086325639768</v>
      </c>
      <c r="J31" s="6">
        <f t="shared" si="1"/>
        <v>1.2684573024893843E+19</v>
      </c>
      <c r="L31">
        <f>B31*_c1/(B31*_c1+C31*_c2+D31*_c3+'Input spectra'!Y31)</f>
        <v>0.24230141444659778</v>
      </c>
      <c r="M31">
        <f>C31*_c2/(B31*_c1+C31*_c2+D31*_c3+'Input spectra'!Y31)</f>
        <v>0.73967008917090027</v>
      </c>
      <c r="N31">
        <f>D31*_c3/(B31*_c1+C31*_c2+D31*_c3+'Input spectra'!Y31)</f>
        <v>1.2397031953457687E-2</v>
      </c>
      <c r="O31">
        <f>'Input spectra'!Y31/(B31*_c1+C31*_c2+D31*_c3+'Input spectra'!Y31)</f>
        <v>5.631464429044262E-3</v>
      </c>
      <c r="U31" s="6"/>
      <c r="X31" s="6"/>
      <c r="Y31" s="6"/>
    </row>
    <row r="32" spans="1:25" x14ac:dyDescent="0.25">
      <c r="A32">
        <v>430</v>
      </c>
      <c r="B32">
        <f>'Input spectra'!B32</f>
        <v>0.61922442137913203</v>
      </c>
      <c r="C32">
        <f>'Input spectra'!D32</f>
        <v>1.6293496216934999</v>
      </c>
      <c r="D32">
        <f>'Input spectra'!F32</f>
        <v>5.30070788493801E-2</v>
      </c>
      <c r="E32" s="6">
        <f>'Input spectra'!I32</f>
        <v>9.6187E+18</v>
      </c>
      <c r="G32" s="6">
        <f t="shared" si="0"/>
        <v>9.233952E+18</v>
      </c>
      <c r="H32">
        <f>1-EXP(-_t*(B32*_c1+C32*_c2+D32*_c3+'Input spectra'!Y32))</f>
        <v>0.99558463886976978</v>
      </c>
      <c r="J32" s="6">
        <f t="shared" si="1"/>
        <v>9.1931807672607887E+18</v>
      </c>
      <c r="L32">
        <f>B32*_c1/(B32*_c1+C32*_c2+D32*_c3+'Input spectra'!Y32)</f>
        <v>0.22838377326206299</v>
      </c>
      <c r="M32">
        <f>C32*_c2/(B32*_c1+C32*_c2+D32*_c3+'Input spectra'!Y32)</f>
        <v>0.75117558698811526</v>
      </c>
      <c r="N32">
        <f>D32*_c3/(B32*_c1+C32*_c2+D32*_c3+'Input spectra'!Y32)</f>
        <v>1.4662644421701128E-2</v>
      </c>
      <c r="O32">
        <f>'Input spectra'!Y32/(B32*_c1+C32*_c2+D32*_c3+'Input spectra'!Y32)</f>
        <v>5.7779953281205925E-3</v>
      </c>
      <c r="U32" s="6"/>
      <c r="X32" s="6"/>
      <c r="Y32" s="6"/>
    </row>
    <row r="33" spans="1:25" x14ac:dyDescent="0.25">
      <c r="A33">
        <v>435</v>
      </c>
      <c r="B33">
        <f>'Input spectra'!B33</f>
        <v>0.55786147901928596</v>
      </c>
      <c r="C33">
        <f>'Input spectra'!D33</f>
        <v>0.76325519886600202</v>
      </c>
      <c r="D33">
        <f>'Input spectra'!F33</f>
        <v>6.2131578947368399E-2</v>
      </c>
      <c r="E33" s="6">
        <f>'Input spectra'!I33</f>
        <v>1.35823E+19</v>
      </c>
      <c r="G33" s="6">
        <f t="shared" si="0"/>
        <v>1.3039008E+19</v>
      </c>
      <c r="H33">
        <f>1-EXP(-_t*(B33*_c1+C33*_c2+D33*_c3+'Input spectra'!Y33))</f>
        <v>0.95704930403032096</v>
      </c>
      <c r="J33" s="6">
        <f t="shared" si="1"/>
        <v>1.2478973531645788E+19</v>
      </c>
      <c r="L33">
        <f>B33*_c1/(B33*_c1+C33*_c2+D33*_c3+'Input spectra'!Y33)</f>
        <v>0.35445630077531548</v>
      </c>
      <c r="M33">
        <f>C33*_c2/(B33*_c1+C33*_c2+D33*_c3+'Input spectra'!Y33)</f>
        <v>0.60620024977611409</v>
      </c>
      <c r="N33">
        <f>D33*_c3/(B33*_c1+C33*_c2+D33*_c3+'Input spectra'!Y33)</f>
        <v>2.9608061942719716E-2</v>
      </c>
      <c r="O33">
        <f>'Input spectra'!Y33/(B33*_c1+C33*_c2+D33*_c3+'Input spectra'!Y33)</f>
        <v>9.7353875058508368E-3</v>
      </c>
      <c r="U33" s="6"/>
      <c r="X33" s="6"/>
      <c r="Y33" s="6"/>
    </row>
    <row r="34" spans="1:25" x14ac:dyDescent="0.25">
      <c r="A34">
        <v>440</v>
      </c>
      <c r="B34">
        <f>'Input spectra'!B34</f>
        <v>0.51086189430167706</v>
      </c>
      <c r="C34">
        <f>'Input spectra'!D34</f>
        <v>0.35742830047865598</v>
      </c>
      <c r="D34">
        <f>'Input spectra'!F34</f>
        <v>7.3350877192982403E-2</v>
      </c>
      <c r="E34" s="6">
        <f>'Input spectra'!I34</f>
        <v>1.46654E+19</v>
      </c>
      <c r="G34" s="6">
        <f t="shared" ref="G34:G65" si="2">E34*_transm</f>
        <v>1.4078784E+19</v>
      </c>
      <c r="H34">
        <f>1-EXP(-_t*(B34*_c1+C34*_c2+D34*_c3+'Input spectra'!Y34))</f>
        <v>0.87198512474820256</v>
      </c>
      <c r="J34" s="6">
        <f t="shared" si="1"/>
        <v>1.2276490222542998E+19</v>
      </c>
      <c r="L34">
        <f>B34*_c1/(B34*_c1+C34*_c2+D34*_c3+'Input spectra'!Y34)</f>
        <v>0.49704193919323864</v>
      </c>
      <c r="M34">
        <f>C34*_c2/(B34*_c1+C34*_c2+D34*_c3+'Input spectra'!Y34)</f>
        <v>0.43469883341784304</v>
      </c>
      <c r="N34">
        <f>D34*_c3/(B34*_c1+C34*_c2+D34*_c3+'Input spectra'!Y34)</f>
        <v>5.352492911713741E-2</v>
      </c>
      <c r="O34">
        <f>'Input spectra'!Y34/(B34*_c1+C34*_c2+D34*_c3+'Input spectra'!Y34)</f>
        <v>1.4734298271780889E-2</v>
      </c>
      <c r="U34" s="6"/>
      <c r="X34" s="6"/>
      <c r="Y34" s="6"/>
    </row>
    <row r="35" spans="1:25" x14ac:dyDescent="0.25">
      <c r="A35">
        <v>445</v>
      </c>
      <c r="B35">
        <f>'Input spectra'!B35</f>
        <v>0.46574901456085199</v>
      </c>
      <c r="C35">
        <f>'Input spectra'!D35</f>
        <v>0.29582508546479602</v>
      </c>
      <c r="D35">
        <f>'Input spectra'!F35</f>
        <v>8.4570175438596407E-2</v>
      </c>
      <c r="E35" s="6">
        <f>'Input spectra'!I35</f>
        <v>1.60494E+19</v>
      </c>
      <c r="G35" s="6">
        <f t="shared" si="2"/>
        <v>1.5407424E+19</v>
      </c>
      <c r="H35">
        <f>1-EXP(-_t*(B35*_c1+C35*_c2+D35*_c3+'Input spectra'!Y35))</f>
        <v>0.83924081992318711</v>
      </c>
      <c r="J35" s="6">
        <f t="shared" si="1"/>
        <v>1.2930539150664192E+19</v>
      </c>
      <c r="L35">
        <f>B35*_c1/(B35*_c1+C35*_c2+D35*_c3+'Input spectra'!Y35)</f>
        <v>0.50961465400704253</v>
      </c>
      <c r="M35">
        <f>C35*_c2/(B35*_c1+C35*_c2+D35*_c3+'Input spectra'!Y35)</f>
        <v>0.40460847436760605</v>
      </c>
      <c r="N35">
        <f>D35*_c3/(B35*_c1+C35*_c2+D35*_c3+'Input spectra'!Y35)</f>
        <v>6.9401436205010325E-2</v>
      </c>
      <c r="O35">
        <f>'Input spectra'!Y35/(B35*_c1+C35*_c2+D35*_c3+'Input spectra'!Y35)</f>
        <v>1.6375435420341235E-2</v>
      </c>
      <c r="U35" s="6"/>
      <c r="X35" s="6"/>
      <c r="Y35" s="6"/>
    </row>
    <row r="36" spans="1:25" x14ac:dyDescent="0.25">
      <c r="A36">
        <v>450</v>
      </c>
      <c r="B36">
        <f>'Input spectra'!B36</f>
        <v>0.42928464007866501</v>
      </c>
      <c r="C36">
        <f>'Input spectra'!D36</f>
        <v>0.278049239094463</v>
      </c>
      <c r="D36">
        <f>'Input spectra'!F36</f>
        <v>9.5789473684210397E-2</v>
      </c>
      <c r="E36" s="6">
        <f>'Input spectra'!I36</f>
        <v>1.76447E+19</v>
      </c>
      <c r="G36" s="6">
        <f t="shared" si="2"/>
        <v>1.6938912E+19</v>
      </c>
      <c r="H36">
        <f>1-EXP(-_t*(B36*_c1+C36*_c2+D36*_c3+'Input spectra'!Y36))</f>
        <v>0.8221744459442405</v>
      </c>
      <c r="J36" s="6">
        <f t="shared" si="1"/>
        <v>1.3926740588498246E+19</v>
      </c>
      <c r="L36">
        <f>B36*_c1/(B36*_c1+C36*_c2+D36*_c3+'Input spectra'!Y36)</f>
        <v>0.49715867003311887</v>
      </c>
      <c r="M36">
        <f>C36*_c2/(B36*_c1+C36*_c2+D36*_c3+'Input spectra'!Y36)</f>
        <v>0.40251437218494723</v>
      </c>
      <c r="N36">
        <f>D36*_c3/(B36*_c1+C36*_c2+D36*_c3+'Input spectra'!Y36)</f>
        <v>8.3201032998678551E-2</v>
      </c>
      <c r="O36">
        <f>'Input spectra'!Y36/(B36*_c1+C36*_c2+D36*_c3+'Input spectra'!Y36)</f>
        <v>1.7125924783255409E-2</v>
      </c>
      <c r="U36" s="6"/>
      <c r="X36" s="6"/>
      <c r="Y36" s="6"/>
    </row>
    <row r="37" spans="1:25" x14ac:dyDescent="0.25">
      <c r="A37">
        <v>455</v>
      </c>
      <c r="B37">
        <f>'Input spectra'!B37</f>
        <v>0.39282026559647698</v>
      </c>
      <c r="C37">
        <f>'Input spectra'!D37</f>
        <v>0.26027339272412903</v>
      </c>
      <c r="D37">
        <f>'Input spectra'!F37</f>
        <v>0.11358801552999701</v>
      </c>
      <c r="E37" s="6">
        <f>'Input spectra'!I37</f>
        <v>1.748305E+19</v>
      </c>
      <c r="G37" s="6">
        <f t="shared" si="2"/>
        <v>1.6783728E+19</v>
      </c>
      <c r="H37">
        <f>1-EXP(-_t*(B37*_c1+C37*_c2+D37*_c3+'Input spectra'!Y37))</f>
        <v>0.80522798162991194</v>
      </c>
      <c r="J37" s="6">
        <f t="shared" si="1"/>
        <v>1.3514727421665438E+19</v>
      </c>
      <c r="L37">
        <f>B37*_c1/(B37*_c1+C37*_c2+D37*_c3+'Input spectra'!Y37)</f>
        <v>0.48024223078891126</v>
      </c>
      <c r="M37">
        <f>C37*_c2/(B37*_c1+C37*_c2+D37*_c3+'Input spectra'!Y37)</f>
        <v>0.39774639219235813</v>
      </c>
      <c r="N37">
        <f>D37*_c3/(B37*_c1+C37*_c2+D37*_c3+'Input spectra'!Y37)</f>
        <v>0.10415023118686413</v>
      </c>
      <c r="O37">
        <f>'Input spectra'!Y37/(B37*_c1+C37*_c2+D37*_c3+'Input spectra'!Y37)</f>
        <v>1.7861145831866432E-2</v>
      </c>
      <c r="U37" s="6"/>
      <c r="X37" s="6"/>
      <c r="Y37" s="6"/>
    </row>
    <row r="38" spans="1:25" x14ac:dyDescent="0.25">
      <c r="A38">
        <v>460</v>
      </c>
      <c r="B38">
        <f>'Input spectra'!B38</f>
        <v>0.35635589111429</v>
      </c>
      <c r="C38">
        <f>'Input spectra'!D38</f>
        <v>0.24259151171516699</v>
      </c>
      <c r="D38">
        <f>'Input spectra'!F38</f>
        <v>0.152002051131784</v>
      </c>
      <c r="E38" s="6">
        <f>'Input spectra'!I38</f>
        <v>1.768965E+19</v>
      </c>
      <c r="G38" s="6">
        <f t="shared" si="2"/>
        <v>1.6982064E+19</v>
      </c>
      <c r="H38">
        <f>1-EXP(-_t*(B38*_c1+C38*_c2+D38*_c3+'Input spectra'!Y38))</f>
        <v>0.79321113732125226</v>
      </c>
      <c r="J38" s="6">
        <f t="shared" si="1"/>
        <v>1.3470362299502295E+19</v>
      </c>
      <c r="L38">
        <f>B38*_c1/(B38*_c1+C38*_c2+D38*_c3+'Input spectra'!Y38)</f>
        <v>0.45221193475288324</v>
      </c>
      <c r="M38">
        <f>C38*_c2/(B38*_c1+C38*_c2+D38*_c3+'Input spectra'!Y38)</f>
        <v>0.38480764455833938</v>
      </c>
      <c r="N38">
        <f>D38*_c3/(B38*_c1+C38*_c2+D38*_c3+'Input spectra'!Y38)</f>
        <v>0.14466677135694966</v>
      </c>
      <c r="O38">
        <f>'Input spectra'!Y38/(B38*_c1+C38*_c2+D38*_c3+'Input spectra'!Y38)</f>
        <v>1.8313649331827733E-2</v>
      </c>
      <c r="U38" s="6"/>
      <c r="X38" s="6"/>
      <c r="Y38" s="6"/>
    </row>
    <row r="39" spans="1:25" x14ac:dyDescent="0.25">
      <c r="A39">
        <v>465</v>
      </c>
      <c r="B39">
        <f>'Input spectra'!B39</f>
        <v>0.32359450094724701</v>
      </c>
      <c r="C39">
        <f>'Input spectra'!D39</f>
        <v>0.22592484504849999</v>
      </c>
      <c r="D39">
        <f>'Input spectra'!F39</f>
        <v>0.19041608673357199</v>
      </c>
      <c r="E39" s="6">
        <f>'Input spectra'!I39</f>
        <v>1.796965E+19</v>
      </c>
      <c r="G39" s="6">
        <f t="shared" si="2"/>
        <v>1.7250864E+19</v>
      </c>
      <c r="H39">
        <f>1-EXP(-_t*(B39*_c1+C39*_c2+D39*_c3+'Input spectra'!Y39))</f>
        <v>0.78262524864566196</v>
      </c>
      <c r="J39" s="6">
        <f t="shared" si="1"/>
        <v>1.3500961727352498E+19</v>
      </c>
      <c r="L39">
        <f>B39*_c1/(B39*_c1+C39*_c2+D39*_c3+'Input spectra'!Y39)</f>
        <v>0.42407131951415528</v>
      </c>
      <c r="M39">
        <f>C39*_c2/(B39*_c1+C39*_c2+D39*_c3+'Input spectra'!Y39)</f>
        <v>0.3700937704066829</v>
      </c>
      <c r="N39">
        <f>D39*_c3/(B39*_c1+C39*_c2+D39*_c3+'Input spectra'!Y39)</f>
        <v>0.18715553166412982</v>
      </c>
      <c r="O39">
        <f>'Input spectra'!Y39/(B39*_c1+C39*_c2+D39*_c3+'Input spectra'!Y39)</f>
        <v>1.8679378415032189E-2</v>
      </c>
      <c r="U39" s="6"/>
      <c r="X39" s="6"/>
      <c r="Y39" s="6"/>
    </row>
    <row r="40" spans="1:25" x14ac:dyDescent="0.25">
      <c r="A40">
        <v>470</v>
      </c>
      <c r="B40">
        <f>'Input spectra'!B40</f>
        <v>0.29299467128427098</v>
      </c>
      <c r="C40">
        <f>'Input spectra'!D40</f>
        <v>0.209258178381833</v>
      </c>
      <c r="D40">
        <f>'Input spectra'!F40</f>
        <v>0.22883012233535899</v>
      </c>
      <c r="E40" s="6">
        <f>'Input spectra'!I40</f>
        <v>1.78673E+19</v>
      </c>
      <c r="G40" s="6">
        <f t="shared" si="2"/>
        <v>1.7152608E+19</v>
      </c>
      <c r="H40">
        <f>1-EXP(-_t*(B40*_c1+C40*_c2+D40*_c3+'Input spectra'!Y40))</f>
        <v>0.77248316151688612</v>
      </c>
      <c r="J40" s="6">
        <f t="shared" si="1"/>
        <v>1.3250100856099834E+19</v>
      </c>
      <c r="L40">
        <f>B40*_c1/(B40*_c1+C40*_c2+D40*_c3+'Input spectra'!Y40)</f>
        <v>0.39579673203629023</v>
      </c>
      <c r="M40">
        <f>C40*_c2/(B40*_c1+C40*_c2+D40*_c3+'Input spectra'!Y40)</f>
        <v>0.3533498697790261</v>
      </c>
      <c r="N40">
        <f>D40*_c3/(B40*_c1+C40*_c2+D40*_c3+'Input spectra'!Y40)</f>
        <v>0.23183923673801057</v>
      </c>
      <c r="O40">
        <f>'Input spectra'!Y40/(B40*_c1+C40*_c2+D40*_c3+'Input spectra'!Y40)</f>
        <v>1.9014161446673058E-2</v>
      </c>
      <c r="U40" s="6"/>
      <c r="X40" s="6"/>
      <c r="Y40" s="6"/>
    </row>
    <row r="41" spans="1:25" x14ac:dyDescent="0.25">
      <c r="A41">
        <v>475</v>
      </c>
      <c r="B41">
        <f>'Input spectra'!B41</f>
        <v>0.26287754085331899</v>
      </c>
      <c r="C41">
        <f>'Input spectra'!D41</f>
        <v>0.20498783228682699</v>
      </c>
      <c r="D41">
        <f>'Input spectra'!F41</f>
        <v>0.28266411727214702</v>
      </c>
      <c r="E41" s="6">
        <f>'Input spectra'!I41</f>
        <v>1.908795E+19</v>
      </c>
      <c r="G41" s="6">
        <f t="shared" si="2"/>
        <v>1.8324432E+19</v>
      </c>
      <c r="H41">
        <f>1-EXP(-_t*(B41*_c1+C41*_c2+D41*_c3+'Input spectra'!Y41))</f>
        <v>0.7746881893444596</v>
      </c>
      <c r="J41" s="6">
        <f t="shared" si="1"/>
        <v>1.4195721046845676E+19</v>
      </c>
      <c r="L41">
        <f>B41*_c1/(B41*_c1+C41*_c2+D41*_c3+'Input spectra'!Y41)</f>
        <v>0.35279182820690808</v>
      </c>
      <c r="M41">
        <f>C41*_c2/(B41*_c1+C41*_c2+D41*_c3+'Input spectra'!Y41)</f>
        <v>0.34387700009428024</v>
      </c>
      <c r="N41">
        <f>D41*_c3/(B41*_c1+C41*_c2+D41*_c3+'Input spectra'!Y41)</f>
        <v>0.28450963434503374</v>
      </c>
      <c r="O41">
        <f>'Input spectra'!Y41/(B41*_c1+C41*_c2+D41*_c3+'Input spectra'!Y41)</f>
        <v>1.8821537353777989E-2</v>
      </c>
      <c r="U41" s="6"/>
      <c r="X41" s="6"/>
      <c r="Y41" s="6"/>
    </row>
    <row r="42" spans="1:25" x14ac:dyDescent="0.25">
      <c r="A42">
        <v>480</v>
      </c>
      <c r="B42">
        <f>'Input spectra'!B42</f>
        <v>0.233058421543754</v>
      </c>
      <c r="C42">
        <f>'Input spectra'!D42</f>
        <v>0.202975583817886</v>
      </c>
      <c r="D42">
        <f>'Input spectra'!F42</f>
        <v>0.33700871043127201</v>
      </c>
      <c r="E42" s="6">
        <f>'Input spectra'!I42</f>
        <v>1.94096E+19</v>
      </c>
      <c r="G42" s="6">
        <f t="shared" si="2"/>
        <v>1.8633216E+19</v>
      </c>
      <c r="H42">
        <f>1-EXP(-_t*(B42*_c1+C42*_c2+D42*_c3+'Input spectra'!Y42))</f>
        <v>0.77843124347491832</v>
      </c>
      <c r="J42" s="6">
        <f t="shared" si="1"/>
        <v>1.4504677500816744E+19</v>
      </c>
      <c r="L42">
        <f>B42*_c1/(B42*_c1+C42*_c2+D42*_c3+'Input spectra'!Y42)</f>
        <v>0.3092965747901063</v>
      </c>
      <c r="M42">
        <f>C42*_c2/(B42*_c1+C42*_c2+D42*_c3+'Input spectra'!Y42)</f>
        <v>0.33671628569056083</v>
      </c>
      <c r="N42">
        <f>D42*_c3/(B42*_c1+C42*_c2+D42*_c3+'Input spectra'!Y42)</f>
        <v>0.33543833919531046</v>
      </c>
      <c r="O42">
        <f>'Input spectra'!Y42/(B42*_c1+C42*_c2+D42*_c3+'Input spectra'!Y42)</f>
        <v>1.8548800324022244E-2</v>
      </c>
      <c r="U42" s="6"/>
      <c r="X42" s="6"/>
      <c r="Y42" s="6"/>
    </row>
    <row r="43" spans="1:25" x14ac:dyDescent="0.25">
      <c r="A43">
        <v>485</v>
      </c>
      <c r="B43">
        <f>'Input spectra'!B43</f>
        <v>0.20323930223418801</v>
      </c>
      <c r="C43">
        <f>'Input spectra'!D43</f>
        <v>0.12839590979826501</v>
      </c>
      <c r="D43">
        <f>'Input spectra'!F43</f>
        <v>0.38218334953028799</v>
      </c>
      <c r="E43" s="6">
        <f>'Input spectra'!I43</f>
        <v>1.86053E+19</v>
      </c>
      <c r="G43" s="6">
        <f t="shared" si="2"/>
        <v>1.7861088E+19</v>
      </c>
      <c r="H43">
        <f>1-EXP(-_t*(B43*_c1+C43*_c2+D43*_c3+'Input spectra'!Y43))</f>
        <v>0.73515251393073111</v>
      </c>
      <c r="J43" s="6">
        <f t="shared" si="1"/>
        <v>1.3130623744738015E+19</v>
      </c>
      <c r="L43">
        <f>B43*_c1/(B43*_c1+C43*_c2+D43*_c3+'Input spectra'!Y43)</f>
        <v>0.30594479511642569</v>
      </c>
      <c r="M43">
        <f>C43*_c2/(B43*_c1+C43*_c2+D43*_c3+'Input spectra'!Y43)</f>
        <v>0.24159980307200524</v>
      </c>
      <c r="N43">
        <f>D43*_c3/(B43*_c1+C43*_c2+D43*_c3+'Input spectra'!Y43)</f>
        <v>0.43148767961063805</v>
      </c>
      <c r="O43">
        <f>'Input spectra'!Y43/(B43*_c1+C43*_c2+D43*_c3+'Input spectra'!Y43)</f>
        <v>2.0967722200930978E-2</v>
      </c>
      <c r="U43" s="6"/>
      <c r="X43" s="6"/>
      <c r="Y43" s="6"/>
    </row>
    <row r="44" spans="1:25" x14ac:dyDescent="0.25">
      <c r="A44">
        <v>490</v>
      </c>
      <c r="B44">
        <f>'Input spectra'!B44</f>
        <v>0.174931414341262</v>
      </c>
      <c r="C44">
        <f>'Input spectra'!D44</f>
        <v>8.2199684829404998E-2</v>
      </c>
      <c r="D44">
        <f>'Input spectra'!F44</f>
        <v>0.44637158161826801</v>
      </c>
      <c r="E44" s="6">
        <f>'Input spectra'!I44</f>
        <v>1.96137E+19</v>
      </c>
      <c r="G44" s="6">
        <f t="shared" si="2"/>
        <v>1.8829152E+19</v>
      </c>
      <c r="H44">
        <f>1-EXP(-_t*(B44*_c1+C44*_c2+D44*_c3+'Input spectra'!Y44))</f>
        <v>0.71426241844172167</v>
      </c>
      <c r="J44" s="6">
        <f t="shared" si="1"/>
        <v>1.344895564472678E+19</v>
      </c>
      <c r="L44">
        <f>B44*_c1/(B44*_c1+C44*_c2+D44*_c3+'Input spectra'!Y44)</f>
        <v>0.27929114180671782</v>
      </c>
      <c r="M44">
        <f>C44*_c2/(B44*_c1+C44*_c2+D44*_c3+'Input spectra'!Y44)</f>
        <v>0.1640474633916405</v>
      </c>
      <c r="N44">
        <f>D44*_c3/(B44*_c1+C44*_c2+D44*_c3+'Input spectra'!Y44)</f>
        <v>0.53449931721682153</v>
      </c>
      <c r="O44">
        <f>'Input spectra'!Y44/(B44*_c1+C44*_c2+D44*_c3+'Input spectra'!Y44)</f>
        <v>2.2162077584820198E-2</v>
      </c>
      <c r="U44" s="6"/>
      <c r="X44" s="6"/>
      <c r="Y44" s="6"/>
    </row>
    <row r="45" spans="1:25" x14ac:dyDescent="0.25">
      <c r="A45">
        <v>495</v>
      </c>
      <c r="B45">
        <f>'Input spectra'!B45</f>
        <v>0.14741165750235599</v>
      </c>
      <c r="C45">
        <f>'Input spectra'!D45</f>
        <v>5.03233136333908E-2</v>
      </c>
      <c r="D45">
        <f>'Input spectra'!F45</f>
        <v>0.59879134543645796</v>
      </c>
      <c r="E45" s="6">
        <f>'Input spectra'!I45</f>
        <v>2.015625E+19</v>
      </c>
      <c r="G45" s="6">
        <f t="shared" si="2"/>
        <v>1.935E+19</v>
      </c>
      <c r="H45">
        <f>1-EXP(-_t*(B45*_c1+C45*_c2+D45*_c3+'Input spectra'!Y45))</f>
        <v>0.73984688668297316</v>
      </c>
      <c r="J45" s="6">
        <f t="shared" si="1"/>
        <v>1.4316037257315531E+19</v>
      </c>
      <c r="L45">
        <f>B45*_c1/(B45*_c1+C45*_c2+D45*_c3+'Input spectra'!Y45)</f>
        <v>0.21895775419839553</v>
      </c>
      <c r="M45">
        <f>C45*_c2/(B45*_c1+C45*_c2+D45*_c3+'Input spectra'!Y45)</f>
        <v>9.343460282994108E-2</v>
      </c>
      <c r="N45">
        <f>D45*_c3/(B45*_c1+C45*_c2+D45*_c3+'Input spectra'!Y45)</f>
        <v>0.66706058285166692</v>
      </c>
      <c r="O45">
        <f>'Input spectra'!Y45/(B45*_c1+C45*_c2+D45*_c3+'Input spectra'!Y45)</f>
        <v>2.0547060119996505E-2</v>
      </c>
      <c r="U45" s="6"/>
      <c r="X45" s="6"/>
      <c r="Y45" s="6"/>
    </row>
    <row r="46" spans="1:25" x14ac:dyDescent="0.25">
      <c r="A46">
        <v>500</v>
      </c>
      <c r="B46">
        <f>'Input spectra'!B46</f>
        <v>0.12774307503944701</v>
      </c>
      <c r="C46">
        <f>'Input spectra'!D46</f>
        <v>2.4243992295518602E-2</v>
      </c>
      <c r="D46">
        <f>'Input spectra'!F46</f>
        <v>0.77055458841084001</v>
      </c>
      <c r="E46" s="6">
        <f>'Input spectra'!I46</f>
        <v>1.93065E+19</v>
      </c>
      <c r="G46" s="6">
        <f t="shared" si="2"/>
        <v>1.853424E+19</v>
      </c>
      <c r="H46">
        <f>1-EXP(-_t*(B46*_c1+C46*_c2+D46*_c3+'Input spectra'!Y46))</f>
        <v>0.77675793514443492</v>
      </c>
      <c r="J46" s="6">
        <f t="shared" si="1"/>
        <v>1.4396617991871392E+19</v>
      </c>
      <c r="L46">
        <f>B46*_c1/(B46*_c1+C46*_c2+D46*_c3+'Input spectra'!Y46)</f>
        <v>0.17038105234814913</v>
      </c>
      <c r="M46">
        <f>C46*_c2/(B46*_c1+C46*_c2+D46*_c3+'Input spectra'!Y46)</f>
        <v>4.0420164842157935E-2</v>
      </c>
      <c r="N46">
        <f>D46*_c3/(B46*_c1+C46*_c2+D46*_c3+'Input spectra'!Y46)</f>
        <v>0.77081224339123</v>
      </c>
      <c r="O46">
        <f>'Input spectra'!Y46/(B46*_c1+C46*_c2+D46*_c3+'Input spectra'!Y46)</f>
        <v>1.8386539418463112E-2</v>
      </c>
      <c r="U46" s="6"/>
      <c r="X46" s="6"/>
      <c r="Y46" s="6"/>
    </row>
    <row r="47" spans="1:25" x14ac:dyDescent="0.25">
      <c r="A47">
        <v>505</v>
      </c>
      <c r="B47">
        <f>'Input spectra'!B47</f>
        <v>0.112440517580027</v>
      </c>
      <c r="C47">
        <f>'Input spectra'!D47</f>
        <v>0</v>
      </c>
      <c r="D47">
        <f>'Input spectra'!F47</f>
        <v>0.90323761000462999</v>
      </c>
      <c r="E47" s="6">
        <f>'Input spectra'!I47</f>
        <v>1.973775E+19</v>
      </c>
      <c r="G47" s="6">
        <f t="shared" si="2"/>
        <v>1.894824E+19</v>
      </c>
      <c r="H47">
        <f>1-EXP(-_t*(B47*_c1+C47*_c2+D47*_c3+'Input spectra'!Y47))</f>
        <v>0.7995543865912812</v>
      </c>
      <c r="J47" s="6">
        <f t="shared" si="1"/>
        <v>1.5150148410184378E+19</v>
      </c>
      <c r="L47">
        <f>B47*_c1/(B47*_c1+C47*_c2+D47*_c3+'Input spectra'!Y47)</f>
        <v>0.13991992957172358</v>
      </c>
      <c r="M47">
        <f>C47*_c2/(B47*_c1+C47*_c2+D47*_c3+'Input spectra'!Y47)</f>
        <v>0</v>
      </c>
      <c r="N47">
        <f>D47*_c3/(B47*_c1+C47*_c2+D47*_c3+'Input spectra'!Y47)</f>
        <v>0.84298533236760709</v>
      </c>
      <c r="O47">
        <f>'Input spectra'!Y47/(B47*_c1+C47*_c2+D47*_c3+'Input spectra'!Y47)</f>
        <v>1.7094738060669312E-2</v>
      </c>
      <c r="U47" s="6"/>
      <c r="X47" s="6"/>
      <c r="Y47" s="6"/>
    </row>
    <row r="48" spans="1:25" x14ac:dyDescent="0.25">
      <c r="A48">
        <v>510</v>
      </c>
      <c r="B48">
        <f>'Input spectra'!B48</f>
        <v>9.7137960120607297E-2</v>
      </c>
      <c r="C48">
        <f>'Input spectra'!D48</f>
        <v>0</v>
      </c>
      <c r="D48">
        <f>'Input spectra'!F48</f>
        <v>0.98814883433688405</v>
      </c>
      <c r="E48" s="6">
        <f>'Input spectra'!I48</f>
        <v>1.9869E+19</v>
      </c>
      <c r="G48" s="6">
        <f t="shared" si="2"/>
        <v>1.907424E+19</v>
      </c>
      <c r="H48">
        <f>1-EXP(-_t*(B48*_c1+C48*_c2+D48*_c3+'Input spectra'!Y48))</f>
        <v>0.81803444860494567</v>
      </c>
      <c r="J48" s="6">
        <f t="shared" si="1"/>
        <v>1.5603385400958398E+19</v>
      </c>
      <c r="L48">
        <f>B48*_c1/(B48*_c1+C48*_c2+D48*_c3+'Input spectra'!Y48)</f>
        <v>0.11401584624900035</v>
      </c>
      <c r="M48">
        <f>C48*_c2/(B48*_c1+C48*_c2+D48*_c3+'Input spectra'!Y48)</f>
        <v>0</v>
      </c>
      <c r="N48">
        <f>D48*_c3/(B48*_c1+C48*_c2+D48*_c3+'Input spectra'!Y48)</f>
        <v>0.86988103384349769</v>
      </c>
      <c r="O48">
        <f>'Input spectra'!Y48/(B48*_c1+C48*_c2+D48*_c3+'Input spectra'!Y48)</f>
        <v>1.6103119907502055E-2</v>
      </c>
      <c r="U48" s="6"/>
      <c r="X48" s="6"/>
      <c r="Y48" s="6"/>
    </row>
    <row r="49" spans="1:25" x14ac:dyDescent="0.25">
      <c r="A49">
        <v>515</v>
      </c>
      <c r="B49">
        <f>'Input spectra'!B49</f>
        <v>8.1835402661186996E-2</v>
      </c>
      <c r="C49">
        <f>'Input spectra'!D49</f>
        <v>0</v>
      </c>
      <c r="D49">
        <f>'Input spectra'!F49</f>
        <v>0.87060035126935997</v>
      </c>
      <c r="E49" s="6">
        <f>'Input spectra'!I49</f>
        <v>1.975615E+19</v>
      </c>
      <c r="G49" s="6">
        <f t="shared" si="2"/>
        <v>1.8965904E+19</v>
      </c>
      <c r="H49">
        <f>1-EXP(-_t*(B49*_c1+C49*_c2+D49*_c3+'Input spectra'!Y49))</f>
        <v>0.7762021406021824</v>
      </c>
      <c r="J49" s="6">
        <f t="shared" si="1"/>
        <v>1.4721375283255493E+19</v>
      </c>
      <c r="L49">
        <f>B49*_c1/(B49*_c1+C49*_c2+D49*_c3+'Input spectra'!Y49)</f>
        <v>0.10933165537747407</v>
      </c>
      <c r="M49">
        <f>C49*_c2/(B49*_c1+C49*_c2+D49*_c3+'Input spectra'!Y49)</f>
        <v>0</v>
      </c>
      <c r="N49">
        <f>D49*_c3/(B49*_c1+C49*_c2+D49*_c3+'Input spectra'!Y49)</f>
        <v>0.87233802072101507</v>
      </c>
      <c r="O49">
        <f>'Input spectra'!Y49/(B49*_c1+C49*_c2+D49*_c3+'Input spectra'!Y49)</f>
        <v>1.8330323901510827E-2</v>
      </c>
      <c r="U49" s="6"/>
      <c r="X49" s="6"/>
      <c r="Y49" s="6"/>
    </row>
    <row r="50" spans="1:25" x14ac:dyDescent="0.25">
      <c r="A50">
        <v>520</v>
      </c>
      <c r="B50">
        <f>'Input spectra'!B50</f>
        <v>6.9876539603496199E-2</v>
      </c>
      <c r="C50">
        <f>'Input spectra'!D50</f>
        <v>0</v>
      </c>
      <c r="D50">
        <f>'Input spectra'!F50</f>
        <v>0.69869202226345195</v>
      </c>
      <c r="E50" s="6">
        <f>'Input spectra'!I50</f>
        <v>1.968635E+19</v>
      </c>
      <c r="G50" s="6">
        <f t="shared" si="2"/>
        <v>1.8898896E+19</v>
      </c>
      <c r="H50">
        <f>1-EXP(-_t*(B50*_c1+C50*_c2+D50*_c3+'Input spectra'!Y50))</f>
        <v>0.70335935668236016</v>
      </c>
      <c r="J50" s="6">
        <f t="shared" si="1"/>
        <v>1.3292715332566829E+19</v>
      </c>
      <c r="L50">
        <f>B50*_c1/(B50*_c1+C50*_c2+D50*_c3+'Input spectra'!Y50)</f>
        <v>0.11500097840886021</v>
      </c>
      <c r="M50">
        <f>C50*_c2/(B50*_c1+C50*_c2+D50*_c3+'Input spectra'!Y50)</f>
        <v>0</v>
      </c>
      <c r="N50">
        <f>D50*_c3/(B50*_c1+C50*_c2+D50*_c3+'Input spectra'!Y50)</f>
        <v>0.86241677059315081</v>
      </c>
      <c r="O50">
        <f>'Input spectra'!Y50/(B50*_c1+C50*_c2+D50*_c3+'Input spectra'!Y50)</f>
        <v>2.2582250997989169E-2</v>
      </c>
      <c r="U50" s="6"/>
      <c r="X50" s="6"/>
      <c r="Y50" s="6"/>
    </row>
    <row r="51" spans="1:25" x14ac:dyDescent="0.25">
      <c r="A51">
        <v>525</v>
      </c>
      <c r="B51">
        <f>'Input spectra'!B51</f>
        <v>6.1498627272259597E-2</v>
      </c>
      <c r="C51">
        <f>'Input spectra'!D51</f>
        <v>0</v>
      </c>
      <c r="D51">
        <f>'Input spectra'!F51</f>
        <v>0.46916630855178498</v>
      </c>
      <c r="E51" s="6">
        <f>'Input spectra'!I51</f>
        <v>2.0701E+19</v>
      </c>
      <c r="G51" s="6">
        <f t="shared" si="2"/>
        <v>1.987296E+19</v>
      </c>
      <c r="H51">
        <f>1-EXP(-_t*(B51*_c1+C51*_c2+D51*_c3+'Input spectra'!Y51))</f>
        <v>0.57437279960558474</v>
      </c>
      <c r="J51" s="6">
        <f t="shared" si="1"/>
        <v>1.1414487671649802E+19</v>
      </c>
      <c r="L51">
        <f>B51*_c1/(B51*_c1+C51*_c2+D51*_c3+'Input spectra'!Y51)</f>
        <v>0.14399261089981846</v>
      </c>
      <c r="M51">
        <f>C51*_c2/(B51*_c1+C51*_c2+D51*_c3+'Input spectra'!Y51)</f>
        <v>0</v>
      </c>
      <c r="N51">
        <f>D51*_c3/(B51*_c1+C51*_c2+D51*_c3+'Input spectra'!Y51)</f>
        <v>0.82387792269967819</v>
      </c>
      <c r="O51">
        <f>'Input spectra'!Y51/(B51*_c1+C51*_c2+D51*_c3+'Input spectra'!Y51)</f>
        <v>3.212946640050332E-2</v>
      </c>
      <c r="U51" s="6"/>
      <c r="X51" s="6"/>
      <c r="Y51" s="6"/>
    </row>
    <row r="52" spans="1:25" x14ac:dyDescent="0.25">
      <c r="A52">
        <v>530</v>
      </c>
      <c r="B52">
        <f>'Input spectra'!B52</f>
        <v>5.3120714941022898E-2</v>
      </c>
      <c r="C52">
        <f>'Input spectra'!D52</f>
        <v>0</v>
      </c>
      <c r="D52">
        <f>'Input spectra'!F52</f>
        <v>0.26558420580317099</v>
      </c>
      <c r="E52" s="6">
        <f>'Input spectra'!I52</f>
        <v>2.076485E+19</v>
      </c>
      <c r="G52" s="6">
        <f t="shared" si="2"/>
        <v>1.9934256E+19</v>
      </c>
      <c r="H52">
        <f>1-EXP(-_t*(B52*_c1+C52*_c2+D52*_c3+'Input spectra'!Y52))</f>
        <v>0.41260892423744322</v>
      </c>
      <c r="J52" s="6">
        <f t="shared" si="1"/>
        <v>8.2250519236337981E+18</v>
      </c>
      <c r="L52">
        <f>B52*_c1/(B52*_c1+C52*_c2+D52*_c3+'Input spectra'!Y52)</f>
        <v>0.19967774441792333</v>
      </c>
      <c r="M52">
        <f>C52*_c2/(B52*_c1+C52*_c2+D52*_c3+'Input spectra'!Y52)</f>
        <v>0</v>
      </c>
      <c r="N52">
        <f>D52*_c3/(B52*_c1+C52*_c2+D52*_c3+'Input spectra'!Y52)</f>
        <v>0.7487369366171065</v>
      </c>
      <c r="O52">
        <f>'Input spectra'!Y52/(B52*_c1+C52*_c2+D52*_c3+'Input spectra'!Y52)</f>
        <v>5.1585318964970282E-2</v>
      </c>
      <c r="U52" s="6"/>
      <c r="X52" s="6"/>
      <c r="Y52" s="6"/>
    </row>
    <row r="53" spans="1:25" x14ac:dyDescent="0.25">
      <c r="A53">
        <v>535</v>
      </c>
      <c r="B53">
        <f>'Input spectra'!B53</f>
        <v>4.4742802609786303E-2</v>
      </c>
      <c r="C53">
        <f>'Input spectra'!D53</f>
        <v>0</v>
      </c>
      <c r="D53">
        <f>'Input spectra'!F53</f>
        <v>0.19748309901286301</v>
      </c>
      <c r="E53" s="6">
        <f>'Input spectra'!I53</f>
        <v>2.09439E+19</v>
      </c>
      <c r="G53" s="6">
        <f t="shared" si="2"/>
        <v>2.0106144E+19</v>
      </c>
      <c r="H53">
        <f>1-EXP(-_t*(B53*_c1+C53*_c2+D53*_c3+'Input spectra'!Y53))</f>
        <v>0.33844289185107812</v>
      </c>
      <c r="J53" s="6">
        <f t="shared" si="1"/>
        <v>6.8047815193342034E+18</v>
      </c>
      <c r="L53">
        <f>B53*_c1/(B53*_c1+C53*_c2+D53*_c3+'Input spectra'!Y53)</f>
        <v>0.21658880038963163</v>
      </c>
      <c r="M53">
        <f>C53*_c2/(B53*_c1+C53*_c2+D53*_c3+'Input spectra'!Y53)</f>
        <v>0</v>
      </c>
      <c r="N53">
        <f>D53*_c3/(B53*_c1+C53*_c2+D53*_c3+'Input spectra'!Y53)</f>
        <v>0.71697499403626097</v>
      </c>
      <c r="O53">
        <f>'Input spectra'!Y53/(B53*_c1+C53*_c2+D53*_c3+'Input spectra'!Y53)</f>
        <v>6.6436205574107413E-2</v>
      </c>
      <c r="U53" s="6"/>
      <c r="X53" s="6"/>
      <c r="Y53" s="6"/>
    </row>
    <row r="54" spans="1:25" x14ac:dyDescent="0.25">
      <c r="A54">
        <v>540</v>
      </c>
      <c r="B54">
        <f>'Input spectra'!B54</f>
        <v>3.72882151810741E-2</v>
      </c>
      <c r="C54">
        <f>'Input spectra'!D54</f>
        <v>0</v>
      </c>
      <c r="D54">
        <f>'Input spectra'!F54</f>
        <v>0.129381992222555</v>
      </c>
      <c r="E54" s="6">
        <f>'Input spectra'!I54</f>
        <v>2.00869E+19</v>
      </c>
      <c r="G54" s="6">
        <f t="shared" si="2"/>
        <v>1.9283424E+19</v>
      </c>
      <c r="H54">
        <f>1-EXP(-_t*(B54*_c1+C54*_c2+D54*_c3+'Input spectra'!Y54))</f>
        <v>0.25628704548611003</v>
      </c>
      <c r="J54" s="6">
        <f t="shared" si="1"/>
        <v>4.9420917638159462E+18</v>
      </c>
      <c r="L54">
        <f>B54*_c1/(B54*_c1+C54*_c2+D54*_c3+'Input spectra'!Y54)</f>
        <v>0.25186219861741027</v>
      </c>
      <c r="M54">
        <f>C54*_c2/(B54*_c1+C54*_c2+D54*_c3+'Input spectra'!Y54)</f>
        <v>0</v>
      </c>
      <c r="N54">
        <f>D54*_c3/(B54*_c1+C54*_c2+D54*_c3+'Input spectra'!Y54)</f>
        <v>0.6554302652546814</v>
      </c>
      <c r="O54">
        <f>'Input spectra'!Y54/(B54*_c1+C54*_c2+D54*_c3+'Input spectra'!Y54)</f>
        <v>9.2707536127908316E-2</v>
      </c>
      <c r="U54" s="6"/>
      <c r="X54" s="6"/>
      <c r="Y54" s="6"/>
    </row>
    <row r="55" spans="1:25" x14ac:dyDescent="0.25">
      <c r="A55">
        <v>545</v>
      </c>
      <c r="B55">
        <f>'Input spectra'!B55</f>
        <v>3.1829941816214402E-2</v>
      </c>
      <c r="C55">
        <f>'Input spectra'!D55</f>
        <v>0</v>
      </c>
      <c r="D55">
        <f>'Input spectra'!F55</f>
        <v>6.1280885432247301E-2</v>
      </c>
      <c r="E55" s="6">
        <f>'Input spectra'!I55</f>
        <v>2.112975E+19</v>
      </c>
      <c r="G55" s="6">
        <f t="shared" si="2"/>
        <v>2.028456E+19</v>
      </c>
      <c r="H55">
        <f>1-EXP(-_t*(B55*_c1+C55*_c2+D55*_c3+'Input spectra'!Y55))</f>
        <v>0.16716395765849756</v>
      </c>
      <c r="J55" s="6">
        <f t="shared" si="1"/>
        <v>3.3908473289612534E+18</v>
      </c>
      <c r="L55">
        <f>B55*_c1/(B55*_c1+C55*_c2+D55*_c3+'Input spectra'!Y55)</f>
        <v>0.34802324074700813</v>
      </c>
      <c r="M55">
        <f>C55*_c2/(B55*_c1+C55*_c2+D55*_c3+'Input spectra'!Y55)</f>
        <v>0</v>
      </c>
      <c r="N55">
        <f>D55*_c3/(B55*_c1+C55*_c2+D55*_c3+'Input spectra'!Y55)</f>
        <v>0.50252618588936471</v>
      </c>
      <c r="O55">
        <f>'Input spectra'!Y55/(B55*_c1+C55*_c2+D55*_c3+'Input spectra'!Y55)</f>
        <v>0.14945057336362716</v>
      </c>
      <c r="U55" s="6"/>
      <c r="X55" s="6"/>
      <c r="Y55" s="6"/>
    </row>
    <row r="56" spans="1:25" x14ac:dyDescent="0.25">
      <c r="A56">
        <v>550</v>
      </c>
      <c r="B56">
        <f>'Input spectra'!B56</f>
        <v>2.6371668451354802E-2</v>
      </c>
      <c r="C56">
        <f>'Input spectra'!D56</f>
        <v>0</v>
      </c>
      <c r="D56">
        <f>'Input spectra'!F56</f>
        <v>0</v>
      </c>
      <c r="E56" s="6">
        <f>'Input spectra'!I56</f>
        <v>2.13063E+19</v>
      </c>
      <c r="G56" s="6">
        <f t="shared" si="2"/>
        <v>2.0454048E+19</v>
      </c>
      <c r="H56">
        <f>1-EXP(-_t*(B56*_c1+C56*_c2+D56*_c3+'Input spectra'!Y56))</f>
        <v>7.6848894882163621E-2</v>
      </c>
      <c r="J56" s="6">
        <f t="shared" si="1"/>
        <v>1.571870984666729E+18</v>
      </c>
      <c r="L56">
        <f>B56*_c1/(B56*_c1+C56*_c2+D56*_c3+'Input spectra'!Y56)</f>
        <v>0.65960216108084213</v>
      </c>
      <c r="M56">
        <f>C56*_c2/(B56*_c1+C56*_c2+D56*_c3+'Input spectra'!Y56)</f>
        <v>0</v>
      </c>
      <c r="N56">
        <f>D56*_c3/(B56*_c1+C56*_c2+D56*_c3+'Input spectra'!Y56)</f>
        <v>0</v>
      </c>
      <c r="O56">
        <f>'Input spectra'!Y56/(B56*_c1+C56*_c2+D56*_c3+'Input spectra'!Y56)</f>
        <v>0.34039783891915787</v>
      </c>
      <c r="U56" s="6"/>
      <c r="X56" s="6"/>
      <c r="Y56" s="6"/>
    </row>
    <row r="57" spans="1:25" x14ac:dyDescent="0.25">
      <c r="A57">
        <v>555</v>
      </c>
      <c r="B57">
        <f>'Input spectra'!B57</f>
        <v>2.0913395086495201E-2</v>
      </c>
      <c r="C57">
        <f>'Input spectra'!D57</f>
        <v>0</v>
      </c>
      <c r="D57">
        <f>'Input spectra'!F57</f>
        <v>0</v>
      </c>
      <c r="E57" s="6">
        <f>'Input spectra'!I57</f>
        <v>2.17094E+19</v>
      </c>
      <c r="G57" s="6">
        <f t="shared" si="2"/>
        <v>2.0841024E+19</v>
      </c>
      <c r="H57">
        <f>1-EXP(-_t*(B57*_c1+C57*_c2+D57*_c3+'Input spectra'!Y57))</f>
        <v>6.6605686835956912E-2</v>
      </c>
      <c r="J57" s="6">
        <f t="shared" si="1"/>
        <v>1.388130717884662E+18</v>
      </c>
      <c r="L57">
        <f>B57*_c1/(B57*_c1+C57*_c2+D57*_c3+'Input spectra'!Y57)</f>
        <v>0.60682263334859221</v>
      </c>
      <c r="M57">
        <f>C57*_c2/(B57*_c1+C57*_c2+D57*_c3+'Input spectra'!Y57)</f>
        <v>0</v>
      </c>
      <c r="N57">
        <f>D57*_c3/(B57*_c1+C57*_c2+D57*_c3+'Input spectra'!Y57)</f>
        <v>0</v>
      </c>
      <c r="O57">
        <f>'Input spectra'!Y57/(B57*_c1+C57*_c2+D57*_c3+'Input spectra'!Y57)</f>
        <v>0.39317736665140773</v>
      </c>
      <c r="U57" s="6"/>
      <c r="X57" s="6"/>
      <c r="Y57" s="6"/>
    </row>
    <row r="58" spans="1:25" x14ac:dyDescent="0.25">
      <c r="A58">
        <v>560</v>
      </c>
      <c r="B58">
        <f>'Input spectra'!B58</f>
        <v>1.54551217216355E-2</v>
      </c>
      <c r="C58">
        <f>'Input spectra'!D58</f>
        <v>0</v>
      </c>
      <c r="D58">
        <f>'Input spectra'!F58</f>
        <v>0</v>
      </c>
      <c r="E58" s="6">
        <f>'Input spectra'!I58</f>
        <v>2.081325E+19</v>
      </c>
      <c r="G58" s="6">
        <f t="shared" si="2"/>
        <v>1.998072E+19</v>
      </c>
      <c r="H58">
        <f>1-EXP(-_t*(B58*_c1+C58*_c2+D58*_c3+'Input spectra'!Y58))</f>
        <v>5.624882100339601E-2</v>
      </c>
      <c r="J58" s="6">
        <f t="shared" si="1"/>
        <v>1.1238919427989747E+18</v>
      </c>
      <c r="L58">
        <f>B58*_c1/(B58*_c1+C58*_c2+D58*_c3+'Input spectra'!Y58)</f>
        <v>0.53392272045499656</v>
      </c>
      <c r="M58">
        <f>C58*_c2/(B58*_c1+C58*_c2+D58*_c3+'Input spectra'!Y58)</f>
        <v>0</v>
      </c>
      <c r="N58">
        <f>D58*_c3/(B58*_c1+C58*_c2+D58*_c3+'Input spectra'!Y58)</f>
        <v>0</v>
      </c>
      <c r="O58">
        <f>'Input spectra'!Y58/(B58*_c1+C58*_c2+D58*_c3+'Input spectra'!Y58)</f>
        <v>0.46607727954500339</v>
      </c>
      <c r="U58" s="6"/>
      <c r="X58" s="6"/>
      <c r="Y58" s="6"/>
    </row>
    <row r="59" spans="1:25" x14ac:dyDescent="0.25">
      <c r="A59">
        <v>565</v>
      </c>
      <c r="B59">
        <f>'Input spectra'!B59</f>
        <v>9.9968483567759499E-3</v>
      </c>
      <c r="C59">
        <f>'Input spectra'!D59</f>
        <v>0</v>
      </c>
      <c r="D59">
        <f>'Input spectra'!F59</f>
        <v>0</v>
      </c>
      <c r="E59" s="6">
        <f>'Input spectra'!I59</f>
        <v>2.14255E+19</v>
      </c>
      <c r="G59" s="6">
        <f t="shared" si="2"/>
        <v>2.056848E+19</v>
      </c>
      <c r="H59">
        <f>1-EXP(-_t*(B59*_c1+C59*_c2+D59*_c3+'Input spectra'!Y59))</f>
        <v>4.5777036247117042E-2</v>
      </c>
      <c r="J59" s="6">
        <f t="shared" si="1"/>
        <v>9.4156405450810189E+17</v>
      </c>
      <c r="L59">
        <f>B59*_c1/(B59*_c1+C59*_c2+D59*_c3+'Input spectra'!Y59)</f>
        <v>0.42668766820487575</v>
      </c>
      <c r="M59">
        <f>C59*_c2/(B59*_c1+C59*_c2+D59*_c3+'Input spectra'!Y59)</f>
        <v>0</v>
      </c>
      <c r="N59">
        <f>D59*_c3/(B59*_c1+C59*_c2+D59*_c3+'Input spectra'!Y59)</f>
        <v>0</v>
      </c>
      <c r="O59">
        <f>'Input spectra'!Y59/(B59*_c1+C59*_c2+D59*_c3+'Input spectra'!Y59)</f>
        <v>0.5733123317951242</v>
      </c>
      <c r="U59" s="6"/>
      <c r="X59" s="6"/>
      <c r="Y59" s="6"/>
    </row>
    <row r="60" spans="1:25" x14ac:dyDescent="0.25">
      <c r="A60">
        <v>570</v>
      </c>
      <c r="B60">
        <f>'Input spectra'!B60</f>
        <v>4.5385749919163304E-3</v>
      </c>
      <c r="C60">
        <f>'Input spectra'!D60</f>
        <v>0</v>
      </c>
      <c r="D60">
        <f>'Input spectra'!F60</f>
        <v>0</v>
      </c>
      <c r="E60" s="6">
        <f>'Input spectra'!I60</f>
        <v>2.113115E+19</v>
      </c>
      <c r="G60" s="6">
        <f t="shared" si="2"/>
        <v>2.0285904E+19</v>
      </c>
      <c r="H60">
        <f>1-EXP(-_t*(B60*_c1+C60*_c2+D60*_c3+'Input spectra'!Y60))</f>
        <v>3.5189057436279536E-2</v>
      </c>
      <c r="J60" s="6">
        <f t="shared" si="1"/>
        <v>7.1384184100285274E+17</v>
      </c>
      <c r="L60">
        <f>B60*_c1/(B60*_c1+C60*_c2+D60*_c3+'Input spectra'!Y60)</f>
        <v>0.25338809667397216</v>
      </c>
      <c r="M60">
        <f>C60*_c2/(B60*_c1+C60*_c2+D60*_c3+'Input spectra'!Y60)</f>
        <v>0</v>
      </c>
      <c r="N60">
        <f>D60*_c3/(B60*_c1+C60*_c2+D60*_c3+'Input spectra'!Y60)</f>
        <v>0</v>
      </c>
      <c r="O60">
        <f>'Input spectra'!Y60/(B60*_c1+C60*_c2+D60*_c3+'Input spectra'!Y60)</f>
        <v>0.74661190332602778</v>
      </c>
      <c r="U60" s="6"/>
      <c r="X60" s="6"/>
      <c r="Y60" s="6"/>
    </row>
    <row r="61" spans="1:25" x14ac:dyDescent="0.25">
      <c r="A61">
        <v>575</v>
      </c>
      <c r="B61">
        <f>'Input spectra'!B61</f>
        <v>0</v>
      </c>
      <c r="C61">
        <f>'Input spectra'!D61</f>
        <v>0</v>
      </c>
      <c r="D61">
        <f>'Input spectra'!F61</f>
        <v>0</v>
      </c>
      <c r="E61" s="6">
        <f>'Input spectra'!I61</f>
        <v>2.131655E+19</v>
      </c>
      <c r="G61" s="6">
        <f t="shared" si="2"/>
        <v>2.0463888E+19</v>
      </c>
      <c r="H61">
        <f>1-EXP(-_t*(B61*_c1+C61*_c2+D61*_c3+'Input spectra'!Y61))</f>
        <v>2.6276307731511239E-2</v>
      </c>
      <c r="J61" s="6">
        <f t="shared" si="1"/>
        <v>5.377154184711801E+17</v>
      </c>
      <c r="L61">
        <f>B61*_c1/(B61*_c1+C61*_c2+D61*_c3+'Input spectra'!Y61)</f>
        <v>0</v>
      </c>
      <c r="M61">
        <f>C61*_c2/(B61*_c1+C61*_c2+D61*_c3+'Input spectra'!Y61)</f>
        <v>0</v>
      </c>
      <c r="N61">
        <f>D61*_c3/(B61*_c1+C61*_c2+D61*_c3+'Input spectra'!Y61)</f>
        <v>0</v>
      </c>
      <c r="O61">
        <f>'Input spectra'!Y61/(B61*_c1+C61*_c2+D61*_c3+'Input spectra'!Y61)</f>
        <v>1</v>
      </c>
      <c r="U61" s="6"/>
      <c r="X61" s="6"/>
      <c r="Y61" s="6"/>
    </row>
    <row r="62" spans="1:25" x14ac:dyDescent="0.25">
      <c r="A62">
        <v>580</v>
      </c>
      <c r="B62">
        <f>'Input spectra'!B62</f>
        <v>0</v>
      </c>
      <c r="C62">
        <f>'Input spectra'!D62</f>
        <v>0</v>
      </c>
      <c r="D62">
        <f>'Input spectra'!F62</f>
        <v>0</v>
      </c>
      <c r="E62" s="6">
        <f>'Input spectra'!I62</f>
        <v>2.183015E+19</v>
      </c>
      <c r="G62" s="6">
        <f t="shared" si="2"/>
        <v>2.0956944E+19</v>
      </c>
      <c r="H62">
        <f>1-EXP(-_t*(B62*_c1+C62*_c2+D62*_c3+'Input spectra'!Y62))</f>
        <v>2.616114620931409E-2</v>
      </c>
      <c r="J62" s="6">
        <f t="shared" si="1"/>
        <v>5.4825767608440768E+17</v>
      </c>
      <c r="L62">
        <f>B62*_c1/(B62*_c1+C62*_c2+D62*_c3+'Input spectra'!Y62)</f>
        <v>0</v>
      </c>
      <c r="M62">
        <f>C62*_c2/(B62*_c1+C62*_c2+D62*_c3+'Input spectra'!Y62)</f>
        <v>0</v>
      </c>
      <c r="N62">
        <f>D62*_c3/(B62*_c1+C62*_c2+D62*_c3+'Input spectra'!Y62)</f>
        <v>0</v>
      </c>
      <c r="O62">
        <f>'Input spectra'!Y62/(B62*_c1+C62*_c2+D62*_c3+'Input spectra'!Y62)</f>
        <v>1</v>
      </c>
      <c r="U62" s="6"/>
      <c r="X62" s="6"/>
      <c r="Y62" s="6"/>
    </row>
    <row r="63" spans="1:25" x14ac:dyDescent="0.25">
      <c r="A63">
        <v>585</v>
      </c>
      <c r="B63">
        <f>'Input spectra'!B63</f>
        <v>0</v>
      </c>
      <c r="C63">
        <f>'Input spectra'!D63</f>
        <v>0</v>
      </c>
      <c r="D63">
        <f>'Input spectra'!F63</f>
        <v>0</v>
      </c>
      <c r="E63" s="6">
        <f>'Input spectra'!I63</f>
        <v>2.245985E+19</v>
      </c>
      <c r="G63" s="6">
        <f t="shared" si="2"/>
        <v>2.1561456E+19</v>
      </c>
      <c r="H63">
        <f>1-EXP(-_t*(B63*_c1+C63*_c2+D63*_c3+'Input spectra'!Y63))</f>
        <v>2.6126747259668237E-2</v>
      </c>
      <c r="J63" s="6">
        <f t="shared" si="1"/>
        <v>5.6333071146245728E+17</v>
      </c>
      <c r="L63">
        <f>B63*_c1/(B63*_c1+C63*_c2+D63*_c3+'Input spectra'!Y63)</f>
        <v>0</v>
      </c>
      <c r="M63">
        <f>C63*_c2/(B63*_c1+C63*_c2+D63*_c3+'Input spectra'!Y63)</f>
        <v>0</v>
      </c>
      <c r="N63">
        <f>D63*_c3/(B63*_c1+C63*_c2+D63*_c3+'Input spectra'!Y63)</f>
        <v>0</v>
      </c>
      <c r="O63">
        <f>'Input spectra'!Y63/(B63*_c1+C63*_c2+D63*_c3+'Input spectra'!Y63)</f>
        <v>1</v>
      </c>
      <c r="U63" s="6"/>
      <c r="X63" s="6"/>
      <c r="Y63" s="6"/>
    </row>
    <row r="64" spans="1:25" x14ac:dyDescent="0.25">
      <c r="A64">
        <v>590</v>
      </c>
      <c r="B64">
        <f>'Input spectra'!B64</f>
        <v>0</v>
      </c>
      <c r="C64">
        <f>'Input spectra'!D64</f>
        <v>0</v>
      </c>
      <c r="D64">
        <f>'Input spectra'!F64</f>
        <v>0</v>
      </c>
      <c r="E64" s="6">
        <f>'Input spectra'!I64</f>
        <v>2.035135E+19</v>
      </c>
      <c r="G64" s="6">
        <f t="shared" si="2"/>
        <v>1.9537296E+19</v>
      </c>
      <c r="H64">
        <f>1-EXP(-_t*(B64*_c1+C64*_c2+D64*_c3+'Input spectra'!Y64))</f>
        <v>2.6094086004694206E-2</v>
      </c>
      <c r="J64" s="6">
        <f t="shared" si="1"/>
        <v>5.0980788212316806E+17</v>
      </c>
      <c r="L64">
        <f>B64*_c1/(B64*_c1+C64*_c2+D64*_c3+'Input spectra'!Y64)</f>
        <v>0</v>
      </c>
      <c r="M64">
        <f>C64*_c2/(B64*_c1+C64*_c2+D64*_c3+'Input spectra'!Y64)</f>
        <v>0</v>
      </c>
      <c r="N64">
        <f>D64*_c3/(B64*_c1+C64*_c2+D64*_c3+'Input spectra'!Y64)</f>
        <v>0</v>
      </c>
      <c r="O64">
        <f>'Input spectra'!Y64/(B64*_c1+C64*_c2+D64*_c3+'Input spectra'!Y64)</f>
        <v>1</v>
      </c>
      <c r="U64" s="6"/>
      <c r="X64" s="6"/>
      <c r="Y64" s="6"/>
    </row>
    <row r="65" spans="1:27" x14ac:dyDescent="0.25">
      <c r="A65">
        <v>595</v>
      </c>
      <c r="B65">
        <f>'Input spectra'!B65</f>
        <v>0</v>
      </c>
      <c r="C65">
        <f>'Input spectra'!D65</f>
        <v>0</v>
      </c>
      <c r="D65">
        <f>'Input spectra'!F65</f>
        <v>0</v>
      </c>
      <c r="E65" s="6">
        <f>'Input spectra'!I65</f>
        <v>2.14967E+19</v>
      </c>
      <c r="G65" s="6">
        <f t="shared" si="2"/>
        <v>2.0636832E+19</v>
      </c>
      <c r="H65">
        <f>1-EXP(-_t*(B65*_c1+C65*_c2+D65*_c3+'Input spectra'!Y65))</f>
        <v>2.606142365434394E-2</v>
      </c>
      <c r="J65" s="6">
        <f t="shared" si="1"/>
        <v>5.3782522163552198E+17</v>
      </c>
      <c r="L65">
        <f>B65*_c1/(B65*_c1+C65*_c2+D65*_c3+'Input spectra'!Y65)</f>
        <v>0</v>
      </c>
      <c r="M65">
        <f>C65*_c2/(B65*_c1+C65*_c2+D65*_c3+'Input spectra'!Y65)</f>
        <v>0</v>
      </c>
      <c r="N65">
        <f>D65*_c3/(B65*_c1+C65*_c2+D65*_c3+'Input spectra'!Y65)</f>
        <v>0</v>
      </c>
      <c r="O65">
        <f>'Input spectra'!Y65/(B65*_c1+C65*_c2+D65*_c3+'Input spectra'!Y65)</f>
        <v>1</v>
      </c>
      <c r="U65" s="6"/>
      <c r="X65" s="6"/>
      <c r="Y65" s="6"/>
      <c r="AA65" s="6"/>
    </row>
    <row r="66" spans="1:27" x14ac:dyDescent="0.25">
      <c r="A66">
        <v>600</v>
      </c>
      <c r="B66">
        <f>'Input spectra'!B66</f>
        <v>0</v>
      </c>
      <c r="C66">
        <f>'Input spectra'!D66</f>
        <v>0</v>
      </c>
      <c r="D66">
        <f>'Input spectra'!F66</f>
        <v>0</v>
      </c>
      <c r="E66" s="6">
        <f>'Input spectra'!I66</f>
        <v>2.213015E+19</v>
      </c>
      <c r="G66" s="6">
        <f t="shared" ref="G66:G97" si="3">E66*_transm</f>
        <v>2.1244944E+19</v>
      </c>
      <c r="H66">
        <f>1-EXP(-_t*(B66*_c1+C66*_c2+D66*_c3+'Input spectra'!Y66))</f>
        <v>2.6028760208580692E-2</v>
      </c>
      <c r="J66" s="6">
        <f t="shared" si="1"/>
        <v>5.5297955302072512E+17</v>
      </c>
      <c r="L66">
        <f>B66*_c1/(B66*_c1+C66*_c2+D66*_c3+'Input spectra'!Y66)</f>
        <v>0</v>
      </c>
      <c r="M66">
        <f>C66*_c2/(B66*_c1+C66*_c2+D66*_c3+'Input spectra'!Y66)</f>
        <v>0</v>
      </c>
      <c r="N66">
        <f>D66*_c3/(B66*_c1+C66*_c2+D66*_c3+'Input spectra'!Y66)</f>
        <v>0</v>
      </c>
      <c r="O66">
        <f>'Input spectra'!Y66/(B66*_c1+C66*_c2+D66*_c3+'Input spectra'!Y66)</f>
        <v>1</v>
      </c>
      <c r="U66" s="6"/>
      <c r="X66" s="6"/>
      <c r="Y66" s="6"/>
    </row>
    <row r="67" spans="1:27" x14ac:dyDescent="0.25">
      <c r="A67">
        <v>605</v>
      </c>
      <c r="B67">
        <f>'Input spectra'!B67</f>
        <v>0</v>
      </c>
      <c r="C67">
        <f>'Input spectra'!D67</f>
        <v>0</v>
      </c>
      <c r="D67">
        <f>'Input spectra'!F67</f>
        <v>0</v>
      </c>
      <c r="E67" s="6">
        <f>'Input spectra'!I67</f>
        <v>2.2657E+19</v>
      </c>
      <c r="G67" s="6">
        <f t="shared" si="3"/>
        <v>2.175072E+19</v>
      </c>
      <c r="H67">
        <f>1-EXP(-_t*(B67*_c1+C67*_c2+D67*_c3+'Input spectra'!Y67))</f>
        <v>2.5996095667367825E-2</v>
      </c>
      <c r="J67" s="6">
        <f t="shared" ref="J67:J130" si="4">H67*G67</f>
        <v>5.6543379795413069E+17</v>
      </c>
      <c r="L67">
        <f>B67*_c1/(B67*_c1+C67*_c2+D67*_c3+'Input spectra'!Y67)</f>
        <v>0</v>
      </c>
      <c r="M67">
        <f>C67*_c2/(B67*_c1+C67*_c2+D67*_c3+'Input spectra'!Y67)</f>
        <v>0</v>
      </c>
      <c r="N67">
        <f>D67*_c3/(B67*_c1+C67*_c2+D67*_c3+'Input spectra'!Y67)</f>
        <v>0</v>
      </c>
      <c r="O67">
        <f>'Input spectra'!Y67/(B67*_c1+C67*_c2+D67*_c3+'Input spectra'!Y67)</f>
        <v>1</v>
      </c>
      <c r="U67" s="6"/>
      <c r="X67" s="6"/>
      <c r="Y67" s="6"/>
    </row>
    <row r="68" spans="1:27" x14ac:dyDescent="0.25">
      <c r="A68">
        <v>610</v>
      </c>
      <c r="B68">
        <f>'Input spectra'!B68</f>
        <v>0</v>
      </c>
      <c r="C68">
        <f>'Input spectra'!D68</f>
        <v>0</v>
      </c>
      <c r="D68">
        <f>'Input spectra'!F68</f>
        <v>0</v>
      </c>
      <c r="E68" s="6">
        <f>'Input spectra'!I68</f>
        <v>2.242225E+19</v>
      </c>
      <c r="G68" s="6">
        <f t="shared" si="3"/>
        <v>2.152536E+19</v>
      </c>
      <c r="H68">
        <f>1-EXP(-_t*(B68*_c1+C68*_c2+D68*_c3+'Input spectra'!Y68))</f>
        <v>2.5963430030668477E-2</v>
      </c>
      <c r="J68" s="6">
        <f t="shared" si="4"/>
        <v>5.5887217824495002E+17</v>
      </c>
      <c r="L68">
        <f>B68*_c1/(B68*_c1+C68*_c2+D68*_c3+'Input spectra'!Y68)</f>
        <v>0</v>
      </c>
      <c r="M68">
        <f>C68*_c2/(B68*_c1+C68*_c2+D68*_c3+'Input spectra'!Y68)</f>
        <v>0</v>
      </c>
      <c r="N68">
        <f>D68*_c3/(B68*_c1+C68*_c2+D68*_c3+'Input spectra'!Y68)</f>
        <v>0</v>
      </c>
      <c r="O68">
        <f>'Input spectra'!Y68/(B68*_c1+C68*_c2+D68*_c3+'Input spectra'!Y68)</f>
        <v>1</v>
      </c>
      <c r="U68" s="6"/>
      <c r="X68" s="6"/>
      <c r="Y68" s="6"/>
    </row>
    <row r="69" spans="1:27" x14ac:dyDescent="0.25">
      <c r="A69">
        <v>615</v>
      </c>
      <c r="B69">
        <f>'Input spectra'!B69</f>
        <v>0</v>
      </c>
      <c r="C69">
        <f>'Input spectra'!D69</f>
        <v>0</v>
      </c>
      <c r="D69">
        <f>'Input spectra'!F69</f>
        <v>0</v>
      </c>
      <c r="E69" s="6">
        <f>'Input spectra'!I69</f>
        <v>2.254805E+19</v>
      </c>
      <c r="G69" s="6">
        <f t="shared" si="3"/>
        <v>2.1646128E+19</v>
      </c>
      <c r="H69">
        <f>1-EXP(-_t*(B69*_c1+C69*_c2+D69*_c3+'Input spectra'!Y69))</f>
        <v>2.5902368043077217E-2</v>
      </c>
      <c r="J69" s="6">
        <f t="shared" si="4"/>
        <v>5.6068597416355898E+17</v>
      </c>
      <c r="L69">
        <f>B69*_c1/(B69*_c1+C69*_c2+D69*_c3+'Input spectra'!Y69)</f>
        <v>0</v>
      </c>
      <c r="M69">
        <f>C69*_c2/(B69*_c1+C69*_c2+D69*_c3+'Input spectra'!Y69)</f>
        <v>0</v>
      </c>
      <c r="N69">
        <f>D69*_c3/(B69*_c1+C69*_c2+D69*_c3+'Input spectra'!Y69)</f>
        <v>0</v>
      </c>
      <c r="O69">
        <f>'Input spectra'!Y69/(B69*_c1+C69*_c2+D69*_c3+'Input spectra'!Y69)</f>
        <v>1</v>
      </c>
      <c r="U69" s="6"/>
      <c r="X69" s="6"/>
      <c r="Y69" s="6"/>
    </row>
    <row r="70" spans="1:27" x14ac:dyDescent="0.25">
      <c r="A70">
        <v>620</v>
      </c>
      <c r="B70">
        <f>'Input spectra'!B70</f>
        <v>0</v>
      </c>
      <c r="C70">
        <f>'Input spectra'!D70</f>
        <v>0</v>
      </c>
      <c r="D70">
        <f>'Input spectra'!F70</f>
        <v>0</v>
      </c>
      <c r="E70" s="6">
        <f>'Input spectra'!I70</f>
        <v>2.29458E+19</v>
      </c>
      <c r="G70" s="6">
        <f t="shared" si="3"/>
        <v>2.2027968E+19</v>
      </c>
      <c r="H70">
        <f>1-EXP(-_t*(B70*_c1+C70*_c2+D70*_c3+'Input spectra'!Y70))</f>
        <v>2.5744408511178207E-2</v>
      </c>
      <c r="J70" s="6">
        <f t="shared" si="4"/>
        <v>5.6709700686316122E+17</v>
      </c>
      <c r="L70">
        <f>B70*_c1/(B70*_c1+C70*_c2+D70*_c3+'Input spectra'!Y70)</f>
        <v>0</v>
      </c>
      <c r="M70">
        <f>C70*_c2/(B70*_c1+C70*_c2+D70*_c3+'Input spectra'!Y70)</f>
        <v>0</v>
      </c>
      <c r="N70">
        <f>D70*_c3/(B70*_c1+C70*_c2+D70*_c3+'Input spectra'!Y70)</f>
        <v>0</v>
      </c>
      <c r="O70">
        <f>'Input spectra'!Y70/(B70*_c1+C70*_c2+D70*_c3+'Input spectra'!Y70)</f>
        <v>1</v>
      </c>
      <c r="U70" s="6"/>
      <c r="X70" s="6"/>
      <c r="Y70" s="6"/>
    </row>
    <row r="71" spans="1:27" x14ac:dyDescent="0.25">
      <c r="A71">
        <v>625</v>
      </c>
      <c r="B71">
        <f>'Input spectra'!B71</f>
        <v>0</v>
      </c>
      <c r="C71">
        <f>'Input spectra'!D71</f>
        <v>0</v>
      </c>
      <c r="D71">
        <f>'Input spectra'!F71</f>
        <v>0</v>
      </c>
      <c r="E71" s="6">
        <f>'Input spectra'!I71</f>
        <v>2.20303E+19</v>
      </c>
      <c r="G71" s="6">
        <f t="shared" si="3"/>
        <v>2.1149088E+19</v>
      </c>
      <c r="H71">
        <f>1-EXP(-_t*(B71*_c1+C71*_c2+D71*_c3+'Input spectra'!Y71))</f>
        <v>2.5586423364584165E-2</v>
      </c>
      <c r="J71" s="6">
        <f t="shared" si="4"/>
        <v>5.4112951934284659E+17</v>
      </c>
      <c r="L71">
        <f>B71*_c1/(B71*_c1+C71*_c2+D71*_c3+'Input spectra'!Y71)</f>
        <v>0</v>
      </c>
      <c r="M71">
        <f>C71*_c2/(B71*_c1+C71*_c2+D71*_c3+'Input spectra'!Y71)</f>
        <v>0</v>
      </c>
      <c r="N71">
        <f>D71*_c3/(B71*_c1+C71*_c2+D71*_c3+'Input spectra'!Y71)</f>
        <v>0</v>
      </c>
      <c r="O71">
        <f>'Input spectra'!Y71/(B71*_c1+C71*_c2+D71*_c3+'Input spectra'!Y71)</f>
        <v>1</v>
      </c>
      <c r="U71" s="6"/>
      <c r="X71" s="6"/>
      <c r="Y71" s="6"/>
    </row>
    <row r="72" spans="1:27" x14ac:dyDescent="0.25">
      <c r="A72">
        <v>630</v>
      </c>
      <c r="B72">
        <f>'Input spectra'!B72</f>
        <v>0</v>
      </c>
      <c r="C72">
        <f>'Input spectra'!D72</f>
        <v>0</v>
      </c>
      <c r="D72">
        <f>'Input spectra'!F72</f>
        <v>0</v>
      </c>
      <c r="E72" s="6">
        <f>'Input spectra'!I72</f>
        <v>2.21075E+19</v>
      </c>
      <c r="G72" s="6">
        <f t="shared" si="3"/>
        <v>2.12232E+19</v>
      </c>
      <c r="H72">
        <f>1-EXP(-_t*(B72*_c1+C72*_c2+D72*_c3+'Input spectra'!Y72))</f>
        <v>2.5428412599141526E-2</v>
      </c>
      <c r="J72" s="6">
        <f t="shared" si="4"/>
        <v>5.3967228627410042E+17</v>
      </c>
      <c r="L72">
        <f>B72*_c1/(B72*_c1+C72*_c2+D72*_c3+'Input spectra'!Y72)</f>
        <v>0</v>
      </c>
      <c r="M72">
        <f>C72*_c2/(B72*_c1+C72*_c2+D72*_c3+'Input spectra'!Y72)</f>
        <v>0</v>
      </c>
      <c r="N72">
        <f>D72*_c3/(B72*_c1+C72*_c2+D72*_c3+'Input spectra'!Y72)</f>
        <v>0</v>
      </c>
      <c r="O72">
        <f>'Input spectra'!Y72/(B72*_c1+C72*_c2+D72*_c3+'Input spectra'!Y72)</f>
        <v>1</v>
      </c>
      <c r="U72" s="6"/>
      <c r="X72" s="6"/>
      <c r="Y72" s="6"/>
    </row>
    <row r="73" spans="1:27" x14ac:dyDescent="0.25">
      <c r="A73">
        <v>635</v>
      </c>
      <c r="B73">
        <f>'Input spectra'!B73</f>
        <v>0</v>
      </c>
      <c r="C73">
        <f>'Input spectra'!D73</f>
        <v>0</v>
      </c>
      <c r="D73">
        <f>'Input spectra'!F73</f>
        <v>0</v>
      </c>
      <c r="E73" s="6">
        <f>'Input spectra'!I73</f>
        <v>2.290195E+19</v>
      </c>
      <c r="G73" s="6">
        <f t="shared" si="3"/>
        <v>2.1985872E+19</v>
      </c>
      <c r="H73">
        <f>1-EXP(-_t*(B73*_c1+C73*_c2+D73*_c3+'Input spectra'!Y73))</f>
        <v>2.5270376210695944E-2</v>
      </c>
      <c r="J73" s="6">
        <f t="shared" si="4"/>
        <v>5.5559125676020608E+17</v>
      </c>
      <c r="L73">
        <f>B73*_c1/(B73*_c1+C73*_c2+D73*_c3+'Input spectra'!Y73)</f>
        <v>0</v>
      </c>
      <c r="M73">
        <f>C73*_c2/(B73*_c1+C73*_c2+D73*_c3+'Input spectra'!Y73)</f>
        <v>0</v>
      </c>
      <c r="N73">
        <f>D73*_c3/(B73*_c1+C73*_c2+D73*_c3+'Input spectra'!Y73)</f>
        <v>0</v>
      </c>
      <c r="O73">
        <f>'Input spectra'!Y73/(B73*_c1+C73*_c2+D73*_c3+'Input spectra'!Y73)</f>
        <v>1</v>
      </c>
      <c r="U73" s="6"/>
      <c r="X73" s="6"/>
      <c r="Y73" s="6"/>
    </row>
    <row r="74" spans="1:27" x14ac:dyDescent="0.25">
      <c r="A74">
        <v>640</v>
      </c>
      <c r="B74">
        <f>'Input spectra'!B74</f>
        <v>0</v>
      </c>
      <c r="C74">
        <f>'Input spectra'!D74</f>
        <v>0</v>
      </c>
      <c r="D74">
        <f>'Input spectra'!F74</f>
        <v>0</v>
      </c>
      <c r="E74" s="6">
        <f>'Input spectra'!I74</f>
        <v>2.308225E+19</v>
      </c>
      <c r="G74" s="6">
        <f t="shared" si="3"/>
        <v>2.215896E+19</v>
      </c>
      <c r="H74">
        <f>1-EXP(-_t*(B74*_c1+C74*_c2+D74*_c3+'Input spectra'!Y74))</f>
        <v>2.51123141950923E-2</v>
      </c>
      <c r="J74" s="6">
        <f t="shared" si="4"/>
        <v>5.564627657564825E+17</v>
      </c>
      <c r="L74">
        <f>B74*_c1/(B74*_c1+C74*_c2+D74*_c3+'Input spectra'!Y74)</f>
        <v>0</v>
      </c>
      <c r="M74">
        <f>C74*_c2/(B74*_c1+C74*_c2+D74*_c3+'Input spectra'!Y74)</f>
        <v>0</v>
      </c>
      <c r="N74">
        <f>D74*_c3/(B74*_c1+C74*_c2+D74*_c3+'Input spectra'!Y74)</f>
        <v>0</v>
      </c>
      <c r="O74">
        <f>'Input spectra'!Y74/(B74*_c1+C74*_c2+D74*_c3+'Input spectra'!Y74)</f>
        <v>1</v>
      </c>
      <c r="U74" s="6"/>
      <c r="X74" s="6"/>
      <c r="Y74" s="6"/>
    </row>
    <row r="75" spans="1:27" x14ac:dyDescent="0.25">
      <c r="A75">
        <v>645</v>
      </c>
      <c r="B75">
        <f>'Input spectra'!B75</f>
        <v>0</v>
      </c>
      <c r="C75">
        <f>'Input spectra'!D75</f>
        <v>0</v>
      </c>
      <c r="D75">
        <f>'Input spectra'!F75</f>
        <v>0</v>
      </c>
      <c r="E75" s="6">
        <f>'Input spectra'!I75</f>
        <v>2.342485E+19</v>
      </c>
      <c r="G75" s="6">
        <f t="shared" si="3"/>
        <v>2.2487856E+19</v>
      </c>
      <c r="H75">
        <f>1-EXP(-_t*(B75*_c1+C75*_c2+D75*_c3+'Input spectra'!Y75))</f>
        <v>2.4954226548174918E-2</v>
      </c>
      <c r="J75" s="6">
        <f t="shared" si="4"/>
        <v>5.6116705320673459E+17</v>
      </c>
      <c r="L75">
        <f>B75*_c1/(B75*_c1+C75*_c2+D75*_c3+'Input spectra'!Y75)</f>
        <v>0</v>
      </c>
      <c r="M75">
        <f>C75*_c2/(B75*_c1+C75*_c2+D75*_c3+'Input spectra'!Y75)</f>
        <v>0</v>
      </c>
      <c r="N75">
        <f>D75*_c3/(B75*_c1+C75*_c2+D75*_c3+'Input spectra'!Y75)</f>
        <v>0</v>
      </c>
      <c r="O75">
        <f>'Input spectra'!Y75/(B75*_c1+C75*_c2+D75*_c3+'Input spectra'!Y75)</f>
        <v>1</v>
      </c>
      <c r="U75" s="6"/>
      <c r="X75" s="6"/>
      <c r="Y75" s="6"/>
    </row>
    <row r="76" spans="1:27" x14ac:dyDescent="0.25">
      <c r="A76">
        <v>650</v>
      </c>
      <c r="B76">
        <f>'Input spectra'!B76</f>
        <v>0</v>
      </c>
      <c r="C76">
        <f>'Input spectra'!D76</f>
        <v>0</v>
      </c>
      <c r="D76">
        <f>'Input spectra'!F76</f>
        <v>0</v>
      </c>
      <c r="E76" s="6">
        <f>'Input spectra'!I76</f>
        <v>2.23801E+19</v>
      </c>
      <c r="G76" s="6">
        <f t="shared" si="3"/>
        <v>2.1484896E+19</v>
      </c>
      <c r="H76">
        <f>1-EXP(-_t*(B76*_c1+C76*_c2+D76*_c3+'Input spectra'!Y76))</f>
        <v>2.4796113265787345E-2</v>
      </c>
      <c r="J76" s="6">
        <f t="shared" si="4"/>
        <v>5.3274191471966144E+17</v>
      </c>
      <c r="L76">
        <f>B76*_c1/(B76*_c1+C76*_c2+D76*_c3+'Input spectra'!Y76)</f>
        <v>0</v>
      </c>
      <c r="M76">
        <f>C76*_c2/(B76*_c1+C76*_c2+D76*_c3+'Input spectra'!Y76)</f>
        <v>0</v>
      </c>
      <c r="N76">
        <f>D76*_c3/(B76*_c1+C76*_c2+D76*_c3+'Input spectra'!Y76)</f>
        <v>0</v>
      </c>
      <c r="O76">
        <f>'Input spectra'!Y76/(B76*_c1+C76*_c2+D76*_c3+'Input spectra'!Y76)</f>
        <v>1</v>
      </c>
      <c r="U76" s="6"/>
      <c r="X76" s="6"/>
      <c r="Y76" s="6"/>
    </row>
    <row r="77" spans="1:27" x14ac:dyDescent="0.25">
      <c r="A77">
        <v>655</v>
      </c>
      <c r="B77">
        <f>'Input spectra'!B77</f>
        <v>0</v>
      </c>
      <c r="C77">
        <f>'Input spectra'!D77</f>
        <v>0</v>
      </c>
      <c r="D77">
        <f>'Input spectra'!F77</f>
        <v>0</v>
      </c>
      <c r="E77" s="6">
        <f>'Input spectra'!I77</f>
        <v>2.20168E+19</v>
      </c>
      <c r="G77" s="6">
        <f t="shared" si="3"/>
        <v>2.1136128E+19</v>
      </c>
      <c r="H77">
        <f>1-EXP(-_t*(B77*_c1+C77*_c2+D77*_c3+'Input spectra'!Y77))</f>
        <v>2.4637974343772795E-2</v>
      </c>
      <c r="J77" s="6">
        <f t="shared" si="4"/>
        <v>5.2075137939069779E+17</v>
      </c>
      <c r="L77">
        <f>B77*_c1/(B77*_c1+C77*_c2+D77*_c3+'Input spectra'!Y77)</f>
        <v>0</v>
      </c>
      <c r="M77">
        <f>C77*_c2/(B77*_c1+C77*_c2+D77*_c3+'Input spectra'!Y77)</f>
        <v>0</v>
      </c>
      <c r="N77">
        <f>D77*_c3/(B77*_c1+C77*_c2+D77*_c3+'Input spectra'!Y77)</f>
        <v>0</v>
      </c>
      <c r="O77">
        <f>'Input spectra'!Y77/(B77*_c1+C77*_c2+D77*_c3+'Input spectra'!Y77)</f>
        <v>1</v>
      </c>
      <c r="U77" s="6"/>
      <c r="X77" s="6"/>
      <c r="Y77" s="6"/>
    </row>
    <row r="78" spans="1:27" x14ac:dyDescent="0.25">
      <c r="A78">
        <v>660</v>
      </c>
      <c r="B78">
        <f>'Input spectra'!B78</f>
        <v>0</v>
      </c>
      <c r="C78">
        <f>'Input spectra'!D78</f>
        <v>0</v>
      </c>
      <c r="D78">
        <f>'Input spectra'!F78</f>
        <v>0</v>
      </c>
      <c r="E78" s="6">
        <f>'Input spectra'!I78</f>
        <v>2.320175E+19</v>
      </c>
      <c r="G78" s="6">
        <f t="shared" si="3"/>
        <v>2.227368E+19</v>
      </c>
      <c r="H78">
        <f>1-EXP(-_t*(B78*_c1+C78*_c2+D78*_c3+'Input spectra'!Y78))</f>
        <v>2.4479809777973371E-2</v>
      </c>
      <c r="J78" s="6">
        <f t="shared" si="4"/>
        <v>5.4525544945544992E+17</v>
      </c>
      <c r="L78">
        <f>B78*_c1/(B78*_c1+C78*_c2+D78*_c3+'Input spectra'!Y78)</f>
        <v>0</v>
      </c>
      <c r="M78">
        <f>C78*_c2/(B78*_c1+C78*_c2+D78*_c3+'Input spectra'!Y78)</f>
        <v>0</v>
      </c>
      <c r="N78">
        <f>D78*_c3/(B78*_c1+C78*_c2+D78*_c3+'Input spectra'!Y78)</f>
        <v>0</v>
      </c>
      <c r="O78">
        <f>'Input spectra'!Y78/(B78*_c1+C78*_c2+D78*_c3+'Input spectra'!Y78)</f>
        <v>1</v>
      </c>
      <c r="U78" s="6"/>
      <c r="X78" s="6"/>
      <c r="Y78" s="6"/>
    </row>
    <row r="79" spans="1:27" x14ac:dyDescent="0.25">
      <c r="A79">
        <v>665</v>
      </c>
      <c r="B79">
        <f>'Input spectra'!B79</f>
        <v>0</v>
      </c>
      <c r="C79">
        <f>'Input spectra'!D79</f>
        <v>0</v>
      </c>
      <c r="D79">
        <f>'Input spectra'!F79</f>
        <v>0</v>
      </c>
      <c r="E79" s="6">
        <f>'Input spectra'!I79</f>
        <v>2.369115E+19</v>
      </c>
      <c r="G79" s="6">
        <f t="shared" si="3"/>
        <v>2.2743504E+19</v>
      </c>
      <c r="H79">
        <f>1-EXP(-_t*(B79*_c1+C79*_c2+D79*_c3+'Input spectra'!Y79))</f>
        <v>2.4321619564230623E-2</v>
      </c>
      <c r="J79" s="6">
        <f t="shared" si="4"/>
        <v>5.5315885184555744E+17</v>
      </c>
      <c r="L79">
        <f>B79*_c1/(B79*_c1+C79*_c2+D79*_c3+'Input spectra'!Y79)</f>
        <v>0</v>
      </c>
      <c r="M79">
        <f>C79*_c2/(B79*_c1+C79*_c2+D79*_c3+'Input spectra'!Y79)</f>
        <v>0</v>
      </c>
      <c r="N79">
        <f>D79*_c3/(B79*_c1+C79*_c2+D79*_c3+'Input spectra'!Y79)</f>
        <v>0</v>
      </c>
      <c r="O79">
        <f>'Input spectra'!Y79/(B79*_c1+C79*_c2+D79*_c3+'Input spectra'!Y79)</f>
        <v>1</v>
      </c>
      <c r="U79" s="6"/>
      <c r="X79" s="6"/>
      <c r="Y79" s="6"/>
    </row>
    <row r="80" spans="1:27" x14ac:dyDescent="0.25">
      <c r="A80">
        <v>670</v>
      </c>
      <c r="B80">
        <f>'Input spectra'!B80</f>
        <v>0</v>
      </c>
      <c r="C80">
        <f>'Input spectra'!D80</f>
        <v>0</v>
      </c>
      <c r="D80">
        <f>'Input spectra'!F80</f>
        <v>0</v>
      </c>
      <c r="E80" s="6">
        <f>'Input spectra'!I80</f>
        <v>2.395355E+19</v>
      </c>
      <c r="G80" s="6">
        <f t="shared" si="3"/>
        <v>2.2995408E+19</v>
      </c>
      <c r="H80">
        <f>1-EXP(-_t*(B80*_c1+C80*_c2+D80*_c3+'Input spectra'!Y80))</f>
        <v>2.4091340261338967E-2</v>
      </c>
      <c r="J80" s="6">
        <f t="shared" si="4"/>
        <v>5.5399019857631616E+17</v>
      </c>
      <c r="L80">
        <f>B80*_c1/(B80*_c1+C80*_c2+D80*_c3+'Input spectra'!Y80)</f>
        <v>0</v>
      </c>
      <c r="M80">
        <f>C80*_c2/(B80*_c1+C80*_c2+D80*_c3+'Input spectra'!Y80)</f>
        <v>0</v>
      </c>
      <c r="N80">
        <f>D80*_c3/(B80*_c1+C80*_c2+D80*_c3+'Input spectra'!Y80)</f>
        <v>0</v>
      </c>
      <c r="O80">
        <f>'Input spectra'!Y80/(B80*_c1+C80*_c2+D80*_c3+'Input spectra'!Y80)</f>
        <v>1</v>
      </c>
      <c r="U80" s="6"/>
      <c r="X80" s="6"/>
      <c r="Y80" s="6"/>
    </row>
    <row r="81" spans="1:25" x14ac:dyDescent="0.25">
      <c r="A81">
        <v>675</v>
      </c>
      <c r="B81">
        <f>'Input spectra'!B81</f>
        <v>0</v>
      </c>
      <c r="C81">
        <f>'Input spectra'!D81</f>
        <v>0</v>
      </c>
      <c r="D81">
        <f>'Input spectra'!F81</f>
        <v>0</v>
      </c>
      <c r="E81" s="6">
        <f>'Input spectra'!I81</f>
        <v>2.36654E+19</v>
      </c>
      <c r="G81" s="6">
        <f t="shared" si="3"/>
        <v>2.2718784E+19</v>
      </c>
      <c r="H81">
        <f>1-EXP(-_t*(B81*_c1+C81*_c2+D81*_c3+'Input spectra'!Y81))</f>
        <v>2.386056677417181E-2</v>
      </c>
      <c r="J81" s="6">
        <f t="shared" si="4"/>
        <v>5.4208306265998611E+17</v>
      </c>
      <c r="L81">
        <f>B81*_c1/(B81*_c1+C81*_c2+D81*_c3+'Input spectra'!Y81)</f>
        <v>0</v>
      </c>
      <c r="M81">
        <f>C81*_c2/(B81*_c1+C81*_c2+D81*_c3+'Input spectra'!Y81)</f>
        <v>0</v>
      </c>
      <c r="N81">
        <f>D81*_c3/(B81*_c1+C81*_c2+D81*_c3+'Input spectra'!Y81)</f>
        <v>0</v>
      </c>
      <c r="O81">
        <f>'Input spectra'!Y81/(B81*_c1+C81*_c2+D81*_c3+'Input spectra'!Y81)</f>
        <v>1</v>
      </c>
      <c r="U81" s="6"/>
      <c r="X81" s="6"/>
      <c r="Y81" s="6"/>
    </row>
    <row r="82" spans="1:25" x14ac:dyDescent="0.25">
      <c r="A82">
        <v>680</v>
      </c>
      <c r="B82">
        <f>'Input spectra'!B82</f>
        <v>0</v>
      </c>
      <c r="C82">
        <f>'Input spectra'!D82</f>
        <v>0</v>
      </c>
      <c r="D82">
        <f>'Input spectra'!F82</f>
        <v>0</v>
      </c>
      <c r="E82" s="6">
        <f>'Input spectra'!I82</f>
        <v>2.377655E+19</v>
      </c>
      <c r="G82" s="6">
        <f t="shared" si="3"/>
        <v>2.2825488E+19</v>
      </c>
      <c r="H82">
        <f>1-EXP(-_t*(B82*_c1+C82*_c2+D82*_c3+'Input spectra'!Y82))</f>
        <v>2.3629738715911563E-2</v>
      </c>
      <c r="J82" s="6">
        <f t="shared" si="4"/>
        <v>5.3936031750317478E+17</v>
      </c>
      <c r="L82">
        <f>B82*_c1/(B82*_c1+C82*_c2+D82*_c3+'Input spectra'!Y82)</f>
        <v>0</v>
      </c>
      <c r="M82">
        <f>C82*_c2/(B82*_c1+C82*_c2+D82*_c3+'Input spectra'!Y82)</f>
        <v>0</v>
      </c>
      <c r="N82">
        <f>D82*_c3/(B82*_c1+C82*_c2+D82*_c3+'Input spectra'!Y82)</f>
        <v>0</v>
      </c>
      <c r="O82">
        <f>'Input spectra'!Y82/(B82*_c1+C82*_c2+D82*_c3+'Input spectra'!Y82)</f>
        <v>1</v>
      </c>
      <c r="U82" s="6"/>
      <c r="X82" s="6"/>
      <c r="Y82" s="6"/>
    </row>
    <row r="83" spans="1:25" x14ac:dyDescent="0.25">
      <c r="A83">
        <v>685</v>
      </c>
      <c r="B83">
        <f>'Input spectra'!B83</f>
        <v>0</v>
      </c>
      <c r="C83">
        <f>'Input spectra'!D83</f>
        <v>0</v>
      </c>
      <c r="D83">
        <f>'Input spectra'!F83</f>
        <v>0</v>
      </c>
      <c r="E83" s="6">
        <f>'Input spectra'!I83</f>
        <v>2.35421E+19</v>
      </c>
      <c r="G83" s="6">
        <f t="shared" si="3"/>
        <v>2.2600416E+19</v>
      </c>
      <c r="H83">
        <f>1-EXP(-_t*(B83*_c1+C83*_c2+D83*_c3+'Input spectra'!Y83))</f>
        <v>2.3398856073653773E-2</v>
      </c>
      <c r="J83" s="6">
        <f t="shared" si="4"/>
        <v>5.2882388118870189E+17</v>
      </c>
      <c r="L83">
        <f>B83*_c1/(B83*_c1+C83*_c2+D83*_c3+'Input spectra'!Y83)</f>
        <v>0</v>
      </c>
      <c r="M83">
        <f>C83*_c2/(B83*_c1+C83*_c2+D83*_c3+'Input spectra'!Y83)</f>
        <v>0</v>
      </c>
      <c r="N83">
        <f>D83*_c3/(B83*_c1+C83*_c2+D83*_c3+'Input spectra'!Y83)</f>
        <v>0</v>
      </c>
      <c r="O83">
        <f>'Input spectra'!Y83/(B83*_c1+C83*_c2+D83*_c3+'Input spectra'!Y83)</f>
        <v>1</v>
      </c>
      <c r="U83" s="6"/>
      <c r="X83" s="6"/>
      <c r="Y83" s="6"/>
    </row>
    <row r="84" spans="1:25" x14ac:dyDescent="0.25">
      <c r="A84">
        <v>690</v>
      </c>
      <c r="B84">
        <f>'Input spectra'!B84</f>
        <v>0</v>
      </c>
      <c r="C84">
        <f>'Input spectra'!D84</f>
        <v>0</v>
      </c>
      <c r="D84">
        <f>'Input spectra'!F84</f>
        <v>0</v>
      </c>
      <c r="E84" s="6">
        <f>'Input spectra'!I84</f>
        <v>2.045955E+19</v>
      </c>
      <c r="G84" s="6">
        <f t="shared" si="3"/>
        <v>1.9641168E+19</v>
      </c>
      <c r="H84">
        <f>1-EXP(-_t*(B84*_c1+C84*_c2+D84*_c3+'Input spectra'!Y84))</f>
        <v>2.3167918834490764E-2</v>
      </c>
      <c r="J84" s="6">
        <f t="shared" si="4"/>
        <v>4.5504498603859731E+17</v>
      </c>
      <c r="L84">
        <f>B84*_c1/(B84*_c1+C84*_c2+D84*_c3+'Input spectra'!Y84)</f>
        <v>0</v>
      </c>
      <c r="M84">
        <f>C84*_c2/(B84*_c1+C84*_c2+D84*_c3+'Input spectra'!Y84)</f>
        <v>0</v>
      </c>
      <c r="N84">
        <f>D84*_c3/(B84*_c1+C84*_c2+D84*_c3+'Input spectra'!Y84)</f>
        <v>0</v>
      </c>
      <c r="O84">
        <f>'Input spectra'!Y84/(B84*_c1+C84*_c2+D84*_c3+'Input spectra'!Y84)</f>
        <v>1</v>
      </c>
      <c r="U84" s="6"/>
      <c r="X84" s="6"/>
      <c r="Y84" s="6"/>
    </row>
    <row r="85" spans="1:25" x14ac:dyDescent="0.25">
      <c r="A85">
        <v>695</v>
      </c>
      <c r="B85">
        <f>'Input spectra'!B85</f>
        <v>0</v>
      </c>
      <c r="C85">
        <f>'Input spectra'!D85</f>
        <v>0</v>
      </c>
      <c r="D85">
        <f>'Input spectra'!F85</f>
        <v>0</v>
      </c>
      <c r="E85" s="6">
        <f>'Input spectra'!I85</f>
        <v>2.211565E+19</v>
      </c>
      <c r="G85" s="6">
        <f t="shared" si="3"/>
        <v>2.1231024E+19</v>
      </c>
      <c r="H85">
        <f>1-EXP(-_t*(B85*_c1+C85*_c2+D85*_c3+'Input spectra'!Y85))</f>
        <v>2.2936926985512085E-2</v>
      </c>
      <c r="J85" s="6">
        <f t="shared" si="4"/>
        <v>4.8697444731565472E+17</v>
      </c>
      <c r="L85">
        <f>B85*_c1/(B85*_c1+C85*_c2+D85*_c3+'Input spectra'!Y85)</f>
        <v>0</v>
      </c>
      <c r="M85">
        <f>C85*_c2/(B85*_c1+C85*_c2+D85*_c3+'Input spectra'!Y85)</f>
        <v>0</v>
      </c>
      <c r="N85">
        <f>D85*_c3/(B85*_c1+C85*_c2+D85*_c3+'Input spectra'!Y85)</f>
        <v>0</v>
      </c>
      <c r="O85">
        <f>'Input spectra'!Y85/(B85*_c1+C85*_c2+D85*_c3+'Input spectra'!Y85)</f>
        <v>1</v>
      </c>
      <c r="U85" s="6"/>
      <c r="X85" s="6"/>
      <c r="Y85" s="6"/>
    </row>
    <row r="86" spans="1:25" x14ac:dyDescent="0.25">
      <c r="A86">
        <v>700</v>
      </c>
      <c r="B86">
        <f>'Input spectra'!B86</f>
        <v>0</v>
      </c>
      <c r="C86">
        <f>'Input spectra'!D86</f>
        <v>0</v>
      </c>
      <c r="D86">
        <f>'Input spectra'!F86</f>
        <v>0</v>
      </c>
      <c r="E86" s="6">
        <f>'Input spectra'!I86</f>
        <v>2.25169E+19</v>
      </c>
      <c r="G86" s="6">
        <f t="shared" si="3"/>
        <v>2.1616224E+19</v>
      </c>
      <c r="H86">
        <f>1-EXP(-_t*(B86*_c1+C86*_c2+D86*_c3+'Input spectra'!Y86))</f>
        <v>2.28543581224534E-2</v>
      </c>
      <c r="J86" s="6">
        <f t="shared" si="4"/>
        <v>4.940249245511721E+17</v>
      </c>
      <c r="L86">
        <f>B86*_c1/(B86*_c1+C86*_c2+D86*_c3+'Input spectra'!Y86)</f>
        <v>0</v>
      </c>
      <c r="M86">
        <f>C86*_c2/(B86*_c1+C86*_c2+D86*_c3+'Input spectra'!Y86)</f>
        <v>0</v>
      </c>
      <c r="N86">
        <f>D86*_c3/(B86*_c1+C86*_c2+D86*_c3+'Input spectra'!Y86)</f>
        <v>0</v>
      </c>
      <c r="O86">
        <f>'Input spectra'!Y86/(B86*_c1+C86*_c2+D86*_c3+'Input spectra'!Y86)</f>
        <v>1</v>
      </c>
      <c r="U86" s="6"/>
      <c r="X86" s="6"/>
      <c r="Y86" s="6"/>
    </row>
    <row r="87" spans="1:25" x14ac:dyDescent="0.25">
      <c r="A87">
        <v>705</v>
      </c>
      <c r="B87">
        <f>'Input spectra'!B87</f>
        <v>0</v>
      </c>
      <c r="C87">
        <f>'Input spectra'!D87</f>
        <v>0</v>
      </c>
      <c r="D87">
        <f>'Input spectra'!F87</f>
        <v>0</v>
      </c>
      <c r="E87" s="6">
        <f>'Input spectra'!I87</f>
        <v>2.334275E+19</v>
      </c>
      <c r="G87" s="6">
        <f t="shared" si="3"/>
        <v>2.240904E+19</v>
      </c>
      <c r="H87">
        <f>1-EXP(-_t*(B87*_c1+C87*_c2+D87*_c3+'Input spectra'!Y87))</f>
        <v>2.2778625945303665E-2</v>
      </c>
      <c r="J87" s="6">
        <f t="shared" si="4"/>
        <v>5.1044713995334765E+17</v>
      </c>
      <c r="L87">
        <f>B87*_c1/(B87*_c1+C87*_c2+D87*_c3+'Input spectra'!Y87)</f>
        <v>0</v>
      </c>
      <c r="M87">
        <f>C87*_c2/(B87*_c1+C87*_c2+D87*_c3+'Input spectra'!Y87)</f>
        <v>0</v>
      </c>
      <c r="N87">
        <f>D87*_c3/(B87*_c1+C87*_c2+D87*_c3+'Input spectra'!Y87)</f>
        <v>0</v>
      </c>
      <c r="O87">
        <f>'Input spectra'!Y87/(B87*_c1+C87*_c2+D87*_c3+'Input spectra'!Y87)</f>
        <v>1</v>
      </c>
      <c r="U87" s="6"/>
      <c r="X87" s="6"/>
      <c r="Y87" s="6"/>
    </row>
    <row r="88" spans="1:25" x14ac:dyDescent="0.25">
      <c r="A88">
        <v>710</v>
      </c>
      <c r="B88">
        <f>'Input spectra'!B88</f>
        <v>0</v>
      </c>
      <c r="C88">
        <f>'Input spectra'!D88</f>
        <v>0</v>
      </c>
      <c r="D88">
        <f>'Input spectra'!F88</f>
        <v>0</v>
      </c>
      <c r="E88" s="6">
        <f>'Input spectra'!I88</f>
        <v>2.33967E+19</v>
      </c>
      <c r="G88" s="6">
        <f t="shared" si="3"/>
        <v>2.2460832E+19</v>
      </c>
      <c r="H88">
        <f>1-EXP(-_t*(B88*_c1+C88*_c2+D88*_c3+'Input spectra'!Y88))</f>
        <v>2.2702887898647495E-2</v>
      </c>
      <c r="J88" s="6">
        <f t="shared" si="4"/>
        <v>5.0992575100635443E+17</v>
      </c>
      <c r="L88">
        <f>B88*_c1/(B88*_c1+C88*_c2+D88*_c3+'Input spectra'!Y88)</f>
        <v>0</v>
      </c>
      <c r="M88">
        <f>C88*_c2/(B88*_c1+C88*_c2+D88*_c3+'Input spectra'!Y88)</f>
        <v>0</v>
      </c>
      <c r="N88">
        <f>D88*_c3/(B88*_c1+C88*_c2+D88*_c3+'Input spectra'!Y88)</f>
        <v>0</v>
      </c>
      <c r="O88">
        <f>'Input spectra'!Y88/(B88*_c1+C88*_c2+D88*_c3+'Input spectra'!Y88)</f>
        <v>1</v>
      </c>
      <c r="U88" s="6"/>
      <c r="X88" s="6"/>
      <c r="Y88" s="6"/>
    </row>
    <row r="89" spans="1:25" x14ac:dyDescent="0.25">
      <c r="A89">
        <v>715</v>
      </c>
      <c r="B89">
        <f>'Input spectra'!B89</f>
        <v>0</v>
      </c>
      <c r="C89">
        <f>'Input spectra'!D89</f>
        <v>0</v>
      </c>
      <c r="D89">
        <f>'Input spectra'!F89</f>
        <v>0</v>
      </c>
      <c r="E89" s="6">
        <f>'Input spectra'!I89</f>
        <v>2.27746E+19</v>
      </c>
      <c r="G89" s="6">
        <f t="shared" si="3"/>
        <v>2.1863616E+19</v>
      </c>
      <c r="H89">
        <f>1-EXP(-_t*(B89*_c1+C89*_c2+D89*_c3+'Input spectra'!Y89))</f>
        <v>2.2627143982029918E-2</v>
      </c>
      <c r="J89" s="6">
        <f t="shared" si="4"/>
        <v>4.9471118719981306E+17</v>
      </c>
      <c r="L89">
        <f>B89*_c1/(B89*_c1+C89*_c2+D89*_c3+'Input spectra'!Y89)</f>
        <v>0</v>
      </c>
      <c r="M89">
        <f>C89*_c2/(B89*_c1+C89*_c2+D89*_c3+'Input spectra'!Y89)</f>
        <v>0</v>
      </c>
      <c r="N89">
        <f>D89*_c3/(B89*_c1+C89*_c2+D89*_c3+'Input spectra'!Y89)</f>
        <v>0</v>
      </c>
      <c r="O89">
        <f>'Input spectra'!Y89/(B89*_c1+C89*_c2+D89*_c3+'Input spectra'!Y89)</f>
        <v>1</v>
      </c>
      <c r="U89" s="6"/>
      <c r="X89" s="6"/>
      <c r="Y89" s="6"/>
    </row>
    <row r="90" spans="1:25" x14ac:dyDescent="0.25">
      <c r="A90">
        <v>720</v>
      </c>
      <c r="B90">
        <f>'Input spectra'!B90</f>
        <v>0</v>
      </c>
      <c r="C90">
        <f>'Input spectra'!D90</f>
        <v>0</v>
      </c>
      <c r="D90">
        <f>'Input spectra'!F90</f>
        <v>0</v>
      </c>
      <c r="E90" s="6">
        <f>'Input spectra'!I90</f>
        <v>1.788295E+19</v>
      </c>
      <c r="G90" s="6">
        <f t="shared" si="3"/>
        <v>1.7167632E+19</v>
      </c>
      <c r="H90">
        <f>1-EXP(-_t*(B90*_c1+C90*_c2+D90*_c3+'Input spectra'!Y90))</f>
        <v>2.2551394194996077E-2</v>
      </c>
      <c r="J90" s="6">
        <f t="shared" si="4"/>
        <v>3.8715403662662886E+17</v>
      </c>
      <c r="L90">
        <f>B90*_c1/(B90*_c1+C90*_c2+D90*_c3+'Input spectra'!Y90)</f>
        <v>0</v>
      </c>
      <c r="M90">
        <f>C90*_c2/(B90*_c1+C90*_c2+D90*_c3+'Input spectra'!Y90)</f>
        <v>0</v>
      </c>
      <c r="N90">
        <f>D90*_c3/(B90*_c1+C90*_c2+D90*_c3+'Input spectra'!Y90)</f>
        <v>0</v>
      </c>
      <c r="O90">
        <f>'Input spectra'!Y90/(B90*_c1+C90*_c2+D90*_c3+'Input spectra'!Y90)</f>
        <v>1</v>
      </c>
      <c r="U90" s="6"/>
      <c r="X90" s="6"/>
      <c r="Y90" s="6"/>
    </row>
    <row r="91" spans="1:25" x14ac:dyDescent="0.25">
      <c r="A91">
        <v>725</v>
      </c>
      <c r="B91">
        <f>'Input spectra'!B91</f>
        <v>0</v>
      </c>
      <c r="C91">
        <f>'Input spectra'!D91</f>
        <v>0</v>
      </c>
      <c r="D91">
        <f>'Input spectra'!F91</f>
        <v>0</v>
      </c>
      <c r="E91" s="6">
        <f>'Input spectra'!I91</f>
        <v>1.90809E+19</v>
      </c>
      <c r="G91" s="6">
        <f t="shared" si="3"/>
        <v>1.8317664E+19</v>
      </c>
      <c r="H91">
        <f>1-EXP(-_t*(B91*_c1+C91*_c2+D91*_c3+'Input spectra'!Y91))</f>
        <v>2.2475638537090892E-2</v>
      </c>
      <c r="J91" s="6">
        <f t="shared" si="4"/>
        <v>4.117011949078825E+17</v>
      </c>
      <c r="L91">
        <f>B91*_c1/(B91*_c1+C91*_c2+D91*_c3+'Input spectra'!Y91)</f>
        <v>0</v>
      </c>
      <c r="M91">
        <f>C91*_c2/(B91*_c1+C91*_c2+D91*_c3+'Input spectra'!Y91)</f>
        <v>0</v>
      </c>
      <c r="N91">
        <f>D91*_c3/(B91*_c1+C91*_c2+D91*_c3+'Input spectra'!Y91)</f>
        <v>0</v>
      </c>
      <c r="O91">
        <f>'Input spectra'!Y91/(B91*_c1+C91*_c2+D91*_c3+'Input spectra'!Y91)</f>
        <v>1</v>
      </c>
      <c r="U91" s="6"/>
      <c r="X91" s="6"/>
      <c r="Y91" s="6"/>
    </row>
    <row r="92" spans="1:25" x14ac:dyDescent="0.25">
      <c r="A92">
        <v>730</v>
      </c>
      <c r="B92">
        <f>'Input spectra'!B92</f>
        <v>0</v>
      </c>
      <c r="C92">
        <f>'Input spectra'!D92</f>
        <v>0</v>
      </c>
      <c r="D92">
        <f>'Input spectra'!F92</f>
        <v>0</v>
      </c>
      <c r="E92" s="6">
        <f>'Input spectra'!I92</f>
        <v>2.04061E+19</v>
      </c>
      <c r="G92" s="6">
        <f t="shared" si="3"/>
        <v>1.9589856E+19</v>
      </c>
      <c r="H92">
        <f>1-EXP(-_t*(B92*_c1+C92*_c2+D92*_c3+'Input spectra'!Y92))</f>
        <v>2.2504793357914998E-2</v>
      </c>
      <c r="J92" s="6">
        <f t="shared" si="4"/>
        <v>4.408656611913113E+17</v>
      </c>
      <c r="L92">
        <f>B92*_c1/(B92*_c1+C92*_c2+D92*_c3+'Input spectra'!Y92)</f>
        <v>0</v>
      </c>
      <c r="M92">
        <f>C92*_c2/(B92*_c1+C92*_c2+D92*_c3+'Input spectra'!Y92)</f>
        <v>0</v>
      </c>
      <c r="N92">
        <f>D92*_c3/(B92*_c1+C92*_c2+D92*_c3+'Input spectra'!Y92)</f>
        <v>0</v>
      </c>
      <c r="O92">
        <f>'Input spectra'!Y92/(B92*_c1+C92*_c2+D92*_c3+'Input spectra'!Y92)</f>
        <v>1</v>
      </c>
      <c r="U92" s="6"/>
      <c r="X92" s="6"/>
      <c r="Y92" s="6"/>
    </row>
    <row r="93" spans="1:25" x14ac:dyDescent="0.25">
      <c r="A93">
        <v>735</v>
      </c>
      <c r="B93">
        <f>'Input spectra'!B93</f>
        <v>0</v>
      </c>
      <c r="C93">
        <f>'Input spectra'!D93</f>
        <v>0</v>
      </c>
      <c r="D93">
        <f>'Input spectra'!F93</f>
        <v>0</v>
      </c>
      <c r="E93" s="6">
        <f>'Input spectra'!I93</f>
        <v>2.239475E+19</v>
      </c>
      <c r="G93" s="6">
        <f t="shared" si="3"/>
        <v>2.149896E+19</v>
      </c>
      <c r="H93">
        <f>1-EXP(-_t*(B93*_c1+C93*_c2+D93*_c3+'Input spectra'!Y93))</f>
        <v>2.2543142177152919E-2</v>
      </c>
      <c r="J93" s="6">
        <f t="shared" si="4"/>
        <v>4.8465411194092352E+17</v>
      </c>
      <c r="L93">
        <f>B93*_c1/(B93*_c1+C93*_c2+D93*_c3+'Input spectra'!Y93)</f>
        <v>0</v>
      </c>
      <c r="M93">
        <f>C93*_c2/(B93*_c1+C93*_c2+D93*_c3+'Input spectra'!Y93)</f>
        <v>0</v>
      </c>
      <c r="N93">
        <f>D93*_c3/(B93*_c1+C93*_c2+D93*_c3+'Input spectra'!Y93)</f>
        <v>0</v>
      </c>
      <c r="O93">
        <f>'Input spectra'!Y93/(B93*_c1+C93*_c2+D93*_c3+'Input spectra'!Y93)</f>
        <v>1</v>
      </c>
      <c r="U93" s="6"/>
      <c r="X93" s="6"/>
      <c r="Y93" s="6"/>
    </row>
    <row r="94" spans="1:25" x14ac:dyDescent="0.25">
      <c r="A94">
        <v>740</v>
      </c>
      <c r="B94">
        <f>'Input spectra'!B94</f>
        <v>0</v>
      </c>
      <c r="C94">
        <f>'Input spectra'!D94</f>
        <v>0</v>
      </c>
      <c r="D94">
        <f>'Input spectra'!F94</f>
        <v>0</v>
      </c>
      <c r="E94" s="6">
        <f>'Input spectra'!I94</f>
        <v>2.26169E+19</v>
      </c>
      <c r="G94" s="6">
        <f t="shared" si="3"/>
        <v>2.1712224E+19</v>
      </c>
      <c r="H94">
        <f>1-EXP(-_t*(B94*_c1+C94*_c2+D94*_c3+'Input spectra'!Y94))</f>
        <v>2.2581489491900864E-2</v>
      </c>
      <c r="J94" s="6">
        <f t="shared" si="4"/>
        <v>4.9029435810179776E+17</v>
      </c>
      <c r="L94">
        <f>B94*_c1/(B94*_c1+C94*_c2+D94*_c3+'Input spectra'!Y94)</f>
        <v>0</v>
      </c>
      <c r="M94">
        <f>C94*_c2/(B94*_c1+C94*_c2+D94*_c3+'Input spectra'!Y94)</f>
        <v>0</v>
      </c>
      <c r="N94">
        <f>D94*_c3/(B94*_c1+C94*_c2+D94*_c3+'Input spectra'!Y94)</f>
        <v>0</v>
      </c>
      <c r="O94">
        <f>'Input spectra'!Y94/(B94*_c1+C94*_c2+D94*_c3+'Input spectra'!Y94)</f>
        <v>1</v>
      </c>
      <c r="U94" s="6"/>
      <c r="X94" s="6"/>
      <c r="Y94" s="6"/>
    </row>
    <row r="95" spans="1:25" x14ac:dyDescent="0.25">
      <c r="A95">
        <v>745</v>
      </c>
      <c r="B95">
        <f>'Input spectra'!B95</f>
        <v>0</v>
      </c>
      <c r="C95">
        <f>'Input spectra'!D95</f>
        <v>0</v>
      </c>
      <c r="D95">
        <f>'Input spectra'!F95</f>
        <v>0</v>
      </c>
      <c r="E95" s="6">
        <f>'Input spectra'!I95</f>
        <v>2.34022E+19</v>
      </c>
      <c r="G95" s="6">
        <f t="shared" si="3"/>
        <v>2.2466112E+19</v>
      </c>
      <c r="H95">
        <f>1-EXP(-_t*(B95*_c1+C95*_c2+D95*_c3+'Input spectra'!Y95))</f>
        <v>2.261983530221745E-2</v>
      </c>
      <c r="J95" s="6">
        <f t="shared" si="4"/>
        <v>5.0817975332117107E+17</v>
      </c>
      <c r="L95">
        <f>B95*_c1/(B95*_c1+C95*_c2+D95*_c3+'Input spectra'!Y95)</f>
        <v>0</v>
      </c>
      <c r="M95">
        <f>C95*_c2/(B95*_c1+C95*_c2+D95*_c3+'Input spectra'!Y95)</f>
        <v>0</v>
      </c>
      <c r="N95">
        <f>D95*_c3/(B95*_c1+C95*_c2+D95*_c3+'Input spectra'!Y95)</f>
        <v>0</v>
      </c>
      <c r="O95">
        <f>'Input spectra'!Y95/(B95*_c1+C95*_c2+D95*_c3+'Input spectra'!Y95)</f>
        <v>1</v>
      </c>
      <c r="U95" s="6"/>
      <c r="X95" s="6"/>
      <c r="Y95" s="6"/>
    </row>
    <row r="96" spans="1:25" x14ac:dyDescent="0.25">
      <c r="A96">
        <v>750</v>
      </c>
      <c r="B96">
        <f>'Input spectra'!B96</f>
        <v>0</v>
      </c>
      <c r="C96">
        <f>'Input spectra'!D96</f>
        <v>0</v>
      </c>
      <c r="D96">
        <f>'Input spectra'!F96</f>
        <v>0</v>
      </c>
      <c r="E96" s="6">
        <f>'Input spectra'!I96</f>
        <v>2.32055E+19</v>
      </c>
      <c r="G96" s="6">
        <f t="shared" si="3"/>
        <v>2.227728E+19</v>
      </c>
      <c r="H96">
        <f>1-EXP(-_t*(B96*_c1+C96*_c2+D96*_c3+'Input spectra'!Y96))</f>
        <v>2.2658179608162077E-2</v>
      </c>
      <c r="J96" s="6">
        <f t="shared" si="4"/>
        <v>5.0476261142131686E+17</v>
      </c>
      <c r="L96">
        <f>B96*_c1/(B96*_c1+C96*_c2+D96*_c3+'Input spectra'!Y96)</f>
        <v>0</v>
      </c>
      <c r="M96">
        <f>C96*_c2/(B96*_c1+C96*_c2+D96*_c3+'Input spectra'!Y96)</f>
        <v>0</v>
      </c>
      <c r="N96">
        <f>D96*_c3/(B96*_c1+C96*_c2+D96*_c3+'Input spectra'!Y96)</f>
        <v>0</v>
      </c>
      <c r="O96">
        <f>'Input spectra'!Y96/(B96*_c1+C96*_c2+D96*_c3+'Input spectra'!Y96)</f>
        <v>1</v>
      </c>
      <c r="U96" s="6"/>
      <c r="X96" s="6"/>
      <c r="Y96" s="6"/>
    </row>
    <row r="97" spans="1:25" x14ac:dyDescent="0.25">
      <c r="A97">
        <v>755</v>
      </c>
      <c r="B97">
        <f>'Input spectra'!B97</f>
        <v>0</v>
      </c>
      <c r="C97">
        <f>'Input spectra'!D97</f>
        <v>0</v>
      </c>
      <c r="D97">
        <f>'Input spectra'!F97</f>
        <v>0</v>
      </c>
      <c r="E97" s="6">
        <f>'Input spectra'!I97</f>
        <v>2.33602E+19</v>
      </c>
      <c r="G97" s="6">
        <f t="shared" si="3"/>
        <v>2.2425792E+19</v>
      </c>
      <c r="H97">
        <f>1-EXP(-_t*(B97*_c1+C97*_c2+D97*_c3+'Input spectra'!Y97))</f>
        <v>2.2696522409793474E-2</v>
      </c>
      <c r="J97" s="6">
        <f t="shared" si="4"/>
        <v>5.0898749068536723E+17</v>
      </c>
      <c r="L97">
        <f>B97*_c1/(B97*_c1+C97*_c2+D97*_c3+'Input spectra'!Y97)</f>
        <v>0</v>
      </c>
      <c r="M97">
        <f>C97*_c2/(B97*_c1+C97*_c2+D97*_c3+'Input spectra'!Y97)</f>
        <v>0</v>
      </c>
      <c r="N97">
        <f>D97*_c3/(B97*_c1+C97*_c2+D97*_c3+'Input spectra'!Y97)</f>
        <v>0</v>
      </c>
      <c r="O97">
        <f>'Input spectra'!Y97/(B97*_c1+C97*_c2+D97*_c3+'Input spectra'!Y97)</f>
        <v>1</v>
      </c>
      <c r="U97" s="6"/>
      <c r="X97" s="6"/>
      <c r="Y97" s="6"/>
    </row>
    <row r="98" spans="1:25" x14ac:dyDescent="0.25">
      <c r="A98">
        <v>760</v>
      </c>
      <c r="B98">
        <f>'Input spectra'!B98</f>
        <v>0</v>
      </c>
      <c r="C98">
        <f>'Input spectra'!D98</f>
        <v>0</v>
      </c>
      <c r="D98">
        <f>'Input spectra'!F98</f>
        <v>0</v>
      </c>
      <c r="E98" s="6">
        <f>'Input spectra'!I98</f>
        <v>7.01145E+18</v>
      </c>
      <c r="G98" s="6">
        <f t="shared" ref="G98:G129" si="5">E98*_transm</f>
        <v>6.730992E+18</v>
      </c>
      <c r="H98">
        <f>1-EXP(-_t*(B98*_c1+C98*_c2+D98*_c3+'Input spectra'!Y98))</f>
        <v>2.2686494904500365E-2</v>
      </c>
      <c r="J98" s="6">
        <f t="shared" si="4"/>
        <v>1.5270261571023274E+17</v>
      </c>
      <c r="L98">
        <f>B98*_c1/(B98*_c1+C98*_c2+D98*_c3+'Input spectra'!Y98)</f>
        <v>0</v>
      </c>
      <c r="M98">
        <f>C98*_c2/(B98*_c1+C98*_c2+D98*_c3+'Input spectra'!Y98)</f>
        <v>0</v>
      </c>
      <c r="N98">
        <f>D98*_c3/(B98*_c1+C98*_c2+D98*_c3+'Input spectra'!Y98)</f>
        <v>0</v>
      </c>
      <c r="O98">
        <f>'Input spectra'!Y98/(B98*_c1+C98*_c2+D98*_c3+'Input spectra'!Y98)</f>
        <v>1</v>
      </c>
      <c r="U98" s="6"/>
      <c r="X98" s="6"/>
      <c r="Y98" s="6"/>
    </row>
    <row r="99" spans="1:25" x14ac:dyDescent="0.25">
      <c r="A99">
        <v>765</v>
      </c>
      <c r="B99">
        <f>'Input spectra'!B99</f>
        <v>0</v>
      </c>
      <c r="C99">
        <f>'Input spectra'!D99</f>
        <v>0</v>
      </c>
      <c r="D99">
        <f>'Input spectra'!F99</f>
        <v>0</v>
      </c>
      <c r="E99" s="6">
        <f>'Input spectra'!I99</f>
        <v>1.31169E+19</v>
      </c>
      <c r="G99" s="6">
        <f t="shared" si="5"/>
        <v>1.2592224E+19</v>
      </c>
      <c r="H99">
        <f>1-EXP(-_t*(B99*_c1+C99*_c2+D99*_c3+'Input spectra'!Y99))</f>
        <v>2.262295877998588E-2</v>
      </c>
      <c r="J99" s="6">
        <f t="shared" si="4"/>
        <v>2.8487336450034893E+17</v>
      </c>
      <c r="L99">
        <f>B99*_c1/(B99*_c1+C99*_c2+D99*_c3+'Input spectra'!Y99)</f>
        <v>0</v>
      </c>
      <c r="M99">
        <f>C99*_c2/(B99*_c1+C99*_c2+D99*_c3+'Input spectra'!Y99)</f>
        <v>0</v>
      </c>
      <c r="N99">
        <f>D99*_c3/(B99*_c1+C99*_c2+D99*_c3+'Input spectra'!Y99)</f>
        <v>0</v>
      </c>
      <c r="O99">
        <f>'Input spectra'!Y99/(B99*_c1+C99*_c2+D99*_c3+'Input spectra'!Y99)</f>
        <v>1</v>
      </c>
      <c r="U99" s="6"/>
      <c r="X99" s="6"/>
      <c r="Y99" s="6"/>
    </row>
    <row r="100" spans="1:25" x14ac:dyDescent="0.25">
      <c r="A100">
        <v>770</v>
      </c>
      <c r="B100">
        <f>'Input spectra'!B100</f>
        <v>0</v>
      </c>
      <c r="C100">
        <f>'Input spectra'!D100</f>
        <v>0</v>
      </c>
      <c r="D100">
        <f>'Input spectra'!F100</f>
        <v>0</v>
      </c>
      <c r="E100" s="6">
        <f>'Input spectra'!I100</f>
        <v>2.239585E+19</v>
      </c>
      <c r="G100" s="6">
        <f t="shared" si="5"/>
        <v>2.1500016E+19</v>
      </c>
      <c r="H100">
        <f>1-EXP(-_t*(B100*_c1+C100*_c2+D100*_c3+'Input spectra'!Y100))</f>
        <v>2.2559418524924824E-2</v>
      </c>
      <c r="J100" s="6">
        <f t="shared" si="4"/>
        <v>4.850278592365801E+17</v>
      </c>
      <c r="L100">
        <f>B100*_c1/(B100*_c1+C100*_c2+D100*_c3+'Input spectra'!Y100)</f>
        <v>0</v>
      </c>
      <c r="M100">
        <f>C100*_c2/(B100*_c1+C100*_c2+D100*_c3+'Input spectra'!Y100)</f>
        <v>0</v>
      </c>
      <c r="N100">
        <f>D100*_c3/(B100*_c1+C100*_c2+D100*_c3+'Input spectra'!Y100)</f>
        <v>0</v>
      </c>
      <c r="O100">
        <f>'Input spectra'!Y100/(B100*_c1+C100*_c2+D100*_c3+'Input spectra'!Y100)</f>
        <v>1</v>
      </c>
      <c r="U100" s="6"/>
      <c r="X100" s="6"/>
      <c r="Y100" s="6"/>
    </row>
    <row r="101" spans="1:25" x14ac:dyDescent="0.25">
      <c r="A101">
        <v>775</v>
      </c>
      <c r="B101">
        <f>'Input spectra'!B101</f>
        <v>0</v>
      </c>
      <c r="C101">
        <f>'Input spectra'!D101</f>
        <v>0</v>
      </c>
      <c r="D101">
        <f>'Input spectra'!F101</f>
        <v>0</v>
      </c>
      <c r="E101" s="6">
        <f>'Input spectra'!I101</f>
        <v>2.28337E+19</v>
      </c>
      <c r="G101" s="6">
        <f t="shared" si="5"/>
        <v>2.1920352E+19</v>
      </c>
      <c r="H101">
        <f>1-EXP(-_t*(B101*_c1+C101*_c2+D101*_c3+'Input spectra'!Y101))</f>
        <v>2.2495874139048411E-2</v>
      </c>
      <c r="J101" s="6">
        <f t="shared" si="4"/>
        <v>4.9311747967563808E+17</v>
      </c>
      <c r="L101">
        <f>B101*_c1/(B101*_c1+C101*_c2+D101*_c3+'Input spectra'!Y101)</f>
        <v>0</v>
      </c>
      <c r="M101">
        <f>C101*_c2/(B101*_c1+C101*_c2+D101*_c3+'Input spectra'!Y101)</f>
        <v>0</v>
      </c>
      <c r="N101">
        <f>D101*_c3/(B101*_c1+C101*_c2+D101*_c3+'Input spectra'!Y101)</f>
        <v>0</v>
      </c>
      <c r="O101">
        <f>'Input spectra'!Y101/(B101*_c1+C101*_c2+D101*_c3+'Input spectra'!Y101)</f>
        <v>1</v>
      </c>
      <c r="U101" s="6"/>
      <c r="X101" s="6"/>
      <c r="Y101" s="6"/>
    </row>
    <row r="102" spans="1:25" x14ac:dyDescent="0.25">
      <c r="A102">
        <v>780</v>
      </c>
      <c r="B102">
        <f>'Input spectra'!B102</f>
        <v>0</v>
      </c>
      <c r="C102">
        <f>'Input spectra'!D102</f>
        <v>0</v>
      </c>
      <c r="D102">
        <f>'Input spectra'!F102</f>
        <v>0</v>
      </c>
      <c r="E102" s="6">
        <f>'Input spectra'!I102</f>
        <v>2.27848E+19</v>
      </c>
      <c r="G102" s="6">
        <f t="shared" si="5"/>
        <v>2.1873408E+19</v>
      </c>
      <c r="H102">
        <f>1-EXP(-_t*(B102*_c1+C102*_c2+D102*_c3+'Input spectra'!Y102))</f>
        <v>2.2432325622088078E-2</v>
      </c>
      <c r="J102" s="6">
        <f t="shared" si="4"/>
        <v>4.9067141072078637E+17</v>
      </c>
      <c r="L102">
        <f>B102*_c1/(B102*_c1+C102*_c2+D102*_c3+'Input spectra'!Y102)</f>
        <v>0</v>
      </c>
      <c r="M102">
        <f>C102*_c2/(B102*_c1+C102*_c2+D102*_c3+'Input spectra'!Y102)</f>
        <v>0</v>
      </c>
      <c r="N102">
        <f>D102*_c3/(B102*_c1+C102*_c2+D102*_c3+'Input spectra'!Y102)</f>
        <v>0</v>
      </c>
      <c r="O102">
        <f>'Input spectra'!Y102/(B102*_c1+C102*_c2+D102*_c3+'Input spectra'!Y102)</f>
        <v>1</v>
      </c>
      <c r="U102" s="6"/>
      <c r="X102" s="6"/>
      <c r="Y102" s="6"/>
    </row>
    <row r="103" spans="1:25" x14ac:dyDescent="0.25">
      <c r="A103">
        <v>785</v>
      </c>
      <c r="B103">
        <f>'Input spectra'!B103</f>
        <v>0</v>
      </c>
      <c r="C103">
        <f>'Input spectra'!D103</f>
        <v>0</v>
      </c>
      <c r="D103">
        <f>'Input spectra'!F103</f>
        <v>0</v>
      </c>
      <c r="E103" s="6">
        <f>'Input spectra'!I103</f>
        <v>2.28815E+19</v>
      </c>
      <c r="G103" s="6">
        <f t="shared" si="5"/>
        <v>2.196624E+19</v>
      </c>
      <c r="H103">
        <f>1-EXP(-_t*(B103*_c1+C103*_c2+D103*_c3+'Input spectra'!Y103))</f>
        <v>2.2368772973775486E-2</v>
      </c>
      <c r="J103" s="6">
        <f t="shared" si="4"/>
        <v>4.9135783564746605E+17</v>
      </c>
      <c r="L103">
        <f>B103*_c1/(B103*_c1+C103*_c2+D103*_c3+'Input spectra'!Y103)</f>
        <v>0</v>
      </c>
      <c r="M103">
        <f>C103*_c2/(B103*_c1+C103*_c2+D103*_c3+'Input spectra'!Y103)</f>
        <v>0</v>
      </c>
      <c r="N103">
        <f>D103*_c3/(B103*_c1+C103*_c2+D103*_c3+'Input spectra'!Y103)</f>
        <v>0</v>
      </c>
      <c r="O103">
        <f>'Input spectra'!Y103/(B103*_c1+C103*_c2+D103*_c3+'Input spectra'!Y103)</f>
        <v>1</v>
      </c>
      <c r="U103" s="6"/>
      <c r="X103" s="6"/>
      <c r="Y103" s="6"/>
    </row>
    <row r="104" spans="1:25" x14ac:dyDescent="0.25">
      <c r="A104">
        <v>790</v>
      </c>
      <c r="B104">
        <f>'Input spectra'!B104</f>
        <v>0</v>
      </c>
      <c r="C104">
        <f>'Input spectra'!D104</f>
        <v>0</v>
      </c>
      <c r="D104">
        <f>'Input spectra'!F104</f>
        <v>0</v>
      </c>
      <c r="E104" s="6">
        <f>'Input spectra'!I104</f>
        <v>2.176035E+19</v>
      </c>
      <c r="G104" s="6">
        <f t="shared" si="5"/>
        <v>2.0889936E+19</v>
      </c>
      <c r="H104">
        <f>1-EXP(-_t*(B104*_c1+C104*_c2+D104*_c3+'Input spectra'!Y104))</f>
        <v>2.2305216193841848E-2</v>
      </c>
      <c r="J104" s="6">
        <f t="shared" si="4"/>
        <v>4.6595453875551981E+17</v>
      </c>
      <c r="L104">
        <f>B104*_c1/(B104*_c1+C104*_c2+D104*_c3+'Input spectra'!Y104)</f>
        <v>0</v>
      </c>
      <c r="M104">
        <f>C104*_c2/(B104*_c1+C104*_c2+D104*_c3+'Input spectra'!Y104)</f>
        <v>0</v>
      </c>
      <c r="N104">
        <f>D104*_c3/(B104*_c1+C104*_c2+D104*_c3+'Input spectra'!Y104)</f>
        <v>0</v>
      </c>
      <c r="O104">
        <f>'Input spectra'!Y104/(B104*_c1+C104*_c2+D104*_c3+'Input spectra'!Y104)</f>
        <v>1</v>
      </c>
      <c r="U104" s="6"/>
      <c r="X104" s="6"/>
      <c r="Y104" s="6"/>
    </row>
    <row r="105" spans="1:25" x14ac:dyDescent="0.25">
      <c r="A105">
        <v>795</v>
      </c>
      <c r="B105">
        <f>'Input spectra'!B105</f>
        <v>0</v>
      </c>
      <c r="C105">
        <f>'Input spectra'!D105</f>
        <v>0</v>
      </c>
      <c r="D105">
        <f>'Input spectra'!F105</f>
        <v>0</v>
      </c>
      <c r="E105" s="6">
        <f>'Input spectra'!I105</f>
        <v>2.17481E+19</v>
      </c>
      <c r="G105" s="6">
        <f t="shared" si="5"/>
        <v>2.0878176E+19</v>
      </c>
      <c r="H105">
        <f>1-EXP(-_t*(B105*_c1+C105*_c2+D105*_c3+'Input spectra'!Y105))</f>
        <v>2.2307024114422647E-2</v>
      </c>
      <c r="J105" s="6">
        <f t="shared" si="4"/>
        <v>4.6572997549716013E+17</v>
      </c>
      <c r="L105">
        <f>B105*_c1/(B105*_c1+C105*_c2+D105*_c3+'Input spectra'!Y105)</f>
        <v>0</v>
      </c>
      <c r="M105">
        <f>C105*_c2/(B105*_c1+C105*_c2+D105*_c3+'Input spectra'!Y105)</f>
        <v>0</v>
      </c>
      <c r="N105">
        <f>D105*_c3/(B105*_c1+C105*_c2+D105*_c3+'Input spectra'!Y105)</f>
        <v>0</v>
      </c>
      <c r="O105">
        <f>'Input spectra'!Y105/(B105*_c1+C105*_c2+D105*_c3+'Input spectra'!Y105)</f>
        <v>1</v>
      </c>
      <c r="U105" s="6"/>
      <c r="X105" s="6"/>
      <c r="Y105" s="6"/>
    </row>
    <row r="106" spans="1:25" x14ac:dyDescent="0.25">
      <c r="A106">
        <v>800</v>
      </c>
      <c r="B106">
        <f>'Input spectra'!B106</f>
        <v>0</v>
      </c>
      <c r="C106">
        <f>'Input spectra'!D106</f>
        <v>0</v>
      </c>
      <c r="D106">
        <f>'Input spectra'!F106</f>
        <v>0</v>
      </c>
      <c r="E106" s="6">
        <f>'Input spectra'!I106</f>
        <v>2.160815E+19</v>
      </c>
      <c r="G106" s="6">
        <f t="shared" si="5"/>
        <v>2.0743824E+19</v>
      </c>
      <c r="H106">
        <f>1-EXP(-_t*(B106*_c1+C106*_c2+D106*_c3+'Input spectra'!Y106))</f>
        <v>2.2452326567468983E-2</v>
      </c>
      <c r="J106" s="6">
        <f t="shared" si="4"/>
        <v>4.6574711070610074E+17</v>
      </c>
      <c r="L106">
        <f>B106*_c1/(B106*_c1+C106*_c2+D106*_c3+'Input spectra'!Y106)</f>
        <v>0</v>
      </c>
      <c r="M106">
        <f>C106*_c2/(B106*_c1+C106*_c2+D106*_c3+'Input spectra'!Y106)</f>
        <v>0</v>
      </c>
      <c r="N106">
        <f>D106*_c3/(B106*_c1+C106*_c2+D106*_c3+'Input spectra'!Y106)</f>
        <v>0</v>
      </c>
      <c r="O106">
        <f>'Input spectra'!Y106/(B106*_c1+C106*_c2+D106*_c3+'Input spectra'!Y106)</f>
        <v>1</v>
      </c>
      <c r="U106" s="6"/>
      <c r="X106" s="6"/>
      <c r="Y106" s="6"/>
    </row>
    <row r="107" spans="1:25" x14ac:dyDescent="0.25">
      <c r="A107">
        <v>805</v>
      </c>
      <c r="B107">
        <f>'Input spectra'!B107</f>
        <v>0</v>
      </c>
      <c r="C107">
        <f>'Input spectra'!D107</f>
        <v>0</v>
      </c>
      <c r="D107">
        <f>'Input spectra'!F107</f>
        <v>0</v>
      </c>
      <c r="E107" s="6">
        <f>'Input spectra'!I107</f>
        <v>2.14395E+19</v>
      </c>
      <c r="G107" s="6">
        <f t="shared" si="5"/>
        <v>2.058192E+19</v>
      </c>
      <c r="H107">
        <f>1-EXP(-_t*(B107*_c1+C107*_c2+D107*_c3+'Input spectra'!Y107))</f>
        <v>2.259760742600303E-2</v>
      </c>
      <c r="J107" s="6">
        <f t="shared" si="4"/>
        <v>4.6510214823340026E+17</v>
      </c>
      <c r="L107">
        <f>B107*_c1/(B107*_c1+C107*_c2+D107*_c3+'Input spectra'!Y107)</f>
        <v>0</v>
      </c>
      <c r="M107">
        <f>C107*_c2/(B107*_c1+C107*_c2+D107*_c3+'Input spectra'!Y107)</f>
        <v>0</v>
      </c>
      <c r="N107">
        <f>D107*_c3/(B107*_c1+C107*_c2+D107*_c3+'Input spectra'!Y107)</f>
        <v>0</v>
      </c>
      <c r="O107">
        <f>'Input spectra'!Y107/(B107*_c1+C107*_c2+D107*_c3+'Input spectra'!Y107)</f>
        <v>1</v>
      </c>
      <c r="U107" s="6"/>
      <c r="X107" s="6"/>
      <c r="Y107" s="6"/>
    </row>
    <row r="108" spans="1:25" x14ac:dyDescent="0.25">
      <c r="A108">
        <v>810</v>
      </c>
      <c r="B108">
        <f>'Input spectra'!B108</f>
        <v>0</v>
      </c>
      <c r="C108">
        <f>'Input spectra'!D108</f>
        <v>0</v>
      </c>
      <c r="D108">
        <f>'Input spectra'!F108</f>
        <v>0</v>
      </c>
      <c r="E108" s="6">
        <f>'Input spectra'!I108</f>
        <v>2.139435E+19</v>
      </c>
      <c r="G108" s="6">
        <f t="shared" si="5"/>
        <v>2.0538576E+19</v>
      </c>
      <c r="H108">
        <f>1-EXP(-_t*(B108*_c1+C108*_c2+D108*_c3+'Input spectra'!Y108))</f>
        <v>2.2742866693234332E-2</v>
      </c>
      <c r="J108" s="6">
        <f t="shared" si="4"/>
        <v>4.6710609603686202E+17</v>
      </c>
      <c r="L108">
        <f>B108*_c1/(B108*_c1+C108*_c2+D108*_c3+'Input spectra'!Y108)</f>
        <v>0</v>
      </c>
      <c r="M108">
        <f>C108*_c2/(B108*_c1+C108*_c2+D108*_c3+'Input spectra'!Y108)</f>
        <v>0</v>
      </c>
      <c r="N108">
        <f>D108*_c3/(B108*_c1+C108*_c2+D108*_c3+'Input spectra'!Y108)</f>
        <v>0</v>
      </c>
      <c r="O108">
        <f>'Input spectra'!Y108/(B108*_c1+C108*_c2+D108*_c3+'Input spectra'!Y108)</f>
        <v>1</v>
      </c>
      <c r="U108" s="6"/>
      <c r="X108" s="6"/>
      <c r="Y108" s="6"/>
    </row>
    <row r="109" spans="1:25" x14ac:dyDescent="0.25">
      <c r="A109">
        <v>815</v>
      </c>
      <c r="B109">
        <f>'Input spectra'!B109</f>
        <v>0</v>
      </c>
      <c r="C109">
        <f>'Input spectra'!D109</f>
        <v>0</v>
      </c>
      <c r="D109">
        <f>'Input spectra'!F109</f>
        <v>0</v>
      </c>
      <c r="E109" s="6">
        <f>'Input spectra'!I109</f>
        <v>1.816675E+19</v>
      </c>
      <c r="G109" s="6">
        <f t="shared" si="5"/>
        <v>1.744008E+19</v>
      </c>
      <c r="H109">
        <f>1-EXP(-_t*(B109*_c1+C109*_c2+D109*_c3+'Input spectra'!Y109))</f>
        <v>2.2888104372371654E-2</v>
      </c>
      <c r="J109" s="6">
        <f t="shared" si="4"/>
        <v>3.9917037130251142E+17</v>
      </c>
      <c r="L109">
        <f>B109*_c1/(B109*_c1+C109*_c2+D109*_c3+'Input spectra'!Y109)</f>
        <v>0</v>
      </c>
      <c r="M109">
        <f>C109*_c2/(B109*_c1+C109*_c2+D109*_c3+'Input spectra'!Y109)</f>
        <v>0</v>
      </c>
      <c r="N109">
        <f>D109*_c3/(B109*_c1+C109*_c2+D109*_c3+'Input spectra'!Y109)</f>
        <v>0</v>
      </c>
      <c r="O109">
        <f>'Input spectra'!Y109/(B109*_c1+C109*_c2+D109*_c3+'Input spectra'!Y109)</f>
        <v>1</v>
      </c>
      <c r="U109" s="6"/>
      <c r="X109" s="6"/>
      <c r="Y109" s="6"/>
    </row>
    <row r="110" spans="1:25" x14ac:dyDescent="0.25">
      <c r="A110">
        <v>820</v>
      </c>
      <c r="B110">
        <f>'Input spectra'!B110</f>
        <v>0</v>
      </c>
      <c r="C110">
        <f>'Input spectra'!D110</f>
        <v>0</v>
      </c>
      <c r="D110">
        <f>'Input spectra'!F110</f>
        <v>0</v>
      </c>
      <c r="E110" s="6">
        <f>'Input spectra'!I110</f>
        <v>1.81828E+19</v>
      </c>
      <c r="G110" s="6">
        <f t="shared" si="5"/>
        <v>1.7455488E+19</v>
      </c>
      <c r="H110">
        <f>1-EXP(-_t*(B110*_c1+C110*_c2+D110*_c3+'Input spectra'!Y110))</f>
        <v>2.303332046662343E-2</v>
      </c>
      <c r="J110" s="6">
        <f t="shared" si="4"/>
        <v>4.0205784900529971E+17</v>
      </c>
      <c r="L110">
        <f>B110*_c1/(B110*_c1+C110*_c2+D110*_c3+'Input spectra'!Y110)</f>
        <v>0</v>
      </c>
      <c r="M110">
        <f>C110*_c2/(B110*_c1+C110*_c2+D110*_c3+'Input spectra'!Y110)</f>
        <v>0</v>
      </c>
      <c r="N110">
        <f>D110*_c3/(B110*_c1+C110*_c2+D110*_c3+'Input spectra'!Y110)</f>
        <v>0</v>
      </c>
      <c r="O110">
        <f>'Input spectra'!Y110/(B110*_c1+C110*_c2+D110*_c3+'Input spectra'!Y110)</f>
        <v>1</v>
      </c>
      <c r="U110" s="6"/>
      <c r="X110" s="6"/>
      <c r="Y110" s="6"/>
    </row>
    <row r="111" spans="1:25" x14ac:dyDescent="0.25">
      <c r="A111">
        <v>825</v>
      </c>
      <c r="B111">
        <f>'Input spectra'!B111</f>
        <v>0</v>
      </c>
      <c r="C111">
        <f>'Input spectra'!D111</f>
        <v>0</v>
      </c>
      <c r="D111">
        <f>'Input spectra'!F111</f>
        <v>0</v>
      </c>
      <c r="E111" s="6">
        <f>'Input spectra'!I111</f>
        <v>1.988385E+19</v>
      </c>
      <c r="G111" s="6">
        <f t="shared" si="5"/>
        <v>1.9088496E+19</v>
      </c>
      <c r="H111">
        <f>1-EXP(-_t*(B111*_c1+C111*_c2+D111*_c3+'Input spectra'!Y111))</f>
        <v>2.3178514979197318E-2</v>
      </c>
      <c r="J111" s="6">
        <f t="shared" si="4"/>
        <v>4.424429904663481E+17</v>
      </c>
      <c r="L111">
        <f>B111*_c1/(B111*_c1+C111*_c2+D111*_c3+'Input spectra'!Y111)</f>
        <v>0</v>
      </c>
      <c r="M111">
        <f>C111*_c2/(B111*_c1+C111*_c2+D111*_c3+'Input spectra'!Y111)</f>
        <v>0</v>
      </c>
      <c r="N111">
        <f>D111*_c3/(B111*_c1+C111*_c2+D111*_c3+'Input spectra'!Y111)</f>
        <v>0</v>
      </c>
      <c r="O111">
        <f>'Input spectra'!Y111/(B111*_c1+C111*_c2+D111*_c3+'Input spectra'!Y111)</f>
        <v>1</v>
      </c>
      <c r="U111" s="6"/>
      <c r="X111" s="6"/>
      <c r="Y111" s="6"/>
    </row>
    <row r="112" spans="1:25" x14ac:dyDescent="0.25">
      <c r="A112">
        <v>830</v>
      </c>
      <c r="B112">
        <f>'Input spectra'!B112</f>
        <v>0</v>
      </c>
      <c r="C112">
        <f>'Input spectra'!D112</f>
        <v>0</v>
      </c>
      <c r="D112">
        <f>'Input spectra'!F112</f>
        <v>0</v>
      </c>
      <c r="E112" s="6">
        <f>'Input spectra'!I112</f>
        <v>1.911965E+19</v>
      </c>
      <c r="G112" s="6">
        <f t="shared" si="5"/>
        <v>1.8354864E+19</v>
      </c>
      <c r="H112">
        <f>1-EXP(-_t*(B112*_c1+C112*_c2+D112*_c3+'Input spectra'!Y112))</f>
        <v>2.3140598315157246E-2</v>
      </c>
      <c r="J112" s="6">
        <f t="shared" si="4"/>
        <v>4.2474253495334042E+17</v>
      </c>
      <c r="L112">
        <f>B112*_c1/(B112*_c1+C112*_c2+D112*_c3+'Input spectra'!Y112)</f>
        <v>0</v>
      </c>
      <c r="M112">
        <f>C112*_c2/(B112*_c1+C112*_c2+D112*_c3+'Input spectra'!Y112)</f>
        <v>0</v>
      </c>
      <c r="N112">
        <f>D112*_c3/(B112*_c1+C112*_c2+D112*_c3+'Input spectra'!Y112)</f>
        <v>0</v>
      </c>
      <c r="O112">
        <f>'Input spectra'!Y112/(B112*_c1+C112*_c2+D112*_c3+'Input spectra'!Y112)</f>
        <v>1</v>
      </c>
      <c r="U112" s="6"/>
      <c r="X112" s="6"/>
      <c r="Y112" s="6"/>
    </row>
    <row r="113" spans="1:25" x14ac:dyDescent="0.25">
      <c r="A113">
        <v>835</v>
      </c>
      <c r="B113">
        <f>'Input spectra'!B113</f>
        <v>0</v>
      </c>
      <c r="C113">
        <f>'Input spectra'!D113</f>
        <v>0</v>
      </c>
      <c r="D113">
        <f>'Input spectra'!F113</f>
        <v>0</v>
      </c>
      <c r="E113" s="6">
        <f>'Input spectra'!I113</f>
        <v>2.07445E+19</v>
      </c>
      <c r="G113" s="6">
        <f t="shared" si="5"/>
        <v>1.991472E+19</v>
      </c>
      <c r="H113">
        <f>1-EXP(-_t*(B113*_c1+C113*_c2+D113*_c3+'Input spectra'!Y113))</f>
        <v>2.3047092278028813E-2</v>
      </c>
      <c r="J113" s="6">
        <f t="shared" si="4"/>
        <v>4.5897638953110598E+17</v>
      </c>
      <c r="L113">
        <f>B113*_c1/(B113*_c1+C113*_c2+D113*_c3+'Input spectra'!Y113)</f>
        <v>0</v>
      </c>
      <c r="M113">
        <f>C113*_c2/(B113*_c1+C113*_c2+D113*_c3+'Input spectra'!Y113)</f>
        <v>0</v>
      </c>
      <c r="N113">
        <f>D113*_c3/(B113*_c1+C113*_c2+D113*_c3+'Input spectra'!Y113)</f>
        <v>0</v>
      </c>
      <c r="O113">
        <f>'Input spectra'!Y113/(B113*_c1+C113*_c2+D113*_c3+'Input spectra'!Y113)</f>
        <v>1</v>
      </c>
      <c r="U113" s="6"/>
      <c r="X113" s="6"/>
      <c r="Y113" s="6"/>
    </row>
    <row r="114" spans="1:25" x14ac:dyDescent="0.25">
      <c r="A114">
        <v>840</v>
      </c>
      <c r="B114">
        <f>'Input spectra'!B114</f>
        <v>0</v>
      </c>
      <c r="C114">
        <f>'Input spectra'!D114</f>
        <v>0</v>
      </c>
      <c r="D114">
        <f>'Input spectra'!F114</f>
        <v>0</v>
      </c>
      <c r="E114" s="6">
        <f>'Input spectra'!I114</f>
        <v>2.130985E+19</v>
      </c>
      <c r="G114" s="6">
        <f t="shared" si="5"/>
        <v>2.0457456E+19</v>
      </c>
      <c r="H114">
        <f>1-EXP(-_t*(B114*_c1+C114*_c2+D114*_c3+'Input spectra'!Y114))</f>
        <v>2.2953577290401483E-2</v>
      </c>
      <c r="J114" s="6">
        <f t="shared" si="4"/>
        <v>4.6957179746098758E+17</v>
      </c>
      <c r="L114">
        <f>B114*_c1/(B114*_c1+C114*_c2+D114*_c3+'Input spectra'!Y114)</f>
        <v>0</v>
      </c>
      <c r="M114">
        <f>C114*_c2/(B114*_c1+C114*_c2+D114*_c3+'Input spectra'!Y114)</f>
        <v>0</v>
      </c>
      <c r="N114">
        <f>D114*_c3/(B114*_c1+C114*_c2+D114*_c3+'Input spectra'!Y114)</f>
        <v>0</v>
      </c>
      <c r="O114">
        <f>'Input spectra'!Y114/(B114*_c1+C114*_c2+D114*_c3+'Input spectra'!Y114)</f>
        <v>1</v>
      </c>
      <c r="U114" s="6"/>
      <c r="X114" s="6"/>
      <c r="Y114" s="6"/>
    </row>
    <row r="115" spans="1:25" x14ac:dyDescent="0.25">
      <c r="A115">
        <v>845</v>
      </c>
      <c r="B115">
        <f>'Input spectra'!B115</f>
        <v>0</v>
      </c>
      <c r="C115">
        <f>'Input spectra'!D115</f>
        <v>0</v>
      </c>
      <c r="D115">
        <f>'Input spectra'!F115</f>
        <v>0</v>
      </c>
      <c r="E115" s="6">
        <f>'Input spectra'!I115</f>
        <v>2.14234E+19</v>
      </c>
      <c r="G115" s="6">
        <f t="shared" si="5"/>
        <v>2.0566464E+19</v>
      </c>
      <c r="H115">
        <f>1-EXP(-_t*(B115*_c1+C115*_c2+D115*_c3+'Input spectra'!Y115))</f>
        <v>2.2860053351418608E-2</v>
      </c>
      <c r="J115" s="6">
        <f t="shared" si="4"/>
        <v>4.7015046429003014E+17</v>
      </c>
      <c r="L115">
        <f>B115*_c1/(B115*_c1+C115*_c2+D115*_c3+'Input spectra'!Y115)</f>
        <v>0</v>
      </c>
      <c r="M115">
        <f>C115*_c2/(B115*_c1+C115*_c2+D115*_c3+'Input spectra'!Y115)</f>
        <v>0</v>
      </c>
      <c r="N115">
        <f>D115*_c3/(B115*_c1+C115*_c2+D115*_c3+'Input spectra'!Y115)</f>
        <v>0</v>
      </c>
      <c r="O115">
        <f>'Input spectra'!Y115/(B115*_c1+C115*_c2+D115*_c3+'Input spectra'!Y115)</f>
        <v>1</v>
      </c>
      <c r="U115" s="6"/>
      <c r="X115" s="6"/>
      <c r="Y115" s="6"/>
    </row>
    <row r="116" spans="1:25" x14ac:dyDescent="0.25">
      <c r="A116">
        <v>850</v>
      </c>
      <c r="B116">
        <f>'Input spectra'!B116</f>
        <v>0</v>
      </c>
      <c r="C116">
        <f>'Input spectra'!D116</f>
        <v>0</v>
      </c>
      <c r="D116">
        <f>'Input spectra'!F116</f>
        <v>0</v>
      </c>
      <c r="E116" s="6">
        <f>'Input spectra'!I116</f>
        <v>1.951355E+19</v>
      </c>
      <c r="G116" s="6">
        <f t="shared" si="5"/>
        <v>1.8733008E+19</v>
      </c>
      <c r="H116">
        <f>1-EXP(-_t*(B116*_c1+C116*_c2+D116*_c3+'Input spectra'!Y116))</f>
        <v>2.2766520460223205E-2</v>
      </c>
      <c r="J116" s="6">
        <f t="shared" si="4"/>
        <v>4.2648540991352499E+17</v>
      </c>
      <c r="L116">
        <f>B116*_c1/(B116*_c1+C116*_c2+D116*_c3+'Input spectra'!Y116)</f>
        <v>0</v>
      </c>
      <c r="M116">
        <f>C116*_c2/(B116*_c1+C116*_c2+D116*_c3+'Input spectra'!Y116)</f>
        <v>0</v>
      </c>
      <c r="N116">
        <f>D116*_c3/(B116*_c1+C116*_c2+D116*_c3+'Input spectra'!Y116)</f>
        <v>0</v>
      </c>
      <c r="O116">
        <f>'Input spectra'!Y116/(B116*_c1+C116*_c2+D116*_c3+'Input spectra'!Y116)</f>
        <v>1</v>
      </c>
      <c r="U116" s="6"/>
      <c r="X116" s="6"/>
      <c r="Y116" s="6"/>
    </row>
    <row r="117" spans="1:25" x14ac:dyDescent="0.25">
      <c r="A117">
        <v>855</v>
      </c>
      <c r="B117">
        <f>'Input spectra'!B117</f>
        <v>0</v>
      </c>
      <c r="C117">
        <f>'Input spectra'!D117</f>
        <v>0</v>
      </c>
      <c r="D117">
        <f>'Input spectra'!F117</f>
        <v>0</v>
      </c>
      <c r="E117" s="6">
        <f>'Input spectra'!I117</f>
        <v>1.95692E+19</v>
      </c>
      <c r="G117" s="6">
        <f t="shared" si="5"/>
        <v>1.8786432E+19</v>
      </c>
      <c r="H117">
        <f>1-EXP(-_t*(B117*_c1+C117*_c2+D117*_c3+'Input spectra'!Y117))</f>
        <v>2.2672978615958406E-2</v>
      </c>
      <c r="J117" s="6">
        <f t="shared" si="4"/>
        <v>4.2594437100615667E+17</v>
      </c>
      <c r="L117">
        <f>B117*_c1/(B117*_c1+C117*_c2+D117*_c3+'Input spectra'!Y117)</f>
        <v>0</v>
      </c>
      <c r="M117">
        <f>C117*_c2/(B117*_c1+C117*_c2+D117*_c3+'Input spectra'!Y117)</f>
        <v>0</v>
      </c>
      <c r="N117">
        <f>D117*_c3/(B117*_c1+C117*_c2+D117*_c3+'Input spectra'!Y117)</f>
        <v>0</v>
      </c>
      <c r="O117">
        <f>'Input spectra'!Y117/(B117*_c1+C117*_c2+D117*_c3+'Input spectra'!Y117)</f>
        <v>1</v>
      </c>
      <c r="U117" s="6"/>
      <c r="X117" s="6"/>
      <c r="Y117" s="6"/>
    </row>
    <row r="118" spans="1:25" x14ac:dyDescent="0.25">
      <c r="A118">
        <v>860</v>
      </c>
      <c r="B118">
        <f>'Input spectra'!B118</f>
        <v>0</v>
      </c>
      <c r="C118">
        <f>'Input spectra'!D118</f>
        <v>0</v>
      </c>
      <c r="D118">
        <f>'Input spectra'!F118</f>
        <v>0</v>
      </c>
      <c r="E118" s="6">
        <f>'Input spectra'!I118</f>
        <v>2.131695E+19</v>
      </c>
      <c r="G118" s="6">
        <f t="shared" si="5"/>
        <v>2.0464272E+19</v>
      </c>
      <c r="H118">
        <f>1-EXP(-_t*(B118*_c1+C118*_c2+D118*_c3+'Input spectra'!Y118))</f>
        <v>2.2579427817767228E-2</v>
      </c>
      <c r="J118" s="6">
        <f t="shared" si="4"/>
        <v>4.6207155246715501E+17</v>
      </c>
      <c r="L118">
        <f>B118*_c1/(B118*_c1+C118*_c2+D118*_c3+'Input spectra'!Y118)</f>
        <v>0</v>
      </c>
      <c r="M118">
        <f>C118*_c2/(B118*_c1+C118*_c2+D118*_c3+'Input spectra'!Y118)</f>
        <v>0</v>
      </c>
      <c r="N118">
        <f>D118*_c3/(B118*_c1+C118*_c2+D118*_c3+'Input spectra'!Y118)</f>
        <v>0</v>
      </c>
      <c r="O118">
        <f>'Input spectra'!Y118/(B118*_c1+C118*_c2+D118*_c3+'Input spectra'!Y118)</f>
        <v>1</v>
      </c>
      <c r="U118" s="6"/>
      <c r="X118" s="6"/>
      <c r="Y118" s="6"/>
    </row>
    <row r="119" spans="1:25" x14ac:dyDescent="0.25">
      <c r="A119">
        <v>865</v>
      </c>
      <c r="B119">
        <f>'Input spectra'!B119</f>
        <v>0</v>
      </c>
      <c r="C119">
        <f>'Input spectra'!D119</f>
        <v>0</v>
      </c>
      <c r="D119">
        <f>'Input spectra'!F119</f>
        <v>0</v>
      </c>
      <c r="E119" s="6">
        <f>'Input spectra'!I119</f>
        <v>2.06249E+19</v>
      </c>
      <c r="G119" s="6">
        <f t="shared" si="5"/>
        <v>1.9799904E+19</v>
      </c>
      <c r="H119">
        <f>1-EXP(-_t*(B119*_c1+C119*_c2+D119*_c3+'Input spectra'!Y119))</f>
        <v>2.2524105257856752E-2</v>
      </c>
      <c r="J119" s="6">
        <f t="shared" si="4"/>
        <v>4.4597512179145894E+17</v>
      </c>
      <c r="L119">
        <f>B119*_c1/(B119*_c1+C119*_c2+D119*_c3+'Input spectra'!Y119)</f>
        <v>0</v>
      </c>
      <c r="M119">
        <f>C119*_c2/(B119*_c1+C119*_c2+D119*_c3+'Input spectra'!Y119)</f>
        <v>0</v>
      </c>
      <c r="N119">
        <f>D119*_c3/(B119*_c1+C119*_c2+D119*_c3+'Input spectra'!Y119)</f>
        <v>0</v>
      </c>
      <c r="O119">
        <f>'Input spectra'!Y119/(B119*_c1+C119*_c2+D119*_c3+'Input spectra'!Y119)</f>
        <v>1</v>
      </c>
      <c r="U119" s="6"/>
      <c r="X119" s="6"/>
      <c r="Y119" s="6"/>
    </row>
    <row r="120" spans="1:25" x14ac:dyDescent="0.25">
      <c r="A120">
        <v>870</v>
      </c>
      <c r="B120">
        <f>'Input spectra'!B120</f>
        <v>0</v>
      </c>
      <c r="C120">
        <f>'Input spectra'!D120</f>
        <v>0</v>
      </c>
      <c r="D120">
        <f>'Input spectra'!F120</f>
        <v>0</v>
      </c>
      <c r="E120" s="6">
        <f>'Input spectra'!I120</f>
        <v>2.103135E+19</v>
      </c>
      <c r="G120" s="6">
        <f t="shared" si="5"/>
        <v>2.0190096E+19</v>
      </c>
      <c r="H120">
        <f>1-EXP(-_t*(B120*_c1+C120*_c2+D120*_c3+'Input spectra'!Y120))</f>
        <v>2.2526059816779909E-2</v>
      </c>
      <c r="J120" s="6">
        <f t="shared" si="4"/>
        <v>4.5480331020252877E+17</v>
      </c>
      <c r="L120">
        <f>B120*_c1/(B120*_c1+C120*_c2+D120*_c3+'Input spectra'!Y120)</f>
        <v>0</v>
      </c>
      <c r="M120">
        <f>C120*_c2/(B120*_c1+C120*_c2+D120*_c3+'Input spectra'!Y120)</f>
        <v>0</v>
      </c>
      <c r="N120">
        <f>D120*_c3/(B120*_c1+C120*_c2+D120*_c3+'Input spectra'!Y120)</f>
        <v>0</v>
      </c>
      <c r="O120">
        <f>'Input spectra'!Y120/(B120*_c1+C120*_c2+D120*_c3+'Input spectra'!Y120)</f>
        <v>1</v>
      </c>
      <c r="U120" s="6"/>
      <c r="X120" s="6"/>
      <c r="Y120" s="6"/>
    </row>
    <row r="121" spans="1:25" x14ac:dyDescent="0.25">
      <c r="A121">
        <v>875</v>
      </c>
      <c r="B121">
        <f>'Input spectra'!B121</f>
        <v>0</v>
      </c>
      <c r="C121">
        <f>'Input spectra'!D121</f>
        <v>0</v>
      </c>
      <c r="D121">
        <f>'Input spectra'!F121</f>
        <v>0</v>
      </c>
      <c r="E121" s="6">
        <f>'Input spectra'!I121</f>
        <v>2.04479E+19</v>
      </c>
      <c r="G121" s="6">
        <f t="shared" si="5"/>
        <v>1.9629984E+19</v>
      </c>
      <c r="H121">
        <f>1-EXP(-_t*(B121*_c1+C121*_c2+D121*_c3+'Input spectra'!Y121))</f>
        <v>2.2528014371794747E-2</v>
      </c>
      <c r="J121" s="6">
        <f t="shared" si="4"/>
        <v>4.4222456167010093E+17</v>
      </c>
      <c r="L121">
        <f>B121*_c1/(B121*_c1+C121*_c2+D121*_c3+'Input spectra'!Y121)</f>
        <v>0</v>
      </c>
      <c r="M121">
        <f>C121*_c2/(B121*_c1+C121*_c2+D121*_c3+'Input spectra'!Y121)</f>
        <v>0</v>
      </c>
      <c r="N121">
        <f>D121*_c3/(B121*_c1+C121*_c2+D121*_c3+'Input spectra'!Y121)</f>
        <v>0</v>
      </c>
      <c r="O121">
        <f>'Input spectra'!Y121/(B121*_c1+C121*_c2+D121*_c3+'Input spectra'!Y121)</f>
        <v>1</v>
      </c>
      <c r="U121" s="6"/>
      <c r="X121" s="6"/>
      <c r="Y121" s="6"/>
    </row>
    <row r="122" spans="1:25" x14ac:dyDescent="0.25">
      <c r="A122">
        <v>880</v>
      </c>
      <c r="B122">
        <f>'Input spectra'!B122</f>
        <v>0</v>
      </c>
      <c r="C122">
        <f>'Input spectra'!D122</f>
        <v>0</v>
      </c>
      <c r="D122">
        <f>'Input spectra'!F122</f>
        <v>0</v>
      </c>
      <c r="E122" s="6">
        <f>'Input spectra'!I122</f>
        <v>2.064775E+19</v>
      </c>
      <c r="G122" s="6">
        <f t="shared" si="5"/>
        <v>1.982184E+19</v>
      </c>
      <c r="H122">
        <f>1-EXP(-_t*(B122*_c1+C122*_c2+D122*_c3+'Input spectra'!Y122))</f>
        <v>2.2529968922901156E-2</v>
      </c>
      <c r="J122" s="6">
        <f t="shared" si="4"/>
        <v>4.4658543919471904E+17</v>
      </c>
      <c r="L122">
        <f>B122*_c1/(B122*_c1+C122*_c2+D122*_c3+'Input spectra'!Y122)</f>
        <v>0</v>
      </c>
      <c r="M122">
        <f>C122*_c2/(B122*_c1+C122*_c2+D122*_c3+'Input spectra'!Y122)</f>
        <v>0</v>
      </c>
      <c r="N122">
        <f>D122*_c3/(B122*_c1+C122*_c2+D122*_c3+'Input spectra'!Y122)</f>
        <v>0</v>
      </c>
      <c r="O122">
        <f>'Input spectra'!Y122/(B122*_c1+C122*_c2+D122*_c3+'Input spectra'!Y122)</f>
        <v>1</v>
      </c>
      <c r="U122" s="6"/>
      <c r="X122" s="6"/>
      <c r="Y122" s="6"/>
    </row>
    <row r="123" spans="1:25" x14ac:dyDescent="0.25">
      <c r="A123">
        <v>885</v>
      </c>
      <c r="B123">
        <f>'Input spectra'!B123</f>
        <v>0</v>
      </c>
      <c r="C123">
        <f>'Input spectra'!D123</f>
        <v>0</v>
      </c>
      <c r="D123">
        <f>'Input spectra'!F123</f>
        <v>0</v>
      </c>
      <c r="E123" s="6">
        <f>'Input spectra'!I123</f>
        <v>2.083465E+19</v>
      </c>
      <c r="G123" s="6">
        <f t="shared" si="5"/>
        <v>2.0001264E+19</v>
      </c>
      <c r="H123">
        <f>1-EXP(-_t*(B123*_c1+C123*_c2+D123*_c3+'Input spectra'!Y123))</f>
        <v>2.2531923470099358E-2</v>
      </c>
      <c r="J123" s="6">
        <f t="shared" si="4"/>
        <v>4.5066694975325338E+17</v>
      </c>
      <c r="L123">
        <f>B123*_c1/(B123*_c1+C123*_c2+D123*_c3+'Input spectra'!Y123)</f>
        <v>0</v>
      </c>
      <c r="M123">
        <f>C123*_c2/(B123*_c1+C123*_c2+D123*_c3+'Input spectra'!Y123)</f>
        <v>0</v>
      </c>
      <c r="N123">
        <f>D123*_c3/(B123*_c1+C123*_c2+D123*_c3+'Input spectra'!Y123)</f>
        <v>0</v>
      </c>
      <c r="O123">
        <f>'Input spectra'!Y123/(B123*_c1+C123*_c2+D123*_c3+'Input spectra'!Y123)</f>
        <v>1</v>
      </c>
      <c r="U123" s="6"/>
      <c r="X123" s="6"/>
      <c r="Y123" s="6"/>
    </row>
    <row r="124" spans="1:25" x14ac:dyDescent="0.25">
      <c r="A124">
        <v>890</v>
      </c>
      <c r="B124">
        <f>'Input spectra'!B124</f>
        <v>0</v>
      </c>
      <c r="C124">
        <f>'Input spectra'!D124</f>
        <v>0</v>
      </c>
      <c r="D124">
        <f>'Input spectra'!F124</f>
        <v>0</v>
      </c>
      <c r="E124" s="6">
        <f>'Input spectra'!I124</f>
        <v>2.06557E+19</v>
      </c>
      <c r="G124" s="6">
        <f t="shared" si="5"/>
        <v>1.9829472E+19</v>
      </c>
      <c r="H124">
        <f>1-EXP(-_t*(B124*_c1+C124*_c2+D124*_c3+'Input spectra'!Y124))</f>
        <v>2.2533878013389241E-2</v>
      </c>
      <c r="J124" s="6">
        <f t="shared" si="4"/>
        <v>4.4683490311791757E+17</v>
      </c>
      <c r="L124">
        <f>B124*_c1/(B124*_c1+C124*_c2+D124*_c3+'Input spectra'!Y124)</f>
        <v>0</v>
      </c>
      <c r="M124">
        <f>C124*_c2/(B124*_c1+C124*_c2+D124*_c3+'Input spectra'!Y124)</f>
        <v>0</v>
      </c>
      <c r="N124">
        <f>D124*_c3/(B124*_c1+C124*_c2+D124*_c3+'Input spectra'!Y124)</f>
        <v>0</v>
      </c>
      <c r="O124">
        <f>'Input spectra'!Y124/(B124*_c1+C124*_c2+D124*_c3+'Input spectra'!Y124)</f>
        <v>1</v>
      </c>
      <c r="U124" s="6"/>
      <c r="X124" s="6"/>
      <c r="Y124" s="6"/>
    </row>
    <row r="125" spans="1:25" x14ac:dyDescent="0.25">
      <c r="A125">
        <v>895</v>
      </c>
      <c r="B125">
        <f>'Input spectra'!B125</f>
        <v>0</v>
      </c>
      <c r="C125">
        <f>'Input spectra'!D125</f>
        <v>0</v>
      </c>
      <c r="D125">
        <f>'Input spectra'!F125</f>
        <v>0</v>
      </c>
      <c r="E125" s="6">
        <f>'Input spectra'!I125</f>
        <v>1.822205E+19</v>
      </c>
      <c r="G125" s="6">
        <f t="shared" si="5"/>
        <v>1.7493168E+19</v>
      </c>
      <c r="H125">
        <f>1-EXP(-_t*(B125*_c1+C125*_c2+D125*_c3+'Input spectra'!Y125))</f>
        <v>2.2535832552770696E-2</v>
      </c>
      <c r="J125" s="6">
        <f t="shared" si="4"/>
        <v>3.9422310486548666E+17</v>
      </c>
      <c r="L125">
        <f>B125*_c1/(B125*_c1+C125*_c2+D125*_c3+'Input spectra'!Y125)</f>
        <v>0</v>
      </c>
      <c r="M125">
        <f>C125*_c2/(B125*_c1+C125*_c2+D125*_c3+'Input spectra'!Y125)</f>
        <v>0</v>
      </c>
      <c r="N125">
        <f>D125*_c3/(B125*_c1+C125*_c2+D125*_c3+'Input spectra'!Y125)</f>
        <v>0</v>
      </c>
      <c r="O125">
        <f>'Input spectra'!Y125/(B125*_c1+C125*_c2+D125*_c3+'Input spectra'!Y125)</f>
        <v>1</v>
      </c>
      <c r="U125" s="6"/>
      <c r="X125" s="6"/>
      <c r="Y125" s="6"/>
    </row>
    <row r="126" spans="1:25" x14ac:dyDescent="0.25">
      <c r="A126">
        <v>900</v>
      </c>
      <c r="B126">
        <f>'Input spectra'!B126</f>
        <v>0</v>
      </c>
      <c r="C126">
        <f>'Input spectra'!D126</f>
        <v>0</v>
      </c>
      <c r="D126">
        <f>'Input spectra'!F126</f>
        <v>0</v>
      </c>
      <c r="E126" s="6">
        <f>'Input spectra'!I126</f>
        <v>1.58052E+19</v>
      </c>
      <c r="G126" s="6">
        <f t="shared" si="5"/>
        <v>1.5172992E+19</v>
      </c>
      <c r="H126">
        <f>1-EXP(-_t*(B126*_c1+C126*_c2+D126*_c3+'Input spectra'!Y126))</f>
        <v>2.2537787088244055E-2</v>
      </c>
      <c r="J126" s="6">
        <f t="shared" si="4"/>
        <v>3.4196566318763034E+17</v>
      </c>
      <c r="L126">
        <f>B126*_c1/(B126*_c1+C126*_c2+D126*_c3+'Input spectra'!Y126)</f>
        <v>0</v>
      </c>
      <c r="M126">
        <f>C126*_c2/(B126*_c1+C126*_c2+D126*_c3+'Input spectra'!Y126)</f>
        <v>0</v>
      </c>
      <c r="N126">
        <f>D126*_c3/(B126*_c1+C126*_c2+D126*_c3+'Input spectra'!Y126)</f>
        <v>0</v>
      </c>
      <c r="O126">
        <f>'Input spectra'!Y126/(B126*_c1+C126*_c2+D126*_c3+'Input spectra'!Y126)</f>
        <v>1</v>
      </c>
      <c r="U126" s="6"/>
      <c r="X126" s="6"/>
      <c r="Y126" s="6"/>
    </row>
    <row r="127" spans="1:25" x14ac:dyDescent="0.25">
      <c r="A127">
        <v>905</v>
      </c>
      <c r="B127">
        <f>'Input spectra'!B127</f>
        <v>0</v>
      </c>
      <c r="C127">
        <f>'Input spectra'!D127</f>
        <v>0</v>
      </c>
      <c r="D127">
        <f>'Input spectra'!F127</f>
        <v>0</v>
      </c>
      <c r="E127" s="6">
        <f>'Input spectra'!I127</f>
        <v>1.851105E+19</v>
      </c>
      <c r="G127" s="6">
        <f t="shared" si="5"/>
        <v>1.7770608E+19</v>
      </c>
      <c r="H127">
        <f>1-EXP(-_t*(B127*_c1+C127*_c2+D127*_c3+'Input spectra'!Y127))</f>
        <v>2.2539741619808984E-2</v>
      </c>
      <c r="J127" s="6">
        <f t="shared" si="4"/>
        <v>4.0054491274691046E+17</v>
      </c>
      <c r="L127">
        <f>B127*_c1/(B127*_c1+C127*_c2+D127*_c3+'Input spectra'!Y127)</f>
        <v>0</v>
      </c>
      <c r="M127">
        <f>C127*_c2/(B127*_c1+C127*_c2+D127*_c3+'Input spectra'!Y127)</f>
        <v>0</v>
      </c>
      <c r="N127">
        <f>D127*_c3/(B127*_c1+C127*_c2+D127*_c3+'Input spectra'!Y127)</f>
        <v>0</v>
      </c>
      <c r="O127">
        <f>'Input spectra'!Y127/(B127*_c1+C127*_c2+D127*_c3+'Input spectra'!Y127)</f>
        <v>1</v>
      </c>
      <c r="U127" s="6"/>
      <c r="X127" s="6"/>
      <c r="Y127" s="6"/>
    </row>
    <row r="128" spans="1:25" x14ac:dyDescent="0.25">
      <c r="A128">
        <v>910</v>
      </c>
      <c r="B128">
        <f>'Input spectra'!B128</f>
        <v>0</v>
      </c>
      <c r="C128">
        <f>'Input spectra'!D128</f>
        <v>0</v>
      </c>
      <c r="D128">
        <f>'Input spectra'!F128</f>
        <v>0</v>
      </c>
      <c r="E128" s="6">
        <f>'Input spectra'!I128</f>
        <v>1.461025E+19</v>
      </c>
      <c r="G128" s="6">
        <f t="shared" si="5"/>
        <v>1.402584E+19</v>
      </c>
      <c r="H128">
        <f>1-EXP(-_t*(B128*_c1+C128*_c2+D128*_c3+'Input spectra'!Y128))</f>
        <v>2.2530708664250443E-2</v>
      </c>
      <c r="J128" s="6">
        <f t="shared" si="4"/>
        <v>3.160121148113904E+17</v>
      </c>
      <c r="L128">
        <f>B128*_c1/(B128*_c1+C128*_c2+D128*_c3+'Input spectra'!Y128)</f>
        <v>0</v>
      </c>
      <c r="M128">
        <f>C128*_c2/(B128*_c1+C128*_c2+D128*_c3+'Input spectra'!Y128)</f>
        <v>0</v>
      </c>
      <c r="N128">
        <f>D128*_c3/(B128*_c1+C128*_c2+D128*_c3+'Input spectra'!Y128)</f>
        <v>0</v>
      </c>
      <c r="O128">
        <f>'Input spectra'!Y128/(B128*_c1+C128*_c2+D128*_c3+'Input spectra'!Y128)</f>
        <v>1</v>
      </c>
      <c r="U128" s="6"/>
      <c r="X128" s="6"/>
      <c r="Y128" s="6"/>
    </row>
    <row r="129" spans="1:25" x14ac:dyDescent="0.25">
      <c r="A129">
        <v>915</v>
      </c>
      <c r="B129">
        <f>'Input spectra'!B129</f>
        <v>0</v>
      </c>
      <c r="C129">
        <f>'Input spectra'!D129</f>
        <v>0</v>
      </c>
      <c r="D129">
        <f>'Input spectra'!F129</f>
        <v>0</v>
      </c>
      <c r="E129" s="6">
        <f>'Input spectra'!I129</f>
        <v>1.512205E+19</v>
      </c>
      <c r="G129" s="6">
        <f t="shared" si="5"/>
        <v>1.4517168E+19</v>
      </c>
      <c r="H129">
        <f>1-EXP(-_t*(B129*_c1+C129*_c2+D129*_c3+'Input spectra'!Y129))</f>
        <v>2.250504128411368E-2</v>
      </c>
      <c r="J129" s="6">
        <f t="shared" si="4"/>
        <v>3.2670946516841402E+17</v>
      </c>
      <c r="L129">
        <f>B129*_c1/(B129*_c1+C129*_c2+D129*_c3+'Input spectra'!Y129)</f>
        <v>0</v>
      </c>
      <c r="M129">
        <f>C129*_c2/(B129*_c1+C129*_c2+D129*_c3+'Input spectra'!Y129)</f>
        <v>0</v>
      </c>
      <c r="N129">
        <f>D129*_c3/(B129*_c1+C129*_c2+D129*_c3+'Input spectra'!Y129)</f>
        <v>0</v>
      </c>
      <c r="O129">
        <f>'Input spectra'!Y129/(B129*_c1+C129*_c2+D129*_c3+'Input spectra'!Y129)</f>
        <v>1</v>
      </c>
      <c r="U129" s="6"/>
      <c r="X129" s="6"/>
      <c r="Y129" s="6"/>
    </row>
    <row r="130" spans="1:25" x14ac:dyDescent="0.25">
      <c r="A130">
        <v>920</v>
      </c>
      <c r="B130">
        <f>'Input spectra'!B130</f>
        <v>0</v>
      </c>
      <c r="C130">
        <f>'Input spectra'!D130</f>
        <v>0</v>
      </c>
      <c r="D130">
        <f>'Input spectra'!F130</f>
        <v>0</v>
      </c>
      <c r="E130" s="6">
        <f>'Input spectra'!I130</f>
        <v>1.72615E+19</v>
      </c>
      <c r="G130" s="6">
        <f t="shared" ref="G130:G161" si="6">E130*_transm</f>
        <v>1.657104E+19</v>
      </c>
      <c r="H130">
        <f>1-EXP(-_t*(B130*_c1+C130*_c2+D130*_c3+'Input spectra'!Y130))</f>
        <v>2.2479373229976729E-2</v>
      </c>
      <c r="J130" s="6">
        <f t="shared" si="4"/>
        <v>3.725065929688736E+17</v>
      </c>
      <c r="L130">
        <f>B130*_c1/(B130*_c1+C130*_c2+D130*_c3+'Input spectra'!Y130)</f>
        <v>0</v>
      </c>
      <c r="M130">
        <f>C130*_c2/(B130*_c1+C130*_c2+D130*_c3+'Input spectra'!Y130)</f>
        <v>0</v>
      </c>
      <c r="N130">
        <f>D130*_c3/(B130*_c1+C130*_c2+D130*_c3+'Input spectra'!Y130)</f>
        <v>0</v>
      </c>
      <c r="O130">
        <f>'Input spectra'!Y130/(B130*_c1+C130*_c2+D130*_c3+'Input spectra'!Y130)</f>
        <v>1</v>
      </c>
      <c r="U130" s="6"/>
      <c r="X130" s="6"/>
      <c r="Y130" s="6"/>
    </row>
    <row r="131" spans="1:25" x14ac:dyDescent="0.25">
      <c r="A131">
        <v>925</v>
      </c>
      <c r="B131">
        <f>'Input spectra'!B131</f>
        <v>0</v>
      </c>
      <c r="C131">
        <f>'Input spectra'!D131</f>
        <v>0</v>
      </c>
      <c r="D131">
        <f>'Input spectra'!F131</f>
        <v>0</v>
      </c>
      <c r="E131" s="6">
        <f>'Input spectra'!I131</f>
        <v>1.65031E+19</v>
      </c>
      <c r="G131" s="6">
        <f t="shared" si="6"/>
        <v>1.5842976E+19</v>
      </c>
      <c r="H131">
        <f>1-EXP(-_t*(B131*_c1+C131*_c2+D131*_c3+'Input spectra'!Y131))</f>
        <v>2.2453704501822047E-2</v>
      </c>
      <c r="J131" s="6">
        <f t="shared" ref="J131:J151" si="7">H131*G131</f>
        <v>3.5573350153345862E+17</v>
      </c>
      <c r="L131">
        <f>B131*_c1/(B131*_c1+C131*_c2+D131*_c3+'Input spectra'!Y131)</f>
        <v>0</v>
      </c>
      <c r="M131">
        <f>C131*_c2/(B131*_c1+C131*_c2+D131*_c3+'Input spectra'!Y131)</f>
        <v>0</v>
      </c>
      <c r="N131">
        <f>D131*_c3/(B131*_c1+C131*_c2+D131*_c3+'Input spectra'!Y131)</f>
        <v>0</v>
      </c>
      <c r="O131">
        <f>'Input spectra'!Y131/(B131*_c1+C131*_c2+D131*_c3+'Input spectra'!Y131)</f>
        <v>1</v>
      </c>
      <c r="U131" s="6"/>
      <c r="X131" s="6"/>
      <c r="Y131" s="6"/>
    </row>
    <row r="132" spans="1:25" x14ac:dyDescent="0.25">
      <c r="A132">
        <v>930</v>
      </c>
      <c r="B132">
        <f>'Input spectra'!B132</f>
        <v>0</v>
      </c>
      <c r="C132">
        <f>'Input spectra'!D132</f>
        <v>0</v>
      </c>
      <c r="D132">
        <f>'Input spectra'!F132</f>
        <v>0</v>
      </c>
      <c r="E132" s="6">
        <f>'Input spectra'!I132</f>
        <v>1.03636E+19</v>
      </c>
      <c r="G132" s="6">
        <f t="shared" si="6"/>
        <v>9.949056E+18</v>
      </c>
      <c r="H132">
        <f>1-EXP(-_t*(B132*_c1+C132*_c2+D132*_c3+'Input spectra'!Y132))</f>
        <v>2.2428035099631871E-2</v>
      </c>
      <c r="J132" s="6">
        <f t="shared" si="7"/>
        <v>2.2313777717620307E+17</v>
      </c>
      <c r="L132">
        <f>B132*_c1/(B132*_c1+C132*_c2+D132*_c3+'Input spectra'!Y132)</f>
        <v>0</v>
      </c>
      <c r="M132">
        <f>C132*_c2/(B132*_c1+C132*_c2+D132*_c3+'Input spectra'!Y132)</f>
        <v>0</v>
      </c>
      <c r="N132">
        <f>D132*_c3/(B132*_c1+C132*_c2+D132*_c3+'Input spectra'!Y132)</f>
        <v>0</v>
      </c>
      <c r="O132">
        <f>'Input spectra'!Y132/(B132*_c1+C132*_c2+D132*_c3+'Input spectra'!Y132)</f>
        <v>1</v>
      </c>
      <c r="U132" s="6"/>
      <c r="X132" s="6"/>
      <c r="Y132" s="6"/>
    </row>
    <row r="133" spans="1:25" x14ac:dyDescent="0.25">
      <c r="A133">
        <v>935</v>
      </c>
      <c r="B133">
        <f>'Input spectra'!B133</f>
        <v>0</v>
      </c>
      <c r="C133">
        <f>'Input spectra'!D133</f>
        <v>0</v>
      </c>
      <c r="D133">
        <f>'Input spectra'!F133</f>
        <v>0</v>
      </c>
      <c r="E133" s="6">
        <f>'Input spectra'!I133</f>
        <v>5.30375E+18</v>
      </c>
      <c r="G133" s="6">
        <f t="shared" si="6"/>
        <v>5.0916E+18</v>
      </c>
      <c r="H133">
        <f>1-EXP(-_t*(B133*_c1+C133*_c2+D133*_c3+'Input spectra'!Y133))</f>
        <v>2.2402365023388437E-2</v>
      </c>
      <c r="J133" s="6">
        <f t="shared" si="7"/>
        <v>1.1406388175308458E+17</v>
      </c>
      <c r="L133">
        <f>B133*_c1/(B133*_c1+C133*_c2+D133*_c3+'Input spectra'!Y133)</f>
        <v>0</v>
      </c>
      <c r="M133">
        <f>C133*_c2/(B133*_c1+C133*_c2+D133*_c3+'Input spectra'!Y133)</f>
        <v>0</v>
      </c>
      <c r="N133">
        <f>D133*_c3/(B133*_c1+C133*_c2+D133*_c3+'Input spectra'!Y133)</f>
        <v>0</v>
      </c>
      <c r="O133">
        <f>'Input spectra'!Y133/(B133*_c1+C133*_c2+D133*_c3+'Input spectra'!Y133)</f>
        <v>1</v>
      </c>
      <c r="U133" s="6"/>
      <c r="X133" s="6"/>
      <c r="Y133" s="6"/>
    </row>
    <row r="134" spans="1:25" x14ac:dyDescent="0.25">
      <c r="A134">
        <v>940</v>
      </c>
      <c r="B134">
        <f>'Input spectra'!B134</f>
        <v>0</v>
      </c>
      <c r="C134">
        <f>'Input spectra'!D134</f>
        <v>0</v>
      </c>
      <c r="D134">
        <f>'Input spectra'!F134</f>
        <v>0</v>
      </c>
      <c r="E134" s="6">
        <f>'Input spectra'!I134</f>
        <v>1.060805E+19</v>
      </c>
      <c r="G134" s="6">
        <f t="shared" si="6"/>
        <v>1.0183728E+19</v>
      </c>
      <c r="H134">
        <f>1-EXP(-_t*(B134*_c1+C134*_c2+D134*_c3+'Input spectra'!Y134))</f>
        <v>2.2376694273074094E-2</v>
      </c>
      <c r="J134" s="6">
        <f t="shared" si="7"/>
        <v>2.2787816801614429E+17</v>
      </c>
      <c r="L134">
        <f>B134*_c1/(B134*_c1+C134*_c2+D134*_c3+'Input spectra'!Y134)</f>
        <v>0</v>
      </c>
      <c r="M134">
        <f>C134*_c2/(B134*_c1+C134*_c2+D134*_c3+'Input spectra'!Y134)</f>
        <v>0</v>
      </c>
      <c r="N134">
        <f>D134*_c3/(B134*_c1+C134*_c2+D134*_c3+'Input spectra'!Y134)</f>
        <v>0</v>
      </c>
      <c r="O134">
        <f>'Input spectra'!Y134/(B134*_c1+C134*_c2+D134*_c3+'Input spectra'!Y134)</f>
        <v>1</v>
      </c>
      <c r="U134" s="6"/>
      <c r="X134" s="6"/>
      <c r="Y134" s="6"/>
    </row>
    <row r="135" spans="1:25" x14ac:dyDescent="0.25">
      <c r="A135">
        <v>945</v>
      </c>
      <c r="B135">
        <f>'Input spectra'!B135</f>
        <v>0</v>
      </c>
      <c r="C135">
        <f>'Input spectra'!D135</f>
        <v>0</v>
      </c>
      <c r="D135">
        <f>'Input spectra'!F135</f>
        <v>0</v>
      </c>
      <c r="E135" s="6">
        <f>'Input spectra'!I135</f>
        <v>7.96645E+18</v>
      </c>
      <c r="G135" s="6">
        <f t="shared" si="6"/>
        <v>7.647792E+18</v>
      </c>
      <c r="H135">
        <f>1-EXP(-_t*(B135*_c1+C135*_c2+D135*_c3+'Input spectra'!Y135))</f>
        <v>2.2351022848671187E-2</v>
      </c>
      <c r="J135" s="6">
        <f t="shared" si="7"/>
        <v>1.709359737338847E+17</v>
      </c>
      <c r="L135">
        <f>B135*_c1/(B135*_c1+C135*_c2+D135*_c3+'Input spectra'!Y135)</f>
        <v>0</v>
      </c>
      <c r="M135">
        <f>C135*_c2/(B135*_c1+C135*_c2+D135*_c3+'Input spectra'!Y135)</f>
        <v>0</v>
      </c>
      <c r="N135">
        <f>D135*_c3/(B135*_c1+C135*_c2+D135*_c3+'Input spectra'!Y135)</f>
        <v>0</v>
      </c>
      <c r="O135">
        <f>'Input spectra'!Y135/(B135*_c1+C135*_c2+D135*_c3+'Input spectra'!Y135)</f>
        <v>1</v>
      </c>
      <c r="U135" s="6"/>
      <c r="X135" s="6"/>
      <c r="Y135" s="6"/>
    </row>
    <row r="136" spans="1:25" x14ac:dyDescent="0.25">
      <c r="A136">
        <v>950</v>
      </c>
      <c r="B136">
        <f>'Input spectra'!B136</f>
        <v>0</v>
      </c>
      <c r="C136">
        <f>'Input spectra'!D136</f>
        <v>0</v>
      </c>
      <c r="D136">
        <f>'Input spectra'!F136</f>
        <v>0</v>
      </c>
      <c r="E136" s="6">
        <f>'Input spectra'!I136</f>
        <v>5.54715E+18</v>
      </c>
      <c r="G136" s="6">
        <f t="shared" si="6"/>
        <v>5.325264E+18</v>
      </c>
      <c r="H136">
        <f>1-EXP(-_t*(B136*_c1+C136*_c2+D136*_c3+'Input spectra'!Y136))</f>
        <v>2.2325350750161954E-2</v>
      </c>
      <c r="J136" s="6">
        <f t="shared" si="7"/>
        <v>1.1888838663721045E+17</v>
      </c>
      <c r="L136">
        <f>B136*_c1/(B136*_c1+C136*_c2+D136*_c3+'Input spectra'!Y136)</f>
        <v>0</v>
      </c>
      <c r="M136">
        <f>C136*_c2/(B136*_c1+C136*_c2+D136*_c3+'Input spectra'!Y136)</f>
        <v>0</v>
      </c>
      <c r="N136">
        <f>D136*_c3/(B136*_c1+C136*_c2+D136*_c3+'Input spectra'!Y136)</f>
        <v>0</v>
      </c>
      <c r="O136">
        <f>'Input spectra'!Y136/(B136*_c1+C136*_c2+D136*_c3+'Input spectra'!Y136)</f>
        <v>1</v>
      </c>
      <c r="U136" s="6"/>
      <c r="X136" s="6"/>
      <c r="Y136" s="6"/>
    </row>
    <row r="137" spans="1:25" x14ac:dyDescent="0.25">
      <c r="A137">
        <v>955</v>
      </c>
      <c r="B137">
        <f>'Input spectra'!B137</f>
        <v>0</v>
      </c>
      <c r="C137">
        <f>'Input spectra'!D137</f>
        <v>0</v>
      </c>
      <c r="D137">
        <f>'Input spectra'!F137</f>
        <v>0</v>
      </c>
      <c r="E137" s="6">
        <f>'Input spectra'!I137</f>
        <v>8.37805E+18</v>
      </c>
      <c r="G137" s="6">
        <f t="shared" si="6"/>
        <v>8.042928E+18</v>
      </c>
      <c r="H137">
        <f>1-EXP(-_t*(B137*_c1+C137*_c2+D137*_c3+'Input spectra'!Y137))</f>
        <v>2.2299677977528742E-2</v>
      </c>
      <c r="J137" s="6">
        <f t="shared" si="7"/>
        <v>1.7935470439644928E+17</v>
      </c>
      <c r="L137">
        <f>B137*_c1/(B137*_c1+C137*_c2+D137*_c3+'Input spectra'!Y137)</f>
        <v>0</v>
      </c>
      <c r="M137">
        <f>C137*_c2/(B137*_c1+C137*_c2+D137*_c3+'Input spectra'!Y137)</f>
        <v>0</v>
      </c>
      <c r="N137">
        <f>D137*_c3/(B137*_c1+C137*_c2+D137*_c3+'Input spectra'!Y137)</f>
        <v>0</v>
      </c>
      <c r="O137">
        <f>'Input spectra'!Y137/(B137*_c1+C137*_c2+D137*_c3+'Input spectra'!Y137)</f>
        <v>1</v>
      </c>
      <c r="U137" s="6"/>
      <c r="X137" s="6"/>
      <c r="Y137" s="6"/>
    </row>
    <row r="138" spans="1:25" x14ac:dyDescent="0.25">
      <c r="A138">
        <v>960</v>
      </c>
      <c r="B138">
        <f>'Input spectra'!B138</f>
        <v>0</v>
      </c>
      <c r="C138">
        <f>'Input spectra'!D138</f>
        <v>0</v>
      </c>
      <c r="D138">
        <f>'Input spectra'!F138</f>
        <v>0</v>
      </c>
      <c r="E138" s="6">
        <f>'Input spectra'!I138</f>
        <v>1.010325E+19</v>
      </c>
      <c r="G138" s="6">
        <f t="shared" si="6"/>
        <v>9.69912E+18</v>
      </c>
      <c r="H138">
        <f>1-EXP(-_t*(B138*_c1+C138*_c2+D138*_c3+'Input spectra'!Y138))</f>
        <v>2.2274004530753788E-2</v>
      </c>
      <c r="J138" s="6">
        <f t="shared" si="7"/>
        <v>2.1603824282432467E+17</v>
      </c>
      <c r="L138">
        <f>B138*_c1/(B138*_c1+C138*_c2+D138*_c3+'Input spectra'!Y138)</f>
        <v>0</v>
      </c>
      <c r="M138">
        <f>C138*_c2/(B138*_c1+C138*_c2+D138*_c3+'Input spectra'!Y138)</f>
        <v>0</v>
      </c>
      <c r="N138">
        <f>D138*_c3/(B138*_c1+C138*_c2+D138*_c3+'Input spectra'!Y138)</f>
        <v>0</v>
      </c>
      <c r="O138">
        <f>'Input spectra'!Y138/(B138*_c1+C138*_c2+D138*_c3+'Input spectra'!Y138)</f>
        <v>1</v>
      </c>
      <c r="U138" s="6"/>
      <c r="X138" s="6"/>
      <c r="Y138" s="6"/>
    </row>
    <row r="139" spans="1:25" x14ac:dyDescent="0.25">
      <c r="A139">
        <v>965</v>
      </c>
      <c r="B139">
        <f>'Input spectra'!B139</f>
        <v>0</v>
      </c>
      <c r="C139">
        <f>'Input spectra'!D139</f>
        <v>0</v>
      </c>
      <c r="D139">
        <f>'Input spectra'!F139</f>
        <v>0</v>
      </c>
      <c r="E139" s="6">
        <f>'Input spectra'!I139</f>
        <v>1.204625E+19</v>
      </c>
      <c r="G139" s="6">
        <f t="shared" si="6"/>
        <v>1.15644E+19</v>
      </c>
      <c r="H139">
        <f>1-EXP(-_t*(B139*_c1+C139*_c2+D139*_c3+'Input spectra'!Y139))</f>
        <v>2.224833040981955E-2</v>
      </c>
      <c r="J139" s="6">
        <f t="shared" si="7"/>
        <v>2.5728859219131722E+17</v>
      </c>
      <c r="L139">
        <f>B139*_c1/(B139*_c1+C139*_c2+D139*_c3+'Input spectra'!Y139)</f>
        <v>0</v>
      </c>
      <c r="M139">
        <f>C139*_c2/(B139*_c1+C139*_c2+D139*_c3+'Input spectra'!Y139)</f>
        <v>0</v>
      </c>
      <c r="N139">
        <f>D139*_c3/(B139*_c1+C139*_c2+D139*_c3+'Input spectra'!Y139)</f>
        <v>0</v>
      </c>
      <c r="O139">
        <f>'Input spectra'!Y139/(B139*_c1+C139*_c2+D139*_c3+'Input spectra'!Y139)</f>
        <v>1</v>
      </c>
      <c r="U139" s="6"/>
      <c r="X139" s="6"/>
      <c r="Y139" s="6"/>
    </row>
    <row r="140" spans="1:25" x14ac:dyDescent="0.25">
      <c r="A140">
        <v>970</v>
      </c>
      <c r="B140">
        <f>'Input spectra'!B140</f>
        <v>0</v>
      </c>
      <c r="C140">
        <f>'Input spectra'!D140</f>
        <v>0</v>
      </c>
      <c r="D140">
        <f>'Input spectra'!F140</f>
        <v>0</v>
      </c>
      <c r="E140" s="6">
        <f>'Input spectra'!I140</f>
        <v>1.584195E+19</v>
      </c>
      <c r="G140" s="6">
        <f t="shared" si="6"/>
        <v>1.5208272E+19</v>
      </c>
      <c r="H140">
        <f>1-EXP(-_t*(B140*_c1+C140*_c2+D140*_c3+'Input spectra'!Y140))</f>
        <v>2.2222655614708042E-2</v>
      </c>
      <c r="J140" s="6">
        <f t="shared" si="7"/>
        <v>3.379681911508071E+17</v>
      </c>
      <c r="L140">
        <f>B140*_c1/(B140*_c1+C140*_c2+D140*_c3+'Input spectra'!Y140)</f>
        <v>0</v>
      </c>
      <c r="M140">
        <f>C140*_c2/(B140*_c1+C140*_c2+D140*_c3+'Input spectra'!Y140)</f>
        <v>0</v>
      </c>
      <c r="N140">
        <f>D140*_c3/(B140*_c1+C140*_c2+D140*_c3+'Input spectra'!Y140)</f>
        <v>0</v>
      </c>
      <c r="O140">
        <f>'Input spectra'!Y140/(B140*_c1+C140*_c2+D140*_c3+'Input spectra'!Y140)</f>
        <v>1</v>
      </c>
      <c r="U140" s="6"/>
      <c r="X140" s="6"/>
      <c r="Y140" s="6"/>
    </row>
    <row r="141" spans="1:25" x14ac:dyDescent="0.25">
      <c r="A141">
        <v>975</v>
      </c>
      <c r="B141">
        <f>'Input spectra'!B141</f>
        <v>0</v>
      </c>
      <c r="C141">
        <f>'Input spectra'!D141</f>
        <v>0</v>
      </c>
      <c r="D141">
        <f>'Input spectra'!F141</f>
        <v>0</v>
      </c>
      <c r="E141" s="6">
        <f>'Input spectra'!I141</f>
        <v>1.432325E+19</v>
      </c>
      <c r="G141" s="6">
        <f t="shared" si="6"/>
        <v>1.375032E+19</v>
      </c>
      <c r="H141">
        <f>1-EXP(-_t*(B141*_c1+C141*_c2+D141*_c3+'Input spectra'!Y141))</f>
        <v>2.2196980145401835E-2</v>
      </c>
      <c r="J141" s="6">
        <f t="shared" si="7"/>
        <v>3.0521558003292173E+17</v>
      </c>
      <c r="L141">
        <f>B141*_c1/(B141*_c1+C141*_c2+D141*_c3+'Input spectra'!Y141)</f>
        <v>0</v>
      </c>
      <c r="M141">
        <f>C141*_c2/(B141*_c1+C141*_c2+D141*_c3+'Input spectra'!Y141)</f>
        <v>0</v>
      </c>
      <c r="N141">
        <f>D141*_c3/(B141*_c1+C141*_c2+D141*_c3+'Input spectra'!Y141)</f>
        <v>0</v>
      </c>
      <c r="O141">
        <f>'Input spectra'!Y141/(B141*_c1+C141*_c2+D141*_c3+'Input spectra'!Y141)</f>
        <v>1</v>
      </c>
      <c r="U141" s="6"/>
      <c r="X141" s="6"/>
      <c r="Y141" s="6"/>
    </row>
    <row r="142" spans="1:25" x14ac:dyDescent="0.25">
      <c r="A142">
        <v>980</v>
      </c>
      <c r="B142">
        <f>'Input spectra'!B142</f>
        <v>0</v>
      </c>
      <c r="C142">
        <f>'Input spectra'!D142</f>
        <v>0</v>
      </c>
      <c r="D142">
        <f>'Input spectra'!F142</f>
        <v>0</v>
      </c>
      <c r="E142" s="6">
        <f>'Input spectra'!I142</f>
        <v>1.52996E+19</v>
      </c>
      <c r="G142" s="6">
        <f t="shared" si="6"/>
        <v>1.4687616E+19</v>
      </c>
      <c r="H142">
        <f>1-EXP(-_t*(B142*_c1+C142*_c2+D142*_c3+'Input spectra'!Y142))</f>
        <v>2.2171304001883052E-2</v>
      </c>
      <c r="J142" s="6">
        <f t="shared" si="7"/>
        <v>3.2564359939892154E+17</v>
      </c>
      <c r="L142">
        <f>B142*_c1/(B142*_c1+C142*_c2+D142*_c3+'Input spectra'!Y142)</f>
        <v>0</v>
      </c>
      <c r="M142">
        <f>C142*_c2/(B142*_c1+C142*_c2+D142*_c3+'Input spectra'!Y142)</f>
        <v>0</v>
      </c>
      <c r="N142">
        <f>D142*_c3/(B142*_c1+C142*_c2+D142*_c3+'Input spectra'!Y142)</f>
        <v>0</v>
      </c>
      <c r="O142">
        <f>'Input spectra'!Y142/(B142*_c1+C142*_c2+D142*_c3+'Input spectra'!Y142)</f>
        <v>1</v>
      </c>
      <c r="U142" s="6"/>
      <c r="X142" s="6"/>
      <c r="Y142" s="6"/>
    </row>
    <row r="143" spans="1:25" x14ac:dyDescent="0.25">
      <c r="A143">
        <v>985</v>
      </c>
      <c r="B143">
        <f>'Input spectra'!B143</f>
        <v>0</v>
      </c>
      <c r="C143">
        <f>'Input spectra'!D143</f>
        <v>0</v>
      </c>
      <c r="D143">
        <f>'Input spectra'!F143</f>
        <v>0</v>
      </c>
      <c r="E143" s="6">
        <f>'Input spectra'!I143</f>
        <v>1.73444E+19</v>
      </c>
      <c r="G143" s="6">
        <f t="shared" si="6"/>
        <v>1.6650624E+19</v>
      </c>
      <c r="H143">
        <f>1-EXP(-_t*(B143*_c1+C143*_c2+D143*_c3+'Input spectra'!Y143))</f>
        <v>2.2145627184134042E-2</v>
      </c>
      <c r="J143" s="6">
        <f t="shared" si="7"/>
        <v>3.6873851148719469E+17</v>
      </c>
      <c r="L143">
        <f>B143*_c1/(B143*_c1+C143*_c2+D143*_c3+'Input spectra'!Y143)</f>
        <v>0</v>
      </c>
      <c r="M143">
        <f>C143*_c2/(B143*_c1+C143*_c2+D143*_c3+'Input spectra'!Y143)</f>
        <v>0</v>
      </c>
      <c r="N143">
        <f>D143*_c3/(B143*_c1+C143*_c2+D143*_c3+'Input spectra'!Y143)</f>
        <v>0</v>
      </c>
      <c r="O143">
        <f>'Input spectra'!Y143/(B143*_c1+C143*_c2+D143*_c3+'Input spectra'!Y143)</f>
        <v>1</v>
      </c>
      <c r="U143" s="6"/>
      <c r="X143" s="6"/>
      <c r="Y143" s="6"/>
    </row>
    <row r="144" spans="1:25" x14ac:dyDescent="0.25">
      <c r="A144">
        <v>990</v>
      </c>
      <c r="B144">
        <f>'Input spectra'!B144</f>
        <v>0</v>
      </c>
      <c r="C144">
        <f>'Input spectra'!D144</f>
        <v>0</v>
      </c>
      <c r="D144">
        <f>'Input spectra'!F144</f>
        <v>0</v>
      </c>
      <c r="E144" s="6">
        <f>'Input spectra'!I144</f>
        <v>1.829785E+19</v>
      </c>
      <c r="G144" s="6">
        <f t="shared" si="6"/>
        <v>1.7565936E+19</v>
      </c>
      <c r="H144">
        <f>1-EXP(-_t*(B144*_c1+C144*_c2+D144*_c3+'Input spectra'!Y144))</f>
        <v>2.2119949692137153E-2</v>
      </c>
      <c r="J144" s="6">
        <f t="shared" si="7"/>
        <v>3.8855762061530093E+17</v>
      </c>
      <c r="L144">
        <f>B144*_c1/(B144*_c1+C144*_c2+D144*_c3+'Input spectra'!Y144)</f>
        <v>0</v>
      </c>
      <c r="M144">
        <f>C144*_c2/(B144*_c1+C144*_c2+D144*_c3+'Input spectra'!Y144)</f>
        <v>0</v>
      </c>
      <c r="N144">
        <f>D144*_c3/(B144*_c1+C144*_c2+D144*_c3+'Input spectra'!Y144)</f>
        <v>0</v>
      </c>
      <c r="O144">
        <f>'Input spectra'!Y144/(B144*_c1+C144*_c2+D144*_c3+'Input spectra'!Y144)</f>
        <v>1</v>
      </c>
      <c r="U144" s="6"/>
      <c r="X144" s="6"/>
      <c r="Y144" s="6"/>
    </row>
    <row r="145" spans="1:25" x14ac:dyDescent="0.25">
      <c r="A145">
        <v>995</v>
      </c>
      <c r="B145">
        <f>'Input spectra'!B145</f>
        <v>0</v>
      </c>
      <c r="C145">
        <f>'Input spectra'!D145</f>
        <v>0</v>
      </c>
      <c r="D145">
        <f>'Input spectra'!F145</f>
        <v>0</v>
      </c>
      <c r="E145" s="6">
        <f>'Input spectra'!I145</f>
        <v>1.87688E+19</v>
      </c>
      <c r="G145" s="6">
        <f t="shared" si="6"/>
        <v>1.8018048E+19</v>
      </c>
      <c r="H145">
        <f>1-EXP(-_t*(B145*_c1+C145*_c2+D145*_c3+'Input spectra'!Y145))</f>
        <v>2.2094271525874509E-2</v>
      </c>
      <c r="J145" s="6">
        <f t="shared" si="7"/>
        <v>3.9809564487824013E+17</v>
      </c>
      <c r="L145">
        <f>B145*_c1/(B145*_c1+C145*_c2+D145*_c3+'Input spectra'!Y145)</f>
        <v>0</v>
      </c>
      <c r="M145">
        <f>C145*_c2/(B145*_c1+C145*_c2+D145*_c3+'Input spectra'!Y145)</f>
        <v>0</v>
      </c>
      <c r="N145">
        <f>D145*_c3/(B145*_c1+C145*_c2+D145*_c3+'Input spectra'!Y145)</f>
        <v>0</v>
      </c>
      <c r="O145">
        <f>'Input spectra'!Y145/(B145*_c1+C145*_c2+D145*_c3+'Input spectra'!Y145)</f>
        <v>1</v>
      </c>
      <c r="U145" s="6"/>
      <c r="X145" s="6"/>
      <c r="Y145" s="6"/>
    </row>
    <row r="146" spans="1:25" x14ac:dyDescent="0.25">
      <c r="A146">
        <v>1000</v>
      </c>
      <c r="B146">
        <f>'Input spectra'!B146</f>
        <v>0</v>
      </c>
      <c r="C146">
        <f>'Input spectra'!D146</f>
        <v>0</v>
      </c>
      <c r="D146">
        <f>'Input spectra'!F146</f>
        <v>0</v>
      </c>
      <c r="E146" s="6">
        <f>'Input spectra'!I146</f>
        <v>1.847635E+19</v>
      </c>
      <c r="G146" s="6">
        <f t="shared" si="6"/>
        <v>1.7737296E+19</v>
      </c>
      <c r="H146">
        <f>1-EXP(-_t*(B146*_c1+C146*_c2+D146*_c3+'Input spectra'!Y146))</f>
        <v>2.2068592685328681E-2</v>
      </c>
      <c r="J146" s="6">
        <f t="shared" si="7"/>
        <v>3.914371607631097E+17</v>
      </c>
      <c r="L146">
        <f>B146*_c1/(B146*_c1+C146*_c2+D146*_c3+'Input spectra'!Y146)</f>
        <v>0</v>
      </c>
      <c r="M146">
        <f>C146*_c2/(B146*_c1+C146*_c2+D146*_c3+'Input spectra'!Y146)</f>
        <v>0</v>
      </c>
      <c r="N146">
        <f>D146*_c3/(B146*_c1+C146*_c2+D146*_c3+'Input spectra'!Y146)</f>
        <v>0</v>
      </c>
      <c r="O146">
        <f>'Input spectra'!Y146/(B146*_c1+C146*_c2+D146*_c3+'Input spectra'!Y146)</f>
        <v>1</v>
      </c>
      <c r="U146" s="6"/>
      <c r="X146" s="6"/>
      <c r="Y146" s="6"/>
    </row>
    <row r="147" spans="1:25" x14ac:dyDescent="0.25">
      <c r="A147">
        <v>1005</v>
      </c>
      <c r="B147">
        <f>'Input spectra'!B147</f>
        <v>0</v>
      </c>
      <c r="C147">
        <f>'Input spectra'!D147</f>
        <v>0</v>
      </c>
      <c r="D147">
        <f>'Input spectra'!F147</f>
        <v>0</v>
      </c>
      <c r="E147" s="6">
        <f>'Input spectra'!I147</f>
        <v>1.74185E+19</v>
      </c>
      <c r="G147" s="6">
        <f t="shared" si="6"/>
        <v>1.672176E+19</v>
      </c>
      <c r="H147">
        <f>1-EXP(-_t*(B147*_c1+C147*_c2+D147*_c3+'Input spectra'!Y147))</f>
        <v>2.2042913170481793E-2</v>
      </c>
      <c r="J147" s="6">
        <f t="shared" si="7"/>
        <v>3.6859630373763565E+17</v>
      </c>
      <c r="L147">
        <f>B147*_c1/(B147*_c1+C147*_c2+D147*_c3+'Input spectra'!Y147)</f>
        <v>0</v>
      </c>
      <c r="M147">
        <f>C147*_c2/(B147*_c1+C147*_c2+D147*_c3+'Input spectra'!Y147)</f>
        <v>0</v>
      </c>
      <c r="N147">
        <f>D147*_c3/(B147*_c1+C147*_c2+D147*_c3+'Input spectra'!Y147)</f>
        <v>0</v>
      </c>
      <c r="O147">
        <f>'Input spectra'!Y147/(B147*_c1+C147*_c2+D147*_c3+'Input spectra'!Y147)</f>
        <v>1</v>
      </c>
      <c r="U147" s="6"/>
      <c r="X147" s="6"/>
      <c r="Y147" s="6"/>
    </row>
    <row r="148" spans="1:25" x14ac:dyDescent="0.25">
      <c r="A148">
        <v>1010</v>
      </c>
      <c r="B148">
        <f>'Input spectra'!B148</f>
        <v>0</v>
      </c>
      <c r="C148">
        <f>'Input spectra'!D148</f>
        <v>0</v>
      </c>
      <c r="D148">
        <f>'Input spectra'!F148</f>
        <v>0</v>
      </c>
      <c r="E148" s="6">
        <f>'Input spectra'!I148</f>
        <v>1.82324E+19</v>
      </c>
      <c r="G148" s="6">
        <f t="shared" si="6"/>
        <v>1.7503104E+19</v>
      </c>
      <c r="H148">
        <f>1-EXP(-_t*(B148*_c1+C148*_c2+D148*_c3+'Input spectra'!Y148))</f>
        <v>2.2017232981316082E-2</v>
      </c>
      <c r="J148" s="6">
        <f t="shared" si="7"/>
        <v>3.8536991866420544E+17</v>
      </c>
      <c r="L148">
        <f>B148*_c1/(B148*_c1+C148*_c2+D148*_c3+'Input spectra'!Y148)</f>
        <v>0</v>
      </c>
      <c r="M148">
        <f>C148*_c2/(B148*_c1+C148*_c2+D148*_c3+'Input spectra'!Y148)</f>
        <v>0</v>
      </c>
      <c r="N148">
        <f>D148*_c3/(B148*_c1+C148*_c2+D148*_c3+'Input spectra'!Y148)</f>
        <v>0</v>
      </c>
      <c r="O148">
        <f>'Input spectra'!Y148/(B148*_c1+C148*_c2+D148*_c3+'Input spectra'!Y148)</f>
        <v>1</v>
      </c>
      <c r="U148" s="6"/>
      <c r="X148" s="6"/>
      <c r="Y148" s="6"/>
    </row>
    <row r="149" spans="1:25" x14ac:dyDescent="0.25">
      <c r="A149">
        <v>1015</v>
      </c>
      <c r="B149">
        <f>'Input spectra'!B149</f>
        <v>0</v>
      </c>
      <c r="C149">
        <f>'Input spectra'!D149</f>
        <v>0</v>
      </c>
      <c r="D149">
        <f>'Input spectra'!F149</f>
        <v>0</v>
      </c>
      <c r="E149" s="6">
        <f>'Input spectra'!I149</f>
        <v>1.80769E+19</v>
      </c>
      <c r="G149" s="6">
        <f t="shared" si="6"/>
        <v>1.7353824E+19</v>
      </c>
      <c r="H149">
        <f>1-EXP(-_t*(B149*_c1+C149*_c2+D149*_c3+'Input spectra'!Y149))</f>
        <v>2.1991552117814006E-2</v>
      </c>
      <c r="J149" s="6">
        <f t="shared" si="7"/>
        <v>3.8163752493937152E+17</v>
      </c>
      <c r="L149">
        <f>B149*_c1/(B149*_c1+C149*_c2+D149*_c3+'Input spectra'!Y149)</f>
        <v>0</v>
      </c>
      <c r="M149">
        <f>C149*_c2/(B149*_c1+C149*_c2+D149*_c3+'Input spectra'!Y149)</f>
        <v>0</v>
      </c>
      <c r="N149">
        <f>D149*_c3/(B149*_c1+C149*_c2+D149*_c3+'Input spectra'!Y149)</f>
        <v>0</v>
      </c>
      <c r="O149">
        <f>'Input spectra'!Y149/(B149*_c1+C149*_c2+D149*_c3+'Input spectra'!Y149)</f>
        <v>1</v>
      </c>
      <c r="U149" s="6"/>
      <c r="X149" s="6"/>
      <c r="Y149" s="6"/>
    </row>
    <row r="150" spans="1:25" x14ac:dyDescent="0.25">
      <c r="A150">
        <v>1020</v>
      </c>
      <c r="B150">
        <f>'Input spectra'!B150</f>
        <v>0</v>
      </c>
      <c r="C150">
        <f>'Input spectra'!D150</f>
        <v>0</v>
      </c>
      <c r="D150">
        <f>'Input spectra'!F150</f>
        <v>0</v>
      </c>
      <c r="E150" s="6">
        <f>'Input spectra'!I150</f>
        <v>1.786125E+19</v>
      </c>
      <c r="G150" s="6">
        <f t="shared" si="6"/>
        <v>1.71468E+19</v>
      </c>
      <c r="H150">
        <f>1-EXP(-_t*(B150*_c1+C150*_c2+D150*_c3+'Input spectra'!Y150))</f>
        <v>2.1965870579957691E-2</v>
      </c>
      <c r="J150" s="6">
        <f t="shared" si="7"/>
        <v>3.7664438966041856E+17</v>
      </c>
      <c r="L150">
        <f>B150*_c1/(B150*_c1+C150*_c2+D150*_c3+'Input spectra'!Y150)</f>
        <v>0</v>
      </c>
      <c r="M150">
        <f>C150*_c2/(B150*_c1+C150*_c2+D150*_c3+'Input spectra'!Y150)</f>
        <v>0</v>
      </c>
      <c r="N150">
        <f>D150*_c3/(B150*_c1+C150*_c2+D150*_c3+'Input spectra'!Y150)</f>
        <v>0</v>
      </c>
      <c r="O150">
        <f>'Input spectra'!Y150/(B150*_c1+C150*_c2+D150*_c3+'Input spectra'!Y150)</f>
        <v>1</v>
      </c>
      <c r="U150" s="6"/>
      <c r="X150" s="6"/>
      <c r="Y150" s="6"/>
    </row>
    <row r="151" spans="1:25" x14ac:dyDescent="0.25">
      <c r="A151">
        <v>1025</v>
      </c>
      <c r="B151">
        <f>'Input spectra'!B151</f>
        <v>0</v>
      </c>
      <c r="C151">
        <f>'Input spectra'!D151</f>
        <v>0</v>
      </c>
      <c r="D151">
        <f>'Input spectra'!F151</f>
        <v>0</v>
      </c>
      <c r="E151" s="6">
        <f>'Input spectra'!I151</f>
        <v>1.79166E+19</v>
      </c>
      <c r="G151" s="6">
        <f t="shared" si="6"/>
        <v>1.7199936E+19</v>
      </c>
      <c r="H151">
        <f>1-EXP(-_t*(B151*_c1+C151*_c2+D151*_c3+'Input spectra'!Y151))</f>
        <v>2.1940188367729485E-2</v>
      </c>
      <c r="J151" s="6">
        <f t="shared" si="7"/>
        <v>3.7736983575289158E+17</v>
      </c>
      <c r="L151">
        <f>B151*_c1/(B151*_c1+C151*_c2+D151*_c3+'Input spectra'!Y151)</f>
        <v>0</v>
      </c>
      <c r="M151">
        <f>C151*_c2/(B151*_c1+C151*_c2+D151*_c3+'Input spectra'!Y151)</f>
        <v>0</v>
      </c>
      <c r="N151">
        <f>D151*_c3/(B151*_c1+C151*_c2+D151*_c3+'Input spectra'!Y151)</f>
        <v>0</v>
      </c>
      <c r="O151">
        <f>'Input spectra'!Y151/(B151*_c1+C151*_c2+D151*_c3+'Input spectra'!Y151)</f>
        <v>1</v>
      </c>
      <c r="U151" s="6"/>
      <c r="X151" s="6"/>
      <c r="Y151" s="6"/>
    </row>
    <row r="152" spans="1:25" x14ac:dyDescent="0.25">
      <c r="A152">
        <v>1030</v>
      </c>
      <c r="B152">
        <f>'Input spectra'!B152</f>
        <v>0</v>
      </c>
      <c r="C152">
        <f>'Input spectra'!D152</f>
        <v>0</v>
      </c>
      <c r="D152">
        <f>'Input spectra'!F152</f>
        <v>0</v>
      </c>
      <c r="E152" s="6">
        <f>'Input spectra'!I152</f>
        <v>1.78226E+19</v>
      </c>
      <c r="G152" s="6">
        <f t="shared" si="6"/>
        <v>1.7109696E+19</v>
      </c>
      <c r="H152">
        <f>1-EXP(-_t*(B152*_c1+C152*_c2+D152*_c3+'Input spectra'!Y152))</f>
        <v>2.1914505481111735E-2</v>
      </c>
      <c r="J152" s="6">
        <f t="shared" ref="J152:J182" si="8">H152*G152</f>
        <v>3.7495052677215552E+17</v>
      </c>
      <c r="L152">
        <f>B152*_c1/(B152*_c1+C152*_c2+D152*_c3+'Input spectra'!Y152)</f>
        <v>0</v>
      </c>
      <c r="M152">
        <f>C152*_c2/(B152*_c1+C152*_c2+D152*_c3+'Input spectra'!Y152)</f>
        <v>0</v>
      </c>
      <c r="N152">
        <f>D152*_c3/(B152*_c1+C152*_c2+D152*_c3+'Input spectra'!Y152)</f>
        <v>0</v>
      </c>
      <c r="O152">
        <f>'Input spectra'!Y152/(B152*_c1+C152*_c2+D152*_c3+'Input spectra'!Y152)</f>
        <v>1</v>
      </c>
      <c r="U152" s="6"/>
      <c r="X152" s="6"/>
      <c r="Y152" s="6"/>
    </row>
    <row r="153" spans="1:25" x14ac:dyDescent="0.25">
      <c r="A153">
        <v>1035</v>
      </c>
      <c r="B153">
        <f>'Input spectra'!B153</f>
        <v>0</v>
      </c>
      <c r="C153">
        <f>'Input spectra'!D153</f>
        <v>0</v>
      </c>
      <c r="D153">
        <f>'Input spectra'!F153</f>
        <v>0</v>
      </c>
      <c r="E153" s="6">
        <f>'Input spectra'!I153</f>
        <v>1.76976E+19</v>
      </c>
      <c r="G153" s="6">
        <f t="shared" si="6"/>
        <v>1.6989696E+19</v>
      </c>
      <c r="H153">
        <f>1-EXP(-_t*(B153*_c1+C153*_c2+D153*_c3+'Input spectra'!Y153))</f>
        <v>2.1888821920086787E-2</v>
      </c>
      <c r="J153" s="6">
        <f t="shared" si="8"/>
        <v>3.7188443022041082E+17</v>
      </c>
      <c r="L153">
        <f>B153*_c1/(B153*_c1+C153*_c2+D153*_c3+'Input spectra'!Y153)</f>
        <v>0</v>
      </c>
      <c r="M153">
        <f>C153*_c2/(B153*_c1+C153*_c2+D153*_c3+'Input spectra'!Y153)</f>
        <v>0</v>
      </c>
      <c r="N153">
        <f>D153*_c3/(B153*_c1+C153*_c2+D153*_c3+'Input spectra'!Y153)</f>
        <v>0</v>
      </c>
      <c r="O153">
        <f>'Input spectra'!Y153/(B153*_c1+C153*_c2+D153*_c3+'Input spectra'!Y153)</f>
        <v>1</v>
      </c>
      <c r="U153" s="6"/>
      <c r="X153" s="6"/>
      <c r="Y153" s="6"/>
    </row>
    <row r="154" spans="1:25" x14ac:dyDescent="0.25">
      <c r="A154">
        <v>1040</v>
      </c>
      <c r="B154">
        <f>'Input spectra'!B154</f>
        <v>0</v>
      </c>
      <c r="C154">
        <f>'Input spectra'!D154</f>
        <v>0</v>
      </c>
      <c r="D154">
        <f>'Input spectra'!F154</f>
        <v>0</v>
      </c>
      <c r="E154" s="6">
        <f>'Input spectra'!I154</f>
        <v>1.75411E+19</v>
      </c>
      <c r="G154" s="6">
        <f t="shared" si="6"/>
        <v>1.6839456E+19</v>
      </c>
      <c r="H154">
        <f>1-EXP(-_t*(B154*_c1+C154*_c2+D154*_c3+'Input spectra'!Y154))</f>
        <v>2.1863137684636658E-2</v>
      </c>
      <c r="J154" s="6">
        <f t="shared" si="8"/>
        <v>3.6816334506238086E+17</v>
      </c>
      <c r="L154">
        <f>B154*_c1/(B154*_c1+C154*_c2+D154*_c3+'Input spectra'!Y154)</f>
        <v>0</v>
      </c>
      <c r="M154">
        <f>C154*_c2/(B154*_c1+C154*_c2+D154*_c3+'Input spectra'!Y154)</f>
        <v>0</v>
      </c>
      <c r="N154">
        <f>D154*_c3/(B154*_c1+C154*_c2+D154*_c3+'Input spectra'!Y154)</f>
        <v>0</v>
      </c>
      <c r="O154">
        <f>'Input spectra'!Y154/(B154*_c1+C154*_c2+D154*_c3+'Input spectra'!Y154)</f>
        <v>1</v>
      </c>
      <c r="U154" s="6"/>
      <c r="X154" s="6"/>
      <c r="Y154" s="6"/>
    </row>
    <row r="155" spans="1:25" x14ac:dyDescent="0.25">
      <c r="A155">
        <v>1045</v>
      </c>
      <c r="B155">
        <f>'Input spectra'!B155</f>
        <v>0</v>
      </c>
      <c r="C155">
        <f>'Input spectra'!D155</f>
        <v>0</v>
      </c>
      <c r="D155">
        <f>'Input spectra'!F155</f>
        <v>0</v>
      </c>
      <c r="E155" s="6">
        <f>'Input spectra'!I155</f>
        <v>1.7379E+19</v>
      </c>
      <c r="G155" s="6">
        <f t="shared" si="6"/>
        <v>1.668384E+19</v>
      </c>
      <c r="H155">
        <f>1-EXP(-_t*(B155*_c1+C155*_c2+D155*_c3+'Input spectra'!Y155))</f>
        <v>2.1837452774744026E-2</v>
      </c>
      <c r="J155" s="6">
        <f t="shared" si="8"/>
        <v>3.6433256810138534E+17</v>
      </c>
      <c r="L155">
        <f>B155*_c1/(B155*_c1+C155*_c2+D155*_c3+'Input spectra'!Y155)</f>
        <v>0</v>
      </c>
      <c r="M155">
        <f>C155*_c2/(B155*_c1+C155*_c2+D155*_c3+'Input spectra'!Y155)</f>
        <v>0</v>
      </c>
      <c r="N155">
        <f>D155*_c3/(B155*_c1+C155*_c2+D155*_c3+'Input spectra'!Y155)</f>
        <v>0</v>
      </c>
      <c r="O155">
        <f>'Input spectra'!Y155/(B155*_c1+C155*_c2+D155*_c3+'Input spectra'!Y155)</f>
        <v>1</v>
      </c>
      <c r="U155" s="6"/>
      <c r="X155" s="6"/>
      <c r="Y155" s="6"/>
    </row>
    <row r="156" spans="1:25" x14ac:dyDescent="0.25">
      <c r="A156">
        <v>1050</v>
      </c>
      <c r="B156">
        <f>'Input spectra'!B156</f>
        <v>0</v>
      </c>
      <c r="C156">
        <f>'Input spectra'!D156</f>
        <v>0</v>
      </c>
      <c r="D156">
        <f>'Input spectra'!F156</f>
        <v>0</v>
      </c>
      <c r="E156" s="6">
        <f>'Input spectra'!I156</f>
        <v>1.726075E+19</v>
      </c>
      <c r="G156" s="6">
        <f t="shared" si="6"/>
        <v>1.657032E+19</v>
      </c>
      <c r="H156">
        <f>1-EXP(-_t*(B156*_c1+C156*_c2+D156*_c3+'Input spectra'!Y156))</f>
        <v>2.1811767190390796E-2</v>
      </c>
      <c r="J156" s="6">
        <f t="shared" si="8"/>
        <v>3.6142796211027642E+17</v>
      </c>
      <c r="L156">
        <f>B156*_c1/(B156*_c1+C156*_c2+D156*_c3+'Input spectra'!Y156)</f>
        <v>0</v>
      </c>
      <c r="M156">
        <f>C156*_c2/(B156*_c1+C156*_c2+D156*_c3+'Input spectra'!Y156)</f>
        <v>0</v>
      </c>
      <c r="N156">
        <f>D156*_c3/(B156*_c1+C156*_c2+D156*_c3+'Input spectra'!Y156)</f>
        <v>0</v>
      </c>
      <c r="O156">
        <f>'Input spectra'!Y156/(B156*_c1+C156*_c2+D156*_c3+'Input spectra'!Y156)</f>
        <v>1</v>
      </c>
      <c r="U156" s="6"/>
      <c r="X156" s="6"/>
      <c r="Y156" s="6"/>
    </row>
    <row r="157" spans="1:25" x14ac:dyDescent="0.25">
      <c r="A157">
        <v>1055</v>
      </c>
      <c r="B157">
        <f>'Input spectra'!B157</f>
        <v>0</v>
      </c>
      <c r="C157">
        <f>'Input spectra'!D157</f>
        <v>0</v>
      </c>
      <c r="D157">
        <f>'Input spectra'!F157</f>
        <v>0</v>
      </c>
      <c r="E157" s="6">
        <f>'Input spectra'!I157</f>
        <v>1.71572E+19</v>
      </c>
      <c r="G157" s="6">
        <f t="shared" si="6"/>
        <v>1.6470912E+19</v>
      </c>
      <c r="H157">
        <f>1-EXP(-_t*(B157*_c1+C157*_c2+D157*_c3+'Input spectra'!Y157))</f>
        <v>2.1786080931559537E-2</v>
      </c>
      <c r="J157" s="6">
        <f t="shared" si="8"/>
        <v>3.5883662184859514E+17</v>
      </c>
      <c r="L157">
        <f>B157*_c1/(B157*_c1+C157*_c2+D157*_c3+'Input spectra'!Y157)</f>
        <v>0</v>
      </c>
      <c r="M157">
        <f>C157*_c2/(B157*_c1+C157*_c2+D157*_c3+'Input spectra'!Y157)</f>
        <v>0</v>
      </c>
      <c r="N157">
        <f>D157*_c3/(B157*_c1+C157*_c2+D157*_c3+'Input spectra'!Y157)</f>
        <v>0</v>
      </c>
      <c r="O157">
        <f>'Input spectra'!Y157/(B157*_c1+C157*_c2+D157*_c3+'Input spectra'!Y157)</f>
        <v>1</v>
      </c>
      <c r="U157" s="6"/>
      <c r="X157" s="6"/>
      <c r="Y157" s="6"/>
    </row>
    <row r="158" spans="1:25" x14ac:dyDescent="0.25">
      <c r="A158">
        <v>1060</v>
      </c>
      <c r="B158">
        <f>'Input spectra'!B158</f>
        <v>0</v>
      </c>
      <c r="C158">
        <f>'Input spectra'!D158</f>
        <v>0</v>
      </c>
      <c r="D158">
        <f>'Input spectra'!F158</f>
        <v>0</v>
      </c>
      <c r="E158" s="6">
        <f>'Input spectra'!I158</f>
        <v>1.679855E+19</v>
      </c>
      <c r="G158" s="6">
        <f t="shared" si="6"/>
        <v>1.6126608E+19</v>
      </c>
      <c r="H158">
        <f>1-EXP(-_t*(B158*_c1+C158*_c2+D158*_c3+'Input spectra'!Y158))</f>
        <v>2.1760393998232486E-2</v>
      </c>
      <c r="J158" s="6">
        <f t="shared" si="8"/>
        <v>3.50921343935048E+17</v>
      </c>
      <c r="L158">
        <f>B158*_c1/(B158*_c1+C158*_c2+D158*_c3+'Input spectra'!Y158)</f>
        <v>0</v>
      </c>
      <c r="M158">
        <f>C158*_c2/(B158*_c1+C158*_c2+D158*_c3+'Input spectra'!Y158)</f>
        <v>0</v>
      </c>
      <c r="N158">
        <f>D158*_c3/(B158*_c1+C158*_c2+D158*_c3+'Input spectra'!Y158)</f>
        <v>0</v>
      </c>
      <c r="O158">
        <f>'Input spectra'!Y158/(B158*_c1+C158*_c2+D158*_c3+'Input spectra'!Y158)</f>
        <v>1</v>
      </c>
      <c r="U158" s="6"/>
      <c r="X158" s="6"/>
      <c r="Y158" s="6"/>
    </row>
    <row r="159" spans="1:25" x14ac:dyDescent="0.25">
      <c r="A159">
        <v>1065</v>
      </c>
      <c r="B159">
        <f>'Input spectra'!B159</f>
        <v>0</v>
      </c>
      <c r="C159">
        <f>'Input spectra'!D159</f>
        <v>0</v>
      </c>
      <c r="D159">
        <f>'Input spectra'!F159</f>
        <v>0</v>
      </c>
      <c r="E159" s="6">
        <f>'Input spectra'!I159</f>
        <v>1.676725E+19</v>
      </c>
      <c r="G159" s="6">
        <f t="shared" si="6"/>
        <v>1.609656E+19</v>
      </c>
      <c r="H159">
        <f>1-EXP(-_t*(B159*_c1+C159*_c2+D159*_c3+'Input spectra'!Y159))</f>
        <v>2.1734706390391767E-2</v>
      </c>
      <c r="J159" s="6">
        <f t="shared" si="8"/>
        <v>3.4985400549532448E+17</v>
      </c>
      <c r="L159">
        <f>B159*_c1/(B159*_c1+C159*_c2+D159*_c3+'Input spectra'!Y159)</f>
        <v>0</v>
      </c>
      <c r="M159">
        <f>C159*_c2/(B159*_c1+C159*_c2+D159*_c3+'Input spectra'!Y159)</f>
        <v>0</v>
      </c>
      <c r="N159">
        <f>D159*_c3/(B159*_c1+C159*_c2+D159*_c3+'Input spectra'!Y159)</f>
        <v>0</v>
      </c>
      <c r="O159">
        <f>'Input spectra'!Y159/(B159*_c1+C159*_c2+D159*_c3+'Input spectra'!Y159)</f>
        <v>1</v>
      </c>
      <c r="U159" s="6"/>
      <c r="X159" s="6"/>
      <c r="Y159" s="6"/>
    </row>
    <row r="160" spans="1:25" x14ac:dyDescent="0.25">
      <c r="A160">
        <v>1070</v>
      </c>
      <c r="B160">
        <f>'Input spectra'!B160</f>
        <v>0</v>
      </c>
      <c r="C160">
        <f>'Input spectra'!D160</f>
        <v>0</v>
      </c>
      <c r="D160">
        <f>'Input spectra'!F160</f>
        <v>0</v>
      </c>
      <c r="E160" s="6">
        <f>'Input spectra'!I160</f>
        <v>1.62101E+19</v>
      </c>
      <c r="G160" s="6">
        <f t="shared" si="6"/>
        <v>1.5561696E+19</v>
      </c>
      <c r="H160">
        <f>1-EXP(-_t*(B160*_c1+C160*_c2+D160*_c3+'Input spectra'!Y160))</f>
        <v>2.170901810801984E-2</v>
      </c>
      <c r="J160" s="6">
        <f t="shared" si="8"/>
        <v>3.378291402554999E+17</v>
      </c>
      <c r="L160">
        <f>B160*_c1/(B160*_c1+C160*_c2+D160*_c3+'Input spectra'!Y160)</f>
        <v>0</v>
      </c>
      <c r="M160">
        <f>C160*_c2/(B160*_c1+C160*_c2+D160*_c3+'Input spectra'!Y160)</f>
        <v>0</v>
      </c>
      <c r="N160">
        <f>D160*_c3/(B160*_c1+C160*_c2+D160*_c3+'Input spectra'!Y160)</f>
        <v>0</v>
      </c>
      <c r="O160">
        <f>'Input spectra'!Y160/(B160*_c1+C160*_c2+D160*_c3+'Input spectra'!Y160)</f>
        <v>1</v>
      </c>
      <c r="U160" s="6"/>
      <c r="X160" s="6"/>
      <c r="Y160" s="6"/>
    </row>
    <row r="161" spans="1:25" x14ac:dyDescent="0.25">
      <c r="A161">
        <v>1075</v>
      </c>
      <c r="B161">
        <f>'Input spectra'!B161</f>
        <v>0</v>
      </c>
      <c r="C161">
        <f>'Input spectra'!D161</f>
        <v>0</v>
      </c>
      <c r="D161">
        <f>'Input spectra'!F161</f>
        <v>0</v>
      </c>
      <c r="E161" s="6">
        <f>'Input spectra'!I161</f>
        <v>1.6154E+19</v>
      </c>
      <c r="G161" s="6">
        <f t="shared" si="6"/>
        <v>1.550784E+19</v>
      </c>
      <c r="H161">
        <f>1-EXP(-_t*(B161*_c1+C161*_c2+D161*_c3+'Input spectra'!Y161))</f>
        <v>2.168332915109894E-2</v>
      </c>
      <c r="J161" s="6">
        <f t="shared" si="8"/>
        <v>3.3626159914257818E+17</v>
      </c>
      <c r="L161">
        <f>B161*_c1/(B161*_c1+C161*_c2+D161*_c3+'Input spectra'!Y161)</f>
        <v>0</v>
      </c>
      <c r="M161">
        <f>C161*_c2/(B161*_c1+C161*_c2+D161*_c3+'Input spectra'!Y161)</f>
        <v>0</v>
      </c>
      <c r="N161">
        <f>D161*_c3/(B161*_c1+C161*_c2+D161*_c3+'Input spectra'!Y161)</f>
        <v>0</v>
      </c>
      <c r="O161">
        <f>'Input spectra'!Y161/(B161*_c1+C161*_c2+D161*_c3+'Input spectra'!Y161)</f>
        <v>1</v>
      </c>
      <c r="U161" s="6"/>
      <c r="X161" s="6"/>
      <c r="Y161" s="6"/>
    </row>
    <row r="162" spans="1:25" x14ac:dyDescent="0.25">
      <c r="A162">
        <v>1080</v>
      </c>
      <c r="B162">
        <f>'Input spectra'!B162</f>
        <v>0</v>
      </c>
      <c r="C162">
        <f>'Input spectra'!D162</f>
        <v>0</v>
      </c>
      <c r="D162">
        <f>'Input spectra'!F162</f>
        <v>0</v>
      </c>
      <c r="E162" s="6">
        <f>'Input spectra'!I162</f>
        <v>1.615785E+19</v>
      </c>
      <c r="G162" s="6">
        <f t="shared" ref="G162:G182" si="9">E162*_transm</f>
        <v>1.5511536E+19</v>
      </c>
      <c r="H162">
        <f>1-EXP(-_t*(B162*_c1+C162*_c2+D162*_c3+'Input spectra'!Y162))</f>
        <v>2.1657639519611305E-2</v>
      </c>
      <c r="J162" s="6">
        <f t="shared" si="8"/>
        <v>3.3594325508347347E+17</v>
      </c>
      <c r="L162">
        <f>B162*_c1/(B162*_c1+C162*_c2+D162*_c3+'Input spectra'!Y162)</f>
        <v>0</v>
      </c>
      <c r="M162">
        <f>C162*_c2/(B162*_c1+C162*_c2+D162*_c3+'Input spectra'!Y162)</f>
        <v>0</v>
      </c>
      <c r="N162">
        <f>D162*_c3/(B162*_c1+C162*_c2+D162*_c3+'Input spectra'!Y162)</f>
        <v>0</v>
      </c>
      <c r="O162">
        <f>'Input spectra'!Y162/(B162*_c1+C162*_c2+D162*_c3+'Input spectra'!Y162)</f>
        <v>1</v>
      </c>
      <c r="U162" s="6"/>
      <c r="X162" s="6"/>
      <c r="Y162" s="6"/>
    </row>
    <row r="163" spans="1:25" x14ac:dyDescent="0.25">
      <c r="A163">
        <v>1085</v>
      </c>
      <c r="B163">
        <f>'Input spectra'!B163</f>
        <v>0</v>
      </c>
      <c r="C163">
        <f>'Input spectra'!D163</f>
        <v>0</v>
      </c>
      <c r="D163">
        <f>'Input spectra'!F163</f>
        <v>0</v>
      </c>
      <c r="E163" s="6">
        <f>'Input spectra'!I163</f>
        <v>1.597335E+19</v>
      </c>
      <c r="G163" s="6">
        <f t="shared" si="9"/>
        <v>1.5334416E+19</v>
      </c>
      <c r="H163">
        <f>1-EXP(-_t*(B163*_c1+C163*_c2+D163*_c3+'Input spectra'!Y163))</f>
        <v>2.1631949213539392E-2</v>
      </c>
      <c r="J163" s="6">
        <f t="shared" si="8"/>
        <v>3.3171330813128589E+17</v>
      </c>
      <c r="L163">
        <f>B163*_c1/(B163*_c1+C163*_c2+D163*_c3+'Input spectra'!Y163)</f>
        <v>0</v>
      </c>
      <c r="M163">
        <f>C163*_c2/(B163*_c1+C163*_c2+D163*_c3+'Input spectra'!Y163)</f>
        <v>0</v>
      </c>
      <c r="N163">
        <f>D163*_c3/(B163*_c1+C163*_c2+D163*_c3+'Input spectra'!Y163)</f>
        <v>0</v>
      </c>
      <c r="O163">
        <f>'Input spectra'!Y163/(B163*_c1+C163*_c2+D163*_c3+'Input spectra'!Y163)</f>
        <v>1</v>
      </c>
      <c r="U163" s="6"/>
      <c r="X163" s="6"/>
      <c r="Y163" s="6"/>
    </row>
    <row r="164" spans="1:25" x14ac:dyDescent="0.25">
      <c r="A164">
        <v>1090</v>
      </c>
      <c r="B164">
        <f>'Input spectra'!B164</f>
        <v>0</v>
      </c>
      <c r="C164">
        <f>'Input spectra'!D164</f>
        <v>0</v>
      </c>
      <c r="D164">
        <f>'Input spectra'!F164</f>
        <v>0</v>
      </c>
      <c r="E164" s="6">
        <f>'Input spectra'!I164</f>
        <v>1.53855E+19</v>
      </c>
      <c r="G164" s="6">
        <f t="shared" si="9"/>
        <v>1.477008E+19</v>
      </c>
      <c r="H164">
        <f>1-EXP(-_t*(B164*_c1+C164*_c2+D164*_c3+'Input spectra'!Y164))</f>
        <v>2.1606258232865216E-2</v>
      </c>
      <c r="J164" s="6">
        <f t="shared" si="8"/>
        <v>3.1912616260007789E+17</v>
      </c>
      <c r="L164">
        <f>B164*_c1/(B164*_c1+C164*_c2+D164*_c3+'Input spectra'!Y164)</f>
        <v>0</v>
      </c>
      <c r="M164">
        <f>C164*_c2/(B164*_c1+C164*_c2+D164*_c3+'Input spectra'!Y164)</f>
        <v>0</v>
      </c>
      <c r="N164">
        <f>D164*_c3/(B164*_c1+C164*_c2+D164*_c3+'Input spectra'!Y164)</f>
        <v>0</v>
      </c>
      <c r="O164">
        <f>'Input spectra'!Y164/(B164*_c1+C164*_c2+D164*_c3+'Input spectra'!Y164)</f>
        <v>1</v>
      </c>
      <c r="U164" s="6"/>
      <c r="X164" s="6"/>
      <c r="Y164" s="6"/>
    </row>
    <row r="165" spans="1:25" x14ac:dyDescent="0.25">
      <c r="A165">
        <v>1095</v>
      </c>
      <c r="B165">
        <f>'Input spectra'!B165</f>
        <v>0</v>
      </c>
      <c r="C165">
        <f>'Input spectra'!D165</f>
        <v>0</v>
      </c>
      <c r="D165">
        <f>'Input spectra'!F165</f>
        <v>0</v>
      </c>
      <c r="E165" s="6">
        <f>'Input spectra'!I165</f>
        <v>1.43026E+19</v>
      </c>
      <c r="G165" s="6">
        <f t="shared" si="9"/>
        <v>1.3730496E+19</v>
      </c>
      <c r="H165">
        <f>1-EXP(-_t*(B165*_c1+C165*_c2+D165*_c3+'Input spectra'!Y165))</f>
        <v>2.1580566577571236E-2</v>
      </c>
      <c r="J165" s="6">
        <f t="shared" si="8"/>
        <v>2.9631188307107552E+17</v>
      </c>
      <c r="L165">
        <f>B165*_c1/(B165*_c1+C165*_c2+D165*_c3+'Input spectra'!Y165)</f>
        <v>0</v>
      </c>
      <c r="M165">
        <f>C165*_c2/(B165*_c1+C165*_c2+D165*_c3+'Input spectra'!Y165)</f>
        <v>0</v>
      </c>
      <c r="N165">
        <f>D165*_c3/(B165*_c1+C165*_c2+D165*_c3+'Input spectra'!Y165)</f>
        <v>0</v>
      </c>
      <c r="O165">
        <f>'Input spectra'!Y165/(B165*_c1+C165*_c2+D165*_c3+'Input spectra'!Y165)</f>
        <v>1</v>
      </c>
      <c r="U165" s="6"/>
      <c r="X165" s="6"/>
      <c r="Y165" s="6"/>
    </row>
    <row r="166" spans="1:25" x14ac:dyDescent="0.25">
      <c r="A166">
        <v>1100</v>
      </c>
      <c r="B166">
        <f>'Input spectra'!B166</f>
        <v>0</v>
      </c>
      <c r="C166">
        <f>'Input spectra'!D166</f>
        <v>0</v>
      </c>
      <c r="D166">
        <f>'Input spectra'!F166</f>
        <v>0</v>
      </c>
      <c r="E166" s="6">
        <f>'Input spectra'!I166</f>
        <v>1.351015E+19</v>
      </c>
      <c r="G166" s="6">
        <f t="shared" si="9"/>
        <v>1.2969744E+19</v>
      </c>
      <c r="H166">
        <f>1-EXP(-_t*(B166*_c1+C166*_c2+D166*_c3+'Input spectra'!Y166))</f>
        <v>2.1554874247639799E-2</v>
      </c>
      <c r="J166" s="6">
        <f t="shared" si="8"/>
        <v>2.795612009440808E+17</v>
      </c>
      <c r="L166">
        <f>B166*_c1/(B166*_c1+C166*_c2+D166*_c3+'Input spectra'!Y166)</f>
        <v>0</v>
      </c>
      <c r="M166">
        <f>C166*_c2/(B166*_c1+C166*_c2+D166*_c3+'Input spectra'!Y166)</f>
        <v>0</v>
      </c>
      <c r="N166">
        <f>D166*_c3/(B166*_c1+C166*_c2+D166*_c3+'Input spectra'!Y166)</f>
        <v>0</v>
      </c>
      <c r="O166">
        <f>'Input spectra'!Y166/(B166*_c1+C166*_c2+D166*_c3+'Input spectra'!Y166)</f>
        <v>1</v>
      </c>
      <c r="U166" s="6"/>
      <c r="X166" s="6"/>
      <c r="Y166" s="6"/>
    </row>
    <row r="167" spans="1:25" x14ac:dyDescent="0.25">
      <c r="A167">
        <v>1105</v>
      </c>
      <c r="B167">
        <f>'Input spectra'!B167</f>
        <v>0</v>
      </c>
      <c r="C167">
        <f>'Input spectra'!D167</f>
        <v>0</v>
      </c>
      <c r="D167">
        <f>'Input spectra'!F167</f>
        <v>0</v>
      </c>
      <c r="E167" s="6">
        <f>'Input spectra'!I167</f>
        <v>1.35264E+19</v>
      </c>
      <c r="G167" s="6">
        <f t="shared" si="9"/>
        <v>1.2985344E+19</v>
      </c>
      <c r="H167">
        <f>1-EXP(-_t*(B167*_c1+C167*_c2+D167*_c3+'Input spectra'!Y167))</f>
        <v>2.152918124305303E-2</v>
      </c>
      <c r="J167" s="6">
        <f t="shared" si="8"/>
        <v>2.795638244793912E+17</v>
      </c>
      <c r="L167">
        <f>B167*_c1/(B167*_c1+C167*_c2+D167*_c3+'Input spectra'!Y167)</f>
        <v>0</v>
      </c>
      <c r="M167">
        <f>C167*_c2/(B167*_c1+C167*_c2+D167*_c3+'Input spectra'!Y167)</f>
        <v>0</v>
      </c>
      <c r="N167">
        <f>D167*_c3/(B167*_c1+C167*_c2+D167*_c3+'Input spectra'!Y167)</f>
        <v>0</v>
      </c>
      <c r="O167">
        <f>'Input spectra'!Y167/(B167*_c1+C167*_c2+D167*_c3+'Input spectra'!Y167)</f>
        <v>1</v>
      </c>
      <c r="U167" s="6"/>
      <c r="X167" s="6"/>
      <c r="Y167" s="6"/>
    </row>
    <row r="168" spans="1:25" x14ac:dyDescent="0.25">
      <c r="A168">
        <v>1110</v>
      </c>
      <c r="B168">
        <f>'Input spectra'!B168</f>
        <v>0</v>
      </c>
      <c r="C168">
        <f>'Input spectra'!D168</f>
        <v>0</v>
      </c>
      <c r="D168">
        <f>'Input spectra'!F168</f>
        <v>0</v>
      </c>
      <c r="E168" s="6">
        <f>'Input spectra'!I168</f>
        <v>1.260335E+19</v>
      </c>
      <c r="G168" s="6">
        <f t="shared" si="9"/>
        <v>1.2099216E+19</v>
      </c>
      <c r="H168">
        <f>1-EXP(-_t*(B168*_c1+C168*_c2+D168*_c3+'Input spectra'!Y168))</f>
        <v>2.1503487563793278E-2</v>
      </c>
      <c r="J168" s="6">
        <f t="shared" si="8"/>
        <v>2.6017534078764864E+17</v>
      </c>
      <c r="L168">
        <f>B168*_c1/(B168*_c1+C168*_c2+D168*_c3+'Input spectra'!Y168)</f>
        <v>0</v>
      </c>
      <c r="M168">
        <f>C168*_c2/(B168*_c1+C168*_c2+D168*_c3+'Input spectra'!Y168)</f>
        <v>0</v>
      </c>
      <c r="N168">
        <f>D168*_c3/(B168*_c1+C168*_c2+D168*_c3+'Input spectra'!Y168)</f>
        <v>0</v>
      </c>
      <c r="O168">
        <f>'Input spectra'!Y168/(B168*_c1+C168*_c2+D168*_c3+'Input spectra'!Y168)</f>
        <v>1</v>
      </c>
      <c r="U168" s="6"/>
      <c r="X168" s="6"/>
      <c r="Y168" s="6"/>
    </row>
    <row r="169" spans="1:25" x14ac:dyDescent="0.25">
      <c r="A169">
        <v>1115</v>
      </c>
      <c r="B169">
        <f>'Input spectra'!B169</f>
        <v>0</v>
      </c>
      <c r="C169">
        <f>'Input spectra'!D169</f>
        <v>0</v>
      </c>
      <c r="D169">
        <f>'Input spectra'!F169</f>
        <v>0</v>
      </c>
      <c r="E169" s="6">
        <f>'Input spectra'!I169</f>
        <v>6.99095E+18</v>
      </c>
      <c r="G169" s="6">
        <f t="shared" si="9"/>
        <v>6.711312E+18</v>
      </c>
      <c r="H169">
        <f>1-EXP(-_t*(B169*_c1+C169*_c2+D169*_c3+'Input spectra'!Y169))</f>
        <v>2.1477793209842888E-2</v>
      </c>
      <c r="J169" s="6">
        <f t="shared" si="8"/>
        <v>1.4414417130273709E+17</v>
      </c>
      <c r="L169">
        <f>B169*_c1/(B169*_c1+C169*_c2+D169*_c3+'Input spectra'!Y169)</f>
        <v>0</v>
      </c>
      <c r="M169">
        <f>C169*_c2/(B169*_c1+C169*_c2+D169*_c3+'Input spectra'!Y169)</f>
        <v>0</v>
      </c>
      <c r="N169">
        <f>D169*_c3/(B169*_c1+C169*_c2+D169*_c3+'Input spectra'!Y169)</f>
        <v>0</v>
      </c>
      <c r="O169">
        <f>'Input spectra'!Y169/(B169*_c1+C169*_c2+D169*_c3+'Input spectra'!Y169)</f>
        <v>1</v>
      </c>
      <c r="U169" s="6"/>
      <c r="X169" s="6"/>
      <c r="Y169" s="6"/>
    </row>
    <row r="170" spans="1:25" x14ac:dyDescent="0.25">
      <c r="A170">
        <v>1120</v>
      </c>
      <c r="B170">
        <f>'Input spectra'!B170</f>
        <v>0</v>
      </c>
      <c r="C170">
        <f>'Input spectra'!D170</f>
        <v>0</v>
      </c>
      <c r="D170">
        <f>'Input spectra'!F170</f>
        <v>0</v>
      </c>
      <c r="E170" s="6">
        <f>'Input spectra'!I170</f>
        <v>4.04996E+18</v>
      </c>
      <c r="G170" s="6">
        <f t="shared" si="9"/>
        <v>3.8879616E+18</v>
      </c>
      <c r="H170">
        <f>1-EXP(-_t*(B170*_c1+C170*_c2+D170*_c3+'Input spectra'!Y170))</f>
        <v>2.1452098181184098E-2</v>
      </c>
      <c r="J170" s="6">
        <f t="shared" si="8"/>
        <v>8.3404933967873616E+16</v>
      </c>
      <c r="L170">
        <f>B170*_c1/(B170*_c1+C170*_c2+D170*_c3+'Input spectra'!Y170)</f>
        <v>0</v>
      </c>
      <c r="M170">
        <f>C170*_c2/(B170*_c1+C170*_c2+D170*_c3+'Input spectra'!Y170)</f>
        <v>0</v>
      </c>
      <c r="N170">
        <f>D170*_c3/(B170*_c1+C170*_c2+D170*_c3+'Input spectra'!Y170)</f>
        <v>0</v>
      </c>
      <c r="O170">
        <f>'Input spectra'!Y170/(B170*_c1+C170*_c2+D170*_c3+'Input spectra'!Y170)</f>
        <v>1</v>
      </c>
      <c r="U170" s="6"/>
      <c r="X170" s="6"/>
      <c r="Y170" s="6"/>
    </row>
    <row r="171" spans="1:25" x14ac:dyDescent="0.25">
      <c r="A171">
        <v>1125</v>
      </c>
      <c r="B171">
        <f>'Input spectra'!B171</f>
        <v>0</v>
      </c>
      <c r="C171">
        <f>'Input spectra'!D171</f>
        <v>0</v>
      </c>
      <c r="D171">
        <f>'Input spectra'!F171</f>
        <v>0</v>
      </c>
      <c r="E171" s="6">
        <f>'Input spectra'!I171</f>
        <v>3.6202E+18</v>
      </c>
      <c r="G171" s="6">
        <f t="shared" si="9"/>
        <v>3.475392E+18</v>
      </c>
      <c r="H171">
        <f>1-EXP(-_t*(B171*_c1+C171*_c2+D171*_c3+'Input spectra'!Y171))</f>
        <v>2.1426402477799145E-2</v>
      </c>
      <c r="J171" s="6">
        <f t="shared" si="8"/>
        <v>7.4465147760123328E+16</v>
      </c>
      <c r="L171">
        <f>B171*_c1/(B171*_c1+C171*_c2+D171*_c3+'Input spectra'!Y171)</f>
        <v>0</v>
      </c>
      <c r="M171">
        <f>C171*_c2/(B171*_c1+C171*_c2+D171*_c3+'Input spectra'!Y171)</f>
        <v>0</v>
      </c>
      <c r="N171">
        <f>D171*_c3/(B171*_c1+C171*_c2+D171*_c3+'Input spectra'!Y171)</f>
        <v>0</v>
      </c>
      <c r="O171">
        <f>'Input spectra'!Y171/(B171*_c1+C171*_c2+D171*_c3+'Input spectra'!Y171)</f>
        <v>1</v>
      </c>
      <c r="U171" s="6"/>
      <c r="X171" s="6"/>
      <c r="Y171" s="6"/>
    </row>
    <row r="172" spans="1:25" x14ac:dyDescent="0.25">
      <c r="A172">
        <v>1130</v>
      </c>
      <c r="B172">
        <f>'Input spectra'!B172</f>
        <v>0</v>
      </c>
      <c r="C172">
        <f>'Input spectra'!D172</f>
        <v>0</v>
      </c>
      <c r="D172">
        <f>'Input spectra'!F172</f>
        <v>0</v>
      </c>
      <c r="E172" s="6">
        <f>'Input spectra'!I172</f>
        <v>2.92566E+18</v>
      </c>
      <c r="G172" s="6">
        <f t="shared" si="9"/>
        <v>2.8086336E+18</v>
      </c>
      <c r="H172">
        <f>1-EXP(-_t*(B172*_c1+C172*_c2+D172*_c3+'Input spectra'!Y172))</f>
        <v>2.1400706099670375E-2</v>
      </c>
      <c r="J172" s="6">
        <f t="shared" si="8"/>
        <v>6.010674221525916E+16</v>
      </c>
      <c r="L172">
        <f>B172*_c1/(B172*_c1+C172*_c2+D172*_c3+'Input spectra'!Y172)</f>
        <v>0</v>
      </c>
      <c r="M172">
        <f>C172*_c2/(B172*_c1+C172*_c2+D172*_c3+'Input spectra'!Y172)</f>
        <v>0</v>
      </c>
      <c r="N172">
        <f>D172*_c3/(B172*_c1+C172*_c2+D172*_c3+'Input spectra'!Y172)</f>
        <v>0</v>
      </c>
      <c r="O172">
        <f>'Input spectra'!Y172/(B172*_c1+C172*_c2+D172*_c3+'Input spectra'!Y172)</f>
        <v>1</v>
      </c>
      <c r="U172" s="6"/>
      <c r="X172" s="6"/>
      <c r="Y172" s="6"/>
    </row>
    <row r="173" spans="1:25" x14ac:dyDescent="0.25">
      <c r="A173">
        <v>1135</v>
      </c>
      <c r="B173">
        <f>'Input spectra'!B173</f>
        <v>0</v>
      </c>
      <c r="C173">
        <f>'Input spectra'!D173</f>
        <v>0</v>
      </c>
      <c r="D173">
        <f>'Input spectra'!F173</f>
        <v>0</v>
      </c>
      <c r="E173" s="6">
        <f>'Input spectra'!I173</f>
        <v>9.35045E+17</v>
      </c>
      <c r="G173" s="6">
        <f t="shared" si="9"/>
        <v>8.976432E+17</v>
      </c>
      <c r="H173">
        <f>1-EXP(-_t*(B173*_c1+C173*_c2+D173*_c3+'Input spectra'!Y173))</f>
        <v>2.1375009046780025E-2</v>
      </c>
      <c r="J173" s="6">
        <f t="shared" si="8"/>
        <v>1.9187131520780572E+16</v>
      </c>
      <c r="L173">
        <f>B173*_c1/(B173*_c1+C173*_c2+D173*_c3+'Input spectra'!Y173)</f>
        <v>0</v>
      </c>
      <c r="M173">
        <f>C173*_c2/(B173*_c1+C173*_c2+D173*_c3+'Input spectra'!Y173)</f>
        <v>0</v>
      </c>
      <c r="N173">
        <f>D173*_c3/(B173*_c1+C173*_c2+D173*_c3+'Input spectra'!Y173)</f>
        <v>0</v>
      </c>
      <c r="O173">
        <f>'Input spectra'!Y173/(B173*_c1+C173*_c2+D173*_c3+'Input spectra'!Y173)</f>
        <v>1</v>
      </c>
      <c r="U173" s="6"/>
      <c r="X173" s="6"/>
      <c r="Y173" s="6"/>
    </row>
    <row r="174" spans="1:25" x14ac:dyDescent="0.25">
      <c r="A174">
        <v>1140</v>
      </c>
      <c r="B174">
        <f>'Input spectra'!B174</f>
        <v>0</v>
      </c>
      <c r="C174">
        <f>'Input spectra'!D174</f>
        <v>0</v>
      </c>
      <c r="D174">
        <f>'Input spectra'!F174</f>
        <v>0</v>
      </c>
      <c r="E174" s="6">
        <f>'Input spectra'!I174</f>
        <v>7.24445E+18</v>
      </c>
      <c r="G174" s="6">
        <f t="shared" si="9"/>
        <v>6.954672E+18</v>
      </c>
      <c r="H174">
        <f>1-EXP(-_t*(B174*_c1+C174*_c2+D174*_c3+'Input spectra'!Y174))</f>
        <v>2.1349311319110331E-2</v>
      </c>
      <c r="J174" s="6">
        <f t="shared" si="8"/>
        <v>1.4847745765029968E+17</v>
      </c>
      <c r="L174">
        <f>B174*_c1/(B174*_c1+C174*_c2+D174*_c3+'Input spectra'!Y174)</f>
        <v>0</v>
      </c>
      <c r="M174">
        <f>C174*_c2/(B174*_c1+C174*_c2+D174*_c3+'Input spectra'!Y174)</f>
        <v>0</v>
      </c>
      <c r="N174">
        <f>D174*_c3/(B174*_c1+C174*_c2+D174*_c3+'Input spectra'!Y174)</f>
        <v>0</v>
      </c>
      <c r="O174">
        <f>'Input spectra'!Y174/(B174*_c1+C174*_c2+D174*_c3+'Input spectra'!Y174)</f>
        <v>1</v>
      </c>
      <c r="U174" s="6"/>
      <c r="X174" s="6"/>
      <c r="Y174" s="6"/>
    </row>
    <row r="175" spans="1:25" x14ac:dyDescent="0.25">
      <c r="A175">
        <v>1145</v>
      </c>
      <c r="B175">
        <f>'Input spectra'!B175</f>
        <v>0</v>
      </c>
      <c r="C175">
        <f>'Input spectra'!D175</f>
        <v>0</v>
      </c>
      <c r="D175">
        <f>'Input spectra'!F175</f>
        <v>0</v>
      </c>
      <c r="E175" s="6">
        <f>'Input spectra'!I175</f>
        <v>4.12596E+18</v>
      </c>
      <c r="G175" s="6">
        <f t="shared" si="9"/>
        <v>3.9609216E+18</v>
      </c>
      <c r="H175">
        <f>1-EXP(-_t*(B175*_c1+C175*_c2+D175*_c3+'Input spectra'!Y175))</f>
        <v>2.1323612916643753E-2</v>
      </c>
      <c r="J175" s="6">
        <f t="shared" si="8"/>
        <v>8.4461158991573232E+16</v>
      </c>
      <c r="L175">
        <f>B175*_c1/(B175*_c1+C175*_c2+D175*_c3+'Input spectra'!Y175)</f>
        <v>0</v>
      </c>
      <c r="M175">
        <f>C175*_c2/(B175*_c1+C175*_c2+D175*_c3+'Input spectra'!Y175)</f>
        <v>0</v>
      </c>
      <c r="N175">
        <f>D175*_c3/(B175*_c1+C175*_c2+D175*_c3+'Input spectra'!Y175)</f>
        <v>0</v>
      </c>
      <c r="O175">
        <f>'Input spectra'!Y175/(B175*_c1+C175*_c2+D175*_c3+'Input spectra'!Y175)</f>
        <v>1</v>
      </c>
      <c r="U175" s="6"/>
      <c r="X175" s="6"/>
      <c r="Y175" s="6"/>
    </row>
    <row r="176" spans="1:25" x14ac:dyDescent="0.25">
      <c r="A176">
        <v>1150</v>
      </c>
      <c r="B176">
        <f>'Input spectra'!B176</f>
        <v>0</v>
      </c>
      <c r="C176">
        <f>'Input spectra'!D176</f>
        <v>0</v>
      </c>
      <c r="D176">
        <f>'Input spectra'!F176</f>
        <v>0</v>
      </c>
      <c r="E176" s="6">
        <f>'Input spectra'!I176</f>
        <v>4.147595E+18</v>
      </c>
      <c r="G176" s="6">
        <f t="shared" si="9"/>
        <v>3.9816912E+18</v>
      </c>
      <c r="H176">
        <f>1-EXP(-_t*(B176*_c1+C176*_c2+D176*_c3+'Input spectra'!Y176))</f>
        <v>2.1297913839362304E-2</v>
      </c>
      <c r="J176" s="6">
        <f t="shared" si="8"/>
        <v>8.4801716112547104E+16</v>
      </c>
      <c r="L176">
        <f>B176*_c1/(B176*_c1+C176*_c2+D176*_c3+'Input spectra'!Y176)</f>
        <v>0</v>
      </c>
      <c r="M176">
        <f>C176*_c2/(B176*_c1+C176*_c2+D176*_c3+'Input spectra'!Y176)</f>
        <v>0</v>
      </c>
      <c r="N176">
        <f>D176*_c3/(B176*_c1+C176*_c2+D176*_c3+'Input spectra'!Y176)</f>
        <v>0</v>
      </c>
      <c r="O176">
        <f>'Input spectra'!Y176/(B176*_c1+C176*_c2+D176*_c3+'Input spectra'!Y176)</f>
        <v>1</v>
      </c>
      <c r="U176" s="6"/>
      <c r="X176" s="6"/>
      <c r="Y176" s="6"/>
    </row>
    <row r="177" spans="1:25" x14ac:dyDescent="0.25">
      <c r="A177">
        <v>1155</v>
      </c>
      <c r="B177">
        <f>'Input spectra'!B177</f>
        <v>0</v>
      </c>
      <c r="C177">
        <f>'Input spectra'!D177</f>
        <v>0</v>
      </c>
      <c r="D177">
        <f>'Input spectra'!F177</f>
        <v>0</v>
      </c>
      <c r="E177" s="6">
        <f>'Input spectra'!I177</f>
        <v>8.33125E+18</v>
      </c>
      <c r="G177" s="6">
        <f t="shared" si="9"/>
        <v>7.998E+18</v>
      </c>
      <c r="H177">
        <f>1-EXP(-_t*(B177*_c1+C177*_c2+D177*_c3+'Input spectra'!Y177))</f>
        <v>2.1272214087248553E-2</v>
      </c>
      <c r="J177" s="6">
        <f t="shared" si="8"/>
        <v>1.7013516826981392E+17</v>
      </c>
      <c r="L177">
        <f>B177*_c1/(B177*_c1+C177*_c2+D177*_c3+'Input spectra'!Y177)</f>
        <v>0</v>
      </c>
      <c r="M177">
        <f>C177*_c2/(B177*_c1+C177*_c2+D177*_c3+'Input spectra'!Y177)</f>
        <v>0</v>
      </c>
      <c r="N177">
        <f>D177*_c3/(B177*_c1+C177*_c2+D177*_c3+'Input spectra'!Y177)</f>
        <v>0</v>
      </c>
      <c r="O177">
        <f>'Input spectra'!Y177/(B177*_c1+C177*_c2+D177*_c3+'Input spectra'!Y177)</f>
        <v>1</v>
      </c>
      <c r="U177" s="6"/>
      <c r="X177" s="6"/>
      <c r="Y177" s="6"/>
    </row>
    <row r="178" spans="1:25" x14ac:dyDescent="0.25">
      <c r="A178">
        <v>1160</v>
      </c>
      <c r="B178">
        <f>'Input spectra'!B178</f>
        <v>0</v>
      </c>
      <c r="C178">
        <f>'Input spectra'!D178</f>
        <v>0</v>
      </c>
      <c r="D178">
        <f>'Input spectra'!F178</f>
        <v>0</v>
      </c>
      <c r="E178" s="6">
        <f>'Input spectra'!I178</f>
        <v>8.7503E+18</v>
      </c>
      <c r="G178" s="6">
        <f t="shared" si="9"/>
        <v>8.400288E+18</v>
      </c>
      <c r="H178">
        <f>1-EXP(-_t*(B178*_c1+C178*_c2+D178*_c3+'Input spectra'!Y178))</f>
        <v>2.1246513660284627E-2</v>
      </c>
      <c r="J178" s="6">
        <f t="shared" si="8"/>
        <v>1.7847683374232502E+17</v>
      </c>
      <c r="L178">
        <f>B178*_c1/(B178*_c1+C178*_c2+D178*_c3+'Input spectra'!Y178)</f>
        <v>0</v>
      </c>
      <c r="M178">
        <f>C178*_c2/(B178*_c1+C178*_c2+D178*_c3+'Input spectra'!Y178)</f>
        <v>0</v>
      </c>
      <c r="N178">
        <f>D178*_c3/(B178*_c1+C178*_c2+D178*_c3+'Input spectra'!Y178)</f>
        <v>0</v>
      </c>
      <c r="O178">
        <f>'Input spectra'!Y178/(B178*_c1+C178*_c2+D178*_c3+'Input spectra'!Y178)</f>
        <v>1</v>
      </c>
      <c r="U178" s="6"/>
      <c r="X178" s="6"/>
      <c r="Y178" s="6"/>
    </row>
    <row r="179" spans="1:25" x14ac:dyDescent="0.25">
      <c r="A179">
        <v>1165</v>
      </c>
      <c r="B179">
        <f>'Input spectra'!B179</f>
        <v>0</v>
      </c>
      <c r="C179">
        <f>'Input spectra'!D179</f>
        <v>0</v>
      </c>
      <c r="D179">
        <f>'Input spectra'!F179</f>
        <v>0</v>
      </c>
      <c r="E179" s="6">
        <f>'Input spectra'!I179</f>
        <v>1.13669E+19</v>
      </c>
      <c r="G179" s="6">
        <f t="shared" si="9"/>
        <v>1.0912224E+19</v>
      </c>
      <c r="H179">
        <f>1-EXP(-_t*(B179*_c1+C179*_c2+D179*_c3+'Input spectra'!Y179))</f>
        <v>2.1220812558452762E-2</v>
      </c>
      <c r="J179" s="6">
        <f t="shared" si="8"/>
        <v>2.3156626009984963E+17</v>
      </c>
      <c r="L179">
        <f>B179*_c1/(B179*_c1+C179*_c2+D179*_c3+'Input spectra'!Y179)</f>
        <v>0</v>
      </c>
      <c r="M179">
        <f>C179*_c2/(B179*_c1+C179*_c2+D179*_c3+'Input spectra'!Y179)</f>
        <v>0</v>
      </c>
      <c r="N179">
        <f>D179*_c3/(B179*_c1+C179*_c2+D179*_c3+'Input spectra'!Y179)</f>
        <v>0</v>
      </c>
      <c r="O179">
        <f>'Input spectra'!Y179/(B179*_c1+C179*_c2+D179*_c3+'Input spectra'!Y179)</f>
        <v>1</v>
      </c>
      <c r="U179" s="6"/>
      <c r="X179" s="6"/>
      <c r="Y179" s="6"/>
    </row>
    <row r="180" spans="1:25" x14ac:dyDescent="0.25">
      <c r="A180">
        <v>1170</v>
      </c>
      <c r="B180">
        <f>'Input spectra'!B180</f>
        <v>0</v>
      </c>
      <c r="C180">
        <f>'Input spectra'!D180</f>
        <v>0</v>
      </c>
      <c r="D180">
        <f>'Input spectra'!F180</f>
        <v>0</v>
      </c>
      <c r="E180" s="6">
        <f>'Input spectra'!I180</f>
        <v>1.32846E+19</v>
      </c>
      <c r="G180" s="6">
        <f t="shared" si="9"/>
        <v>1.2753216E+19</v>
      </c>
      <c r="H180">
        <f>1-EXP(-_t*(B180*_c1+C180*_c2+D180*_c3+'Input spectra'!Y180))</f>
        <v>2.1195110781735416E-2</v>
      </c>
      <c r="J180" s="6">
        <f t="shared" si="8"/>
        <v>2.7030582594340061E+17</v>
      </c>
      <c r="L180">
        <f>B180*_c1/(B180*_c1+C180*_c2+D180*_c3+'Input spectra'!Y180)</f>
        <v>0</v>
      </c>
      <c r="M180">
        <f>C180*_c2/(B180*_c1+C180*_c2+D180*_c3+'Input spectra'!Y180)</f>
        <v>0</v>
      </c>
      <c r="N180">
        <f>D180*_c3/(B180*_c1+C180*_c2+D180*_c3+'Input spectra'!Y180)</f>
        <v>0</v>
      </c>
      <c r="O180">
        <f>'Input spectra'!Y180/(B180*_c1+C180*_c2+D180*_c3+'Input spectra'!Y180)</f>
        <v>1</v>
      </c>
      <c r="U180" s="6"/>
      <c r="X180" s="6"/>
      <c r="Y180" s="6"/>
    </row>
    <row r="181" spans="1:25" x14ac:dyDescent="0.25">
      <c r="A181">
        <v>1175</v>
      </c>
      <c r="B181">
        <f>'Input spectra'!B181</f>
        <v>0</v>
      </c>
      <c r="C181">
        <f>'Input spectra'!D181</f>
        <v>0</v>
      </c>
      <c r="D181">
        <f>'Input spectra'!F181</f>
        <v>0</v>
      </c>
      <c r="E181" s="6">
        <f>'Input spectra'!I181</f>
        <v>1.299405E+19</v>
      </c>
      <c r="G181" s="6">
        <f t="shared" si="9"/>
        <v>1.2474288E+19</v>
      </c>
      <c r="H181">
        <f>1-EXP(-_t*(B181*_c1+C181*_c2+D181*_c3+'Input spectra'!Y181))</f>
        <v>2.1169408330114603E-2</v>
      </c>
      <c r="J181" s="6">
        <f t="shared" si="8"/>
        <v>2.6407329629944864E+17</v>
      </c>
      <c r="L181">
        <f>B181*_c1/(B181*_c1+C181*_c2+D181*_c3+'Input spectra'!Y181)</f>
        <v>0</v>
      </c>
      <c r="M181">
        <f>C181*_c2/(B181*_c1+C181*_c2+D181*_c3+'Input spectra'!Y181)</f>
        <v>0</v>
      </c>
      <c r="N181">
        <f>D181*_c3/(B181*_c1+C181*_c2+D181*_c3+'Input spectra'!Y181)</f>
        <v>0</v>
      </c>
      <c r="O181">
        <f>'Input spectra'!Y181/(B181*_c1+C181*_c2+D181*_c3+'Input spectra'!Y181)</f>
        <v>1</v>
      </c>
      <c r="U181" s="6"/>
      <c r="X181" s="6"/>
      <c r="Y181" s="6"/>
    </row>
    <row r="182" spans="1:25" x14ac:dyDescent="0.25">
      <c r="A182">
        <v>1180</v>
      </c>
      <c r="B182">
        <f>'Input spectra'!B182</f>
        <v>0</v>
      </c>
      <c r="C182">
        <f>'Input spectra'!D182</f>
        <v>0</v>
      </c>
      <c r="D182">
        <f>'Input spectra'!F182</f>
        <v>0</v>
      </c>
      <c r="E182" s="6">
        <f>'Input spectra'!I182</f>
        <v>1.3246E+19</v>
      </c>
      <c r="G182" s="6">
        <f t="shared" si="9"/>
        <v>1.271616E+19</v>
      </c>
      <c r="H182">
        <f>1-EXP(-_t*(B182*_c1+C182*_c2+D182*_c3+'Input spectra'!Y182))</f>
        <v>2.1143705203572782E-2</v>
      </c>
      <c r="J182" s="6">
        <f t="shared" si="8"/>
        <v>2.6886673836146406E+17</v>
      </c>
      <c r="L182">
        <f>B182*_c1/(B182*_c1+C182*_c2+D182*_c3+'Input spectra'!Y182)</f>
        <v>0</v>
      </c>
      <c r="M182">
        <f>C182*_c2/(B182*_c1+C182*_c2+D182*_c3+'Input spectra'!Y182)</f>
        <v>0</v>
      </c>
      <c r="N182">
        <f>D182*_c3/(B182*_c1+C182*_c2+D182*_c3+'Input spectra'!Y182)</f>
        <v>0</v>
      </c>
      <c r="O182">
        <f>'Input spectra'!Y182/(B182*_c1+C182*_c2+D182*_c3+'Input spectra'!Y182)</f>
        <v>1</v>
      </c>
      <c r="U182" s="6"/>
      <c r="X182" s="6"/>
      <c r="Y182" s="6"/>
    </row>
    <row r="183" spans="1:25" x14ac:dyDescent="0.25">
      <c r="A183">
        <v>1185</v>
      </c>
      <c r="B183">
        <f>'Input spectra'!B183</f>
        <v>0</v>
      </c>
      <c r="C183">
        <f>'Input spectra'!D183</f>
        <v>0</v>
      </c>
      <c r="D183">
        <f>'Input spectra'!F183</f>
        <v>0</v>
      </c>
      <c r="E183" s="6">
        <f>'Input spectra'!I183</f>
        <v>1.24116E+19</v>
      </c>
      <c r="G183" s="6">
        <f t="shared" ref="G183:G246" si="10">E183*_transm</f>
        <v>1.1915136E+19</v>
      </c>
      <c r="H183">
        <f>1-EXP(-_t*(B183*_c1+C183*_c2+D183*_c3+'Input spectra'!Y183))</f>
        <v>2.111800140209219E-2</v>
      </c>
      <c r="J183" s="6">
        <f t="shared" ref="J183:J246" si="11">H183*G183</f>
        <v>2.5162385875411914E+17</v>
      </c>
      <c r="L183">
        <f>B183*_c1/(B183*_c1+C183*_c2+D183*_c3+'Input spectra'!Y183)</f>
        <v>0</v>
      </c>
      <c r="M183">
        <f>C183*_c2/(B183*_c1+C183*_c2+D183*_c3+'Input spectra'!Y183)</f>
        <v>0</v>
      </c>
      <c r="N183">
        <f>D183*_c3/(B183*_c1+C183*_c2+D183*_c3+'Input spectra'!Y183)</f>
        <v>0</v>
      </c>
      <c r="O183">
        <f>'Input spectra'!Y183/(B183*_c1+C183*_c2+D183*_c3+'Input spectra'!Y183)</f>
        <v>1</v>
      </c>
    </row>
    <row r="184" spans="1:25" x14ac:dyDescent="0.25">
      <c r="A184">
        <v>1190</v>
      </c>
      <c r="B184">
        <f>'Input spectra'!B184</f>
        <v>0</v>
      </c>
      <c r="C184">
        <f>'Input spectra'!D184</f>
        <v>0</v>
      </c>
      <c r="D184">
        <f>'Input spectra'!F184</f>
        <v>0</v>
      </c>
      <c r="E184" s="6">
        <f>'Input spectra'!I184</f>
        <v>1.35678E+19</v>
      </c>
      <c r="G184" s="6">
        <f t="shared" si="10"/>
        <v>1.3025088E+19</v>
      </c>
      <c r="H184">
        <f>1-EXP(-_t*(B184*_c1+C184*_c2+D184*_c3+'Input spectra'!Y184))</f>
        <v>2.1092296925655174E-2</v>
      </c>
      <c r="J184" s="6">
        <f t="shared" si="11"/>
        <v>2.747290235787881E+17</v>
      </c>
      <c r="L184">
        <f>B184*_c1/(B184*_c1+C184*_c2+D184*_c3+'Input spectra'!Y184)</f>
        <v>0</v>
      </c>
      <c r="M184">
        <f>C184*_c2/(B184*_c1+C184*_c2+D184*_c3+'Input spectra'!Y184)</f>
        <v>0</v>
      </c>
      <c r="N184">
        <f>D184*_c3/(B184*_c1+C184*_c2+D184*_c3+'Input spectra'!Y184)</f>
        <v>0</v>
      </c>
      <c r="O184">
        <f>'Input spectra'!Y184/(B184*_c1+C184*_c2+D184*_c3+'Input spectra'!Y184)</f>
        <v>1</v>
      </c>
    </row>
    <row r="185" spans="1:25" x14ac:dyDescent="0.25">
      <c r="A185">
        <v>1195</v>
      </c>
      <c r="B185">
        <f>'Input spectra'!B185</f>
        <v>0</v>
      </c>
      <c r="C185">
        <f>'Input spectra'!D185</f>
        <v>0</v>
      </c>
      <c r="D185">
        <f>'Input spectra'!F185</f>
        <v>0</v>
      </c>
      <c r="E185" s="6">
        <f>'Input spectra'!I185</f>
        <v>1.34294E+19</v>
      </c>
      <c r="G185" s="6">
        <f t="shared" si="10"/>
        <v>1.2892224E+19</v>
      </c>
      <c r="H185">
        <f>1-EXP(-_t*(B185*_c1+C185*_c2+D185*_c3+'Input spectra'!Y185))</f>
        <v>2.1066591774243859E-2</v>
      </c>
      <c r="J185" s="6">
        <f t="shared" si="11"/>
        <v>2.7159522007010925E+17</v>
      </c>
      <c r="L185">
        <f>B185*_c1/(B185*_c1+C185*_c2+D185*_c3+'Input spectra'!Y185)</f>
        <v>0</v>
      </c>
      <c r="M185">
        <f>C185*_c2/(B185*_c1+C185*_c2+D185*_c3+'Input spectra'!Y185)</f>
        <v>0</v>
      </c>
      <c r="N185">
        <f>D185*_c3/(B185*_c1+C185*_c2+D185*_c3+'Input spectra'!Y185)</f>
        <v>0</v>
      </c>
      <c r="O185">
        <f>'Input spectra'!Y185/(B185*_c1+C185*_c2+D185*_c3+'Input spectra'!Y185)</f>
        <v>1</v>
      </c>
    </row>
    <row r="186" spans="1:25" x14ac:dyDescent="0.25">
      <c r="A186">
        <v>1200</v>
      </c>
      <c r="B186">
        <f>'Input spectra'!B186</f>
        <v>0</v>
      </c>
      <c r="C186">
        <f>'Input spectra'!D186</f>
        <v>0</v>
      </c>
      <c r="D186">
        <f>'Input spectra'!F186</f>
        <v>0</v>
      </c>
      <c r="E186" s="6">
        <f>'Input spectra'!I186</f>
        <v>1.313845E+19</v>
      </c>
      <c r="G186" s="6">
        <f t="shared" si="10"/>
        <v>1.2612912E+19</v>
      </c>
      <c r="H186">
        <f>1-EXP(-_t*(B186*_c1+C186*_c2+D186*_c3+'Input spectra'!Y186))</f>
        <v>2.1040885947840704E-2</v>
      </c>
      <c r="J186" s="6">
        <f t="shared" si="11"/>
        <v>2.6538684286215139E+17</v>
      </c>
      <c r="L186">
        <f>B186*_c1/(B186*_c1+C186*_c2+D186*_c3+'Input spectra'!Y186)</f>
        <v>0</v>
      </c>
      <c r="M186">
        <f>C186*_c2/(B186*_c1+C186*_c2+D186*_c3+'Input spectra'!Y186)</f>
        <v>0</v>
      </c>
      <c r="N186">
        <f>D186*_c3/(B186*_c1+C186*_c2+D186*_c3+'Input spectra'!Y186)</f>
        <v>0</v>
      </c>
      <c r="O186">
        <f>'Input spectra'!Y186/(B186*_c1+C186*_c2+D186*_c3+'Input spectra'!Y186)</f>
        <v>1</v>
      </c>
    </row>
    <row r="187" spans="1:25" x14ac:dyDescent="0.25">
      <c r="A187">
        <v>1205</v>
      </c>
      <c r="B187">
        <f>'Input spectra'!B187</f>
        <v>0</v>
      </c>
      <c r="C187">
        <f>'Input spectra'!D187</f>
        <v>0</v>
      </c>
      <c r="D187">
        <f>'Input spectra'!F187</f>
        <v>0</v>
      </c>
      <c r="E187" s="6">
        <f>'Input spectra'!I187</f>
        <v>1.30985E+19</v>
      </c>
      <c r="G187" s="6">
        <f t="shared" si="10"/>
        <v>1.257456E+19</v>
      </c>
      <c r="H187">
        <f>1-EXP(-_t*(B187*_c1+C187*_c2+D187*_c3+'Input spectra'!Y187))</f>
        <v>2.1015179446427834E-2</v>
      </c>
      <c r="J187" s="6">
        <f t="shared" si="11"/>
        <v>2.642566348598736E+17</v>
      </c>
      <c r="L187">
        <f>B187*_c1/(B187*_c1+C187*_c2+D187*_c3+'Input spectra'!Y187)</f>
        <v>0</v>
      </c>
      <c r="M187">
        <f>C187*_c2/(B187*_c1+C187*_c2+D187*_c3+'Input spectra'!Y187)</f>
        <v>0</v>
      </c>
      <c r="N187">
        <f>D187*_c3/(B187*_c1+C187*_c2+D187*_c3+'Input spectra'!Y187)</f>
        <v>0</v>
      </c>
      <c r="O187">
        <f>'Input spectra'!Y187/(B187*_c1+C187*_c2+D187*_c3+'Input spectra'!Y187)</f>
        <v>1</v>
      </c>
    </row>
    <row r="188" spans="1:25" x14ac:dyDescent="0.25">
      <c r="A188">
        <v>1210</v>
      </c>
      <c r="B188">
        <f>'Input spectra'!B188</f>
        <v>0</v>
      </c>
      <c r="C188">
        <f>'Input spectra'!D188</f>
        <v>0</v>
      </c>
      <c r="D188">
        <f>'Input spectra'!F188</f>
        <v>0</v>
      </c>
      <c r="E188" s="6">
        <f>'Input spectra'!I188</f>
        <v>1.349145E+19</v>
      </c>
      <c r="G188" s="6">
        <f t="shared" si="10"/>
        <v>1.2951792E+19</v>
      </c>
      <c r="H188">
        <f>1-EXP(-_t*(B188*_c1+C188*_c2+D188*_c3+'Input spectra'!Y188))</f>
        <v>2.0989472269987597E-2</v>
      </c>
      <c r="J188" s="6">
        <f t="shared" si="11"/>
        <v>2.718512790306472E+17</v>
      </c>
      <c r="L188">
        <f>B188*_c1/(B188*_c1+C188*_c2+D188*_c3+'Input spectra'!Y188)</f>
        <v>0</v>
      </c>
      <c r="M188">
        <f>C188*_c2/(B188*_c1+C188*_c2+D188*_c3+'Input spectra'!Y188)</f>
        <v>0</v>
      </c>
      <c r="N188">
        <f>D188*_c3/(B188*_c1+C188*_c2+D188*_c3+'Input spectra'!Y188)</f>
        <v>0</v>
      </c>
      <c r="O188">
        <f>'Input spectra'!Y188/(B188*_c1+C188*_c2+D188*_c3+'Input spectra'!Y188)</f>
        <v>1</v>
      </c>
    </row>
    <row r="189" spans="1:25" x14ac:dyDescent="0.25">
      <c r="A189">
        <v>1215</v>
      </c>
      <c r="B189">
        <f>'Input spectra'!B189</f>
        <v>0</v>
      </c>
      <c r="C189">
        <f>'Input spectra'!D189</f>
        <v>0</v>
      </c>
      <c r="D189">
        <f>'Input spectra'!F189</f>
        <v>0</v>
      </c>
      <c r="E189" s="6">
        <f>'Input spectra'!I189</f>
        <v>1.321865E+19</v>
      </c>
      <c r="G189" s="6">
        <f t="shared" si="10"/>
        <v>1.2689904E+19</v>
      </c>
      <c r="H189">
        <f>1-EXP(-_t*(B189*_c1+C189*_c2+D189*_c3+'Input spectra'!Y189))</f>
        <v>2.0963764418502118E-2</v>
      </c>
      <c r="J189" s="6">
        <f t="shared" si="11"/>
        <v>2.6602815794940771E+17</v>
      </c>
      <c r="L189">
        <f>B189*_c1/(B189*_c1+C189*_c2+D189*_c3+'Input spectra'!Y189)</f>
        <v>0</v>
      </c>
      <c r="M189">
        <f>C189*_c2/(B189*_c1+C189*_c2+D189*_c3+'Input spectra'!Y189)</f>
        <v>0</v>
      </c>
      <c r="N189">
        <f>D189*_c3/(B189*_c1+C189*_c2+D189*_c3+'Input spectra'!Y189)</f>
        <v>0</v>
      </c>
      <c r="O189">
        <f>'Input spectra'!Y189/(B189*_c1+C189*_c2+D189*_c3+'Input spectra'!Y189)</f>
        <v>1</v>
      </c>
    </row>
    <row r="190" spans="1:25" x14ac:dyDescent="0.25">
      <c r="A190">
        <v>1220</v>
      </c>
      <c r="B190">
        <f>'Input spectra'!B190</f>
        <v>0</v>
      </c>
      <c r="C190">
        <f>'Input spectra'!D190</f>
        <v>0</v>
      </c>
      <c r="D190">
        <f>'Input spectra'!F190</f>
        <v>0</v>
      </c>
      <c r="E190" s="6">
        <f>'Input spectra'!I190</f>
        <v>1.400575E+19</v>
      </c>
      <c r="G190" s="6">
        <f t="shared" si="10"/>
        <v>1.344552E+19</v>
      </c>
      <c r="H190">
        <f>1-EXP(-_t*(B190*_c1+C190*_c2+D190*_c3+'Input spectra'!Y190))</f>
        <v>2.0938055891953855E-2</v>
      </c>
      <c r="J190" s="6">
        <f t="shared" si="11"/>
        <v>2.8152304925638339E+17</v>
      </c>
      <c r="L190">
        <f>B190*_c1/(B190*_c1+C190*_c2+D190*_c3+'Input spectra'!Y190)</f>
        <v>0</v>
      </c>
      <c r="M190">
        <f>C190*_c2/(B190*_c1+C190*_c2+D190*_c3+'Input spectra'!Y190)</f>
        <v>0</v>
      </c>
      <c r="N190">
        <f>D190*_c3/(B190*_c1+C190*_c2+D190*_c3+'Input spectra'!Y190)</f>
        <v>0</v>
      </c>
      <c r="O190">
        <f>'Input spectra'!Y190/(B190*_c1+C190*_c2+D190*_c3+'Input spectra'!Y190)</f>
        <v>1</v>
      </c>
    </row>
    <row r="191" spans="1:25" x14ac:dyDescent="0.25">
      <c r="A191">
        <v>1225</v>
      </c>
      <c r="B191">
        <f>'Input spectra'!B191</f>
        <v>0</v>
      </c>
      <c r="C191">
        <f>'Input spectra'!D191</f>
        <v>0</v>
      </c>
      <c r="D191">
        <f>'Input spectra'!F191</f>
        <v>0</v>
      </c>
      <c r="E191" s="6">
        <f>'Input spectra'!I191</f>
        <v>1.417485E+19</v>
      </c>
      <c r="G191" s="6">
        <f t="shared" si="10"/>
        <v>1.3607856E+19</v>
      </c>
      <c r="H191">
        <f>1-EXP(-_t*(B191*_c1+C191*_c2+D191*_c3+'Input spectra'!Y191))</f>
        <v>2.0912346690325045E-2</v>
      </c>
      <c r="J191" s="6">
        <f t="shared" si="11"/>
        <v>2.8457220238401981E+17</v>
      </c>
      <c r="L191">
        <f>B191*_c1/(B191*_c1+C191*_c2+D191*_c3+'Input spectra'!Y191)</f>
        <v>0</v>
      </c>
      <c r="M191">
        <f>C191*_c2/(B191*_c1+C191*_c2+D191*_c3+'Input spectra'!Y191)</f>
        <v>0</v>
      </c>
      <c r="N191">
        <f>D191*_c3/(B191*_c1+C191*_c2+D191*_c3+'Input spectra'!Y191)</f>
        <v>0</v>
      </c>
      <c r="O191">
        <f>'Input spectra'!Y191/(B191*_c1+C191*_c2+D191*_c3+'Input spectra'!Y191)</f>
        <v>1</v>
      </c>
    </row>
    <row r="192" spans="1:25" x14ac:dyDescent="0.25">
      <c r="A192">
        <v>1230</v>
      </c>
      <c r="B192">
        <f>'Input spectra'!B192</f>
        <v>0</v>
      </c>
      <c r="C192">
        <f>'Input spectra'!D192</f>
        <v>0</v>
      </c>
      <c r="D192">
        <f>'Input spectra'!F192</f>
        <v>0</v>
      </c>
      <c r="E192" s="6">
        <f>'Input spectra'!I192</f>
        <v>1.427525E+19</v>
      </c>
      <c r="G192" s="6">
        <f t="shared" si="10"/>
        <v>1.370424E+19</v>
      </c>
      <c r="H192">
        <f>1-EXP(-_t*(B192*_c1+C192*_c2+D192*_c3+'Input spectra'!Y192))</f>
        <v>2.0886636813598036E-2</v>
      </c>
      <c r="J192" s="6">
        <f t="shared" si="11"/>
        <v>2.8623548368638275E+17</v>
      </c>
      <c r="L192">
        <f>B192*_c1/(B192*_c1+C192*_c2+D192*_c3+'Input spectra'!Y192)</f>
        <v>0</v>
      </c>
      <c r="M192">
        <f>C192*_c2/(B192*_c1+C192*_c2+D192*_c3+'Input spectra'!Y192)</f>
        <v>0</v>
      </c>
      <c r="N192">
        <f>D192*_c3/(B192*_c1+C192*_c2+D192*_c3+'Input spectra'!Y192)</f>
        <v>0</v>
      </c>
      <c r="O192">
        <f>'Input spectra'!Y192/(B192*_c1+C192*_c2+D192*_c3+'Input spectra'!Y192)</f>
        <v>1</v>
      </c>
    </row>
    <row r="193" spans="1:15" x14ac:dyDescent="0.25">
      <c r="A193">
        <v>1235</v>
      </c>
      <c r="B193">
        <f>'Input spectra'!B193</f>
        <v>0</v>
      </c>
      <c r="C193">
        <f>'Input spectra'!D193</f>
        <v>0</v>
      </c>
      <c r="D193">
        <f>'Input spectra'!F193</f>
        <v>0</v>
      </c>
      <c r="E193" s="6">
        <f>'Input spectra'!I193</f>
        <v>1.44498E+19</v>
      </c>
      <c r="G193" s="6">
        <f t="shared" si="10"/>
        <v>1.3871808E+19</v>
      </c>
      <c r="H193">
        <f>1-EXP(-_t*(B193*_c1+C193*_c2+D193*_c3+'Input spectra'!Y193))</f>
        <v>2.0860926261754953E-2</v>
      </c>
      <c r="J193" s="6">
        <f t="shared" si="11"/>
        <v>2.8937876380522246E+17</v>
      </c>
      <c r="L193">
        <f>B193*_c1/(B193*_c1+C193*_c2+D193*_c3+'Input spectra'!Y193)</f>
        <v>0</v>
      </c>
      <c r="M193">
        <f>C193*_c2/(B193*_c1+C193*_c2+D193*_c3+'Input spectra'!Y193)</f>
        <v>0</v>
      </c>
      <c r="N193">
        <f>D193*_c3/(B193*_c1+C193*_c2+D193*_c3+'Input spectra'!Y193)</f>
        <v>0</v>
      </c>
      <c r="O193">
        <f>'Input spectra'!Y193/(B193*_c1+C193*_c2+D193*_c3+'Input spectra'!Y193)</f>
        <v>1</v>
      </c>
    </row>
    <row r="194" spans="1:15" x14ac:dyDescent="0.25">
      <c r="A194">
        <v>1240</v>
      </c>
      <c r="B194">
        <f>'Input spectra'!B194</f>
        <v>0</v>
      </c>
      <c r="C194">
        <f>'Input spectra'!D194</f>
        <v>0</v>
      </c>
      <c r="D194">
        <f>'Input spectra'!F194</f>
        <v>0</v>
      </c>
      <c r="E194" s="6">
        <f>'Input spectra'!I194</f>
        <v>1.433285E+19</v>
      </c>
      <c r="G194" s="6">
        <f t="shared" si="10"/>
        <v>1.3759536E+19</v>
      </c>
      <c r="H194">
        <f>1-EXP(-_t*(B194*_c1+C194*_c2+D194*_c3+'Input spectra'!Y194))</f>
        <v>2.0835215034778032E-2</v>
      </c>
      <c r="J194" s="6">
        <f t="shared" si="11"/>
        <v>2.8668289133876957E+17</v>
      </c>
      <c r="L194">
        <f>B194*_c1/(B194*_c1+C194*_c2+D194*_c3+'Input spectra'!Y194)</f>
        <v>0</v>
      </c>
      <c r="M194">
        <f>C194*_c2/(B194*_c1+C194*_c2+D194*_c3+'Input spectra'!Y194)</f>
        <v>0</v>
      </c>
      <c r="N194">
        <f>D194*_c3/(B194*_c1+C194*_c2+D194*_c3+'Input spectra'!Y194)</f>
        <v>0</v>
      </c>
      <c r="O194">
        <f>'Input spectra'!Y194/(B194*_c1+C194*_c2+D194*_c3+'Input spectra'!Y194)</f>
        <v>1</v>
      </c>
    </row>
    <row r="195" spans="1:15" x14ac:dyDescent="0.25">
      <c r="A195">
        <v>1245</v>
      </c>
      <c r="B195">
        <f>'Input spectra'!B195</f>
        <v>0</v>
      </c>
      <c r="C195">
        <f>'Input spectra'!D195</f>
        <v>0</v>
      </c>
      <c r="D195">
        <f>'Input spectra'!F195</f>
        <v>0</v>
      </c>
      <c r="E195" s="6">
        <f>'Input spectra'!I195</f>
        <v>1.425755E+19</v>
      </c>
      <c r="G195" s="6">
        <f t="shared" si="10"/>
        <v>1.3687248E+19</v>
      </c>
      <c r="H195">
        <f>1-EXP(-_t*(B195*_c1+C195*_c2+D195*_c3+'Input spectra'!Y195))</f>
        <v>2.0809503132649732E-2</v>
      </c>
      <c r="J195" s="6">
        <f t="shared" si="11"/>
        <v>2.8482483013335376E+17</v>
      </c>
      <c r="L195">
        <f>B195*_c1/(B195*_c1+C195*_c2+D195*_c3+'Input spectra'!Y195)</f>
        <v>0</v>
      </c>
      <c r="M195">
        <f>C195*_c2/(B195*_c1+C195*_c2+D195*_c3+'Input spectra'!Y195)</f>
        <v>0</v>
      </c>
      <c r="N195">
        <f>D195*_c3/(B195*_c1+C195*_c2+D195*_c3+'Input spectra'!Y195)</f>
        <v>0</v>
      </c>
      <c r="O195">
        <f>'Input spectra'!Y195/(B195*_c1+C195*_c2+D195*_c3+'Input spectra'!Y195)</f>
        <v>1</v>
      </c>
    </row>
    <row r="196" spans="1:15" x14ac:dyDescent="0.25">
      <c r="A196">
        <v>1250</v>
      </c>
      <c r="B196">
        <f>'Input spectra'!B196</f>
        <v>0</v>
      </c>
      <c r="C196">
        <f>'Input spectra'!D196</f>
        <v>0</v>
      </c>
      <c r="D196">
        <f>'Input spectra'!F196</f>
        <v>0</v>
      </c>
      <c r="E196" s="6">
        <f>'Input spectra'!I196</f>
        <v>1.43266E+19</v>
      </c>
      <c r="G196" s="6">
        <f t="shared" si="10"/>
        <v>1.3753536E+19</v>
      </c>
      <c r="H196">
        <f>1-EXP(-_t*(B196*_c1+C196*_c2+D196*_c3+'Input spectra'!Y196))</f>
        <v>2.0783790555352177E-2</v>
      </c>
      <c r="J196" s="6">
        <f t="shared" si="11"/>
        <v>2.8585061161949616E+17</v>
      </c>
      <c r="L196">
        <f>B196*_c1/(B196*_c1+C196*_c2+D196*_c3+'Input spectra'!Y196)</f>
        <v>0</v>
      </c>
      <c r="M196">
        <f>C196*_c2/(B196*_c1+C196*_c2+D196*_c3+'Input spectra'!Y196)</f>
        <v>0</v>
      </c>
      <c r="N196">
        <f>D196*_c3/(B196*_c1+C196*_c2+D196*_c3+'Input spectra'!Y196)</f>
        <v>0</v>
      </c>
      <c r="O196">
        <f>'Input spectra'!Y196/(B196*_c1+C196*_c2+D196*_c3+'Input spectra'!Y196)</f>
        <v>1</v>
      </c>
    </row>
    <row r="197" spans="1:15" x14ac:dyDescent="0.25">
      <c r="A197">
        <v>1255</v>
      </c>
      <c r="B197">
        <f>'Input spectra'!B197</f>
        <v>0</v>
      </c>
      <c r="C197">
        <f>'Input spectra'!D197</f>
        <v>0</v>
      </c>
      <c r="D197">
        <f>'Input spectra'!F197</f>
        <v>0</v>
      </c>
      <c r="E197" s="6">
        <f>'Input spectra'!I197</f>
        <v>1.410765E+19</v>
      </c>
      <c r="G197" s="6">
        <f t="shared" si="10"/>
        <v>1.3543344E+19</v>
      </c>
      <c r="H197">
        <f>1-EXP(-_t*(B197*_c1+C197*_c2+D197*_c3+'Input spectra'!Y197))</f>
        <v>2.0758077302867717E-2</v>
      </c>
      <c r="J197" s="6">
        <f t="shared" si="11"/>
        <v>2.8113378169132966E+17</v>
      </c>
      <c r="L197">
        <f>B197*_c1/(B197*_c1+C197*_c2+D197*_c3+'Input spectra'!Y197)</f>
        <v>0</v>
      </c>
      <c r="M197">
        <f>C197*_c2/(B197*_c1+C197*_c2+D197*_c3+'Input spectra'!Y197)</f>
        <v>0</v>
      </c>
      <c r="N197">
        <f>D197*_c3/(B197*_c1+C197*_c2+D197*_c3+'Input spectra'!Y197)</f>
        <v>0</v>
      </c>
      <c r="O197">
        <f>'Input spectra'!Y197/(B197*_c1+C197*_c2+D197*_c3+'Input spectra'!Y197)</f>
        <v>1</v>
      </c>
    </row>
    <row r="198" spans="1:15" x14ac:dyDescent="0.25">
      <c r="A198">
        <v>1260</v>
      </c>
      <c r="B198">
        <f>'Input spectra'!B198</f>
        <v>0</v>
      </c>
      <c r="C198">
        <f>'Input spectra'!D198</f>
        <v>0</v>
      </c>
      <c r="D198">
        <f>'Input spectra'!F198</f>
        <v>0</v>
      </c>
      <c r="E198" s="6">
        <f>'Input spectra'!I198</f>
        <v>1.35339E+19</v>
      </c>
      <c r="G198" s="6">
        <f t="shared" si="10"/>
        <v>1.2992544E+19</v>
      </c>
      <c r="H198">
        <f>1-EXP(-_t*(B198*_c1+C198*_c2+D198*_c3+'Input spectra'!Y198))</f>
        <v>2.0732363375178586E-2</v>
      </c>
      <c r="J198" s="6">
        <f t="shared" si="11"/>
        <v>2.6936614337599629E+17</v>
      </c>
      <c r="L198">
        <f>B198*_c1/(B198*_c1+C198*_c2+D198*_c3+'Input spectra'!Y198)</f>
        <v>0</v>
      </c>
      <c r="M198">
        <f>C198*_c2/(B198*_c1+C198*_c2+D198*_c3+'Input spectra'!Y198)</f>
        <v>0</v>
      </c>
      <c r="N198">
        <f>D198*_c3/(B198*_c1+C198*_c2+D198*_c3+'Input spectra'!Y198)</f>
        <v>0</v>
      </c>
      <c r="O198">
        <f>'Input spectra'!Y198/(B198*_c1+C198*_c2+D198*_c3+'Input spectra'!Y198)</f>
        <v>1</v>
      </c>
    </row>
    <row r="199" spans="1:15" x14ac:dyDescent="0.25">
      <c r="A199">
        <v>1265</v>
      </c>
      <c r="B199">
        <f>'Input spectra'!B199</f>
        <v>0</v>
      </c>
      <c r="C199">
        <f>'Input spectra'!D199</f>
        <v>0</v>
      </c>
      <c r="D199">
        <f>'Input spectra'!F199</f>
        <v>0</v>
      </c>
      <c r="E199" s="6">
        <f>'Input spectra'!I199</f>
        <v>1.242615E+19</v>
      </c>
      <c r="G199" s="6">
        <f t="shared" si="10"/>
        <v>1.1929104E+19</v>
      </c>
      <c r="H199">
        <f>1-EXP(-_t*(B199*_c1+C199*_c2+D199*_c3+'Input spectra'!Y199))</f>
        <v>2.0706648772267022E-2</v>
      </c>
      <c r="J199" s="6">
        <f t="shared" si="11"/>
        <v>2.4701176669584563E+17</v>
      </c>
      <c r="L199">
        <f>B199*_c1/(B199*_c1+C199*_c2+D199*_c3+'Input spectra'!Y199)</f>
        <v>0</v>
      </c>
      <c r="M199">
        <f>C199*_c2/(B199*_c1+C199*_c2+D199*_c3+'Input spectra'!Y199)</f>
        <v>0</v>
      </c>
      <c r="N199">
        <f>D199*_c3/(B199*_c1+C199*_c2+D199*_c3+'Input spectra'!Y199)</f>
        <v>0</v>
      </c>
      <c r="O199">
        <f>'Input spectra'!Y199/(B199*_c1+C199*_c2+D199*_c3+'Input spectra'!Y199)</f>
        <v>1</v>
      </c>
    </row>
    <row r="200" spans="1:15" x14ac:dyDescent="0.25">
      <c r="A200">
        <v>1270</v>
      </c>
      <c r="B200">
        <f>'Input spectra'!B200</f>
        <v>0</v>
      </c>
      <c r="C200">
        <f>'Input spectra'!D200</f>
        <v>0</v>
      </c>
      <c r="D200">
        <f>'Input spectra'!F200</f>
        <v>0</v>
      </c>
      <c r="E200" s="6">
        <f>'Input spectra'!I200</f>
        <v>1.18563E+19</v>
      </c>
      <c r="G200" s="6">
        <f t="shared" si="10"/>
        <v>1.1382048E+19</v>
      </c>
      <c r="H200">
        <f>1-EXP(-_t*(B200*_c1+C200*_c2+D200*_c3+'Input spectra'!Y200))</f>
        <v>2.0680933494115372E-2</v>
      </c>
      <c r="J200" s="6">
        <f t="shared" si="11"/>
        <v>2.353913777148289E+17</v>
      </c>
      <c r="L200">
        <f>B200*_c1/(B200*_c1+C200*_c2+D200*_c3+'Input spectra'!Y200)</f>
        <v>0</v>
      </c>
      <c r="M200">
        <f>C200*_c2/(B200*_c1+C200*_c2+D200*_c3+'Input spectra'!Y200)</f>
        <v>0</v>
      </c>
      <c r="N200">
        <f>D200*_c3/(B200*_c1+C200*_c2+D200*_c3+'Input spectra'!Y200)</f>
        <v>0</v>
      </c>
      <c r="O200">
        <f>'Input spectra'!Y200/(B200*_c1+C200*_c2+D200*_c3+'Input spectra'!Y200)</f>
        <v>1</v>
      </c>
    </row>
    <row r="201" spans="1:15" x14ac:dyDescent="0.25">
      <c r="A201">
        <v>1275</v>
      </c>
      <c r="B201">
        <f>'Input spectra'!B201</f>
        <v>0</v>
      </c>
      <c r="C201">
        <f>'Input spectra'!D201</f>
        <v>0</v>
      </c>
      <c r="D201">
        <f>'Input spectra'!F201</f>
        <v>0</v>
      </c>
      <c r="E201" s="6">
        <f>'Input spectra'!I201</f>
        <v>1.317785E+19</v>
      </c>
      <c r="G201" s="6">
        <f t="shared" si="10"/>
        <v>1.2650736E+19</v>
      </c>
      <c r="H201">
        <f>1-EXP(-_t*(B201*_c1+C201*_c2+D201*_c3+'Input spectra'!Y201))</f>
        <v>2.0655217540705872E-2</v>
      </c>
      <c r="J201" s="6">
        <f t="shared" si="11"/>
        <v>2.6130370413003923E+17</v>
      </c>
      <c r="L201">
        <f>B201*_c1/(B201*_c1+C201*_c2+D201*_c3+'Input spectra'!Y201)</f>
        <v>0</v>
      </c>
      <c r="M201">
        <f>C201*_c2/(B201*_c1+C201*_c2+D201*_c3+'Input spectra'!Y201)</f>
        <v>0</v>
      </c>
      <c r="N201">
        <f>D201*_c3/(B201*_c1+C201*_c2+D201*_c3+'Input spectra'!Y201)</f>
        <v>0</v>
      </c>
      <c r="O201">
        <f>'Input spectra'!Y201/(B201*_c1+C201*_c2+D201*_c3+'Input spectra'!Y201)</f>
        <v>1</v>
      </c>
    </row>
    <row r="202" spans="1:15" x14ac:dyDescent="0.25">
      <c r="A202">
        <v>1280</v>
      </c>
      <c r="B202">
        <f>'Input spectra'!B202</f>
        <v>0</v>
      </c>
      <c r="C202">
        <f>'Input spectra'!D202</f>
        <v>0</v>
      </c>
      <c r="D202">
        <f>'Input spectra'!F202</f>
        <v>0</v>
      </c>
      <c r="E202" s="6">
        <f>'Input spectra'!I202</f>
        <v>1.352735E+19</v>
      </c>
      <c r="G202" s="6">
        <f t="shared" si="10"/>
        <v>1.2986256E+19</v>
      </c>
      <c r="H202">
        <f>1-EXP(-_t*(B202*_c1+C202*_c2+D202*_c3+'Input spectra'!Y202))</f>
        <v>2.062950091202076E-2</v>
      </c>
      <c r="J202" s="6">
        <f t="shared" si="11"/>
        <v>2.6789997999573507E+17</v>
      </c>
      <c r="L202">
        <f>B202*_c1/(B202*_c1+C202*_c2+D202*_c3+'Input spectra'!Y202)</f>
        <v>0</v>
      </c>
      <c r="M202">
        <f>C202*_c2/(B202*_c1+C202*_c2+D202*_c3+'Input spectra'!Y202)</f>
        <v>0</v>
      </c>
      <c r="N202">
        <f>D202*_c3/(B202*_c1+C202*_c2+D202*_c3+'Input spectra'!Y202)</f>
        <v>0</v>
      </c>
      <c r="O202">
        <f>'Input spectra'!Y202/(B202*_c1+C202*_c2+D202*_c3+'Input spectra'!Y202)</f>
        <v>1</v>
      </c>
    </row>
    <row r="203" spans="1:15" x14ac:dyDescent="0.25">
      <c r="A203">
        <v>1285</v>
      </c>
      <c r="B203">
        <f>'Input spectra'!B203</f>
        <v>0</v>
      </c>
      <c r="C203">
        <f>'Input spectra'!D203</f>
        <v>0</v>
      </c>
      <c r="D203">
        <f>'Input spectra'!F203</f>
        <v>0</v>
      </c>
      <c r="E203" s="6">
        <f>'Input spectra'!I203</f>
        <v>1.367315E+19</v>
      </c>
      <c r="G203" s="6">
        <f t="shared" si="10"/>
        <v>1.3126224E+19</v>
      </c>
      <c r="H203">
        <f>1-EXP(-_t*(B203*_c1+C203*_c2+D203*_c3+'Input spectra'!Y203))</f>
        <v>2.060378360804227E-2</v>
      </c>
      <c r="J203" s="6">
        <f t="shared" si="11"/>
        <v>2.7044987888669104E+17</v>
      </c>
      <c r="L203">
        <f>B203*_c1/(B203*_c1+C203*_c2+D203*_c3+'Input spectra'!Y203)</f>
        <v>0</v>
      </c>
      <c r="M203">
        <f>C203*_c2/(B203*_c1+C203*_c2+D203*_c3+'Input spectra'!Y203)</f>
        <v>0</v>
      </c>
      <c r="N203">
        <f>D203*_c3/(B203*_c1+C203*_c2+D203*_c3+'Input spectra'!Y203)</f>
        <v>0</v>
      </c>
      <c r="O203">
        <f>'Input spectra'!Y203/(B203*_c1+C203*_c2+D203*_c3+'Input spectra'!Y203)</f>
        <v>1</v>
      </c>
    </row>
    <row r="204" spans="1:15" x14ac:dyDescent="0.25">
      <c r="A204">
        <v>1290</v>
      </c>
      <c r="B204">
        <f>'Input spectra'!B204</f>
        <v>0</v>
      </c>
      <c r="C204">
        <f>'Input spectra'!D204</f>
        <v>0</v>
      </c>
      <c r="D204">
        <f>'Input spectra'!F204</f>
        <v>0</v>
      </c>
      <c r="E204" s="6">
        <f>'Input spectra'!I204</f>
        <v>1.337345E+19</v>
      </c>
      <c r="G204" s="6">
        <f t="shared" si="10"/>
        <v>1.2838512E+19</v>
      </c>
      <c r="H204">
        <f>1-EXP(-_t*(B204*_c1+C204*_c2+D204*_c3+'Input spectra'!Y204))</f>
        <v>2.0578065628752751E-2</v>
      </c>
      <c r="J204" s="6">
        <f t="shared" si="11"/>
        <v>2.6419174251152973E+17</v>
      </c>
      <c r="L204">
        <f>B204*_c1/(B204*_c1+C204*_c2+D204*_c3+'Input spectra'!Y204)</f>
        <v>0</v>
      </c>
      <c r="M204">
        <f>C204*_c2/(B204*_c1+C204*_c2+D204*_c3+'Input spectra'!Y204)</f>
        <v>0</v>
      </c>
      <c r="N204">
        <f>D204*_c3/(B204*_c1+C204*_c2+D204*_c3+'Input spectra'!Y204)</f>
        <v>0</v>
      </c>
      <c r="O204">
        <f>'Input spectra'!Y204/(B204*_c1+C204*_c2+D204*_c3+'Input spectra'!Y204)</f>
        <v>1</v>
      </c>
    </row>
    <row r="205" spans="1:15" x14ac:dyDescent="0.25">
      <c r="A205">
        <v>1295</v>
      </c>
      <c r="B205">
        <f>'Input spectra'!B205</f>
        <v>0</v>
      </c>
      <c r="C205">
        <f>'Input spectra'!D205</f>
        <v>0</v>
      </c>
      <c r="D205">
        <f>'Input spectra'!F205</f>
        <v>0</v>
      </c>
      <c r="E205" s="6">
        <f>'Input spectra'!I205</f>
        <v>1.30914E+19</v>
      </c>
      <c r="G205" s="6">
        <f t="shared" si="10"/>
        <v>1.2567744E+19</v>
      </c>
      <c r="H205">
        <f>1-EXP(-_t*(B205*_c1+C205*_c2+D205*_c3+'Input spectra'!Y205))</f>
        <v>2.055234697413455E-2</v>
      </c>
      <c r="J205" s="6">
        <f t="shared" si="11"/>
        <v>2.5829663537009763E+17</v>
      </c>
      <c r="L205">
        <f>B205*_c1/(B205*_c1+C205*_c2+D205*_c3+'Input spectra'!Y205)</f>
        <v>0</v>
      </c>
      <c r="M205">
        <f>C205*_c2/(B205*_c1+C205*_c2+D205*_c3+'Input spectra'!Y205)</f>
        <v>0</v>
      </c>
      <c r="N205">
        <f>D205*_c3/(B205*_c1+C205*_c2+D205*_c3+'Input spectra'!Y205)</f>
        <v>0</v>
      </c>
      <c r="O205">
        <f>'Input spectra'!Y205/(B205*_c1+C205*_c2+D205*_c3+'Input spectra'!Y205)</f>
        <v>1</v>
      </c>
    </row>
    <row r="206" spans="1:15" x14ac:dyDescent="0.25">
      <c r="A206">
        <v>1300</v>
      </c>
      <c r="B206">
        <f>'Input spectra'!B206</f>
        <v>0</v>
      </c>
      <c r="C206">
        <f>'Input spectra'!D206</f>
        <v>0</v>
      </c>
      <c r="D206">
        <f>'Input spectra'!F206</f>
        <v>0</v>
      </c>
      <c r="E206" s="6">
        <f>'Input spectra'!I206</f>
        <v>1.177255E+19</v>
      </c>
      <c r="G206" s="6">
        <f t="shared" si="10"/>
        <v>1.1301648E+19</v>
      </c>
      <c r="H206">
        <f>1-EXP(-_t*(B206*_c1+C206*_c2+D206*_c3+'Input spectra'!Y206))</f>
        <v>2.0526627644169682E-2</v>
      </c>
      <c r="J206" s="6">
        <f t="shared" si="11"/>
        <v>2.3198472026147501E+17</v>
      </c>
      <c r="L206">
        <f>B206*_c1/(B206*_c1+C206*_c2+D206*_c3+'Input spectra'!Y206)</f>
        <v>0</v>
      </c>
      <c r="M206">
        <f>C206*_c2/(B206*_c1+C206*_c2+D206*_c3+'Input spectra'!Y206)</f>
        <v>0</v>
      </c>
      <c r="N206">
        <f>D206*_c3/(B206*_c1+C206*_c2+D206*_c3+'Input spectra'!Y206)</f>
        <v>0</v>
      </c>
      <c r="O206">
        <f>'Input spectra'!Y206/(B206*_c1+C206*_c2+D206*_c3+'Input spectra'!Y206)</f>
        <v>1</v>
      </c>
    </row>
    <row r="207" spans="1:15" x14ac:dyDescent="0.25">
      <c r="A207">
        <v>1305</v>
      </c>
      <c r="B207">
        <f>'Input spectra'!B207</f>
        <v>0</v>
      </c>
      <c r="C207">
        <f>'Input spectra'!D207</f>
        <v>0</v>
      </c>
      <c r="D207">
        <f>'Input spectra'!F207</f>
        <v>0</v>
      </c>
      <c r="E207" s="6">
        <f>'Input spectra'!I207</f>
        <v>1.22323E+19</v>
      </c>
      <c r="G207" s="6">
        <f t="shared" si="10"/>
        <v>1.1743008E+19</v>
      </c>
      <c r="H207">
        <f>1-EXP(-_t*(B207*_c1+C207*_c2+D207*_c3+'Input spectra'!Y207))</f>
        <v>2.0500907638840715E-2</v>
      </c>
      <c r="J207" s="6">
        <f t="shared" si="11"/>
        <v>2.4074232241016762E+17</v>
      </c>
      <c r="L207">
        <f>B207*_c1/(B207*_c1+C207*_c2+D207*_c3+'Input spectra'!Y207)</f>
        <v>0</v>
      </c>
      <c r="M207">
        <f>C207*_c2/(B207*_c1+C207*_c2+D207*_c3+'Input spectra'!Y207)</f>
        <v>0</v>
      </c>
      <c r="N207">
        <f>D207*_c3/(B207*_c1+C207*_c2+D207*_c3+'Input spectra'!Y207)</f>
        <v>0</v>
      </c>
      <c r="O207">
        <f>'Input spectra'!Y207/(B207*_c1+C207*_c2+D207*_c3+'Input spectra'!Y207)</f>
        <v>1</v>
      </c>
    </row>
    <row r="208" spans="1:15" x14ac:dyDescent="0.25">
      <c r="A208">
        <v>1310</v>
      </c>
      <c r="B208">
        <f>'Input spectra'!B208</f>
        <v>0</v>
      </c>
      <c r="C208">
        <f>'Input spectra'!D208</f>
        <v>0</v>
      </c>
      <c r="D208">
        <f>'Input spectra'!F208</f>
        <v>0</v>
      </c>
      <c r="E208" s="6">
        <f>'Input spectra'!I208</f>
        <v>1.036375E+19</v>
      </c>
      <c r="G208" s="6">
        <f t="shared" si="10"/>
        <v>9.9492E+18</v>
      </c>
      <c r="H208">
        <f>1-EXP(-_t*(B208*_c1+C208*_c2+D208*_c3+'Input spectra'!Y208))</f>
        <v>2.0475186958129665E-2</v>
      </c>
      <c r="J208" s="6">
        <f t="shared" si="11"/>
        <v>2.0371173008382368E+17</v>
      </c>
      <c r="L208">
        <f>B208*_c1/(B208*_c1+C208*_c2+D208*_c3+'Input spectra'!Y208)</f>
        <v>0</v>
      </c>
      <c r="M208">
        <f>C208*_c2/(B208*_c1+C208*_c2+D208*_c3+'Input spectra'!Y208)</f>
        <v>0</v>
      </c>
      <c r="N208">
        <f>D208*_c3/(B208*_c1+C208*_c2+D208*_c3+'Input spectra'!Y208)</f>
        <v>0</v>
      </c>
      <c r="O208">
        <f>'Input spectra'!Y208/(B208*_c1+C208*_c2+D208*_c3+'Input spectra'!Y208)</f>
        <v>1</v>
      </c>
    </row>
    <row r="209" spans="1:15" x14ac:dyDescent="0.25">
      <c r="A209">
        <v>1315</v>
      </c>
      <c r="B209">
        <f>'Input spectra'!B209</f>
        <v>0</v>
      </c>
      <c r="C209">
        <f>'Input spectra'!D209</f>
        <v>0</v>
      </c>
      <c r="D209">
        <f>'Input spectra'!F209</f>
        <v>0</v>
      </c>
      <c r="E209" s="6">
        <f>'Input spectra'!I209</f>
        <v>9.597E+18</v>
      </c>
      <c r="G209" s="6">
        <f t="shared" si="10"/>
        <v>9.21312E+18</v>
      </c>
      <c r="H209">
        <f>1-EXP(-_t*(B209*_c1+C209*_c2+D209*_c3+'Input spectra'!Y209))</f>
        <v>2.0449465602018879E-2</v>
      </c>
      <c r="J209" s="6">
        <f t="shared" si="11"/>
        <v>1.8840338052727219E+17</v>
      </c>
      <c r="L209">
        <f>B209*_c1/(B209*_c1+C209*_c2+D209*_c3+'Input spectra'!Y209)</f>
        <v>0</v>
      </c>
      <c r="M209">
        <f>C209*_c2/(B209*_c1+C209*_c2+D209*_c3+'Input spectra'!Y209)</f>
        <v>0</v>
      </c>
      <c r="N209">
        <f>D209*_c3/(B209*_c1+C209*_c2+D209*_c3+'Input spectra'!Y209)</f>
        <v>0</v>
      </c>
      <c r="O209">
        <f>'Input spectra'!Y209/(B209*_c1+C209*_c2+D209*_c3+'Input spectra'!Y209)</f>
        <v>1</v>
      </c>
    </row>
    <row r="210" spans="1:15" x14ac:dyDescent="0.25">
      <c r="A210">
        <v>1320</v>
      </c>
      <c r="B210">
        <f>'Input spectra'!B210</f>
        <v>0</v>
      </c>
      <c r="C210">
        <f>'Input spectra'!D210</f>
        <v>0</v>
      </c>
      <c r="D210">
        <f>'Input spectra'!F210</f>
        <v>0</v>
      </c>
      <c r="E210" s="6">
        <f>'Input spectra'!I210</f>
        <v>8.77435E+18</v>
      </c>
      <c r="G210" s="6">
        <f t="shared" si="10"/>
        <v>8.423376E+18</v>
      </c>
      <c r="H210">
        <f>1-EXP(-_t*(B210*_c1+C210*_c2+D210*_c3+'Input spectra'!Y210))</f>
        <v>2.0423743570490704E-2</v>
      </c>
      <c r="J210" s="6">
        <f t="shared" si="11"/>
        <v>1.720368714218257E+17</v>
      </c>
      <c r="L210">
        <f>B210*_c1/(B210*_c1+C210*_c2+D210*_c3+'Input spectra'!Y210)</f>
        <v>0</v>
      </c>
      <c r="M210">
        <f>C210*_c2/(B210*_c1+C210*_c2+D210*_c3+'Input spectra'!Y210)</f>
        <v>0</v>
      </c>
      <c r="N210">
        <f>D210*_c3/(B210*_c1+C210*_c2+D210*_c3+'Input spectra'!Y210)</f>
        <v>0</v>
      </c>
      <c r="O210">
        <f>'Input spectra'!Y210/(B210*_c1+C210*_c2+D210*_c3+'Input spectra'!Y210)</f>
        <v>1</v>
      </c>
    </row>
    <row r="211" spans="1:15" x14ac:dyDescent="0.25">
      <c r="A211">
        <v>1325</v>
      </c>
      <c r="B211">
        <f>'Input spectra'!B211</f>
        <v>0</v>
      </c>
      <c r="C211">
        <f>'Input spectra'!D211</f>
        <v>0</v>
      </c>
      <c r="D211">
        <f>'Input spectra'!F211</f>
        <v>0</v>
      </c>
      <c r="E211" s="6">
        <f>'Input spectra'!I211</f>
        <v>1.028245E+19</v>
      </c>
      <c r="G211" s="6">
        <f t="shared" si="10"/>
        <v>9.871152E+18</v>
      </c>
      <c r="H211">
        <f>1-EXP(-_t*(B211*_c1+C211*_c2+D211*_c3+'Input spectra'!Y211))</f>
        <v>2.0398020863527266E-2</v>
      </c>
      <c r="J211" s="6">
        <f t="shared" si="11"/>
        <v>2.013519644430489E+17</v>
      </c>
      <c r="L211">
        <f>B211*_c1/(B211*_c1+C211*_c2+D211*_c3+'Input spectra'!Y211)</f>
        <v>0</v>
      </c>
      <c r="M211">
        <f>C211*_c2/(B211*_c1+C211*_c2+D211*_c3+'Input spectra'!Y211)</f>
        <v>0</v>
      </c>
      <c r="N211">
        <f>D211*_c3/(B211*_c1+C211*_c2+D211*_c3+'Input spectra'!Y211)</f>
        <v>0</v>
      </c>
      <c r="O211">
        <f>'Input spectra'!Y211/(B211*_c1+C211*_c2+D211*_c3+'Input spectra'!Y211)</f>
        <v>1</v>
      </c>
    </row>
    <row r="212" spans="1:15" x14ac:dyDescent="0.25">
      <c r="A212">
        <v>1330</v>
      </c>
      <c r="B212">
        <f>'Input spectra'!B212</f>
        <v>0</v>
      </c>
      <c r="C212">
        <f>'Input spectra'!D212</f>
        <v>0</v>
      </c>
      <c r="D212">
        <f>'Input spectra'!F212</f>
        <v>0</v>
      </c>
      <c r="E212" s="6">
        <f>'Input spectra'!I212</f>
        <v>7.08855E+18</v>
      </c>
      <c r="G212" s="6">
        <f t="shared" si="10"/>
        <v>6.805008E+18</v>
      </c>
      <c r="H212">
        <f>1-EXP(-_t*(B212*_c1+C212*_c2+D212*_c3+'Input spectra'!Y212))</f>
        <v>2.0372297481110802E-2</v>
      </c>
      <c r="J212" s="6">
        <f t="shared" si="11"/>
        <v>1.3863364733733885E+17</v>
      </c>
      <c r="L212">
        <f>B212*_c1/(B212*_c1+C212*_c2+D212*_c3+'Input spectra'!Y212)</f>
        <v>0</v>
      </c>
      <c r="M212">
        <f>C212*_c2/(B212*_c1+C212*_c2+D212*_c3+'Input spectra'!Y212)</f>
        <v>0</v>
      </c>
      <c r="N212">
        <f>D212*_c3/(B212*_c1+C212*_c2+D212*_c3+'Input spectra'!Y212)</f>
        <v>0</v>
      </c>
      <c r="O212">
        <f>'Input spectra'!Y212/(B212*_c1+C212*_c2+D212*_c3+'Input spectra'!Y212)</f>
        <v>1</v>
      </c>
    </row>
    <row r="213" spans="1:15" x14ac:dyDescent="0.25">
      <c r="A213">
        <v>1335</v>
      </c>
      <c r="B213">
        <f>'Input spectra'!B213</f>
        <v>0</v>
      </c>
      <c r="C213">
        <f>'Input spectra'!D213</f>
        <v>0</v>
      </c>
      <c r="D213">
        <f>'Input spectra'!F213</f>
        <v>0</v>
      </c>
      <c r="E213" s="6">
        <f>'Input spectra'!I213</f>
        <v>7.2957E+18</v>
      </c>
      <c r="G213" s="6">
        <f t="shared" si="10"/>
        <v>7.003872E+18</v>
      </c>
      <c r="H213">
        <f>1-EXP(-_t*(B213*_c1+C213*_c2+D213*_c3+'Input spectra'!Y213))</f>
        <v>2.0346573423223879E-2</v>
      </c>
      <c r="J213" s="6">
        <f t="shared" si="11"/>
        <v>1.4250479589486187E+17</v>
      </c>
      <c r="L213">
        <f>B213*_c1/(B213*_c1+C213*_c2+D213*_c3+'Input spectra'!Y213)</f>
        <v>0</v>
      </c>
      <c r="M213">
        <f>C213*_c2/(B213*_c1+C213*_c2+D213*_c3+'Input spectra'!Y213)</f>
        <v>0</v>
      </c>
      <c r="N213">
        <f>D213*_c3/(B213*_c1+C213*_c2+D213*_c3+'Input spectra'!Y213)</f>
        <v>0</v>
      </c>
      <c r="O213">
        <f>'Input spectra'!Y213/(B213*_c1+C213*_c2+D213*_c3+'Input spectra'!Y213)</f>
        <v>1</v>
      </c>
    </row>
    <row r="214" spans="1:15" x14ac:dyDescent="0.25">
      <c r="A214">
        <v>1340</v>
      </c>
      <c r="B214">
        <f>'Input spectra'!B214</f>
        <v>0</v>
      </c>
      <c r="C214">
        <f>'Input spectra'!D214</f>
        <v>0</v>
      </c>
      <c r="D214">
        <f>'Input spectra'!F214</f>
        <v>0</v>
      </c>
      <c r="E214" s="6">
        <f>'Input spectra'!I214</f>
        <v>5.70505E+18</v>
      </c>
      <c r="G214" s="6">
        <f t="shared" si="10"/>
        <v>5.476848E+18</v>
      </c>
      <c r="H214">
        <f>1-EXP(-_t*(B214*_c1+C214*_c2+D214*_c3+'Input spectra'!Y214))</f>
        <v>2.0320848689848403E-2</v>
      </c>
      <c r="J214" s="6">
        <f t="shared" si="11"/>
        <v>1.1129419950529885E+17</v>
      </c>
      <c r="L214">
        <f>B214*_c1/(B214*_c1+C214*_c2+D214*_c3+'Input spectra'!Y214)</f>
        <v>0</v>
      </c>
      <c r="M214">
        <f>C214*_c2/(B214*_c1+C214*_c2+D214*_c3+'Input spectra'!Y214)</f>
        <v>0</v>
      </c>
      <c r="N214">
        <f>D214*_c3/(B214*_c1+C214*_c2+D214*_c3+'Input spectra'!Y214)</f>
        <v>0</v>
      </c>
      <c r="O214">
        <f>'Input spectra'!Y214/(B214*_c1+C214*_c2+D214*_c3+'Input spectra'!Y214)</f>
        <v>1</v>
      </c>
    </row>
    <row r="215" spans="1:15" x14ac:dyDescent="0.25">
      <c r="A215">
        <v>1345</v>
      </c>
      <c r="B215">
        <f>'Input spectra'!B215</f>
        <v>0</v>
      </c>
      <c r="C215">
        <f>'Input spectra'!D215</f>
        <v>0</v>
      </c>
      <c r="D215">
        <f>'Input spectra'!F215</f>
        <v>0</v>
      </c>
      <c r="E215" s="6">
        <f>'Input spectra'!I215</f>
        <v>3.330065E+18</v>
      </c>
      <c r="G215" s="6">
        <f t="shared" si="10"/>
        <v>3.1968624E+18</v>
      </c>
      <c r="H215">
        <f>1-EXP(-_t*(B215*_c1+C215*_c2+D215*_c3+'Input spectra'!Y215))</f>
        <v>2.0295123280966831E-2</v>
      </c>
      <c r="J215" s="6">
        <f t="shared" si="11"/>
        <v>6.4880716520287496E+16</v>
      </c>
      <c r="L215">
        <f>B215*_c1/(B215*_c1+C215*_c2+D215*_c3+'Input spectra'!Y215)</f>
        <v>0</v>
      </c>
      <c r="M215">
        <f>C215*_c2/(B215*_c1+C215*_c2+D215*_c3+'Input spectra'!Y215)</f>
        <v>0</v>
      </c>
      <c r="N215">
        <f>D215*_c3/(B215*_c1+C215*_c2+D215*_c3+'Input spectra'!Y215)</f>
        <v>0</v>
      </c>
      <c r="O215">
        <f>'Input spectra'!Y215/(B215*_c1+C215*_c2+D215*_c3+'Input spectra'!Y215)</f>
        <v>1</v>
      </c>
    </row>
    <row r="216" spans="1:15" x14ac:dyDescent="0.25">
      <c r="A216">
        <v>1350</v>
      </c>
      <c r="B216">
        <f>'Input spectra'!B216</f>
        <v>0</v>
      </c>
      <c r="C216">
        <f>'Input spectra'!D216</f>
        <v>0</v>
      </c>
      <c r="D216">
        <f>'Input spectra'!F216</f>
        <v>0</v>
      </c>
      <c r="E216" s="6">
        <f>'Input spectra'!I216</f>
        <v>4.95381E+17</v>
      </c>
      <c r="G216" s="6">
        <f t="shared" si="10"/>
        <v>4.7556576E+17</v>
      </c>
      <c r="H216">
        <f>1-EXP(-_t*(B216*_c1+C216*_c2+D216*_c3+'Input spectra'!Y216))</f>
        <v>2.0269397196561401E-2</v>
      </c>
      <c r="J216" s="6">
        <f t="shared" si="11"/>
        <v>9639431282524592</v>
      </c>
      <c r="L216">
        <f>B216*_c1/(B216*_c1+C216*_c2+D216*_c3+'Input spectra'!Y216)</f>
        <v>0</v>
      </c>
      <c r="M216">
        <f>C216*_c2/(B216*_c1+C216*_c2+D216*_c3+'Input spectra'!Y216)</f>
        <v>0</v>
      </c>
      <c r="N216">
        <f>D216*_c3/(B216*_c1+C216*_c2+D216*_c3+'Input spectra'!Y216)</f>
        <v>0</v>
      </c>
      <c r="O216">
        <f>'Input spectra'!Y216/(B216*_c1+C216*_c2+D216*_c3+'Input spectra'!Y216)</f>
        <v>1</v>
      </c>
    </row>
    <row r="217" spans="1:15" x14ac:dyDescent="0.25">
      <c r="A217">
        <v>1355</v>
      </c>
      <c r="B217">
        <f>'Input spectra'!B217</f>
        <v>0</v>
      </c>
      <c r="C217">
        <f>'Input spectra'!D217</f>
        <v>0</v>
      </c>
      <c r="D217">
        <f>'Input spectra'!F217</f>
        <v>0</v>
      </c>
      <c r="E217" s="6">
        <f>'Input spectra'!I217</f>
        <v>1278190000000000</v>
      </c>
      <c r="G217" s="6">
        <f t="shared" si="10"/>
        <v>1227062400000000</v>
      </c>
      <c r="H217">
        <f>1-EXP(-_t*(B217*_c1+C217*_c2+D217*_c3+'Input spectra'!Y217))</f>
        <v>2.0243670436614347E-2</v>
      </c>
      <c r="J217" s="6">
        <f t="shared" si="11"/>
        <v>24840246830761.047</v>
      </c>
      <c r="L217">
        <f>B217*_c1/(B217*_c1+C217*_c2+D217*_c3+'Input spectra'!Y217)</f>
        <v>0</v>
      </c>
      <c r="M217">
        <f>C217*_c2/(B217*_c1+C217*_c2+D217*_c3+'Input spectra'!Y217)</f>
        <v>0</v>
      </c>
      <c r="N217">
        <f>D217*_c3/(B217*_c1+C217*_c2+D217*_c3+'Input spectra'!Y217)</f>
        <v>0</v>
      </c>
      <c r="O217">
        <f>'Input spectra'!Y217/(B217*_c1+C217*_c2+D217*_c3+'Input spectra'!Y217)</f>
        <v>1</v>
      </c>
    </row>
    <row r="218" spans="1:15" x14ac:dyDescent="0.25">
      <c r="A218">
        <v>1360</v>
      </c>
      <c r="B218">
        <f>'Input spectra'!B218</f>
        <v>0</v>
      </c>
      <c r="C218">
        <f>'Input spectra'!D218</f>
        <v>0</v>
      </c>
      <c r="D218">
        <f>'Input spectra'!F218</f>
        <v>0</v>
      </c>
      <c r="E218" s="6">
        <f>'Input spectra'!I218</f>
        <v>0</v>
      </c>
      <c r="G218" s="6">
        <f t="shared" si="10"/>
        <v>0</v>
      </c>
      <c r="H218">
        <f>1-EXP(-_t*(B218*_c1+C218*_c2+D218*_c3+'Input spectra'!Y218))</f>
        <v>2.0217943001107908E-2</v>
      </c>
      <c r="J218" s="6">
        <f t="shared" si="11"/>
        <v>0</v>
      </c>
      <c r="L218">
        <f>B218*_c1/(B218*_c1+C218*_c2+D218*_c3+'Input spectra'!Y218)</f>
        <v>0</v>
      </c>
      <c r="M218">
        <f>C218*_c2/(B218*_c1+C218*_c2+D218*_c3+'Input spectra'!Y218)</f>
        <v>0</v>
      </c>
      <c r="N218">
        <f>D218*_c3/(B218*_c1+C218*_c2+D218*_c3+'Input spectra'!Y218)</f>
        <v>0</v>
      </c>
      <c r="O218">
        <f>'Input spectra'!Y218/(B218*_c1+C218*_c2+D218*_c3+'Input spectra'!Y218)</f>
        <v>1</v>
      </c>
    </row>
    <row r="219" spans="1:15" x14ac:dyDescent="0.25">
      <c r="A219">
        <v>1365</v>
      </c>
      <c r="B219">
        <f>'Input spectra'!B219</f>
        <v>0</v>
      </c>
      <c r="C219">
        <f>'Input spectra'!D219</f>
        <v>0</v>
      </c>
      <c r="D219">
        <f>'Input spectra'!F219</f>
        <v>0</v>
      </c>
      <c r="E219" s="6">
        <f>'Input spectra'!I219</f>
        <v>0</v>
      </c>
      <c r="G219" s="6">
        <f t="shared" si="10"/>
        <v>0</v>
      </c>
      <c r="H219">
        <f>1-EXP(-_t*(B219*_c1+C219*_c2+D219*_c3+'Input spectra'!Y219))</f>
        <v>2.0192214890024429E-2</v>
      </c>
      <c r="J219" s="6">
        <f t="shared" si="11"/>
        <v>0</v>
      </c>
      <c r="L219">
        <f>B219*_c1/(B219*_c1+C219*_c2+D219*_c3+'Input spectra'!Y219)</f>
        <v>0</v>
      </c>
      <c r="M219">
        <f>C219*_c2/(B219*_c1+C219*_c2+D219*_c3+'Input spectra'!Y219)</f>
        <v>0</v>
      </c>
      <c r="N219">
        <f>D219*_c3/(B219*_c1+C219*_c2+D219*_c3+'Input spectra'!Y219)</f>
        <v>0</v>
      </c>
      <c r="O219">
        <f>'Input spectra'!Y219/(B219*_c1+C219*_c2+D219*_c3+'Input spectra'!Y219)</f>
        <v>1</v>
      </c>
    </row>
    <row r="220" spans="1:15" x14ac:dyDescent="0.25">
      <c r="A220">
        <v>1370</v>
      </c>
      <c r="B220">
        <f>'Input spectra'!B220</f>
        <v>0</v>
      </c>
      <c r="C220">
        <f>'Input spectra'!D220</f>
        <v>0</v>
      </c>
      <c r="D220">
        <f>'Input spectra'!F220</f>
        <v>0</v>
      </c>
      <c r="E220" s="6">
        <f>'Input spectra'!I220</f>
        <v>0</v>
      </c>
      <c r="G220" s="6">
        <f t="shared" si="10"/>
        <v>0</v>
      </c>
      <c r="H220">
        <f>1-EXP(-_t*(B220*_c1+C220*_c2+D220*_c3+'Input spectra'!Y220))</f>
        <v>2.0166486103346037E-2</v>
      </c>
      <c r="J220" s="6">
        <f t="shared" si="11"/>
        <v>0</v>
      </c>
      <c r="L220">
        <f>B220*_c1/(B220*_c1+C220*_c2+D220*_c3+'Input spectra'!Y220)</f>
        <v>0</v>
      </c>
      <c r="M220">
        <f>C220*_c2/(B220*_c1+C220*_c2+D220*_c3+'Input spectra'!Y220)</f>
        <v>0</v>
      </c>
      <c r="N220">
        <f>D220*_c3/(B220*_c1+C220*_c2+D220*_c3+'Input spectra'!Y220)</f>
        <v>0</v>
      </c>
      <c r="O220">
        <f>'Input spectra'!Y220/(B220*_c1+C220*_c2+D220*_c3+'Input spectra'!Y220)</f>
        <v>1</v>
      </c>
    </row>
    <row r="221" spans="1:15" x14ac:dyDescent="0.25">
      <c r="A221">
        <v>1375</v>
      </c>
      <c r="B221">
        <f>'Input spectra'!B221</f>
        <v>0</v>
      </c>
      <c r="C221">
        <f>'Input spectra'!D221</f>
        <v>0</v>
      </c>
      <c r="D221">
        <f>'Input spectra'!F221</f>
        <v>0</v>
      </c>
      <c r="E221" s="6">
        <f>'Input spectra'!I221</f>
        <v>9944100000000000</v>
      </c>
      <c r="G221" s="6">
        <f t="shared" si="10"/>
        <v>9546336000000000</v>
      </c>
      <c r="H221">
        <f>1-EXP(-_t*(B221*_c1+C221*_c2+D221*_c3+'Input spectra'!Y221))</f>
        <v>2.0140756641055191E-2</v>
      </c>
      <c r="J221" s="6">
        <f t="shared" si="11"/>
        <v>192270430189744.25</v>
      </c>
      <c r="L221">
        <f>B221*_c1/(B221*_c1+C221*_c2+D221*_c3+'Input spectra'!Y221)</f>
        <v>0</v>
      </c>
      <c r="M221">
        <f>C221*_c2/(B221*_c1+C221*_c2+D221*_c3+'Input spectra'!Y221)</f>
        <v>0</v>
      </c>
      <c r="N221">
        <f>D221*_c3/(B221*_c1+C221*_c2+D221*_c3+'Input spectra'!Y221)</f>
        <v>0</v>
      </c>
      <c r="O221">
        <f>'Input spectra'!Y221/(B221*_c1+C221*_c2+D221*_c3+'Input spectra'!Y221)</f>
        <v>1</v>
      </c>
    </row>
    <row r="222" spans="1:15" x14ac:dyDescent="0.25">
      <c r="A222">
        <v>1380</v>
      </c>
      <c r="B222">
        <f>'Input spectra'!B222</f>
        <v>0</v>
      </c>
      <c r="C222">
        <f>'Input spectra'!D222</f>
        <v>0</v>
      </c>
      <c r="D222">
        <f>'Input spectra'!F222</f>
        <v>0</v>
      </c>
      <c r="E222" s="6">
        <f>'Input spectra'!I222</f>
        <v>3037469900800000</v>
      </c>
      <c r="G222" s="6">
        <f t="shared" si="10"/>
        <v>2915971104768000</v>
      </c>
      <c r="H222">
        <f>1-EXP(-_t*(B222*_c1+C222*_c2+D222*_c3+'Input spectra'!Y222))</f>
        <v>2.0115026503133904E-2</v>
      </c>
      <c r="J222" s="6">
        <f t="shared" si="11"/>
        <v>58654836054780.969</v>
      </c>
      <c r="L222">
        <f>B222*_c1/(B222*_c1+C222*_c2+D222*_c3+'Input spectra'!Y222)</f>
        <v>0</v>
      </c>
      <c r="M222">
        <f>C222*_c2/(B222*_c1+C222*_c2+D222*_c3+'Input spectra'!Y222)</f>
        <v>0</v>
      </c>
      <c r="N222">
        <f>D222*_c3/(B222*_c1+C222*_c2+D222*_c3+'Input spectra'!Y222)</f>
        <v>0</v>
      </c>
      <c r="O222">
        <f>'Input spectra'!Y222/(B222*_c1+C222*_c2+D222*_c3+'Input spectra'!Y222)</f>
        <v>1</v>
      </c>
    </row>
    <row r="223" spans="1:15" x14ac:dyDescent="0.25">
      <c r="A223">
        <v>1385</v>
      </c>
      <c r="B223">
        <f>'Input spectra'!B223</f>
        <v>0</v>
      </c>
      <c r="C223">
        <f>'Input spectra'!D223</f>
        <v>0</v>
      </c>
      <c r="D223">
        <f>'Input spectra'!F223</f>
        <v>0</v>
      </c>
      <c r="E223" s="6">
        <f>'Input spectra'!I223</f>
        <v>0</v>
      </c>
      <c r="G223" s="6">
        <f t="shared" si="10"/>
        <v>0</v>
      </c>
      <c r="H223">
        <f>1-EXP(-_t*(B223*_c1+C223*_c2+D223*_c3+'Input spectra'!Y223))</f>
        <v>2.0089295689564524E-2</v>
      </c>
      <c r="J223" s="6">
        <f t="shared" si="11"/>
        <v>0</v>
      </c>
      <c r="L223">
        <f>B223*_c1/(B223*_c1+C223*_c2+D223*_c3+'Input spectra'!Y223)</f>
        <v>0</v>
      </c>
      <c r="M223">
        <f>C223*_c2/(B223*_c1+C223*_c2+D223*_c3+'Input spectra'!Y223)</f>
        <v>0</v>
      </c>
      <c r="N223">
        <f>D223*_c3/(B223*_c1+C223*_c2+D223*_c3+'Input spectra'!Y223)</f>
        <v>0</v>
      </c>
      <c r="O223">
        <f>'Input spectra'!Y223/(B223*_c1+C223*_c2+D223*_c3+'Input spectra'!Y223)</f>
        <v>1</v>
      </c>
    </row>
    <row r="224" spans="1:15" x14ac:dyDescent="0.25">
      <c r="A224">
        <v>1390</v>
      </c>
      <c r="B224">
        <f>'Input spectra'!B224</f>
        <v>0</v>
      </c>
      <c r="C224">
        <f>'Input spectra'!D224</f>
        <v>0</v>
      </c>
      <c r="D224">
        <f>'Input spectra'!F224</f>
        <v>0</v>
      </c>
      <c r="E224" s="6">
        <f>'Input spectra'!I224</f>
        <v>1.70457E+16</v>
      </c>
      <c r="G224" s="6">
        <f t="shared" si="10"/>
        <v>1.6363872E+16</v>
      </c>
      <c r="H224">
        <f>1-EXP(-_t*(B224*_c1+C224*_c2+D224*_c3+'Input spectra'!Y224))</f>
        <v>2.0063564200329509E-2</v>
      </c>
      <c r="J224" s="6">
        <f t="shared" si="11"/>
        <v>328317596437974.44</v>
      </c>
      <c r="L224">
        <f>B224*_c1/(B224*_c1+C224*_c2+D224*_c3+'Input spectra'!Y224)</f>
        <v>0</v>
      </c>
      <c r="M224">
        <f>C224*_c2/(B224*_c1+C224*_c2+D224*_c3+'Input spectra'!Y224)</f>
        <v>0</v>
      </c>
      <c r="N224">
        <f>D224*_c3/(B224*_c1+C224*_c2+D224*_c3+'Input spectra'!Y224)</f>
        <v>0</v>
      </c>
      <c r="O224">
        <f>'Input spectra'!Y224/(B224*_c1+C224*_c2+D224*_c3+'Input spectra'!Y224)</f>
        <v>1</v>
      </c>
    </row>
    <row r="225" spans="1:15" x14ac:dyDescent="0.25">
      <c r="A225">
        <v>1395</v>
      </c>
      <c r="B225">
        <f>'Input spectra'!B225</f>
        <v>0</v>
      </c>
      <c r="C225">
        <f>'Input spectra'!D225</f>
        <v>0</v>
      </c>
      <c r="D225">
        <f>'Input spectra'!F225</f>
        <v>0</v>
      </c>
      <c r="E225" s="6">
        <f>'Input spectra'!I225</f>
        <v>438640848000000</v>
      </c>
      <c r="G225" s="6">
        <f t="shared" si="10"/>
        <v>421095214080000</v>
      </c>
      <c r="H225">
        <f>1-EXP(-_t*(B225*_c1+C225*_c2+D225*_c3+'Input spectra'!Y225))</f>
        <v>2.0037832035410763E-2</v>
      </c>
      <c r="J225" s="6">
        <f t="shared" si="11"/>
        <v>8437835170650.377</v>
      </c>
      <c r="L225">
        <f>B225*_c1/(B225*_c1+C225*_c2+D225*_c3+'Input spectra'!Y225)</f>
        <v>0</v>
      </c>
      <c r="M225">
        <f>C225*_c2/(B225*_c1+C225*_c2+D225*_c3+'Input spectra'!Y225)</f>
        <v>0</v>
      </c>
      <c r="N225">
        <f>D225*_c3/(B225*_c1+C225*_c2+D225*_c3+'Input spectra'!Y225)</f>
        <v>0</v>
      </c>
      <c r="O225">
        <f>'Input spectra'!Y225/(B225*_c1+C225*_c2+D225*_c3+'Input spectra'!Y225)</f>
        <v>1</v>
      </c>
    </row>
    <row r="226" spans="1:15" x14ac:dyDescent="0.25">
      <c r="A226">
        <v>1400</v>
      </c>
      <c r="B226">
        <f>'Input spectra'!B226</f>
        <v>0</v>
      </c>
      <c r="C226">
        <f>'Input spectra'!D226</f>
        <v>0</v>
      </c>
      <c r="D226">
        <f>'Input spectra'!F226</f>
        <v>0</v>
      </c>
      <c r="E226" s="6">
        <f>'Input spectra'!I226</f>
        <v>3521704249600000</v>
      </c>
      <c r="G226" s="6">
        <f t="shared" si="10"/>
        <v>3380836079616000</v>
      </c>
      <c r="H226">
        <f>1-EXP(-_t*(B226*_c1+C226*_c2+D226*_c3+'Input spectra'!Y226))</f>
        <v>2.0012099194790856E-2</v>
      </c>
      <c r="J226" s="6">
        <f t="shared" si="11"/>
        <v>67657626986603.227</v>
      </c>
      <c r="L226">
        <f>B226*_c1/(B226*_c1+C226*_c2+D226*_c3+'Input spectra'!Y226)</f>
        <v>0</v>
      </c>
      <c r="M226">
        <f>C226*_c2/(B226*_c1+C226*_c2+D226*_c3+'Input spectra'!Y226)</f>
        <v>0</v>
      </c>
      <c r="N226">
        <f>D226*_c3/(B226*_c1+C226*_c2+D226*_c3+'Input spectra'!Y226)</f>
        <v>0</v>
      </c>
      <c r="O226">
        <f>'Input spectra'!Y226/(B226*_c1+C226*_c2+D226*_c3+'Input spectra'!Y226)</f>
        <v>1</v>
      </c>
    </row>
    <row r="227" spans="1:15" x14ac:dyDescent="0.25">
      <c r="A227">
        <v>1405</v>
      </c>
      <c r="B227">
        <f>'Input spectra'!B227</f>
        <v>0</v>
      </c>
      <c r="C227">
        <f>'Input spectra'!D227</f>
        <v>0</v>
      </c>
      <c r="D227">
        <f>'Input spectra'!F227</f>
        <v>0</v>
      </c>
      <c r="E227" s="6">
        <f>'Input spectra'!I227</f>
        <v>1.19282E+16</v>
      </c>
      <c r="G227" s="6">
        <f t="shared" si="10"/>
        <v>1.1451072E+16</v>
      </c>
      <c r="H227">
        <f>1-EXP(-_t*(B227*_c1+C227*_c2+D227*_c3+'Input spectra'!Y227))</f>
        <v>1.9986365678451912E-2</v>
      </c>
      <c r="J227" s="6">
        <f t="shared" si="11"/>
        <v>228865312402281.69</v>
      </c>
      <c r="L227">
        <f>B227*_c1/(B227*_c1+C227*_c2+D227*_c3+'Input spectra'!Y227)</f>
        <v>0</v>
      </c>
      <c r="M227">
        <f>C227*_c2/(B227*_c1+C227*_c2+D227*_c3+'Input spectra'!Y227)</f>
        <v>0</v>
      </c>
      <c r="N227">
        <f>D227*_c3/(B227*_c1+C227*_c2+D227*_c3+'Input spectra'!Y227)</f>
        <v>0</v>
      </c>
      <c r="O227">
        <f>'Input spectra'!Y227/(B227*_c1+C227*_c2+D227*_c3+'Input spectra'!Y227)</f>
        <v>1</v>
      </c>
    </row>
    <row r="228" spans="1:15" x14ac:dyDescent="0.25">
      <c r="A228">
        <v>1410</v>
      </c>
      <c r="B228">
        <f>'Input spectra'!B228</f>
        <v>0</v>
      </c>
      <c r="C228">
        <f>'Input spectra'!D228</f>
        <v>0</v>
      </c>
      <c r="D228">
        <f>'Input spectra'!F228</f>
        <v>0</v>
      </c>
      <c r="E228" s="6">
        <f>'Input spectra'!I228</f>
        <v>2.527135E+16</v>
      </c>
      <c r="G228" s="6">
        <f t="shared" si="10"/>
        <v>2.4260496E+16</v>
      </c>
      <c r="H228">
        <f>1-EXP(-_t*(B228*_c1+C228*_c2+D228*_c3+'Input spectra'!Y228))</f>
        <v>1.9960631486376168E-2</v>
      </c>
      <c r="J228" s="6">
        <f t="shared" si="11"/>
        <v>484254820332703.06</v>
      </c>
      <c r="L228">
        <f>B228*_c1/(B228*_c1+C228*_c2+D228*_c3+'Input spectra'!Y228)</f>
        <v>0</v>
      </c>
      <c r="M228">
        <f>C228*_c2/(B228*_c1+C228*_c2+D228*_c3+'Input spectra'!Y228)</f>
        <v>0</v>
      </c>
      <c r="N228">
        <f>D228*_c3/(B228*_c1+C228*_c2+D228*_c3+'Input spectra'!Y228)</f>
        <v>0</v>
      </c>
      <c r="O228">
        <f>'Input spectra'!Y228/(B228*_c1+C228*_c2+D228*_c3+'Input spectra'!Y228)</f>
        <v>1</v>
      </c>
    </row>
    <row r="229" spans="1:15" x14ac:dyDescent="0.25">
      <c r="A229">
        <v>1415</v>
      </c>
      <c r="B229">
        <f>'Input spectra'!B229</f>
        <v>0</v>
      </c>
      <c r="C229">
        <f>'Input spectra'!D229</f>
        <v>0</v>
      </c>
      <c r="D229">
        <f>'Input spectra'!F229</f>
        <v>0</v>
      </c>
      <c r="E229" s="6">
        <f>'Input spectra'!I229</f>
        <v>1.65069E+17</v>
      </c>
      <c r="G229" s="6">
        <f t="shared" si="10"/>
        <v>1.5846624E+17</v>
      </c>
      <c r="H229">
        <f>1-EXP(-_t*(B229*_c1+C229*_c2+D229*_c3+'Input spectra'!Y229))</f>
        <v>1.9934896618545861E-2</v>
      </c>
      <c r="J229" s="6">
        <f t="shared" si="11"/>
        <v>3159008111929677</v>
      </c>
      <c r="L229">
        <f>B229*_c1/(B229*_c1+C229*_c2+D229*_c3+'Input spectra'!Y229)</f>
        <v>0</v>
      </c>
      <c r="M229">
        <f>C229*_c2/(B229*_c1+C229*_c2+D229*_c3+'Input spectra'!Y229)</f>
        <v>0</v>
      </c>
      <c r="N229">
        <f>D229*_c3/(B229*_c1+C229*_c2+D229*_c3+'Input spectra'!Y229)</f>
        <v>0</v>
      </c>
      <c r="O229">
        <f>'Input spectra'!Y229/(B229*_c1+C229*_c2+D229*_c3+'Input spectra'!Y229)</f>
        <v>1</v>
      </c>
    </row>
    <row r="230" spans="1:15" x14ac:dyDescent="0.25">
      <c r="A230">
        <v>1420</v>
      </c>
      <c r="B230">
        <f>'Input spectra'!B230</f>
        <v>0</v>
      </c>
      <c r="C230">
        <f>'Input spectra'!D230</f>
        <v>0</v>
      </c>
      <c r="D230">
        <f>'Input spectra'!F230</f>
        <v>0</v>
      </c>
      <c r="E230" s="6">
        <f>'Input spectra'!I230</f>
        <v>2.69687E+17</v>
      </c>
      <c r="G230" s="6">
        <f t="shared" si="10"/>
        <v>2.5889952E+17</v>
      </c>
      <c r="H230">
        <f>1-EXP(-_t*(B230*_c1+C230*_c2+D230*_c3+'Input spectra'!Y230))</f>
        <v>1.9909161074943338E-2</v>
      </c>
      <c r="J230" s="6">
        <f t="shared" si="11"/>
        <v>5154472245905514</v>
      </c>
      <c r="L230">
        <f>B230*_c1/(B230*_c1+C230*_c2+D230*_c3+'Input spectra'!Y230)</f>
        <v>0</v>
      </c>
      <c r="M230">
        <f>C230*_c2/(B230*_c1+C230*_c2+D230*_c3+'Input spectra'!Y230)</f>
        <v>0</v>
      </c>
      <c r="N230">
        <f>D230*_c3/(B230*_c1+C230*_c2+D230*_c3+'Input spectra'!Y230)</f>
        <v>0</v>
      </c>
      <c r="O230">
        <f>'Input spectra'!Y230/(B230*_c1+C230*_c2+D230*_c3+'Input spectra'!Y230)</f>
        <v>1</v>
      </c>
    </row>
    <row r="231" spans="1:15" x14ac:dyDescent="0.25">
      <c r="A231">
        <v>1425</v>
      </c>
      <c r="B231">
        <f>'Input spectra'!B231</f>
        <v>0</v>
      </c>
      <c r="C231">
        <f>'Input spectra'!D231</f>
        <v>0</v>
      </c>
      <c r="D231">
        <f>'Input spectra'!F231</f>
        <v>0</v>
      </c>
      <c r="E231" s="6">
        <f>'Input spectra'!I231</f>
        <v>8.9346E+17</v>
      </c>
      <c r="G231" s="6">
        <f t="shared" si="10"/>
        <v>8.577216E+17</v>
      </c>
      <c r="H231">
        <f>1-EXP(-_t*(B231*_c1+C231*_c2+D231*_c3+'Input spectra'!Y231))</f>
        <v>1.9883424855550724E-2</v>
      </c>
      <c r="J231" s="6">
        <f t="shared" si="11"/>
        <v>1.7054442980582736E+16</v>
      </c>
      <c r="L231">
        <f>B231*_c1/(B231*_c1+C231*_c2+D231*_c3+'Input spectra'!Y231)</f>
        <v>0</v>
      </c>
      <c r="M231">
        <f>C231*_c2/(B231*_c1+C231*_c2+D231*_c3+'Input spectra'!Y231)</f>
        <v>0</v>
      </c>
      <c r="N231">
        <f>D231*_c3/(B231*_c1+C231*_c2+D231*_c3+'Input spectra'!Y231)</f>
        <v>0</v>
      </c>
      <c r="O231">
        <f>'Input spectra'!Y231/(B231*_c1+C231*_c2+D231*_c3+'Input spectra'!Y231)</f>
        <v>1</v>
      </c>
    </row>
    <row r="232" spans="1:15" x14ac:dyDescent="0.25">
      <c r="A232">
        <v>1430</v>
      </c>
      <c r="B232">
        <f>'Input spectra'!B232</f>
        <v>0</v>
      </c>
      <c r="C232">
        <f>'Input spectra'!D232</f>
        <v>0</v>
      </c>
      <c r="D232">
        <f>'Input spectra'!F232</f>
        <v>0</v>
      </c>
      <c r="E232" s="6">
        <f>'Input spectra'!I232</f>
        <v>2.051735E+18</v>
      </c>
      <c r="G232" s="6">
        <f t="shared" si="10"/>
        <v>1.9696656E+18</v>
      </c>
      <c r="H232">
        <f>1-EXP(-_t*(B232*_c1+C232*_c2+D232*_c3+'Input spectra'!Y232))</f>
        <v>1.9857687960350479E-2</v>
      </c>
      <c r="J232" s="6">
        <f t="shared" si="11"/>
        <v>3.9113004871036504E+16</v>
      </c>
      <c r="L232">
        <f>B232*_c1/(B232*_c1+C232*_c2+D232*_c3+'Input spectra'!Y232)</f>
        <v>0</v>
      </c>
      <c r="M232">
        <f>C232*_c2/(B232*_c1+C232*_c2+D232*_c3+'Input spectra'!Y232)</f>
        <v>0</v>
      </c>
      <c r="N232">
        <f>D232*_c3/(B232*_c1+C232*_c2+D232*_c3+'Input spectra'!Y232)</f>
        <v>0</v>
      </c>
      <c r="O232">
        <f>'Input spectra'!Y232/(B232*_c1+C232*_c2+D232*_c3+'Input spectra'!Y232)</f>
        <v>1</v>
      </c>
    </row>
    <row r="233" spans="1:15" x14ac:dyDescent="0.25">
      <c r="A233">
        <v>1435</v>
      </c>
      <c r="B233">
        <f>'Input spectra'!B233</f>
        <v>0</v>
      </c>
      <c r="C233">
        <f>'Input spectra'!D233</f>
        <v>0</v>
      </c>
      <c r="D233">
        <f>'Input spectra'!F233</f>
        <v>0</v>
      </c>
      <c r="E233" s="6">
        <f>'Input spectra'!I233</f>
        <v>8.46035E+17</v>
      </c>
      <c r="G233" s="6">
        <f t="shared" si="10"/>
        <v>8.121936E+17</v>
      </c>
      <c r="H233">
        <f>1-EXP(-_t*(B233*_c1+C233*_c2+D233*_c3+'Input spectra'!Y233))</f>
        <v>1.9831950389324726E-2</v>
      </c>
      <c r="J233" s="6">
        <f t="shared" si="11"/>
        <v>1.610738318172705E+16</v>
      </c>
      <c r="L233">
        <f>B233*_c1/(B233*_c1+C233*_c2+D233*_c3+'Input spectra'!Y233)</f>
        <v>0</v>
      </c>
      <c r="M233">
        <f>C233*_c2/(B233*_c1+C233*_c2+D233*_c3+'Input spectra'!Y233)</f>
        <v>0</v>
      </c>
      <c r="N233">
        <f>D233*_c3/(B233*_c1+C233*_c2+D233*_c3+'Input spectra'!Y233)</f>
        <v>0</v>
      </c>
      <c r="O233">
        <f>'Input spectra'!Y233/(B233*_c1+C233*_c2+D233*_c3+'Input spectra'!Y233)</f>
        <v>1</v>
      </c>
    </row>
    <row r="234" spans="1:15" x14ac:dyDescent="0.25">
      <c r="A234">
        <v>1440</v>
      </c>
      <c r="B234">
        <f>'Input spectra'!B234</f>
        <v>0</v>
      </c>
      <c r="C234">
        <f>'Input spectra'!D234</f>
        <v>0</v>
      </c>
      <c r="D234">
        <f>'Input spectra'!F234</f>
        <v>0</v>
      </c>
      <c r="E234" s="6">
        <f>'Input spectra'!I234</f>
        <v>1.44712E+18</v>
      </c>
      <c r="G234" s="6">
        <f t="shared" si="10"/>
        <v>1.3892352E+18</v>
      </c>
      <c r="H234">
        <f>1-EXP(-_t*(B234*_c1+C234*_c2+D234*_c3+'Input spectra'!Y234))</f>
        <v>1.9806212142455593E-2</v>
      </c>
      <c r="J234" s="6">
        <f t="shared" si="11"/>
        <v>2.7515487086966724E+16</v>
      </c>
      <c r="L234">
        <f>B234*_c1/(B234*_c1+C234*_c2+D234*_c3+'Input spectra'!Y234)</f>
        <v>0</v>
      </c>
      <c r="M234">
        <f>C234*_c2/(B234*_c1+C234*_c2+D234*_c3+'Input spectra'!Y234)</f>
        <v>0</v>
      </c>
      <c r="N234">
        <f>D234*_c3/(B234*_c1+C234*_c2+D234*_c3+'Input spectra'!Y234)</f>
        <v>0</v>
      </c>
      <c r="O234">
        <f>'Input spectra'!Y234/(B234*_c1+C234*_c2+D234*_c3+'Input spectra'!Y234)</f>
        <v>1</v>
      </c>
    </row>
    <row r="235" spans="1:15" x14ac:dyDescent="0.25">
      <c r="A235">
        <v>1445</v>
      </c>
      <c r="B235">
        <f>'Input spectra'!B235</f>
        <v>0</v>
      </c>
      <c r="C235">
        <f>'Input spectra'!D235</f>
        <v>0</v>
      </c>
      <c r="D235">
        <f>'Input spectra'!F235</f>
        <v>0</v>
      </c>
      <c r="E235" s="6">
        <f>'Input spectra'!I235</f>
        <v>1.736575E+18</v>
      </c>
      <c r="G235" s="6">
        <f t="shared" si="10"/>
        <v>1.667112E+18</v>
      </c>
      <c r="H235">
        <f>1-EXP(-_t*(B235*_c1+C235*_c2+D235*_c3+'Input spectra'!Y235))</f>
        <v>1.9780473219725536E-2</v>
      </c>
      <c r="J235" s="6">
        <f t="shared" si="11"/>
        <v>3.297626427028308E+16</v>
      </c>
      <c r="L235">
        <f>B235*_c1/(B235*_c1+C235*_c2+D235*_c3+'Input spectra'!Y235)</f>
        <v>0</v>
      </c>
      <c r="M235">
        <f>C235*_c2/(B235*_c1+C235*_c2+D235*_c3+'Input spectra'!Y235)</f>
        <v>0</v>
      </c>
      <c r="N235">
        <f>D235*_c3/(B235*_c1+C235*_c2+D235*_c3+'Input spectra'!Y235)</f>
        <v>0</v>
      </c>
      <c r="O235">
        <f>'Input spectra'!Y235/(B235*_c1+C235*_c2+D235*_c3+'Input spectra'!Y235)</f>
        <v>1</v>
      </c>
    </row>
    <row r="236" spans="1:15" x14ac:dyDescent="0.25">
      <c r="A236">
        <v>1450</v>
      </c>
      <c r="B236">
        <f>'Input spectra'!B236</f>
        <v>0</v>
      </c>
      <c r="C236">
        <f>'Input spectra'!D236</f>
        <v>0</v>
      </c>
      <c r="D236">
        <f>'Input spectra'!F236</f>
        <v>0</v>
      </c>
      <c r="E236" s="6">
        <f>'Input spectra'!I236</f>
        <v>1.26294E+18</v>
      </c>
      <c r="G236" s="6">
        <f t="shared" si="10"/>
        <v>1.2124224E+18</v>
      </c>
      <c r="H236">
        <f>1-EXP(-_t*(B236*_c1+C236*_c2+D236*_c3+'Input spectra'!Y236))</f>
        <v>1.9754733621116793E-2</v>
      </c>
      <c r="J236" s="6">
        <f t="shared" si="11"/>
        <v>2.3951081548275112E+16</v>
      </c>
      <c r="L236">
        <f>B236*_c1/(B236*_c1+C236*_c2+D236*_c3+'Input spectra'!Y236)</f>
        <v>0</v>
      </c>
      <c r="M236">
        <f>C236*_c2/(B236*_c1+C236*_c2+D236*_c3+'Input spectra'!Y236)</f>
        <v>0</v>
      </c>
      <c r="N236">
        <f>D236*_c3/(B236*_c1+C236*_c2+D236*_c3+'Input spectra'!Y236)</f>
        <v>0</v>
      </c>
      <c r="O236">
        <f>'Input spectra'!Y236/(B236*_c1+C236*_c2+D236*_c3+'Input spectra'!Y236)</f>
        <v>1</v>
      </c>
    </row>
    <row r="237" spans="1:15" x14ac:dyDescent="0.25">
      <c r="A237">
        <v>1455</v>
      </c>
      <c r="B237">
        <f>'Input spectra'!B237</f>
        <v>0</v>
      </c>
      <c r="C237">
        <f>'Input spectra'!D237</f>
        <v>0</v>
      </c>
      <c r="D237">
        <f>'Input spectra'!F237</f>
        <v>0</v>
      </c>
      <c r="E237" s="6">
        <f>'Input spectra'!I237</f>
        <v>2.84249E+18</v>
      </c>
      <c r="G237" s="6">
        <f t="shared" si="10"/>
        <v>2.7287904E+18</v>
      </c>
      <c r="H237">
        <f>1-EXP(-_t*(B237*_c1+C237*_c2+D237*_c3+'Input spectra'!Y237))</f>
        <v>1.972899334661149E-2</v>
      </c>
      <c r="J237" s="6">
        <f t="shared" si="11"/>
        <v>5.3836287645897304E+16</v>
      </c>
      <c r="L237">
        <f>B237*_c1/(B237*_c1+C237*_c2+D237*_c3+'Input spectra'!Y237)</f>
        <v>0</v>
      </c>
      <c r="M237">
        <f>C237*_c2/(B237*_c1+C237*_c2+D237*_c3+'Input spectra'!Y237)</f>
        <v>0</v>
      </c>
      <c r="N237">
        <f>D237*_c3/(B237*_c1+C237*_c2+D237*_c3+'Input spectra'!Y237)</f>
        <v>0</v>
      </c>
      <c r="O237">
        <f>'Input spectra'!Y237/(B237*_c1+C237*_c2+D237*_c3+'Input spectra'!Y237)</f>
        <v>1</v>
      </c>
    </row>
    <row r="238" spans="1:15" x14ac:dyDescent="0.25">
      <c r="A238">
        <v>1460</v>
      </c>
      <c r="B238">
        <f>'Input spectra'!B238</f>
        <v>0</v>
      </c>
      <c r="C238">
        <f>'Input spectra'!D238</f>
        <v>0</v>
      </c>
      <c r="D238">
        <f>'Input spectra'!F238</f>
        <v>0</v>
      </c>
      <c r="E238" s="6">
        <f>'Input spectra'!I238</f>
        <v>3.508285E+18</v>
      </c>
      <c r="G238" s="6">
        <f t="shared" si="10"/>
        <v>3.3679536E+18</v>
      </c>
      <c r="H238">
        <f>1-EXP(-_t*(B238*_c1+C238*_c2+D238*_c3+'Input spectra'!Y238))</f>
        <v>1.9703252396191973E-2</v>
      </c>
      <c r="J238" s="6">
        <f t="shared" si="11"/>
        <v>6.6359639839463384E+16</v>
      </c>
      <c r="L238">
        <f>B238*_c1/(B238*_c1+C238*_c2+D238*_c3+'Input spectra'!Y238)</f>
        <v>0</v>
      </c>
      <c r="M238">
        <f>C238*_c2/(B238*_c1+C238*_c2+D238*_c3+'Input spectra'!Y238)</f>
        <v>0</v>
      </c>
      <c r="N238">
        <f>D238*_c3/(B238*_c1+C238*_c2+D238*_c3+'Input spectra'!Y238)</f>
        <v>0</v>
      </c>
      <c r="O238">
        <f>'Input spectra'!Y238/(B238*_c1+C238*_c2+D238*_c3+'Input spectra'!Y238)</f>
        <v>1</v>
      </c>
    </row>
    <row r="239" spans="1:15" x14ac:dyDescent="0.25">
      <c r="A239">
        <v>1465</v>
      </c>
      <c r="B239">
        <f>'Input spectra'!B239</f>
        <v>0</v>
      </c>
      <c r="C239">
        <f>'Input spectra'!D239</f>
        <v>0</v>
      </c>
      <c r="D239">
        <f>'Input spectra'!F239</f>
        <v>0</v>
      </c>
      <c r="E239" s="6">
        <f>'Input spectra'!I239</f>
        <v>3.568205E+18</v>
      </c>
      <c r="G239" s="6">
        <f t="shared" si="10"/>
        <v>3.4254768E+18</v>
      </c>
      <c r="H239">
        <f>1-EXP(-_t*(B239*_c1+C239*_c2+D239*_c3+'Input spectra'!Y239))</f>
        <v>1.9677510769840478E-2</v>
      </c>
      <c r="J239" s="6">
        <f t="shared" si="11"/>
        <v>6.7404856623838696E+16</v>
      </c>
      <c r="L239">
        <f>B239*_c1/(B239*_c1+C239*_c2+D239*_c3+'Input spectra'!Y239)</f>
        <v>0</v>
      </c>
      <c r="M239">
        <f>C239*_c2/(B239*_c1+C239*_c2+D239*_c3+'Input spectra'!Y239)</f>
        <v>0</v>
      </c>
      <c r="N239">
        <f>D239*_c3/(B239*_c1+C239*_c2+D239*_c3+'Input spectra'!Y239)</f>
        <v>0</v>
      </c>
      <c r="O239">
        <f>'Input spectra'!Y239/(B239*_c1+C239*_c2+D239*_c3+'Input spectra'!Y239)</f>
        <v>1</v>
      </c>
    </row>
    <row r="240" spans="1:15" x14ac:dyDescent="0.25">
      <c r="A240">
        <v>1470</v>
      </c>
      <c r="B240">
        <f>'Input spectra'!B240</f>
        <v>0</v>
      </c>
      <c r="C240">
        <f>'Input spectra'!D240</f>
        <v>0</v>
      </c>
      <c r="D240">
        <f>'Input spectra'!F240</f>
        <v>0</v>
      </c>
      <c r="E240" s="6">
        <f>'Input spectra'!I240</f>
        <v>1.892345E+18</v>
      </c>
      <c r="G240" s="6">
        <f t="shared" si="10"/>
        <v>1.8166512E+18</v>
      </c>
      <c r="H240">
        <f>1-EXP(-_t*(B240*_c1+C240*_c2+D240*_c3+'Input spectra'!Y240))</f>
        <v>1.9651768467539243E-2</v>
      </c>
      <c r="J240" s="6">
        <f t="shared" si="11"/>
        <v>3.5700408768677328E+16</v>
      </c>
      <c r="L240">
        <f>B240*_c1/(B240*_c1+C240*_c2+D240*_c3+'Input spectra'!Y240)</f>
        <v>0</v>
      </c>
      <c r="M240">
        <f>C240*_c2/(B240*_c1+C240*_c2+D240*_c3+'Input spectra'!Y240)</f>
        <v>0</v>
      </c>
      <c r="N240">
        <f>D240*_c3/(B240*_c1+C240*_c2+D240*_c3+'Input spectra'!Y240)</f>
        <v>0</v>
      </c>
      <c r="O240">
        <f>'Input spectra'!Y240/(B240*_c1+C240*_c2+D240*_c3+'Input spectra'!Y240)</f>
        <v>1</v>
      </c>
    </row>
    <row r="241" spans="1:15" x14ac:dyDescent="0.25">
      <c r="A241">
        <v>1475</v>
      </c>
      <c r="B241">
        <f>'Input spectra'!B241</f>
        <v>0</v>
      </c>
      <c r="C241">
        <f>'Input spectra'!D241</f>
        <v>0</v>
      </c>
      <c r="D241">
        <f>'Input spectra'!F241</f>
        <v>0</v>
      </c>
      <c r="E241" s="6">
        <f>'Input spectra'!I241</f>
        <v>5.8888E+18</v>
      </c>
      <c r="G241" s="6">
        <f t="shared" si="10"/>
        <v>5.653248E+18</v>
      </c>
      <c r="H241">
        <f>1-EXP(-_t*(B241*_c1+C241*_c2+D241*_c3+'Input spectra'!Y241))</f>
        <v>1.9626025489270615E-2</v>
      </c>
      <c r="J241" s="6">
        <f t="shared" si="11"/>
        <v>1.1095078934516813E+17</v>
      </c>
      <c r="L241">
        <f>B241*_c1/(B241*_c1+C241*_c2+D241*_c3+'Input spectra'!Y241)</f>
        <v>0</v>
      </c>
      <c r="M241">
        <f>C241*_c2/(B241*_c1+C241*_c2+D241*_c3+'Input spectra'!Y241)</f>
        <v>0</v>
      </c>
      <c r="N241">
        <f>D241*_c3/(B241*_c1+C241*_c2+D241*_c3+'Input spectra'!Y241)</f>
        <v>0</v>
      </c>
      <c r="O241">
        <f>'Input spectra'!Y241/(B241*_c1+C241*_c2+D241*_c3+'Input spectra'!Y241)</f>
        <v>1</v>
      </c>
    </row>
    <row r="242" spans="1:15" x14ac:dyDescent="0.25">
      <c r="A242">
        <v>1480</v>
      </c>
      <c r="B242">
        <f>'Input spectra'!B242</f>
        <v>0</v>
      </c>
      <c r="C242">
        <f>'Input spectra'!D242</f>
        <v>0</v>
      </c>
      <c r="D242">
        <f>'Input spectra'!F242</f>
        <v>0</v>
      </c>
      <c r="E242" s="6">
        <f>'Input spectra'!I242</f>
        <v>2.7829E+18</v>
      </c>
      <c r="G242" s="6">
        <f t="shared" si="10"/>
        <v>2.671584E+18</v>
      </c>
      <c r="H242">
        <f>1-EXP(-_t*(B242*_c1+C242*_c2+D242*_c3+'Input spectra'!Y242))</f>
        <v>1.9600281835016609E-2</v>
      </c>
      <c r="J242" s="6">
        <f t="shared" si="11"/>
        <v>5.2363799345921008E+16</v>
      </c>
      <c r="L242">
        <f>B242*_c1/(B242*_c1+C242*_c2+D242*_c3+'Input spectra'!Y242)</f>
        <v>0</v>
      </c>
      <c r="M242">
        <f>C242*_c2/(B242*_c1+C242*_c2+D242*_c3+'Input spectra'!Y242)</f>
        <v>0</v>
      </c>
      <c r="N242">
        <f>D242*_c3/(B242*_c1+C242*_c2+D242*_c3+'Input spectra'!Y242)</f>
        <v>0</v>
      </c>
      <c r="O242">
        <f>'Input spectra'!Y242/(B242*_c1+C242*_c2+D242*_c3+'Input spectra'!Y242)</f>
        <v>1</v>
      </c>
    </row>
    <row r="243" spans="1:15" x14ac:dyDescent="0.25">
      <c r="A243">
        <v>1485</v>
      </c>
      <c r="B243">
        <f>'Input spectra'!B243</f>
        <v>0</v>
      </c>
      <c r="C243">
        <f>'Input spectra'!D243</f>
        <v>0</v>
      </c>
      <c r="D243">
        <f>'Input spectra'!F243</f>
        <v>0</v>
      </c>
      <c r="E243" s="6">
        <f>'Input spectra'!I243</f>
        <v>4.716095E+18</v>
      </c>
      <c r="G243" s="6">
        <f t="shared" si="10"/>
        <v>4.5274512E+18</v>
      </c>
      <c r="H243">
        <f>1-EXP(-_t*(B243*_c1+C243*_c2+D243*_c3+'Input spectra'!Y243))</f>
        <v>1.9574537504759681E-2</v>
      </c>
      <c r="J243" s="6">
        <f t="shared" si="11"/>
        <v>8.8622763315369232E+16</v>
      </c>
      <c r="L243">
        <f>B243*_c1/(B243*_c1+C243*_c2+D243*_c3+'Input spectra'!Y243)</f>
        <v>0</v>
      </c>
      <c r="M243">
        <f>C243*_c2/(B243*_c1+C243*_c2+D243*_c3+'Input spectra'!Y243)</f>
        <v>0</v>
      </c>
      <c r="N243">
        <f>D243*_c3/(B243*_c1+C243*_c2+D243*_c3+'Input spectra'!Y243)</f>
        <v>0</v>
      </c>
      <c r="O243">
        <f>'Input spectra'!Y243/(B243*_c1+C243*_c2+D243*_c3+'Input spectra'!Y243)</f>
        <v>1</v>
      </c>
    </row>
    <row r="244" spans="1:15" x14ac:dyDescent="0.25">
      <c r="A244">
        <v>1490</v>
      </c>
      <c r="B244">
        <f>'Input spectra'!B244</f>
        <v>0</v>
      </c>
      <c r="C244">
        <f>'Input spectra'!D244</f>
        <v>0</v>
      </c>
      <c r="D244">
        <f>'Input spectra'!F244</f>
        <v>0</v>
      </c>
      <c r="E244" s="6">
        <f>'Input spectra'!I244</f>
        <v>6.69975E+18</v>
      </c>
      <c r="G244" s="6">
        <f t="shared" si="10"/>
        <v>6.43176E+18</v>
      </c>
      <c r="H244">
        <f>1-EXP(-_t*(B244*_c1+C244*_c2+D244*_c3+'Input spectra'!Y244))</f>
        <v>1.9548792498481959E-2</v>
      </c>
      <c r="J244" s="6">
        <f t="shared" si="11"/>
        <v>1.2573314164003632E+17</v>
      </c>
      <c r="L244">
        <f>B244*_c1/(B244*_c1+C244*_c2+D244*_c3+'Input spectra'!Y244)</f>
        <v>0</v>
      </c>
      <c r="M244">
        <f>C244*_c2/(B244*_c1+C244*_c2+D244*_c3+'Input spectra'!Y244)</f>
        <v>0</v>
      </c>
      <c r="N244">
        <f>D244*_c3/(B244*_c1+C244*_c2+D244*_c3+'Input spectra'!Y244)</f>
        <v>0</v>
      </c>
      <c r="O244">
        <f>'Input spectra'!Y244/(B244*_c1+C244*_c2+D244*_c3+'Input spectra'!Y244)</f>
        <v>1</v>
      </c>
    </row>
    <row r="245" spans="1:15" x14ac:dyDescent="0.25">
      <c r="A245">
        <v>1495</v>
      </c>
      <c r="B245">
        <f>'Input spectra'!B245</f>
        <v>0</v>
      </c>
      <c r="C245">
        <f>'Input spectra'!D245</f>
        <v>0</v>
      </c>
      <c r="D245">
        <f>'Input spectra'!F245</f>
        <v>0</v>
      </c>
      <c r="E245" s="6">
        <f>'Input spectra'!I245</f>
        <v>6.87735E+18</v>
      </c>
      <c r="G245" s="6">
        <f t="shared" si="10"/>
        <v>6.602256E+18</v>
      </c>
      <c r="H245">
        <f>1-EXP(-_t*(B245*_c1+C245*_c2+D245*_c3+'Input spectra'!Y245))</f>
        <v>1.952304681616579E-2</v>
      </c>
      <c r="J245" s="6">
        <f t="shared" si="11"/>
        <v>1.2889615298031149E+17</v>
      </c>
      <c r="L245">
        <f>B245*_c1/(B245*_c1+C245*_c2+D245*_c3+'Input spectra'!Y245)</f>
        <v>0</v>
      </c>
      <c r="M245">
        <f>C245*_c2/(B245*_c1+C245*_c2+D245*_c3+'Input spectra'!Y245)</f>
        <v>0</v>
      </c>
      <c r="N245">
        <f>D245*_c3/(B245*_c1+C245*_c2+D245*_c3+'Input spectra'!Y245)</f>
        <v>0</v>
      </c>
      <c r="O245">
        <f>'Input spectra'!Y245/(B245*_c1+C245*_c2+D245*_c3+'Input spectra'!Y245)</f>
        <v>1</v>
      </c>
    </row>
    <row r="246" spans="1:15" x14ac:dyDescent="0.25">
      <c r="A246">
        <v>1500</v>
      </c>
      <c r="B246">
        <f>'Input spectra'!B246</f>
        <v>0</v>
      </c>
      <c r="C246">
        <f>'Input spectra'!D246</f>
        <v>0</v>
      </c>
      <c r="D246">
        <f>'Input spectra'!F246</f>
        <v>0</v>
      </c>
      <c r="E246" s="6">
        <f>'Input spectra'!I246</f>
        <v>9.34825E+18</v>
      </c>
      <c r="G246" s="6">
        <f t="shared" si="10"/>
        <v>8.97432E+18</v>
      </c>
      <c r="H246">
        <f>1-EXP(-_t*(B246*_c1+C246*_c2+D246*_c3+'Input spectra'!Y246))</f>
        <v>1.9497300457793409E-2</v>
      </c>
      <c r="J246" s="6">
        <f t="shared" si="11"/>
        <v>1.7497501344438454E+17</v>
      </c>
      <c r="L246">
        <f>B246*_c1/(B246*_c1+C246*_c2+D246*_c3+'Input spectra'!Y246)</f>
        <v>0</v>
      </c>
      <c r="M246">
        <f>C246*_c2/(B246*_c1+C246*_c2+D246*_c3+'Input spectra'!Y246)</f>
        <v>0</v>
      </c>
      <c r="N246">
        <f>D246*_c3/(B246*_c1+C246*_c2+D246*_c3+'Input spectra'!Y246)</f>
        <v>0</v>
      </c>
      <c r="O246">
        <f>'Input spectra'!Y246/(B246*_c1+C246*_c2+D246*_c3+'Input spectra'!Y246)</f>
        <v>1</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3B9F3-FA4B-437A-9802-BCA4232C4DD1}">
  <dimension ref="A1:L152"/>
  <sheetViews>
    <sheetView workbookViewId="0">
      <selection activeCell="K7" sqref="K7"/>
    </sheetView>
  </sheetViews>
  <sheetFormatPr defaultRowHeight="15" x14ac:dyDescent="0.25"/>
  <cols>
    <col min="1" max="1" width="16.28515625" customWidth="1"/>
    <col min="2" max="2" width="10.85546875" customWidth="1"/>
    <col min="5" max="5" width="16.5703125" customWidth="1"/>
    <col min="6" max="6" width="14.7109375" customWidth="1"/>
    <col min="7" max="7" width="19.28515625" customWidth="1"/>
    <col min="8" max="8" width="34.7109375" customWidth="1"/>
    <col min="9" max="9" width="17.5703125" customWidth="1"/>
    <col min="11" max="11" width="34.5703125" bestFit="1" customWidth="1"/>
    <col min="12" max="12" width="12" bestFit="1" customWidth="1"/>
    <col min="14" max="14" width="10.140625" customWidth="1"/>
  </cols>
  <sheetData>
    <row r="1" spans="1:12" ht="60" x14ac:dyDescent="0.25">
      <c r="A1" s="3" t="s">
        <v>35</v>
      </c>
      <c r="B1" s="3" t="s">
        <v>20</v>
      </c>
      <c r="C1" s="3" t="s">
        <v>33</v>
      </c>
      <c r="D1" s="3" t="s">
        <v>34</v>
      </c>
      <c r="E1" s="3" t="s">
        <v>235</v>
      </c>
      <c r="F1" s="3" t="s">
        <v>36</v>
      </c>
      <c r="H1" s="3" t="s">
        <v>37</v>
      </c>
      <c r="I1" s="3" t="s">
        <v>38</v>
      </c>
    </row>
    <row r="2" spans="1:12" x14ac:dyDescent="0.25">
      <c r="A2">
        <v>0</v>
      </c>
      <c r="B2">
        <f>IF(AND(A2&gt;=0,A2&lt;_k_correction*_w),(2*_w + 2*_h - 2*A2 / _k_correction)/(PI()*_h*_w*_k_correction),0)</f>
        <v>0.20862990490316027</v>
      </c>
      <c r="C2">
        <f t="shared" ref="C2:C33" si="0">IF(AND(A2&gt;=_k_correction*_w,A2&lt;_k_correction*_h),((2*A2 - 2*SQRT(A2^2 - (_k_correction*_w)^2))/(PI()*A2*_w*_k_correction)),0)</f>
        <v>0</v>
      </c>
      <c r="D2">
        <f t="shared" ref="D2:D33" si="1">IF(AND(A2&gt;=_k_correction*_h,A2&lt;_k_correction*_d),(2*A2^2/_k_correction - 2*_h*SQRT(A2^2-(_k_correction*_w)^2)-2*_w*SQRT(A2^2-(_k_correction*_h)^2))/(PI()*A2*_h*_w*_k_correction),0)</f>
        <v>0</v>
      </c>
      <c r="E2">
        <f>SUM(B2:D2)</f>
        <v>0.20862990490316027</v>
      </c>
      <c r="F2">
        <f>E2/SUM($E$2:$E$152)</f>
        <v>2.0653927966864227E-2</v>
      </c>
      <c r="H2">
        <f>F2*EXP(-A2*'Input spectra'!Y2)</f>
        <v>2.0653927966864227E-2</v>
      </c>
      <c r="I2">
        <f>SUM(H2:H152)</f>
        <v>0.75917949218669223</v>
      </c>
    </row>
    <row r="3" spans="1:12" x14ac:dyDescent="0.25">
      <c r="A3">
        <v>0.1</v>
      </c>
      <c r="B3">
        <f t="shared" ref="B3:B33" si="2">IF(AND(A3&gt;=0,A3&lt;_k_correction*_w),(2*_w + 2*_h - 2*A3 / _k_correction)/(PI()*_h*_w*_k_correction),0)</f>
        <v>0.20711054562086048</v>
      </c>
      <c r="C3">
        <f t="shared" si="0"/>
        <v>0</v>
      </c>
      <c r="D3">
        <f t="shared" si="1"/>
        <v>0</v>
      </c>
      <c r="E3">
        <f t="shared" ref="E3:E66" si="3">SUM(B3:D3)</f>
        <v>0.20711054562086048</v>
      </c>
      <c r="F3">
        <f t="shared" ref="F3:F66" si="4">E3/SUM($E$2:$E$152)</f>
        <v>2.0503514548486011E-2</v>
      </c>
      <c r="H3">
        <f>F3*EXP(-A3*'Input spectra'!U3)</f>
        <v>2.0377124955840271E-2</v>
      </c>
      <c r="K3" t="s">
        <v>227</v>
      </c>
    </row>
    <row r="4" spans="1:12" x14ac:dyDescent="0.25">
      <c r="A4">
        <v>0.2</v>
      </c>
      <c r="B4">
        <f t="shared" si="2"/>
        <v>0.20559118633856069</v>
      </c>
      <c r="C4">
        <f t="shared" si="0"/>
        <v>0</v>
      </c>
      <c r="D4">
        <f t="shared" si="1"/>
        <v>0</v>
      </c>
      <c r="E4">
        <f t="shared" si="3"/>
        <v>0.20559118633856069</v>
      </c>
      <c r="F4">
        <f t="shared" si="4"/>
        <v>2.0353101130107795E-2</v>
      </c>
      <c r="H4">
        <f>F4*EXP(-A4*'Input spectra'!U4)</f>
        <v>2.0086633195936985E-2</v>
      </c>
      <c r="K4" t="s">
        <v>69</v>
      </c>
    </row>
    <row r="5" spans="1:12" x14ac:dyDescent="0.25">
      <c r="A5">
        <v>0.3</v>
      </c>
      <c r="B5">
        <f t="shared" si="2"/>
        <v>0.20407182705626092</v>
      </c>
      <c r="C5">
        <f t="shared" si="0"/>
        <v>0</v>
      </c>
      <c r="D5">
        <f t="shared" si="1"/>
        <v>0</v>
      </c>
      <c r="E5">
        <f t="shared" si="3"/>
        <v>0.20407182705626092</v>
      </c>
      <c r="F5">
        <f t="shared" si="4"/>
        <v>2.0202687711729582E-2</v>
      </c>
      <c r="H5">
        <f>F5*EXP(-A5*'Input spectra'!U5)</f>
        <v>1.9783131247233195E-2</v>
      </c>
      <c r="K5" t="s">
        <v>225</v>
      </c>
      <c r="L5">
        <f>(LN(2*SQRT(_n_wg^2-1)+2*_n_wg)-LN(2))/(2*PI())</f>
        <v>0.15317448126501657</v>
      </c>
    </row>
    <row r="6" spans="1:12" x14ac:dyDescent="0.25">
      <c r="A6">
        <v>0.4</v>
      </c>
      <c r="B6">
        <f t="shared" si="2"/>
        <v>0.20255246777396113</v>
      </c>
      <c r="C6">
        <f t="shared" si="0"/>
        <v>0</v>
      </c>
      <c r="D6">
        <f t="shared" si="1"/>
        <v>0</v>
      </c>
      <c r="E6">
        <f t="shared" si="3"/>
        <v>0.20255246777396113</v>
      </c>
      <c r="F6">
        <f t="shared" si="4"/>
        <v>2.0052274293351366E-2</v>
      </c>
      <c r="H6">
        <f>F6*EXP(-A6*'Input spectra'!U6)</f>
        <v>1.9467321623454929E-2</v>
      </c>
      <c r="K6" t="s">
        <v>226</v>
      </c>
      <c r="L6">
        <f>(2*ASIN(1/_n_wg)-PI())/(-4*PI())</f>
        <v>0.13386023640061501</v>
      </c>
    </row>
    <row r="7" spans="1:12" x14ac:dyDescent="0.25">
      <c r="A7">
        <v>0.5</v>
      </c>
      <c r="B7">
        <f t="shared" si="2"/>
        <v>0.20103310849166134</v>
      </c>
      <c r="C7">
        <f t="shared" si="0"/>
        <v>0</v>
      </c>
      <c r="D7">
        <f t="shared" si="1"/>
        <v>0</v>
      </c>
      <c r="E7">
        <f t="shared" si="3"/>
        <v>0.20103310849166134</v>
      </c>
      <c r="F7">
        <f t="shared" si="4"/>
        <v>1.990186087497315E-2</v>
      </c>
      <c r="H7">
        <f>F7*EXP(-A7*'Input spectra'!U7)</f>
        <v>1.9139928086491835E-2</v>
      </c>
      <c r="K7" t="s">
        <v>224</v>
      </c>
      <c r="L7">
        <f>L5/L6</f>
        <v>1.1442866484009349</v>
      </c>
    </row>
    <row r="8" spans="1:12" x14ac:dyDescent="0.25">
      <c r="A8">
        <v>0.6</v>
      </c>
      <c r="B8">
        <f t="shared" si="2"/>
        <v>0.19951374920936157</v>
      </c>
      <c r="C8">
        <f t="shared" si="0"/>
        <v>0</v>
      </c>
      <c r="D8">
        <f t="shared" si="1"/>
        <v>0</v>
      </c>
      <c r="E8">
        <f t="shared" si="3"/>
        <v>0.19951374920936157</v>
      </c>
      <c r="F8">
        <f t="shared" si="4"/>
        <v>1.9751447456594937E-2</v>
      </c>
      <c r="H8">
        <f>F8*EXP(-A8*'Input spectra'!U8)</f>
        <v>1.8801692888425103E-2</v>
      </c>
    </row>
    <row r="9" spans="1:12" x14ac:dyDescent="0.25">
      <c r="A9">
        <v>0.7</v>
      </c>
      <c r="B9">
        <f t="shared" si="2"/>
        <v>0.19799438992706178</v>
      </c>
      <c r="C9">
        <f t="shared" si="0"/>
        <v>0</v>
      </c>
      <c r="D9">
        <f t="shared" si="1"/>
        <v>0</v>
      </c>
      <c r="E9">
        <f t="shared" si="3"/>
        <v>0.19799438992706178</v>
      </c>
      <c r="F9">
        <f t="shared" si="4"/>
        <v>1.9601034038216721E-2</v>
      </c>
      <c r="H9">
        <f>F9*EXP(-A9*'Input spectra'!U9)</f>
        <v>1.8455264117555322E-2</v>
      </c>
      <c r="K9" t="s">
        <v>228</v>
      </c>
    </row>
    <row r="10" spans="1:12" x14ac:dyDescent="0.25">
      <c r="A10">
        <v>0.8</v>
      </c>
      <c r="B10">
        <f t="shared" si="2"/>
        <v>0.19647503064476199</v>
      </c>
      <c r="C10">
        <f t="shared" si="0"/>
        <v>0</v>
      </c>
      <c r="D10">
        <f t="shared" si="1"/>
        <v>0</v>
      </c>
      <c r="E10">
        <f t="shared" si="3"/>
        <v>0.19647503064476199</v>
      </c>
      <c r="F10">
        <f t="shared" si="4"/>
        <v>1.9450620619838505E-2</v>
      </c>
      <c r="H10">
        <f>F10*EXP(-A10*'Input spectra'!U10)</f>
        <v>1.8126227816819687E-2</v>
      </c>
      <c r="K10" t="s">
        <v>229</v>
      </c>
      <c r="L10">
        <f>1/COS(RADIANS(_crit))</f>
        <v>1.3416407864998738</v>
      </c>
    </row>
    <row r="11" spans="1:12" x14ac:dyDescent="0.25">
      <c r="A11">
        <v>0.9</v>
      </c>
      <c r="B11">
        <f t="shared" si="2"/>
        <v>0.1949556713624622</v>
      </c>
      <c r="C11">
        <f t="shared" si="0"/>
        <v>0</v>
      </c>
      <c r="D11">
        <f t="shared" si="1"/>
        <v>0</v>
      </c>
      <c r="E11">
        <f t="shared" si="3"/>
        <v>0.1949556713624622</v>
      </c>
      <c r="F11">
        <f t="shared" si="4"/>
        <v>1.9300207201460289E-2</v>
      </c>
      <c r="H11">
        <f>F11*EXP(-A11*'Input spectra'!U11)</f>
        <v>1.7794510409810536E-2</v>
      </c>
      <c r="K11" t="s">
        <v>225</v>
      </c>
      <c r="L11">
        <f>(LN(2*SQRT(L10^2-1)+2*L10)-LN(2))/(2*PI())</f>
        <v>0.12807499968169406</v>
      </c>
    </row>
    <row r="12" spans="1:12" x14ac:dyDescent="0.25">
      <c r="A12">
        <v>1</v>
      </c>
      <c r="B12">
        <f t="shared" si="2"/>
        <v>0.19343631208016243</v>
      </c>
      <c r="C12">
        <f t="shared" si="0"/>
        <v>0</v>
      </c>
      <c r="D12">
        <f t="shared" si="1"/>
        <v>0</v>
      </c>
      <c r="E12">
        <f t="shared" si="3"/>
        <v>0.19343631208016243</v>
      </c>
      <c r="F12">
        <f t="shared" si="4"/>
        <v>1.9149793783082077E-2</v>
      </c>
      <c r="H12">
        <f>F12*EXP(-A12*'Input spectra'!U12)</f>
        <v>1.7460460230590689E-2</v>
      </c>
      <c r="K12" t="s">
        <v>226</v>
      </c>
      <c r="L12">
        <f>(2*ASIN(1/L10)-PI())/(-4*PI())</f>
        <v>0.11613976359938498</v>
      </c>
    </row>
    <row r="13" spans="1:12" x14ac:dyDescent="0.25">
      <c r="A13">
        <v>1.1000000000000001</v>
      </c>
      <c r="B13">
        <f t="shared" si="2"/>
        <v>0.19191695279786264</v>
      </c>
      <c r="C13">
        <f t="shared" si="0"/>
        <v>0</v>
      </c>
      <c r="D13">
        <f t="shared" si="1"/>
        <v>0</v>
      </c>
      <c r="E13">
        <f t="shared" si="3"/>
        <v>0.19191695279786264</v>
      </c>
      <c r="F13">
        <f t="shared" si="4"/>
        <v>1.8999380364703861E-2</v>
      </c>
      <c r="H13">
        <f>F13*EXP(-A13*'Input spectra'!U13)</f>
        <v>1.712442303833835E-2</v>
      </c>
      <c r="K13" t="s">
        <v>224</v>
      </c>
      <c r="L13">
        <f>L11/L12</f>
        <v>1.1027661475485584</v>
      </c>
    </row>
    <row r="14" spans="1:12" x14ac:dyDescent="0.25">
      <c r="A14">
        <v>1.2</v>
      </c>
      <c r="B14">
        <f t="shared" si="2"/>
        <v>0.19039759351556285</v>
      </c>
      <c r="C14">
        <f t="shared" si="0"/>
        <v>0</v>
      </c>
      <c r="D14">
        <f t="shared" si="1"/>
        <v>0</v>
      </c>
      <c r="E14">
        <f t="shared" si="3"/>
        <v>0.19039759351556285</v>
      </c>
      <c r="F14">
        <f t="shared" si="4"/>
        <v>1.8848966946325645E-2</v>
      </c>
      <c r="H14">
        <f>F14*EXP(-A14*'Input spectra'!U14)</f>
        <v>1.6816283602572202E-2</v>
      </c>
    </row>
    <row r="15" spans="1:12" x14ac:dyDescent="0.25">
      <c r="A15">
        <v>1.3</v>
      </c>
      <c r="B15">
        <f t="shared" si="2"/>
        <v>0.18887823423326308</v>
      </c>
      <c r="C15">
        <f t="shared" si="0"/>
        <v>0</v>
      </c>
      <c r="D15">
        <f t="shared" si="1"/>
        <v>0</v>
      </c>
      <c r="E15">
        <f t="shared" si="3"/>
        <v>0.18887823423326308</v>
      </c>
      <c r="F15">
        <f t="shared" si="4"/>
        <v>1.8698553527947432E-2</v>
      </c>
      <c r="H15">
        <f>F15*EXP(-A15*'Input spectra'!U15)</f>
        <v>1.6524209327122296E-2</v>
      </c>
    </row>
    <row r="16" spans="1:12" x14ac:dyDescent="0.25">
      <c r="A16">
        <v>1.4</v>
      </c>
      <c r="B16">
        <f t="shared" si="2"/>
        <v>0.18735887495096329</v>
      </c>
      <c r="C16">
        <f t="shared" si="0"/>
        <v>0</v>
      </c>
      <c r="D16">
        <f t="shared" si="1"/>
        <v>0</v>
      </c>
      <c r="E16">
        <f t="shared" si="3"/>
        <v>0.18735887495096329</v>
      </c>
      <c r="F16">
        <f t="shared" si="4"/>
        <v>1.8548140109569216E-2</v>
      </c>
      <c r="H16">
        <f>F16*EXP(-A16*'Input spectra'!U16)</f>
        <v>1.6277933584103548E-2</v>
      </c>
    </row>
    <row r="17" spans="1:8" x14ac:dyDescent="0.25">
      <c r="A17">
        <v>1.5</v>
      </c>
      <c r="B17">
        <f t="shared" si="2"/>
        <v>0.1858395156686635</v>
      </c>
      <c r="C17">
        <f t="shared" si="0"/>
        <v>0</v>
      </c>
      <c r="D17">
        <f t="shared" si="1"/>
        <v>0</v>
      </c>
      <c r="E17">
        <f t="shared" si="3"/>
        <v>0.1858395156686635</v>
      </c>
      <c r="F17">
        <f t="shared" si="4"/>
        <v>1.8397726691191E-2</v>
      </c>
      <c r="H17">
        <f>F17*EXP(-A17*'Input spectra'!U17)</f>
        <v>1.6223420307422853E-2</v>
      </c>
    </row>
    <row r="18" spans="1:8" x14ac:dyDescent="0.25">
      <c r="A18">
        <v>1.6</v>
      </c>
      <c r="B18">
        <f t="shared" si="2"/>
        <v>0.18432015638636373</v>
      </c>
      <c r="C18">
        <f t="shared" si="0"/>
        <v>0</v>
      </c>
      <c r="D18">
        <f t="shared" si="1"/>
        <v>0</v>
      </c>
      <c r="E18">
        <f t="shared" si="3"/>
        <v>0.18432015638636373</v>
      </c>
      <c r="F18">
        <f t="shared" si="4"/>
        <v>1.8247313272812787E-2</v>
      </c>
      <c r="H18">
        <f>F18*EXP(-A18*'Input spectra'!U18)</f>
        <v>1.6198462509439796E-2</v>
      </c>
    </row>
    <row r="19" spans="1:8" x14ac:dyDescent="0.25">
      <c r="A19">
        <v>1.7</v>
      </c>
      <c r="B19">
        <f t="shared" si="2"/>
        <v>0.18280079710406394</v>
      </c>
      <c r="C19">
        <f t="shared" si="0"/>
        <v>0</v>
      </c>
      <c r="D19">
        <f t="shared" si="1"/>
        <v>0</v>
      </c>
      <c r="E19">
        <f t="shared" si="3"/>
        <v>0.18280079710406394</v>
      </c>
      <c r="F19">
        <f t="shared" si="4"/>
        <v>1.8096899854434571E-2</v>
      </c>
      <c r="H19">
        <f>F19*EXP(-A19*'Input spectra'!U19)</f>
        <v>1.6202906185560872E-2</v>
      </c>
    </row>
    <row r="20" spans="1:8" x14ac:dyDescent="0.25">
      <c r="A20">
        <v>1.8</v>
      </c>
      <c r="B20">
        <f t="shared" si="2"/>
        <v>0.18128143782176415</v>
      </c>
      <c r="C20">
        <f t="shared" si="0"/>
        <v>0</v>
      </c>
      <c r="D20">
        <f t="shared" si="1"/>
        <v>0</v>
      </c>
      <c r="E20">
        <f t="shared" si="3"/>
        <v>0.18128143782176415</v>
      </c>
      <c r="F20">
        <f t="shared" si="4"/>
        <v>1.7946486436056355E-2</v>
      </c>
      <c r="H20">
        <f>F20*EXP(-A20*'Input spectra'!Y20)</f>
        <v>1.4915251540137049E-2</v>
      </c>
    </row>
    <row r="21" spans="1:8" x14ac:dyDescent="0.25">
      <c r="A21">
        <v>1.9</v>
      </c>
      <c r="B21">
        <f t="shared" si="2"/>
        <v>0.17976207853946438</v>
      </c>
      <c r="C21">
        <f t="shared" si="0"/>
        <v>0</v>
      </c>
      <c r="D21">
        <f t="shared" si="1"/>
        <v>0</v>
      </c>
      <c r="E21">
        <f t="shared" si="3"/>
        <v>0.17976207853946438</v>
      </c>
      <c r="F21">
        <f t="shared" si="4"/>
        <v>1.7796073017678139E-2</v>
      </c>
      <c r="H21">
        <f>F21*EXP(-A21*'Input spectra'!Y21)</f>
        <v>1.4853545520589581E-2</v>
      </c>
    </row>
    <row r="22" spans="1:8" x14ac:dyDescent="0.25">
      <c r="A22">
        <v>2</v>
      </c>
      <c r="B22">
        <f t="shared" si="2"/>
        <v>0.17824271925716459</v>
      </c>
      <c r="C22">
        <f t="shared" si="0"/>
        <v>0</v>
      </c>
      <c r="D22">
        <f t="shared" si="1"/>
        <v>0</v>
      </c>
      <c r="E22">
        <f t="shared" si="3"/>
        <v>0.17824271925716459</v>
      </c>
      <c r="F22">
        <f t="shared" si="4"/>
        <v>1.7645659599299923E-2</v>
      </c>
      <c r="H22">
        <f>F22*EXP(-A22*'Input spectra'!Y22)</f>
        <v>1.4813707807228876E-2</v>
      </c>
    </row>
    <row r="23" spans="1:8" x14ac:dyDescent="0.25">
      <c r="A23">
        <v>2.1</v>
      </c>
      <c r="B23">
        <f t="shared" si="2"/>
        <v>0.1767233599748648</v>
      </c>
      <c r="C23">
        <f t="shared" si="0"/>
        <v>0</v>
      </c>
      <c r="D23">
        <f t="shared" si="1"/>
        <v>0</v>
      </c>
      <c r="E23">
        <f t="shared" si="3"/>
        <v>0.1767233599748648</v>
      </c>
      <c r="F23">
        <f t="shared" si="4"/>
        <v>1.7495246180921707E-2</v>
      </c>
      <c r="H23">
        <f>F23*EXP(-A23*'Input spectra'!Y23)</f>
        <v>1.4717972070198117E-2</v>
      </c>
    </row>
    <row r="24" spans="1:8" x14ac:dyDescent="0.25">
      <c r="A24">
        <v>2.2000000000000002</v>
      </c>
      <c r="B24">
        <f t="shared" si="2"/>
        <v>0.17520400069256503</v>
      </c>
      <c r="C24">
        <f t="shared" si="0"/>
        <v>0</v>
      </c>
      <c r="D24">
        <f t="shared" si="1"/>
        <v>0</v>
      </c>
      <c r="E24">
        <f t="shared" si="3"/>
        <v>0.17520400069256503</v>
      </c>
      <c r="F24">
        <f t="shared" si="4"/>
        <v>1.7344832762543495E-2</v>
      </c>
      <c r="H24">
        <f>F24*EXP(-A24*'Input spectra'!Y24)</f>
        <v>1.4553484539101953E-2</v>
      </c>
    </row>
    <row r="25" spans="1:8" x14ac:dyDescent="0.25">
      <c r="A25">
        <v>2.2999999999999998</v>
      </c>
      <c r="B25">
        <f t="shared" si="2"/>
        <v>0.17368464141026524</v>
      </c>
      <c r="C25">
        <f t="shared" si="0"/>
        <v>0</v>
      </c>
      <c r="D25">
        <f t="shared" si="1"/>
        <v>0</v>
      </c>
      <c r="E25">
        <f t="shared" si="3"/>
        <v>0.17368464141026524</v>
      </c>
      <c r="F25">
        <f t="shared" si="4"/>
        <v>1.7194419344165279E-2</v>
      </c>
      <c r="H25">
        <f>F25*EXP(-A25*'Input spectra'!Y25)</f>
        <v>1.4397116107772608E-2</v>
      </c>
    </row>
    <row r="26" spans="1:8" x14ac:dyDescent="0.25">
      <c r="A26">
        <v>2.4</v>
      </c>
      <c r="B26">
        <f t="shared" si="2"/>
        <v>0.17216528212796545</v>
      </c>
      <c r="C26">
        <f t="shared" si="0"/>
        <v>0</v>
      </c>
      <c r="D26">
        <f t="shared" si="1"/>
        <v>0</v>
      </c>
      <c r="E26">
        <f t="shared" si="3"/>
        <v>0.17216528212796545</v>
      </c>
      <c r="F26">
        <f t="shared" si="4"/>
        <v>1.7044005925787063E-2</v>
      </c>
      <c r="H26">
        <f>F26*EXP(-A26*'Input spectra'!Y26)</f>
        <v>1.424862495194594E-2</v>
      </c>
    </row>
    <row r="27" spans="1:8" x14ac:dyDescent="0.25">
      <c r="A27">
        <v>2.5</v>
      </c>
      <c r="B27">
        <f t="shared" si="2"/>
        <v>0.17064592284566568</v>
      </c>
      <c r="C27">
        <f t="shared" si="0"/>
        <v>0</v>
      </c>
      <c r="D27">
        <f t="shared" si="1"/>
        <v>0</v>
      </c>
      <c r="E27">
        <f t="shared" si="3"/>
        <v>0.17064592284566568</v>
      </c>
      <c r="F27">
        <f t="shared" si="4"/>
        <v>1.689359250740885E-2</v>
      </c>
      <c r="H27">
        <f>F27*EXP(-A27*'Input spectra'!Y27)</f>
        <v>1.4107782128454325E-2</v>
      </c>
    </row>
    <row r="28" spans="1:8" x14ac:dyDescent="0.25">
      <c r="A28">
        <v>2.6</v>
      </c>
      <c r="B28">
        <f t="shared" si="2"/>
        <v>0.16912656356336589</v>
      </c>
      <c r="C28">
        <f t="shared" si="0"/>
        <v>0</v>
      </c>
      <c r="D28">
        <f t="shared" si="1"/>
        <v>0</v>
      </c>
      <c r="E28">
        <f t="shared" si="3"/>
        <v>0.16912656356336589</v>
      </c>
      <c r="F28">
        <f t="shared" si="4"/>
        <v>1.6743179089030634E-2</v>
      </c>
      <c r="H28">
        <f>F28*EXP(-A28*'Input spectra'!Y28)</f>
        <v>1.3972614948524843E-2</v>
      </c>
    </row>
    <row r="29" spans="1:8" x14ac:dyDescent="0.25">
      <c r="A29">
        <v>2.7</v>
      </c>
      <c r="B29">
        <f t="shared" si="2"/>
        <v>0.1676072042810661</v>
      </c>
      <c r="C29">
        <f t="shared" si="0"/>
        <v>0</v>
      </c>
      <c r="D29">
        <f t="shared" si="1"/>
        <v>0</v>
      </c>
      <c r="E29">
        <f t="shared" si="3"/>
        <v>0.1676072042810661</v>
      </c>
      <c r="F29">
        <f t="shared" si="4"/>
        <v>1.6592765670652418E-2</v>
      </c>
      <c r="H29">
        <f>F29*EXP(-A29*'Input spectra'!Y29)</f>
        <v>1.3815369051879339E-2</v>
      </c>
    </row>
    <row r="30" spans="1:8" x14ac:dyDescent="0.25">
      <c r="A30">
        <v>2.8</v>
      </c>
      <c r="B30">
        <f t="shared" si="2"/>
        <v>0.16608784499876633</v>
      </c>
      <c r="C30">
        <f t="shared" si="0"/>
        <v>0</v>
      </c>
      <c r="D30">
        <f t="shared" si="1"/>
        <v>0</v>
      </c>
      <c r="E30">
        <f t="shared" si="3"/>
        <v>0.16608784499876633</v>
      </c>
      <c r="F30">
        <f t="shared" si="4"/>
        <v>1.6442352252274205E-2</v>
      </c>
      <c r="H30">
        <f>F30*EXP(-A30*'Input spectra'!U30)</f>
        <v>1.4638845116413442E-2</v>
      </c>
    </row>
    <row r="31" spans="1:8" x14ac:dyDescent="0.25">
      <c r="A31">
        <v>2.9</v>
      </c>
      <c r="B31">
        <f t="shared" si="2"/>
        <v>0.16456848571646654</v>
      </c>
      <c r="C31">
        <f t="shared" si="0"/>
        <v>0</v>
      </c>
      <c r="D31">
        <f t="shared" si="1"/>
        <v>0</v>
      </c>
      <c r="E31">
        <f t="shared" si="3"/>
        <v>0.16456848571646654</v>
      </c>
      <c r="F31">
        <f t="shared" si="4"/>
        <v>1.6291938833895989E-2</v>
      </c>
      <c r="H31">
        <f>F31*EXP(-A31*'Input spectra'!U31)</f>
        <v>1.4205718220163199E-2</v>
      </c>
    </row>
    <row r="32" spans="1:8" x14ac:dyDescent="0.25">
      <c r="A32">
        <v>3</v>
      </c>
      <c r="B32">
        <f t="shared" si="2"/>
        <v>0.16304912643416675</v>
      </c>
      <c r="C32">
        <f t="shared" si="0"/>
        <v>0</v>
      </c>
      <c r="D32">
        <f t="shared" si="1"/>
        <v>0</v>
      </c>
      <c r="E32">
        <f t="shared" si="3"/>
        <v>0.16304912643416675</v>
      </c>
      <c r="F32">
        <f t="shared" si="4"/>
        <v>1.6141525415517773E-2</v>
      </c>
      <c r="H32">
        <f>F32*EXP(-A32*'Input spectra'!U32)</f>
        <v>1.3768370011887059E-2</v>
      </c>
    </row>
    <row r="33" spans="1:8" x14ac:dyDescent="0.25">
      <c r="A33">
        <v>3.1</v>
      </c>
      <c r="B33">
        <f t="shared" si="2"/>
        <v>0.16152976715186695</v>
      </c>
      <c r="C33">
        <f t="shared" si="0"/>
        <v>0</v>
      </c>
      <c r="D33">
        <f t="shared" si="1"/>
        <v>0</v>
      </c>
      <c r="E33">
        <f t="shared" si="3"/>
        <v>0.16152976715186695</v>
      </c>
      <c r="F33">
        <f t="shared" si="4"/>
        <v>1.5991111997139557E-2</v>
      </c>
      <c r="H33">
        <f>F33*EXP(-A33*'Input spectra'!U33)</f>
        <v>1.3189554267936726E-2</v>
      </c>
    </row>
    <row r="34" spans="1:8" x14ac:dyDescent="0.25">
      <c r="A34">
        <v>3.2</v>
      </c>
      <c r="B34">
        <f t="shared" ref="B34:B65" si="5">IF(AND(A34&gt;=0,A34&lt;_k_correction*_w),(2*_w + 2*_h - 2*A34 / _k_correction)/(PI()*_h*_w*_k_correction),0)</f>
        <v>0.16001040786956719</v>
      </c>
      <c r="C34">
        <f t="shared" ref="C34:C65" si="6">IF(AND(A34&gt;=_k_correction*_w,A34&lt;_k_correction*_h),((2*A34 - 2*SQRT(A34^2 - (_k_correction*_w)^2))/(PI()*A34*_w*_k_correction)),0)</f>
        <v>0</v>
      </c>
      <c r="D34">
        <f t="shared" ref="D34:D65" si="7">IF(AND(A34&gt;=_k_correction*_h,A34&lt;_k_correction*_d),(2*A34^2/_k_correction - 2*_h*SQRT(A34^2-(_k_correction*_w)^2)-2*_w*SQRT(A34^2-(_k_correction*_h)^2))/(PI()*A34*_h*_w*_k_correction),0)</f>
        <v>0</v>
      </c>
      <c r="E34">
        <f t="shared" si="3"/>
        <v>0.16001040786956719</v>
      </c>
      <c r="F34">
        <f t="shared" si="4"/>
        <v>1.5840698578761345E-2</v>
      </c>
      <c r="H34">
        <f>F34*EXP(-A34*'Input spectra'!U34)</f>
        <v>1.2526666356927082E-2</v>
      </c>
    </row>
    <row r="35" spans="1:8" x14ac:dyDescent="0.25">
      <c r="A35">
        <v>3.3</v>
      </c>
      <c r="B35">
        <f t="shared" si="5"/>
        <v>0.1584910485872674</v>
      </c>
      <c r="C35">
        <f t="shared" si="6"/>
        <v>0</v>
      </c>
      <c r="D35">
        <f t="shared" si="7"/>
        <v>0</v>
      </c>
      <c r="E35">
        <f t="shared" si="3"/>
        <v>0.1584910485872674</v>
      </c>
      <c r="F35">
        <f t="shared" si="4"/>
        <v>1.5690285160383129E-2</v>
      </c>
      <c r="H35">
        <f>F35*EXP(-A35*'Input spectra'!U35)</f>
        <v>1.1869358487384307E-2</v>
      </c>
    </row>
    <row r="36" spans="1:8" x14ac:dyDescent="0.25">
      <c r="A36">
        <v>3.4</v>
      </c>
      <c r="B36">
        <f t="shared" si="5"/>
        <v>0.1569716893049676</v>
      </c>
      <c r="C36">
        <f t="shared" si="6"/>
        <v>0</v>
      </c>
      <c r="D36">
        <f t="shared" si="7"/>
        <v>0</v>
      </c>
      <c r="E36">
        <f t="shared" si="3"/>
        <v>0.1569716893049676</v>
      </c>
      <c r="F36">
        <f t="shared" si="4"/>
        <v>1.5539871742004913E-2</v>
      </c>
      <c r="H36">
        <f>F36*EXP(-A36*'Input spectra'!U36)</f>
        <v>1.1220302729494017E-2</v>
      </c>
    </row>
    <row r="37" spans="1:8" x14ac:dyDescent="0.25">
      <c r="A37">
        <v>3.5</v>
      </c>
      <c r="B37">
        <f t="shared" si="5"/>
        <v>0.15545233002266784</v>
      </c>
      <c r="C37">
        <f t="shared" si="6"/>
        <v>0</v>
      </c>
      <c r="D37">
        <f t="shared" si="7"/>
        <v>0</v>
      </c>
      <c r="E37">
        <f t="shared" si="3"/>
        <v>0.15545233002266784</v>
      </c>
      <c r="F37">
        <f t="shared" si="4"/>
        <v>1.53894583236267E-2</v>
      </c>
      <c r="H37">
        <f>F37*EXP(-A37*'Input spectra'!U37)</f>
        <v>1.0341083969551555E-2</v>
      </c>
    </row>
    <row r="38" spans="1:8" x14ac:dyDescent="0.25">
      <c r="A38">
        <v>3.6</v>
      </c>
      <c r="B38">
        <f t="shared" si="5"/>
        <v>0.15393297074036805</v>
      </c>
      <c r="C38">
        <f t="shared" si="6"/>
        <v>0</v>
      </c>
      <c r="D38">
        <f t="shared" si="7"/>
        <v>0</v>
      </c>
      <c r="E38">
        <f t="shared" si="3"/>
        <v>0.15393297074036805</v>
      </c>
      <c r="F38">
        <f t="shared" si="4"/>
        <v>1.5239044905248484E-2</v>
      </c>
      <c r="H38">
        <f>F38*EXP(-A38*'Input spectra'!U38)</f>
        <v>8.8167515215380431E-3</v>
      </c>
    </row>
    <row r="39" spans="1:8" x14ac:dyDescent="0.25">
      <c r="A39">
        <v>3.7</v>
      </c>
      <c r="B39">
        <f t="shared" si="5"/>
        <v>0.15241361145806825</v>
      </c>
      <c r="C39">
        <f t="shared" si="6"/>
        <v>0</v>
      </c>
      <c r="D39">
        <f t="shared" si="7"/>
        <v>0</v>
      </c>
      <c r="E39">
        <f t="shared" si="3"/>
        <v>0.15241361145806825</v>
      </c>
      <c r="F39">
        <f t="shared" si="4"/>
        <v>1.5088631486870268E-2</v>
      </c>
      <c r="H39">
        <f>F39*EXP(-A39*'Input spectra'!U39)</f>
        <v>7.4588560479975311E-3</v>
      </c>
    </row>
    <row r="40" spans="1:8" x14ac:dyDescent="0.25">
      <c r="A40">
        <v>3.8</v>
      </c>
      <c r="B40">
        <f t="shared" si="5"/>
        <v>0.15089425217576849</v>
      </c>
      <c r="C40">
        <f t="shared" si="6"/>
        <v>0</v>
      </c>
      <c r="D40">
        <f t="shared" si="7"/>
        <v>0</v>
      </c>
      <c r="E40">
        <f t="shared" si="3"/>
        <v>0.15089425217576849</v>
      </c>
      <c r="F40">
        <f t="shared" si="4"/>
        <v>1.4938218068492055E-2</v>
      </c>
      <c r="H40">
        <f>F40*EXP(-A40*'Input spectra'!U40)</f>
        <v>6.2611785564340491E-3</v>
      </c>
    </row>
    <row r="41" spans="1:8" x14ac:dyDescent="0.25">
      <c r="A41">
        <v>3.9</v>
      </c>
      <c r="B41">
        <f t="shared" si="5"/>
        <v>0.1493748928934687</v>
      </c>
      <c r="C41">
        <f t="shared" si="6"/>
        <v>0</v>
      </c>
      <c r="D41">
        <f t="shared" si="7"/>
        <v>0</v>
      </c>
      <c r="E41">
        <f t="shared" si="3"/>
        <v>0.1493748928934687</v>
      </c>
      <c r="F41">
        <f t="shared" si="4"/>
        <v>1.4787804650113839E-2</v>
      </c>
      <c r="H41">
        <f>F41*EXP(-A41*'Input spectra'!U41)</f>
        <v>4.9106817114185665E-3</v>
      </c>
    </row>
    <row r="42" spans="1:8" x14ac:dyDescent="0.25">
      <c r="A42">
        <v>4</v>
      </c>
      <c r="B42">
        <f t="shared" si="5"/>
        <v>0.1478555336111689</v>
      </c>
      <c r="C42">
        <f t="shared" si="6"/>
        <v>0</v>
      </c>
      <c r="D42">
        <f t="shared" si="7"/>
        <v>0</v>
      </c>
      <c r="E42">
        <f t="shared" si="3"/>
        <v>0.1478555336111689</v>
      </c>
      <c r="F42">
        <f t="shared" si="4"/>
        <v>1.4637391231735623E-2</v>
      </c>
      <c r="H42">
        <f>F42*EXP(-A42*'Input spectra'!U42)</f>
        <v>3.8020654417647813E-3</v>
      </c>
    </row>
    <row r="43" spans="1:8" x14ac:dyDescent="0.25">
      <c r="A43">
        <v>4.0999999999999996</v>
      </c>
      <c r="B43">
        <f t="shared" si="5"/>
        <v>0.14633617432886917</v>
      </c>
      <c r="C43">
        <f t="shared" si="6"/>
        <v>0</v>
      </c>
      <c r="D43">
        <f t="shared" si="7"/>
        <v>0</v>
      </c>
      <c r="E43">
        <f t="shared" si="3"/>
        <v>0.14633617432886917</v>
      </c>
      <c r="F43">
        <f t="shared" si="4"/>
        <v>1.4486977813357413E-2</v>
      </c>
      <c r="H43">
        <f>F43*EXP(-A43*'Input spectra'!U43)</f>
        <v>3.0231472696382218E-3</v>
      </c>
    </row>
    <row r="44" spans="1:8" x14ac:dyDescent="0.25">
      <c r="A44">
        <v>4.2</v>
      </c>
      <c r="B44">
        <f t="shared" si="5"/>
        <v>0.14481681504656935</v>
      </c>
      <c r="C44">
        <f t="shared" si="6"/>
        <v>0</v>
      </c>
      <c r="D44">
        <f t="shared" si="7"/>
        <v>0</v>
      </c>
      <c r="E44">
        <f t="shared" si="3"/>
        <v>0.14481681504656935</v>
      </c>
      <c r="F44">
        <f t="shared" si="4"/>
        <v>1.4336564394979195E-2</v>
      </c>
      <c r="H44">
        <f>F44*EXP(-A44*'Input spectra'!U44)</f>
        <v>2.1991096672113256E-3</v>
      </c>
    </row>
    <row r="45" spans="1:8" x14ac:dyDescent="0.25">
      <c r="A45">
        <v>4.3</v>
      </c>
      <c r="B45">
        <f t="shared" si="5"/>
        <v>0.14329745576426958</v>
      </c>
      <c r="C45">
        <f t="shared" si="6"/>
        <v>0</v>
      </c>
      <c r="D45">
        <f t="shared" si="7"/>
        <v>0</v>
      </c>
      <c r="E45">
        <f t="shared" si="3"/>
        <v>0.14329745576426958</v>
      </c>
      <c r="F45">
        <f t="shared" si="4"/>
        <v>1.418615097660098E-2</v>
      </c>
      <c r="H45">
        <f>F45*EXP(-A45*'Input spectra'!U45)</f>
        <v>1.080542705477229E-3</v>
      </c>
    </row>
    <row r="46" spans="1:8" x14ac:dyDescent="0.25">
      <c r="A46" s="4">
        <v>4.4000000000000004</v>
      </c>
      <c r="B46">
        <f t="shared" si="5"/>
        <v>0.14177809648196979</v>
      </c>
      <c r="C46">
        <f t="shared" si="6"/>
        <v>0</v>
      </c>
      <c r="D46">
        <f t="shared" si="7"/>
        <v>0</v>
      </c>
      <c r="E46">
        <f t="shared" si="3"/>
        <v>0.14177809648196979</v>
      </c>
      <c r="F46">
        <f t="shared" si="4"/>
        <v>1.4035737558222764E-2</v>
      </c>
      <c r="H46">
        <f>F46*EXP(-A46*'Input spectra'!U46)</f>
        <v>4.729179233014281E-4</v>
      </c>
    </row>
    <row r="47" spans="1:8" x14ac:dyDescent="0.25">
      <c r="A47">
        <v>4.5</v>
      </c>
      <c r="B47">
        <f t="shared" si="5"/>
        <v>0.14025873719967</v>
      </c>
      <c r="C47">
        <f t="shared" si="6"/>
        <v>0</v>
      </c>
      <c r="D47">
        <f t="shared" si="7"/>
        <v>0</v>
      </c>
      <c r="E47">
        <f t="shared" si="3"/>
        <v>0.14025873719967</v>
      </c>
      <c r="F47">
        <f t="shared" si="4"/>
        <v>1.3885324139844548E-2</v>
      </c>
      <c r="H47">
        <f>F47*EXP(-A47*'Input spectra'!U47)</f>
        <v>2.3841634618499831E-4</v>
      </c>
    </row>
    <row r="48" spans="1:8" x14ac:dyDescent="0.25">
      <c r="A48">
        <v>4.5999999999999996</v>
      </c>
      <c r="B48">
        <f t="shared" si="5"/>
        <v>0</v>
      </c>
      <c r="C48">
        <f t="shared" si="6"/>
        <v>0.12523956873776007</v>
      </c>
      <c r="D48">
        <f t="shared" si="7"/>
        <v>0</v>
      </c>
      <c r="E48">
        <f t="shared" si="3"/>
        <v>0.12523956873776007</v>
      </c>
      <c r="F48">
        <f t="shared" si="4"/>
        <v>1.2398457606120756E-2</v>
      </c>
      <c r="H48">
        <f>F48*EXP(-A48*'Input spectra'!U48)</f>
        <v>1.3160996255135498E-4</v>
      </c>
    </row>
    <row r="49" spans="1:8" x14ac:dyDescent="0.25">
      <c r="A49">
        <v>4.7</v>
      </c>
      <c r="B49">
        <f t="shared" si="5"/>
        <v>0</v>
      </c>
      <c r="C49">
        <f t="shared" si="6"/>
        <v>0.107493793379972</v>
      </c>
      <c r="D49">
        <f t="shared" si="7"/>
        <v>0</v>
      </c>
      <c r="E49">
        <f t="shared" si="3"/>
        <v>0.107493793379972</v>
      </c>
      <c r="F49">
        <f t="shared" si="4"/>
        <v>1.0641662643643844E-2</v>
      </c>
      <c r="H49">
        <f>F49*EXP(-A49*'Input spectra'!U49)</f>
        <v>1.7780907516890356E-4</v>
      </c>
    </row>
    <row r="50" spans="1:8" x14ac:dyDescent="0.25">
      <c r="A50">
        <v>4.8</v>
      </c>
      <c r="B50">
        <f t="shared" si="5"/>
        <v>0</v>
      </c>
      <c r="C50">
        <f t="shared" si="6"/>
        <v>9.7198658253459178E-2</v>
      </c>
      <c r="D50">
        <f t="shared" si="7"/>
        <v>0</v>
      </c>
      <c r="E50">
        <f t="shared" si="3"/>
        <v>9.7198658253459178E-2</v>
      </c>
      <c r="F50">
        <f t="shared" si="4"/>
        <v>9.6224656142878257E-3</v>
      </c>
      <c r="H50">
        <f>F50*EXP(-A50*'Input spectra'!U50)</f>
        <v>3.3634388532883538E-4</v>
      </c>
    </row>
    <row r="51" spans="1:8" x14ac:dyDescent="0.25">
      <c r="A51">
        <v>4.9000000000000004</v>
      </c>
      <c r="B51">
        <f t="shared" si="5"/>
        <v>0</v>
      </c>
      <c r="C51">
        <f t="shared" si="6"/>
        <v>8.9435293807311106E-2</v>
      </c>
      <c r="D51">
        <f t="shared" si="7"/>
        <v>0</v>
      </c>
      <c r="E51">
        <f t="shared" si="3"/>
        <v>8.9435293807311106E-2</v>
      </c>
      <c r="F51">
        <f t="shared" si="4"/>
        <v>8.8539086323648174E-3</v>
      </c>
      <c r="H51">
        <f>F51*EXP(-A51*'Input spectra'!U51)</f>
        <v>8.8864637855125218E-4</v>
      </c>
    </row>
    <row r="52" spans="1:8" x14ac:dyDescent="0.25">
      <c r="A52">
        <v>5</v>
      </c>
      <c r="B52">
        <f t="shared" si="5"/>
        <v>0</v>
      </c>
      <c r="C52">
        <f t="shared" si="6"/>
        <v>8.3107197894375762E-2</v>
      </c>
      <c r="D52">
        <f t="shared" si="7"/>
        <v>0</v>
      </c>
      <c r="E52">
        <f t="shared" si="3"/>
        <v>8.3107197894375762E-2</v>
      </c>
      <c r="F52">
        <f t="shared" si="4"/>
        <v>8.2274402590324265E-3</v>
      </c>
      <c r="H52">
        <f>F52*EXP(-A52*'Input spectra'!U52)</f>
        <v>2.1804993531765E-3</v>
      </c>
    </row>
    <row r="53" spans="1:8" x14ac:dyDescent="0.25">
      <c r="A53">
        <v>5.0999999999999996</v>
      </c>
      <c r="B53">
        <f t="shared" si="5"/>
        <v>0</v>
      </c>
      <c r="C53">
        <f t="shared" si="6"/>
        <v>7.7741661882952215E-2</v>
      </c>
      <c r="D53">
        <f t="shared" si="7"/>
        <v>0</v>
      </c>
      <c r="E53">
        <f t="shared" si="3"/>
        <v>7.7741661882952215E-2</v>
      </c>
      <c r="F53">
        <f t="shared" si="4"/>
        <v>7.6962633199689828E-3</v>
      </c>
      <c r="H53">
        <f>F53*EXP(-A53*'Input spectra'!U53)</f>
        <v>2.8110866674478379E-3</v>
      </c>
    </row>
    <row r="54" spans="1:8" x14ac:dyDescent="0.25">
      <c r="A54">
        <v>5.2</v>
      </c>
      <c r="B54">
        <f t="shared" si="5"/>
        <v>0</v>
      </c>
      <c r="C54">
        <f t="shared" si="6"/>
        <v>7.3080979013325068E-2</v>
      </c>
      <c r="D54">
        <f t="shared" si="7"/>
        <v>0</v>
      </c>
      <c r="E54">
        <f t="shared" si="3"/>
        <v>7.3080979013325068E-2</v>
      </c>
      <c r="F54">
        <f t="shared" si="4"/>
        <v>7.2348653803478201E-3</v>
      </c>
      <c r="H54">
        <f>F54*EXP(-A54*'Input spectra'!U54)</f>
        <v>3.691841531640283E-3</v>
      </c>
    </row>
    <row r="55" spans="1:8" x14ac:dyDescent="0.25">
      <c r="A55">
        <v>5.3</v>
      </c>
      <c r="B55">
        <f t="shared" si="5"/>
        <v>0</v>
      </c>
      <c r="C55">
        <f t="shared" si="6"/>
        <v>6.8965248671962923E-2</v>
      </c>
      <c r="D55">
        <f t="shared" si="7"/>
        <v>0</v>
      </c>
      <c r="E55">
        <f t="shared" si="3"/>
        <v>6.8965248671962923E-2</v>
      </c>
      <c r="F55">
        <f t="shared" si="4"/>
        <v>6.8274166110019853E-3</v>
      </c>
      <c r="H55">
        <f>F55*EXP(-A55*'Input spectra'!U55)</f>
        <v>4.9340377437579125E-3</v>
      </c>
    </row>
    <row r="56" spans="1:8" x14ac:dyDescent="0.25">
      <c r="A56">
        <v>5.4</v>
      </c>
      <c r="B56">
        <f t="shared" si="5"/>
        <v>0</v>
      </c>
      <c r="C56">
        <f t="shared" si="6"/>
        <v>6.5286672645738078E-2</v>
      </c>
      <c r="D56">
        <f t="shared" si="7"/>
        <v>0</v>
      </c>
      <c r="E56">
        <f t="shared" si="3"/>
        <v>6.5286672645738078E-2</v>
      </c>
      <c r="F56">
        <f t="shared" si="4"/>
        <v>6.463245212364058E-3</v>
      </c>
      <c r="H56">
        <f>F56*EXP(-A56*'Input spectra'!U56)</f>
        <v>6.463245212364058E-3</v>
      </c>
    </row>
    <row r="57" spans="1:8" x14ac:dyDescent="0.25">
      <c r="A57">
        <v>5.5</v>
      </c>
      <c r="B57">
        <f t="shared" si="5"/>
        <v>0</v>
      </c>
      <c r="C57">
        <f t="shared" si="6"/>
        <v>6.1968247841918879E-2</v>
      </c>
      <c r="D57">
        <f t="shared" si="7"/>
        <v>0</v>
      </c>
      <c r="E57">
        <f t="shared" si="3"/>
        <v>6.1968247841918879E-2</v>
      </c>
      <c r="F57">
        <f t="shared" si="4"/>
        <v>6.1347280379285387E-3</v>
      </c>
      <c r="H57">
        <f>F57*EXP(-A57*'Input spectra'!U57)</f>
        <v>6.1347280379285387E-3</v>
      </c>
    </row>
    <row r="58" spans="1:8" x14ac:dyDescent="0.25">
      <c r="A58">
        <v>5.6</v>
      </c>
      <c r="B58">
        <f t="shared" si="5"/>
        <v>0</v>
      </c>
      <c r="C58">
        <f t="shared" si="6"/>
        <v>5.8952572755500872E-2</v>
      </c>
      <c r="D58">
        <f t="shared" si="7"/>
        <v>0</v>
      </c>
      <c r="E58">
        <f t="shared" si="3"/>
        <v>5.8952572755500872E-2</v>
      </c>
      <c r="F58">
        <f t="shared" si="4"/>
        <v>5.8361824577287322E-3</v>
      </c>
      <c r="H58">
        <f>F58*EXP(-A58*'Input spectra'!U58)</f>
        <v>5.8361824577287322E-3</v>
      </c>
    </row>
    <row r="59" spans="1:8" x14ac:dyDescent="0.25">
      <c r="A59">
        <v>5.7</v>
      </c>
      <c r="B59">
        <f t="shared" si="5"/>
        <v>0</v>
      </c>
      <c r="C59">
        <f t="shared" si="6"/>
        <v>5.6195436746565519E-2</v>
      </c>
      <c r="D59">
        <f t="shared" si="7"/>
        <v>0</v>
      </c>
      <c r="E59">
        <f t="shared" si="3"/>
        <v>5.6195436746565519E-2</v>
      </c>
      <c r="F59">
        <f t="shared" si="4"/>
        <v>5.5632317100886425E-3</v>
      </c>
      <c r="H59">
        <f>F59*EXP(-A59*'Input spectra'!U59)</f>
        <v>5.5632317100886425E-3</v>
      </c>
    </row>
    <row r="60" spans="1:8" x14ac:dyDescent="0.25">
      <c r="A60">
        <v>5.8</v>
      </c>
      <c r="B60">
        <f t="shared" si="5"/>
        <v>0</v>
      </c>
      <c r="C60">
        <f t="shared" si="6"/>
        <v>5.3661899342393578E-2</v>
      </c>
      <c r="D60">
        <f t="shared" si="7"/>
        <v>0</v>
      </c>
      <c r="E60">
        <f t="shared" si="3"/>
        <v>5.3661899342393578E-2</v>
      </c>
      <c r="F60">
        <f t="shared" si="4"/>
        <v>5.3124167606622297E-3</v>
      </c>
      <c r="H60">
        <f>F60*EXP(-A60*'Input spectra'!U60)</f>
        <v>5.3124167606622297E-3</v>
      </c>
    </row>
    <row r="61" spans="1:8" x14ac:dyDescent="0.25">
      <c r="A61">
        <v>5.9</v>
      </c>
      <c r="B61">
        <f t="shared" si="5"/>
        <v>0</v>
      </c>
      <c r="C61">
        <f t="shared" si="6"/>
        <v>5.132376506640584E-2</v>
      </c>
      <c r="D61">
        <f t="shared" si="7"/>
        <v>0</v>
      </c>
      <c r="E61">
        <f t="shared" si="3"/>
        <v>5.132376506640584E-2</v>
      </c>
      <c r="F61">
        <f t="shared" si="4"/>
        <v>5.0809463157347754E-3</v>
      </c>
      <c r="H61">
        <f>F61*EXP(-A61*'Input spectra'!U61)</f>
        <v>5.0809463157347754E-3</v>
      </c>
    </row>
    <row r="62" spans="1:8" x14ac:dyDescent="0.25">
      <c r="A62">
        <v>6</v>
      </c>
      <c r="B62">
        <f t="shared" si="5"/>
        <v>0</v>
      </c>
      <c r="C62">
        <f t="shared" si="6"/>
        <v>4.9157887525402032E-2</v>
      </c>
      <c r="D62">
        <f t="shared" si="7"/>
        <v>0</v>
      </c>
      <c r="E62">
        <f t="shared" si="3"/>
        <v>4.9157887525402032E-2</v>
      </c>
      <c r="F62">
        <f t="shared" si="4"/>
        <v>4.8665289303762103E-3</v>
      </c>
      <c r="H62">
        <f>F62*EXP(-A62*'Input spectra'!U62)</f>
        <v>4.8665289303762103E-3</v>
      </c>
    </row>
    <row r="63" spans="1:8" x14ac:dyDescent="0.25">
      <c r="A63">
        <v>6.1</v>
      </c>
      <c r="B63">
        <f t="shared" si="5"/>
        <v>0</v>
      </c>
      <c r="C63">
        <f t="shared" si="6"/>
        <v>4.7144990334392664E-2</v>
      </c>
      <c r="D63">
        <f t="shared" si="7"/>
        <v>0</v>
      </c>
      <c r="E63">
        <f t="shared" si="3"/>
        <v>4.7144990334392664E-2</v>
      </c>
      <c r="F63">
        <f t="shared" si="4"/>
        <v>4.6672562824444184E-3</v>
      </c>
      <c r="H63">
        <f>F63*EXP(-A63*'Input spectra'!U63)</f>
        <v>4.6672562824444184E-3</v>
      </c>
    </row>
    <row r="64" spans="1:8" x14ac:dyDescent="0.25">
      <c r="A64">
        <v>6.2</v>
      </c>
      <c r="B64">
        <f t="shared" si="5"/>
        <v>0</v>
      </c>
      <c r="C64">
        <f t="shared" si="6"/>
        <v>4.5268823195241864E-2</v>
      </c>
      <c r="D64">
        <f t="shared" si="7"/>
        <v>0</v>
      </c>
      <c r="E64">
        <f t="shared" si="3"/>
        <v>4.5268823195241864E-2</v>
      </c>
      <c r="F64">
        <f t="shared" si="4"/>
        <v>4.4815196261208433E-3</v>
      </c>
      <c r="H64">
        <f>F64*EXP(-A64*'Input spectra'!U64)</f>
        <v>4.4815196261208433E-3</v>
      </c>
    </row>
    <row r="65" spans="1:8" x14ac:dyDescent="0.25">
      <c r="A65">
        <v>6.3</v>
      </c>
      <c r="B65">
        <f t="shared" si="5"/>
        <v>0</v>
      </c>
      <c r="C65">
        <f t="shared" si="6"/>
        <v>4.3515542723494297E-2</v>
      </c>
      <c r="D65">
        <f t="shared" si="7"/>
        <v>0</v>
      </c>
      <c r="E65">
        <f t="shared" si="3"/>
        <v>4.3515542723494297E-2</v>
      </c>
      <c r="F65">
        <f t="shared" si="4"/>
        <v>4.3079484950502879E-3</v>
      </c>
      <c r="H65">
        <f>F65*EXP(-A65*'Input spectra'!U65)</f>
        <v>4.3079484950502879E-3</v>
      </c>
    </row>
    <row r="66" spans="1:8" x14ac:dyDescent="0.25">
      <c r="A66">
        <v>6.4</v>
      </c>
      <c r="B66">
        <f t="shared" ref="B66:B97" si="8">IF(AND(A66&gt;=0,A66&lt;_k_correction*_w),(2*_w + 2*_h - 2*A66 / _k_correction)/(PI()*_h*_w*_k_correction),0)</f>
        <v>0</v>
      </c>
      <c r="C66">
        <f t="shared" ref="C66:C97" si="9">IF(AND(A66&gt;=_k_correction*_w,A66&lt;_k_correction*_h),((2*A66 - 2*SQRT(A66^2 - (_k_correction*_w)^2))/(PI()*A66*_w*_k_correction)),0)</f>
        <v>4.1873248379781278E-2</v>
      </c>
      <c r="D66">
        <f t="shared" ref="D66:D97" si="10">IF(AND(A66&gt;=_k_correction*_h,A66&lt;_k_correction*_d),(2*A66^2/_k_correction - 2*_h*SQRT(A66^2-(_k_correction*_w)^2)-2*_w*SQRT(A66^2-(_k_correction*_h)^2))/(PI()*A66*_h*_w*_k_correction),0)</f>
        <v>0</v>
      </c>
      <c r="E66">
        <f t="shared" si="3"/>
        <v>4.1873248379781278E-2</v>
      </c>
      <c r="F66">
        <f t="shared" si="4"/>
        <v>4.1453647605124138E-3</v>
      </c>
      <c r="H66">
        <f>F66*EXP(-A66*'Input spectra'!U66)</f>
        <v>4.1453647605124138E-3</v>
      </c>
    </row>
    <row r="67" spans="1:8" x14ac:dyDescent="0.25">
      <c r="A67">
        <v>6.5</v>
      </c>
      <c r="B67">
        <f t="shared" si="8"/>
        <v>0</v>
      </c>
      <c r="C67">
        <f t="shared" si="9"/>
        <v>4.0331628140787203E-2</v>
      </c>
      <c r="D67">
        <f t="shared" si="10"/>
        <v>0</v>
      </c>
      <c r="E67">
        <f t="shared" ref="E67:E130" si="11">SUM(B67:D67)</f>
        <v>4.0331628140787203E-2</v>
      </c>
      <c r="F67">
        <f t="shared" ref="F67:F130" si="12">E67/SUM($E$2:$E$152)</f>
        <v>3.9927475535821658E-3</v>
      </c>
      <c r="H67">
        <f>F67*EXP(-A67*'Input spectra'!U67)</f>
        <v>3.9927475535821658E-3</v>
      </c>
    </row>
    <row r="68" spans="1:8" x14ac:dyDescent="0.25">
      <c r="A68">
        <v>6.6</v>
      </c>
      <c r="B68">
        <f t="shared" si="8"/>
        <v>0</v>
      </c>
      <c r="C68">
        <f t="shared" si="9"/>
        <v>3.8881683522221676E-2</v>
      </c>
      <c r="D68">
        <f t="shared" si="10"/>
        <v>0</v>
      </c>
      <c r="E68">
        <f t="shared" si="11"/>
        <v>3.8881683522221676E-2</v>
      </c>
      <c r="F68">
        <f t="shared" si="12"/>
        <v>3.8492060429742049E-3</v>
      </c>
      <c r="H68">
        <f>F68*EXP(-A68*'Input spectra'!U68)</f>
        <v>3.8492060429742049E-3</v>
      </c>
    </row>
    <row r="69" spans="1:8" x14ac:dyDescent="0.25">
      <c r="A69">
        <v>6.7</v>
      </c>
      <c r="B69">
        <f t="shared" si="8"/>
        <v>0</v>
      </c>
      <c r="C69">
        <f t="shared" si="9"/>
        <v>3.7515513093222159E-2</v>
      </c>
      <c r="D69">
        <f t="shared" si="10"/>
        <v>0</v>
      </c>
      <c r="E69">
        <f t="shared" si="11"/>
        <v>3.7515513093222159E-2</v>
      </c>
      <c r="F69">
        <f t="shared" si="12"/>
        <v>3.7139580034176831E-3</v>
      </c>
      <c r="H69">
        <f>F69*EXP(-A69*'Input spectra'!U69)</f>
        <v>3.7139580034176831E-3</v>
      </c>
    </row>
    <row r="70" spans="1:8" x14ac:dyDescent="0.25">
      <c r="A70">
        <v>6.8</v>
      </c>
      <c r="B70">
        <f t="shared" si="8"/>
        <v>0</v>
      </c>
      <c r="C70">
        <f t="shared" si="9"/>
        <v>3.6226139847269495E-2</v>
      </c>
      <c r="D70">
        <f t="shared" si="10"/>
        <v>0</v>
      </c>
      <c r="E70">
        <f t="shared" si="11"/>
        <v>3.6226139847269495E-2</v>
      </c>
      <c r="F70">
        <f t="shared" si="12"/>
        <v>3.5863127257348437E-3</v>
      </c>
      <c r="H70">
        <f>F70*EXP(-A70*'Input spectra'!U70)</f>
        <v>3.5863127257348437E-3</v>
      </c>
    </row>
    <row r="71" spans="1:8" x14ac:dyDescent="0.25">
      <c r="A71">
        <v>6.9</v>
      </c>
      <c r="B71">
        <f t="shared" si="8"/>
        <v>0</v>
      </c>
      <c r="C71">
        <f t="shared" si="9"/>
        <v>3.5007371961595084E-2</v>
      </c>
      <c r="D71">
        <f t="shared" si="10"/>
        <v>0</v>
      </c>
      <c r="E71">
        <f t="shared" si="11"/>
        <v>3.5007371961595084E-2</v>
      </c>
      <c r="F71">
        <f t="shared" si="12"/>
        <v>3.4656572323110658E-3</v>
      </c>
      <c r="H71">
        <f>F71*EXP(-A71*'Input spectra'!U71)</f>
        <v>3.4656572323110658E-3</v>
      </c>
    </row>
    <row r="72" spans="1:8" x14ac:dyDescent="0.25">
      <c r="A72">
        <v>7</v>
      </c>
      <c r="B72">
        <f t="shared" si="8"/>
        <v>0</v>
      </c>
      <c r="C72">
        <f t="shared" si="9"/>
        <v>3.3853689326330469E-2</v>
      </c>
      <c r="D72">
        <f t="shared" si="10"/>
        <v>0</v>
      </c>
      <c r="E72">
        <f t="shared" si="11"/>
        <v>3.3853689326330469E-2</v>
      </c>
      <c r="F72">
        <f t="shared" si="12"/>
        <v>3.3514450437159659E-3</v>
      </c>
      <c r="H72">
        <f>F72*EXP(-A72*'Input spectra'!U72)</f>
        <v>3.3514450437159659E-3</v>
      </c>
    </row>
    <row r="73" spans="1:8" x14ac:dyDescent="0.25">
      <c r="A73">
        <v>7.1</v>
      </c>
      <c r="B73">
        <f t="shared" si="8"/>
        <v>0</v>
      </c>
      <c r="C73">
        <f t="shared" si="9"/>
        <v>3.2760150210808546E-2</v>
      </c>
      <c r="D73">
        <f t="shared" si="10"/>
        <v>0</v>
      </c>
      <c r="E73">
        <f t="shared" si="11"/>
        <v>3.2760150210808546E-2</v>
      </c>
      <c r="F73">
        <f t="shared" si="12"/>
        <v>3.243186938860759E-3</v>
      </c>
      <c r="H73">
        <f>F73*EXP(-A73*'Input spectra'!U73)</f>
        <v>3.243186938860759E-3</v>
      </c>
    </row>
    <row r="74" spans="1:8" x14ac:dyDescent="0.25">
      <c r="A74">
        <v>7.2</v>
      </c>
      <c r="B74">
        <f t="shared" si="8"/>
        <v>0</v>
      </c>
      <c r="C74">
        <f t="shared" si="9"/>
        <v>3.1722313843238738E-2</v>
      </c>
      <c r="D74">
        <f t="shared" si="10"/>
        <v>0</v>
      </c>
      <c r="E74">
        <f t="shared" si="11"/>
        <v>3.1722313843238738E-2</v>
      </c>
      <c r="F74">
        <f t="shared" si="12"/>
        <v>3.1404432905466377E-3</v>
      </c>
      <c r="H74">
        <f>F74*EXP(-A74*'Input spectra'!U74)</f>
        <v>3.1404432905466377E-3</v>
      </c>
    </row>
    <row r="75" spans="1:8" x14ac:dyDescent="0.25">
      <c r="A75">
        <v>7.3</v>
      </c>
      <c r="B75">
        <f t="shared" si="8"/>
        <v>0</v>
      </c>
      <c r="C75">
        <f t="shared" si="9"/>
        <v>3.0736175695198979E-2</v>
      </c>
      <c r="D75">
        <f t="shared" si="10"/>
        <v>0</v>
      </c>
      <c r="E75">
        <f t="shared" si="11"/>
        <v>3.0736175695198979E-2</v>
      </c>
      <c r="F75">
        <f t="shared" si="12"/>
        <v>3.042817658763677E-3</v>
      </c>
      <c r="H75">
        <f>F75*EXP(-A75*'Input spectra'!U75)</f>
        <v>3.042817658763677E-3</v>
      </c>
    </row>
    <row r="76" spans="1:8" x14ac:dyDescent="0.25">
      <c r="A76">
        <v>7.4</v>
      </c>
      <c r="B76">
        <f t="shared" si="8"/>
        <v>0</v>
      </c>
      <c r="C76">
        <f t="shared" si="9"/>
        <v>2.979811300461704E-2</v>
      </c>
      <c r="D76">
        <f t="shared" si="10"/>
        <v>0</v>
      </c>
      <c r="E76">
        <f t="shared" si="11"/>
        <v>2.979811300461704E-2</v>
      </c>
      <c r="F76">
        <f t="shared" si="12"/>
        <v>2.9499513975789473E-3</v>
      </c>
      <c r="H76">
        <f>F76*EXP(-A76*'Input spectra'!U76)</f>
        <v>2.9499513975789473E-3</v>
      </c>
    </row>
    <row r="77" spans="1:8" x14ac:dyDescent="0.25">
      <c r="A77">
        <v>7.5</v>
      </c>
      <c r="B77">
        <f t="shared" si="8"/>
        <v>0</v>
      </c>
      <c r="C77">
        <f t="shared" si="9"/>
        <v>2.890483862078096E-2</v>
      </c>
      <c r="D77">
        <f t="shared" si="10"/>
        <v>0</v>
      </c>
      <c r="E77">
        <f t="shared" si="11"/>
        <v>2.890483862078096E-2</v>
      </c>
      <c r="F77">
        <f t="shared" si="12"/>
        <v>2.8615190858882564E-3</v>
      </c>
      <c r="H77">
        <f>F77*EXP(-A77*'Input spectra'!U77)</f>
        <v>2.8615190858882564E-3</v>
      </c>
    </row>
    <row r="78" spans="1:8" x14ac:dyDescent="0.25">
      <c r="A78">
        <v>7.6</v>
      </c>
      <c r="B78">
        <f t="shared" si="8"/>
        <v>0</v>
      </c>
      <c r="C78">
        <f t="shared" si="9"/>
        <v>2.8053361667263656E-2</v>
      </c>
      <c r="D78">
        <f t="shared" si="10"/>
        <v>0</v>
      </c>
      <c r="E78">
        <f t="shared" si="11"/>
        <v>2.8053361667263656E-2</v>
      </c>
      <c r="F78">
        <f t="shared" si="12"/>
        <v>2.7772246331272564E-3</v>
      </c>
      <c r="H78">
        <f>F78*EXP(-A78*'Input spectra'!U78)</f>
        <v>2.7772246331272564E-3</v>
      </c>
    </row>
    <row r="79" spans="1:8" x14ac:dyDescent="0.25">
      <c r="A79">
        <v>7.7</v>
      </c>
      <c r="B79">
        <f t="shared" si="8"/>
        <v>0</v>
      </c>
      <c r="C79">
        <f t="shared" si="9"/>
        <v>2.7240953831351899E-2</v>
      </c>
      <c r="D79">
        <f t="shared" si="10"/>
        <v>0</v>
      </c>
      <c r="E79">
        <f t="shared" si="11"/>
        <v>2.7240953831351899E-2</v>
      </c>
      <c r="F79">
        <f t="shared" si="12"/>
        <v>2.6967979419948132E-3</v>
      </c>
      <c r="H79">
        <f>F79*EXP(-A79*'Input spectra'!U79)</f>
        <v>2.6967979419948132E-3</v>
      </c>
    </row>
    <row r="80" spans="1:8" x14ac:dyDescent="0.25">
      <c r="A80">
        <v>7.8</v>
      </c>
      <c r="B80">
        <f t="shared" si="8"/>
        <v>0</v>
      </c>
      <c r="C80">
        <f t="shared" si="9"/>
        <v>2.6465120328186806E-2</v>
      </c>
      <c r="D80">
        <f t="shared" si="10"/>
        <v>0</v>
      </c>
      <c r="E80">
        <f t="shared" si="11"/>
        <v>2.6465120328186806E-2</v>
      </c>
      <c r="F80">
        <f t="shared" si="12"/>
        <v>2.619992033963126E-3</v>
      </c>
      <c r="H80">
        <f>F80*EXP(-A80*'Input spectra'!U80)</f>
        <v>2.619992033963126E-3</v>
      </c>
    </row>
    <row r="81" spans="1:8" x14ac:dyDescent="0.25">
      <c r="A81">
        <v>7.9</v>
      </c>
      <c r="B81">
        <f t="shared" si="8"/>
        <v>0</v>
      </c>
      <c r="C81">
        <f t="shared" si="9"/>
        <v>2.572357477321156E-2</v>
      </c>
      <c r="D81">
        <f t="shared" si="10"/>
        <v>0</v>
      </c>
      <c r="E81">
        <f t="shared" si="11"/>
        <v>2.572357477321156E-2</v>
      </c>
      <c r="F81">
        <f t="shared" si="12"/>
        <v>2.5465805617021563E-3</v>
      </c>
      <c r="H81">
        <f>F81*EXP(-A81*'Input spectra'!U81)</f>
        <v>2.5465805617021563E-3</v>
      </c>
    </row>
    <row r="82" spans="1:8" x14ac:dyDescent="0.25">
      <c r="A82">
        <v>8</v>
      </c>
      <c r="B82">
        <f t="shared" si="8"/>
        <v>0</v>
      </c>
      <c r="C82">
        <f t="shared" si="9"/>
        <v>2.5014217341244638E-2</v>
      </c>
      <c r="D82">
        <f t="shared" si="10"/>
        <v>0</v>
      </c>
      <c r="E82">
        <f t="shared" si="11"/>
        <v>2.5014217341244638E-2</v>
      </c>
      <c r="F82">
        <f t="shared" si="12"/>
        <v>2.476355646873167E-3</v>
      </c>
      <c r="H82">
        <f>F82*EXP(-A82*'Input spectra'!U82)</f>
        <v>2.476355646873167E-3</v>
      </c>
    </row>
    <row r="83" spans="1:8" x14ac:dyDescent="0.25">
      <c r="A83">
        <v>8.1</v>
      </c>
      <c r="B83">
        <f t="shared" si="8"/>
        <v>0</v>
      </c>
      <c r="C83">
        <f t="shared" si="9"/>
        <v>2.4335115704421175E-2</v>
      </c>
      <c r="D83">
        <f t="shared" si="10"/>
        <v>0</v>
      </c>
      <c r="E83">
        <f t="shared" si="11"/>
        <v>2.4335115704421175E-2</v>
      </c>
      <c r="F83">
        <f t="shared" si="12"/>
        <v>2.4091259930244442E-3</v>
      </c>
      <c r="H83">
        <f>F83*EXP(-A83*'Input spectra'!U83)</f>
        <v>2.4091259930244442E-3</v>
      </c>
    </row>
    <row r="84" spans="1:8" x14ac:dyDescent="0.25">
      <c r="A84">
        <v>8.1999999999999993</v>
      </c>
      <c r="B84">
        <f t="shared" si="8"/>
        <v>0</v>
      </c>
      <c r="C84">
        <f t="shared" si="9"/>
        <v>2.3684488331628221E-2</v>
      </c>
      <c r="D84">
        <f t="shared" si="10"/>
        <v>0</v>
      </c>
      <c r="E84">
        <f t="shared" si="11"/>
        <v>2.3684488331628221E-2</v>
      </c>
      <c r="F84">
        <f t="shared" si="12"/>
        <v>2.3447152322700199E-3</v>
      </c>
      <c r="H84">
        <f>F84*EXP(-A84*'Input spectra'!U84)</f>
        <v>2.3447152322700199E-3</v>
      </c>
    </row>
    <row r="85" spans="1:8" x14ac:dyDescent="0.25">
      <c r="A85">
        <v>8.3000000000000007</v>
      </c>
      <c r="B85">
        <f t="shared" si="8"/>
        <v>0</v>
      </c>
      <c r="C85">
        <f t="shared" si="9"/>
        <v>2.3060689804290331E-2</v>
      </c>
      <c r="D85">
        <f t="shared" si="10"/>
        <v>0</v>
      </c>
      <c r="E85">
        <f t="shared" si="11"/>
        <v>2.3060689804290331E-2</v>
      </c>
      <c r="F85">
        <f t="shared" si="12"/>
        <v>2.2829604715828926E-3</v>
      </c>
      <c r="H85">
        <f>F85*EXP(-A85*'Input spectra'!U85)</f>
        <v>2.2829604715828926E-3</v>
      </c>
    </row>
    <row r="86" spans="1:8" x14ac:dyDescent="0.25">
      <c r="A86">
        <v>8.4</v>
      </c>
      <c r="B86">
        <f t="shared" si="8"/>
        <v>0</v>
      </c>
      <c r="C86">
        <f t="shared" si="9"/>
        <v>2.2462197861483964E-2</v>
      </c>
      <c r="D86">
        <f t="shared" si="10"/>
        <v>0</v>
      </c>
      <c r="E86">
        <f t="shared" si="11"/>
        <v>2.2462197861483964E-2</v>
      </c>
      <c r="F86">
        <f t="shared" si="12"/>
        <v>2.2237110102882184E-3</v>
      </c>
      <c r="H86">
        <f>F86*EXP(-A86*'Input spectra'!U86)</f>
        <v>2.2237110102882184E-3</v>
      </c>
    </row>
    <row r="87" spans="1:8" x14ac:dyDescent="0.25">
      <c r="A87">
        <v>8.5</v>
      </c>
      <c r="B87">
        <f t="shared" si="8"/>
        <v>0</v>
      </c>
      <c r="C87">
        <f t="shared" si="9"/>
        <v>2.1887601934429055E-2</v>
      </c>
      <c r="D87">
        <f t="shared" si="10"/>
        <v>0</v>
      </c>
      <c r="E87">
        <f t="shared" si="11"/>
        <v>2.1887601934429055E-2</v>
      </c>
      <c r="F87">
        <f t="shared" si="12"/>
        <v>2.1668272050017505E-3</v>
      </c>
      <c r="H87">
        <f>F87*EXP(-A87*'Input spectra'!U87)</f>
        <v>2.1668272050017505E-3</v>
      </c>
    </row>
    <row r="88" spans="1:8" x14ac:dyDescent="0.25">
      <c r="A88">
        <v>8.6</v>
      </c>
      <c r="B88">
        <f t="shared" si="8"/>
        <v>0</v>
      </c>
      <c r="C88">
        <f t="shared" si="9"/>
        <v>2.1335592968757769E-2</v>
      </c>
      <c r="D88">
        <f t="shared" si="10"/>
        <v>0</v>
      </c>
      <c r="E88">
        <f t="shared" si="11"/>
        <v>2.1335592968757769E-2</v>
      </c>
      <c r="F88">
        <f t="shared" si="12"/>
        <v>2.112179462055551E-3</v>
      </c>
      <c r="H88">
        <f>F88*EXP(-A88*'Input spectra'!U88)</f>
        <v>2.112179462055551E-3</v>
      </c>
    </row>
    <row r="89" spans="1:8" x14ac:dyDescent="0.25">
      <c r="A89">
        <v>8.6999999999999993</v>
      </c>
      <c r="B89">
        <f t="shared" si="8"/>
        <v>0</v>
      </c>
      <c r="C89">
        <f t="shared" si="9"/>
        <v>2.080495436438717E-2</v>
      </c>
      <c r="D89">
        <f t="shared" si="10"/>
        <v>0</v>
      </c>
      <c r="E89">
        <f t="shared" si="11"/>
        <v>2.080495436438717E-2</v>
      </c>
      <c r="F89">
        <f t="shared" si="12"/>
        <v>2.0596473405641719E-3</v>
      </c>
      <c r="H89">
        <f>F89*EXP(-A89*'Input spectra'!U89)</f>
        <v>2.0596473405641719E-3</v>
      </c>
    </row>
    <row r="90" spans="1:8" x14ac:dyDescent="0.25">
      <c r="A90">
        <v>8.8000000000000007</v>
      </c>
      <c r="B90">
        <f t="shared" si="8"/>
        <v>0</v>
      </c>
      <c r="C90">
        <f t="shared" si="9"/>
        <v>2.029455388871387E-2</v>
      </c>
      <c r="D90">
        <f t="shared" si="10"/>
        <v>0</v>
      </c>
      <c r="E90">
        <f t="shared" si="11"/>
        <v>2.029455388871387E-2</v>
      </c>
      <c r="F90">
        <f t="shared" si="12"/>
        <v>2.0091187518476942E-3</v>
      </c>
      <c r="H90">
        <f>F90*EXP(-A90*'Input spectra'!U90)</f>
        <v>2.0091187518476942E-3</v>
      </c>
    </row>
    <row r="91" spans="1:8" x14ac:dyDescent="0.25">
      <c r="A91">
        <v>8.9</v>
      </c>
      <c r="B91">
        <f t="shared" si="8"/>
        <v>0</v>
      </c>
      <c r="C91">
        <f t="shared" si="9"/>
        <v>1.9803336440288474E-2</v>
      </c>
      <c r="D91">
        <f t="shared" si="10"/>
        <v>0</v>
      </c>
      <c r="E91">
        <f t="shared" si="11"/>
        <v>1.9803336440288474E-2</v>
      </c>
      <c r="F91">
        <f t="shared" si="12"/>
        <v>1.9604892430505052E-3</v>
      </c>
      <c r="H91">
        <f>F91*EXP(-A91*'Input spectra'!U91)</f>
        <v>1.9604892430505052E-3</v>
      </c>
    </row>
    <row r="92" spans="1:8" x14ac:dyDescent="0.25">
      <c r="A92">
        <v>9</v>
      </c>
      <c r="B92">
        <f t="shared" si="8"/>
        <v>0</v>
      </c>
      <c r="C92">
        <f t="shared" si="9"/>
        <v>1.9330317557967207E-2</v>
      </c>
      <c r="D92">
        <f t="shared" si="10"/>
        <v>0</v>
      </c>
      <c r="E92">
        <f t="shared" si="11"/>
        <v>1.9330317557967207E-2</v>
      </c>
      <c r="F92">
        <f t="shared" si="12"/>
        <v>1.913661354560766E-3</v>
      </c>
      <c r="H92">
        <f>F92*EXP(-A92*'Input spectra'!U92)</f>
        <v>1.913661354560766E-3</v>
      </c>
    </row>
    <row r="93" spans="1:8" x14ac:dyDescent="0.25">
      <c r="A93">
        <v>9.1</v>
      </c>
      <c r="B93">
        <f t="shared" si="8"/>
        <v>0</v>
      </c>
      <c r="C93">
        <f t="shared" si="9"/>
        <v>1.8874577585449921E-2</v>
      </c>
      <c r="D93">
        <f t="shared" si="10"/>
        <v>0</v>
      </c>
      <c r="E93">
        <f t="shared" si="11"/>
        <v>1.8874577585449921E-2</v>
      </c>
      <c r="F93">
        <f t="shared" si="12"/>
        <v>1.8685440423117773E-3</v>
      </c>
      <c r="H93">
        <f>F93*EXP(-A93*'Input spectra'!U93)</f>
        <v>1.8685440423117773E-3</v>
      </c>
    </row>
    <row r="94" spans="1:8" x14ac:dyDescent="0.25">
      <c r="A94">
        <v>9.1999999999999993</v>
      </c>
      <c r="B94">
        <f t="shared" si="8"/>
        <v>0</v>
      </c>
      <c r="C94">
        <f t="shared" si="9"/>
        <v>0</v>
      </c>
      <c r="D94">
        <f t="shared" si="10"/>
        <v>1.2206189850931814E-2</v>
      </c>
      <c r="E94">
        <f t="shared" si="11"/>
        <v>1.2206189850931814E-2</v>
      </c>
      <c r="F94">
        <f t="shared" si="12"/>
        <v>1.2083874842776484E-3</v>
      </c>
      <c r="H94">
        <f>F94*EXP(-A94*'Input spectra'!U94)</f>
        <v>1.2083874842776484E-3</v>
      </c>
    </row>
    <row r="95" spans="1:8" x14ac:dyDescent="0.25">
      <c r="A95">
        <v>9.3000000000000007</v>
      </c>
      <c r="B95">
        <f t="shared" si="8"/>
        <v>0</v>
      </c>
      <c r="C95">
        <f t="shared" si="9"/>
        <v>0</v>
      </c>
      <c r="D95">
        <f t="shared" si="10"/>
        <v>7.963367688653791E-3</v>
      </c>
      <c r="E95">
        <f t="shared" si="11"/>
        <v>7.963367688653791E-3</v>
      </c>
      <c r="F95">
        <f t="shared" si="12"/>
        <v>7.8835688820092084E-4</v>
      </c>
      <c r="H95">
        <f>F95*EXP(-A95*'Input spectra'!U95)</f>
        <v>7.8835688820092084E-4</v>
      </c>
    </row>
    <row r="96" spans="1:8" x14ac:dyDescent="0.25">
      <c r="A96">
        <v>9.4</v>
      </c>
      <c r="B96">
        <f t="shared" si="8"/>
        <v>0</v>
      </c>
      <c r="C96">
        <f t="shared" si="9"/>
        <v>0</v>
      </c>
      <c r="D96">
        <f t="shared" si="10"/>
        <v>5.5394640662443251E-3</v>
      </c>
      <c r="E96">
        <f t="shared" si="11"/>
        <v>5.5394640662443251E-3</v>
      </c>
      <c r="F96">
        <f t="shared" si="12"/>
        <v>5.4839545583050314E-4</v>
      </c>
      <c r="H96">
        <f>F96*EXP(-A96*'Input spectra'!U96)</f>
        <v>5.4839545583050314E-4</v>
      </c>
    </row>
    <row r="97" spans="1:8" x14ac:dyDescent="0.25">
      <c r="A97">
        <v>9.5</v>
      </c>
      <c r="B97">
        <f t="shared" si="8"/>
        <v>0</v>
      </c>
      <c r="C97">
        <f t="shared" si="9"/>
        <v>0</v>
      </c>
      <c r="D97">
        <f t="shared" si="10"/>
        <v>3.8707147830095079E-3</v>
      </c>
      <c r="E97">
        <f t="shared" si="11"/>
        <v>3.8707147830095079E-3</v>
      </c>
      <c r="F97">
        <f t="shared" si="12"/>
        <v>3.8319273713738762E-4</v>
      </c>
      <c r="H97">
        <f>F97*EXP(-A97*'Input spectra'!U97)</f>
        <v>3.8319273713738762E-4</v>
      </c>
    </row>
    <row r="98" spans="1:8" x14ac:dyDescent="0.25">
      <c r="A98">
        <v>9.6</v>
      </c>
      <c r="B98">
        <f t="shared" ref="B98:B129" si="13">IF(AND(A98&gt;=0,A98&lt;_k_correction*_w),(2*_w + 2*_h - 2*A98 / _k_correction)/(PI()*_h*_w*_k_correction),0)</f>
        <v>0</v>
      </c>
      <c r="C98">
        <f t="shared" ref="C98:C129" si="14">IF(AND(A98&gt;=_k_correction*_w,A98&lt;_k_correction*_h),((2*A98 - 2*SQRT(A98^2 - (_k_correction*_w)^2))/(PI()*A98*_w*_k_correction)),0)</f>
        <v>0</v>
      </c>
      <c r="D98">
        <f t="shared" ref="D98:D129" si="15">IF(AND(A98&gt;=_k_correction*_h,A98&lt;_k_correction*_d),(2*A98^2/_k_correction - 2*_h*SQRT(A98^2-(_k_correction*_w)^2)-2*_w*SQRT(A98^2-(_k_correction*_h)^2))/(PI()*A98*_h*_w*_k_correction),0)</f>
        <v>2.6547034818787327E-3</v>
      </c>
      <c r="E98">
        <f t="shared" si="11"/>
        <v>2.6547034818787327E-3</v>
      </c>
      <c r="F98">
        <f t="shared" si="12"/>
        <v>2.6281013986732848E-4</v>
      </c>
      <c r="H98">
        <f>F98*EXP(-A98*'Input spectra'!U98)</f>
        <v>2.6281013986732848E-4</v>
      </c>
    </row>
    <row r="99" spans="1:8" x14ac:dyDescent="0.25">
      <c r="A99">
        <v>9.6999999999999993</v>
      </c>
      <c r="B99">
        <f t="shared" si="13"/>
        <v>0</v>
      </c>
      <c r="C99">
        <f t="shared" si="14"/>
        <v>0</v>
      </c>
      <c r="D99">
        <f t="shared" si="15"/>
        <v>1.752830497624774E-3</v>
      </c>
      <c r="E99">
        <f t="shared" si="11"/>
        <v>1.752830497624774E-3</v>
      </c>
      <c r="F99">
        <f t="shared" si="12"/>
        <v>1.7352658456547314E-4</v>
      </c>
      <c r="H99">
        <f>F99*EXP(-A99*'Input spectra'!U99)</f>
        <v>1.7352658456547314E-4</v>
      </c>
    </row>
    <row r="100" spans="1:8" x14ac:dyDescent="0.25">
      <c r="A100">
        <v>9.8000000000000007</v>
      </c>
      <c r="B100">
        <f t="shared" si="13"/>
        <v>0</v>
      </c>
      <c r="C100">
        <f t="shared" si="14"/>
        <v>0</v>
      </c>
      <c r="D100">
        <f t="shared" si="15"/>
        <v>1.087305782801419E-3</v>
      </c>
      <c r="E100">
        <f t="shared" si="11"/>
        <v>1.087305782801419E-3</v>
      </c>
      <c r="F100">
        <f t="shared" si="12"/>
        <v>1.0764101784142285E-4</v>
      </c>
      <c r="H100">
        <f>F100*EXP(-A100*'Input spectra'!U100)</f>
        <v>1.0764101784142285E-4</v>
      </c>
    </row>
    <row r="101" spans="1:8" x14ac:dyDescent="0.25">
      <c r="A101">
        <v>9.9</v>
      </c>
      <c r="B101">
        <f t="shared" si="13"/>
        <v>0</v>
      </c>
      <c r="C101">
        <f t="shared" si="14"/>
        <v>0</v>
      </c>
      <c r="D101">
        <f t="shared" si="15"/>
        <v>6.0901697587252882E-4</v>
      </c>
      <c r="E101">
        <f t="shared" si="11"/>
        <v>6.0901697587252882E-4</v>
      </c>
      <c r="F101">
        <f t="shared" si="12"/>
        <v>6.0291417743335037E-5</v>
      </c>
      <c r="H101">
        <f>F101*EXP(-A101*'Input spectra'!U101)</f>
        <v>6.0291417743335037E-5</v>
      </c>
    </row>
    <row r="102" spans="1:8" x14ac:dyDescent="0.25">
      <c r="A102">
        <v>10</v>
      </c>
      <c r="B102">
        <f t="shared" si="13"/>
        <v>0</v>
      </c>
      <c r="C102">
        <f t="shared" si="14"/>
        <v>0</v>
      </c>
      <c r="D102">
        <f t="shared" si="15"/>
        <v>2.8444541993111064E-4</v>
      </c>
      <c r="E102">
        <f t="shared" si="11"/>
        <v>2.8444541993111064E-4</v>
      </c>
      <c r="F102">
        <f t="shared" si="12"/>
        <v>2.8159506742279177E-5</v>
      </c>
      <c r="H102">
        <f>F102*EXP(-A102*'Input spectra'!U102)</f>
        <v>2.8159506742279177E-5</v>
      </c>
    </row>
    <row r="103" spans="1:8" x14ac:dyDescent="0.25">
      <c r="A103">
        <v>10.1</v>
      </c>
      <c r="B103">
        <f t="shared" si="13"/>
        <v>0</v>
      </c>
      <c r="C103">
        <f t="shared" si="14"/>
        <v>0</v>
      </c>
      <c r="D103">
        <f t="shared" si="15"/>
        <v>8.9406230183116197E-5</v>
      </c>
      <c r="E103">
        <f t="shared" si="11"/>
        <v>8.9406230183116197E-5</v>
      </c>
      <c r="F103">
        <f t="shared" si="12"/>
        <v>8.8510313938363513E-6</v>
      </c>
      <c r="H103">
        <f>F103*EXP(-A103*'Input spectra'!U103)</f>
        <v>8.8510313938363513E-6</v>
      </c>
    </row>
    <row r="104" spans="1:8" x14ac:dyDescent="0.25">
      <c r="A104">
        <v>10.199999999999999</v>
      </c>
      <c r="B104">
        <f t="shared" si="13"/>
        <v>0</v>
      </c>
      <c r="C104">
        <f t="shared" si="14"/>
        <v>0</v>
      </c>
      <c r="D104">
        <f t="shared" si="15"/>
        <v>5.7044500497079448E-6</v>
      </c>
      <c r="E104">
        <f t="shared" si="11"/>
        <v>5.7044500497079448E-6</v>
      </c>
      <c r="F104">
        <f t="shared" si="12"/>
        <v>5.6472872607563675E-7</v>
      </c>
      <c r="H104">
        <f>F104*EXP(-A104*'Input spectra'!U104)</f>
        <v>5.6472872607563675E-7</v>
      </c>
    </row>
    <row r="105" spans="1:8" x14ac:dyDescent="0.25">
      <c r="A105">
        <v>10.3</v>
      </c>
      <c r="B105">
        <f t="shared" si="13"/>
        <v>0</v>
      </c>
      <c r="C105">
        <f t="shared" si="14"/>
        <v>0</v>
      </c>
      <c r="D105">
        <f t="shared" si="15"/>
        <v>0</v>
      </c>
      <c r="E105">
        <f t="shared" si="11"/>
        <v>0</v>
      </c>
      <c r="F105">
        <f t="shared" si="12"/>
        <v>0</v>
      </c>
      <c r="H105">
        <f>F105*EXP(-A105*'Input spectra'!U105)</f>
        <v>0</v>
      </c>
    </row>
    <row r="106" spans="1:8" x14ac:dyDescent="0.25">
      <c r="A106">
        <v>10.4</v>
      </c>
      <c r="B106">
        <f t="shared" si="13"/>
        <v>0</v>
      </c>
      <c r="C106">
        <f t="shared" si="14"/>
        <v>0</v>
      </c>
      <c r="D106">
        <f t="shared" si="15"/>
        <v>0</v>
      </c>
      <c r="E106">
        <f t="shared" si="11"/>
        <v>0</v>
      </c>
      <c r="F106">
        <f t="shared" si="12"/>
        <v>0</v>
      </c>
      <c r="H106">
        <f>F106*EXP(-A106*'Input spectra'!U106)</f>
        <v>0</v>
      </c>
    </row>
    <row r="107" spans="1:8" x14ac:dyDescent="0.25">
      <c r="A107">
        <v>10.5</v>
      </c>
      <c r="B107">
        <f t="shared" si="13"/>
        <v>0</v>
      </c>
      <c r="C107">
        <f t="shared" si="14"/>
        <v>0</v>
      </c>
      <c r="D107">
        <f t="shared" si="15"/>
        <v>0</v>
      </c>
      <c r="E107">
        <f t="shared" si="11"/>
        <v>0</v>
      </c>
      <c r="F107">
        <f t="shared" si="12"/>
        <v>0</v>
      </c>
      <c r="H107">
        <f>F107*EXP(-A107*'Input spectra'!U107)</f>
        <v>0</v>
      </c>
    </row>
    <row r="108" spans="1:8" x14ac:dyDescent="0.25">
      <c r="A108">
        <v>10.6</v>
      </c>
      <c r="B108">
        <f t="shared" si="13"/>
        <v>0</v>
      </c>
      <c r="C108">
        <f t="shared" si="14"/>
        <v>0</v>
      </c>
      <c r="D108">
        <f t="shared" si="15"/>
        <v>0</v>
      </c>
      <c r="E108">
        <f t="shared" si="11"/>
        <v>0</v>
      </c>
      <c r="F108">
        <f t="shared" si="12"/>
        <v>0</v>
      </c>
      <c r="H108">
        <f>F108*EXP(-A108*'Input spectra'!U108)</f>
        <v>0</v>
      </c>
    </row>
    <row r="109" spans="1:8" x14ac:dyDescent="0.25">
      <c r="A109">
        <v>10.7</v>
      </c>
      <c r="B109">
        <f t="shared" si="13"/>
        <v>0</v>
      </c>
      <c r="C109">
        <f t="shared" si="14"/>
        <v>0</v>
      </c>
      <c r="D109">
        <f t="shared" si="15"/>
        <v>0</v>
      </c>
      <c r="E109">
        <f t="shared" si="11"/>
        <v>0</v>
      </c>
      <c r="F109">
        <f t="shared" si="12"/>
        <v>0</v>
      </c>
      <c r="H109">
        <f>F109*EXP(-A109*'Input spectra'!U109)</f>
        <v>0</v>
      </c>
    </row>
    <row r="110" spans="1:8" x14ac:dyDescent="0.25">
      <c r="A110">
        <v>10.8</v>
      </c>
      <c r="B110">
        <f t="shared" si="13"/>
        <v>0</v>
      </c>
      <c r="C110">
        <f t="shared" si="14"/>
        <v>0</v>
      </c>
      <c r="D110">
        <f t="shared" si="15"/>
        <v>0</v>
      </c>
      <c r="E110">
        <f t="shared" si="11"/>
        <v>0</v>
      </c>
      <c r="F110">
        <f t="shared" si="12"/>
        <v>0</v>
      </c>
      <c r="H110">
        <f>F110*EXP(-A110*'Input spectra'!U110)</f>
        <v>0</v>
      </c>
    </row>
    <row r="111" spans="1:8" x14ac:dyDescent="0.25">
      <c r="A111">
        <v>10.9</v>
      </c>
      <c r="B111">
        <f t="shared" si="13"/>
        <v>0</v>
      </c>
      <c r="C111">
        <f t="shared" si="14"/>
        <v>0</v>
      </c>
      <c r="D111">
        <f t="shared" si="15"/>
        <v>0</v>
      </c>
      <c r="E111">
        <f t="shared" si="11"/>
        <v>0</v>
      </c>
      <c r="F111">
        <f t="shared" si="12"/>
        <v>0</v>
      </c>
      <c r="H111">
        <f>F111*EXP(-A111*'Input spectra'!U111)</f>
        <v>0</v>
      </c>
    </row>
    <row r="112" spans="1:8" x14ac:dyDescent="0.25">
      <c r="A112">
        <v>11</v>
      </c>
      <c r="B112">
        <f t="shared" si="13"/>
        <v>0</v>
      </c>
      <c r="C112">
        <f t="shared" si="14"/>
        <v>0</v>
      </c>
      <c r="D112">
        <f t="shared" si="15"/>
        <v>0</v>
      </c>
      <c r="E112">
        <f t="shared" si="11"/>
        <v>0</v>
      </c>
      <c r="F112">
        <f t="shared" si="12"/>
        <v>0</v>
      </c>
      <c r="H112">
        <f>F112*EXP(-A112*'Input spectra'!U112)</f>
        <v>0</v>
      </c>
    </row>
    <row r="113" spans="1:8" x14ac:dyDescent="0.25">
      <c r="A113">
        <v>11.1</v>
      </c>
      <c r="B113">
        <f t="shared" si="13"/>
        <v>0</v>
      </c>
      <c r="C113">
        <f t="shared" si="14"/>
        <v>0</v>
      </c>
      <c r="D113">
        <f t="shared" si="15"/>
        <v>0</v>
      </c>
      <c r="E113">
        <f t="shared" si="11"/>
        <v>0</v>
      </c>
      <c r="F113">
        <f t="shared" si="12"/>
        <v>0</v>
      </c>
      <c r="H113">
        <f>F113*EXP(-A113*'Input spectra'!U113)</f>
        <v>0</v>
      </c>
    </row>
    <row r="114" spans="1:8" x14ac:dyDescent="0.25">
      <c r="A114">
        <v>11.2</v>
      </c>
      <c r="B114">
        <f t="shared" si="13"/>
        <v>0</v>
      </c>
      <c r="C114">
        <f t="shared" si="14"/>
        <v>0</v>
      </c>
      <c r="D114">
        <f t="shared" si="15"/>
        <v>0</v>
      </c>
      <c r="E114">
        <f t="shared" si="11"/>
        <v>0</v>
      </c>
      <c r="F114">
        <f t="shared" si="12"/>
        <v>0</v>
      </c>
      <c r="H114">
        <f>F114*EXP(-A114*'Input spectra'!U114)</f>
        <v>0</v>
      </c>
    </row>
    <row r="115" spans="1:8" x14ac:dyDescent="0.25">
      <c r="A115">
        <v>11.3</v>
      </c>
      <c r="B115">
        <f t="shared" si="13"/>
        <v>0</v>
      </c>
      <c r="C115">
        <f t="shared" si="14"/>
        <v>0</v>
      </c>
      <c r="D115">
        <f t="shared" si="15"/>
        <v>0</v>
      </c>
      <c r="E115">
        <f t="shared" si="11"/>
        <v>0</v>
      </c>
      <c r="F115">
        <f t="shared" si="12"/>
        <v>0</v>
      </c>
      <c r="H115">
        <f>F115*EXP(-A115*'Input spectra'!U115)</f>
        <v>0</v>
      </c>
    </row>
    <row r="116" spans="1:8" x14ac:dyDescent="0.25">
      <c r="A116">
        <v>11.4</v>
      </c>
      <c r="B116">
        <f t="shared" si="13"/>
        <v>0</v>
      </c>
      <c r="C116">
        <f t="shared" si="14"/>
        <v>0</v>
      </c>
      <c r="D116">
        <f t="shared" si="15"/>
        <v>0</v>
      </c>
      <c r="E116">
        <f t="shared" si="11"/>
        <v>0</v>
      </c>
      <c r="F116">
        <f t="shared" si="12"/>
        <v>0</v>
      </c>
      <c r="H116">
        <f>F116*EXP(-A116*'Input spectra'!U116)</f>
        <v>0</v>
      </c>
    </row>
    <row r="117" spans="1:8" x14ac:dyDescent="0.25">
      <c r="A117">
        <v>11.5</v>
      </c>
      <c r="B117">
        <f t="shared" si="13"/>
        <v>0</v>
      </c>
      <c r="C117">
        <f t="shared" si="14"/>
        <v>0</v>
      </c>
      <c r="D117">
        <f t="shared" si="15"/>
        <v>0</v>
      </c>
      <c r="E117">
        <f t="shared" si="11"/>
        <v>0</v>
      </c>
      <c r="F117">
        <f t="shared" si="12"/>
        <v>0</v>
      </c>
      <c r="H117">
        <f>F117*EXP(-A117*'Input spectra'!U117)</f>
        <v>0</v>
      </c>
    </row>
    <row r="118" spans="1:8" x14ac:dyDescent="0.25">
      <c r="A118">
        <v>11.6</v>
      </c>
      <c r="B118">
        <f t="shared" si="13"/>
        <v>0</v>
      </c>
      <c r="C118">
        <f t="shared" si="14"/>
        <v>0</v>
      </c>
      <c r="D118">
        <f t="shared" si="15"/>
        <v>0</v>
      </c>
      <c r="E118">
        <f t="shared" si="11"/>
        <v>0</v>
      </c>
      <c r="F118">
        <f t="shared" si="12"/>
        <v>0</v>
      </c>
      <c r="H118">
        <f>F118*EXP(-A118*'Input spectra'!U118)</f>
        <v>0</v>
      </c>
    </row>
    <row r="119" spans="1:8" x14ac:dyDescent="0.25">
      <c r="A119">
        <v>11.7</v>
      </c>
      <c r="B119">
        <f t="shared" si="13"/>
        <v>0</v>
      </c>
      <c r="C119">
        <f t="shared" si="14"/>
        <v>0</v>
      </c>
      <c r="D119">
        <f t="shared" si="15"/>
        <v>0</v>
      </c>
      <c r="E119">
        <f t="shared" si="11"/>
        <v>0</v>
      </c>
      <c r="F119">
        <f t="shared" si="12"/>
        <v>0</v>
      </c>
      <c r="H119">
        <f>F119*EXP(-A119*'Input spectra'!U119)</f>
        <v>0</v>
      </c>
    </row>
    <row r="120" spans="1:8" x14ac:dyDescent="0.25">
      <c r="A120">
        <v>11.8</v>
      </c>
      <c r="B120">
        <f t="shared" si="13"/>
        <v>0</v>
      </c>
      <c r="C120">
        <f t="shared" si="14"/>
        <v>0</v>
      </c>
      <c r="D120">
        <f t="shared" si="15"/>
        <v>0</v>
      </c>
      <c r="E120">
        <f t="shared" si="11"/>
        <v>0</v>
      </c>
      <c r="F120">
        <f t="shared" si="12"/>
        <v>0</v>
      </c>
      <c r="H120">
        <f>F120*EXP(-A120*'Input spectra'!U120)</f>
        <v>0</v>
      </c>
    </row>
    <row r="121" spans="1:8" x14ac:dyDescent="0.25">
      <c r="A121">
        <v>11.9</v>
      </c>
      <c r="B121">
        <f t="shared" si="13"/>
        <v>0</v>
      </c>
      <c r="C121">
        <f t="shared" si="14"/>
        <v>0</v>
      </c>
      <c r="D121">
        <f t="shared" si="15"/>
        <v>0</v>
      </c>
      <c r="E121">
        <f t="shared" si="11"/>
        <v>0</v>
      </c>
      <c r="F121">
        <f t="shared" si="12"/>
        <v>0</v>
      </c>
      <c r="H121">
        <f>F121*EXP(-A121*'Input spectra'!U121)</f>
        <v>0</v>
      </c>
    </row>
    <row r="122" spans="1:8" x14ac:dyDescent="0.25">
      <c r="A122">
        <v>12</v>
      </c>
      <c r="B122">
        <f t="shared" si="13"/>
        <v>0</v>
      </c>
      <c r="C122">
        <f t="shared" si="14"/>
        <v>0</v>
      </c>
      <c r="D122">
        <f t="shared" si="15"/>
        <v>0</v>
      </c>
      <c r="E122">
        <f t="shared" si="11"/>
        <v>0</v>
      </c>
      <c r="F122">
        <f t="shared" si="12"/>
        <v>0</v>
      </c>
      <c r="H122">
        <f>F122*EXP(-A122*'Input spectra'!U122)</f>
        <v>0</v>
      </c>
    </row>
    <row r="123" spans="1:8" x14ac:dyDescent="0.25">
      <c r="A123">
        <v>12.1</v>
      </c>
      <c r="B123">
        <f t="shared" si="13"/>
        <v>0</v>
      </c>
      <c r="C123">
        <f t="shared" si="14"/>
        <v>0</v>
      </c>
      <c r="D123">
        <f t="shared" si="15"/>
        <v>0</v>
      </c>
      <c r="E123">
        <f t="shared" si="11"/>
        <v>0</v>
      </c>
      <c r="F123">
        <f t="shared" si="12"/>
        <v>0</v>
      </c>
      <c r="H123">
        <f>F123*EXP(-A123*'Input spectra'!U123)</f>
        <v>0</v>
      </c>
    </row>
    <row r="124" spans="1:8" x14ac:dyDescent="0.25">
      <c r="A124">
        <v>12.2</v>
      </c>
      <c r="B124">
        <f t="shared" si="13"/>
        <v>0</v>
      </c>
      <c r="C124">
        <f t="shared" si="14"/>
        <v>0</v>
      </c>
      <c r="D124">
        <f t="shared" si="15"/>
        <v>0</v>
      </c>
      <c r="E124">
        <f t="shared" si="11"/>
        <v>0</v>
      </c>
      <c r="F124">
        <f t="shared" si="12"/>
        <v>0</v>
      </c>
      <c r="H124">
        <f>F124*EXP(-A124*'Input spectra'!U124)</f>
        <v>0</v>
      </c>
    </row>
    <row r="125" spans="1:8" x14ac:dyDescent="0.25">
      <c r="A125">
        <v>12.3</v>
      </c>
      <c r="B125">
        <f t="shared" si="13"/>
        <v>0</v>
      </c>
      <c r="C125">
        <f t="shared" si="14"/>
        <v>0</v>
      </c>
      <c r="D125">
        <f t="shared" si="15"/>
        <v>0</v>
      </c>
      <c r="E125">
        <f t="shared" si="11"/>
        <v>0</v>
      </c>
      <c r="F125">
        <f t="shared" si="12"/>
        <v>0</v>
      </c>
      <c r="H125">
        <f>F125*EXP(-A125*'Input spectra'!U125)</f>
        <v>0</v>
      </c>
    </row>
    <row r="126" spans="1:8" x14ac:dyDescent="0.25">
      <c r="A126">
        <v>12.4</v>
      </c>
      <c r="B126">
        <f t="shared" si="13"/>
        <v>0</v>
      </c>
      <c r="C126">
        <f t="shared" si="14"/>
        <v>0</v>
      </c>
      <c r="D126">
        <f t="shared" si="15"/>
        <v>0</v>
      </c>
      <c r="E126">
        <f t="shared" si="11"/>
        <v>0</v>
      </c>
      <c r="F126">
        <f t="shared" si="12"/>
        <v>0</v>
      </c>
      <c r="H126">
        <f>F126*EXP(-A126*'Input spectra'!U126)</f>
        <v>0</v>
      </c>
    </row>
    <row r="127" spans="1:8" x14ac:dyDescent="0.25">
      <c r="A127">
        <v>12.5</v>
      </c>
      <c r="B127">
        <f t="shared" si="13"/>
        <v>0</v>
      </c>
      <c r="C127">
        <f t="shared" si="14"/>
        <v>0</v>
      </c>
      <c r="D127">
        <f t="shared" si="15"/>
        <v>0</v>
      </c>
      <c r="E127">
        <f t="shared" si="11"/>
        <v>0</v>
      </c>
      <c r="F127">
        <f t="shared" si="12"/>
        <v>0</v>
      </c>
      <c r="H127">
        <f>F127*EXP(-A127*'Input spectra'!U127)</f>
        <v>0</v>
      </c>
    </row>
    <row r="128" spans="1:8" x14ac:dyDescent="0.25">
      <c r="A128">
        <v>12.6</v>
      </c>
      <c r="B128">
        <f t="shared" si="13"/>
        <v>0</v>
      </c>
      <c r="C128">
        <f t="shared" si="14"/>
        <v>0</v>
      </c>
      <c r="D128">
        <f t="shared" si="15"/>
        <v>0</v>
      </c>
      <c r="E128">
        <f t="shared" si="11"/>
        <v>0</v>
      </c>
      <c r="F128">
        <f t="shared" si="12"/>
        <v>0</v>
      </c>
      <c r="H128">
        <f>F128*EXP(-A128*'Input spectra'!U128)</f>
        <v>0</v>
      </c>
    </row>
    <row r="129" spans="1:8" x14ac:dyDescent="0.25">
      <c r="A129">
        <v>12.7</v>
      </c>
      <c r="B129">
        <f t="shared" si="13"/>
        <v>0</v>
      </c>
      <c r="C129">
        <f t="shared" si="14"/>
        <v>0</v>
      </c>
      <c r="D129">
        <f t="shared" si="15"/>
        <v>0</v>
      </c>
      <c r="E129">
        <f t="shared" si="11"/>
        <v>0</v>
      </c>
      <c r="F129">
        <f t="shared" si="12"/>
        <v>0</v>
      </c>
      <c r="H129">
        <f>F129*EXP(-A129*'Input spectra'!U129)</f>
        <v>0</v>
      </c>
    </row>
    <row r="130" spans="1:8" x14ac:dyDescent="0.25">
      <c r="A130">
        <v>12.8</v>
      </c>
      <c r="B130">
        <f t="shared" ref="B130:B152" si="16">IF(AND(A130&gt;=0,A130&lt;_k_correction*_w),(2*_w + 2*_h - 2*A130 / _k_correction)/(PI()*_h*_w*_k_correction),0)</f>
        <v>0</v>
      </c>
      <c r="C130">
        <f t="shared" ref="C130:C152" si="17">IF(AND(A130&gt;=_k_correction*_w,A130&lt;_k_correction*_h),((2*A130 - 2*SQRT(A130^2 - (_k_correction*_w)^2))/(PI()*A130*_w*_k_correction)),0)</f>
        <v>0</v>
      </c>
      <c r="D130">
        <f t="shared" ref="D130:D152" si="18">IF(AND(A130&gt;=_k_correction*_h,A130&lt;_k_correction*_d),(2*A130^2/_k_correction - 2*_h*SQRT(A130^2-(_k_correction*_w)^2)-2*_w*SQRT(A130^2-(_k_correction*_h)^2))/(PI()*A130*_h*_w*_k_correction),0)</f>
        <v>0</v>
      </c>
      <c r="E130">
        <f t="shared" si="11"/>
        <v>0</v>
      </c>
      <c r="F130">
        <f t="shared" si="12"/>
        <v>0</v>
      </c>
      <c r="H130">
        <f>F130*EXP(-A130*'Input spectra'!U130)</f>
        <v>0</v>
      </c>
    </row>
    <row r="131" spans="1:8" x14ac:dyDescent="0.25">
      <c r="A131">
        <v>12.9</v>
      </c>
      <c r="B131">
        <f t="shared" si="16"/>
        <v>0</v>
      </c>
      <c r="C131">
        <f t="shared" si="17"/>
        <v>0</v>
      </c>
      <c r="D131">
        <f t="shared" si="18"/>
        <v>0</v>
      </c>
      <c r="E131">
        <f t="shared" ref="E131:E152" si="19">SUM(B131:D131)</f>
        <v>0</v>
      </c>
      <c r="F131">
        <f t="shared" ref="F131:F152" si="20">E131/SUM($E$2:$E$152)</f>
        <v>0</v>
      </c>
      <c r="H131">
        <f>F131*EXP(-A131*'Input spectra'!U131)</f>
        <v>0</v>
      </c>
    </row>
    <row r="132" spans="1:8" x14ac:dyDescent="0.25">
      <c r="A132">
        <v>13</v>
      </c>
      <c r="B132">
        <f t="shared" si="16"/>
        <v>0</v>
      </c>
      <c r="C132">
        <f t="shared" si="17"/>
        <v>0</v>
      </c>
      <c r="D132">
        <f t="shared" si="18"/>
        <v>0</v>
      </c>
      <c r="E132">
        <f t="shared" si="19"/>
        <v>0</v>
      </c>
      <c r="F132">
        <f t="shared" si="20"/>
        <v>0</v>
      </c>
      <c r="H132">
        <f>F132*EXP(-A132*'Input spectra'!U132)</f>
        <v>0</v>
      </c>
    </row>
    <row r="133" spans="1:8" x14ac:dyDescent="0.25">
      <c r="A133">
        <v>13.1</v>
      </c>
      <c r="B133">
        <f t="shared" si="16"/>
        <v>0</v>
      </c>
      <c r="C133">
        <f t="shared" si="17"/>
        <v>0</v>
      </c>
      <c r="D133">
        <f t="shared" si="18"/>
        <v>0</v>
      </c>
      <c r="E133">
        <f t="shared" si="19"/>
        <v>0</v>
      </c>
      <c r="F133">
        <f t="shared" si="20"/>
        <v>0</v>
      </c>
      <c r="H133">
        <f>F133*EXP(-A133*'Input spectra'!U133)</f>
        <v>0</v>
      </c>
    </row>
    <row r="134" spans="1:8" x14ac:dyDescent="0.25">
      <c r="A134">
        <v>13.2</v>
      </c>
      <c r="B134">
        <f t="shared" si="16"/>
        <v>0</v>
      </c>
      <c r="C134">
        <f t="shared" si="17"/>
        <v>0</v>
      </c>
      <c r="D134">
        <f t="shared" si="18"/>
        <v>0</v>
      </c>
      <c r="E134">
        <f t="shared" si="19"/>
        <v>0</v>
      </c>
      <c r="F134">
        <f t="shared" si="20"/>
        <v>0</v>
      </c>
      <c r="H134">
        <f>F134*EXP(-A134*'Input spectra'!U134)</f>
        <v>0</v>
      </c>
    </row>
    <row r="135" spans="1:8" x14ac:dyDescent="0.25">
      <c r="A135">
        <v>13.3</v>
      </c>
      <c r="B135">
        <f t="shared" si="16"/>
        <v>0</v>
      </c>
      <c r="C135">
        <f t="shared" si="17"/>
        <v>0</v>
      </c>
      <c r="D135">
        <f t="shared" si="18"/>
        <v>0</v>
      </c>
      <c r="E135">
        <f t="shared" si="19"/>
        <v>0</v>
      </c>
      <c r="F135">
        <f t="shared" si="20"/>
        <v>0</v>
      </c>
      <c r="H135">
        <f>F135*EXP(-A135*'Input spectra'!U135)</f>
        <v>0</v>
      </c>
    </row>
    <row r="136" spans="1:8" x14ac:dyDescent="0.25">
      <c r="A136">
        <v>13.4</v>
      </c>
      <c r="B136">
        <f t="shared" si="16"/>
        <v>0</v>
      </c>
      <c r="C136">
        <f t="shared" si="17"/>
        <v>0</v>
      </c>
      <c r="D136">
        <f t="shared" si="18"/>
        <v>0</v>
      </c>
      <c r="E136">
        <f t="shared" si="19"/>
        <v>0</v>
      </c>
      <c r="F136">
        <f t="shared" si="20"/>
        <v>0</v>
      </c>
      <c r="H136">
        <f>F136*EXP(-A136*'Input spectra'!U136)</f>
        <v>0</v>
      </c>
    </row>
    <row r="137" spans="1:8" x14ac:dyDescent="0.25">
      <c r="A137">
        <v>13.5</v>
      </c>
      <c r="B137">
        <f t="shared" si="16"/>
        <v>0</v>
      </c>
      <c r="C137">
        <f t="shared" si="17"/>
        <v>0</v>
      </c>
      <c r="D137">
        <f t="shared" si="18"/>
        <v>0</v>
      </c>
      <c r="E137">
        <f t="shared" si="19"/>
        <v>0</v>
      </c>
      <c r="F137">
        <f t="shared" si="20"/>
        <v>0</v>
      </c>
      <c r="H137">
        <f>F137*EXP(-A137*'Input spectra'!U137)</f>
        <v>0</v>
      </c>
    </row>
    <row r="138" spans="1:8" x14ac:dyDescent="0.25">
      <c r="A138">
        <v>13.600000000000099</v>
      </c>
      <c r="B138">
        <f t="shared" si="16"/>
        <v>0</v>
      </c>
      <c r="C138">
        <f t="shared" si="17"/>
        <v>0</v>
      </c>
      <c r="D138">
        <f t="shared" si="18"/>
        <v>0</v>
      </c>
      <c r="E138">
        <f t="shared" si="19"/>
        <v>0</v>
      </c>
      <c r="F138">
        <f t="shared" si="20"/>
        <v>0</v>
      </c>
      <c r="H138">
        <f>F138*EXP(-A138*'Input spectra'!U138)</f>
        <v>0</v>
      </c>
    </row>
    <row r="139" spans="1:8" x14ac:dyDescent="0.25">
      <c r="A139">
        <v>13.700000000000101</v>
      </c>
      <c r="B139">
        <f t="shared" si="16"/>
        <v>0</v>
      </c>
      <c r="C139">
        <f t="shared" si="17"/>
        <v>0</v>
      </c>
      <c r="D139">
        <f t="shared" si="18"/>
        <v>0</v>
      </c>
      <c r="E139">
        <f t="shared" si="19"/>
        <v>0</v>
      </c>
      <c r="F139">
        <f t="shared" si="20"/>
        <v>0</v>
      </c>
      <c r="H139">
        <f>F139*EXP(-A139*'Input spectra'!U139)</f>
        <v>0</v>
      </c>
    </row>
    <row r="140" spans="1:8" x14ac:dyDescent="0.25">
      <c r="A140">
        <v>13.8000000000001</v>
      </c>
      <c r="B140">
        <f t="shared" si="16"/>
        <v>0</v>
      </c>
      <c r="C140">
        <f t="shared" si="17"/>
        <v>0</v>
      </c>
      <c r="D140">
        <f t="shared" si="18"/>
        <v>0</v>
      </c>
      <c r="E140">
        <f t="shared" si="19"/>
        <v>0</v>
      </c>
      <c r="F140">
        <f t="shared" si="20"/>
        <v>0</v>
      </c>
      <c r="H140">
        <f>F140*EXP(-A140*'Input spectra'!U140)</f>
        <v>0</v>
      </c>
    </row>
    <row r="141" spans="1:8" x14ac:dyDescent="0.25">
      <c r="A141">
        <v>13.9000000000001</v>
      </c>
      <c r="B141">
        <f t="shared" si="16"/>
        <v>0</v>
      </c>
      <c r="C141">
        <f t="shared" si="17"/>
        <v>0</v>
      </c>
      <c r="D141">
        <f t="shared" si="18"/>
        <v>0</v>
      </c>
      <c r="E141">
        <f t="shared" si="19"/>
        <v>0</v>
      </c>
      <c r="F141">
        <f t="shared" si="20"/>
        <v>0</v>
      </c>
      <c r="H141">
        <f>F141*EXP(-A141*'Input spectra'!U141)</f>
        <v>0</v>
      </c>
    </row>
    <row r="142" spans="1:8" x14ac:dyDescent="0.25">
      <c r="A142">
        <v>14.000000000000099</v>
      </c>
      <c r="B142">
        <f t="shared" si="16"/>
        <v>0</v>
      </c>
      <c r="C142">
        <f t="shared" si="17"/>
        <v>0</v>
      </c>
      <c r="D142">
        <f t="shared" si="18"/>
        <v>0</v>
      </c>
      <c r="E142">
        <f t="shared" si="19"/>
        <v>0</v>
      </c>
      <c r="F142">
        <f t="shared" si="20"/>
        <v>0</v>
      </c>
      <c r="H142">
        <f>F142*EXP(-A142*'Input spectra'!U142)</f>
        <v>0</v>
      </c>
    </row>
    <row r="143" spans="1:8" x14ac:dyDescent="0.25">
      <c r="A143">
        <v>14.100000000000099</v>
      </c>
      <c r="B143">
        <f t="shared" si="16"/>
        <v>0</v>
      </c>
      <c r="C143">
        <f t="shared" si="17"/>
        <v>0</v>
      </c>
      <c r="D143">
        <f t="shared" si="18"/>
        <v>0</v>
      </c>
      <c r="E143">
        <f t="shared" si="19"/>
        <v>0</v>
      </c>
      <c r="F143">
        <f t="shared" si="20"/>
        <v>0</v>
      </c>
      <c r="H143">
        <f>F143*EXP(-A143*'Input spectra'!U143)</f>
        <v>0</v>
      </c>
    </row>
    <row r="144" spans="1:8" x14ac:dyDescent="0.25">
      <c r="A144">
        <v>14.200000000000101</v>
      </c>
      <c r="B144">
        <f t="shared" si="16"/>
        <v>0</v>
      </c>
      <c r="C144">
        <f t="shared" si="17"/>
        <v>0</v>
      </c>
      <c r="D144">
        <f t="shared" si="18"/>
        <v>0</v>
      </c>
      <c r="E144">
        <f t="shared" si="19"/>
        <v>0</v>
      </c>
      <c r="F144">
        <f t="shared" si="20"/>
        <v>0</v>
      </c>
      <c r="H144">
        <f>F144*EXP(-A144*'Input spectra'!U144)</f>
        <v>0</v>
      </c>
    </row>
    <row r="145" spans="1:8" x14ac:dyDescent="0.25">
      <c r="A145">
        <v>14.3000000000001</v>
      </c>
      <c r="B145">
        <f t="shared" si="16"/>
        <v>0</v>
      </c>
      <c r="C145">
        <f t="shared" si="17"/>
        <v>0</v>
      </c>
      <c r="D145">
        <f t="shared" si="18"/>
        <v>0</v>
      </c>
      <c r="E145">
        <f t="shared" si="19"/>
        <v>0</v>
      </c>
      <c r="F145">
        <f t="shared" si="20"/>
        <v>0</v>
      </c>
      <c r="H145">
        <f>F145*EXP(-A145*'Input spectra'!U145)</f>
        <v>0</v>
      </c>
    </row>
    <row r="146" spans="1:8" x14ac:dyDescent="0.25">
      <c r="A146">
        <v>14.4000000000001</v>
      </c>
      <c r="B146">
        <f t="shared" si="16"/>
        <v>0</v>
      </c>
      <c r="C146">
        <f t="shared" si="17"/>
        <v>0</v>
      </c>
      <c r="D146">
        <f t="shared" si="18"/>
        <v>0</v>
      </c>
      <c r="E146">
        <f t="shared" si="19"/>
        <v>0</v>
      </c>
      <c r="F146">
        <f t="shared" si="20"/>
        <v>0</v>
      </c>
      <c r="H146">
        <f>F146*EXP(-A146*'Input spectra'!U146)</f>
        <v>0</v>
      </c>
    </row>
    <row r="147" spans="1:8" x14ac:dyDescent="0.25">
      <c r="A147">
        <v>14.500000000000099</v>
      </c>
      <c r="B147">
        <f t="shared" si="16"/>
        <v>0</v>
      </c>
      <c r="C147">
        <f t="shared" si="17"/>
        <v>0</v>
      </c>
      <c r="D147">
        <f t="shared" si="18"/>
        <v>0</v>
      </c>
      <c r="E147">
        <f t="shared" si="19"/>
        <v>0</v>
      </c>
      <c r="F147">
        <f t="shared" si="20"/>
        <v>0</v>
      </c>
      <c r="H147">
        <f>F147*EXP(-A147*'Input spectra'!U147)</f>
        <v>0</v>
      </c>
    </row>
    <row r="148" spans="1:8" x14ac:dyDescent="0.25">
      <c r="A148">
        <v>14.600000000000099</v>
      </c>
      <c r="B148">
        <f t="shared" si="16"/>
        <v>0</v>
      </c>
      <c r="C148">
        <f t="shared" si="17"/>
        <v>0</v>
      </c>
      <c r="D148">
        <f t="shared" si="18"/>
        <v>0</v>
      </c>
      <c r="E148">
        <f t="shared" si="19"/>
        <v>0</v>
      </c>
      <c r="F148">
        <f t="shared" si="20"/>
        <v>0</v>
      </c>
      <c r="H148">
        <f>F148*EXP(-A148*'Input spectra'!U148)</f>
        <v>0</v>
      </c>
    </row>
    <row r="149" spans="1:8" x14ac:dyDescent="0.25">
      <c r="A149">
        <v>14.700000000000101</v>
      </c>
      <c r="B149">
        <f t="shared" si="16"/>
        <v>0</v>
      </c>
      <c r="C149">
        <f t="shared" si="17"/>
        <v>0</v>
      </c>
      <c r="D149">
        <f t="shared" si="18"/>
        <v>0</v>
      </c>
      <c r="E149">
        <f t="shared" si="19"/>
        <v>0</v>
      </c>
      <c r="F149">
        <f t="shared" si="20"/>
        <v>0</v>
      </c>
      <c r="H149">
        <f>F149*EXP(-A149*'Input spectra'!U149)</f>
        <v>0</v>
      </c>
    </row>
    <row r="150" spans="1:8" x14ac:dyDescent="0.25">
      <c r="A150">
        <v>14.8000000000001</v>
      </c>
      <c r="B150">
        <f t="shared" si="16"/>
        <v>0</v>
      </c>
      <c r="C150">
        <f t="shared" si="17"/>
        <v>0</v>
      </c>
      <c r="D150">
        <f t="shared" si="18"/>
        <v>0</v>
      </c>
      <c r="E150">
        <f t="shared" si="19"/>
        <v>0</v>
      </c>
      <c r="F150">
        <f t="shared" si="20"/>
        <v>0</v>
      </c>
      <c r="H150">
        <f>F150*EXP(-A150*'Input spectra'!U150)</f>
        <v>0</v>
      </c>
    </row>
    <row r="151" spans="1:8" x14ac:dyDescent="0.25">
      <c r="A151">
        <v>14.9000000000001</v>
      </c>
      <c r="B151">
        <f t="shared" si="16"/>
        <v>0</v>
      </c>
      <c r="C151">
        <f t="shared" si="17"/>
        <v>0</v>
      </c>
      <c r="D151">
        <f t="shared" si="18"/>
        <v>0</v>
      </c>
      <c r="E151">
        <f t="shared" si="19"/>
        <v>0</v>
      </c>
      <c r="F151">
        <f t="shared" si="20"/>
        <v>0</v>
      </c>
      <c r="H151">
        <f>F151*EXP(-A151*'Input spectra'!U151)</f>
        <v>0</v>
      </c>
    </row>
    <row r="152" spans="1:8" x14ac:dyDescent="0.25">
      <c r="A152">
        <v>15.000000000000099</v>
      </c>
      <c r="B152">
        <f t="shared" si="16"/>
        <v>0</v>
      </c>
      <c r="C152">
        <f t="shared" si="17"/>
        <v>0</v>
      </c>
      <c r="D152">
        <f t="shared" si="18"/>
        <v>0</v>
      </c>
      <c r="E152">
        <f t="shared" si="19"/>
        <v>0</v>
      </c>
      <c r="F152">
        <f t="shared" si="20"/>
        <v>0</v>
      </c>
      <c r="H152">
        <f>F152*EXP(-A152*'Input spectra'!U152)</f>
        <v>0</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992E5E-BD45-4442-85BF-13F89966FE17}">
  <dimension ref="A1:FE247"/>
  <sheetViews>
    <sheetView workbookViewId="0">
      <pane xSplit="2" ySplit="2" topLeftCell="EU3" activePane="bottomRight" state="frozen"/>
      <selection pane="topRight" activeCell="C1" sqref="C1"/>
      <selection pane="bottomLeft" activeCell="A3" sqref="A3"/>
      <selection pane="bottomRight" activeCell="B183" sqref="B183:D247"/>
    </sheetView>
  </sheetViews>
  <sheetFormatPr defaultRowHeight="15" x14ac:dyDescent="0.25"/>
  <cols>
    <col min="1" max="1" width="36.140625" bestFit="1" customWidth="1"/>
    <col min="2" max="4" width="37.85546875" customWidth="1"/>
    <col min="5" max="8" width="12" bestFit="1" customWidth="1"/>
    <col min="9" max="9" width="11" bestFit="1" customWidth="1"/>
    <col min="10" max="18" width="12" bestFit="1" customWidth="1"/>
    <col min="19" max="19" width="11" bestFit="1" customWidth="1"/>
    <col min="20" max="28" width="12" bestFit="1" customWidth="1"/>
    <col min="29" max="29" width="11" bestFit="1" customWidth="1"/>
    <col min="30" max="38" width="12" bestFit="1" customWidth="1"/>
    <col min="39" max="39" width="10" bestFit="1" customWidth="1"/>
    <col min="40" max="47" width="12" bestFit="1" customWidth="1"/>
    <col min="48" max="48" width="11" bestFit="1" customWidth="1"/>
    <col min="49" max="57" width="12" bestFit="1" customWidth="1"/>
    <col min="58" max="58" width="10" bestFit="1" customWidth="1"/>
    <col min="59" max="68" width="12" bestFit="1" customWidth="1"/>
    <col min="69" max="69" width="11" bestFit="1" customWidth="1"/>
    <col min="70" max="76" width="12" bestFit="1" customWidth="1"/>
    <col min="77" max="77" width="11" bestFit="1" customWidth="1"/>
    <col min="78" max="81" width="12" bestFit="1" customWidth="1"/>
    <col min="82" max="82" width="11" bestFit="1" customWidth="1"/>
    <col min="83" max="86" width="12" bestFit="1" customWidth="1"/>
    <col min="87" max="87" width="11" bestFit="1" customWidth="1"/>
    <col min="88" max="96" width="12" bestFit="1" customWidth="1"/>
    <col min="97" max="97" width="11" bestFit="1" customWidth="1"/>
    <col min="98" max="98" width="12" bestFit="1" customWidth="1"/>
    <col min="99" max="103" width="12.5703125" bestFit="1" customWidth="1"/>
    <col min="104" max="155" width="9.28515625" bestFit="1" customWidth="1"/>
    <col min="157" max="157" width="41.140625" bestFit="1" customWidth="1"/>
    <col min="160" max="160" width="22.5703125" bestFit="1" customWidth="1"/>
    <col min="161" max="161" width="20.5703125" bestFit="1" customWidth="1"/>
  </cols>
  <sheetData>
    <row r="1" spans="1:161" s="9" customFormat="1" x14ac:dyDescent="0.25">
      <c r="A1" s="9" t="s">
        <v>44</v>
      </c>
      <c r="B1" s="9" t="s">
        <v>58</v>
      </c>
      <c r="E1" s="9">
        <v>0</v>
      </c>
      <c r="F1" s="9">
        <v>0.1</v>
      </c>
      <c r="G1" s="9">
        <v>0.2</v>
      </c>
      <c r="H1" s="9">
        <v>0.3</v>
      </c>
      <c r="I1" s="9">
        <v>0.4</v>
      </c>
      <c r="J1" s="9">
        <v>0.5</v>
      </c>
      <c r="K1" s="9">
        <v>0.6</v>
      </c>
      <c r="L1" s="9">
        <v>0.7</v>
      </c>
      <c r="M1" s="9">
        <v>0.8</v>
      </c>
      <c r="N1" s="9">
        <v>0.9</v>
      </c>
      <c r="O1" s="9">
        <v>1</v>
      </c>
      <c r="P1" s="9">
        <v>1.1000000000000001</v>
      </c>
      <c r="Q1" s="9">
        <v>1.2</v>
      </c>
      <c r="R1" s="9">
        <v>1.3</v>
      </c>
      <c r="S1" s="9">
        <v>1.4</v>
      </c>
      <c r="T1" s="9">
        <v>1.5</v>
      </c>
      <c r="U1" s="9">
        <v>1.6</v>
      </c>
      <c r="V1" s="9">
        <v>1.7</v>
      </c>
      <c r="W1" s="9">
        <v>1.8</v>
      </c>
      <c r="X1" s="9">
        <v>1.9</v>
      </c>
      <c r="Y1" s="9">
        <v>2</v>
      </c>
      <c r="Z1" s="9">
        <v>2.1</v>
      </c>
      <c r="AA1" s="9">
        <v>2.2000000000000002</v>
      </c>
      <c r="AB1" s="9">
        <v>2.2999999999999998</v>
      </c>
      <c r="AC1" s="9">
        <v>2.4</v>
      </c>
      <c r="AD1" s="9">
        <v>2.5</v>
      </c>
      <c r="AE1" s="9">
        <v>2.6</v>
      </c>
      <c r="AF1" s="9">
        <v>2.7</v>
      </c>
      <c r="AG1" s="9">
        <v>2.8</v>
      </c>
      <c r="AH1" s="9">
        <v>2.9</v>
      </c>
      <c r="AI1" s="9">
        <v>3</v>
      </c>
      <c r="AJ1" s="9">
        <v>3.1</v>
      </c>
      <c r="AK1" s="9">
        <v>3.2</v>
      </c>
      <c r="AL1" s="9">
        <v>3.3</v>
      </c>
      <c r="AM1" s="9">
        <v>3.4</v>
      </c>
      <c r="AN1" s="9">
        <v>3.5</v>
      </c>
      <c r="AO1" s="9">
        <v>3.6</v>
      </c>
      <c r="AP1" s="9">
        <v>3.7</v>
      </c>
      <c r="AQ1" s="9">
        <v>3.8</v>
      </c>
      <c r="AR1" s="9">
        <v>3.9</v>
      </c>
      <c r="AS1" s="9">
        <v>4</v>
      </c>
      <c r="AT1" s="9">
        <v>4.0999999999999996</v>
      </c>
      <c r="AU1" s="9">
        <v>4.2</v>
      </c>
      <c r="AV1" s="9">
        <v>4.3</v>
      </c>
      <c r="AW1" s="9">
        <v>4.4000000000000004</v>
      </c>
      <c r="AX1" s="9">
        <v>4.5</v>
      </c>
      <c r="AY1" s="9">
        <v>4.5999999999999996</v>
      </c>
      <c r="AZ1" s="9">
        <v>4.7</v>
      </c>
      <c r="BA1" s="9">
        <v>4.8</v>
      </c>
      <c r="BB1" s="9">
        <v>4.9000000000000004</v>
      </c>
      <c r="BC1" s="9">
        <v>5</v>
      </c>
      <c r="BD1" s="9">
        <v>5.0999999999999996</v>
      </c>
      <c r="BE1" s="9">
        <v>5.2</v>
      </c>
      <c r="BF1" s="9">
        <v>5.3</v>
      </c>
      <c r="BG1" s="9">
        <v>5.4</v>
      </c>
      <c r="BH1" s="9">
        <v>5.5</v>
      </c>
      <c r="BI1" s="9">
        <v>5.6</v>
      </c>
      <c r="BJ1" s="9">
        <v>5.7</v>
      </c>
      <c r="BK1" s="9">
        <v>5.8</v>
      </c>
      <c r="BL1" s="9">
        <v>5.9</v>
      </c>
      <c r="BM1" s="9">
        <v>6</v>
      </c>
      <c r="BN1" s="9">
        <v>6.1</v>
      </c>
      <c r="BO1" s="9">
        <v>6.2</v>
      </c>
      <c r="BP1" s="9">
        <v>6.3</v>
      </c>
      <c r="BQ1" s="9">
        <v>6.4</v>
      </c>
      <c r="BR1" s="9">
        <v>6.5</v>
      </c>
      <c r="BS1" s="9">
        <v>6.6</v>
      </c>
      <c r="BT1" s="9">
        <v>6.7</v>
      </c>
      <c r="BU1" s="9">
        <v>6.8</v>
      </c>
      <c r="BV1" s="9">
        <v>6.9</v>
      </c>
      <c r="BW1" s="9">
        <v>7</v>
      </c>
      <c r="BX1" s="9">
        <v>7.1</v>
      </c>
      <c r="BY1" s="9">
        <v>7.2</v>
      </c>
      <c r="BZ1" s="9">
        <v>7.3</v>
      </c>
      <c r="CA1" s="9">
        <v>7.4</v>
      </c>
      <c r="CB1" s="9">
        <v>7.5</v>
      </c>
      <c r="CC1" s="9">
        <v>7.6</v>
      </c>
      <c r="CD1" s="9">
        <v>7.7</v>
      </c>
      <c r="CE1" s="9">
        <v>7.8</v>
      </c>
      <c r="CF1" s="9">
        <v>7.9</v>
      </c>
      <c r="CG1" s="9">
        <v>8</v>
      </c>
      <c r="CH1" s="9">
        <v>8.1</v>
      </c>
      <c r="CI1" s="9">
        <v>8.1999999999999993</v>
      </c>
      <c r="CJ1" s="9">
        <v>8.3000000000000007</v>
      </c>
      <c r="CK1" s="9">
        <v>8.4</v>
      </c>
      <c r="CL1" s="9">
        <v>8.5</v>
      </c>
      <c r="CM1" s="9">
        <v>8.6</v>
      </c>
      <c r="CN1" s="9">
        <v>8.6999999999999993</v>
      </c>
      <c r="CO1" s="9">
        <v>8.8000000000000007</v>
      </c>
      <c r="CP1" s="9">
        <v>8.9</v>
      </c>
      <c r="CQ1" s="9">
        <v>9</v>
      </c>
      <c r="CR1" s="9">
        <v>9.1</v>
      </c>
      <c r="CS1" s="9">
        <v>9.1999999999999993</v>
      </c>
      <c r="CT1" s="9">
        <v>9.3000000000000007</v>
      </c>
      <c r="CU1" s="9">
        <v>9.4</v>
      </c>
      <c r="CV1" s="9">
        <v>9.5</v>
      </c>
      <c r="CW1" s="9">
        <v>9.6</v>
      </c>
      <c r="CX1" s="9">
        <v>9.6999999999999993</v>
      </c>
      <c r="CY1" s="9">
        <v>9.8000000000000007</v>
      </c>
      <c r="CZ1" s="9">
        <v>9.9</v>
      </c>
      <c r="DA1" s="9">
        <v>10</v>
      </c>
      <c r="DB1" s="9">
        <v>10.1</v>
      </c>
      <c r="DC1" s="9">
        <v>10.199999999999999</v>
      </c>
      <c r="DD1" s="9">
        <v>10.3</v>
      </c>
      <c r="DE1" s="9">
        <v>10.4</v>
      </c>
      <c r="DF1" s="9">
        <v>10.5</v>
      </c>
      <c r="DG1" s="9">
        <v>10.6</v>
      </c>
      <c r="DH1" s="9">
        <v>10.7</v>
      </c>
      <c r="DI1" s="9">
        <v>10.8</v>
      </c>
      <c r="DJ1" s="9">
        <v>10.9</v>
      </c>
      <c r="DK1" s="9">
        <v>11</v>
      </c>
      <c r="DL1" s="9">
        <v>11.1</v>
      </c>
      <c r="DM1" s="9">
        <v>11.2</v>
      </c>
      <c r="DN1" s="9">
        <v>11.3</v>
      </c>
      <c r="DO1" s="9">
        <v>11.4</v>
      </c>
      <c r="DP1" s="9">
        <v>11.5</v>
      </c>
      <c r="DQ1" s="9">
        <v>11.6</v>
      </c>
      <c r="DR1" s="9">
        <v>11.7</v>
      </c>
      <c r="DS1" s="9">
        <v>11.8</v>
      </c>
      <c r="DT1" s="9">
        <v>11.9</v>
      </c>
      <c r="DU1" s="9">
        <v>12</v>
      </c>
      <c r="DV1" s="9">
        <v>12.1</v>
      </c>
      <c r="DW1" s="9">
        <v>12.2</v>
      </c>
      <c r="DX1" s="9">
        <v>12.3</v>
      </c>
      <c r="DY1" s="9">
        <v>12.4</v>
      </c>
      <c r="DZ1" s="9">
        <v>12.5</v>
      </c>
      <c r="EA1" s="9">
        <v>12.6</v>
      </c>
      <c r="EB1" s="9">
        <v>12.7</v>
      </c>
      <c r="EC1" s="9">
        <v>12.8</v>
      </c>
      <c r="ED1" s="9">
        <v>12.9</v>
      </c>
      <c r="EE1" s="9">
        <v>13</v>
      </c>
      <c r="EF1" s="9">
        <v>13.1</v>
      </c>
      <c r="EG1" s="9">
        <v>13.2</v>
      </c>
      <c r="EH1" s="9">
        <v>13.3</v>
      </c>
      <c r="EI1" s="9">
        <v>13.4</v>
      </c>
      <c r="EJ1" s="9">
        <v>13.5</v>
      </c>
      <c r="EK1" s="9">
        <v>13.6</v>
      </c>
      <c r="EL1" s="9">
        <v>13.7</v>
      </c>
      <c r="EM1" s="9">
        <v>13.8</v>
      </c>
      <c r="EN1" s="9">
        <v>13.9</v>
      </c>
      <c r="EO1" s="9">
        <v>14</v>
      </c>
      <c r="EP1" s="9">
        <v>14.1</v>
      </c>
      <c r="EQ1" s="9">
        <v>14.2</v>
      </c>
      <c r="ER1" s="9">
        <v>14.3</v>
      </c>
      <c r="ES1" s="9">
        <v>14.4</v>
      </c>
      <c r="ET1" s="9">
        <v>14.5</v>
      </c>
      <c r="EU1" s="9">
        <v>14.6</v>
      </c>
      <c r="EV1" s="9">
        <v>14.7</v>
      </c>
      <c r="EW1" s="9">
        <v>14.8</v>
      </c>
      <c r="EX1" s="9">
        <v>14.9</v>
      </c>
      <c r="EY1" s="9">
        <v>15</v>
      </c>
    </row>
    <row r="2" spans="1:161" s="9" customFormat="1" x14ac:dyDescent="0.25">
      <c r="A2" s="9" t="s">
        <v>45</v>
      </c>
      <c r="B2" s="9" t="s">
        <v>267</v>
      </c>
      <c r="C2" s="9" t="s">
        <v>268</v>
      </c>
      <c r="D2" s="9" t="s">
        <v>269</v>
      </c>
      <c r="E2" s="9">
        <f t="array" ref="E2:EY2">TRANSPOSE(Sychugov!F2:F152)</f>
        <v>2.0653927966864227E-2</v>
      </c>
      <c r="F2" s="9">
        <v>2.0503514548486011E-2</v>
      </c>
      <c r="G2" s="9">
        <v>2.0353101130107795E-2</v>
      </c>
      <c r="H2" s="9">
        <v>2.0202687711729582E-2</v>
      </c>
      <c r="I2" s="9">
        <v>2.0052274293351366E-2</v>
      </c>
      <c r="J2" s="9">
        <v>1.990186087497315E-2</v>
      </c>
      <c r="K2" s="9">
        <v>1.9751447456594937E-2</v>
      </c>
      <c r="L2" s="9">
        <v>1.9601034038216721E-2</v>
      </c>
      <c r="M2" s="9">
        <v>1.9450620619838505E-2</v>
      </c>
      <c r="N2" s="9">
        <v>1.9300207201460289E-2</v>
      </c>
      <c r="O2" s="9">
        <v>1.9149793783082077E-2</v>
      </c>
      <c r="P2" s="9">
        <v>1.8999380364703861E-2</v>
      </c>
      <c r="Q2" s="9">
        <v>1.8848966946325645E-2</v>
      </c>
      <c r="R2" s="9">
        <v>1.8698553527947432E-2</v>
      </c>
      <c r="S2" s="9">
        <v>1.8548140109569216E-2</v>
      </c>
      <c r="T2" s="9">
        <v>1.8397726691191E-2</v>
      </c>
      <c r="U2" s="9">
        <v>1.8247313272812787E-2</v>
      </c>
      <c r="V2" s="9">
        <v>1.8096899854434571E-2</v>
      </c>
      <c r="W2" s="9">
        <v>1.7946486436056355E-2</v>
      </c>
      <c r="X2" s="9">
        <v>1.7796073017678139E-2</v>
      </c>
      <c r="Y2" s="9">
        <v>1.7645659599299923E-2</v>
      </c>
      <c r="Z2" s="9">
        <v>1.7495246180921707E-2</v>
      </c>
      <c r="AA2" s="9">
        <v>1.7344832762543495E-2</v>
      </c>
      <c r="AB2" s="9">
        <v>1.7194419344165279E-2</v>
      </c>
      <c r="AC2" s="9">
        <v>1.7044005925787063E-2</v>
      </c>
      <c r="AD2" s="9">
        <v>1.689359250740885E-2</v>
      </c>
      <c r="AE2" s="9">
        <v>1.6743179089030634E-2</v>
      </c>
      <c r="AF2" s="9">
        <v>1.6592765670652418E-2</v>
      </c>
      <c r="AG2" s="9">
        <v>1.6442352252274205E-2</v>
      </c>
      <c r="AH2" s="9">
        <v>1.6291938833895989E-2</v>
      </c>
      <c r="AI2" s="9">
        <v>1.6141525415517773E-2</v>
      </c>
      <c r="AJ2" s="9">
        <v>1.5991111997139557E-2</v>
      </c>
      <c r="AK2" s="9">
        <v>1.5840698578761345E-2</v>
      </c>
      <c r="AL2" s="9">
        <v>1.5690285160383129E-2</v>
      </c>
      <c r="AM2" s="9">
        <v>1.5539871742004913E-2</v>
      </c>
      <c r="AN2" s="9">
        <v>1.53894583236267E-2</v>
      </c>
      <c r="AO2" s="9">
        <v>1.5239044905248484E-2</v>
      </c>
      <c r="AP2" s="9">
        <v>1.5088631486870268E-2</v>
      </c>
      <c r="AQ2" s="9">
        <v>1.4938218068492055E-2</v>
      </c>
      <c r="AR2" s="9">
        <v>1.4787804650113839E-2</v>
      </c>
      <c r="AS2" s="9">
        <v>1.4637391231735623E-2</v>
      </c>
      <c r="AT2" s="9">
        <v>1.4486977813357413E-2</v>
      </c>
      <c r="AU2" s="9">
        <v>1.4336564394979195E-2</v>
      </c>
      <c r="AV2" s="9">
        <v>1.418615097660098E-2</v>
      </c>
      <c r="AW2" s="9">
        <v>1.4035737558222764E-2</v>
      </c>
      <c r="AX2" s="9">
        <v>1.3885324139844548E-2</v>
      </c>
      <c r="AY2" s="9">
        <v>1.2398457606120756E-2</v>
      </c>
      <c r="AZ2" s="9">
        <v>1.0641662643643844E-2</v>
      </c>
      <c r="BA2" s="9">
        <v>9.6224656142878257E-3</v>
      </c>
      <c r="BB2" s="9">
        <v>8.8539086323648174E-3</v>
      </c>
      <c r="BC2" s="9">
        <v>8.2274402590324265E-3</v>
      </c>
      <c r="BD2" s="9">
        <v>7.6962633199689828E-3</v>
      </c>
      <c r="BE2" s="9">
        <v>7.2348653803478201E-3</v>
      </c>
      <c r="BF2" s="9">
        <v>6.8274166110019853E-3</v>
      </c>
      <c r="BG2" s="9">
        <v>6.463245212364058E-3</v>
      </c>
      <c r="BH2" s="9">
        <v>6.1347280379285387E-3</v>
      </c>
      <c r="BI2" s="9">
        <v>5.8361824577287322E-3</v>
      </c>
      <c r="BJ2" s="9">
        <v>5.5632317100886425E-3</v>
      </c>
      <c r="BK2" s="9">
        <v>5.3124167606622297E-3</v>
      </c>
      <c r="BL2" s="9">
        <v>5.0809463157347754E-3</v>
      </c>
      <c r="BM2" s="9">
        <v>4.8665289303762103E-3</v>
      </c>
      <c r="BN2" s="9">
        <v>4.6672562824444184E-3</v>
      </c>
      <c r="BO2" s="9">
        <v>4.4815196261208433E-3</v>
      </c>
      <c r="BP2" s="9">
        <v>4.3079484950502879E-3</v>
      </c>
      <c r="BQ2" s="9">
        <v>4.1453647605124138E-3</v>
      </c>
      <c r="BR2" s="9">
        <v>3.9927475535821658E-3</v>
      </c>
      <c r="BS2" s="9">
        <v>3.8492060429742049E-3</v>
      </c>
      <c r="BT2" s="9">
        <v>3.7139580034176831E-3</v>
      </c>
      <c r="BU2" s="9">
        <v>3.5863127257348437E-3</v>
      </c>
      <c r="BV2" s="9">
        <v>3.4656572323110658E-3</v>
      </c>
      <c r="BW2" s="9">
        <v>3.3514450437159659E-3</v>
      </c>
      <c r="BX2" s="9">
        <v>3.243186938860759E-3</v>
      </c>
      <c r="BY2" s="9">
        <v>3.1404432905466377E-3</v>
      </c>
      <c r="BZ2" s="9">
        <v>3.042817658763677E-3</v>
      </c>
      <c r="CA2" s="9">
        <v>2.9499513975789473E-3</v>
      </c>
      <c r="CB2" s="9">
        <v>2.8615190858882564E-3</v>
      </c>
      <c r="CC2" s="9">
        <v>2.7772246331272564E-3</v>
      </c>
      <c r="CD2" s="9">
        <v>2.6967979419948132E-3</v>
      </c>
      <c r="CE2" s="9">
        <v>2.619992033963126E-3</v>
      </c>
      <c r="CF2" s="9">
        <v>2.5465805617021563E-3</v>
      </c>
      <c r="CG2" s="9">
        <v>2.476355646873167E-3</v>
      </c>
      <c r="CH2" s="9">
        <v>2.4091259930244442E-3</v>
      </c>
      <c r="CI2" s="9">
        <v>2.3447152322700199E-3</v>
      </c>
      <c r="CJ2" s="9">
        <v>2.2829604715828926E-3</v>
      </c>
      <c r="CK2" s="9">
        <v>2.2237110102882184E-3</v>
      </c>
      <c r="CL2" s="9">
        <v>2.1668272050017505E-3</v>
      </c>
      <c r="CM2" s="9">
        <v>2.112179462055551E-3</v>
      </c>
      <c r="CN2" s="9">
        <v>2.0596473405641719E-3</v>
      </c>
      <c r="CO2" s="9">
        <v>2.0091187518476942E-3</v>
      </c>
      <c r="CP2" s="9">
        <v>1.9604892430505052E-3</v>
      </c>
      <c r="CQ2" s="9">
        <v>1.913661354560766E-3</v>
      </c>
      <c r="CR2" s="9">
        <v>1.8685440423117773E-3</v>
      </c>
      <c r="CS2" s="9">
        <v>1.2083874842776484E-3</v>
      </c>
      <c r="CT2" s="9">
        <v>7.8835688820092084E-4</v>
      </c>
      <c r="CU2" s="9">
        <v>5.4839545583050314E-4</v>
      </c>
      <c r="CV2" s="9">
        <v>3.8319273713738762E-4</v>
      </c>
      <c r="CW2" s="9">
        <v>2.6281013986732848E-4</v>
      </c>
      <c r="CX2" s="9">
        <v>1.7352658456547314E-4</v>
      </c>
      <c r="CY2" s="9">
        <v>1.0764101784142285E-4</v>
      </c>
      <c r="CZ2" s="9">
        <v>6.0291417743335037E-5</v>
      </c>
      <c r="DA2" s="9">
        <v>2.8159506742279177E-5</v>
      </c>
      <c r="DB2" s="9">
        <v>8.8510313938363513E-6</v>
      </c>
      <c r="DC2" s="9">
        <v>5.6472872607563675E-7</v>
      </c>
      <c r="DD2" s="9">
        <v>0</v>
      </c>
      <c r="DE2" s="9">
        <v>0</v>
      </c>
      <c r="DF2" s="9">
        <v>0</v>
      </c>
      <c r="DG2" s="9">
        <v>0</v>
      </c>
      <c r="DH2" s="9">
        <v>0</v>
      </c>
      <c r="DI2" s="9">
        <v>0</v>
      </c>
      <c r="DJ2" s="9">
        <v>0</v>
      </c>
      <c r="DK2" s="9">
        <v>0</v>
      </c>
      <c r="DL2" s="9">
        <v>0</v>
      </c>
      <c r="DM2" s="9">
        <v>0</v>
      </c>
      <c r="DN2" s="9">
        <v>0</v>
      </c>
      <c r="DO2" s="9">
        <v>0</v>
      </c>
      <c r="DP2" s="9">
        <v>0</v>
      </c>
      <c r="DQ2" s="9">
        <v>0</v>
      </c>
      <c r="DR2" s="9">
        <v>0</v>
      </c>
      <c r="DS2" s="9">
        <v>0</v>
      </c>
      <c r="DT2" s="9">
        <v>0</v>
      </c>
      <c r="DU2" s="9">
        <v>0</v>
      </c>
      <c r="DV2" s="9">
        <v>0</v>
      </c>
      <c r="DW2" s="9">
        <v>0</v>
      </c>
      <c r="DX2" s="9">
        <v>0</v>
      </c>
      <c r="DY2" s="9">
        <v>0</v>
      </c>
      <c r="DZ2" s="9">
        <v>0</v>
      </c>
      <c r="EA2" s="9">
        <v>0</v>
      </c>
      <c r="EB2" s="9">
        <v>0</v>
      </c>
      <c r="EC2" s="9">
        <v>0</v>
      </c>
      <c r="ED2" s="9">
        <v>0</v>
      </c>
      <c r="EE2" s="9">
        <v>0</v>
      </c>
      <c r="EF2" s="9">
        <v>0</v>
      </c>
      <c r="EG2" s="9">
        <v>0</v>
      </c>
      <c r="EH2" s="9">
        <v>0</v>
      </c>
      <c r="EI2" s="9">
        <v>0</v>
      </c>
      <c r="EJ2" s="9">
        <v>0</v>
      </c>
      <c r="EK2" s="9">
        <v>0</v>
      </c>
      <c r="EL2" s="9">
        <v>0</v>
      </c>
      <c r="EM2" s="9">
        <v>0</v>
      </c>
      <c r="EN2" s="9">
        <v>0</v>
      </c>
      <c r="EO2" s="9">
        <v>0</v>
      </c>
      <c r="EP2" s="9">
        <v>0</v>
      </c>
      <c r="EQ2" s="9">
        <v>0</v>
      </c>
      <c r="ER2" s="9">
        <v>0</v>
      </c>
      <c r="ES2" s="9">
        <v>0</v>
      </c>
      <c r="ET2" s="9">
        <v>0</v>
      </c>
      <c r="EU2" s="9">
        <v>0</v>
      </c>
      <c r="EV2" s="9">
        <v>0</v>
      </c>
      <c r="EW2" s="9">
        <v>0</v>
      </c>
      <c r="EX2" s="9">
        <v>0</v>
      </c>
      <c r="EY2" s="9">
        <v>0</v>
      </c>
      <c r="FA2" s="10" t="s">
        <v>46</v>
      </c>
      <c r="FD2" s="9" t="s">
        <v>158</v>
      </c>
      <c r="FE2" s="9" t="s">
        <v>159</v>
      </c>
    </row>
    <row r="3" spans="1:161" x14ac:dyDescent="0.25">
      <c r="A3">
        <v>280</v>
      </c>
      <c r="B3">
        <f>'Input spectra'!B2</f>
        <v>2.8907850855113302</v>
      </c>
      <c r="C3">
        <f>'Input spectra'!D2</f>
        <v>2.08591539229701</v>
      </c>
      <c r="D3">
        <f>'Input spectra'!F2</f>
        <v>5.7773780552323503E-2</v>
      </c>
      <c r="E3">
        <f>E$2*EXP(- E$1 * ($B3*_c1+$C3*_c2+$D3*_c3+'Input spectra'!$Y2))</f>
        <v>2.0653927966864227E-2</v>
      </c>
      <c r="F3">
        <f>F$2*EXP(- F$1 * ($B3*_c1+$C3*_c2+$D3*_c3+'Input spectra'!$Y2))</f>
        <v>2.0271287699487051E-3</v>
      </c>
      <c r="G3">
        <f>G$2*EXP(- G$1 * ($B3*_c1+$C3*_c2+$D3*_c3+'Input spectra'!$Y2))</f>
        <v>1.9894665607825214E-4</v>
      </c>
      <c r="H3">
        <f>H$2*EXP(- H$1 * ($B3*_c1+$C3*_c2+$D3*_c3+'Input spectra'!$Y2))</f>
        <v>1.9523974451931939E-5</v>
      </c>
      <c r="I3">
        <f>I$2*EXP(- I$1 * ($B3*_c1+$C3*_c2+$D3*_c3+'Input spectra'!$Y2))</f>
        <v>1.9159128196026061E-6</v>
      </c>
      <c r="J3">
        <f>J$2*EXP(- J$1 * ($B3*_c1+$C3*_c2+$D3*_c3+'Input spectra'!$Y2))</f>
        <v>1.8800041992406117E-7</v>
      </c>
      <c r="K3">
        <f>K$2*EXP(- K$1 * ($B3*_c1+$C3*_c2+$D3*_c3+'Input spectra'!$Y2))</f>
        <v>1.8446632165574465E-8</v>
      </c>
      <c r="L3">
        <f>L$2*EXP(- L$1 * ($B3*_c1+$C3*_c2+$D3*_c3+'Input spectra'!$Y2))</f>
        <v>1.8098816196568556E-9</v>
      </c>
      <c r="M3">
        <f>M$2*EXP(- M$1 * ($B3*_c1+$C3*_c2+$D3*_c3+'Input spectra'!$Y2))</f>
        <v>1.775651270749665E-10</v>
      </c>
      <c r="N3">
        <f>N$2*EXP(- N$1 * ($B3*_c1+$C3*_c2+$D3*_c3+'Input spectra'!$Y2))</f>
        <v>1.7419641446275763E-11</v>
      </c>
      <c r="O3">
        <f>O$2*EXP(- O$1 * ($B3*_c1+$C3*_c2+$D3*_c3+'Input spectra'!$Y2))</f>
        <v>1.7088123271568682E-12</v>
      </c>
      <c r="P3">
        <f>P$2*EXP(- P$1 * ($B3*_c1+$C3*_c2+$D3*_c3+'Input spectra'!$Y2))</f>
        <v>1.6761880137917876E-13</v>
      </c>
      <c r="Q3">
        <f>Q$2*EXP(- Q$1 * ($B3*_c1+$C3*_c2+$D3*_c3+'Input spectra'!$Y2))</f>
        <v>1.6440835081073682E-14</v>
      </c>
      <c r="R3">
        <f>R$2*EXP(- R$1 * ($B3*_c1+$C3*_c2+$D3*_c3+'Input spectra'!$Y2))</f>
        <v>1.6124912203514248E-15</v>
      </c>
      <c r="S3">
        <f>S$2*EXP(- S$1 * ($B3*_c1+$C3*_c2+$D3*_c3+'Input spectra'!$Y2))</f>
        <v>1.5814036660154807E-16</v>
      </c>
      <c r="T3">
        <f>T$2*EXP(- T$1 * ($B3*_c1+$C3*_c2+$D3*_c3+'Input spectra'!$Y2))</f>
        <v>1.5508134644243609E-17</v>
      </c>
      <c r="U3">
        <f>U$2*EXP(- U$1 * ($B3*_c1+$C3*_c2+$D3*_c3+'Input spectra'!$Y2))</f>
        <v>1.5207133373442845E-18</v>
      </c>
      <c r="V3">
        <f>V$2*EXP(- V$1 * ($B3*_c1+$C3*_c2+$D3*_c3+'Input spectra'!$Y2))</f>
        <v>1.4910961076091112E-19</v>
      </c>
      <c r="W3">
        <f>W$2*EXP(- W$1 * ($B3*_c1+$C3*_c2+$D3*_c3+'Input spectra'!$Y2))</f>
        <v>1.4619546977645984E-20</v>
      </c>
      <c r="X3">
        <f>X$2*EXP(- X$1 * ($B3*_c1+$C3*_c2+$D3*_c3+'Input spectra'!$Y2))</f>
        <v>1.4332821287303911E-21</v>
      </c>
      <c r="Y3">
        <f>Y$2*EXP(- Y$1 * ($B3*_c1+$C3*_c2+$D3*_c3+'Input spectra'!$Y2))</f>
        <v>1.4050715184795345E-22</v>
      </c>
      <c r="Z3">
        <f>Z$2*EXP(- Z$1 * ($B3*_c1+$C3*_c2+$D3*_c3+'Input spectra'!$Y2))</f>
        <v>1.3773160807352772E-23</v>
      </c>
      <c r="AA3">
        <f>AA$2*EXP(- AA$1 * ($B3*_c1+$C3*_c2+$D3*_c3+'Input spectra'!$Y2))</f>
        <v>1.3500091236849463E-24</v>
      </c>
      <c r="AB3">
        <f>AB$2*EXP(- AB$1 * ($B3*_c1+$C3*_c2+$D3*_c3+'Input spectra'!$Y2))</f>
        <v>1.3231440487106795E-25</v>
      </c>
      <c r="AC3">
        <f>AC$2*EXP(- AC$1 * ($B3*_c1+$C3*_c2+$D3*_c3+'Input spectra'!$Y2))</f>
        <v>1.2967143491367379E-26</v>
      </c>
      <c r="AD3">
        <f>AD$2*EXP(- AD$1 * ($B3*_c1+$C3*_c2+$D3*_c3+'Input spectra'!$Y2))</f>
        <v>1.2707136089933793E-27</v>
      </c>
      <c r="AE3">
        <f>AE$2*EXP(- AE$1 * ($B3*_c1+$C3*_c2+$D3*_c3+'Input spectra'!$Y2))</f>
        <v>1.2451355017967504E-28</v>
      </c>
      <c r="AF3">
        <f>AF$2*EXP(- AF$1 * ($B3*_c1+$C3*_c2+$D3*_c3+'Input spectra'!$Y2))</f>
        <v>1.2199737893449225E-29</v>
      </c>
      <c r="AG3">
        <f>AG$2*EXP(- AG$1 * ($B3*_c1+$C3*_c2+$D3*_c3+'Input spectra'!$Y2))</f>
        <v>1.1952223205296719E-30</v>
      </c>
      <c r="AH3">
        <f>AH$2*EXP(- AH$1 * ($B3*_c1+$C3*_c2+$D3*_c3+'Input spectra'!$Y2))</f>
        <v>1.1708750301638103E-31</v>
      </c>
      <c r="AI3">
        <f>AI$2*EXP(- AI$1 * ($B3*_c1+$C3*_c2+$D3*_c3+'Input spectra'!$Y2))</f>
        <v>1.1469259378240416E-32</v>
      </c>
      <c r="AJ3">
        <f>AJ$2*EXP(- AJ$1 * ($B3*_c1+$C3*_c2+$D3*_c3+'Input spectra'!$Y2))</f>
        <v>1.1233691467087908E-33</v>
      </c>
      <c r="AK3">
        <f>AK$2*EXP(- AK$1 * ($B3*_c1+$C3*_c2+$D3*_c3+'Input spectra'!$Y2))</f>
        <v>1.1001988425112878E-34</v>
      </c>
      <c r="AL3">
        <f>AL$2*EXP(- AL$1 * ($B3*_c1+$C3*_c2+$D3*_c3+'Input spectra'!$Y2))</f>
        <v>1.077409292307206E-35</v>
      </c>
      <c r="AM3">
        <f>AM$2*EXP(- AM$1 * ($B3*_c1+$C3*_c2+$D3*_c3+'Input spectra'!$Y2))</f>
        <v>1.0549948434570826E-36</v>
      </c>
      <c r="AN3">
        <f>AN$2*EXP(- AN$1 * ($B3*_c1+$C3*_c2+$D3*_c3+'Input spectra'!$Y2))</f>
        <v>1.0329499225231358E-37</v>
      </c>
      <c r="AO3">
        <f>AO$2*EXP(- AO$1 * ($B3*_c1+$C3*_c2+$D3*_c3+'Input spectra'!$Y2))</f>
        <v>1.0112690342002632E-38</v>
      </c>
      <c r="AP3">
        <f>AP$2*EXP(- AP$1 * ($B3*_c1+$C3*_c2+$D3*_c3+'Input spectra'!$Y2))</f>
        <v>9.8994676026108345E-40</v>
      </c>
      <c r="AQ3">
        <f>AQ$2*EXP(- AQ$1 * ($B3*_c1+$C3*_c2+$D3*_c3+'Input spectra'!$Y2))</f>
        <v>9.6897775851499388E-41</v>
      </c>
      <c r="AR3">
        <f>AR$2*EXP(- AR$1 * ($B3*_c1+$C3*_c2+$D3*_c3+'Input spectra'!$Y2))</f>
        <v>9.4835676178072024E-42</v>
      </c>
      <c r="AS3">
        <f>AS$2*EXP(- AS$1 * ($B3*_c1+$C3*_c2+$D3*_c3+'Input spectra'!$Y2))</f>
        <v>9.280785768725319E-43</v>
      </c>
      <c r="AT3">
        <f>AT$2*EXP(- AT$1 * ($B3*_c1+$C3*_c2+$D3*_c3+'Input spectra'!$Y2))</f>
        <v>9.0813808359979157E-44</v>
      </c>
      <c r="AU3">
        <f>AU$2*EXP(- AU$1 * ($B3*_c1+$C3*_c2+$D3*_c3+'Input spectra'!$Y2))</f>
        <v>8.8853023377954509E-45</v>
      </c>
      <c r="AV3">
        <f>AV$2*EXP(- AV$1 * ($B3*_c1+$C3*_c2+$D3*_c3+'Input spectra'!$Y2))</f>
        <v>8.6925005026231253E-46</v>
      </c>
      <c r="AW3">
        <f>AW$2*EXP(- AW$1 * ($B3*_c1+$C3*_c2+$D3*_c3+'Input spectra'!$Y2))</f>
        <v>8.5029262597050176E-47</v>
      </c>
      <c r="AX3">
        <f>AX$2*EXP(- AX$1 * ($B3*_c1+$C3*_c2+$D3*_c3+'Input spectra'!$Y2))</f>
        <v>8.3165312294969475E-48</v>
      </c>
      <c r="AY3">
        <f>AY$2*EXP(- AY$1 * ($B3*_c1+$C3*_c2+$D3*_c3+'Input spectra'!$Y2))</f>
        <v>7.3418733474295559E-49</v>
      </c>
      <c r="AZ3">
        <f>AZ$2*EXP(- AZ$1 * ($B3*_c1+$C3*_c2+$D3*_c3+'Input spectra'!$Y2))</f>
        <v>6.2301964449946758E-50</v>
      </c>
      <c r="BA3">
        <f>BA$2*EXP(- BA$1 * ($B3*_c1+$C3*_c2+$D3*_c3+'Input spectra'!$Y2))</f>
        <v>5.5696980079128797E-51</v>
      </c>
      <c r="BB3">
        <f>BB$2*EXP(- BB$1 * ($B3*_c1+$C3*_c2+$D3*_c3+'Input spectra'!$Y2))</f>
        <v>5.0667951125080554E-52</v>
      </c>
      <c r="BC3">
        <f>BC$2*EXP(- BC$1 * ($B3*_c1+$C3*_c2+$D3*_c3+'Input spectra'!$Y2))</f>
        <v>4.6549612613935685E-53</v>
      </c>
      <c r="BD3">
        <f>BD$2*EXP(- BD$1 * ($B3*_c1+$C3*_c2+$D3*_c3+'Input spectra'!$Y2))</f>
        <v>4.3051102572656413E-54</v>
      </c>
      <c r="BE3">
        <f>BE$2*EXP(- BE$1 * ($B3*_c1+$C3*_c2+$D3*_c3+'Input spectra'!$Y2))</f>
        <v>4.0011777176326365E-55</v>
      </c>
      <c r="BF3">
        <f>BF$2*EXP(- BF$1 * ($B3*_c1+$C3*_c2+$D3*_c3+'Input spectra'!$Y2))</f>
        <v>3.7330758838232655E-56</v>
      </c>
      <c r="BG3">
        <f>BG$2*EXP(- BG$1 * ($B3*_c1+$C3*_c2+$D3*_c3+'Input spectra'!$Y2))</f>
        <v>3.4939289842268099E-57</v>
      </c>
      <c r="BH3">
        <f>BH$2*EXP(- BH$1 * ($B3*_c1+$C3*_c2+$D3*_c3+'Input spectra'!$Y2))</f>
        <v>3.2787762572426023E-58</v>
      </c>
      <c r="BI3">
        <f>BI$2*EXP(- BI$1 * ($B3*_c1+$C3*_c2+$D3*_c3+'Input spectra'!$Y2))</f>
        <v>3.0838862780530267E-59</v>
      </c>
      <c r="BJ3">
        <f>BJ$2*EXP(- BJ$1 * ($B3*_c1+$C3*_c2+$D3*_c3+'Input spectra'!$Y2))</f>
        <v>2.906361749463988E-60</v>
      </c>
      <c r="BK3">
        <f>BK$2*EXP(- BK$1 * ($B3*_c1+$C3*_c2+$D3*_c3+'Input spectra'!$Y2))</f>
        <v>2.7438962443500276E-61</v>
      </c>
      <c r="BL3">
        <f>BL$2*EXP(- BL$1 * ($B3*_c1+$C3*_c2+$D3*_c3+'Input spectra'!$Y2))</f>
        <v>2.5946165262280688E-62</v>
      </c>
      <c r="BM3">
        <f>BM$2*EXP(- BM$1 * ($B3*_c1+$C3*_c2+$D3*_c3+'Input spectra'!$Y2))</f>
        <v>2.4569759751510312E-63</v>
      </c>
      <c r="BN3">
        <f>BN$2*EXP(- BN$1 * ($B3*_c1+$C3*_c2+$D3*_c3+'Input spectra'!$Y2))</f>
        <v>2.3296800251038913E-64</v>
      </c>
      <c r="BO3">
        <f>BO$2*EXP(- BO$1 * ($B3*_c1+$C3*_c2+$D3*_c3+'Input spectra'!$Y2))</f>
        <v>2.2116324650032525E-65</v>
      </c>
      <c r="BP3">
        <f>BP$2*EXP(- BP$1 * ($B3*_c1+$C3*_c2+$D3*_c3+'Input spectra'!$Y2))</f>
        <v>2.1018958016090319E-66</v>
      </c>
      <c r="BQ3">
        <f>BQ$2*EXP(- BQ$1 * ($B3*_c1+$C3*_c2+$D3*_c3+'Input spectra'!$Y2))</f>
        <v>1.9996613763208252E-67</v>
      </c>
      <c r="BR3">
        <f>BR$2*EXP(- BR$1 * ($B3*_c1+$C3*_c2+$D3*_c3+'Input spectra'!$Y2))</f>
        <v>1.9042264180594608E-68</v>
      </c>
      <c r="BS3">
        <f>BS$2*EXP(- BS$1 * ($B3*_c1+$C3*_c2+$D3*_c3+'Input spectra'!$Y2))</f>
        <v>1.8149761368666653E-69</v>
      </c>
      <c r="BT3">
        <f>BT$2*EXP(- BT$1 * ($B3*_c1+$C3*_c2+$D3*_c3+'Input spectra'!$Y2))</f>
        <v>1.7313695516187468E-70</v>
      </c>
      <c r="BU3">
        <f>BU$2*EXP(- BU$1 * ($B3*_c1+$C3*_c2+$D3*_c3+'Input spectra'!$Y2))</f>
        <v>1.6529281313280149E-71</v>
      </c>
      <c r="BV3">
        <f>BV$2*EXP(- BV$1 * ($B3*_c1+$C3*_c2+$D3*_c3+'Input spectra'!$Y2))</f>
        <v>1.579226588815713E-72</v>
      </c>
      <c r="BW3">
        <f>BW$2*EXP(- BW$1 * ($B3*_c1+$C3*_c2+$D3*_c3+'Input spectra'!$Y2))</f>
        <v>1.5098853434880908E-73</v>
      </c>
      <c r="BX3">
        <f>BX$2*EXP(- BX$1 * ($B3*_c1+$C3*_c2+$D3*_c3+'Input spectra'!$Y2))</f>
        <v>1.4445642944257559E-74</v>
      </c>
      <c r="BY3">
        <f>BY$2*EXP(- BY$1 * ($B3*_c1+$C3*_c2+$D3*_c3+'Input spectra'!$Y2))</f>
        <v>1.3829576336143029E-75</v>
      </c>
      <c r="BZ3">
        <f>BZ$2*EXP(- BZ$1 * ($B3*_c1+$C3*_c2+$D3*_c3+'Input spectra'!$Y2))</f>
        <v>1.3247894932319841E-76</v>
      </c>
      <c r="CA3">
        <f>CA$2*EXP(- CA$1 * ($B3*_c1+$C3*_c2+$D3*_c3+'Input spectra'!$Y2))</f>
        <v>1.2698102679336094E-77</v>
      </c>
      <c r="CB3">
        <f>CB$2*EXP(- CB$1 * ($B3*_c1+$C3*_c2+$D3*_c3+'Input spectra'!$Y2))</f>
        <v>1.21779348803459E-78</v>
      </c>
      <c r="CC3">
        <f>CC$2*EXP(- CC$1 * ($B3*_c1+$C3*_c2+$D3*_c3+'Input spectra'!$Y2))</f>
        <v>1.1685331458115029E-79</v>
      </c>
      <c r="CD3">
        <f>CD$2*EXP(- CD$1 * ($B3*_c1+$C3*_c2+$D3*_c3+'Input spectra'!$Y2))</f>
        <v>1.121841397163476E-80</v>
      </c>
      <c r="CE3">
        <f>CE$2*EXP(- CE$1 * ($B3*_c1+$C3*_c2+$D3*_c3+'Input spectra'!$Y2))</f>
        <v>1.077546576278374E-81</v>
      </c>
      <c r="CF3">
        <f>CF$2*EXP(- CF$1 * ($B3*_c1+$C3*_c2+$D3*_c3+'Input spectra'!$Y2))</f>
        <v>1.0354914729065241E-82</v>
      </c>
      <c r="CG3">
        <f>CG$2*EXP(- CG$1 * ($B3*_c1+$C3*_c2+$D3*_c3+'Input spectra'!$Y2))</f>
        <v>9.9553183121246648E-84</v>
      </c>
      <c r="CH3">
        <f>CH$2*EXP(- CH$1 * ($B3*_c1+$C3*_c2+$D3*_c3+'Input spectra'!$Y2))</f>
        <v>9.5753503657328982E-85</v>
      </c>
      <c r="CI3">
        <f>CI$2*EXP(- CI$1 * ($B3*_c1+$C3*_c2+$D3*_c3+'Input spectra'!$Y2))</f>
        <v>9.2137896258542279E-86</v>
      </c>
      <c r="CJ3">
        <f>CJ$2*EXP(- CJ$1 * ($B3*_c1+$C3*_c2+$D3*_c3+'Input spectra'!$Y2))</f>
        <v>8.8695095526318614E-87</v>
      </c>
      <c r="CK3">
        <f>CK$2*EXP(- CK$1 * ($B3*_c1+$C3*_c2+$D3*_c3+'Input spectra'!$Y2))</f>
        <v>8.5414693522711062E-88</v>
      </c>
      <c r="CL3">
        <f>CL$2*EXP(- CL$1 * ($B3*_c1+$C3*_c2+$D3*_c3+'Input spectra'!$Y2))</f>
        <v>8.2287060177794867E-89</v>
      </c>
      <c r="CM3">
        <f>CM$2*EXP(- CM$1 * ($B3*_c1+$C3*_c2+$D3*_c3+'Input spectra'!$Y2))</f>
        <v>7.9303272528608459E-90</v>
      </c>
      <c r="CN3">
        <f>CN$2*EXP(- CN$1 * ($B3*_c1+$C3*_c2+$D3*_c3+'Input spectra'!$Y2))</f>
        <v>7.645505164061875E-91</v>
      </c>
      <c r="CO3">
        <f>CO$2*EXP(- CO$1 * ($B3*_c1+$C3*_c2+$D3*_c3+'Input spectra'!$Y2))</f>
        <v>7.3734706234926274E-92</v>
      </c>
      <c r="CP3">
        <f>CP$2*EXP(- CP$1 * ($B3*_c1+$C3*_c2+$D3*_c3+'Input spectra'!$Y2))</f>
        <v>7.1135082187168582E-93</v>
      </c>
      <c r="CQ3">
        <f>CQ$2*EXP(- CQ$1 * ($B3*_c1+$C3*_c2+$D3*_c3+'Input spectra'!$Y2))</f>
        <v>6.8649517183426386E-94</v>
      </c>
      <c r="CR3">
        <f>CR$2*EXP(- CR$1 * ($B3*_c1+$C3*_c2+$D3*_c3+'Input spectra'!$Y2))</f>
        <v>6.6271799918331991E-95</v>
      </c>
      <c r="CS3">
        <f>CS$2*EXP(- CS$1 * ($B3*_c1+$C3*_c2+$D3*_c3+'Input spectra'!$Y2))</f>
        <v>4.2372556980880005E-96</v>
      </c>
      <c r="CT3">
        <f>CT$2*EXP(- CT$1 * ($B3*_c1+$C3*_c2+$D3*_c3+'Input spectra'!$Y2))</f>
        <v>2.733092605548113E-97</v>
      </c>
      <c r="CU3">
        <f>CU$2*EXP(- CU$1 * ($B3*_c1+$C3*_c2+$D3*_c3+'Input spectra'!$Y2))</f>
        <v>1.8796559106306505E-98</v>
      </c>
      <c r="CV3">
        <f>CV$2*EXP(- CV$1 * ($B3*_c1+$C3*_c2+$D3*_c3+'Input spectra'!$Y2))</f>
        <v>1.2985384179577888E-99</v>
      </c>
      <c r="CW3">
        <f>CW$2*EXP(- CW$1 * ($B3*_c1+$C3*_c2+$D3*_c3+'Input spectra'!$Y2))</f>
        <v>8.8050672635319811E-101</v>
      </c>
      <c r="CX3">
        <f>CX$2*EXP(- CX$1 * ($B3*_c1+$C3*_c2+$D3*_c3+'Input spectra'!$Y2))</f>
        <v>5.7479053247865541E-102</v>
      </c>
      <c r="CY3">
        <f>CY$2*EXP(- CY$1 * ($B3*_c1+$C3*_c2+$D3*_c3+'Input spectra'!$Y2))</f>
        <v>3.5251240919701072E-103</v>
      </c>
      <c r="CZ3">
        <f>CZ$2*EXP(- CZ$1 * ($B3*_c1+$C3*_c2+$D3*_c3+'Input spectra'!$Y2))</f>
        <v>1.9521138241306364E-104</v>
      </c>
      <c r="DA3">
        <f>DA$2*EXP(- DA$1 * ($B3*_c1+$C3*_c2+$D3*_c3+'Input spectra'!$Y2))</f>
        <v>9.0142108108991699E-106</v>
      </c>
      <c r="DB3">
        <f>DB$2*EXP(- DB$1 * ($B3*_c1+$C3*_c2+$D3*_c3+'Input spectra'!$Y2))</f>
        <v>2.8012352007572239E-107</v>
      </c>
      <c r="DC3">
        <f>DC$2*EXP(- DC$1 * ($B3*_c1+$C3*_c2+$D3*_c3+'Input spectra'!$Y2))</f>
        <v>1.7670490309916972E-109</v>
      </c>
      <c r="DD3">
        <f>DD$2*EXP(- DD$1 * ($B3*_c1+$C3*_c2+$D3*_c3+'Input spectra'!$Y2))</f>
        <v>0</v>
      </c>
      <c r="DE3">
        <f>DE$2*EXP(- DE$1 * ($B3*_c1+$C3*_c2+$D3*_c3+'Input spectra'!$Y2))</f>
        <v>0</v>
      </c>
      <c r="DF3">
        <f>DF$2*EXP(- DF$1 * ($B3*_c1+$C3*_c2+$D3*_c3+'Input spectra'!$Y2))</f>
        <v>0</v>
      </c>
      <c r="DG3">
        <f>DG$2*EXP(- DG$1 * ($B3*_c1+$C3*_c2+$D3*_c3+'Input spectra'!$Y2))</f>
        <v>0</v>
      </c>
      <c r="DH3">
        <f>DH$2*EXP(- DH$1 * ($B3*_c1+$C3*_c2+$D3*_c3+'Input spectra'!$Y2))</f>
        <v>0</v>
      </c>
      <c r="DI3">
        <f>DI$2*EXP(- DI$1 * ($B3*_c1+$C3*_c2+$D3*_c3+'Input spectra'!$Y2))</f>
        <v>0</v>
      </c>
      <c r="DJ3">
        <f>DJ$2*EXP(- DJ$1 * ($B3*_c1+$C3*_c2+$D3*_c3+'Input spectra'!$Y2))</f>
        <v>0</v>
      </c>
      <c r="DK3">
        <f>DK$2*EXP(- DK$1 * ($B3*_c1+$C3*_c2+$D3*_c3+'Input spectra'!$Y2))</f>
        <v>0</v>
      </c>
      <c r="DL3">
        <f>DL$2*EXP(- DL$1 * ($B3*_c1+$C3*_c2+$D3*_c3+'Input spectra'!$Y2))</f>
        <v>0</v>
      </c>
      <c r="DM3">
        <f>DM$2*EXP(- DM$1 * ($B3*_c1+$C3*_c2+$D3*_c3+'Input spectra'!$Y2))</f>
        <v>0</v>
      </c>
      <c r="DN3">
        <f>DN$2*EXP(- DN$1 * ($B3*_c1+$C3*_c2+$D3*_c3+'Input spectra'!$Y2))</f>
        <v>0</v>
      </c>
      <c r="DO3">
        <f>DO$2*EXP(- DO$1 * ($B3*_c1+$C3*_c2+$D3*_c3+'Input spectra'!$Y2))</f>
        <v>0</v>
      </c>
      <c r="DP3">
        <f>DP$2*EXP(- DP$1 * ($B3*_c1+$C3*_c2+$D3*_c3+'Input spectra'!$Y2))</f>
        <v>0</v>
      </c>
      <c r="DQ3">
        <f>DQ$2*EXP(- DQ$1 * ($B3*_c1+$C3*_c2+$D3*_c3+'Input spectra'!$Y2))</f>
        <v>0</v>
      </c>
      <c r="DR3">
        <f>DR$2*EXP(- DR$1 * ($B3*_c1+$C3*_c2+$D3*_c3+'Input spectra'!$Y2))</f>
        <v>0</v>
      </c>
      <c r="DS3">
        <f>DS$2*EXP(- DS$1 * ($B3*_c1+$C3*_c2+$D3*_c3+'Input spectra'!$Y2))</f>
        <v>0</v>
      </c>
      <c r="DT3">
        <f>DT$2*EXP(- DT$1 * ($B3*_c1+$C3*_c2+$D3*_c3+'Input spectra'!$Y2))</f>
        <v>0</v>
      </c>
      <c r="DU3">
        <f>DU$2*EXP(- DU$1 * ($B3*_c1+$C3*_c2+$D3*_c3+'Input spectra'!$Y2))</f>
        <v>0</v>
      </c>
      <c r="DV3">
        <f>DV$2*EXP(- DV$1 * ($B3*_c1+$C3*_c2+$D3*_c3+'Input spectra'!$Y2))</f>
        <v>0</v>
      </c>
      <c r="DW3">
        <f>DW$2*EXP(- DW$1 * ($B3*_c1+$C3*_c2+$D3*_c3+'Input spectra'!$Y2))</f>
        <v>0</v>
      </c>
      <c r="DX3">
        <f>DX$2*EXP(- DX$1 * ($B3*_c1+$C3*_c2+$D3*_c3+'Input spectra'!$Y2))</f>
        <v>0</v>
      </c>
      <c r="DY3">
        <f>DY$2*EXP(- DY$1 * ($B3*_c1+$C3*_c2+$D3*_c3+'Input spectra'!$Y2))</f>
        <v>0</v>
      </c>
      <c r="DZ3">
        <f>DZ$2*EXP(- DZ$1 * ($B3*_c1+$C3*_c2+$D3*_c3+'Input spectra'!$Y2))</f>
        <v>0</v>
      </c>
      <c r="EA3">
        <f>EA$2*EXP(- EA$1 * ($B3*_c1+$C3*_c2+$D3*_c3+'Input spectra'!$Y2))</f>
        <v>0</v>
      </c>
      <c r="EB3">
        <f>EB$2*EXP(- EB$1 * ($B3*_c1+$C3*_c2+$D3*_c3+'Input spectra'!$Y2))</f>
        <v>0</v>
      </c>
      <c r="EC3">
        <f>EC$2*EXP(- EC$1 * ($B3*_c1+$C3*_c2+$D3*_c3+'Input spectra'!$Y2))</f>
        <v>0</v>
      </c>
      <c r="ED3">
        <f>ED$2*EXP(- ED$1 * ($B3*_c1+$C3*_c2+$D3*_c3+'Input spectra'!$Y2))</f>
        <v>0</v>
      </c>
      <c r="EE3">
        <f>EE$2*EXP(- EE$1 * ($B3*_c1+$C3*_c2+$D3*_c3+'Input spectra'!$Y2))</f>
        <v>0</v>
      </c>
      <c r="EF3">
        <f>EF$2*EXP(- EF$1 * ($B3*_c1+$C3*_c2+$D3*_c3+'Input spectra'!$Y2))</f>
        <v>0</v>
      </c>
      <c r="EG3">
        <f>EG$2*EXP(- EG$1 * ($B3*_c1+$C3*_c2+$D3*_c3+'Input spectra'!$Y2))</f>
        <v>0</v>
      </c>
      <c r="EH3">
        <f>EH$2*EXP(- EH$1 * ($B3*_c1+$C3*_c2+$D3*_c3+'Input spectra'!$Y2))</f>
        <v>0</v>
      </c>
      <c r="EI3">
        <f>EI$2*EXP(- EI$1 * ($B3*_c1+$C3*_c2+$D3*_c3+'Input spectra'!$Y2))</f>
        <v>0</v>
      </c>
      <c r="EJ3">
        <f>EJ$2*EXP(- EJ$1 * ($B3*_c1+$C3*_c2+$D3*_c3+'Input spectra'!$Y2))</f>
        <v>0</v>
      </c>
      <c r="EK3">
        <f>EK$2*EXP(- EK$1 * ($B3*_c1+$C3*_c2+$D3*_c3+'Input spectra'!$Y2))</f>
        <v>0</v>
      </c>
      <c r="EL3">
        <f>EL$2*EXP(- EL$1 * ($B3*_c1+$C3*_c2+$D3*_c3+'Input spectra'!$Y2))</f>
        <v>0</v>
      </c>
      <c r="EM3">
        <f>EM$2*EXP(- EM$1 * ($B3*_c1+$C3*_c2+$D3*_c3+'Input spectra'!$Y2))</f>
        <v>0</v>
      </c>
      <c r="EN3">
        <f>EN$2*EXP(- EN$1 * ($B3*_c1+$C3*_c2+$D3*_c3+'Input spectra'!$Y2))</f>
        <v>0</v>
      </c>
      <c r="EO3">
        <f>EO$2*EXP(- EO$1 * ($B3*_c1+$C3*_c2+$D3*_c3+'Input spectra'!$Y2))</f>
        <v>0</v>
      </c>
      <c r="EP3">
        <f>EP$2*EXP(- EP$1 * ($B3*_c1+$C3*_c2+$D3*_c3+'Input spectra'!$Y2))</f>
        <v>0</v>
      </c>
      <c r="EQ3">
        <f>EQ$2*EXP(- EQ$1 * ($B3*_c1+$C3*_c2+$D3*_c3+'Input spectra'!$Y2))</f>
        <v>0</v>
      </c>
      <c r="ER3">
        <f>ER$2*EXP(- ER$1 * ($B3*_c1+$C3*_c2+$D3*_c3+'Input spectra'!$Y2))</f>
        <v>0</v>
      </c>
      <c r="ES3">
        <f>ES$2*EXP(- ES$1 * ($B3*_c1+$C3*_c2+$D3*_c3+'Input spectra'!$Y2))</f>
        <v>0</v>
      </c>
      <c r="ET3">
        <f>ET$2*EXP(- ET$1 * ($B3*_c1+$C3*_c2+$D3*_c3+'Input spectra'!$Y2))</f>
        <v>0</v>
      </c>
      <c r="EU3">
        <f>EU$2*EXP(- EU$1 * ($B3*_c1+$C3*_c2+$D3*_c3+'Input spectra'!$Y2))</f>
        <v>0</v>
      </c>
      <c r="EV3">
        <f>EV$2*EXP(- EV$1 * ($B3*_c1+$C3*_c2+$D3*_c3+'Input spectra'!$Y2))</f>
        <v>0</v>
      </c>
      <c r="EW3">
        <f>EW$2*EXP(- EW$1 * ($B3*_c1+$C3*_c2+$D3*_c3+'Input spectra'!$Y2))</f>
        <v>0</v>
      </c>
      <c r="EX3">
        <f>EX$2*EXP(- EX$1 * ($B3*_c1+$C3*_c2+$D3*_c3+'Input spectra'!$Y2))</f>
        <v>0</v>
      </c>
      <c r="EY3">
        <f>EY$2*EXP(- EY$1 * ($B3*_c1+$C3*_c2+$D3*_c3+'Input spectra'!$Y2))</f>
        <v>0</v>
      </c>
      <c r="FA3">
        <f>SUM(E3:EY3)</f>
        <v>2.2901651733975858E-2</v>
      </c>
      <c r="FD3">
        <f>(1-EXP(-($B3*_c1+$C3*_c2+$D3*_c3+'Input spectra'!$Y2)*_t))/2</f>
        <v>0.49999527681303008</v>
      </c>
      <c r="FE3">
        <f>LN(1-FD3)/(-($B3*_c1+$C3*_c2+$D3*_c3+'Input spectra'!$Y2))</f>
        <v>2.9954405671642505E-2</v>
      </c>
    </row>
    <row r="4" spans="1:161" x14ac:dyDescent="0.25">
      <c r="A4">
        <v>285</v>
      </c>
      <c r="B4">
        <f>'Input spectra'!B3</f>
        <v>2.81409489558277</v>
      </c>
      <c r="C4">
        <f>'Input spectra'!D3</f>
        <v>2.04486875818804</v>
      </c>
      <c r="D4">
        <f>'Input spectra'!F3</f>
        <v>6.1833668394879603E-2</v>
      </c>
      <c r="E4">
        <f>E$2*EXP(- E$1 * ($B4*_c1+$C4*_c2+$D4*_c3+'Input spectra'!$Y3))</f>
        <v>2.0653927966864227E-2</v>
      </c>
      <c r="F4">
        <f>F$2*EXP(- F$1 * ($B4*_c1+$C4*_c2+$D4*_c3+'Input spectra'!$Y3))</f>
        <v>2.1603079117406589E-3</v>
      </c>
      <c r="G4">
        <f>G$2*EXP(- G$1 * ($B4*_c1+$C4*_c2+$D4*_c3+'Input spectra'!$Y3))</f>
        <v>2.259463247151727E-4</v>
      </c>
      <c r="H4">
        <f>H$2*EXP(- H$1 * ($B4*_c1+$C4*_c2+$D4*_c3+'Input spectra'!$Y3))</f>
        <v>2.3630406195203272E-5</v>
      </c>
      <c r="I4">
        <f>I$2*EXP(- I$1 * ($B4*_c1+$C4*_c2+$D4*_c3+'Input spectra'!$Y3))</f>
        <v>2.4712291516449365E-6</v>
      </c>
      <c r="J4">
        <f>J$2*EXP(- J$1 * ($B4*_c1+$C4*_c2+$D4*_c3+'Input spectra'!$Y3))</f>
        <v>2.5842255332571731E-7</v>
      </c>
      <c r="K4">
        <f>K$2*EXP(- K$1 * ($B4*_c1+$C4*_c2+$D4*_c3+'Input spectra'!$Y3))</f>
        <v>2.702234288710176E-8</v>
      </c>
      <c r="L4">
        <f>L$2*EXP(- L$1 * ($B4*_c1+$C4*_c2+$D4*_c3+'Input spectra'!$Y3))</f>
        <v>2.8254680516159614E-9</v>
      </c>
      <c r="M4">
        <f>M$2*EXP(- M$1 * ($B4*_c1+$C4*_c2+$D4*_c3+'Input spectra'!$Y3))</f>
        <v>2.9541478464071548E-10</v>
      </c>
      <c r="N4">
        <f>N$2*EXP(- N$1 * ($B4*_c1+$C4*_c2+$D4*_c3+'Input spectra'!$Y3))</f>
        <v>3.0885033767759846E-11</v>
      </c>
      <c r="O4">
        <f>O$2*EXP(- O$1 * ($B4*_c1+$C4*_c2+$D4*_c3+'Input spectra'!$Y3))</f>
        <v>3.2287733209183133E-12</v>
      </c>
      <c r="P4">
        <f>P$2*EXP(- P$1 * ($B4*_c1+$C4*_c2+$D4*_c3+'Input spectra'!$Y3))</f>
        <v>3.3752056334831515E-13</v>
      </c>
      <c r="Q4">
        <f>Q$2*EXP(- Q$1 * ($B4*_c1+$C4*_c2+$D4*_c3+'Input spectra'!$Y3))</f>
        <v>3.5280578540977407E-14</v>
      </c>
      <c r="R4">
        <f>R$2*EXP(- R$1 * ($B4*_c1+$C4*_c2+$D4*_c3+'Input spectra'!$Y3))</f>
        <v>3.6875974223048392E-15</v>
      </c>
      <c r="S4">
        <f>S$2*EXP(- S$1 * ($B4*_c1+$C4*_c2+$D4*_c3+'Input spectra'!$Y3))</f>
        <v>3.8541019987131751E-16</v>
      </c>
      <c r="T4">
        <f>T$2*EXP(- T$1 * ($B4*_c1+$C4*_c2+$D4*_c3+'Input spectra'!$Y3))</f>
        <v>4.0278597921209801E-17</v>
      </c>
      <c r="U4">
        <f>U$2*EXP(- U$1 * ($B4*_c1+$C4*_c2+$D4*_c3+'Input spectra'!$Y3))</f>
        <v>4.2091698923304627E-18</v>
      </c>
      <c r="V4">
        <f>V$2*EXP(- V$1 * ($B4*_c1+$C4*_c2+$D4*_c3+'Input spectra'!$Y3))</f>
        <v>4.3983426083220067E-19</v>
      </c>
      <c r="W4">
        <f>W$2*EXP(- W$1 * ($B4*_c1+$C4*_c2+$D4*_c3+'Input spectra'!$Y3))</f>
        <v>4.59569981140643E-20</v>
      </c>
      <c r="X4">
        <f>X$2*EXP(- X$1 * ($B4*_c1+$C4*_c2+$D4*_c3+'Input spectra'!$Y3))</f>
        <v>4.8015752829162798E-21</v>
      </c>
      <c r="Y4">
        <f>Y$2*EXP(- Y$1 * ($B4*_c1+$C4*_c2+$D4*_c3+'Input spectra'!$Y3))</f>
        <v>5.0163150659362577E-22</v>
      </c>
      <c r="Z4">
        <f>Z$2*EXP(- Z$1 * ($B4*_c1+$C4*_c2+$D4*_c3+'Input spectra'!$Y3))</f>
        <v>5.2402778205059947E-23</v>
      </c>
      <c r="AA4">
        <f>AA$2*EXP(- AA$1 * ($B4*_c1+$C4*_c2+$D4*_c3+'Input spectra'!$Y3))</f>
        <v>5.4738351816560328E-24</v>
      </c>
      <c r="AB4">
        <f>AB$2*EXP(- AB$1 * ($B4*_c1+$C4*_c2+$D4*_c3+'Input spectra'!$Y3))</f>
        <v>5.7173721195595788E-25</v>
      </c>
      <c r="AC4">
        <f>AC$2*EXP(- AC$1 * ($B4*_c1+$C4*_c2+$D4*_c3+'Input spectra'!$Y3))</f>
        <v>5.9712873009964561E-26</v>
      </c>
      <c r="AD4">
        <f>AD$2*EXP(- AD$1 * ($B4*_c1+$C4*_c2+$D4*_c3+'Input spectra'!$Y3))</f>
        <v>6.2359934512356023E-27</v>
      </c>
      <c r="AE4">
        <f>AE$2*EXP(- AE$1 * ($B4*_c1+$C4*_c2+$D4*_c3+'Input spectra'!$Y3))</f>
        <v>6.5119177153399565E-28</v>
      </c>
      <c r="AF4">
        <f>AF$2*EXP(- AF$1 * ($B4*_c1+$C4*_c2+$D4*_c3+'Input spectra'!$Y3))</f>
        <v>6.7995020177922062E-29</v>
      </c>
      <c r="AG4">
        <f>AG$2*EXP(- AG$1 * ($B4*_c1+$C4*_c2+$D4*_c3+'Input spectra'!$Y3))</f>
        <v>7.0992034192212007E-30</v>
      </c>
      <c r="AH4">
        <f>AH$2*EXP(- AH$1 * ($B4*_c1+$C4*_c2+$D4*_c3+'Input spectra'!$Y3))</f>
        <v>7.411494468884486E-31</v>
      </c>
      <c r="AI4">
        <f>AI$2*EXP(- AI$1 * ($B4*_c1+$C4*_c2+$D4*_c3+'Input spectra'!$Y3))</f>
        <v>7.7368635514258761E-32</v>
      </c>
      <c r="AJ4">
        <f>AJ$2*EXP(- AJ$1 * ($B4*_c1+$C4*_c2+$D4*_c3+'Input spectra'!$Y3))</f>
        <v>8.0758152262798712E-33</v>
      </c>
      <c r="AK4">
        <f>AK$2*EXP(- AK$1 * ($B4*_c1+$C4*_c2+$D4*_c3+'Input spectra'!$Y3))</f>
        <v>8.4288705579365267E-34</v>
      </c>
      <c r="AL4">
        <f>AL$2*EXP(- AL$1 * ($B4*_c1+$C4*_c2+$D4*_c3+'Input spectra'!$Y3))</f>
        <v>8.796567435112465E-35</v>
      </c>
      <c r="AM4">
        <f>AM$2*EXP(- AM$1 * ($B4*_c1+$C4*_c2+$D4*_c3+'Input spectra'!$Y3))</f>
        <v>9.1794608766850099E-36</v>
      </c>
      <c r="AN4">
        <f>AN$2*EXP(- AN$1 * ($B4*_c1+$C4*_c2+$D4*_c3+'Input spectra'!$Y3))</f>
        <v>9.5781233220556156E-37</v>
      </c>
      <c r="AO4">
        <f>AO$2*EXP(- AO$1 * ($B4*_c1+$C4*_c2+$D4*_c3+'Input spectra'!$Y3))</f>
        <v>9.993144903388595E-38</v>
      </c>
      <c r="AP4">
        <f>AP$2*EXP(- AP$1 * ($B4*_c1+$C4*_c2+$D4*_c3+'Input spectra'!$Y3))</f>
        <v>1.042513369695024E-38</v>
      </c>
      <c r="AQ4">
        <f>AQ$2*EXP(- AQ$1 * ($B4*_c1+$C4*_c2+$D4*_c3+'Input spectra'!$Y3))</f>
        <v>1.0874715950520298E-39</v>
      </c>
      <c r="AR4">
        <f>AR$2*EXP(- AR$1 * ($B4*_c1+$C4*_c2+$D4*_c3+'Input spectra'!$Y3))</f>
        <v>1.1342536283588083E-40</v>
      </c>
      <c r="AS4">
        <f>AS$2*EXP(- AS$1 * ($B4*_c1+$C4*_c2+$D4*_c3+'Input spectra'!$Y3))</f>
        <v>1.1829257856760711E-41</v>
      </c>
      <c r="AT4">
        <f>AT$2*EXP(- AT$1 * ($B4*_c1+$C4*_c2+$D4*_c3+'Input spectra'!$Y3))</f>
        <v>1.2335562506505067E-42</v>
      </c>
      <c r="AU4">
        <f>AU$2*EXP(- AU$1 * ($B4*_c1+$C4*_c2+$D4*_c3+'Input spectra'!$Y3))</f>
        <v>1.2862150841016201E-43</v>
      </c>
      <c r="AV4">
        <f>AV$2*EXP(- AV$1 * ($B4*_c1+$C4*_c2+$D4*_c3+'Input spectra'!$Y3))</f>
        <v>1.3409742292659604E-44</v>
      </c>
      <c r="AW4">
        <f>AW$2*EXP(- AW$1 * ($B4*_c1+$C4*_c2+$D4*_c3+'Input spectra'!$Y3))</f>
        <v>1.3979075122048057E-45</v>
      </c>
      <c r="AX4">
        <f>AX$2*EXP(- AX$1 * ($B4*_c1+$C4*_c2+$D4*_c3+'Input spectra'!$Y3))</f>
        <v>1.4570906368422084E-46</v>
      </c>
      <c r="AY4">
        <f>AY$2*EXP(- AY$1 * ($B4*_c1+$C4*_c2+$D4*_c3+'Input spectra'!$Y3))</f>
        <v>1.3708361604203212E-47</v>
      </c>
      <c r="AZ4">
        <f>AZ$2*EXP(- AZ$1 * ($B4*_c1+$C4*_c2+$D4*_c3+'Input spectra'!$Y3))</f>
        <v>1.2396946385937829E-48</v>
      </c>
      <c r="BA4">
        <f>BA$2*EXP(- BA$1 * ($B4*_c1+$C4*_c2+$D4*_c3+'Input spectra'!$Y3))</f>
        <v>1.1810790042118609E-49</v>
      </c>
      <c r="BB4">
        <f>BB$2*EXP(- BB$1 * ($B4*_c1+$C4*_c2+$D4*_c3+'Input spectra'!$Y3))</f>
        <v>1.1450249837367266E-50</v>
      </c>
      <c r="BC4">
        <f>BC$2*EXP(- BC$1 * ($B4*_c1+$C4*_c2+$D4*_c3+'Input spectra'!$Y3))</f>
        <v>1.1210681384020239E-51</v>
      </c>
      <c r="BD4">
        <f>BD$2*EXP(- BD$1 * ($B4*_c1+$C4*_c2+$D4*_c3+'Input spectra'!$Y3))</f>
        <v>1.1049294165760611E-52</v>
      </c>
      <c r="BE4">
        <f>BE$2*EXP(- BE$1 * ($B4*_c1+$C4*_c2+$D4*_c3+'Input spectra'!$Y3))</f>
        <v>1.0943907603475431E-53</v>
      </c>
      <c r="BF4">
        <f>BF$2*EXP(- BF$1 * ($B4*_c1+$C4*_c2+$D4*_c3+'Input spectra'!$Y3))</f>
        <v>1.0881423497247252E-54</v>
      </c>
      <c r="BG4">
        <f>BG$2*EXP(- BG$1 * ($B4*_c1+$C4*_c2+$D4*_c3+'Input spectra'!$Y3))</f>
        <v>1.0853436938499843E-55</v>
      </c>
      <c r="BH4">
        <f>BH$2*EXP(- BH$1 * ($B4*_c1+$C4*_c2+$D4*_c3+'Input spectra'!$Y3))</f>
        <v>1.0854237349243586E-56</v>
      </c>
      <c r="BI4">
        <f>BI$2*EXP(- BI$1 * ($B4*_c1+$C4*_c2+$D4*_c3+'Input spectra'!$Y3))</f>
        <v>1.0879782310839065E-57</v>
      </c>
      <c r="BJ4">
        <f>BJ$2*EXP(- BJ$1 * ($B4*_c1+$C4*_c2+$D4*_c3+'Input spectra'!$Y3))</f>
        <v>1.0927123188933508E-58</v>
      </c>
      <c r="BK4">
        <f>BK$2*EXP(- BK$1 * ($B4*_c1+$C4*_c2+$D4*_c3+'Input spectra'!$Y3))</f>
        <v>1.0994061804473485E-59</v>
      </c>
      <c r="BL4">
        <f>BL$2*EXP(- BL$1 * ($B4*_c1+$C4*_c2+$D4*_c3+'Input spectra'!$Y3))</f>
        <v>1.1078934315929645E-60</v>
      </c>
      <c r="BM4">
        <f>BM$2*EXP(- BM$1 * ($B4*_c1+$C4*_c2+$D4*_c3+'Input spectra'!$Y3))</f>
        <v>1.1180469372166421E-61</v>
      </c>
      <c r="BN4">
        <f>BN$2*EXP(- BN$1 * ($B4*_c1+$C4*_c2+$D4*_c3+'Input spectra'!$Y3))</f>
        <v>1.1297691750710306E-62</v>
      </c>
      <c r="BO4">
        <f>BO$2*EXP(- BO$1 * ($B4*_c1+$C4*_c2+$D4*_c3+'Input spectra'!$Y3))</f>
        <v>1.1429854983772902E-63</v>
      </c>
      <c r="BP4">
        <f>BP$2*EXP(- BP$1 * ($B4*_c1+$C4*_c2+$D4*_c3+'Input spectra'!$Y3))</f>
        <v>1.1576393091591987E-64</v>
      </c>
      <c r="BQ4">
        <f>BQ$2*EXP(- BQ$1 * ($B4*_c1+$C4*_c2+$D4*_c3+'Input spectra'!$Y3))</f>
        <v>1.1736885280647738E-65</v>
      </c>
      <c r="BR4">
        <f>BR$2*EXP(- BR$1 * ($B4*_c1+$C4*_c2+$D4*_c3+'Input spectra'!$Y3))</f>
        <v>1.1911029663563012E-66</v>
      </c>
      <c r="BS4">
        <f>BS$2*EXP(- BS$1 * ($B4*_c1+$C4*_c2+$D4*_c3+'Input spectra'!$Y3))</f>
        <v>1.2098623397664963E-67</v>
      </c>
      <c r="BT4">
        <f>BT$2*EXP(- BT$1 * ($B4*_c1+$C4*_c2+$D4*_c3+'Input spectra'!$Y3))</f>
        <v>1.2299547481272568E-68</v>
      </c>
      <c r="BU4">
        <f>BU$2*EXP(- BU$1 * ($B4*_c1+$C4*_c2+$D4*_c3+'Input spectra'!$Y3))</f>
        <v>1.2513754990334507E-69</v>
      </c>
      <c r="BV4">
        <f>BV$2*EXP(- BV$1 * ($B4*_c1+$C4*_c2+$D4*_c3+'Input spectra'!$Y3))</f>
        <v>1.2741261897425526E-70</v>
      </c>
      <c r="BW4">
        <f>BW$2*EXP(- BW$1 * ($B4*_c1+$C4*_c2+$D4*_c3+'Input spectra'!$Y3))</f>
        <v>1.2982139857871516E-71</v>
      </c>
      <c r="BX4">
        <f>BX$2*EXP(- BX$1 * ($B4*_c1+$C4*_c2+$D4*_c3+'Input spectra'!$Y3))</f>
        <v>1.3236510514923696E-72</v>
      </c>
      <c r="BY4">
        <f>BY$2*EXP(- BY$1 * ($B4*_c1+$C4*_c2+$D4*_c3+'Input spectra'!$Y3))</f>
        <v>1.3504540993045855E-73</v>
      </c>
      <c r="BZ4">
        <f>BZ$2*EXP(- BZ$1 * ($B4*_c1+$C4*_c2+$D4*_c3+'Input spectra'!$Y3))</f>
        <v>1.3786440331774185E-74</v>
      </c>
      <c r="CA4">
        <f>CA$2*EXP(- CA$1 * ($B4*_c1+$C4*_c2+$D4*_c3+'Input spectra'!$Y3))</f>
        <v>1.408245667284411E-75</v>
      </c>
      <c r="CB4">
        <f>CB$2*EXP(- CB$1 * ($B4*_c1+$C4*_c2+$D4*_c3+'Input spectra'!$Y3))</f>
        <v>1.4392875057397404E-76</v>
      </c>
      <c r="CC4">
        <f>CC$2*EXP(- CC$1 * ($B4*_c1+$C4*_c2+$D4*_c3+'Input spectra'!$Y3))</f>
        <v>1.4718015722749338E-77</v>
      </c>
      <c r="CD4">
        <f>CD$2*EXP(- CD$1 * ($B4*_c1+$C4*_c2+$D4*_c3+'Input spectra'!$Y3))</f>
        <v>1.5058232812723454E-78</v>
      </c>
      <c r="CE4">
        <f>CE$2*EXP(- CE$1 * ($B4*_c1+$C4*_c2+$D4*_c3+'Input spectra'!$Y3))</f>
        <v>1.5413913434114936E-79</v>
      </c>
      <c r="CF4">
        <f>CF$2*EXP(- CF$1 * ($B4*_c1+$C4*_c2+$D4*_c3+'Input spectra'!$Y3))</f>
        <v>1.5785477006064318E-80</v>
      </c>
      <c r="CG4">
        <f>CG$2*EXP(- CG$1 * ($B4*_c1+$C4*_c2+$D4*_c3+'Input spectra'!$Y3))</f>
        <v>1.6173374860104694E-81</v>
      </c>
      <c r="CH4">
        <f>CH$2*EXP(- CH$1 * ($B4*_c1+$C4*_c2+$D4*_c3+'Input spectra'!$Y3))</f>
        <v>1.657809005719676E-82</v>
      </c>
      <c r="CI4">
        <f>CI$2*EXP(- CI$1 * ($B4*_c1+$C4*_c2+$D4*_c3+'Input spectra'!$Y3))</f>
        <v>1.7000137394812441E-83</v>
      </c>
      <c r="CJ4">
        <f>CJ$2*EXP(- CJ$1 * ($B4*_c1+$C4*_c2+$D4*_c3+'Input spectra'!$Y3))</f>
        <v>1.7440063582446967E-84</v>
      </c>
      <c r="CK4">
        <f>CK$2*EXP(- CK$1 * ($B4*_c1+$C4*_c2+$D4*_c3+'Input spectra'!$Y3))</f>
        <v>1.7898447568215873E-85</v>
      </c>
      <c r="CL4">
        <f>CL$2*EXP(- CL$1 * ($B4*_c1+$C4*_c2+$D4*_c3+'Input spectra'!$Y3))</f>
        <v>1.8375901002613256E-86</v>
      </c>
      <c r="CM4">
        <f>CM$2*EXP(- CM$1 * ($B4*_c1+$C4*_c2+$D4*_c3+'Input spectra'!$Y3))</f>
        <v>1.8873068828312059E-87</v>
      </c>
      <c r="CN4">
        <f>CN$2*EXP(- CN$1 * ($B4*_c1+$C4*_c2+$D4*_c3+'Input spectra'!$Y3))</f>
        <v>1.9390629987149333E-88</v>
      </c>
      <c r="CO4">
        <f>CO$2*EXP(- CO$1 * ($B4*_c1+$C4*_c2+$D4*_c3+'Input spectra'!$Y3))</f>
        <v>1.9929298237327287E-89</v>
      </c>
      <c r="CP4">
        <f>CP$2*EXP(- CP$1 * ($B4*_c1+$C4*_c2+$D4*_c3+'Input spectra'!$Y3))</f>
        <v>2.0489823075426697E-90</v>
      </c>
      <c r="CQ4">
        <f>CQ$2*EXP(- CQ$1 * ($B4*_c1+$C4*_c2+$D4*_c3+'Input spectra'!$Y3))</f>
        <v>2.1072990759114013E-91</v>
      </c>
      <c r="CR4">
        <f>CR$2*EXP(- CR$1 * ($B4*_c1+$C4*_c2+$D4*_c3+'Input spectra'!$Y3))</f>
        <v>2.1679625427568469E-92</v>
      </c>
      <c r="CS4">
        <f>CS$2*EXP(- CS$1 * ($B4*_c1+$C4*_c2+$D4*_c3+'Input spectra'!$Y3))</f>
        <v>1.4772091854448309E-93</v>
      </c>
      <c r="CT4">
        <f>CT$2*EXP(- CT$1 * ($B4*_c1+$C4*_c2+$D4*_c3+'Input spectra'!$Y3))</f>
        <v>1.0154206544201992E-94</v>
      </c>
      <c r="CU4">
        <f>CU$2*EXP(- CU$1 * ($B4*_c1+$C4*_c2+$D4*_c3+'Input spectra'!$Y3))</f>
        <v>7.4422511067592572E-96</v>
      </c>
      <c r="CV4">
        <f>CV$2*EXP(- CV$1 * ($B4*_c1+$C4*_c2+$D4*_c3+'Input spectra'!$Y3))</f>
        <v>5.4791739246538253E-97</v>
      </c>
      <c r="CW4">
        <f>CW$2*EXP(- CW$1 * ($B4*_c1+$C4*_c2+$D4*_c3+'Input spectra'!$Y3))</f>
        <v>3.9593808675040482E-98</v>
      </c>
      <c r="CX4">
        <f>CX$2*EXP(- CX$1 * ($B4*_c1+$C4*_c2+$D4*_c3+'Input spectra'!$Y3))</f>
        <v>2.7544730471276971E-99</v>
      </c>
      <c r="CY4">
        <f>CY$2*EXP(- CY$1 * ($B4*_c1+$C4*_c2+$D4*_c3+'Input spectra'!$Y3))</f>
        <v>1.800270020884777E-100</v>
      </c>
      <c r="CZ4">
        <f>CZ$2*EXP(- CZ$1 * ($B4*_c1+$C4*_c2+$D4*_c3+'Input spectra'!$Y3))</f>
        <v>1.0624357979247224E-101</v>
      </c>
      <c r="DA4">
        <f>DA$2*EXP(- DA$1 * ($B4*_c1+$C4*_c2+$D4*_c3+'Input spectra'!$Y3))</f>
        <v>5.2282890244939027E-103</v>
      </c>
      <c r="DB4">
        <f>DB$2*EXP(- DB$1 * ($B4*_c1+$C4*_c2+$D4*_c3+'Input spectra'!$Y3))</f>
        <v>1.7314731892645178E-104</v>
      </c>
      <c r="DC4">
        <f>DC$2*EXP(- DC$1 * ($B4*_c1+$C4*_c2+$D4*_c3+'Input spectra'!$Y3))</f>
        <v>1.1639896402806677E-106</v>
      </c>
      <c r="DD4">
        <f>DD$2*EXP(- DD$1 * ($B4*_c1+$C4*_c2+$D4*_c3+'Input spectra'!$Y3))</f>
        <v>0</v>
      </c>
      <c r="DE4">
        <f>DE$2*EXP(- DE$1 * ($B4*_c1+$C4*_c2+$D4*_c3+'Input spectra'!$Y3))</f>
        <v>0</v>
      </c>
      <c r="DF4">
        <f>DF$2*EXP(- DF$1 * ($B4*_c1+$C4*_c2+$D4*_c3+'Input spectra'!$Y3))</f>
        <v>0</v>
      </c>
      <c r="DG4">
        <f>DG$2*EXP(- DG$1 * ($B4*_c1+$C4*_c2+$D4*_c3+'Input spectra'!$Y3))</f>
        <v>0</v>
      </c>
      <c r="DH4">
        <f>DH$2*EXP(- DH$1 * ($B4*_c1+$C4*_c2+$D4*_c3+'Input spectra'!$Y3))</f>
        <v>0</v>
      </c>
      <c r="DI4">
        <f>DI$2*EXP(- DI$1 * ($B4*_c1+$C4*_c2+$D4*_c3+'Input spectra'!$Y3))</f>
        <v>0</v>
      </c>
      <c r="DJ4">
        <f>DJ$2*EXP(- DJ$1 * ($B4*_c1+$C4*_c2+$D4*_c3+'Input spectra'!$Y3))</f>
        <v>0</v>
      </c>
      <c r="DK4">
        <f>DK$2*EXP(- DK$1 * ($B4*_c1+$C4*_c2+$D4*_c3+'Input spectra'!$Y3))</f>
        <v>0</v>
      </c>
      <c r="DL4">
        <f>DL$2*EXP(- DL$1 * ($B4*_c1+$C4*_c2+$D4*_c3+'Input spectra'!$Y3))</f>
        <v>0</v>
      </c>
      <c r="DM4">
        <f>DM$2*EXP(- DM$1 * ($B4*_c1+$C4*_c2+$D4*_c3+'Input spectra'!$Y3))</f>
        <v>0</v>
      </c>
      <c r="DN4">
        <f>DN$2*EXP(- DN$1 * ($B4*_c1+$C4*_c2+$D4*_c3+'Input spectra'!$Y3))</f>
        <v>0</v>
      </c>
      <c r="DO4">
        <f>DO$2*EXP(- DO$1 * ($B4*_c1+$C4*_c2+$D4*_c3+'Input spectra'!$Y3))</f>
        <v>0</v>
      </c>
      <c r="DP4">
        <f>DP$2*EXP(- DP$1 * ($B4*_c1+$C4*_c2+$D4*_c3+'Input spectra'!$Y3))</f>
        <v>0</v>
      </c>
      <c r="DQ4">
        <f>DQ$2*EXP(- DQ$1 * ($B4*_c1+$C4*_c2+$D4*_c3+'Input spectra'!$Y3))</f>
        <v>0</v>
      </c>
      <c r="DR4">
        <f>DR$2*EXP(- DR$1 * ($B4*_c1+$C4*_c2+$D4*_c3+'Input spectra'!$Y3))</f>
        <v>0</v>
      </c>
      <c r="DS4">
        <f>DS$2*EXP(- DS$1 * ($B4*_c1+$C4*_c2+$D4*_c3+'Input spectra'!$Y3))</f>
        <v>0</v>
      </c>
      <c r="DT4">
        <f>DT$2*EXP(- DT$1 * ($B4*_c1+$C4*_c2+$D4*_c3+'Input spectra'!$Y3))</f>
        <v>0</v>
      </c>
      <c r="DU4">
        <f>DU$2*EXP(- DU$1 * ($B4*_c1+$C4*_c2+$D4*_c3+'Input spectra'!$Y3))</f>
        <v>0</v>
      </c>
      <c r="DV4">
        <f>DV$2*EXP(- DV$1 * ($B4*_c1+$C4*_c2+$D4*_c3+'Input spectra'!$Y3))</f>
        <v>0</v>
      </c>
      <c r="DW4">
        <f>DW$2*EXP(- DW$1 * ($B4*_c1+$C4*_c2+$D4*_c3+'Input spectra'!$Y3))</f>
        <v>0</v>
      </c>
      <c r="DX4">
        <f>DX$2*EXP(- DX$1 * ($B4*_c1+$C4*_c2+$D4*_c3+'Input spectra'!$Y3))</f>
        <v>0</v>
      </c>
      <c r="DY4">
        <f>DY$2*EXP(- DY$1 * ($B4*_c1+$C4*_c2+$D4*_c3+'Input spectra'!$Y3))</f>
        <v>0</v>
      </c>
      <c r="DZ4">
        <f>DZ$2*EXP(- DZ$1 * ($B4*_c1+$C4*_c2+$D4*_c3+'Input spectra'!$Y3))</f>
        <v>0</v>
      </c>
      <c r="EA4">
        <f>EA$2*EXP(- EA$1 * ($B4*_c1+$C4*_c2+$D4*_c3+'Input spectra'!$Y3))</f>
        <v>0</v>
      </c>
      <c r="EB4">
        <f>EB$2*EXP(- EB$1 * ($B4*_c1+$C4*_c2+$D4*_c3+'Input spectra'!$Y3))</f>
        <v>0</v>
      </c>
      <c r="EC4">
        <f>EC$2*EXP(- EC$1 * ($B4*_c1+$C4*_c2+$D4*_c3+'Input spectra'!$Y3))</f>
        <v>0</v>
      </c>
      <c r="ED4">
        <f>ED$2*EXP(- ED$1 * ($B4*_c1+$C4*_c2+$D4*_c3+'Input spectra'!$Y3))</f>
        <v>0</v>
      </c>
      <c r="EE4">
        <f>EE$2*EXP(- EE$1 * ($B4*_c1+$C4*_c2+$D4*_c3+'Input spectra'!$Y3))</f>
        <v>0</v>
      </c>
      <c r="EF4">
        <f>EF$2*EXP(- EF$1 * ($B4*_c1+$C4*_c2+$D4*_c3+'Input spectra'!$Y3))</f>
        <v>0</v>
      </c>
      <c r="EG4">
        <f>EG$2*EXP(- EG$1 * ($B4*_c1+$C4*_c2+$D4*_c3+'Input spectra'!$Y3))</f>
        <v>0</v>
      </c>
      <c r="EH4">
        <f>EH$2*EXP(- EH$1 * ($B4*_c1+$C4*_c2+$D4*_c3+'Input spectra'!$Y3))</f>
        <v>0</v>
      </c>
      <c r="EI4">
        <f>EI$2*EXP(- EI$1 * ($B4*_c1+$C4*_c2+$D4*_c3+'Input spectra'!$Y3))</f>
        <v>0</v>
      </c>
      <c r="EJ4">
        <f>EJ$2*EXP(- EJ$1 * ($B4*_c1+$C4*_c2+$D4*_c3+'Input spectra'!$Y3))</f>
        <v>0</v>
      </c>
      <c r="EK4">
        <f>EK$2*EXP(- EK$1 * ($B4*_c1+$C4*_c2+$D4*_c3+'Input spectra'!$Y3))</f>
        <v>0</v>
      </c>
      <c r="EL4">
        <f>EL$2*EXP(- EL$1 * ($B4*_c1+$C4*_c2+$D4*_c3+'Input spectra'!$Y3))</f>
        <v>0</v>
      </c>
      <c r="EM4">
        <f>EM$2*EXP(- EM$1 * ($B4*_c1+$C4*_c2+$D4*_c3+'Input spectra'!$Y3))</f>
        <v>0</v>
      </c>
      <c r="EN4">
        <f>EN$2*EXP(- EN$1 * ($B4*_c1+$C4*_c2+$D4*_c3+'Input spectra'!$Y3))</f>
        <v>0</v>
      </c>
      <c r="EO4">
        <f>EO$2*EXP(- EO$1 * ($B4*_c1+$C4*_c2+$D4*_c3+'Input spectra'!$Y3))</f>
        <v>0</v>
      </c>
      <c r="EP4">
        <f>EP$2*EXP(- EP$1 * ($B4*_c1+$C4*_c2+$D4*_c3+'Input spectra'!$Y3))</f>
        <v>0</v>
      </c>
      <c r="EQ4">
        <f>EQ$2*EXP(- EQ$1 * ($B4*_c1+$C4*_c2+$D4*_c3+'Input spectra'!$Y3))</f>
        <v>0</v>
      </c>
      <c r="ER4">
        <f>ER$2*EXP(- ER$1 * ($B4*_c1+$C4*_c2+$D4*_c3+'Input spectra'!$Y3))</f>
        <v>0</v>
      </c>
      <c r="ES4">
        <f>ES$2*EXP(- ES$1 * ($B4*_c1+$C4*_c2+$D4*_c3+'Input spectra'!$Y3))</f>
        <v>0</v>
      </c>
      <c r="ET4">
        <f>ET$2*EXP(- ET$1 * ($B4*_c1+$C4*_c2+$D4*_c3+'Input spectra'!$Y3))</f>
        <v>0</v>
      </c>
      <c r="EU4">
        <f>EU$2*EXP(- EU$1 * ($B4*_c1+$C4*_c2+$D4*_c3+'Input spectra'!$Y3))</f>
        <v>0</v>
      </c>
      <c r="EV4">
        <f>EV$2*EXP(- EV$1 * ($B4*_c1+$C4*_c2+$D4*_c3+'Input spectra'!$Y3))</f>
        <v>0</v>
      </c>
      <c r="EW4">
        <f>EW$2*EXP(- EW$1 * ($B4*_c1+$C4*_c2+$D4*_c3+'Input spectra'!$Y3))</f>
        <v>0</v>
      </c>
      <c r="EX4">
        <f>EX$2*EXP(- EX$1 * ($B4*_c1+$C4*_c2+$D4*_c3+'Input spectra'!$Y3))</f>
        <v>0</v>
      </c>
      <c r="EY4">
        <f>EY$2*EXP(- EY$1 * ($B4*_c1+$C4*_c2+$D4*_c3+'Input spectra'!$Y3))</f>
        <v>0</v>
      </c>
      <c r="FA4">
        <f t="shared" ref="FA4:FA67" si="0">SUM(E4:EY4)</f>
        <v>2.3066572438936683E-2</v>
      </c>
      <c r="FD4">
        <f>(1-EXP(-($B4*_c1+$C4*_c2+$D4*_c3+'Input spectra'!$Y3)*_t))/2</f>
        <v>0.49999350757813682</v>
      </c>
      <c r="FE4">
        <f>LN(1-FD4)/(-($B4*_c1+$C4*_c2+$D4*_c3+'Input spectra'!$Y3))</f>
        <v>3.0801233878619071E-2</v>
      </c>
    </row>
    <row r="5" spans="1:161" x14ac:dyDescent="0.25">
      <c r="A5">
        <v>290</v>
      </c>
      <c r="B5">
        <f>'Input spectra'!B4</f>
        <v>2.7374047056542099</v>
      </c>
      <c r="C5">
        <f>'Input spectra'!D4</f>
        <v>2.0038221240790701</v>
      </c>
      <c r="D5">
        <f>'Input spectra'!F4</f>
        <v>6.5893556237435799E-2</v>
      </c>
      <c r="E5">
        <f>E$2*EXP(- E$1 * ($B5*_c1+$C5*_c2+$D5*_c3+'Input spectra'!$Y4))</f>
        <v>2.0653927966864227E-2</v>
      </c>
      <c r="F5">
        <f>F$2*EXP(- F$1 * ($B5*_c1+$C5*_c2+$D5*_c3+'Input spectra'!$Y4))</f>
        <v>2.3022367117049897E-3</v>
      </c>
      <c r="G5">
        <f>G$2*EXP(- G$1 * ($B5*_c1+$C5*_c2+$D5*_c3+'Input spectra'!$Y4))</f>
        <v>2.5661020224543996E-4</v>
      </c>
      <c r="H5">
        <f>H$2*EXP(- H$1 * ($B5*_c1+$C5*_c2+$D5*_c3+'Input spectra'!$Y4))</f>
        <v>2.8600534093356517E-5</v>
      </c>
      <c r="I5">
        <f>I$2*EXP(- I$1 * ($B5*_c1+$C5*_c2+$D5*_c3+'Input spectra'!$Y4))</f>
        <v>3.187500734614034E-6</v>
      </c>
      <c r="J5">
        <f>J$2*EXP(- J$1 * ($B5*_c1+$C5*_c2+$D5*_c3+'Input spectra'!$Y4))</f>
        <v>3.5522376010840016E-7</v>
      </c>
      <c r="K5">
        <f>K$2*EXP(- K$1 * ($B5*_c1+$C5*_c2+$D5*_c3+'Input spectra'!$Y4))</f>
        <v>3.9584841750725016E-8</v>
      </c>
      <c r="L5">
        <f>L$2*EXP(- L$1 * ($B5*_c1+$C5*_c2+$D5*_c3+'Input spectra'!$Y4))</f>
        <v>4.4109347395969933E-9</v>
      </c>
      <c r="M5">
        <f>M$2*EXP(- M$1 * ($B5*_c1+$C5*_c2+$D5*_c3+'Input spectra'!$Y4))</f>
        <v>4.9148104935872757E-10</v>
      </c>
      <c r="N5">
        <f>N$2*EXP(- N$1 * ($B5*_c1+$C5*_c2+$D5*_c3+'Input spectra'!$Y4))</f>
        <v>5.475918168451177E-11</v>
      </c>
      <c r="O5">
        <f>O$2*EXP(- O$1 * ($B5*_c1+$C5*_c2+$D5*_c3+'Input spectra'!$Y4))</f>
        <v>6.1007150944533568E-12</v>
      </c>
      <c r="P5">
        <f>P$2*EXP(- P$1 * ($B5*_c1+$C5*_c2+$D5*_c3+'Input spectra'!$Y4))</f>
        <v>6.7963814169784019E-13</v>
      </c>
      <c r="Q5">
        <f>Q$2*EXP(- Q$1 * ($B5*_c1+$C5*_c2+$D5*_c3+'Input spectra'!$Y4))</f>
        <v>7.5709002374153613E-14</v>
      </c>
      <c r="R5">
        <f>R$2*EXP(- R$1 * ($B5*_c1+$C5*_c2+$D5*_c3+'Input spectra'!$Y4))</f>
        <v>8.4331465358463933E-15</v>
      </c>
      <c r="S5">
        <f>S$2*EXP(- S$1 * ($B5*_c1+$C5*_c2+$D5*_c3+'Input spectra'!$Y4))</f>
        <v>9.3929858237343176E-16</v>
      </c>
      <c r="T5">
        <f>T$2*EXP(- T$1 * ($B5*_c1+$C5*_c2+$D5*_c3+'Input spectra'!$Y4))</f>
        <v>1.0461383575236731E-16</v>
      </c>
      <c r="U5">
        <f>U$2*EXP(- U$1 * ($B5*_c1+$C5*_c2+$D5*_c3+'Input spectra'!$Y4))</f>
        <v>1.1650526596578498E-17</v>
      </c>
      <c r="V5">
        <f>V$2*EXP(- V$1 * ($B5*_c1+$C5*_c2+$D5*_c3+'Input spectra'!$Y4))</f>
        <v>1.2973957615113261E-18</v>
      </c>
      <c r="W5">
        <f>W$2*EXP(- W$1 * ($B5*_c1+$C5*_c2+$D5*_c3+'Input spectra'!$Y4))</f>
        <v>1.4446724504429121E-19</v>
      </c>
      <c r="X5">
        <f>X$2*EXP(- X$1 * ($B5*_c1+$C5*_c2+$D5*_c3+'Input spectra'!$Y4))</f>
        <v>1.6085545710344483E-20</v>
      </c>
      <c r="Y5">
        <f>Y$2*EXP(- Y$1 * ($B5*_c1+$C5*_c2+$D5*_c3+'Input spectra'!$Y4))</f>
        <v>1.7908993606225173E-21</v>
      </c>
      <c r="Z5">
        <f>Z$2*EXP(- Z$1 * ($B5*_c1+$C5*_c2+$D5*_c3+'Input spectra'!$Y4))</f>
        <v>1.9937697686232867E-22</v>
      </c>
      <c r="AA5">
        <f>AA$2*EXP(- AA$1 * ($B5*_c1+$C5*_c2+$D5*_c3+'Input spectra'!$Y4))</f>
        <v>2.219456970346226E-23</v>
      </c>
      <c r="AB5">
        <f>AB$2*EXP(- AB$1 * ($B5*_c1+$C5*_c2+$D5*_c3+'Input spectra'!$Y4))</f>
        <v>2.4705053078211824E-24</v>
      </c>
      <c r="AC5">
        <f>AC$2*EXP(- AC$1 * ($B5*_c1+$C5*_c2+$D5*_c3+'Input spectra'!$Y4))</f>
        <v>2.7497399141745454E-25</v>
      </c>
      <c r="AD5">
        <f>AD$2*EXP(- AD$1 * ($B5*_c1+$C5*_c2+$D5*_c3+'Input spectra'!$Y4))</f>
        <v>3.0602973044932311E-26</v>
      </c>
      <c r="AE5">
        <f>AE$2*EXP(- AE$1 * ($B5*_c1+$C5*_c2+$D5*_c3+'Input spectra'!$Y4))</f>
        <v>3.405659245131752E-27</v>
      </c>
      <c r="AF5">
        <f>AF$2*EXP(- AF$1 * ($B5*_c1+$C5*_c2+$D5*_c3+'Input spectra'!$Y4))</f>
        <v>3.789690245295E-28</v>
      </c>
      <c r="AG5">
        <f>AG$2*EXP(- AG$1 * ($B5*_c1+$C5*_c2+$D5*_c3+'Input spectra'!$Y4))</f>
        <v>4.2166790497308831E-29</v>
      </c>
      <c r="AH5">
        <f>AH$2*EXP(- AH$1 * ($B5*_c1+$C5*_c2+$D5*_c3+'Input spectra'!$Y4))</f>
        <v>4.6913845497772693E-30</v>
      </c>
      <c r="AI5">
        <f>AI$2*EXP(- AI$1 * ($B5*_c1+$C5*_c2+$D5*_c3+'Input spectra'!$Y4))</f>
        <v>5.2190865721415469E-31</v>
      </c>
      <c r="AJ5">
        <f>AJ$2*EXP(- AJ$1 * ($B5*_c1+$C5*_c2+$D5*_c3+'Input spectra'!$Y4))</f>
        <v>5.8056420509757369E-32</v>
      </c>
      <c r="AK5">
        <f>AK$2*EXP(- AK$1 * ($B5*_c1+$C5*_c2+$D5*_c3+'Input spectra'!$Y4))</f>
        <v>6.4575471394136008E-33</v>
      </c>
      <c r="AL5">
        <f>AL$2*EXP(- AL$1 * ($B5*_c1+$C5*_c2+$D5*_c3+'Input spectra'!$Y4))</f>
        <v>7.1820058721395856E-34</v>
      </c>
      <c r="AM5">
        <f>AM$2*EXP(- AM$1 * ($B5*_c1+$C5*_c2+$D5*_c3+'Input spectra'!$Y4))</f>
        <v>7.9870060511835819E-35</v>
      </c>
      <c r="AN5">
        <f>AN$2*EXP(- AN$1 * ($B5*_c1+$C5*_c2+$D5*_c3+'Input spectra'!$Y4))</f>
        <v>8.8814030934253375E-36</v>
      </c>
      <c r="AO5">
        <f>AO$2*EXP(- AO$1 * ($B5*_c1+$C5*_c2+$D5*_c3+'Input spectra'!$Y4))</f>
        <v>9.8750126507231167E-37</v>
      </c>
      <c r="AP5">
        <f>AP$2*EXP(- AP$1 * ($B5*_c1+$C5*_c2+$D5*_c3+'Input spectra'!$Y4))</f>
        <v>1.0978712892663414E-37</v>
      </c>
      <c r="AQ5">
        <f>AQ$2*EXP(- AQ$1 * ($B5*_c1+$C5*_c2+$D5*_c3+'Input spectra'!$Y4))</f>
        <v>1.2204557428205473E-38</v>
      </c>
      <c r="AR5">
        <f>AR$2*EXP(- AR$1 * ($B5*_c1+$C5*_c2+$D5*_c3+'Input spectra'!$Y4))</f>
        <v>1.3565899936532475E-39</v>
      </c>
      <c r="AS5">
        <f>AS$2*EXP(- AS$1 * ($B5*_c1+$C5*_c2+$D5*_c3+'Input spectra'!$Y4))</f>
        <v>1.5077531679836846E-40</v>
      </c>
      <c r="AT5">
        <f>AT$2*EXP(- AT$1 * ($B5*_c1+$C5*_c2+$D5*_c3+'Input spectra'!$Y4))</f>
        <v>1.6755833182187282E-41</v>
      </c>
      <c r="AU5">
        <f>AU$2*EXP(- AU$1 * ($B5*_c1+$C5*_c2+$D5*_c3+'Input spectra'!$Y4))</f>
        <v>1.861894147972236E-42</v>
      </c>
      <c r="AV5">
        <f>AV$2*EXP(- AV$1 * ($B5*_c1+$C5*_c2+$D5*_c3+'Input spectra'!$Y4))</f>
        <v>2.0686934478896977E-43</v>
      </c>
      <c r="AW5">
        <f>AW$2*EXP(- AW$1 * ($B5*_c1+$C5*_c2+$D5*_c3+'Input spectra'!$Y4))</f>
        <v>2.2982034102062765E-44</v>
      </c>
      <c r="AX5">
        <f>AX$2*EXP(- AX$1 * ($B5*_c1+$C5*_c2+$D5*_c3+'Input spectra'!$Y4))</f>
        <v>2.5528830054085981E-45</v>
      </c>
      <c r="AY5">
        <f>AY$2*EXP(- AY$1 * ($B5*_c1+$C5*_c2+$D5*_c3+'Input spectra'!$Y4))</f>
        <v>2.5595535223634363E-46</v>
      </c>
      <c r="AZ5">
        <f>AZ$2*EXP(- AZ$1 * ($B5*_c1+$C5*_c2+$D5*_c3+'Input spectra'!$Y4))</f>
        <v>2.4667645884470711E-47</v>
      </c>
      <c r="BA5">
        <f>BA$2*EXP(- BA$1 * ($B5*_c1+$C5*_c2+$D5*_c3+'Input spectra'!$Y4))</f>
        <v>2.5045300700473823E-48</v>
      </c>
      <c r="BB5">
        <f>BB$2*EXP(- BB$1 * ($B5*_c1+$C5*_c2+$D5*_c3+'Input spectra'!$Y4))</f>
        <v>2.5875966646938065E-49</v>
      </c>
      <c r="BC5">
        <f>BC$2*EXP(- BC$1 * ($B5*_c1+$C5*_c2+$D5*_c3+'Input spectra'!$Y4))</f>
        <v>2.6999016755811017E-50</v>
      </c>
      <c r="BD5">
        <f>BD$2*EXP(- BD$1 * ($B5*_c1+$C5*_c2+$D5*_c3+'Input spectra'!$Y4))</f>
        <v>2.8358600422710745E-51</v>
      </c>
      <c r="BE5">
        <f>BE$2*EXP(- BE$1 * ($B5*_c1+$C5*_c2+$D5*_c3+'Input spectra'!$Y4))</f>
        <v>2.993346511593403E-52</v>
      </c>
      <c r="BF5">
        <f>BF$2*EXP(- BF$1 * ($B5*_c1+$C5*_c2+$D5*_c3+'Input spectra'!$Y4))</f>
        <v>3.1717913327060543E-53</v>
      </c>
      <c r="BG5">
        <f>BG$2*EXP(- BG$1 * ($B5*_c1+$C5*_c2+$D5*_c3+'Input spectra'!$Y4))</f>
        <v>3.3714793262765984E-54</v>
      </c>
      <c r="BH5">
        <f>BH$2*EXP(- BH$1 * ($B5*_c1+$C5*_c2+$D5*_c3+'Input spectra'!$Y4))</f>
        <v>3.5932451375256229E-55</v>
      </c>
      <c r="BI5">
        <f>BI$2*EXP(- BI$1 * ($B5*_c1+$C5*_c2+$D5*_c3+'Input spectra'!$Y4))</f>
        <v>3.8383277610994747E-56</v>
      </c>
      <c r="BJ5">
        <f>BJ$2*EXP(- BJ$1 * ($B5*_c1+$C5*_c2+$D5*_c3+'Input spectra'!$Y4))</f>
        <v>4.108298673011003E-57</v>
      </c>
      <c r="BK5">
        <f>BK$2*EXP(- BK$1 * ($B5*_c1+$C5*_c2+$D5*_c3+'Input spectra'!$Y4))</f>
        <v>4.4050278945300464E-58</v>
      </c>
      <c r="BL5">
        <f>BL$2*EXP(- BL$1 * ($B5*_c1+$C5*_c2+$D5*_c3+'Input spectra'!$Y4))</f>
        <v>4.7306715399335371E-59</v>
      </c>
      <c r="BM5">
        <f>BM$2*EXP(- BM$1 * ($B5*_c1+$C5*_c2+$D5*_c3+'Input spectra'!$Y4))</f>
        <v>5.087672677559292E-60</v>
      </c>
      <c r="BN5">
        <f>BN$2*EXP(- BN$1 * ($B5*_c1+$C5*_c2+$D5*_c3+'Input spectra'!$Y4))</f>
        <v>5.4787712268930895E-61</v>
      </c>
      <c r="BO5">
        <f>BO$2*EXP(- BO$1 * ($B5*_c1+$C5*_c2+$D5*_c3+'Input spectra'!$Y4))</f>
        <v>5.9070205839957439E-62</v>
      </c>
      <c r="BP5">
        <f>BP$2*EXP(- BP$1 * ($B5*_c1+$C5*_c2+$D5*_c3+'Input spectra'!$Y4))</f>
        <v>6.3758097289347016E-63</v>
      </c>
      <c r="BQ5">
        <f>BQ$2*EXP(- BQ$1 * ($B5*_c1+$C5*_c2+$D5*_c3+'Input spectra'!$Y4))</f>
        <v>6.8888901752225581E-64</v>
      </c>
      <c r="BR5">
        <f>BR$2*EXP(- BR$1 * ($B5*_c1+$C5*_c2+$D5*_c3+'Input spectra'!$Y4))</f>
        <v>7.4504074883519412E-65</v>
      </c>
      <c r="BS5">
        <f>BS$2*EXP(- BS$1 * ($B5*_c1+$C5*_c2+$D5*_c3+'Input spectra'!$Y4))</f>
        <v>8.0649373369298161E-66</v>
      </c>
      <c r="BT5">
        <f>BT$2*EXP(- BT$1 * ($B5*_c1+$C5*_c2+$D5*_c3+'Input spectra'!$Y4))</f>
        <v>8.737526203036202E-67</v>
      </c>
      <c r="BU5">
        <f>BU$2*EXP(- BU$1 * ($B5*_c1+$C5*_c2+$D5*_c3+'Input spectra'!$Y4))</f>
        <v>9.4737369998242808E-68</v>
      </c>
      <c r="BV5">
        <f>BV$2*EXP(- BV$1 * ($B5*_c1+$C5*_c2+$D5*_c3+'Input spectra'!$Y4))</f>
        <v>1.0279699942268833E-68</v>
      </c>
      <c r="BW5">
        <f>BW$2*EXP(- BW$1 * ($B5*_c1+$C5*_c2+$D5*_c3+'Input spectra'!$Y4))</f>
        <v>1.1162169102190565E-69</v>
      </c>
      <c r="BX5">
        <f>BX$2*EXP(- BX$1 * ($B5*_c1+$C5*_c2+$D5*_c3+'Input spectra'!$Y4))</f>
        <v>1.2128585158013214E-70</v>
      </c>
      <c r="BY5">
        <f>BY$2*EXP(- BY$1 * ($B5*_c1+$C5*_c2+$D5*_c3+'Input spectra'!$Y4))</f>
        <v>1.3187144927660042E-71</v>
      </c>
      <c r="BZ5">
        <f>BZ$2*EXP(- BZ$1 * ($B5*_c1+$C5*_c2+$D5*_c3+'Input spectra'!$Y4))</f>
        <v>1.4346878352566121E-72</v>
      </c>
      <c r="CA5">
        <f>CA$2*EXP(- CA$1 * ($B5*_c1+$C5*_c2+$D5*_c3+'Input spectra'!$Y4))</f>
        <v>1.5617733684360185E-73</v>
      </c>
      <c r="CB5">
        <f>CB$2*EXP(- CB$1 * ($B5*_c1+$C5*_c2+$D5*_c3+'Input spectra'!$Y4))</f>
        <v>1.7010671715135191E-74</v>
      </c>
      <c r="CC5">
        <f>CC$2*EXP(- CC$1 * ($B5*_c1+$C5*_c2+$D5*_c3+'Input spectra'!$Y4))</f>
        <v>1.853776998894303E-75</v>
      </c>
      <c r="CD5">
        <f>CD$2*EXP(- CD$1 * ($B5*_c1+$C5*_c2+$D5*_c3+'Input spectra'!$Y4))</f>
        <v>2.0212338037756729E-76</v>
      </c>
      <c r="CE5">
        <f>CE$2*EXP(- CE$1 * ($B5*_c1+$C5*_c2+$D5*_c3+'Input spectra'!$Y4))</f>
        <v>2.2049044800919126E-77</v>
      </c>
      <c r="CF5">
        <f>CF$2*EXP(- CF$1 * ($B5*_c1+$C5*_c2+$D5*_c3+'Input spectra'!$Y4))</f>
        <v>2.4064059514614605E-78</v>
      </c>
      <c r="CG5">
        <f>CG$2*EXP(- CG$1 * ($B5*_c1+$C5*_c2+$D5*_c3+'Input spectra'!$Y4))</f>
        <v>2.6275207498577768E-79</v>
      </c>
      <c r="CH5">
        <f>CH$2*EXP(- CH$1 * ($B5*_c1+$C5*_c2+$D5*_c3+'Input spectra'!$Y4))</f>
        <v>2.8702142422700829E-80</v>
      </c>
      <c r="CI5">
        <f>CI$2*EXP(- CI$1 * ($B5*_c1+$C5*_c2+$D5*_c3+'Input spectra'!$Y4))</f>
        <v>3.1366536808214367E-81</v>
      </c>
      <c r="CJ5">
        <f>CJ$2*EXP(- CJ$1 * ($B5*_c1+$C5*_c2+$D5*_c3+'Input spectra'!$Y4))</f>
        <v>3.4292292708510778E-82</v>
      </c>
      <c r="CK5">
        <f>CK$2*EXP(- CK$1 * ($B5*_c1+$C5*_c2+$D5*_c3+'Input spectra'!$Y4))</f>
        <v>3.7505774725632314E-83</v>
      </c>
      <c r="CL5">
        <f>CL$2*EXP(- CL$1 * ($B5*_c1+$C5*_c2+$D5*_c3+'Input spectra'!$Y4))</f>
        <v>4.1036067752114732E-84</v>
      </c>
      <c r="CM5">
        <f>CM$2*EXP(- CM$1 * ($B5*_c1+$C5*_c2+$D5*_c3+'Input spectra'!$Y4))</f>
        <v>4.4915262087035387E-85</v>
      </c>
      <c r="CN5">
        <f>CN$2*EXP(- CN$1 * ($B5*_c1+$C5*_c2+$D5*_c3+'Input spectra'!$Y4))</f>
        <v>4.9178768862248236E-86</v>
      </c>
      <c r="CO5">
        <f>CO$2*EXP(- CO$1 * ($B5*_c1+$C5*_c2+$D5*_c3+'Input spectra'!$Y4))</f>
        <v>5.3865669033372401E-87</v>
      </c>
      <c r="CP5">
        <f>CP$2*EXP(- CP$1 * ($B5*_c1+$C5*_c2+$D5*_c3+'Input spectra'!$Y4))</f>
        <v>5.9019099543267286E-88</v>
      </c>
      <c r="CQ5">
        <f>CQ$2*EXP(- CQ$1 * ($B5*_c1+$C5*_c2+$D5*_c3+'Input spectra'!$Y4))</f>
        <v>6.4686680657519082E-89</v>
      </c>
      <c r="CR5">
        <f>CR$2*EXP(- CR$1 * ($B5*_c1+$C5*_c2+$D5*_c3+'Input spectra'!$Y4))</f>
        <v>7.0920988906123621E-90</v>
      </c>
      <c r="CS5">
        <f>CS$2*EXP(- CS$1 * ($B5*_c1+$C5*_c2+$D5*_c3+'Input spectra'!$Y4))</f>
        <v>5.1499062908743143E-91</v>
      </c>
      <c r="CT5">
        <f>CT$2*EXP(- CT$1 * ($B5*_c1+$C5*_c2+$D5*_c3+'Input spectra'!$Y4))</f>
        <v>3.77257288439506E-92</v>
      </c>
      <c r="CU5">
        <f>CU$2*EXP(- CU$1 * ($B5*_c1+$C5*_c2+$D5*_c3+'Input spectra'!$Y4))</f>
        <v>2.9466617386091819E-93</v>
      </c>
      <c r="CV5">
        <f>CV$2*EXP(- CV$1 * ($B5*_c1+$C5*_c2+$D5*_c3+'Input spectra'!$Y4))</f>
        <v>2.311933669534474E-94</v>
      </c>
      <c r="CW5">
        <f>CW$2*EXP(- CW$1 * ($B5*_c1+$C5*_c2+$D5*_c3+'Input spectra'!$Y4))</f>
        <v>1.7804176146257748E-95</v>
      </c>
      <c r="CX5">
        <f>CX$2*EXP(- CX$1 * ($B5*_c1+$C5*_c2+$D5*_c3+'Input spectra'!$Y4))</f>
        <v>1.3199802951929598E-96</v>
      </c>
      <c r="CY5">
        <f>CY$2*EXP(- CY$1 * ($B5*_c1+$C5*_c2+$D5*_c3+'Input spectra'!$Y4))</f>
        <v>9.1939235713120153E-98</v>
      </c>
      <c r="CZ5">
        <f>CZ$2*EXP(- CZ$1 * ($B5*_c1+$C5*_c2+$D5*_c3+'Input spectra'!$Y4))</f>
        <v>5.7822951241822864E-99</v>
      </c>
      <c r="DA5">
        <f>DA$2*EXP(- DA$1 * ($B5*_c1+$C5*_c2+$D5*_c3+'Input spectra'!$Y4))</f>
        <v>3.0324347518688616E-100</v>
      </c>
      <c r="DB5">
        <f>DB$2*EXP(- DB$1 * ($B5*_c1+$C5*_c2+$D5*_c3+'Input spectra'!$Y4))</f>
        <v>1.0702419433867703E-101</v>
      </c>
      <c r="DC5">
        <f>DC$2*EXP(- DC$1 * ($B5*_c1+$C5*_c2+$D5*_c3+'Input spectra'!$Y4))</f>
        <v>7.6674266470144493E-104</v>
      </c>
      <c r="DD5">
        <f>DD$2*EXP(- DD$1 * ($B5*_c1+$C5*_c2+$D5*_c3+'Input spectra'!$Y4))</f>
        <v>0</v>
      </c>
      <c r="DE5">
        <f>DE$2*EXP(- DE$1 * ($B5*_c1+$C5*_c2+$D5*_c3+'Input spectra'!$Y4))</f>
        <v>0</v>
      </c>
      <c r="DF5">
        <f>DF$2*EXP(- DF$1 * ($B5*_c1+$C5*_c2+$D5*_c3+'Input spectra'!$Y4))</f>
        <v>0</v>
      </c>
      <c r="DG5">
        <f>DG$2*EXP(- DG$1 * ($B5*_c1+$C5*_c2+$D5*_c3+'Input spectra'!$Y4))</f>
        <v>0</v>
      </c>
      <c r="DH5">
        <f>DH$2*EXP(- DH$1 * ($B5*_c1+$C5*_c2+$D5*_c3+'Input spectra'!$Y4))</f>
        <v>0</v>
      </c>
      <c r="DI5">
        <f>DI$2*EXP(- DI$1 * ($B5*_c1+$C5*_c2+$D5*_c3+'Input spectra'!$Y4))</f>
        <v>0</v>
      </c>
      <c r="DJ5">
        <f>DJ$2*EXP(- DJ$1 * ($B5*_c1+$C5*_c2+$D5*_c3+'Input spectra'!$Y4))</f>
        <v>0</v>
      </c>
      <c r="DK5">
        <f>DK$2*EXP(- DK$1 * ($B5*_c1+$C5*_c2+$D5*_c3+'Input spectra'!$Y4))</f>
        <v>0</v>
      </c>
      <c r="DL5">
        <f>DL$2*EXP(- DL$1 * ($B5*_c1+$C5*_c2+$D5*_c3+'Input spectra'!$Y4))</f>
        <v>0</v>
      </c>
      <c r="DM5">
        <f>DM$2*EXP(- DM$1 * ($B5*_c1+$C5*_c2+$D5*_c3+'Input spectra'!$Y4))</f>
        <v>0</v>
      </c>
      <c r="DN5">
        <f>DN$2*EXP(- DN$1 * ($B5*_c1+$C5*_c2+$D5*_c3+'Input spectra'!$Y4))</f>
        <v>0</v>
      </c>
      <c r="DO5">
        <f>DO$2*EXP(- DO$1 * ($B5*_c1+$C5*_c2+$D5*_c3+'Input spectra'!$Y4))</f>
        <v>0</v>
      </c>
      <c r="DP5">
        <f>DP$2*EXP(- DP$1 * ($B5*_c1+$C5*_c2+$D5*_c3+'Input spectra'!$Y4))</f>
        <v>0</v>
      </c>
      <c r="DQ5">
        <f>DQ$2*EXP(- DQ$1 * ($B5*_c1+$C5*_c2+$D5*_c3+'Input spectra'!$Y4))</f>
        <v>0</v>
      </c>
      <c r="DR5">
        <f>DR$2*EXP(- DR$1 * ($B5*_c1+$C5*_c2+$D5*_c3+'Input spectra'!$Y4))</f>
        <v>0</v>
      </c>
      <c r="DS5">
        <f>DS$2*EXP(- DS$1 * ($B5*_c1+$C5*_c2+$D5*_c3+'Input spectra'!$Y4))</f>
        <v>0</v>
      </c>
      <c r="DT5">
        <f>DT$2*EXP(- DT$1 * ($B5*_c1+$C5*_c2+$D5*_c3+'Input spectra'!$Y4))</f>
        <v>0</v>
      </c>
      <c r="DU5">
        <f>DU$2*EXP(- DU$1 * ($B5*_c1+$C5*_c2+$D5*_c3+'Input spectra'!$Y4))</f>
        <v>0</v>
      </c>
      <c r="DV5">
        <f>DV$2*EXP(- DV$1 * ($B5*_c1+$C5*_c2+$D5*_c3+'Input spectra'!$Y4))</f>
        <v>0</v>
      </c>
      <c r="DW5">
        <f>DW$2*EXP(- DW$1 * ($B5*_c1+$C5*_c2+$D5*_c3+'Input spectra'!$Y4))</f>
        <v>0</v>
      </c>
      <c r="DX5">
        <f>DX$2*EXP(- DX$1 * ($B5*_c1+$C5*_c2+$D5*_c3+'Input spectra'!$Y4))</f>
        <v>0</v>
      </c>
      <c r="DY5">
        <f>DY$2*EXP(- DY$1 * ($B5*_c1+$C5*_c2+$D5*_c3+'Input spectra'!$Y4))</f>
        <v>0</v>
      </c>
      <c r="DZ5">
        <f>DZ$2*EXP(- DZ$1 * ($B5*_c1+$C5*_c2+$D5*_c3+'Input spectra'!$Y4))</f>
        <v>0</v>
      </c>
      <c r="EA5">
        <f>EA$2*EXP(- EA$1 * ($B5*_c1+$C5*_c2+$D5*_c3+'Input spectra'!$Y4))</f>
        <v>0</v>
      </c>
      <c r="EB5">
        <f>EB$2*EXP(- EB$1 * ($B5*_c1+$C5*_c2+$D5*_c3+'Input spectra'!$Y4))</f>
        <v>0</v>
      </c>
      <c r="EC5">
        <f>EC$2*EXP(- EC$1 * ($B5*_c1+$C5*_c2+$D5*_c3+'Input spectra'!$Y4))</f>
        <v>0</v>
      </c>
      <c r="ED5">
        <f>ED$2*EXP(- ED$1 * ($B5*_c1+$C5*_c2+$D5*_c3+'Input spectra'!$Y4))</f>
        <v>0</v>
      </c>
      <c r="EE5">
        <f>EE$2*EXP(- EE$1 * ($B5*_c1+$C5*_c2+$D5*_c3+'Input spectra'!$Y4))</f>
        <v>0</v>
      </c>
      <c r="EF5">
        <f>EF$2*EXP(- EF$1 * ($B5*_c1+$C5*_c2+$D5*_c3+'Input spectra'!$Y4))</f>
        <v>0</v>
      </c>
      <c r="EG5">
        <f>EG$2*EXP(- EG$1 * ($B5*_c1+$C5*_c2+$D5*_c3+'Input spectra'!$Y4))</f>
        <v>0</v>
      </c>
      <c r="EH5">
        <f>EH$2*EXP(- EH$1 * ($B5*_c1+$C5*_c2+$D5*_c3+'Input spectra'!$Y4))</f>
        <v>0</v>
      </c>
      <c r="EI5">
        <f>EI$2*EXP(- EI$1 * ($B5*_c1+$C5*_c2+$D5*_c3+'Input spectra'!$Y4))</f>
        <v>0</v>
      </c>
      <c r="EJ5">
        <f>EJ$2*EXP(- EJ$1 * ($B5*_c1+$C5*_c2+$D5*_c3+'Input spectra'!$Y4))</f>
        <v>0</v>
      </c>
      <c r="EK5">
        <f>EK$2*EXP(- EK$1 * ($B5*_c1+$C5*_c2+$D5*_c3+'Input spectra'!$Y4))</f>
        <v>0</v>
      </c>
      <c r="EL5">
        <f>EL$2*EXP(- EL$1 * ($B5*_c1+$C5*_c2+$D5*_c3+'Input spectra'!$Y4))</f>
        <v>0</v>
      </c>
      <c r="EM5">
        <f>EM$2*EXP(- EM$1 * ($B5*_c1+$C5*_c2+$D5*_c3+'Input spectra'!$Y4))</f>
        <v>0</v>
      </c>
      <c r="EN5">
        <f>EN$2*EXP(- EN$1 * ($B5*_c1+$C5*_c2+$D5*_c3+'Input spectra'!$Y4))</f>
        <v>0</v>
      </c>
      <c r="EO5">
        <f>EO$2*EXP(- EO$1 * ($B5*_c1+$C5*_c2+$D5*_c3+'Input spectra'!$Y4))</f>
        <v>0</v>
      </c>
      <c r="EP5">
        <f>EP$2*EXP(- EP$1 * ($B5*_c1+$C5*_c2+$D5*_c3+'Input spectra'!$Y4))</f>
        <v>0</v>
      </c>
      <c r="EQ5">
        <f>EQ$2*EXP(- EQ$1 * ($B5*_c1+$C5*_c2+$D5*_c3+'Input spectra'!$Y4))</f>
        <v>0</v>
      </c>
      <c r="ER5">
        <f>ER$2*EXP(- ER$1 * ($B5*_c1+$C5*_c2+$D5*_c3+'Input spectra'!$Y4))</f>
        <v>0</v>
      </c>
      <c r="ES5">
        <f>ES$2*EXP(- ES$1 * ($B5*_c1+$C5*_c2+$D5*_c3+'Input spectra'!$Y4))</f>
        <v>0</v>
      </c>
      <c r="ET5">
        <f>ET$2*EXP(- ET$1 * ($B5*_c1+$C5*_c2+$D5*_c3+'Input spectra'!$Y4))</f>
        <v>0</v>
      </c>
      <c r="EU5">
        <f>EU$2*EXP(- EU$1 * ($B5*_c1+$C5*_c2+$D5*_c3+'Input spectra'!$Y4))</f>
        <v>0</v>
      </c>
      <c r="EV5">
        <f>EV$2*EXP(- EV$1 * ($B5*_c1+$C5*_c2+$D5*_c3+'Input spectra'!$Y4))</f>
        <v>0</v>
      </c>
      <c r="EW5">
        <f>EW$2*EXP(- EW$1 * ($B5*_c1+$C5*_c2+$D5*_c3+'Input spectra'!$Y4))</f>
        <v>0</v>
      </c>
      <c r="EX5">
        <f>EX$2*EXP(- EX$1 * ($B5*_c1+$C5*_c2+$D5*_c3+'Input spectra'!$Y4))</f>
        <v>0</v>
      </c>
      <c r="EY5">
        <f>EY$2*EXP(- EY$1 * ($B5*_c1+$C5*_c2+$D5*_c3+'Input spectra'!$Y4))</f>
        <v>0</v>
      </c>
      <c r="FA5">
        <f t="shared" si="0"/>
        <v>2.324496268828501E-2</v>
      </c>
      <c r="FD5">
        <f>(1-EXP(-($B5*_c1+$C5*_c2+$D5*_c3+'Input spectra'!$Y4)*_t))/2</f>
        <v>0.49999107561442774</v>
      </c>
      <c r="FE5">
        <f>LN(1-FD5)/(-($B5*_c1+$C5*_c2+$D5*_c3+'Input spectra'!$Y4))</f>
        <v>3.1697284519248102E-2</v>
      </c>
    </row>
    <row r="6" spans="1:161" x14ac:dyDescent="0.25">
      <c r="A6">
        <v>295</v>
      </c>
      <c r="B6">
        <f>'Input spectra'!B5</f>
        <v>2.6607145157256502</v>
      </c>
      <c r="C6">
        <f>'Input spectra'!D5</f>
        <v>1.96277548997009</v>
      </c>
      <c r="D6">
        <f>'Input spectra'!F5</f>
        <v>6.9953444079992003E-2</v>
      </c>
      <c r="E6">
        <f>E$2*EXP(- E$1 * ($B6*_c1+$C6*_c2+$D6*_c3+'Input spectra'!$Y5))</f>
        <v>2.0653927966864227E-2</v>
      </c>
      <c r="F6">
        <f>F$2*EXP(- F$1 * ($B6*_c1+$C6*_c2+$D6*_c3+'Input spectra'!$Y5))</f>
        <v>2.4534900084921441E-3</v>
      </c>
      <c r="G6">
        <f>G$2*EXP(- G$1 * ($B6*_c1+$C6*_c2+$D6*_c3+'Input spectra'!$Y5))</f>
        <v>2.914355698392314E-4</v>
      </c>
      <c r="H6">
        <f>H$2*EXP(- H$1 * ($B6*_c1+$C6*_c2+$D6*_c3+'Input spectra'!$Y5))</f>
        <v>3.4616017332419139E-5</v>
      </c>
      <c r="I6">
        <f>I$2*EXP(- I$1 * ($B6*_c1+$C6*_c2+$D6*_c3+'Input spectra'!$Y5))</f>
        <v>4.1113795239920523E-6</v>
      </c>
      <c r="J6">
        <f>J$2*EXP(- J$1 * ($B6*_c1+$C6*_c2+$D6*_c3+'Input spectra'!$Y5))</f>
        <v>4.8828524492794809E-7</v>
      </c>
      <c r="K6">
        <f>K$2*EXP(- K$1 * ($B6*_c1+$C6*_c2+$D6*_c3+'Input spectra'!$Y5))</f>
        <v>5.798755877596118E-8</v>
      </c>
      <c r="L6">
        <f>L$2*EXP(- L$1 * ($B6*_c1+$C6*_c2+$D6*_c3+'Input spectra'!$Y5))</f>
        <v>6.8860609716881231E-9</v>
      </c>
      <c r="M6">
        <f>M$2*EXP(- M$1 * ($B6*_c1+$C6*_c2+$D6*_c3+'Input spectra'!$Y5))</f>
        <v>8.1767614363832692E-10</v>
      </c>
      <c r="N6">
        <f>N$2*EXP(- N$1 * ($B6*_c1+$C6*_c2+$D6*_c3+'Input spectra'!$Y5))</f>
        <v>9.7088058938360383E-11</v>
      </c>
      <c r="O6">
        <f>O$2*EXP(- O$1 * ($B6*_c1+$C6*_c2+$D6*_c3+'Input spectra'!$Y5))</f>
        <v>1.1527202737511294E-11</v>
      </c>
      <c r="P6">
        <f>P$2*EXP(- P$1 * ($B6*_c1+$C6*_c2+$D6*_c3+'Input spectra'!$Y5))</f>
        <v>1.36853292453722E-12</v>
      </c>
      <c r="Q6">
        <f>Q$2*EXP(- Q$1 * ($B6*_c1+$C6*_c2+$D6*_c3+'Input spectra'!$Y5))</f>
        <v>1.6246482562162512E-13</v>
      </c>
      <c r="R6">
        <f>R$2*EXP(- R$1 * ($B6*_c1+$C6*_c2+$D6*_c3+'Input spectra'!$Y5))</f>
        <v>1.9285717053845954E-14</v>
      </c>
      <c r="S6">
        <f>S$2*EXP(- S$1 * ($B6*_c1+$C6*_c2+$D6*_c3+'Input spectra'!$Y5))</f>
        <v>2.2892020687137696E-15</v>
      </c>
      <c r="T6">
        <f>T$2*EXP(- T$1 * ($B6*_c1+$C6*_c2+$D6*_c3+'Input spectra'!$Y5))</f>
        <v>2.7170892721320886E-16</v>
      </c>
      <c r="U6">
        <f>U$2*EXP(- U$1 * ($B6*_c1+$C6*_c2+$D6*_c3+'Input spectra'!$Y5))</f>
        <v>3.2247396386854832E-17</v>
      </c>
      <c r="V6">
        <f>V$2*EXP(- V$1 * ($B6*_c1+$C6*_c2+$D6*_c3+'Input spectra'!$Y5))</f>
        <v>3.8269773682543146E-18</v>
      </c>
      <c r="W6">
        <f>W$2*EXP(- W$1 * ($B6*_c1+$C6*_c2+$D6*_c3+'Input spectra'!$Y5))</f>
        <v>4.5413725324026838E-19</v>
      </c>
      <c r="X6">
        <f>X$2*EXP(- X$1 * ($B6*_c1+$C6*_c2+$D6*_c3+'Input spectra'!$Y5))</f>
        <v>5.388747766180153E-20</v>
      </c>
      <c r="Y6">
        <f>Y$2*EXP(- Y$1 * ($B6*_c1+$C6*_c2+$D6*_c3+'Input spectra'!$Y5))</f>
        <v>6.3937780576385326E-21</v>
      </c>
      <c r="Z6">
        <f>Z$2*EXP(- Z$1 * ($B6*_c1+$C6*_c2+$D6*_c3+'Input spectra'!$Y5))</f>
        <v>7.5857006564066973E-22</v>
      </c>
      <c r="AA6">
        <f>AA$2*EXP(- AA$1 * ($B6*_c1+$C6*_c2+$D6*_c3+'Input spectra'!$Y5))</f>
        <v>8.9991552170350862E-23</v>
      </c>
      <c r="AB6">
        <f>AB$2*EXP(- AB$1 * ($B6*_c1+$C6*_c2+$D6*_c3+'Input spectra'!$Y5))</f>
        <v>1.0675177945988812E-23</v>
      </c>
      <c r="AC6">
        <f>AC$2*EXP(- AC$1 * ($B6*_c1+$C6*_c2+$D6*_c3+'Input spectra'!$Y5))</f>
        <v>1.2662377833241748E-24</v>
      </c>
      <c r="AD6">
        <f>AD$2*EXP(- AD$1 * ($B6*_c1+$C6*_c2+$D6*_c3+'Input spectra'!$Y5))</f>
        <v>1.5018328138292378E-25</v>
      </c>
      <c r="AE6">
        <f>AE$2*EXP(- AE$1 * ($B6*_c1+$C6*_c2+$D6*_c3+'Input spectra'!$Y5))</f>
        <v>1.7811212304833976E-26</v>
      </c>
      <c r="AF6">
        <f>AF$2*EXP(- AF$1 * ($B6*_c1+$C6*_c2+$D6*_c3+'Input spectra'!$Y5))</f>
        <v>2.1121770561588078E-27</v>
      </c>
      <c r="AG6">
        <f>AG$2*EXP(- AG$1 * ($B6*_c1+$C6*_c2+$D6*_c3+'Input spectra'!$Y5))</f>
        <v>2.5045601821045824E-28</v>
      </c>
      <c r="AH6">
        <f>AH$2*EXP(- AH$1 * ($B6*_c1+$C6*_c2+$D6*_c3+'Input spectra'!$Y5))</f>
        <v>2.969588533904003E-29</v>
      </c>
      <c r="AI6">
        <f>AI$2*EXP(- AI$1 * ($B6*_c1+$C6*_c2+$D6*_c3+'Input spectra'!$Y5))</f>
        <v>3.5206598211871324E-30</v>
      </c>
      <c r="AJ6">
        <f>AJ$2*EXP(- AJ$1 * ($B6*_c1+$C6*_c2+$D6*_c3+'Input spectra'!$Y5))</f>
        <v>4.1736318476407183E-31</v>
      </c>
      <c r="AK6">
        <f>AK$2*EXP(- AK$1 * ($B6*_c1+$C6*_c2+$D6*_c3+'Input spectra'!$Y5))</f>
        <v>4.9472719709157628E-32</v>
      </c>
      <c r="AL6">
        <f>AL$2*EXP(- AL$1 * ($B6*_c1+$C6*_c2+$D6*_c3+'Input spectra'!$Y5))</f>
        <v>5.8637882023805071E-33</v>
      </c>
      <c r="AM6">
        <f>AM$2*EXP(- AM$1 * ($B6*_c1+$C6*_c2+$D6*_c3+'Input spectra'!$Y5))</f>
        <v>6.9494566749209136E-34</v>
      </c>
      <c r="AN6">
        <f>AN$2*EXP(- AN$1 * ($B6*_c1+$C6*_c2+$D6*_c3+'Input spectra'!$Y5))</f>
        <v>8.2353628425605804E-35</v>
      </c>
      <c r="AO6">
        <f>AO$2*EXP(- AO$1 * ($B6*_c1+$C6*_c2+$D6*_c3+'Input spectra'!$Y5))</f>
        <v>9.7582768782722367E-36</v>
      </c>
      <c r="AP6">
        <f>AP$2*EXP(- AP$1 * ($B6*_c1+$C6*_c2+$D6*_c3+'Input spectra'!$Y5))</f>
        <v>1.15616873877424E-36</v>
      </c>
      <c r="AQ6">
        <f>AQ$2*EXP(- AQ$1 * ($B6*_c1+$C6*_c2+$D6*_c3+'Input spectra'!$Y5))</f>
        <v>1.3697021852903723E-37</v>
      </c>
      <c r="AR6">
        <f>AR$2*EXP(- AR$1 * ($B6*_c1+$C6*_c2+$D6*_c3+'Input spectra'!$Y5))</f>
        <v>1.6225087272088626E-38</v>
      </c>
      <c r="AS6">
        <f>AS$2*EXP(- AS$1 * ($B6*_c1+$C6*_c2+$D6*_c3+'Input spectra'!$Y5))</f>
        <v>1.9217770405318065E-39</v>
      </c>
      <c r="AT6">
        <f>AT$2*EXP(- AT$1 * ($B6*_c1+$C6*_c2+$D6*_c3+'Input spectra'!$Y5))</f>
        <v>2.2760044017554339E-40</v>
      </c>
      <c r="AU6">
        <f>AU$2*EXP(- AU$1 * ($B6*_c1+$C6*_c2+$D6*_c3+'Input spectra'!$Y5))</f>
        <v>2.695233372010515E-41</v>
      </c>
      <c r="AV6">
        <f>AV$2*EXP(- AV$1 * ($B6*_c1+$C6*_c2+$D6*_c3+'Input spectra'!$Y5))</f>
        <v>3.1913309651635158E-42</v>
      </c>
      <c r="AW6">
        <f>AW$2*EXP(- AW$1 * ($B6*_c1+$C6*_c2+$D6*_c3+'Input spectra'!$Y5))</f>
        <v>3.7783178562038786E-43</v>
      </c>
      <c r="AX6">
        <f>AX$2*EXP(- AX$1 * ($B6*_c1+$C6*_c2+$D6*_c3+'Input spectra'!$Y5))</f>
        <v>4.4727565152910751E-44</v>
      </c>
      <c r="AY6">
        <f>AY$2*EXP(- AY$1 * ($B6*_c1+$C6*_c2+$D6*_c3+'Input spectra'!$Y5))</f>
        <v>4.7790643572138583E-45</v>
      </c>
      <c r="AZ6">
        <f>AZ$2*EXP(- AZ$1 * ($B6*_c1+$C6*_c2+$D6*_c3+'Input spectra'!$Y5))</f>
        <v>4.9084083655634797E-46</v>
      </c>
      <c r="BA6">
        <f>BA$2*EXP(- BA$1 * ($B6*_c1+$C6*_c2+$D6*_c3+'Input spectra'!$Y5))</f>
        <v>5.3109663700768609E-47</v>
      </c>
      <c r="BB6">
        <f>BB$2*EXP(- BB$1 * ($B6*_c1+$C6*_c2+$D6*_c3+'Input spectra'!$Y5))</f>
        <v>5.8476073397852068E-48</v>
      </c>
      <c r="BC6">
        <f>BC$2*EXP(- BC$1 * ($B6*_c1+$C6*_c2+$D6*_c3+'Input spectra'!$Y5))</f>
        <v>6.5022533493799552E-49</v>
      </c>
      <c r="BD6">
        <f>BD$2*EXP(- BD$1 * ($B6*_c1+$C6*_c2+$D6*_c3+'Input spectra'!$Y5))</f>
        <v>7.278385441373017E-50</v>
      </c>
      <c r="BE6">
        <f>BE$2*EXP(- BE$1 * ($B6*_c1+$C6*_c2+$D6*_c3+'Input spectra'!$Y5))</f>
        <v>8.1873163253181775E-51</v>
      </c>
      <c r="BF6">
        <f>BF$2*EXP(- BF$1 * ($B6*_c1+$C6*_c2+$D6*_c3+'Input spectra'!$Y5))</f>
        <v>9.2453531109941436E-52</v>
      </c>
      <c r="BG6">
        <f>BG$2*EXP(- BG$1 * ($B6*_c1+$C6*_c2+$D6*_c3+'Input spectra'!$Y5))</f>
        <v>1.0473062967909058E-52</v>
      </c>
      <c r="BH6">
        <f>BH$2*EXP(- BH$1 * ($B6*_c1+$C6*_c2+$D6*_c3+'Input spectra'!$Y5))</f>
        <v>1.1895272051753283E-53</v>
      </c>
      <c r="BI6">
        <f>BI$2*EXP(- BI$1 * ($B6*_c1+$C6*_c2+$D6*_c3+'Input spectra'!$Y5))</f>
        <v>1.3541410646565867E-54</v>
      </c>
      <c r="BJ6">
        <f>BJ$2*EXP(- BJ$1 * ($B6*_c1+$C6*_c2+$D6*_c3+'Input spectra'!$Y5))</f>
        <v>1.5446076423630321E-55</v>
      </c>
      <c r="BK6">
        <f>BK$2*EXP(- BK$1 * ($B6*_c1+$C6*_c2+$D6*_c3+'Input spectra'!$Y5))</f>
        <v>1.7649774120515022E-56</v>
      </c>
      <c r="BL6">
        <f>BL$2*EXP(- BL$1 * ($B6*_c1+$C6*_c2+$D6*_c3+'Input spectra'!$Y5))</f>
        <v>2.0199824803155353E-57</v>
      </c>
      <c r="BM6">
        <f>BM$2*EXP(- BM$1 * ($B6*_c1+$C6*_c2+$D6*_c3+'Input spectra'!$Y5))</f>
        <v>2.3151454927670424E-58</v>
      </c>
      <c r="BN6">
        <f>BN$2*EXP(- BN$1 * ($B6*_c1+$C6*_c2+$D6*_c3+'Input spectra'!$Y5))</f>
        <v>2.6569085808837571E-59</v>
      </c>
      <c r="BO6">
        <f>BO$2*EXP(- BO$1 * ($B6*_c1+$C6*_c2+$D6*_c3+'Input spectra'!$Y5))</f>
        <v>3.0527852041254381E-60</v>
      </c>
      <c r="BP6">
        <f>BP$2*EXP(- BP$1 * ($B6*_c1+$C6*_c2+$D6*_c3+'Input spectra'!$Y5))</f>
        <v>3.5115384712632264E-61</v>
      </c>
      <c r="BQ6">
        <f>BQ$2*EXP(- BQ$1 * ($B6*_c1+$C6*_c2+$D6*_c3+'Input spectra'!$Y5))</f>
        <v>4.0433902787261771E-62</v>
      </c>
      <c r="BR6">
        <f>BR$2*EXP(- BR$1 * ($B6*_c1+$C6*_c2+$D6*_c3+'Input spectra'!$Y5))</f>
        <v>4.6602664345900909E-63</v>
      </c>
      <c r="BS6">
        <f>BS$2*EXP(- BS$1 * ($B6*_c1+$C6*_c2+$D6*_c3+'Input spectra'!$Y5))</f>
        <v>5.3760838825003828E-64</v>
      </c>
      <c r="BT6">
        <f>BT$2*EXP(- BT$1 * ($B6*_c1+$C6*_c2+$D6*_c3+'Input spectra'!$Y5))</f>
        <v>6.2070872334948139E-65</v>
      </c>
      <c r="BU6">
        <f>BU$2*EXP(- BU$1 * ($B6*_c1+$C6*_c2+$D6*_c3+'Input spectra'!$Y5))</f>
        <v>7.1722430886007789E-66</v>
      </c>
      <c r="BV6">
        <f>BV$2*EXP(- BV$1 * ($B6*_c1+$C6*_c2+$D6*_c3+'Input spectra'!$Y5))</f>
        <v>8.2937021272968105E-67</v>
      </c>
      <c r="BW6">
        <f>BW$2*EXP(- BW$1 * ($B6*_c1+$C6*_c2+$D6*_c3+'Input spectra'!$Y5))</f>
        <v>9.5973406872826209E-68</v>
      </c>
      <c r="BX6">
        <f>BX$2*EXP(- BX$1 * ($B6*_c1+$C6*_c2+$D6*_c3+'Input spectra'!$Y5))</f>
        <v>1.1113395616570097E-68</v>
      </c>
      <c r="BY6">
        <f>BY$2*EXP(- BY$1 * ($B6*_c1+$C6*_c2+$D6*_c3+'Input spectra'!$Y5))</f>
        <v>1.2877208594703749E-69</v>
      </c>
      <c r="BZ6">
        <f>BZ$2*EXP(- BZ$1 * ($B6*_c1+$C6*_c2+$D6*_c3+'Input spectra'!$Y5))</f>
        <v>1.4930098960281624E-70</v>
      </c>
      <c r="CA6">
        <f>CA$2*EXP(- CA$1 * ($B6*_c1+$C6*_c2+$D6*_c3+'Input spectra'!$Y5))</f>
        <v>1.732038742260406E-71</v>
      </c>
      <c r="CB6">
        <f>CB$2*EXP(- CB$1 * ($B6*_c1+$C6*_c2+$D6*_c3+'Input spectra'!$Y5))</f>
        <v>2.0104596965252863E-72</v>
      </c>
      <c r="CC6">
        <f>CC$2*EXP(- CC$1 * ($B6*_c1+$C6*_c2+$D6*_c3+'Input spectra'!$Y5))</f>
        <v>2.3348861873542658E-73</v>
      </c>
      <c r="CD6">
        <f>CD$2*EXP(- CD$1 * ($B6*_c1+$C6*_c2+$D6*_c3+'Input spectra'!$Y5))</f>
        <v>2.7130581259676567E-74</v>
      </c>
      <c r="CE6">
        <f>CE$2*EXP(- CE$1 * ($B6*_c1+$C6*_c2+$D6*_c3+'Input spectra'!$Y5))</f>
        <v>3.1540359864558135E-75</v>
      </c>
      <c r="CF6">
        <f>CF$2*EXP(- CF$1 * ($B6*_c1+$C6*_c2+$D6*_c3+'Input spectra'!$Y5))</f>
        <v>3.6684286455244828E-76</v>
      </c>
      <c r="CG6">
        <f>CG$2*EXP(- CG$1 * ($B6*_c1+$C6*_c2+$D6*_c3+'Input spectra'!$Y5))</f>
        <v>4.2686609014214284E-77</v>
      </c>
      <c r="CH6">
        <f>CH$2*EXP(- CH$1 * ($B6*_c1+$C6*_c2+$D6*_c3+'Input spectra'!$Y5))</f>
        <v>4.9692876369419256E-78</v>
      </c>
      <c r="CI6">
        <f>CI$2*EXP(- CI$1 * ($B6*_c1+$C6*_c2+$D6*_c3+'Input spectra'!$Y5))</f>
        <v>5.7873628223834755E-79</v>
      </c>
      <c r="CJ6">
        <f>CJ$2*EXP(- CJ$1 * ($B6*_c1+$C6*_c2+$D6*_c3+'Input spectra'!$Y5))</f>
        <v>6.7428730041460108E-80</v>
      </c>
      <c r="CK6">
        <f>CK$2*EXP(- CK$1 * ($B6*_c1+$C6*_c2+$D6*_c3+'Input spectra'!$Y5))</f>
        <v>7.8592466324759488E-81</v>
      </c>
      <c r="CL6">
        <f>CL$2*EXP(- CL$1 * ($B6*_c1+$C6*_c2+$D6*_c3+'Input spectra'!$Y5))</f>
        <v>9.1639525937663621E-82</v>
      </c>
      <c r="CM6">
        <f>CM$2*EXP(- CM$1 * ($B6*_c1+$C6*_c2+$D6*_c3+'Input spectra'!$Y5))</f>
        <v>1.0689203683301691E-82</v>
      </c>
      <c r="CN6">
        <f>CN$2*EXP(- CN$1 * ($B6*_c1+$C6*_c2+$D6*_c3+'Input spectra'!$Y5))</f>
        <v>1.2472783547571386E-83</v>
      </c>
      <c r="CO6">
        <f>CO$2*EXP(- CO$1 * ($B6*_c1+$C6*_c2+$D6*_c3+'Input spectra'!$Y5))</f>
        <v>1.4559018917081817E-84</v>
      </c>
      <c r="CP6">
        <f>CP$2*EXP(- CP$1 * ($B6*_c1+$C6*_c2+$D6*_c3+'Input spectra'!$Y5))</f>
        <v>1.6999922830359231E-85</v>
      </c>
      <c r="CQ6">
        <f>CQ$2*EXP(- CQ$1 * ($B6*_c1+$C6*_c2+$D6*_c3+'Input spectra'!$Y5))</f>
        <v>1.9856539123095983E-86</v>
      </c>
      <c r="CR6">
        <f>CR$2*EXP(- CR$1 * ($B6*_c1+$C6*_c2+$D6*_c3+'Input spectra'!$Y5))</f>
        <v>2.3200523847744927E-87</v>
      </c>
      <c r="CS6">
        <f>CS$2*EXP(- CS$1 * ($B6*_c1+$C6*_c2+$D6*_c3+'Input spectra'!$Y5))</f>
        <v>1.7953811190805208E-88</v>
      </c>
      <c r="CT6">
        <f>CT$2*EXP(- CT$1 * ($B6*_c1+$C6*_c2+$D6*_c3+'Input spectra'!$Y5))</f>
        <v>1.4016167689839568E-89</v>
      </c>
      <c r="CU6">
        <f>CU$2*EXP(- CU$1 * ($B6*_c1+$C6*_c2+$D6*_c3+'Input spectra'!$Y5))</f>
        <v>1.1666920770654339E-90</v>
      </c>
      <c r="CV6">
        <f>CV$2*EXP(- CV$1 * ($B6*_c1+$C6*_c2+$D6*_c3+'Input spectra'!$Y5))</f>
        <v>9.7551882196686657E-92</v>
      </c>
      <c r="CW6">
        <f>CW$2*EXP(- CW$1 * ($B6*_c1+$C6*_c2+$D6*_c3+'Input spectra'!$Y5))</f>
        <v>8.0060165681144215E-93</v>
      </c>
      <c r="CX6">
        <f>CX$2*EXP(- CX$1 * ($B6*_c1+$C6*_c2+$D6*_c3+'Input spectra'!$Y5))</f>
        <v>6.3255219778442412E-94</v>
      </c>
      <c r="CY6">
        <f>CY$2*EXP(- CY$1 * ($B6*_c1+$C6*_c2+$D6*_c3+'Input spectra'!$Y5))</f>
        <v>4.6953084623177427E-95</v>
      </c>
      <c r="CZ6">
        <f>CZ$2*EXP(- CZ$1 * ($B6*_c1+$C6*_c2+$D6*_c3+'Input spectra'!$Y5))</f>
        <v>3.1470077503476915E-96</v>
      </c>
      <c r="DA6">
        <f>DA$2*EXP(- DA$1 * ($B6*_c1+$C6*_c2+$D6*_c3+'Input spectra'!$Y5))</f>
        <v>1.7588278844697821E-97</v>
      </c>
      <c r="DB6">
        <f>DB$2*EXP(- DB$1 * ($B6*_c1+$C6*_c2+$D6*_c3+'Input spectra'!$Y5))</f>
        <v>6.6152789687228782E-99</v>
      </c>
      <c r="DC6">
        <f>DC$2*EXP(- DC$1 * ($B6*_c1+$C6*_c2+$D6*_c3+'Input spectra'!$Y5))</f>
        <v>5.0506833869419153E-101</v>
      </c>
      <c r="DD6">
        <f>DD$2*EXP(- DD$1 * ($B6*_c1+$C6*_c2+$D6*_c3+'Input spectra'!$Y5))</f>
        <v>0</v>
      </c>
      <c r="DE6">
        <f>DE$2*EXP(- DE$1 * ($B6*_c1+$C6*_c2+$D6*_c3+'Input spectra'!$Y5))</f>
        <v>0</v>
      </c>
      <c r="DF6">
        <f>DF$2*EXP(- DF$1 * ($B6*_c1+$C6*_c2+$D6*_c3+'Input spectra'!$Y5))</f>
        <v>0</v>
      </c>
      <c r="DG6">
        <f>DG$2*EXP(- DG$1 * ($B6*_c1+$C6*_c2+$D6*_c3+'Input spectra'!$Y5))</f>
        <v>0</v>
      </c>
      <c r="DH6">
        <f>DH$2*EXP(- DH$1 * ($B6*_c1+$C6*_c2+$D6*_c3+'Input spectra'!$Y5))</f>
        <v>0</v>
      </c>
      <c r="DI6">
        <f>DI$2*EXP(- DI$1 * ($B6*_c1+$C6*_c2+$D6*_c3+'Input spectra'!$Y5))</f>
        <v>0</v>
      </c>
      <c r="DJ6">
        <f>DJ$2*EXP(- DJ$1 * ($B6*_c1+$C6*_c2+$D6*_c3+'Input spectra'!$Y5))</f>
        <v>0</v>
      </c>
      <c r="DK6">
        <f>DK$2*EXP(- DK$1 * ($B6*_c1+$C6*_c2+$D6*_c3+'Input spectra'!$Y5))</f>
        <v>0</v>
      </c>
      <c r="DL6">
        <f>DL$2*EXP(- DL$1 * ($B6*_c1+$C6*_c2+$D6*_c3+'Input spectra'!$Y5))</f>
        <v>0</v>
      </c>
      <c r="DM6">
        <f>DM$2*EXP(- DM$1 * ($B6*_c1+$C6*_c2+$D6*_c3+'Input spectra'!$Y5))</f>
        <v>0</v>
      </c>
      <c r="DN6">
        <f>DN$2*EXP(- DN$1 * ($B6*_c1+$C6*_c2+$D6*_c3+'Input spectra'!$Y5))</f>
        <v>0</v>
      </c>
      <c r="DO6">
        <f>DO$2*EXP(- DO$1 * ($B6*_c1+$C6*_c2+$D6*_c3+'Input spectra'!$Y5))</f>
        <v>0</v>
      </c>
      <c r="DP6">
        <f>DP$2*EXP(- DP$1 * ($B6*_c1+$C6*_c2+$D6*_c3+'Input spectra'!$Y5))</f>
        <v>0</v>
      </c>
      <c r="DQ6">
        <f>DQ$2*EXP(- DQ$1 * ($B6*_c1+$C6*_c2+$D6*_c3+'Input spectra'!$Y5))</f>
        <v>0</v>
      </c>
      <c r="DR6">
        <f>DR$2*EXP(- DR$1 * ($B6*_c1+$C6*_c2+$D6*_c3+'Input spectra'!$Y5))</f>
        <v>0</v>
      </c>
      <c r="DS6">
        <f>DS$2*EXP(- DS$1 * ($B6*_c1+$C6*_c2+$D6*_c3+'Input spectra'!$Y5))</f>
        <v>0</v>
      </c>
      <c r="DT6">
        <f>DT$2*EXP(- DT$1 * ($B6*_c1+$C6*_c2+$D6*_c3+'Input spectra'!$Y5))</f>
        <v>0</v>
      </c>
      <c r="DU6">
        <f>DU$2*EXP(- DU$1 * ($B6*_c1+$C6*_c2+$D6*_c3+'Input spectra'!$Y5))</f>
        <v>0</v>
      </c>
      <c r="DV6">
        <f>DV$2*EXP(- DV$1 * ($B6*_c1+$C6*_c2+$D6*_c3+'Input spectra'!$Y5))</f>
        <v>0</v>
      </c>
      <c r="DW6">
        <f>DW$2*EXP(- DW$1 * ($B6*_c1+$C6*_c2+$D6*_c3+'Input spectra'!$Y5))</f>
        <v>0</v>
      </c>
      <c r="DX6">
        <f>DX$2*EXP(- DX$1 * ($B6*_c1+$C6*_c2+$D6*_c3+'Input spectra'!$Y5))</f>
        <v>0</v>
      </c>
      <c r="DY6">
        <f>DY$2*EXP(- DY$1 * ($B6*_c1+$C6*_c2+$D6*_c3+'Input spectra'!$Y5))</f>
        <v>0</v>
      </c>
      <c r="DZ6">
        <f>DZ$2*EXP(- DZ$1 * ($B6*_c1+$C6*_c2+$D6*_c3+'Input spectra'!$Y5))</f>
        <v>0</v>
      </c>
      <c r="EA6">
        <f>EA$2*EXP(- EA$1 * ($B6*_c1+$C6*_c2+$D6*_c3+'Input spectra'!$Y5))</f>
        <v>0</v>
      </c>
      <c r="EB6">
        <f>EB$2*EXP(- EB$1 * ($B6*_c1+$C6*_c2+$D6*_c3+'Input spectra'!$Y5))</f>
        <v>0</v>
      </c>
      <c r="EC6">
        <f>EC$2*EXP(- EC$1 * ($B6*_c1+$C6*_c2+$D6*_c3+'Input spectra'!$Y5))</f>
        <v>0</v>
      </c>
      <c r="ED6">
        <f>ED$2*EXP(- ED$1 * ($B6*_c1+$C6*_c2+$D6*_c3+'Input spectra'!$Y5))</f>
        <v>0</v>
      </c>
      <c r="EE6">
        <f>EE$2*EXP(- EE$1 * ($B6*_c1+$C6*_c2+$D6*_c3+'Input spectra'!$Y5))</f>
        <v>0</v>
      </c>
      <c r="EF6">
        <f>EF$2*EXP(- EF$1 * ($B6*_c1+$C6*_c2+$D6*_c3+'Input spectra'!$Y5))</f>
        <v>0</v>
      </c>
      <c r="EG6">
        <f>EG$2*EXP(- EG$1 * ($B6*_c1+$C6*_c2+$D6*_c3+'Input spectra'!$Y5))</f>
        <v>0</v>
      </c>
      <c r="EH6">
        <f>EH$2*EXP(- EH$1 * ($B6*_c1+$C6*_c2+$D6*_c3+'Input spectra'!$Y5))</f>
        <v>0</v>
      </c>
      <c r="EI6">
        <f>EI$2*EXP(- EI$1 * ($B6*_c1+$C6*_c2+$D6*_c3+'Input spectra'!$Y5))</f>
        <v>0</v>
      </c>
      <c r="EJ6">
        <f>EJ$2*EXP(- EJ$1 * ($B6*_c1+$C6*_c2+$D6*_c3+'Input spectra'!$Y5))</f>
        <v>0</v>
      </c>
      <c r="EK6">
        <f>EK$2*EXP(- EK$1 * ($B6*_c1+$C6*_c2+$D6*_c3+'Input spectra'!$Y5))</f>
        <v>0</v>
      </c>
      <c r="EL6">
        <f>EL$2*EXP(- EL$1 * ($B6*_c1+$C6*_c2+$D6*_c3+'Input spectra'!$Y5))</f>
        <v>0</v>
      </c>
      <c r="EM6">
        <f>EM$2*EXP(- EM$1 * ($B6*_c1+$C6*_c2+$D6*_c3+'Input spectra'!$Y5))</f>
        <v>0</v>
      </c>
      <c r="EN6">
        <f>EN$2*EXP(- EN$1 * ($B6*_c1+$C6*_c2+$D6*_c3+'Input spectra'!$Y5))</f>
        <v>0</v>
      </c>
      <c r="EO6">
        <f>EO$2*EXP(- EO$1 * ($B6*_c1+$C6*_c2+$D6*_c3+'Input spectra'!$Y5))</f>
        <v>0</v>
      </c>
      <c r="EP6">
        <f>EP$2*EXP(- EP$1 * ($B6*_c1+$C6*_c2+$D6*_c3+'Input spectra'!$Y5))</f>
        <v>0</v>
      </c>
      <c r="EQ6">
        <f>EQ$2*EXP(- EQ$1 * ($B6*_c1+$C6*_c2+$D6*_c3+'Input spectra'!$Y5))</f>
        <v>0</v>
      </c>
      <c r="ER6">
        <f>ER$2*EXP(- ER$1 * ($B6*_c1+$C6*_c2+$D6*_c3+'Input spectra'!$Y5))</f>
        <v>0</v>
      </c>
      <c r="ES6">
        <f>ES$2*EXP(- ES$1 * ($B6*_c1+$C6*_c2+$D6*_c3+'Input spectra'!$Y5))</f>
        <v>0</v>
      </c>
      <c r="ET6">
        <f>ET$2*EXP(- ET$1 * ($B6*_c1+$C6*_c2+$D6*_c3+'Input spectra'!$Y5))</f>
        <v>0</v>
      </c>
      <c r="EU6">
        <f>EU$2*EXP(- EU$1 * ($B6*_c1+$C6*_c2+$D6*_c3+'Input spectra'!$Y5))</f>
        <v>0</v>
      </c>
      <c r="EV6">
        <f>EV$2*EXP(- EV$1 * ($B6*_c1+$C6*_c2+$D6*_c3+'Input spectra'!$Y5))</f>
        <v>0</v>
      </c>
      <c r="EW6">
        <f>EW$2*EXP(- EW$1 * ($B6*_c1+$C6*_c2+$D6*_c3+'Input spectra'!$Y5))</f>
        <v>0</v>
      </c>
      <c r="EX6">
        <f>EX$2*EXP(- EX$1 * ($B6*_c1+$C6*_c2+$D6*_c3+'Input spectra'!$Y5))</f>
        <v>0</v>
      </c>
      <c r="EY6">
        <f>EY$2*EXP(- EY$1 * ($B6*_c1+$C6*_c2+$D6*_c3+'Input spectra'!$Y5))</f>
        <v>0</v>
      </c>
      <c r="FA6">
        <f t="shared" si="0"/>
        <v>2.3438135028760972E-2</v>
      </c>
      <c r="FD6">
        <f>(1-EXP(-($B6*_c1+$C6*_c2+$D6*_c3+'Input spectra'!$Y5)*_t))/2</f>
        <v>0.49998773267364305</v>
      </c>
      <c r="FE6">
        <f>LN(1-FD6)/(-($B6*_c1+$C6*_c2+$D6*_c3+'Input spectra'!$Y5))</f>
        <v>3.2646959904033081E-2</v>
      </c>
    </row>
    <row r="7" spans="1:161" x14ac:dyDescent="0.25">
      <c r="A7">
        <v>300</v>
      </c>
      <c r="B7">
        <f>'Input spectra'!B6</f>
        <v>2.5840243257970901</v>
      </c>
      <c r="C7">
        <f>'Input spectra'!D6</f>
        <v>1.9217288558611201</v>
      </c>
      <c r="D7">
        <f>'Input spectra'!F6</f>
        <v>7.4013331922548206E-2</v>
      </c>
      <c r="E7">
        <f>E$2*EXP(- E$1 * ($B7*_c1+$C7*_c2+$D7*_c3+'Input spectra'!$Y6))</f>
        <v>2.0653927966864227E-2</v>
      </c>
      <c r="F7">
        <f>F$2*EXP(- F$1 * ($B7*_c1+$C7*_c2+$D7*_c3+'Input spectra'!$Y6))</f>
        <v>2.6146804067392108E-3</v>
      </c>
      <c r="G7">
        <f>G$2*EXP(- G$1 * ($B7*_c1+$C7*_c2+$D7*_c3+'Input spectra'!$Y6))</f>
        <v>3.3098719623890493E-4</v>
      </c>
      <c r="H7">
        <f>H$2*EXP(- H$1 * ($B7*_c1+$C7*_c2+$D7*_c3+'Input spectra'!$Y6))</f>
        <v>4.1896723048842093E-5</v>
      </c>
      <c r="I7">
        <f>I$2*EXP(- I$1 * ($B7*_c1+$C7*_c2+$D7*_c3+'Input spectra'!$Y6))</f>
        <v>5.3030392767415355E-6</v>
      </c>
      <c r="J7">
        <f>J$2*EXP(- J$1 * ($B7*_c1+$C7*_c2+$D7*_c3+'Input spectra'!$Y6))</f>
        <v>6.7118956328141692E-7</v>
      </c>
      <c r="K7">
        <f>K$2*EXP(- K$1 * ($B7*_c1+$C7*_c2+$D7*_c3+'Input spectra'!$Y6))</f>
        <v>8.4945570680066276E-8</v>
      </c>
      <c r="L7">
        <f>L$2*EXP(- L$1 * ($B7*_c1+$C7*_c2+$D7*_c3+'Input spectra'!$Y6))</f>
        <v>1.0750065123415741E-8</v>
      </c>
      <c r="M7">
        <f>M$2*EXP(- M$1 * ($B7*_c1+$C7*_c2+$D7*_c3+'Input spectra'!$Y6))</f>
        <v>1.3603663391448774E-9</v>
      </c>
      <c r="N7">
        <f>N$2*EXP(- N$1 * ($B7*_c1+$C7*_c2+$D7*_c3+'Input spectra'!$Y6))</f>
        <v>1.7213718135390199E-10</v>
      </c>
      <c r="O7">
        <f>O$2*EXP(- O$1 * ($B7*_c1+$C7*_c2+$D7*_c3+'Input spectra'!$Y6))</f>
        <v>2.1780463584095127E-11</v>
      </c>
      <c r="P7">
        <f>P$2*EXP(- P$1 * ($B7*_c1+$C7*_c2+$D7*_c3+'Input spectra'!$Y6))</f>
        <v>2.755705206396367E-12</v>
      </c>
      <c r="Q7">
        <f>Q$2*EXP(- Q$1 * ($B7*_c1+$C7*_c2+$D7*_c3+'Input spectra'!$Y6))</f>
        <v>3.486351521820398E-13</v>
      </c>
      <c r="R7">
        <f>R$2*EXP(- R$1 * ($B7*_c1+$C7*_c2+$D7*_c3+'Input spectra'!$Y6))</f>
        <v>4.4104401684471458E-14</v>
      </c>
      <c r="S7">
        <f>S$2*EXP(- S$1 * ($B7*_c1+$C7*_c2+$D7*_c3+'Input spectra'!$Y6))</f>
        <v>5.5791057388390453E-15</v>
      </c>
      <c r="T7">
        <f>T$2*EXP(- T$1 * ($B7*_c1+$C7*_c2+$D7*_c3+'Input spectra'!$Y6))</f>
        <v>7.0569767943602493E-16</v>
      </c>
      <c r="U7">
        <f>U$2*EXP(- U$1 * ($B7*_c1+$C7*_c2+$D7*_c3+'Input spectra'!$Y6))</f>
        <v>8.9257302243851897E-17</v>
      </c>
      <c r="V7">
        <f>V$2*EXP(- V$1 * ($B7*_c1+$C7*_c2+$D7*_c3+'Input spectra'!$Y6))</f>
        <v>1.1288579947315876E-17</v>
      </c>
      <c r="W7">
        <f>W$2*EXP(- W$1 * ($B7*_c1+$C7*_c2+$D7*_c3+'Input spectra'!$Y6))</f>
        <v>1.427594502251118E-18</v>
      </c>
      <c r="X7">
        <f>X$2*EXP(- X$1 * ($B7*_c1+$C7*_c2+$D7*_c3+'Input spectra'!$Y6))</f>
        <v>1.8052606365001346E-19</v>
      </c>
      <c r="Y7">
        <f>Y$2*EXP(- Y$1 * ($B7*_c1+$C7*_c2+$D7*_c3+'Input spectra'!$Y6))</f>
        <v>2.2826742110246533E-20</v>
      </c>
      <c r="Z7">
        <f>Z$2*EXP(- Z$1 * ($B7*_c1+$C7*_c2+$D7*_c3+'Input spectra'!$Y6))</f>
        <v>2.886133361744001E-21</v>
      </c>
      <c r="AA7">
        <f>AA$2*EXP(- AA$1 * ($B7*_c1+$C7*_c2+$D7*_c3+'Input spectra'!$Y6))</f>
        <v>3.6488562608919293E-22</v>
      </c>
      <c r="AB7">
        <f>AB$2*EXP(- AB$1 * ($B7*_c1+$C7*_c2+$D7*_c3+'Input spectra'!$Y6))</f>
        <v>4.6127981922458037E-23</v>
      </c>
      <c r="AC7">
        <f>AC$2*EXP(- AC$1 * ($B7*_c1+$C7*_c2+$D7*_c3+'Input spectra'!$Y6))</f>
        <v>5.8309446491736463E-24</v>
      </c>
      <c r="AD7">
        <f>AD$2*EXP(- AD$1 * ($B7*_c1+$C7*_c2+$D7*_c3+'Input spectra'!$Y6))</f>
        <v>7.3702048404980873E-25</v>
      </c>
      <c r="AE7">
        <f>AE$2*EXP(- AE$1 * ($B7*_c1+$C7*_c2+$D7*_c3+'Input spectra'!$Y6))</f>
        <v>9.3150623986032827E-26</v>
      </c>
      <c r="AF7">
        <f>AF$2*EXP(- AF$1 * ($B7*_c1+$C7*_c2+$D7*_c3+'Input spectra'!$Y6))</f>
        <v>1.1772180911360323E-26</v>
      </c>
      <c r="AG7">
        <f>AG$2*EXP(- AG$1 * ($B7*_c1+$C7*_c2+$D7*_c3+'Input spectra'!$Y6))</f>
        <v>1.4876213322859139E-27</v>
      </c>
      <c r="AH7">
        <f>AH$2*EXP(- AH$1 * ($B7*_c1+$C7*_c2+$D7*_c3+'Input spectra'!$Y6))</f>
        <v>1.8797129007707158E-28</v>
      </c>
      <c r="AI7">
        <f>AI$2*EXP(- AI$1 * ($B7*_c1+$C7*_c2+$D7*_c3+'Input spectra'!$Y6))</f>
        <v>2.3749453865513134E-29</v>
      </c>
      <c r="AJ7">
        <f>AJ$2*EXP(- AJ$1 * ($B7*_c1+$C7*_c2+$D7*_c3+'Input spectra'!$Y6))</f>
        <v>3.0003921438302315E-30</v>
      </c>
      <c r="AK7">
        <f>AK$2*EXP(- AK$1 * ($B7*_c1+$C7*_c2+$D7*_c3+'Input spectra'!$Y6))</f>
        <v>3.7902162269661412E-31</v>
      </c>
      <c r="AL7">
        <f>AL$2*EXP(- AL$1 * ($B7*_c1+$C7*_c2+$D7*_c3+'Input spectra'!$Y6))</f>
        <v>4.7875221344155135E-32</v>
      </c>
      <c r="AM7">
        <f>AM$2*EXP(- AM$1 * ($B7*_c1+$C7*_c2+$D7*_c3+'Input spectra'!$Y6))</f>
        <v>6.0466898068065405E-33</v>
      </c>
      <c r="AN7">
        <f>AN$2*EXP(- AN$1 * ($B7*_c1+$C7*_c2+$D7*_c3+'Input spectra'!$Y6))</f>
        <v>7.636316067989432E-34</v>
      </c>
      <c r="AO7">
        <f>AO$2*EXP(- AO$1 * ($B7*_c1+$C7*_c2+$D7*_c3+'Input spectra'!$Y6))</f>
        <v>9.6429210777801531E-35</v>
      </c>
      <c r="AP7">
        <f>AP$2*EXP(- AP$1 * ($B7*_c1+$C7*_c2+$D7*_c3+'Input spectra'!$Y6))</f>
        <v>1.2175618085539375E-35</v>
      </c>
      <c r="AQ7">
        <f>AQ$2*EXP(- AQ$1 * ($B7*_c1+$C7*_c2+$D7*_c3+'Input spectra'!$Y6))</f>
        <v>1.5371995973021328E-36</v>
      </c>
      <c r="AR7">
        <f>AR$2*EXP(- AR$1 * ($B7*_c1+$C7*_c2+$D7*_c3+'Input spectra'!$Y6))</f>
        <v>1.9405528436628663E-37</v>
      </c>
      <c r="AS7">
        <f>AS$2*EXP(- AS$1 * ($B7*_c1+$C7*_c2+$D7*_c3+'Input spectra'!$Y6))</f>
        <v>2.4494904550280914E-38</v>
      </c>
      <c r="AT7">
        <f>AT$2*EXP(- AT$1 * ($B7*_c1+$C7*_c2+$D7*_c3+'Input spectra'!$Y6))</f>
        <v>3.0915777093770226E-39</v>
      </c>
      <c r="AU7">
        <f>AU$2*EXP(- AU$1 * ($B7*_c1+$C7*_c2+$D7*_c3+'Input spectra'!$Y6))</f>
        <v>3.901555272360169E-40</v>
      </c>
      <c r="AV7">
        <f>AV$2*EXP(- AV$1 * ($B7*_c1+$C7*_c2+$D7*_c3+'Input spectra'!$Y6))</f>
        <v>4.9232008442809536E-41</v>
      </c>
      <c r="AW7">
        <f>AW$2*EXP(- AW$1 * ($B7*_c1+$C7*_c2+$D7*_c3+'Input spectra'!$Y6))</f>
        <v>6.211672021331004E-42</v>
      </c>
      <c r="AX7">
        <f>AX$2*EXP(- AX$1 * ($B7*_c1+$C7*_c2+$D7*_c3+'Input spectra'!$Y6))</f>
        <v>7.8364542373033554E-43</v>
      </c>
      <c r="AY7">
        <f>AY$2*EXP(- AY$1 * ($B7*_c1+$C7*_c2+$D7*_c3+'Input spectra'!$Y6))</f>
        <v>8.9232188078243158E-44</v>
      </c>
      <c r="AZ7">
        <f>AZ$2*EXP(- AZ$1 * ($B7*_c1+$C7*_c2+$D7*_c3+'Input spectra'!$Y6))</f>
        <v>9.7668309314813557E-45</v>
      </c>
      <c r="BA7">
        <f>BA$2*EXP(- BA$1 * ($B7*_c1+$C7*_c2+$D7*_c3+'Input spectra'!$Y6))</f>
        <v>1.126213820365389E-45</v>
      </c>
      <c r="BB7">
        <f>BB$2*EXP(- BB$1 * ($B7*_c1+$C7*_c2+$D7*_c3+'Input spectra'!$Y6))</f>
        <v>1.3214776501633556E-46</v>
      </c>
      <c r="BC7">
        <f>BC$2*EXP(- BC$1 * ($B7*_c1+$C7*_c2+$D7*_c3+'Input spectra'!$Y6))</f>
        <v>1.5659569754669318E-47</v>
      </c>
      <c r="BD7">
        <f>BD$2*EXP(- BD$1 * ($B7*_c1+$C7*_c2+$D7*_c3+'Input spectra'!$Y6))</f>
        <v>1.8680362868243363E-48</v>
      </c>
      <c r="BE7">
        <f>BE$2*EXP(- BE$1 * ($B7*_c1+$C7*_c2+$D7*_c3+'Input spectra'!$Y6))</f>
        <v>2.2393714977929599E-49</v>
      </c>
      <c r="BF7">
        <f>BF$2*EXP(- BF$1 * ($B7*_c1+$C7*_c2+$D7*_c3+'Input spectra'!$Y6))</f>
        <v>2.6948984085286398E-50</v>
      </c>
      <c r="BG7">
        <f>BG$2*EXP(- BG$1 * ($B7*_c1+$C7*_c2+$D7*_c3+'Input spectra'!$Y6))</f>
        <v>3.2533210889028221E-51</v>
      </c>
      <c r="BH7">
        <f>BH$2*EXP(- BH$1 * ($B7*_c1+$C7*_c2+$D7*_c3+'Input spectra'!$Y6))</f>
        <v>3.9378748671352377E-52</v>
      </c>
      <c r="BI7">
        <f>BI$2*EXP(- BI$1 * ($B7*_c1+$C7*_c2+$D7*_c3+'Input spectra'!$Y6))</f>
        <v>4.7773356970001037E-53</v>
      </c>
      <c r="BJ7">
        <f>BJ$2*EXP(- BJ$1 * ($B7*_c1+$C7*_c2+$D7*_c3+'Input spectra'!$Y6))</f>
        <v>5.807301169505836E-54</v>
      </c>
      <c r="BK7">
        <f>BK$2*EXP(- BK$1 * ($B7*_c1+$C7*_c2+$D7*_c3+'Input spectra'!$Y6))</f>
        <v>7.0717946393013391E-55</v>
      </c>
      <c r="BL7">
        <f>BL$2*EXP(- BL$1 * ($B7*_c1+$C7*_c2+$D7*_c3+'Input spectra'!$Y6))</f>
        <v>8.6252642702767174E-56</v>
      </c>
      <c r="BM7">
        <f>BM$2*EXP(- BM$1 * ($B7*_c1+$C7*_c2+$D7*_c3+'Input spectra'!$Y6))</f>
        <v>1.0535069750692332E-56</v>
      </c>
      <c r="BN7">
        <f>BN$2*EXP(- BN$1 * ($B7*_c1+$C7*_c2+$D7*_c3+'Input spectra'!$Y6))</f>
        <v>1.2884573775449195E-57</v>
      </c>
      <c r="BO7">
        <f>BO$2*EXP(- BO$1 * ($B7*_c1+$C7*_c2+$D7*_c3+'Input spectra'!$Y6))</f>
        <v>1.577698497915182E-58</v>
      </c>
      <c r="BP7">
        <f>BP$2*EXP(- BP$1 * ($B7*_c1+$C7*_c2+$D7*_c3+'Input spectra'!$Y6))</f>
        <v>1.9340135542624047E-59</v>
      </c>
      <c r="BQ7">
        <f>BQ$2*EXP(- BQ$1 * ($B7*_c1+$C7*_c2+$D7*_c3+'Input spectra'!$Y6))</f>
        <v>2.3732422103191862E-60</v>
      </c>
      <c r="BR7">
        <f>BR$2*EXP(- BR$1 * ($B7*_c1+$C7*_c2+$D7*_c3+'Input spectra'!$Y6))</f>
        <v>2.9150195174309525E-61</v>
      </c>
      <c r="BS7">
        <f>BS$2*EXP(- BS$1 * ($B7*_c1+$C7*_c2+$D7*_c3+'Input spectra'!$Y6))</f>
        <v>3.5836952854332175E-62</v>
      </c>
      <c r="BT7">
        <f>BT$2*EXP(- BT$1 * ($B7*_c1+$C7*_c2+$D7*_c3+'Input spectra'!$Y6))</f>
        <v>4.4094782698120094E-63</v>
      </c>
      <c r="BU7">
        <f>BU$2*EXP(- BU$1 * ($B7*_c1+$C7*_c2+$D7*_c3+'Input spectra'!$Y6))</f>
        <v>5.4298605632515193E-64</v>
      </c>
      <c r="BV7">
        <f>BV$2*EXP(- BV$1 * ($B7*_c1+$C7*_c2+$D7*_c3+'Input spectra'!$Y6))</f>
        <v>6.6913913210117091E-65</v>
      </c>
      <c r="BW7">
        <f>BW$2*EXP(- BW$1 * ($B7*_c1+$C7*_c2+$D7*_c3+'Input spectra'!$Y6))</f>
        <v>8.2518861185914246E-66</v>
      </c>
      <c r="BX7">
        <f>BX$2*EXP(- BX$1 * ($B7*_c1+$C7*_c2+$D7*_c3+'Input spectra'!$Y6))</f>
        <v>1.0183179696665096E-66</v>
      </c>
      <c r="BY7">
        <f>BY$2*EXP(- BY$1 * ($B7*_c1+$C7*_c2+$D7*_c3+'Input spectra'!$Y6))</f>
        <v>1.2574556668717078E-67</v>
      </c>
      <c r="BZ7">
        <f>BZ$2*EXP(- BZ$1 * ($B7*_c1+$C7*_c2+$D7*_c3+'Input spectra'!$Y6))</f>
        <v>1.5537028298832003E-68</v>
      </c>
      <c r="CA7">
        <f>CA$2*EXP(- CA$1 * ($B7*_c1+$C7*_c2+$D7*_c3+'Input spectra'!$Y6))</f>
        <v>1.9208665388462225E-69</v>
      </c>
      <c r="CB7">
        <f>CB$2*EXP(- CB$1 * ($B7*_c1+$C7*_c2+$D7*_c3+'Input spectra'!$Y6))</f>
        <v>2.3761249755672576E-70</v>
      </c>
      <c r="CC7">
        <f>CC$2*EXP(- CC$1 * ($B7*_c1+$C7*_c2+$D7*_c3+'Input spectra'!$Y6))</f>
        <v>2.9408572396502451E-71</v>
      </c>
      <c r="CD7">
        <f>CD$2*EXP(- CD$1 * ($B7*_c1+$C7*_c2+$D7*_c3+'Input spectra'!$Y6))</f>
        <v>3.641678850376645E-72</v>
      </c>
      <c r="CE7">
        <f>CE$2*EXP(- CE$1 * ($B7*_c1+$C7*_c2+$D7*_c3+'Input spectra'!$Y6))</f>
        <v>4.5117342241690454E-73</v>
      </c>
      <c r="CF7">
        <f>CF$2*EXP(- CF$1 * ($B7*_c1+$C7*_c2+$D7*_c3+'Input spectra'!$Y6))</f>
        <v>5.5923102746342183E-74</v>
      </c>
      <c r="CG7">
        <f>CG$2*EXP(- CG$1 * ($B7*_c1+$C7*_c2+$D7*_c3+'Input spectra'!$Y6))</f>
        <v>6.9348513774068312E-75</v>
      </c>
      <c r="CH7">
        <f>CH$2*EXP(- CH$1 * ($B7*_c1+$C7*_c2+$D7*_c3+'Input spectra'!$Y6))</f>
        <v>8.6034760942175289E-76</v>
      </c>
      <c r="CI7">
        <f>CI$2*EXP(- CI$1 * ($B7*_c1+$C7*_c2+$D7*_c3+'Input spectra'!$Y6))</f>
        <v>1.0678121286606546E-76</v>
      </c>
      <c r="CJ7">
        <f>CJ$2*EXP(- CJ$1 * ($B7*_c1+$C7*_c2+$D7*_c3+'Input spectra'!$Y6))</f>
        <v>1.3258470857137433E-77</v>
      </c>
      <c r="CK7">
        <f>CK$2*EXP(- CK$1 * ($B7*_c1+$C7*_c2+$D7*_c3+'Input spectra'!$Y6))</f>
        <v>1.646886594981991E-78</v>
      </c>
      <c r="CL7">
        <f>CL$2*EXP(- CL$1 * ($B7*_c1+$C7*_c2+$D7*_c3+'Input spectra'!$Y6))</f>
        <v>2.0464443047527076E-79</v>
      </c>
      <c r="CM7">
        <f>CM$2*EXP(- CM$1 * ($B7*_c1+$C7*_c2+$D7*_c3+'Input spectra'!$Y6))</f>
        <v>2.5438808563923678E-80</v>
      </c>
      <c r="CN7">
        <f>CN$2*EXP(- CN$1 * ($B7*_c1+$C7*_c2+$D7*_c3+'Input spectra'!$Y6))</f>
        <v>3.1633636429624988E-81</v>
      </c>
      <c r="CO7">
        <f>CO$2*EXP(- CO$1 * ($B7*_c1+$C7*_c2+$D7*_c3+'Input spectra'!$Y6))</f>
        <v>3.9350672818437885E-82</v>
      </c>
      <c r="CP7">
        <f>CP$2*EXP(- CP$1 * ($B7*_c1+$C7*_c2+$D7*_c3+'Input spectra'!$Y6))</f>
        <v>4.8966754571740548E-83</v>
      </c>
      <c r="CQ7">
        <f>CQ$2*EXP(- CQ$1 * ($B7*_c1+$C7*_c2+$D7*_c3+'Input spectra'!$Y6))</f>
        <v>6.0952601360759438E-84</v>
      </c>
      <c r="CR7">
        <f>CR$2*EXP(- CR$1 * ($B7*_c1+$C7*_c2+$D7*_c3+'Input spectra'!$Y6))</f>
        <v>7.5896334091168469E-85</v>
      </c>
      <c r="CS7">
        <f>CS$2*EXP(- CS$1 * ($B7*_c1+$C7*_c2+$D7*_c3+'Input spectra'!$Y6))</f>
        <v>6.2591301291465277E-86</v>
      </c>
      <c r="CT7">
        <f>CT$2*EXP(- CT$1 * ($B7*_c1+$C7*_c2+$D7*_c3+'Input spectra'!$Y6))</f>
        <v>5.20739990265566E-87</v>
      </c>
      <c r="CU7">
        <f>CU$2*EXP(- CU$1 * ($B7*_c1+$C7*_c2+$D7*_c3+'Input spectra'!$Y6))</f>
        <v>4.6193642957099936E-88</v>
      </c>
      <c r="CV7">
        <f>CV$2*EXP(- CV$1 * ($B7*_c1+$C7*_c2+$D7*_c3+'Input spectra'!$Y6))</f>
        <v>4.1161949607436427E-89</v>
      </c>
      <c r="CW7">
        <f>CW$2*EXP(- CW$1 * ($B7*_c1+$C7*_c2+$D7*_c3+'Input spectra'!$Y6))</f>
        <v>3.6000711721987772E-90</v>
      </c>
      <c r="CX7">
        <f>CX$2*EXP(- CX$1 * ($B7*_c1+$C7*_c2+$D7*_c3+'Input spectra'!$Y6))</f>
        <v>3.0312746665904516E-91</v>
      </c>
      <c r="CY7">
        <f>CY$2*EXP(- CY$1 * ($B7*_c1+$C7*_c2+$D7*_c3+'Input spectra'!$Y6))</f>
        <v>2.3978795761465385E-92</v>
      </c>
      <c r="CZ7">
        <f>CZ$2*EXP(- CZ$1 * ($B7*_c1+$C7*_c2+$D7*_c3+'Input spectra'!$Y6))</f>
        <v>1.7127555007223733E-93</v>
      </c>
      <c r="DA7">
        <f>DA$2*EXP(- DA$1 * ($B7*_c1+$C7*_c2+$D7*_c3+'Input spectra'!$Y6))</f>
        <v>1.0201292955372609E-94</v>
      </c>
      <c r="DB7">
        <f>DB$2*EXP(- DB$1 * ($B7*_c1+$C7*_c2+$D7*_c3+'Input spectra'!$Y6))</f>
        <v>4.0889740964103346E-96</v>
      </c>
      <c r="DC7">
        <f>DC$2*EXP(- DC$1 * ($B7*_c1+$C7*_c2+$D7*_c3+'Input spectra'!$Y6))</f>
        <v>3.3269835956043263E-98</v>
      </c>
      <c r="DD7">
        <f>DD$2*EXP(- DD$1 * ($B7*_c1+$C7*_c2+$D7*_c3+'Input spectra'!$Y6))</f>
        <v>0</v>
      </c>
      <c r="DE7">
        <f>DE$2*EXP(- DE$1 * ($B7*_c1+$C7*_c2+$D7*_c3+'Input spectra'!$Y6))</f>
        <v>0</v>
      </c>
      <c r="DF7">
        <f>DF$2*EXP(- DF$1 * ($B7*_c1+$C7*_c2+$D7*_c3+'Input spectra'!$Y6))</f>
        <v>0</v>
      </c>
      <c r="DG7">
        <f>DG$2*EXP(- DG$1 * ($B7*_c1+$C7*_c2+$D7*_c3+'Input spectra'!$Y6))</f>
        <v>0</v>
      </c>
      <c r="DH7">
        <f>DH$2*EXP(- DH$1 * ($B7*_c1+$C7*_c2+$D7*_c3+'Input spectra'!$Y6))</f>
        <v>0</v>
      </c>
      <c r="DI7">
        <f>DI$2*EXP(- DI$1 * ($B7*_c1+$C7*_c2+$D7*_c3+'Input spectra'!$Y6))</f>
        <v>0</v>
      </c>
      <c r="DJ7">
        <f>DJ$2*EXP(- DJ$1 * ($B7*_c1+$C7*_c2+$D7*_c3+'Input spectra'!$Y6))</f>
        <v>0</v>
      </c>
      <c r="DK7">
        <f>DK$2*EXP(- DK$1 * ($B7*_c1+$C7*_c2+$D7*_c3+'Input spectra'!$Y6))</f>
        <v>0</v>
      </c>
      <c r="DL7">
        <f>DL$2*EXP(- DL$1 * ($B7*_c1+$C7*_c2+$D7*_c3+'Input spectra'!$Y6))</f>
        <v>0</v>
      </c>
      <c r="DM7">
        <f>DM$2*EXP(- DM$1 * ($B7*_c1+$C7*_c2+$D7*_c3+'Input spectra'!$Y6))</f>
        <v>0</v>
      </c>
      <c r="DN7">
        <f>DN$2*EXP(- DN$1 * ($B7*_c1+$C7*_c2+$D7*_c3+'Input spectra'!$Y6))</f>
        <v>0</v>
      </c>
      <c r="DO7">
        <f>DO$2*EXP(- DO$1 * ($B7*_c1+$C7*_c2+$D7*_c3+'Input spectra'!$Y6))</f>
        <v>0</v>
      </c>
      <c r="DP7">
        <f>DP$2*EXP(- DP$1 * ($B7*_c1+$C7*_c2+$D7*_c3+'Input spectra'!$Y6))</f>
        <v>0</v>
      </c>
      <c r="DQ7">
        <f>DQ$2*EXP(- DQ$1 * ($B7*_c1+$C7*_c2+$D7*_c3+'Input spectra'!$Y6))</f>
        <v>0</v>
      </c>
      <c r="DR7">
        <f>DR$2*EXP(- DR$1 * ($B7*_c1+$C7*_c2+$D7*_c3+'Input spectra'!$Y6))</f>
        <v>0</v>
      </c>
      <c r="DS7">
        <f>DS$2*EXP(- DS$1 * ($B7*_c1+$C7*_c2+$D7*_c3+'Input spectra'!$Y6))</f>
        <v>0</v>
      </c>
      <c r="DT7">
        <f>DT$2*EXP(- DT$1 * ($B7*_c1+$C7*_c2+$D7*_c3+'Input spectra'!$Y6))</f>
        <v>0</v>
      </c>
      <c r="DU7">
        <f>DU$2*EXP(- DU$1 * ($B7*_c1+$C7*_c2+$D7*_c3+'Input spectra'!$Y6))</f>
        <v>0</v>
      </c>
      <c r="DV7">
        <f>DV$2*EXP(- DV$1 * ($B7*_c1+$C7*_c2+$D7*_c3+'Input spectra'!$Y6))</f>
        <v>0</v>
      </c>
      <c r="DW7">
        <f>DW$2*EXP(- DW$1 * ($B7*_c1+$C7*_c2+$D7*_c3+'Input spectra'!$Y6))</f>
        <v>0</v>
      </c>
      <c r="DX7">
        <f>DX$2*EXP(- DX$1 * ($B7*_c1+$C7*_c2+$D7*_c3+'Input spectra'!$Y6))</f>
        <v>0</v>
      </c>
      <c r="DY7">
        <f>DY$2*EXP(- DY$1 * ($B7*_c1+$C7*_c2+$D7*_c3+'Input spectra'!$Y6))</f>
        <v>0</v>
      </c>
      <c r="DZ7">
        <f>DZ$2*EXP(- DZ$1 * ($B7*_c1+$C7*_c2+$D7*_c3+'Input spectra'!$Y6))</f>
        <v>0</v>
      </c>
      <c r="EA7">
        <f>EA$2*EXP(- EA$1 * ($B7*_c1+$C7*_c2+$D7*_c3+'Input spectra'!$Y6))</f>
        <v>0</v>
      </c>
      <c r="EB7">
        <f>EB$2*EXP(- EB$1 * ($B7*_c1+$C7*_c2+$D7*_c3+'Input spectra'!$Y6))</f>
        <v>0</v>
      </c>
      <c r="EC7">
        <f>EC$2*EXP(- EC$1 * ($B7*_c1+$C7*_c2+$D7*_c3+'Input spectra'!$Y6))</f>
        <v>0</v>
      </c>
      <c r="ED7">
        <f>ED$2*EXP(- ED$1 * ($B7*_c1+$C7*_c2+$D7*_c3+'Input spectra'!$Y6))</f>
        <v>0</v>
      </c>
      <c r="EE7">
        <f>EE$2*EXP(- EE$1 * ($B7*_c1+$C7*_c2+$D7*_c3+'Input spectra'!$Y6))</f>
        <v>0</v>
      </c>
      <c r="EF7">
        <f>EF$2*EXP(- EF$1 * ($B7*_c1+$C7*_c2+$D7*_c3+'Input spectra'!$Y6))</f>
        <v>0</v>
      </c>
      <c r="EG7">
        <f>EG$2*EXP(- EG$1 * ($B7*_c1+$C7*_c2+$D7*_c3+'Input spectra'!$Y6))</f>
        <v>0</v>
      </c>
      <c r="EH7">
        <f>EH$2*EXP(- EH$1 * ($B7*_c1+$C7*_c2+$D7*_c3+'Input spectra'!$Y6))</f>
        <v>0</v>
      </c>
      <c r="EI7">
        <f>EI$2*EXP(- EI$1 * ($B7*_c1+$C7*_c2+$D7*_c3+'Input spectra'!$Y6))</f>
        <v>0</v>
      </c>
      <c r="EJ7">
        <f>EJ$2*EXP(- EJ$1 * ($B7*_c1+$C7*_c2+$D7*_c3+'Input spectra'!$Y6))</f>
        <v>0</v>
      </c>
      <c r="EK7">
        <f>EK$2*EXP(- EK$1 * ($B7*_c1+$C7*_c2+$D7*_c3+'Input spectra'!$Y6))</f>
        <v>0</v>
      </c>
      <c r="EL7">
        <f>EL$2*EXP(- EL$1 * ($B7*_c1+$C7*_c2+$D7*_c3+'Input spectra'!$Y6))</f>
        <v>0</v>
      </c>
      <c r="EM7">
        <f>EM$2*EXP(- EM$1 * ($B7*_c1+$C7*_c2+$D7*_c3+'Input spectra'!$Y6))</f>
        <v>0</v>
      </c>
      <c r="EN7">
        <f>EN$2*EXP(- EN$1 * ($B7*_c1+$C7*_c2+$D7*_c3+'Input spectra'!$Y6))</f>
        <v>0</v>
      </c>
      <c r="EO7">
        <f>EO$2*EXP(- EO$1 * ($B7*_c1+$C7*_c2+$D7*_c3+'Input spectra'!$Y6))</f>
        <v>0</v>
      </c>
      <c r="EP7">
        <f>EP$2*EXP(- EP$1 * ($B7*_c1+$C7*_c2+$D7*_c3+'Input spectra'!$Y6))</f>
        <v>0</v>
      </c>
      <c r="EQ7">
        <f>EQ$2*EXP(- EQ$1 * ($B7*_c1+$C7*_c2+$D7*_c3+'Input spectra'!$Y6))</f>
        <v>0</v>
      </c>
      <c r="ER7">
        <f>ER$2*EXP(- ER$1 * ($B7*_c1+$C7*_c2+$D7*_c3+'Input spectra'!$Y6))</f>
        <v>0</v>
      </c>
      <c r="ES7">
        <f>ES$2*EXP(- ES$1 * ($B7*_c1+$C7*_c2+$D7*_c3+'Input spectra'!$Y6))</f>
        <v>0</v>
      </c>
      <c r="ET7">
        <f>ET$2*EXP(- ET$1 * ($B7*_c1+$C7*_c2+$D7*_c3+'Input spectra'!$Y6))</f>
        <v>0</v>
      </c>
      <c r="EU7">
        <f>EU$2*EXP(- EU$1 * ($B7*_c1+$C7*_c2+$D7*_c3+'Input spectra'!$Y6))</f>
        <v>0</v>
      </c>
      <c r="EV7">
        <f>EV$2*EXP(- EV$1 * ($B7*_c1+$C7*_c2+$D7*_c3+'Input spectra'!$Y6))</f>
        <v>0</v>
      </c>
      <c r="EW7">
        <f>EW$2*EXP(- EW$1 * ($B7*_c1+$C7*_c2+$D7*_c3+'Input spectra'!$Y6))</f>
        <v>0</v>
      </c>
      <c r="EX7">
        <f>EX$2*EXP(- EX$1 * ($B7*_c1+$C7*_c2+$D7*_c3+'Input spectra'!$Y6))</f>
        <v>0</v>
      </c>
      <c r="EY7">
        <f>EY$2*EXP(- EY$1 * ($B7*_c1+$C7*_c2+$D7*_c3+'Input spectra'!$Y6))</f>
        <v>0</v>
      </c>
      <c r="FA7">
        <f t="shared" si="0"/>
        <v>2.3647563774805827E-2</v>
      </c>
      <c r="FD7">
        <f>(1-EXP(-($B7*_c1+$C7*_c2+$D7*_c3+'Input spectra'!$Y6)*_t))/2</f>
        <v>0.49998313751745382</v>
      </c>
      <c r="FE7">
        <f>LN(1-FD7)/(-($B7*_c1+$C7*_c2+$D7*_c3+'Input spectra'!$Y6))</f>
        <v>3.3655197381957019E-2</v>
      </c>
    </row>
    <row r="8" spans="1:161" x14ac:dyDescent="0.25">
      <c r="A8">
        <v>305</v>
      </c>
      <c r="B8">
        <f>'Input spectra'!B7</f>
        <v>2.5073341358685299</v>
      </c>
      <c r="C8">
        <f>'Input spectra'!D7</f>
        <v>1.8806822217521499</v>
      </c>
      <c r="D8">
        <f>'Input spectra'!F7</f>
        <v>7.8073219765104299E-2</v>
      </c>
      <c r="E8">
        <f>E$2*EXP(- E$1 * ($B8*_c1+$C8*_c2+$D8*_c3+'Input spectra'!$Y7))</f>
        <v>2.0653927966864227E-2</v>
      </c>
      <c r="F8">
        <f>F$2*EXP(- F$1 * ($B8*_c1+$C8*_c2+$D8*_c3+'Input spectra'!$Y7))</f>
        <v>2.7686078208561701E-3</v>
      </c>
      <c r="G8">
        <f>G$2*EXP(- G$1 * ($B8*_c1+$C8*_c2+$D8*_c3+'Input spectra'!$Y7))</f>
        <v>3.7110503935656986E-4</v>
      </c>
      <c r="H8">
        <f>H$2*EXP(- H$1 * ($B8*_c1+$C8*_c2+$D8*_c3+'Input spectra'!$Y7))</f>
        <v>4.9740316298041227E-5</v>
      </c>
      <c r="I8">
        <f>I$2*EXP(- I$1 * ($B8*_c1+$C8*_c2+$D8*_c3+'Input spectra'!$Y7))</f>
        <v>6.6664735333560275E-6</v>
      </c>
      <c r="J8">
        <f>J$2*EXP(- J$1 * ($B8*_c1+$C8*_c2+$D8*_c3+'Input spectra'!$Y7))</f>
        <v>8.9342754757154604E-7</v>
      </c>
      <c r="K8">
        <f>K$2*EXP(- K$1 * ($B8*_c1+$C8*_c2+$D8*_c3+'Input spectra'!$Y7))</f>
        <v>1.1972854690034813E-7</v>
      </c>
      <c r="L8">
        <f>L$2*EXP(- L$1 * ($B8*_c1+$C8*_c2+$D8*_c3+'Input spectra'!$Y7))</f>
        <v>1.6043935131664847E-8</v>
      </c>
      <c r="M8">
        <f>M$2*EXP(- M$1 * ($B8*_c1+$C8*_c2+$D8*_c3+'Input spectra'!$Y7))</f>
        <v>2.1498022263203631E-9</v>
      </c>
      <c r="N8">
        <f>N$2*EXP(- N$1 * ($B8*_c1+$C8*_c2+$D8*_c3+'Input spectra'!$Y7))</f>
        <v>2.8804487156700992E-10</v>
      </c>
      <c r="O8">
        <f>O$2*EXP(- O$1 * ($B8*_c1+$C8*_c2+$D8*_c3+'Input spectra'!$Y7))</f>
        <v>3.8591833113026183E-11</v>
      </c>
      <c r="P8">
        <f>P$2*EXP(- P$1 * ($B8*_c1+$C8*_c2+$D8*_c3+'Input spectra'!$Y7))</f>
        <v>5.1701587040695649E-12</v>
      </c>
      <c r="Q8">
        <f>Q$2*EXP(- Q$1 * ($B8*_c1+$C8*_c2+$D8*_c3+'Input spectra'!$Y7))</f>
        <v>6.9260419971592727E-13</v>
      </c>
      <c r="R8">
        <f>R$2*EXP(- R$1 * ($B8*_c1+$C8*_c2+$D8*_c3+'Input spectra'!$Y7))</f>
        <v>9.2776655019376127E-14</v>
      </c>
      <c r="S8">
        <f>S$2*EXP(- S$1 * ($B8*_c1+$C8*_c2+$D8*_c3+'Input spectra'!$Y7))</f>
        <v>1.2426939869235306E-14</v>
      </c>
      <c r="T8">
        <f>T$2*EXP(- T$1 * ($B8*_c1+$C8*_c2+$D8*_c3+'Input spectra'!$Y7))</f>
        <v>1.6644130896159987E-15</v>
      </c>
      <c r="U8">
        <f>U$2*EXP(- U$1 * ($B8*_c1+$C8*_c2+$D8*_c3+'Input spectra'!$Y7))</f>
        <v>2.2290972625159395E-16</v>
      </c>
      <c r="V8">
        <f>V$2*EXP(- V$1 * ($B8*_c1+$C8*_c2+$D8*_c3+'Input spectra'!$Y7))</f>
        <v>2.9851585599323852E-17</v>
      </c>
      <c r="W8">
        <f>W$2*EXP(- W$1 * ($B8*_c1+$C8*_c2+$D8*_c3+'Input spectra'!$Y7))</f>
        <v>3.9973832350733181E-18</v>
      </c>
      <c r="X8">
        <f>X$2*EXP(- X$1 * ($B8*_c1+$C8*_c2+$D8*_c3+'Input spectra'!$Y7))</f>
        <v>5.3524628458425576E-19</v>
      </c>
      <c r="Y8">
        <f>Y$2*EXP(- Y$1 * ($B8*_c1+$C8*_c2+$D8*_c3+'Input spectra'!$Y7))</f>
        <v>7.1663911702899458E-20</v>
      </c>
      <c r="Z8">
        <f>Z$2*EXP(- Z$1 * ($B8*_c1+$C8*_c2+$D8*_c3+'Input spectra'!$Y7))</f>
        <v>9.5943553941912773E-21</v>
      </c>
      <c r="AA8">
        <f>AA$2*EXP(- AA$1 * ($B8*_c1+$C8*_c2+$D8*_c3+'Input spectra'!$Y7))</f>
        <v>1.2843961379925229E-21</v>
      </c>
      <c r="AB8">
        <f>AB$2*EXP(- AB$1 * ($B8*_c1+$C8*_c2+$D8*_c3+'Input spectra'!$Y7))</f>
        <v>1.7192915123157358E-22</v>
      </c>
      <c r="AC8">
        <f>AC$2*EXP(- AC$1 * ($B8*_c1+$C8*_c2+$D8*_c3+'Input spectra'!$Y7))</f>
        <v>2.3012659525427311E-23</v>
      </c>
      <c r="AD8">
        <f>AD$2*EXP(- AD$1 * ($B8*_c1+$C8*_c2+$D8*_c3+'Input spectra'!$Y7))</f>
        <v>3.0799969079576666E-24</v>
      </c>
      <c r="AE8">
        <f>AE$2*EXP(- AE$1 * ($B8*_c1+$C8*_c2+$D8*_c3+'Input spectra'!$Y7))</f>
        <v>4.1219177305520961E-25</v>
      </c>
      <c r="AF8">
        <f>AF$2*EXP(- AF$1 * ($B8*_c1+$C8*_c2+$D8*_c3+'Input spectra'!$Y7))</f>
        <v>5.5158609246825194E-26</v>
      </c>
      <c r="AG8">
        <f>AG$2*EXP(- AG$1 * ($B8*_c1+$C8*_c2+$D8*_c3+'Input spectra'!$Y7))</f>
        <v>7.3805989350776063E-27</v>
      </c>
      <c r="AH8">
        <f>AH$2*EXP(- AH$1 * ($B8*_c1+$C8*_c2+$D8*_c3+'Input spectra'!$Y7))</f>
        <v>9.874919403477768E-28</v>
      </c>
      <c r="AI8">
        <f>AI$2*EXP(- AI$1 * ($B8*_c1+$C8*_c2+$D8*_c3+'Input spectra'!$Y7))</f>
        <v>1.3211085209949178E-28</v>
      </c>
      <c r="AJ8">
        <f>AJ$2*EXP(- AJ$1 * ($B8*_c1+$C8*_c2+$D8*_c3+'Input spectra'!$Y7))</f>
        <v>1.7672814340790225E-29</v>
      </c>
      <c r="AK8">
        <f>AK$2*EXP(- AK$1 * ($B8*_c1+$C8*_c2+$D8*_c3+'Input spectra'!$Y7))</f>
        <v>2.3639294487185649E-30</v>
      </c>
      <c r="AL8">
        <f>AL$2*EXP(- AL$1 * ($B8*_c1+$C8*_c2+$D8*_c3+'Input spectra'!$Y7))</f>
        <v>3.1617253991064086E-31</v>
      </c>
      <c r="AM8">
        <f>AM$2*EXP(- AM$1 * ($B8*_c1+$C8*_c2+$D8*_c3+'Input spectra'!$Y7))</f>
        <v>4.2283786575109176E-32</v>
      </c>
      <c r="AN8">
        <f>AN$2*EXP(- AN$1 * ($B8*_c1+$C8*_c2+$D8*_c3+'Input spectra'!$Y7))</f>
        <v>5.6543528520890286E-33</v>
      </c>
      <c r="AO8">
        <f>AO$2*EXP(- AO$1 * ($B8*_c1+$C8*_c2+$D8*_c3+'Input spectra'!$Y7))</f>
        <v>7.5604988582235899E-34</v>
      </c>
      <c r="AP8">
        <f>AP$2*EXP(- AP$1 * ($B8*_c1+$C8*_c2+$D8*_c3+'Input spectra'!$Y7))</f>
        <v>1.0108243280786648E-34</v>
      </c>
      <c r="AQ8">
        <f>AQ$2*EXP(- AQ$1 * ($B8*_c1+$C8*_c2+$D8*_c3+'Input spectra'!$Y7))</f>
        <v>1.3513186157111706E-35</v>
      </c>
      <c r="AR8">
        <f>AR$2*EXP(- AR$1 * ($B8*_c1+$C8*_c2+$D8*_c3+'Input spectra'!$Y7))</f>
        <v>1.8063246148280637E-36</v>
      </c>
      <c r="AS8">
        <f>AS$2*EXP(- AS$1 * ($B8*_c1+$C8*_c2+$D8*_c3+'Input spectra'!$Y7))</f>
        <v>2.4142870609842466E-37</v>
      </c>
      <c r="AT8">
        <f>AT$2*EXP(- AT$1 * ($B8*_c1+$C8*_c2+$D8*_c3+'Input spectra'!$Y7))</f>
        <v>3.2265332993244668E-38</v>
      </c>
      <c r="AU8">
        <f>AU$2*EXP(- AU$1 * ($B8*_c1+$C8*_c2+$D8*_c3+'Input spectra'!$Y7))</f>
        <v>4.3115812734916173E-39</v>
      </c>
      <c r="AV8">
        <f>AV$2*EXP(- AV$1 * ($B8*_c1+$C8*_c2+$D8*_c3+'Input spectra'!$Y7))</f>
        <v>5.7608848617352446E-40</v>
      </c>
      <c r="AW8">
        <f>AW$2*EXP(- AW$1 * ($B8*_c1+$C8*_c2+$D8*_c3+'Input spectra'!$Y7))</f>
        <v>7.6964949306835361E-41</v>
      </c>
      <c r="AX8">
        <f>AX$2*EXP(- AX$1 * ($B8*_c1+$C8*_c2+$D8*_c3+'Input spectra'!$Y7))</f>
        <v>1.0281273246140054E-41</v>
      </c>
      <c r="AY8">
        <f>AY$2*EXP(- AY$1 * ($B8*_c1+$C8*_c2+$D8*_c3+'Input spectra'!$Y7))</f>
        <v>1.2396288390139346E-42</v>
      </c>
      <c r="AZ8">
        <f>AZ$2*EXP(- AZ$1 * ($B8*_c1+$C8*_c2+$D8*_c3+'Input spectra'!$Y7))</f>
        <v>1.4367017723123439E-43</v>
      </c>
      <c r="BA8">
        <f>BA$2*EXP(- BA$1 * ($B8*_c1+$C8*_c2+$D8*_c3+'Input spectra'!$Y7))</f>
        <v>1.7541900324100995E-44</v>
      </c>
      <c r="BB8">
        <f>BB$2*EXP(- BB$1 * ($B8*_c1+$C8*_c2+$D8*_c3+'Input spectra'!$Y7))</f>
        <v>2.1795078509049075E-45</v>
      </c>
      <c r="BC8">
        <f>BC$2*EXP(- BC$1 * ($B8*_c1+$C8*_c2+$D8*_c3+'Input spectra'!$Y7))</f>
        <v>2.7347729142286465E-46</v>
      </c>
      <c r="BD8">
        <f>BD$2*EXP(- BD$1 * ($B8*_c1+$C8*_c2+$D8*_c3+'Input spectra'!$Y7))</f>
        <v>3.4543757904533599E-47</v>
      </c>
      <c r="BE8">
        <f>BE$2*EXP(- BE$1 * ($B8*_c1+$C8*_c2+$D8*_c3+'Input spectra'!$Y7))</f>
        <v>4.3848349258641345E-48</v>
      </c>
      <c r="BF8">
        <f>BF$2*EXP(- BF$1 * ($B8*_c1+$C8*_c2+$D8*_c3+'Input spectra'!$Y7))</f>
        <v>5.5874330044076947E-49</v>
      </c>
      <c r="BG8">
        <f>BG$2*EXP(- BG$1 * ($B8*_c1+$C8*_c2+$D8*_c3+'Input spectra'!$Y7))</f>
        <v>7.1423263155164084E-50</v>
      </c>
      <c r="BH8">
        <f>BH$2*EXP(- BH$1 * ($B8*_c1+$C8*_c2+$D8*_c3+'Input spectra'!$Y7))</f>
        <v>9.1541389485977401E-51</v>
      </c>
      <c r="BI8">
        <f>BI$2*EXP(- BI$1 * ($B8*_c1+$C8*_c2+$D8*_c3+'Input spectra'!$Y7))</f>
        <v>1.1759373298967764E-51</v>
      </c>
      <c r="BJ8">
        <f>BJ$2*EXP(- BJ$1 * ($B8*_c1+$C8*_c2+$D8*_c3+'Input spectra'!$Y7))</f>
        <v>1.5136156022403848E-52</v>
      </c>
      <c r="BK8">
        <f>BK$2*EXP(- BK$1 * ($B8*_c1+$C8*_c2+$D8*_c3+'Input spectra'!$Y7))</f>
        <v>1.9517029377468845E-53</v>
      </c>
      <c r="BL8">
        <f>BL$2*EXP(- BL$1 * ($B8*_c1+$C8*_c2+$D8*_c3+'Input spectra'!$Y7))</f>
        <v>2.5205732012268566E-54</v>
      </c>
      <c r="BM8">
        <f>BM$2*EXP(- BM$1 * ($B8*_c1+$C8*_c2+$D8*_c3+'Input spectra'!$Y7))</f>
        <v>3.2599215462683601E-55</v>
      </c>
      <c r="BN8">
        <f>BN$2*EXP(- BN$1 * ($B8*_c1+$C8*_c2+$D8*_c3+'Input spectra'!$Y7))</f>
        <v>4.2216538266610618E-56</v>
      </c>
      <c r="BO8">
        <f>BO$2*EXP(- BO$1 * ($B8*_c1+$C8*_c2+$D8*_c3+'Input spectra'!$Y7))</f>
        <v>5.4736799825504769E-57</v>
      </c>
      <c r="BP8">
        <f>BP$2*EXP(- BP$1 * ($B8*_c1+$C8*_c2+$D8*_c3+'Input spectra'!$Y7))</f>
        <v>7.1048961304264817E-58</v>
      </c>
      <c r="BQ8">
        <f>BQ$2*EXP(- BQ$1 * ($B8*_c1+$C8*_c2+$D8*_c3+'Input spectra'!$Y7))</f>
        <v>9.2317303924835749E-59</v>
      </c>
      <c r="BR8">
        <f>BR$2*EXP(- BR$1 * ($B8*_c1+$C8*_c2+$D8*_c3+'Input spectra'!$Y7))</f>
        <v>1.2006746582537477E-59</v>
      </c>
      <c r="BS8">
        <f>BS$2*EXP(- BS$1 * ($B8*_c1+$C8*_c2+$D8*_c3+'Input spectra'!$Y7))</f>
        <v>1.5629956946216674E-60</v>
      </c>
      <c r="BT8">
        <f>BT$2*EXP(- BT$1 * ($B8*_c1+$C8*_c2+$D8*_c3+'Input spectra'!$Y7))</f>
        <v>2.0363702420765001E-61</v>
      </c>
      <c r="BU8">
        <f>BU$2*EXP(- BU$1 * ($B8*_c1+$C8*_c2+$D8*_c3+'Input spectra'!$Y7))</f>
        <v>2.6552232445978993E-62</v>
      </c>
      <c r="BV8">
        <f>BV$2*EXP(- BV$1 * ($B8*_c1+$C8*_c2+$D8*_c3+'Input spectra'!$Y7))</f>
        <v>3.464747752624911E-63</v>
      </c>
      <c r="BW8">
        <f>BW$2*EXP(- BW$1 * ($B8*_c1+$C8*_c2+$D8*_c3+'Input spectra'!$Y7))</f>
        <v>4.5242984690235333E-64</v>
      </c>
      <c r="BX8">
        <f>BX$2*EXP(- BX$1 * ($B8*_c1+$C8*_c2+$D8*_c3+'Input spectra'!$Y7))</f>
        <v>5.9118615992582669E-65</v>
      </c>
      <c r="BY8">
        <f>BY$2*EXP(- BY$1 * ($B8*_c1+$C8*_c2+$D8*_c3+'Input spectra'!$Y7))</f>
        <v>7.7299442569839714E-66</v>
      </c>
      <c r="BZ8">
        <f>BZ$2*EXP(- BZ$1 * ($B8*_c1+$C8*_c2+$D8*_c3+'Input spectra'!$Y7))</f>
        <v>1.0113336677016163E-66</v>
      </c>
      <c r="CA8">
        <f>CA$2*EXP(- CA$1 * ($B8*_c1+$C8*_c2+$D8*_c3+'Input spectra'!$Y7))</f>
        <v>1.3239345892163591E-67</v>
      </c>
      <c r="CB8">
        <f>CB$2*EXP(- CB$1 * ($B8*_c1+$C8*_c2+$D8*_c3+'Input spectra'!$Y7))</f>
        <v>1.7341291777533473E-68</v>
      </c>
      <c r="CC8">
        <f>CC$2*EXP(- CC$1 * ($B8*_c1+$C8*_c2+$D8*_c3+'Input spectra'!$Y7))</f>
        <v>2.2726310603225097E-69</v>
      </c>
      <c r="CD8">
        <f>CD$2*EXP(- CD$1 * ($B8*_c1+$C8*_c2+$D8*_c3+'Input spectra'!$Y7))</f>
        <v>2.9798847526426107E-70</v>
      </c>
      <c r="CE8">
        <f>CE$2*EXP(- CE$1 * ($B8*_c1+$C8*_c2+$D8*_c3+'Input spectra'!$Y7))</f>
        <v>3.9091664374262252E-71</v>
      </c>
      <c r="CF8">
        <f>CF$2*EXP(- CF$1 * ($B8*_c1+$C8*_c2+$D8*_c3+'Input spectra'!$Y7))</f>
        <v>5.1306777833525132E-72</v>
      </c>
      <c r="CG8">
        <f>CG$2*EXP(- CG$1 * ($B8*_c1+$C8*_c2+$D8*_c3+'Input spectra'!$Y7))</f>
        <v>6.7369522438748508E-73</v>
      </c>
      <c r="CH8">
        <f>CH$2*EXP(- CH$1 * ($B8*_c1+$C8*_c2+$D8*_c3+'Input spectra'!$Y7))</f>
        <v>8.8499964388937473E-74</v>
      </c>
      <c r="CI8">
        <f>CI$2*EXP(- CI$1 * ($B8*_c1+$C8*_c2+$D8*_c3+'Input spectra'!$Y7))</f>
        <v>1.163072582222121E-74</v>
      </c>
      <c r="CJ8">
        <f>CJ$2*EXP(- CJ$1 * ($B8*_c1+$C8*_c2+$D8*_c3+'Input spectra'!$Y7))</f>
        <v>1.5291434745526376E-75</v>
      </c>
      <c r="CK8">
        <f>CK$2*EXP(- CK$1 * ($B8*_c1+$C8*_c2+$D8*_c3+'Input spectra'!$Y7))</f>
        <v>2.0112280662416236E-76</v>
      </c>
      <c r="CL8">
        <f>CL$2*EXP(- CL$1 * ($B8*_c1+$C8*_c2+$D8*_c3+'Input spectra'!$Y7))</f>
        <v>2.6463079696594275E-77</v>
      </c>
      <c r="CM8">
        <f>CM$2*EXP(- CM$1 * ($B8*_c1+$C8*_c2+$D8*_c3+'Input spectra'!$Y7))</f>
        <v>3.4832131492041901E-78</v>
      </c>
      <c r="CN8">
        <f>CN$2*EXP(- CN$1 * ($B8*_c1+$C8*_c2+$D8*_c3+'Input spectra'!$Y7))</f>
        <v>4.5864348825721374E-79</v>
      </c>
      <c r="CO8">
        <f>CO$2*EXP(- CO$1 * ($B8*_c1+$C8*_c2+$D8*_c3+'Input spectra'!$Y7))</f>
        <v>6.0411706553075056E-80</v>
      </c>
      <c r="CP8">
        <f>CP$2*EXP(- CP$1 * ($B8*_c1+$C8*_c2+$D8*_c3+'Input spectra'!$Y7))</f>
        <v>7.9600004342824278E-81</v>
      </c>
      <c r="CQ8">
        <f>CQ$2*EXP(- CQ$1 * ($B8*_c1+$C8*_c2+$D8*_c3+'Input spectra'!$Y7))</f>
        <v>1.0491723701152284E-81</v>
      </c>
      <c r="CR8">
        <f>CR$2*EXP(- CR$1 * ($B8*_c1+$C8*_c2+$D8*_c3+'Input spectra'!$Y7))</f>
        <v>1.3833058953114878E-82</v>
      </c>
      <c r="CS8">
        <f>CS$2*EXP(- CS$1 * ($B8*_c1+$C8*_c2+$D8*_c3+'Input spectra'!$Y7))</f>
        <v>1.2079646858585928E-83</v>
      </c>
      <c r="CT8">
        <f>CT$2*EXP(- CT$1 * ($B8*_c1+$C8*_c2+$D8*_c3+'Input spectra'!$Y7))</f>
        <v>1.0641528607651242E-84</v>
      </c>
      <c r="CU8">
        <f>CU$2*EXP(- CU$1 * ($B8*_c1+$C8*_c2+$D8*_c3+'Input spectra'!$Y7))</f>
        <v>9.9955829686207858E-86</v>
      </c>
      <c r="CV8">
        <f>CV$2*EXP(- CV$1 * ($B8*_c1+$C8*_c2+$D8*_c3+'Input spectra'!$Y7))</f>
        <v>9.431150616940027E-87</v>
      </c>
      <c r="CW8">
        <f>CW$2*EXP(- CW$1 * ($B8*_c1+$C8*_c2+$D8*_c3+'Input spectra'!$Y7))</f>
        <v>8.7341904919652733E-88</v>
      </c>
      <c r="CX8">
        <f>CX$2*EXP(- CX$1 * ($B8*_c1+$C8*_c2+$D8*_c3+'Input spectra'!$Y7))</f>
        <v>7.7871706451021239E-89</v>
      </c>
      <c r="CY8">
        <f>CY$2*EXP(- CY$1 * ($B8*_c1+$C8*_c2+$D8*_c3+'Input spectra'!$Y7))</f>
        <v>6.5226578703569735E-90</v>
      </c>
      <c r="CZ8">
        <f>CZ$2*EXP(- CZ$1 * ($B8*_c1+$C8*_c2+$D8*_c3+'Input spectra'!$Y7))</f>
        <v>4.9332761942820156E-91</v>
      </c>
      <c r="DA8">
        <f>DA$2*EXP(- DA$1 * ($B8*_c1+$C8*_c2+$D8*_c3+'Input spectra'!$Y7))</f>
        <v>3.1112729132524215E-92</v>
      </c>
      <c r="DB8">
        <f>DB$2*EXP(- DB$1 * ($B8*_c1+$C8*_c2+$D8*_c3+'Input spectra'!$Y7))</f>
        <v>1.3205050810955755E-93</v>
      </c>
      <c r="DC8">
        <f>DC$2*EXP(- DC$1 * ($B8*_c1+$C8*_c2+$D8*_c3+'Input spectra'!$Y7))</f>
        <v>1.1376775959702711E-95</v>
      </c>
      <c r="DD8">
        <f>DD$2*EXP(- DD$1 * ($B8*_c1+$C8*_c2+$D8*_c3+'Input spectra'!$Y7))</f>
        <v>0</v>
      </c>
      <c r="DE8">
        <f>DE$2*EXP(- DE$1 * ($B8*_c1+$C8*_c2+$D8*_c3+'Input spectra'!$Y7))</f>
        <v>0</v>
      </c>
      <c r="DF8">
        <f>DF$2*EXP(- DF$1 * ($B8*_c1+$C8*_c2+$D8*_c3+'Input spectra'!$Y7))</f>
        <v>0</v>
      </c>
      <c r="DG8">
        <f>DG$2*EXP(- DG$1 * ($B8*_c1+$C8*_c2+$D8*_c3+'Input spectra'!$Y7))</f>
        <v>0</v>
      </c>
      <c r="DH8">
        <f>DH$2*EXP(- DH$1 * ($B8*_c1+$C8*_c2+$D8*_c3+'Input spectra'!$Y7))</f>
        <v>0</v>
      </c>
      <c r="DI8">
        <f>DI$2*EXP(- DI$1 * ($B8*_c1+$C8*_c2+$D8*_c3+'Input spectra'!$Y7))</f>
        <v>0</v>
      </c>
      <c r="DJ8">
        <f>DJ$2*EXP(- DJ$1 * ($B8*_c1+$C8*_c2+$D8*_c3+'Input spectra'!$Y7))</f>
        <v>0</v>
      </c>
      <c r="DK8">
        <f>DK$2*EXP(- DK$1 * ($B8*_c1+$C8*_c2+$D8*_c3+'Input spectra'!$Y7))</f>
        <v>0</v>
      </c>
      <c r="DL8">
        <f>DL$2*EXP(- DL$1 * ($B8*_c1+$C8*_c2+$D8*_c3+'Input spectra'!$Y7))</f>
        <v>0</v>
      </c>
      <c r="DM8">
        <f>DM$2*EXP(- DM$1 * ($B8*_c1+$C8*_c2+$D8*_c3+'Input spectra'!$Y7))</f>
        <v>0</v>
      </c>
      <c r="DN8">
        <f>DN$2*EXP(- DN$1 * ($B8*_c1+$C8*_c2+$D8*_c3+'Input spectra'!$Y7))</f>
        <v>0</v>
      </c>
      <c r="DO8">
        <f>DO$2*EXP(- DO$1 * ($B8*_c1+$C8*_c2+$D8*_c3+'Input spectra'!$Y7))</f>
        <v>0</v>
      </c>
      <c r="DP8">
        <f>DP$2*EXP(- DP$1 * ($B8*_c1+$C8*_c2+$D8*_c3+'Input spectra'!$Y7))</f>
        <v>0</v>
      </c>
      <c r="DQ8">
        <f>DQ$2*EXP(- DQ$1 * ($B8*_c1+$C8*_c2+$D8*_c3+'Input spectra'!$Y7))</f>
        <v>0</v>
      </c>
      <c r="DR8">
        <f>DR$2*EXP(- DR$1 * ($B8*_c1+$C8*_c2+$D8*_c3+'Input spectra'!$Y7))</f>
        <v>0</v>
      </c>
      <c r="DS8">
        <f>DS$2*EXP(- DS$1 * ($B8*_c1+$C8*_c2+$D8*_c3+'Input spectra'!$Y7))</f>
        <v>0</v>
      </c>
      <c r="DT8">
        <f>DT$2*EXP(- DT$1 * ($B8*_c1+$C8*_c2+$D8*_c3+'Input spectra'!$Y7))</f>
        <v>0</v>
      </c>
      <c r="DU8">
        <f>DU$2*EXP(- DU$1 * ($B8*_c1+$C8*_c2+$D8*_c3+'Input spectra'!$Y7))</f>
        <v>0</v>
      </c>
      <c r="DV8">
        <f>DV$2*EXP(- DV$1 * ($B8*_c1+$C8*_c2+$D8*_c3+'Input spectra'!$Y7))</f>
        <v>0</v>
      </c>
      <c r="DW8">
        <f>DW$2*EXP(- DW$1 * ($B8*_c1+$C8*_c2+$D8*_c3+'Input spectra'!$Y7))</f>
        <v>0</v>
      </c>
      <c r="DX8">
        <f>DX$2*EXP(- DX$1 * ($B8*_c1+$C8*_c2+$D8*_c3+'Input spectra'!$Y7))</f>
        <v>0</v>
      </c>
      <c r="DY8">
        <f>DY$2*EXP(- DY$1 * ($B8*_c1+$C8*_c2+$D8*_c3+'Input spectra'!$Y7))</f>
        <v>0</v>
      </c>
      <c r="DZ8">
        <f>DZ$2*EXP(- DZ$1 * ($B8*_c1+$C8*_c2+$D8*_c3+'Input spectra'!$Y7))</f>
        <v>0</v>
      </c>
      <c r="EA8">
        <f>EA$2*EXP(- EA$1 * ($B8*_c1+$C8*_c2+$D8*_c3+'Input spectra'!$Y7))</f>
        <v>0</v>
      </c>
      <c r="EB8">
        <f>EB$2*EXP(- EB$1 * ($B8*_c1+$C8*_c2+$D8*_c3+'Input spectra'!$Y7))</f>
        <v>0</v>
      </c>
      <c r="EC8">
        <f>EC$2*EXP(- EC$1 * ($B8*_c1+$C8*_c2+$D8*_c3+'Input spectra'!$Y7))</f>
        <v>0</v>
      </c>
      <c r="ED8">
        <f>ED$2*EXP(- ED$1 * ($B8*_c1+$C8*_c2+$D8*_c3+'Input spectra'!$Y7))</f>
        <v>0</v>
      </c>
      <c r="EE8">
        <f>EE$2*EXP(- EE$1 * ($B8*_c1+$C8*_c2+$D8*_c3+'Input spectra'!$Y7))</f>
        <v>0</v>
      </c>
      <c r="EF8">
        <f>EF$2*EXP(- EF$1 * ($B8*_c1+$C8*_c2+$D8*_c3+'Input spectra'!$Y7))</f>
        <v>0</v>
      </c>
      <c r="EG8">
        <f>EG$2*EXP(- EG$1 * ($B8*_c1+$C8*_c2+$D8*_c3+'Input spectra'!$Y7))</f>
        <v>0</v>
      </c>
      <c r="EH8">
        <f>EH$2*EXP(- EH$1 * ($B8*_c1+$C8*_c2+$D8*_c3+'Input spectra'!$Y7))</f>
        <v>0</v>
      </c>
      <c r="EI8">
        <f>EI$2*EXP(- EI$1 * ($B8*_c1+$C8*_c2+$D8*_c3+'Input spectra'!$Y7))</f>
        <v>0</v>
      </c>
      <c r="EJ8">
        <f>EJ$2*EXP(- EJ$1 * ($B8*_c1+$C8*_c2+$D8*_c3+'Input spectra'!$Y7))</f>
        <v>0</v>
      </c>
      <c r="EK8">
        <f>EK$2*EXP(- EK$1 * ($B8*_c1+$C8*_c2+$D8*_c3+'Input spectra'!$Y7))</f>
        <v>0</v>
      </c>
      <c r="EL8">
        <f>EL$2*EXP(- EL$1 * ($B8*_c1+$C8*_c2+$D8*_c3+'Input spectra'!$Y7))</f>
        <v>0</v>
      </c>
      <c r="EM8">
        <f>EM$2*EXP(- EM$1 * ($B8*_c1+$C8*_c2+$D8*_c3+'Input spectra'!$Y7))</f>
        <v>0</v>
      </c>
      <c r="EN8">
        <f>EN$2*EXP(- EN$1 * ($B8*_c1+$C8*_c2+$D8*_c3+'Input spectra'!$Y7))</f>
        <v>0</v>
      </c>
      <c r="EO8">
        <f>EO$2*EXP(- EO$1 * ($B8*_c1+$C8*_c2+$D8*_c3+'Input spectra'!$Y7))</f>
        <v>0</v>
      </c>
      <c r="EP8">
        <f>EP$2*EXP(- EP$1 * ($B8*_c1+$C8*_c2+$D8*_c3+'Input spectra'!$Y7))</f>
        <v>0</v>
      </c>
      <c r="EQ8">
        <f>EQ$2*EXP(- EQ$1 * ($B8*_c1+$C8*_c2+$D8*_c3+'Input spectra'!$Y7))</f>
        <v>0</v>
      </c>
      <c r="ER8">
        <f>ER$2*EXP(- ER$1 * ($B8*_c1+$C8*_c2+$D8*_c3+'Input spectra'!$Y7))</f>
        <v>0</v>
      </c>
      <c r="ES8">
        <f>ES$2*EXP(- ES$1 * ($B8*_c1+$C8*_c2+$D8*_c3+'Input spectra'!$Y7))</f>
        <v>0</v>
      </c>
      <c r="ET8">
        <f>ET$2*EXP(- ET$1 * ($B8*_c1+$C8*_c2+$D8*_c3+'Input spectra'!$Y7))</f>
        <v>0</v>
      </c>
      <c r="EU8">
        <f>EU$2*EXP(- EU$1 * ($B8*_c1+$C8*_c2+$D8*_c3+'Input spectra'!$Y7))</f>
        <v>0</v>
      </c>
      <c r="EV8">
        <f>EV$2*EXP(- EV$1 * ($B8*_c1+$C8*_c2+$D8*_c3+'Input spectra'!$Y7))</f>
        <v>0</v>
      </c>
      <c r="EW8">
        <f>EW$2*EXP(- EW$1 * ($B8*_c1+$C8*_c2+$D8*_c3+'Input spectra'!$Y7))</f>
        <v>0</v>
      </c>
      <c r="EX8">
        <f>EX$2*EXP(- EX$1 * ($B8*_c1+$C8*_c2+$D8*_c3+'Input spectra'!$Y7))</f>
        <v>0</v>
      </c>
      <c r="EY8">
        <f>EY$2*EXP(- EY$1 * ($B8*_c1+$C8*_c2+$D8*_c3+'Input spectra'!$Y7))</f>
        <v>0</v>
      </c>
      <c r="FA8">
        <f t="shared" si="0"/>
        <v>2.3851079299346795E-2</v>
      </c>
      <c r="FD8">
        <f>(1-EXP(-($B8*_c1+$C8*_c2+$D8*_c3+'Input spectra'!$Y7)*_t))/2</f>
        <v>0.49997755417060785</v>
      </c>
      <c r="FE8">
        <f>LN(1-FD8)/(-($B8*_c1+$C8*_c2+$D8*_c3+'Input spectra'!$Y7))</f>
        <v>3.461614172655058E-2</v>
      </c>
    </row>
    <row r="9" spans="1:161" x14ac:dyDescent="0.25">
      <c r="A9">
        <v>310</v>
      </c>
      <c r="B9">
        <f>'Input spectra'!B8</f>
        <v>2.4306439459399698</v>
      </c>
      <c r="C9">
        <f>'Input spectra'!D8</f>
        <v>1.83963558764318</v>
      </c>
      <c r="D9">
        <f>'Input spectra'!F8</f>
        <v>8.2133107607660502E-2</v>
      </c>
      <c r="E9">
        <f>E$2*EXP(- E$1 * ($B9*_c1+$C9*_c2+$D9*_c3+'Input spectra'!$Y8))</f>
        <v>2.0653927966864227E-2</v>
      </c>
      <c r="F9">
        <f>F$2*EXP(- F$1 * ($B9*_c1+$C9*_c2+$D9*_c3+'Input spectra'!$Y8))</f>
        <v>2.9230314541577327E-3</v>
      </c>
      <c r="G9">
        <f>G$2*EXP(- G$1 * ($B9*_c1+$C9*_c2+$D9*_c3+'Input spectra'!$Y8))</f>
        <v>4.136575415725083E-4</v>
      </c>
      <c r="H9">
        <f>H$2*EXP(- H$1 * ($B9*_c1+$C9*_c2+$D9*_c3+'Input spectra'!$Y8))</f>
        <v>5.8536221409090569E-5</v>
      </c>
      <c r="I9">
        <f>I$2*EXP(- I$1 * ($B9*_c1+$C9*_c2+$D9*_c3+'Input spectra'!$Y8))</f>
        <v>8.2829368205543586E-6</v>
      </c>
      <c r="J9">
        <f>J$2*EXP(- J$1 * ($B9*_c1+$C9*_c2+$D9*_c3+'Input spectra'!$Y8))</f>
        <v>1.1719783149540618E-6</v>
      </c>
      <c r="K9">
        <f>K$2*EXP(- K$1 * ($B9*_c1+$C9*_c2+$D9*_c3+'Input spectra'!$Y8))</f>
        <v>1.6581735979617438E-7</v>
      </c>
      <c r="L9">
        <f>L$2*EXP(- L$1 * ($B9*_c1+$C9*_c2+$D9*_c3+'Input spectra'!$Y8))</f>
        <v>2.3459309715376119E-8</v>
      </c>
      <c r="M9">
        <f>M$2*EXP(- M$1 * ($B9*_c1+$C9*_c2+$D9*_c3+'Input spectra'!$Y8))</f>
        <v>3.318752665517268E-9</v>
      </c>
      <c r="N9">
        <f>N$2*EXP(- N$1 * ($B9*_c1+$C9*_c2+$D9*_c3+'Input spectra'!$Y8))</f>
        <v>4.6947078735506273E-10</v>
      </c>
      <c r="O9">
        <f>O$2*EXP(- O$1 * ($B9*_c1+$C9*_c2+$D9*_c3+'Input spectra'!$Y8))</f>
        <v>6.640730898403567E-11</v>
      </c>
      <c r="P9">
        <f>P$2*EXP(- P$1 * ($B9*_c1+$C9*_c2+$D9*_c3+'Input spectra'!$Y8))</f>
        <v>9.3928285587455226E-12</v>
      </c>
      <c r="Q9">
        <f>Q$2*EXP(- Q$1 * ($B9*_c1+$C9*_c2+$D9*_c3+'Input spectra'!$Y8))</f>
        <v>1.3284636912437268E-12</v>
      </c>
      <c r="R9">
        <f>R$2*EXP(- R$1 * ($B9*_c1+$C9*_c2+$D9*_c3+'Input spectra'!$Y8))</f>
        <v>1.8787773946265146E-13</v>
      </c>
      <c r="S9">
        <f>S$2*EXP(- S$1 * ($B9*_c1+$C9*_c2+$D9*_c3+'Input spectra'!$Y8))</f>
        <v>2.6568856308796545E-14</v>
      </c>
      <c r="T9">
        <f>T$2*EXP(- T$1 * ($B9*_c1+$C9*_c2+$D9*_c3+'Input spectra'!$Y8))</f>
        <v>3.7570055195765678E-15</v>
      </c>
      <c r="U9">
        <f>U$2*EXP(- U$1 * ($B9*_c1+$C9*_c2+$D9*_c3+'Input spectra'!$Y8))</f>
        <v>5.3122900132398553E-16</v>
      </c>
      <c r="V9">
        <f>V$2*EXP(- V$1 * ($B9*_c1+$C9*_c2+$D9*_c3+'Input spectra'!$Y8))</f>
        <v>7.5109039692212263E-17</v>
      </c>
      <c r="W9">
        <f>W$2*EXP(- W$1 * ($B9*_c1+$C9*_c2+$D9*_c3+'Input spectra'!$Y8))</f>
        <v>1.0618731493477981E-17</v>
      </c>
      <c r="X9">
        <f>X$2*EXP(- X$1 * ($B9*_c1+$C9*_c2+$D9*_c3+'Input spectra'!$Y8))</f>
        <v>1.5011447139444567E-18</v>
      </c>
      <c r="Y9">
        <f>Y$2*EXP(- Y$1 * ($B9*_c1+$C9*_c2+$D9*_c3+'Input spectra'!$Y8))</f>
        <v>2.1219808357778804E-19</v>
      </c>
      <c r="Z9">
        <f>Z$2*EXP(- Z$1 * ($B9*_c1+$C9*_c2+$D9*_c3+'Input spectra'!$Y8))</f>
        <v>2.9993613876492561E-20</v>
      </c>
      <c r="AA9">
        <f>AA$2*EXP(- AA$1 * ($B9*_c1+$C9*_c2+$D9*_c3+'Input spectra'!$Y8))</f>
        <v>4.2392012357165007E-21</v>
      </c>
      <c r="AB9">
        <f>AB$2*EXP(- AB$1 * ($B9*_c1+$C9*_c2+$D9*_c3+'Input spectra'!$Y8))</f>
        <v>5.9911005515185114E-22</v>
      </c>
      <c r="AC9">
        <f>AC$2*EXP(- AC$1 * ($B9*_c1+$C9*_c2+$D9*_c3+'Input spectra'!$Y8))</f>
        <v>8.4663447479758521E-23</v>
      </c>
      <c r="AD9">
        <f>AD$2*EXP(- AD$1 * ($B9*_c1+$C9*_c2+$D9*_c3+'Input spectra'!$Y8))</f>
        <v>1.1963312978230933E-23</v>
      </c>
      <c r="AE9">
        <f>AE$2*EXP(- AE$1 * ($B9*_c1+$C9*_c2+$D9*_c3+'Input spectra'!$Y8))</f>
        <v>1.6903340928713062E-24</v>
      </c>
      <c r="AF9">
        <f>AF$2*EXP(- AF$1 * ($B9*_c1+$C9*_c2+$D9*_c3+'Input spectra'!$Y8))</f>
        <v>2.3881334206388393E-25</v>
      </c>
      <c r="AG9">
        <f>AG$2*EXP(- AG$1 * ($B9*_c1+$C9*_c2+$D9*_c3+'Input spectra'!$Y8))</f>
        <v>3.373719198080151E-26</v>
      </c>
      <c r="AH9">
        <f>AH$2*EXP(- AH$1 * ($B9*_c1+$C9*_c2+$D9*_c3+'Input spectra'!$Y8))</f>
        <v>4.7656586659690574E-27</v>
      </c>
      <c r="AI9">
        <f>AI$2*EXP(- AI$1 * ($B9*_c1+$C9*_c2+$D9*_c3+'Input spectra'!$Y8))</f>
        <v>6.7313150055562968E-28</v>
      </c>
      <c r="AJ9">
        <f>AJ$2*EXP(- AJ$1 * ($B9*_c1+$C9*_c2+$D9*_c3+'Input spectra'!$Y8))</f>
        <v>9.5069056412388991E-29</v>
      </c>
      <c r="AK9">
        <f>AK$2*EXP(- AK$1 * ($B9*_c1+$C9*_c2+$D9*_c3+'Input spectra'!$Y8))</f>
        <v>1.3425795465305622E-29</v>
      </c>
      <c r="AL9">
        <f>AL$2*EXP(- AL$1 * ($B9*_c1+$C9*_c2+$D9*_c3+'Input spectra'!$Y8))</f>
        <v>1.8958401267694731E-30</v>
      </c>
      <c r="AM9">
        <f>AM$2*EXP(- AM$1 * ($B9*_c1+$C9*_c2+$D9*_c3+'Input spectra'!$Y8))</f>
        <v>2.6768465903833893E-31</v>
      </c>
      <c r="AN9">
        <f>AN$2*EXP(- AN$1 * ($B9*_c1+$C9*_c2+$D9*_c3+'Input spectra'!$Y8))</f>
        <v>3.7792407988172328E-32</v>
      </c>
      <c r="AO9">
        <f>AO$2*EXP(- AO$1 * ($B9*_c1+$C9*_c2+$D9*_c3+'Input spectra'!$Y8))</f>
        <v>5.3351195716157295E-33</v>
      </c>
      <c r="AP9">
        <f>AP$2*EXP(- AP$1 * ($B9*_c1+$C9*_c2+$D9*_c3+'Input spectra'!$Y8))</f>
        <v>7.5308056256114516E-34</v>
      </c>
      <c r="AQ9">
        <f>AQ$2*EXP(- AQ$1 * ($B9*_c1+$C9*_c2+$D9*_c3+'Input spectra'!$Y8))</f>
        <v>1.0629077155559319E-34</v>
      </c>
      <c r="AR9">
        <f>AR$2*EXP(- AR$1 * ($B9*_c1+$C9*_c2+$D9*_c3+'Input spectra'!$Y8))</f>
        <v>1.5000496964594006E-35</v>
      </c>
      <c r="AS9">
        <f>AS$2*EXP(- AS$1 * ($B9*_c1+$C9*_c2+$D9*_c3+'Input spectra'!$Y8))</f>
        <v>2.1167560100443704E-36</v>
      </c>
      <c r="AT9">
        <f>AT$2*EXP(- AT$1 * ($B9*_c1+$C9*_c2+$D9*_c3+'Input spectra'!$Y8))</f>
        <v>2.9866896270820375E-37</v>
      </c>
      <c r="AU9">
        <f>AU$2*EXP(- AU$1 * ($B9*_c1+$C9*_c2+$D9*_c3+'Input spectra'!$Y8))</f>
        <v>4.213689853188934E-38</v>
      </c>
      <c r="AV9">
        <f>AV$2*EXP(- AV$1 * ($B9*_c1+$C9*_c2+$D9*_c3+'Input spectra'!$Y8))</f>
        <v>5.9441153985034976E-39</v>
      </c>
      <c r="AW9">
        <f>AW$2*EXP(- AW$1 * ($B9*_c1+$C9*_c2+$D9*_c3+'Input spectra'!$Y8))</f>
        <v>8.3842278423863345E-40</v>
      </c>
      <c r="AX9">
        <f>AX$2*EXP(- AX$1 * ($B9*_c1+$C9*_c2+$D9*_c3+'Input spectra'!$Y8))</f>
        <v>1.18246701005481E-40</v>
      </c>
      <c r="AY9">
        <f>AY$2*EXP(- AY$1 * ($B9*_c1+$C9*_c2+$D9*_c3+'Input spectra'!$Y8))</f>
        <v>1.5052403445748075E-41</v>
      </c>
      <c r="AZ9">
        <f>AZ$2*EXP(- AZ$1 * ($B9*_c1+$C9*_c2+$D9*_c3+'Input spectra'!$Y8))</f>
        <v>1.8418440427789945E-42</v>
      </c>
      <c r="BA9">
        <f>BA$2*EXP(- BA$1 * ($B9*_c1+$C9*_c2+$D9*_c3+'Input spectra'!$Y8))</f>
        <v>2.374296282688556E-43</v>
      </c>
      <c r="BB9">
        <f>BB$2*EXP(- BB$1 * ($B9*_c1+$C9*_c2+$D9*_c3+'Input spectra'!$Y8))</f>
        <v>3.1145030371962639E-44</v>
      </c>
      <c r="BC9">
        <f>BC$2*EXP(- BC$1 * ($B9*_c1+$C9*_c2+$D9*_c3+'Input spectra'!$Y8))</f>
        <v>4.1259469365401482E-45</v>
      </c>
      <c r="BD9">
        <f>BD$2*EXP(- BD$1 * ($B9*_c1+$C9*_c2+$D9*_c3+'Input spectra'!$Y8))</f>
        <v>5.5022965973137504E-46</v>
      </c>
      <c r="BE9">
        <f>BE$2*EXP(- BE$1 * ($B9*_c1+$C9*_c2+$D9*_c3+'Input spectra'!$Y8))</f>
        <v>7.3739418989787909E-47</v>
      </c>
      <c r="BF9">
        <f>BF$2*EXP(- BF$1 * ($B9*_c1+$C9*_c2+$D9*_c3+'Input spectra'!$Y8))</f>
        <v>9.9204378175926045E-48</v>
      </c>
      <c r="BG9">
        <f>BG$2*EXP(- BG$1 * ($B9*_c1+$C9*_c2+$D9*_c3+'Input spectra'!$Y8))</f>
        <v>1.3388448302924121E-48</v>
      </c>
      <c r="BH9">
        <f>BH$2*EXP(- BH$1 * ($B9*_c1+$C9*_c2+$D9*_c3+'Input spectra'!$Y8))</f>
        <v>1.8116742241094295E-49</v>
      </c>
      <c r="BI9">
        <f>BI$2*EXP(- BI$1 * ($B9*_c1+$C9*_c2+$D9*_c3+'Input spectra'!$Y8))</f>
        <v>2.4570773569237101E-50</v>
      </c>
      <c r="BJ9">
        <f>BJ$2*EXP(- BJ$1 * ($B9*_c1+$C9*_c2+$D9*_c3+'Input spectra'!$Y8))</f>
        <v>3.339045181662746E-51</v>
      </c>
      <c r="BK9">
        <f>BK$2*EXP(- BK$1 * ($B9*_c1+$C9*_c2+$D9*_c3+'Input spectra'!$Y8))</f>
        <v>4.545613049108267E-52</v>
      </c>
      <c r="BL9">
        <f>BL$2*EXP(- BL$1 * ($B9*_c1+$C9*_c2+$D9*_c3+'Input spectra'!$Y8))</f>
        <v>6.1979791246890484E-53</v>
      </c>
      <c r="BM9">
        <f>BM$2*EXP(- BM$1 * ($B9*_c1+$C9*_c2+$D9*_c3+'Input spectra'!$Y8))</f>
        <v>8.4631100920147893E-54</v>
      </c>
      <c r="BN9">
        <f>BN$2*EXP(- BN$1 * ($B9*_c1+$C9*_c2+$D9*_c3+'Input spectra'!$Y8))</f>
        <v>1.1571176227840413E-54</v>
      </c>
      <c r="BO9">
        <f>BO$2*EXP(- BO$1 * ($B9*_c1+$C9*_c2+$D9*_c3+'Input spectra'!$Y8))</f>
        <v>1.5839677669258752E-55</v>
      </c>
      <c r="BP9">
        <f>BP$2*EXP(- BP$1 * ($B9*_c1+$C9*_c2+$D9*_c3+'Input spectra'!$Y8))</f>
        <v>2.1706845607015501E-56</v>
      </c>
      <c r="BQ9">
        <f>BQ$2*EXP(- BQ$1 * ($B9*_c1+$C9*_c2+$D9*_c3+'Input spectra'!$Y8))</f>
        <v>2.9777905280373738E-57</v>
      </c>
      <c r="BR9">
        <f>BR$2*EXP(- BR$1 * ($B9*_c1+$C9*_c2+$D9*_c3+'Input spectra'!$Y8))</f>
        <v>4.0889182074647549E-58</v>
      </c>
      <c r="BS9">
        <f>BS$2*EXP(- BS$1 * ($B9*_c1+$C9*_c2+$D9*_c3+'Input spectra'!$Y8))</f>
        <v>5.6196971010812268E-59</v>
      </c>
      <c r="BT9">
        <f>BT$2*EXP(- BT$1 * ($B9*_c1+$C9*_c2+$D9*_c3+'Input spectra'!$Y8))</f>
        <v>7.7300787009735116E-60</v>
      </c>
      <c r="BU9">
        <f>BU$2*EXP(- BU$1 * ($B9*_c1+$C9*_c2+$D9*_c3+'Input spectra'!$Y8))</f>
        <v>1.0641436609439917E-60</v>
      </c>
      <c r="BV9">
        <f>BV$2*EXP(- BV$1 * ($B9*_c1+$C9*_c2+$D9*_c3+'Input spectra'!$Y8))</f>
        <v>1.4660301097158034E-61</v>
      </c>
      <c r="BW9">
        <f>BW$2*EXP(- BW$1 * ($B9*_c1+$C9*_c2+$D9*_c3+'Input spectra'!$Y8))</f>
        <v>2.0211314657461942E-62</v>
      </c>
      <c r="BX9">
        <f>BX$2*EXP(- BX$1 * ($B9*_c1+$C9*_c2+$D9*_c3+'Input spectra'!$Y8))</f>
        <v>2.7883007876313349E-63</v>
      </c>
      <c r="BY9">
        <f>BY$2*EXP(- BY$1 * ($B9*_c1+$C9*_c2+$D9*_c3+'Input spectra'!$Y8))</f>
        <v>3.8491405767612497E-64</v>
      </c>
      <c r="BZ9">
        <f>BZ$2*EXP(- BZ$1 * ($B9*_c1+$C9*_c2+$D9*_c3+'Input spectra'!$Y8))</f>
        <v>5.3168440625394519E-65</v>
      </c>
      <c r="CA9">
        <f>CA$2*EXP(- CA$1 * ($B9*_c1+$C9*_c2+$D9*_c3+'Input spectra'!$Y8))</f>
        <v>7.3484887539707255E-66</v>
      </c>
      <c r="CB9">
        <f>CB$2*EXP(- CB$1 * ($B9*_c1+$C9*_c2+$D9*_c3+'Input spectra'!$Y8))</f>
        <v>1.016213588985984E-66</v>
      </c>
      <c r="CC9">
        <f>CC$2*EXP(- CC$1 * ($B9*_c1+$C9*_c2+$D9*_c3+'Input spectra'!$Y8))</f>
        <v>1.4060622155964041E-67</v>
      </c>
      <c r="CD9">
        <f>CD$2*EXP(- CD$1 * ($B9*_c1+$C9*_c2+$D9*_c3+'Input spectra'!$Y8))</f>
        <v>1.946467314124645E-68</v>
      </c>
      <c r="CE9">
        <f>CE$2*EXP(- CE$1 * ($B9*_c1+$C9*_c2+$D9*_c3+'Input spectra'!$Y8))</f>
        <v>2.6959004800201505E-69</v>
      </c>
      <c r="CF9">
        <f>CF$2*EXP(- CF$1 * ($B9*_c1+$C9*_c2+$D9*_c3+'Input spectra'!$Y8))</f>
        <v>3.7356526092379769E-70</v>
      </c>
      <c r="CG9">
        <f>CG$2*EXP(- CG$1 * ($B9*_c1+$C9*_c2+$D9*_c3+'Input spectra'!$Y8))</f>
        <v>5.1787775675219481E-71</v>
      </c>
      <c r="CH9">
        <f>CH$2*EXP(- CH$1 * ($B9*_c1+$C9*_c2+$D9*_c3+'Input spectra'!$Y8))</f>
        <v>7.1825545435190607E-72</v>
      </c>
      <c r="CI9">
        <f>CI$2*EXP(- CI$1 * ($B9*_c1+$C9*_c2+$D9*_c3+'Input spectra'!$Y8))</f>
        <v>9.9658581672240553E-73</v>
      </c>
      <c r="CJ9">
        <f>CJ$2*EXP(- CJ$1 * ($B9*_c1+$C9*_c2+$D9*_c3+'Input spectra'!$Y8))</f>
        <v>1.3833375544824661E-73</v>
      </c>
      <c r="CK9">
        <f>CK$2*EXP(- CK$1 * ($B9*_c1+$C9*_c2+$D9*_c3+'Input spectra'!$Y8))</f>
        <v>1.920937786986225E-74</v>
      </c>
      <c r="CL9">
        <f>CL$2*EXP(- CL$1 * ($B9*_c1+$C9*_c2+$D9*_c3+'Input spectra'!$Y8))</f>
        <v>2.6684828187710984E-75</v>
      </c>
      <c r="CM9">
        <f>CM$2*EXP(- CM$1 * ($B9*_c1+$C9*_c2+$D9*_c3+'Input spectra'!$Y8))</f>
        <v>3.7083107892860236E-76</v>
      </c>
      <c r="CN9">
        <f>CN$2*EXP(- CN$1 * ($B9*_c1+$C9*_c2+$D9*_c3+'Input spectra'!$Y8))</f>
        <v>5.1551742893308742E-77</v>
      </c>
      <c r="CO9">
        <f>CO$2*EXP(- CO$1 * ($B9*_c1+$C9*_c2+$D9*_c3+'Input spectra'!$Y8))</f>
        <v>7.1690444386304126E-78</v>
      </c>
      <c r="CP9">
        <f>CP$2*EXP(- CP$1 * ($B9*_c1+$C9*_c2+$D9*_c3+'Input spectra'!$Y8))</f>
        <v>9.9729882435841507E-79</v>
      </c>
      <c r="CQ9">
        <f>CQ$2*EXP(- CQ$1 * ($B9*_c1+$C9*_c2+$D9*_c3+'Input spectra'!$Y8))</f>
        <v>1.3878135005825245E-79</v>
      </c>
      <c r="CR9">
        <f>CR$2*EXP(- CR$1 * ($B9*_c1+$C9*_c2+$D9*_c3+'Input spectra'!$Y8))</f>
        <v>1.9318550529059222E-80</v>
      </c>
      <c r="CS9">
        <f>CS$2*EXP(- CS$1 * ($B9*_c1+$C9*_c2+$D9*_c3+'Input spectra'!$Y8))</f>
        <v>1.7810765918281237E-81</v>
      </c>
      <c r="CT9">
        <f>CT$2*EXP(- CT$1 * ($B9*_c1+$C9*_c2+$D9*_c3+'Input spectra'!$Y8))</f>
        <v>1.6565495162892538E-82</v>
      </c>
      <c r="CU9">
        <f>CU$2*EXP(- CU$1 * ($B9*_c1+$C9*_c2+$D9*_c3+'Input spectra'!$Y8))</f>
        <v>1.6427844407107083E-83</v>
      </c>
      <c r="CV9">
        <f>CV$2*EXP(- CV$1 * ($B9*_c1+$C9*_c2+$D9*_c3+'Input spectra'!$Y8))</f>
        <v>1.6364742667985932E-84</v>
      </c>
      <c r="CW9">
        <f>CW$2*EXP(- CW$1 * ($B9*_c1+$C9*_c2+$D9*_c3+'Input spectra'!$Y8))</f>
        <v>1.6000708260575534E-85</v>
      </c>
      <c r="CX9">
        <f>CX$2*EXP(- CX$1 * ($B9*_c1+$C9*_c2+$D9*_c3+'Input spectra'!$Y8))</f>
        <v>1.5061502088376273E-86</v>
      </c>
      <c r="CY9">
        <f>CY$2*EXP(- CY$1 * ($B9*_c1+$C9*_c2+$D9*_c3+'Input spectra'!$Y8))</f>
        <v>1.3319417777846524E-87</v>
      </c>
      <c r="CZ9">
        <f>CZ$2*EXP(- CZ$1 * ($B9*_c1+$C9*_c2+$D9*_c3+'Input spectra'!$Y8))</f>
        <v>1.06357499864983E-88</v>
      </c>
      <c r="DA9">
        <f>DA$2*EXP(- DA$1 * ($B9*_c1+$C9*_c2+$D9*_c3+'Input spectra'!$Y8))</f>
        <v>7.0817867462701366E-90</v>
      </c>
      <c r="DB9">
        <f>DB$2*EXP(- DB$1 * ($B9*_c1+$C9*_c2+$D9*_c3+'Input spectra'!$Y8))</f>
        <v>3.1733418606931275E-91</v>
      </c>
      <c r="DC9">
        <f>DC$2*EXP(- DC$1 * ($B9*_c1+$C9*_c2+$D9*_c3+'Input spectra'!$Y8))</f>
        <v>2.8864765734370494E-93</v>
      </c>
      <c r="DD9">
        <f>DD$2*EXP(- DD$1 * ($B9*_c1+$C9*_c2+$D9*_c3+'Input spectra'!$Y8))</f>
        <v>0</v>
      </c>
      <c r="DE9">
        <f>DE$2*EXP(- DE$1 * ($B9*_c1+$C9*_c2+$D9*_c3+'Input spectra'!$Y8))</f>
        <v>0</v>
      </c>
      <c r="DF9">
        <f>DF$2*EXP(- DF$1 * ($B9*_c1+$C9*_c2+$D9*_c3+'Input spectra'!$Y8))</f>
        <v>0</v>
      </c>
      <c r="DG9">
        <f>DG$2*EXP(- DG$1 * ($B9*_c1+$C9*_c2+$D9*_c3+'Input spectra'!$Y8))</f>
        <v>0</v>
      </c>
      <c r="DH9">
        <f>DH$2*EXP(- DH$1 * ($B9*_c1+$C9*_c2+$D9*_c3+'Input spectra'!$Y8))</f>
        <v>0</v>
      </c>
      <c r="DI9">
        <f>DI$2*EXP(- DI$1 * ($B9*_c1+$C9*_c2+$D9*_c3+'Input spectra'!$Y8))</f>
        <v>0</v>
      </c>
      <c r="DJ9">
        <f>DJ$2*EXP(- DJ$1 * ($B9*_c1+$C9*_c2+$D9*_c3+'Input spectra'!$Y8))</f>
        <v>0</v>
      </c>
      <c r="DK9">
        <f>DK$2*EXP(- DK$1 * ($B9*_c1+$C9*_c2+$D9*_c3+'Input spectra'!$Y8))</f>
        <v>0</v>
      </c>
      <c r="DL9">
        <f>DL$2*EXP(- DL$1 * ($B9*_c1+$C9*_c2+$D9*_c3+'Input spectra'!$Y8))</f>
        <v>0</v>
      </c>
      <c r="DM9">
        <f>DM$2*EXP(- DM$1 * ($B9*_c1+$C9*_c2+$D9*_c3+'Input spectra'!$Y8))</f>
        <v>0</v>
      </c>
      <c r="DN9">
        <f>DN$2*EXP(- DN$1 * ($B9*_c1+$C9*_c2+$D9*_c3+'Input spectra'!$Y8))</f>
        <v>0</v>
      </c>
      <c r="DO9">
        <f>DO$2*EXP(- DO$1 * ($B9*_c1+$C9*_c2+$D9*_c3+'Input spectra'!$Y8))</f>
        <v>0</v>
      </c>
      <c r="DP9">
        <f>DP$2*EXP(- DP$1 * ($B9*_c1+$C9*_c2+$D9*_c3+'Input spectra'!$Y8))</f>
        <v>0</v>
      </c>
      <c r="DQ9">
        <f>DQ$2*EXP(- DQ$1 * ($B9*_c1+$C9*_c2+$D9*_c3+'Input spectra'!$Y8))</f>
        <v>0</v>
      </c>
      <c r="DR9">
        <f>DR$2*EXP(- DR$1 * ($B9*_c1+$C9*_c2+$D9*_c3+'Input spectra'!$Y8))</f>
        <v>0</v>
      </c>
      <c r="DS9">
        <f>DS$2*EXP(- DS$1 * ($B9*_c1+$C9*_c2+$D9*_c3+'Input spectra'!$Y8))</f>
        <v>0</v>
      </c>
      <c r="DT9">
        <f>DT$2*EXP(- DT$1 * ($B9*_c1+$C9*_c2+$D9*_c3+'Input spectra'!$Y8))</f>
        <v>0</v>
      </c>
      <c r="DU9">
        <f>DU$2*EXP(- DU$1 * ($B9*_c1+$C9*_c2+$D9*_c3+'Input spectra'!$Y8))</f>
        <v>0</v>
      </c>
      <c r="DV9">
        <f>DV$2*EXP(- DV$1 * ($B9*_c1+$C9*_c2+$D9*_c3+'Input spectra'!$Y8))</f>
        <v>0</v>
      </c>
      <c r="DW9">
        <f>DW$2*EXP(- DW$1 * ($B9*_c1+$C9*_c2+$D9*_c3+'Input spectra'!$Y8))</f>
        <v>0</v>
      </c>
      <c r="DX9">
        <f>DX$2*EXP(- DX$1 * ($B9*_c1+$C9*_c2+$D9*_c3+'Input spectra'!$Y8))</f>
        <v>0</v>
      </c>
      <c r="DY9">
        <f>DY$2*EXP(- DY$1 * ($B9*_c1+$C9*_c2+$D9*_c3+'Input spectra'!$Y8))</f>
        <v>0</v>
      </c>
      <c r="DZ9">
        <f>DZ$2*EXP(- DZ$1 * ($B9*_c1+$C9*_c2+$D9*_c3+'Input spectra'!$Y8))</f>
        <v>0</v>
      </c>
      <c r="EA9">
        <f>EA$2*EXP(- EA$1 * ($B9*_c1+$C9*_c2+$D9*_c3+'Input spectra'!$Y8))</f>
        <v>0</v>
      </c>
      <c r="EB9">
        <f>EB$2*EXP(- EB$1 * ($B9*_c1+$C9*_c2+$D9*_c3+'Input spectra'!$Y8))</f>
        <v>0</v>
      </c>
      <c r="EC9">
        <f>EC$2*EXP(- EC$1 * ($B9*_c1+$C9*_c2+$D9*_c3+'Input spectra'!$Y8))</f>
        <v>0</v>
      </c>
      <c r="ED9">
        <f>ED$2*EXP(- ED$1 * ($B9*_c1+$C9*_c2+$D9*_c3+'Input spectra'!$Y8))</f>
        <v>0</v>
      </c>
      <c r="EE9">
        <f>EE$2*EXP(- EE$1 * ($B9*_c1+$C9*_c2+$D9*_c3+'Input spectra'!$Y8))</f>
        <v>0</v>
      </c>
      <c r="EF9">
        <f>EF$2*EXP(- EF$1 * ($B9*_c1+$C9*_c2+$D9*_c3+'Input spectra'!$Y8))</f>
        <v>0</v>
      </c>
      <c r="EG9">
        <f>EG$2*EXP(- EG$1 * ($B9*_c1+$C9*_c2+$D9*_c3+'Input spectra'!$Y8))</f>
        <v>0</v>
      </c>
      <c r="EH9">
        <f>EH$2*EXP(- EH$1 * ($B9*_c1+$C9*_c2+$D9*_c3+'Input spectra'!$Y8))</f>
        <v>0</v>
      </c>
      <c r="EI9">
        <f>EI$2*EXP(- EI$1 * ($B9*_c1+$C9*_c2+$D9*_c3+'Input spectra'!$Y8))</f>
        <v>0</v>
      </c>
      <c r="EJ9">
        <f>EJ$2*EXP(- EJ$1 * ($B9*_c1+$C9*_c2+$D9*_c3+'Input spectra'!$Y8))</f>
        <v>0</v>
      </c>
      <c r="EK9">
        <f>EK$2*EXP(- EK$1 * ($B9*_c1+$C9*_c2+$D9*_c3+'Input spectra'!$Y8))</f>
        <v>0</v>
      </c>
      <c r="EL9">
        <f>EL$2*EXP(- EL$1 * ($B9*_c1+$C9*_c2+$D9*_c3+'Input spectra'!$Y8))</f>
        <v>0</v>
      </c>
      <c r="EM9">
        <f>EM$2*EXP(- EM$1 * ($B9*_c1+$C9*_c2+$D9*_c3+'Input spectra'!$Y8))</f>
        <v>0</v>
      </c>
      <c r="EN9">
        <f>EN$2*EXP(- EN$1 * ($B9*_c1+$C9*_c2+$D9*_c3+'Input spectra'!$Y8))</f>
        <v>0</v>
      </c>
      <c r="EO9">
        <f>EO$2*EXP(- EO$1 * ($B9*_c1+$C9*_c2+$D9*_c3+'Input spectra'!$Y8))</f>
        <v>0</v>
      </c>
      <c r="EP9">
        <f>EP$2*EXP(- EP$1 * ($B9*_c1+$C9*_c2+$D9*_c3+'Input spectra'!$Y8))</f>
        <v>0</v>
      </c>
      <c r="EQ9">
        <f>EQ$2*EXP(- EQ$1 * ($B9*_c1+$C9*_c2+$D9*_c3+'Input spectra'!$Y8))</f>
        <v>0</v>
      </c>
      <c r="ER9">
        <f>ER$2*EXP(- ER$1 * ($B9*_c1+$C9*_c2+$D9*_c3+'Input spectra'!$Y8))</f>
        <v>0</v>
      </c>
      <c r="ES9">
        <f>ES$2*EXP(- ES$1 * ($B9*_c1+$C9*_c2+$D9*_c3+'Input spectra'!$Y8))</f>
        <v>0</v>
      </c>
      <c r="ET9">
        <f>ET$2*EXP(- ET$1 * ($B9*_c1+$C9*_c2+$D9*_c3+'Input spectra'!$Y8))</f>
        <v>0</v>
      </c>
      <c r="EU9">
        <f>EU$2*EXP(- EU$1 * ($B9*_c1+$C9*_c2+$D9*_c3+'Input spectra'!$Y8))</f>
        <v>0</v>
      </c>
      <c r="EV9">
        <f>EV$2*EXP(- EV$1 * ($B9*_c1+$C9*_c2+$D9*_c3+'Input spectra'!$Y8))</f>
        <v>0</v>
      </c>
      <c r="EW9">
        <f>EW$2*EXP(- EW$1 * ($B9*_c1+$C9*_c2+$D9*_c3+'Input spectra'!$Y8))</f>
        <v>0</v>
      </c>
      <c r="EX9">
        <f>EX$2*EXP(- EX$1 * ($B9*_c1+$C9*_c2+$D9*_c3+'Input spectra'!$Y8))</f>
        <v>0</v>
      </c>
      <c r="EY9">
        <f>EY$2*EXP(- EY$1 * ($B9*_c1+$C9*_c2+$D9*_c3+'Input spectra'!$Y8))</f>
        <v>0</v>
      </c>
      <c r="FA9">
        <f t="shared" si="0"/>
        <v>2.4058801241379459E-2</v>
      </c>
      <c r="FD9">
        <f>(1-EXP(-($B9*_c1+$C9*_c2+$D9*_c3+'Input spectra'!$Y8)*_t))/2</f>
        <v>0.49997055606201057</v>
      </c>
      <c r="FE9">
        <f>LN(1-FD9)/(-($B9*_c1+$C9*_c2+$D9*_c3+'Input spectra'!$Y8))</f>
        <v>3.5579936651528317E-2</v>
      </c>
    </row>
    <row r="10" spans="1:161" x14ac:dyDescent="0.25">
      <c r="A10">
        <v>315</v>
      </c>
      <c r="B10">
        <f>'Input spectra'!B9</f>
        <v>2.3539537560114101</v>
      </c>
      <c r="C10">
        <f>'Input spectra'!D9</f>
        <v>1.7985889535341999</v>
      </c>
      <c r="D10">
        <f>'Input spectra'!F9</f>
        <v>8.6046677258532697E-2</v>
      </c>
      <c r="E10">
        <f>E$2*EXP(- E$1 * ($B10*_c1+$C10*_c2+$D10*_c3+'Input spectra'!$Y9))</f>
        <v>2.0653927966864227E-2</v>
      </c>
      <c r="F10">
        <f>F$2*EXP(- F$1 * ($B10*_c1+$C10*_c2+$D10*_c3+'Input spectra'!$Y9))</f>
        <v>3.0819144172751591E-3</v>
      </c>
      <c r="G10">
        <f>G$2*EXP(- G$1 * ($B10*_c1+$C10*_c2+$D10*_c3+'Input spectra'!$Y9))</f>
        <v>4.5984886408388859E-4</v>
      </c>
      <c r="H10">
        <f>H$2*EXP(- H$1 * ($B10*_c1+$C10*_c2+$D10*_c3+'Input spectra'!$Y9))</f>
        <v>6.8609766602061514E-5</v>
      </c>
      <c r="I10">
        <f>I$2*EXP(- I$1 * ($B10*_c1+$C10*_c2+$D10*_c3+'Input spectra'!$Y9))</f>
        <v>1.0236056907362083E-5</v>
      </c>
      <c r="J10">
        <f>J$2*EXP(- J$1 * ($B10*_c1+$C10*_c2+$D10*_c3+'Input spectra'!$Y9))</f>
        <v>1.5270561441439809E-6</v>
      </c>
      <c r="K10">
        <f>K$2*EXP(- K$1 * ($B10*_c1+$C10*_c2+$D10*_c3+'Input spectra'!$Y9))</f>
        <v>2.277993656204287E-7</v>
      </c>
      <c r="L10">
        <f>L$2*EXP(- L$1 * ($B10*_c1+$C10*_c2+$D10*_c3+'Input spectra'!$Y9))</f>
        <v>3.3980113811275713E-8</v>
      </c>
      <c r="M10">
        <f>M$2*EXP(- M$1 * ($B10*_c1+$C10*_c2+$D10*_c3+'Input spectra'!$Y9))</f>
        <v>5.0684080633000233E-9</v>
      </c>
      <c r="N10">
        <f>N$2*EXP(- N$1 * ($B10*_c1+$C10*_c2+$D10*_c3+'Input spectra'!$Y9))</f>
        <v>7.5594873616530383E-10</v>
      </c>
      <c r="O10">
        <f>O$2*EXP(- O$1 * ($B10*_c1+$C10*_c2+$D10*_c3+'Input spectra'!$Y9))</f>
        <v>1.1274226073117178E-10</v>
      </c>
      <c r="P10">
        <f>P$2*EXP(- P$1 * ($B10*_c1+$C10*_c2+$D10*_c3+'Input spectra'!$Y9))</f>
        <v>1.6813353289559464E-11</v>
      </c>
      <c r="Q10">
        <f>Q$2*EXP(- Q$1 * ($B10*_c1+$C10*_c2+$D10*_c3+'Input spectra'!$Y9))</f>
        <v>2.5072331305488118E-12</v>
      </c>
      <c r="R10">
        <f>R$2*EXP(- R$1 * ($B10*_c1+$C10*_c2+$D10*_c3+'Input spectra'!$Y9))</f>
        <v>3.7385865632591974E-13</v>
      </c>
      <c r="S10">
        <f>S$2*EXP(- S$1 * ($B10*_c1+$C10*_c2+$D10*_c3+'Input spectra'!$Y9))</f>
        <v>5.5743221070326702E-14</v>
      </c>
      <c r="T10">
        <f>T$2*EXP(- T$1 * ($B10*_c1+$C10*_c2+$D10*_c3+'Input spectra'!$Y9))</f>
        <v>8.3109011955050469E-15</v>
      </c>
      <c r="U10">
        <f>U$2*EXP(- U$1 * ($B10*_c1+$C10*_c2+$D10*_c3+'Input spectra'!$Y9))</f>
        <v>1.239010960528479E-15</v>
      </c>
      <c r="V10">
        <f>V$2*EXP(- V$1 * ($B10*_c1+$C10*_c2+$D10*_c3+'Input spectra'!$Y9))</f>
        <v>1.8470245455717759E-16</v>
      </c>
      <c r="W10">
        <f>W$2*EXP(- W$1 * ($B10*_c1+$C10*_c2+$D10*_c3+'Input spectra'!$Y9))</f>
        <v>2.7532153527735061E-17</v>
      </c>
      <c r="X10">
        <f>X$2*EXP(- X$1 * ($B10*_c1+$C10*_c2+$D10*_c3+'Input spectra'!$Y9))</f>
        <v>4.103714987175457E-18</v>
      </c>
      <c r="Y10">
        <f>Y$2*EXP(- Y$1 * ($B10*_c1+$C10*_c2+$D10*_c3+'Input spectra'!$Y9))</f>
        <v>6.1162210364140809E-19</v>
      </c>
      <c r="Z10">
        <f>Z$2*EXP(- Z$1 * ($B10*_c1+$C10*_c2+$D10*_c3+'Input spectra'!$Y9))</f>
        <v>9.1150193894848107E-20</v>
      </c>
      <c r="AA10">
        <f>AA$2*EXP(- AA$1 * ($B10*_c1+$C10*_c2+$D10*_c3+'Input spectra'!$Y9))</f>
        <v>1.358313194483651E-20</v>
      </c>
      <c r="AB10">
        <f>AB$2*EXP(- AB$1 * ($B10*_c1+$C10*_c2+$D10*_c3+'Input spectra'!$Y9))</f>
        <v>2.0239956774070773E-21</v>
      </c>
      <c r="AC10">
        <f>AC$2*EXP(- AC$1 * ($B10*_c1+$C10*_c2+$D10*_c3+'Input spectra'!$Y9))</f>
        <v>3.0156852141428878E-22</v>
      </c>
      <c r="AD10">
        <f>AD$2*EXP(- AD$1 * ($B10*_c1+$C10*_c2+$D10*_c3+'Input spectra'!$Y9))</f>
        <v>4.4929191981260254E-23</v>
      </c>
      <c r="AE10">
        <f>AE$2*EXP(- AE$1 * ($B10*_c1+$C10*_c2+$D10*_c3+'Input spectra'!$Y9))</f>
        <v>6.6932458937360169E-24</v>
      </c>
      <c r="AF10">
        <f>AF$2*EXP(- AF$1 * ($B10*_c1+$C10*_c2+$D10*_c3+'Input spectra'!$Y9))</f>
        <v>9.9703384587428248E-25</v>
      </c>
      <c r="AG10">
        <f>AG$2*EXP(- AG$1 * ($B10*_c1+$C10*_c2+$D10*_c3+'Input spectra'!$Y9))</f>
        <v>1.4850713960570564E-25</v>
      </c>
      <c r="AH10">
        <f>AH$2*EXP(- AH$1 * ($B10*_c1+$C10*_c2+$D10*_c3+'Input spectra'!$Y9))</f>
        <v>2.2118130688469538E-26</v>
      </c>
      <c r="AI10">
        <f>AI$2*EXP(- AI$1 * ($B10*_c1+$C10*_c2+$D10*_c3+'Input spectra'!$Y9))</f>
        <v>3.2939157508806701E-27</v>
      </c>
      <c r="AJ10">
        <f>AJ$2*EXP(- AJ$1 * ($B10*_c1+$C10*_c2+$D10*_c3+'Input spectra'!$Y9))</f>
        <v>4.904998076332873E-28</v>
      </c>
      <c r="AK10">
        <f>AK$2*EXP(- AK$1 * ($B10*_c1+$C10*_c2+$D10*_c3+'Input spectra'!$Y9))</f>
        <v>7.3034283056737758E-29</v>
      </c>
      <c r="AL10">
        <f>AL$2*EXP(- AL$1 * ($B10*_c1+$C10*_c2+$D10*_c3+'Input spectra'!$Y9))</f>
        <v>1.0873654775896986E-29</v>
      </c>
      <c r="AM10">
        <f>AM$2*EXP(- AM$1 * ($B10*_c1+$C10*_c2+$D10*_c3+'Input spectra'!$Y9))</f>
        <v>1.6187672065176812E-30</v>
      </c>
      <c r="AN10">
        <f>AN$2*EXP(- AN$1 * ($B10*_c1+$C10*_c2+$D10*_c3+'Input spectra'!$Y9))</f>
        <v>2.4096422273689381E-31</v>
      </c>
      <c r="AO10">
        <f>AO$2*EXP(- AO$1 * ($B10*_c1+$C10*_c2+$D10*_c3+'Input spectra'!$Y9))</f>
        <v>3.5865694427467347E-32</v>
      </c>
      <c r="AP10">
        <f>AP$2*EXP(- AP$1 * ($B10*_c1+$C10*_c2+$D10*_c3+'Input spectra'!$Y9))</f>
        <v>5.3378161428983087E-33</v>
      </c>
      <c r="AQ10">
        <f>AQ$2*EXP(- AQ$1 * ($B10*_c1+$C10*_c2+$D10*_c3+'Input spectra'!$Y9))</f>
        <v>7.9433704640984696E-34</v>
      </c>
      <c r="AR10">
        <f>AR$2*EXP(- AR$1 * ($B10*_c1+$C10*_c2+$D10*_c3+'Input spectra'!$Y9))</f>
        <v>1.1819578552434961E-34</v>
      </c>
      <c r="AS10">
        <f>AS$2*EXP(- AS$1 * ($B10*_c1+$C10*_c2+$D10*_c3+'Input spectra'!$Y9))</f>
        <v>1.7585480168406305E-35</v>
      </c>
      <c r="AT10">
        <f>AT$2*EXP(- AT$1 * ($B10*_c1+$C10*_c2+$D10*_c3+'Input spectra'!$Y9))</f>
        <v>2.6161377585303415E-36</v>
      </c>
      <c r="AU10">
        <f>AU$2*EXP(- AU$1 * ($B10*_c1+$C10*_c2+$D10*_c3+'Input spectra'!$Y9))</f>
        <v>3.8915280707916838E-37</v>
      </c>
      <c r="AV10">
        <f>AV$2*EXP(- AV$1 * ($B10*_c1+$C10*_c2+$D10*_c3+'Input spectra'!$Y9))</f>
        <v>5.7880452676955117E-38</v>
      </c>
      <c r="AW10">
        <f>AW$2*EXP(- AW$1 * ($B10*_c1+$C10*_c2+$D10*_c3+'Input spectra'!$Y9))</f>
        <v>8.6078530522692601E-39</v>
      </c>
      <c r="AX10">
        <f>AX$2*EXP(- AX$1 * ($B10*_c1+$C10*_c2+$D10*_c3+'Input spectra'!$Y9))</f>
        <v>1.2799938748164754E-39</v>
      </c>
      <c r="AY10">
        <f>AY$2*EXP(- AY$1 * ($B10*_c1+$C10*_c2+$D10*_c3+'Input spectra'!$Y9))</f>
        <v>1.7179550411080012E-40</v>
      </c>
      <c r="AZ10">
        <f>AZ$2*EXP(- AZ$1 * ($B10*_c1+$C10*_c2+$D10*_c3+'Input spectra'!$Y9))</f>
        <v>2.2163884767950216E-41</v>
      </c>
      <c r="BA10">
        <f>BA$2*EXP(- BA$1 * ($B10*_c1+$C10*_c2+$D10*_c3+'Input spectra'!$Y9))</f>
        <v>3.0124165721070214E-42</v>
      </c>
      <c r="BB10">
        <f>BB$2*EXP(- BB$1 * ($B10*_c1+$C10*_c2+$D10*_c3+'Input spectra'!$Y9))</f>
        <v>4.1663520084682843E-43</v>
      </c>
      <c r="BC10">
        <f>BC$2*EXP(- BC$1 * ($B10*_c1+$C10*_c2+$D10*_c3+'Input spectra'!$Y9))</f>
        <v>5.8193961886271848E-44</v>
      </c>
      <c r="BD10">
        <f>BD$2*EXP(- BD$1 * ($B10*_c1+$C10*_c2+$D10*_c3+'Input spectra'!$Y9))</f>
        <v>8.1824878627688792E-45</v>
      </c>
      <c r="BE10">
        <f>BE$2*EXP(- BE$1 * ($B10*_c1+$C10*_c2+$D10*_c3+'Input spectra'!$Y9))</f>
        <v>1.1561872341778209E-45</v>
      </c>
      <c r="BF10">
        <f>BF$2*EXP(- BF$1 * ($B10*_c1+$C10*_c2+$D10*_c3+'Input spectra'!$Y9))</f>
        <v>1.640009574497411E-46</v>
      </c>
      <c r="BG10">
        <f>BG$2*EXP(- BG$1 * ($B10*_c1+$C10*_c2+$D10*_c3+'Input spectra'!$Y9))</f>
        <v>2.3336347110883641E-47</v>
      </c>
      <c r="BH10">
        <f>BH$2*EXP(- BH$1 * ($B10*_c1+$C10*_c2+$D10*_c3+'Input spectra'!$Y9))</f>
        <v>3.3294294837515902E-48</v>
      </c>
      <c r="BI10">
        <f>BI$2*EXP(- BI$1 * ($B10*_c1+$C10*_c2+$D10*_c3+'Input spectra'!$Y9))</f>
        <v>4.7609720423656495E-49</v>
      </c>
      <c r="BJ10">
        <f>BJ$2*EXP(- BJ$1 * ($B10*_c1+$C10*_c2+$D10*_c3+'Input spectra'!$Y9))</f>
        <v>6.8215989461347185E-50</v>
      </c>
      <c r="BK10">
        <f>BK$2*EXP(- BK$1 * ($B10*_c1+$C10*_c2+$D10*_c3+'Input spectra'!$Y9))</f>
        <v>9.7913694116303159E-51</v>
      </c>
      <c r="BL10">
        <f>BL$2*EXP(- BL$1 * ($B10*_c1+$C10*_c2+$D10*_c3+'Input spectra'!$Y9))</f>
        <v>1.4076288776813051E-51</v>
      </c>
      <c r="BM10">
        <f>BM$2*EXP(- BM$1 * ($B10*_c1+$C10*_c2+$D10*_c3+'Input spectra'!$Y9))</f>
        <v>2.0265397879103587E-52</v>
      </c>
      <c r="BN10">
        <f>BN$2*EXP(- BN$1 * ($B10*_c1+$C10*_c2+$D10*_c3+'Input spectra'!$Y9))</f>
        <v>2.9213913436173086E-53</v>
      </c>
      <c r="BO10">
        <f>BO$2*EXP(- BO$1 * ($B10*_c1+$C10*_c2+$D10*_c3+'Input spectra'!$Y9))</f>
        <v>4.2164373869949537E-54</v>
      </c>
      <c r="BP10">
        <f>BP$2*EXP(- BP$1 * ($B10*_c1+$C10*_c2+$D10*_c3+'Input spectra'!$Y9))</f>
        <v>6.0923257837012687E-55</v>
      </c>
      <c r="BQ10">
        <f>BQ$2*EXP(- BQ$1 * ($B10*_c1+$C10*_c2+$D10*_c3+'Input spectra'!$Y9))</f>
        <v>8.8118608713323756E-56</v>
      </c>
      <c r="BR10">
        <f>BR$2*EXP(- BR$1 * ($B10*_c1+$C10*_c2+$D10*_c3+'Input spectra'!$Y9))</f>
        <v>1.2757600445460377E-56</v>
      </c>
      <c r="BS10">
        <f>BS$2*EXP(- BS$1 * ($B10*_c1+$C10*_c2+$D10*_c3+'Input spectra'!$Y9))</f>
        <v>1.8486749940756247E-57</v>
      </c>
      <c r="BT10">
        <f>BT$2*EXP(- BT$1 * ($B10*_c1+$C10*_c2+$D10*_c3+'Input spectra'!$Y9))</f>
        <v>2.6811348649452377E-58</v>
      </c>
      <c r="BU10">
        <f>BU$2*EXP(- BU$1 * ($B10*_c1+$C10*_c2+$D10*_c3+'Input spectra'!$Y9))</f>
        <v>3.8915453214393804E-59</v>
      </c>
      <c r="BV10">
        <f>BV$2*EXP(- BV$1 * ($B10*_c1+$C10*_c2+$D10*_c3+'Input spectra'!$Y9))</f>
        <v>5.6526462312388193E-60</v>
      </c>
      <c r="BW10">
        <f>BW$2*EXP(- BW$1 * ($B10*_c1+$C10*_c2+$D10*_c3+'Input spectra'!$Y9))</f>
        <v>8.216570108049518E-61</v>
      </c>
      <c r="BX10">
        <f>BX$2*EXP(- BX$1 * ($B10*_c1+$C10*_c2+$D10*_c3+'Input spectra'!$Y9))</f>
        <v>1.1951508068328141E-61</v>
      </c>
      <c r="BY10">
        <f>BY$2*EXP(- BY$1 * ($B10*_c1+$C10*_c2+$D10*_c3+'Input spectra'!$Y9))</f>
        <v>1.7395381022812192E-62</v>
      </c>
      <c r="BZ10">
        <f>BZ$2*EXP(- BZ$1 * ($B10*_c1+$C10*_c2+$D10*_c3+'Input spectra'!$Y9))</f>
        <v>2.5334432603344172E-63</v>
      </c>
      <c r="CA10">
        <f>CA$2*EXP(- CA$1 * ($B10*_c1+$C10*_c2+$D10*_c3+'Input spectra'!$Y9))</f>
        <v>3.6918358152980277E-64</v>
      </c>
      <c r="CB10">
        <f>CB$2*EXP(- CB$1 * ($B10*_c1+$C10*_c2+$D10*_c3+'Input spectra'!$Y9))</f>
        <v>5.3829014472773557E-65</v>
      </c>
      <c r="CC10">
        <f>CC$2*EXP(- CC$1 * ($B10*_c1+$C10*_c2+$D10*_c3+'Input spectra'!$Y9))</f>
        <v>7.8527731919186862E-66</v>
      </c>
      <c r="CD10">
        <f>CD$2*EXP(- CD$1 * ($B10*_c1+$C10*_c2+$D10*_c3+'Input spectra'!$Y9))</f>
        <v>1.146179712914507E-66</v>
      </c>
      <c r="CE10">
        <f>CE$2*EXP(- CE$1 * ($B10*_c1+$C10*_c2+$D10*_c3+'Input spectra'!$Y9))</f>
        <v>1.6737729457861151E-67</v>
      </c>
      <c r="CF10">
        <f>CF$2*EXP(- CF$1 * ($B10*_c1+$C10*_c2+$D10*_c3+'Input spectra'!$Y9))</f>
        <v>2.4453794398987594E-68</v>
      </c>
      <c r="CG10">
        <f>CG$2*EXP(- CG$1 * ($B10*_c1+$C10*_c2+$D10*_c3+'Input spectra'!$Y9))</f>
        <v>3.5743256472662984E-69</v>
      </c>
      <c r="CH10">
        <f>CH$2*EXP(- CH$1 * ($B10*_c1+$C10*_c2+$D10*_c3+'Input spectra'!$Y9))</f>
        <v>5.2267638371294688E-70</v>
      </c>
      <c r="CI10">
        <f>CI$2*EXP(- CI$1 * ($B10*_c1+$C10*_c2+$D10*_c3+'Input spectra'!$Y9))</f>
        <v>7.6463774568301326E-71</v>
      </c>
      <c r="CJ10">
        <f>CJ$2*EXP(- CJ$1 * ($B10*_c1+$C10*_c2+$D10*_c3+'Input spectra'!$Y9))</f>
        <v>1.1190675014234424E-71</v>
      </c>
      <c r="CK10">
        <f>CK$2*EXP(- CK$1 * ($B10*_c1+$C10*_c2+$D10*_c3+'Input spectra'!$Y9))</f>
        <v>1.6384323031900521E-72</v>
      </c>
      <c r="CL10">
        <f>CL$2*EXP(- CL$1 * ($B10*_c1+$C10*_c2+$D10*_c3+'Input spectra'!$Y9))</f>
        <v>2.3997538597272054E-73</v>
      </c>
      <c r="CM10">
        <f>CM$2*EXP(- CM$1 * ($B10*_c1+$C10*_c2+$D10*_c3+'Input spectra'!$Y9))</f>
        <v>3.5161346534850966E-74</v>
      </c>
      <c r="CN10">
        <f>CN$2*EXP(- CN$1 * ($B10*_c1+$C10*_c2+$D10*_c3+'Input spectra'!$Y9))</f>
        <v>5.1537080432231475E-75</v>
      </c>
      <c r="CO10">
        <f>CO$2*EXP(- CO$1 * ($B10*_c1+$C10*_c2+$D10*_c3+'Input spectra'!$Y9))</f>
        <v>7.5565718764697614E-76</v>
      </c>
      <c r="CP10">
        <f>CP$2*EXP(- CP$1 * ($B10*_c1+$C10*_c2+$D10*_c3+'Input spectra'!$Y9))</f>
        <v>1.108347479527517E-76</v>
      </c>
      <c r="CQ10">
        <f>CQ$2*EXP(- CQ$1 * ($B10*_c1+$C10*_c2+$D10*_c3+'Input spectra'!$Y9))</f>
        <v>1.6261807831282859E-77</v>
      </c>
      <c r="CR10">
        <f>CR$2*EXP(- CR$1 * ($B10*_c1+$C10*_c2+$D10*_c3+'Input spectra'!$Y9))</f>
        <v>2.3867082844149991E-78</v>
      </c>
      <c r="CS10">
        <f>CS$2*EXP(- CS$1 * ($B10*_c1+$C10*_c2+$D10*_c3+'Input spectra'!$Y9))</f>
        <v>2.3200347185389958E-79</v>
      </c>
      <c r="CT10">
        <f>CT$2*EXP(- CT$1 * ($B10*_c1+$C10*_c2+$D10*_c3+'Input spectra'!$Y9))</f>
        <v>2.2751152205094328E-80</v>
      </c>
      <c r="CU10">
        <f>CU$2*EXP(- CU$1 * ($B10*_c1+$C10*_c2+$D10*_c3+'Input spectra'!$Y9))</f>
        <v>2.378847712149177E-81</v>
      </c>
      <c r="CV10">
        <f>CV$2*EXP(- CV$1 * ($B10*_c1+$C10*_c2+$D10*_c3+'Input spectra'!$Y9))</f>
        <v>2.4985170985067305E-82</v>
      </c>
      <c r="CW10">
        <f>CW$2*EXP(- CW$1 * ($B10*_c1+$C10*_c2+$D10*_c3+'Input spectra'!$Y9))</f>
        <v>2.5757246718823542E-83</v>
      </c>
      <c r="CX10">
        <f>CX$2*EXP(- CX$1 * ($B10*_c1+$C10*_c2+$D10*_c3+'Input spectra'!$Y9))</f>
        <v>2.5563222681550061E-84</v>
      </c>
      <c r="CY10">
        <f>CY$2*EXP(- CY$1 * ($B10*_c1+$C10*_c2+$D10*_c3+'Input spectra'!$Y9))</f>
        <v>2.3835246288043162E-85</v>
      </c>
      <c r="CZ10">
        <f>CZ$2*EXP(- CZ$1 * ($B10*_c1+$C10*_c2+$D10*_c3+'Input spectra'!$Y9))</f>
        <v>2.006733072235815E-86</v>
      </c>
      <c r="DA10">
        <f>DA$2*EXP(- DA$1 * ($B10*_c1+$C10*_c2+$D10*_c3+'Input spectra'!$Y9))</f>
        <v>1.4088067337144793E-87</v>
      </c>
      <c r="DB10">
        <f>DB$2*EXP(- DB$1 * ($B10*_c1+$C10*_c2+$D10*_c3+'Input spectra'!$Y9))</f>
        <v>6.6559878497400594E-89</v>
      </c>
      <c r="DC10">
        <f>DC$2*EXP(- DC$1 * ($B10*_c1+$C10*_c2+$D10*_c3+'Input spectra'!$Y9))</f>
        <v>6.3833812360359148E-91</v>
      </c>
      <c r="DD10">
        <f>DD$2*EXP(- DD$1 * ($B10*_c1+$C10*_c2+$D10*_c3+'Input spectra'!$Y9))</f>
        <v>0</v>
      </c>
      <c r="DE10">
        <f>DE$2*EXP(- DE$1 * ($B10*_c1+$C10*_c2+$D10*_c3+'Input spectra'!$Y9))</f>
        <v>0</v>
      </c>
      <c r="DF10">
        <f>DF$2*EXP(- DF$1 * ($B10*_c1+$C10*_c2+$D10*_c3+'Input spectra'!$Y9))</f>
        <v>0</v>
      </c>
      <c r="DG10">
        <f>DG$2*EXP(- DG$1 * ($B10*_c1+$C10*_c2+$D10*_c3+'Input spectra'!$Y9))</f>
        <v>0</v>
      </c>
      <c r="DH10">
        <f>DH$2*EXP(- DH$1 * ($B10*_c1+$C10*_c2+$D10*_c3+'Input spectra'!$Y9))</f>
        <v>0</v>
      </c>
      <c r="DI10">
        <f>DI$2*EXP(- DI$1 * ($B10*_c1+$C10*_c2+$D10*_c3+'Input spectra'!$Y9))</f>
        <v>0</v>
      </c>
      <c r="DJ10">
        <f>DJ$2*EXP(- DJ$1 * ($B10*_c1+$C10*_c2+$D10*_c3+'Input spectra'!$Y9))</f>
        <v>0</v>
      </c>
      <c r="DK10">
        <f>DK$2*EXP(- DK$1 * ($B10*_c1+$C10*_c2+$D10*_c3+'Input spectra'!$Y9))</f>
        <v>0</v>
      </c>
      <c r="DL10">
        <f>DL$2*EXP(- DL$1 * ($B10*_c1+$C10*_c2+$D10*_c3+'Input spectra'!$Y9))</f>
        <v>0</v>
      </c>
      <c r="DM10">
        <f>DM$2*EXP(- DM$1 * ($B10*_c1+$C10*_c2+$D10*_c3+'Input spectra'!$Y9))</f>
        <v>0</v>
      </c>
      <c r="DN10">
        <f>DN$2*EXP(- DN$1 * ($B10*_c1+$C10*_c2+$D10*_c3+'Input spectra'!$Y9))</f>
        <v>0</v>
      </c>
      <c r="DO10">
        <f>DO$2*EXP(- DO$1 * ($B10*_c1+$C10*_c2+$D10*_c3+'Input spectra'!$Y9))</f>
        <v>0</v>
      </c>
      <c r="DP10">
        <f>DP$2*EXP(- DP$1 * ($B10*_c1+$C10*_c2+$D10*_c3+'Input spectra'!$Y9))</f>
        <v>0</v>
      </c>
      <c r="DQ10">
        <f>DQ$2*EXP(- DQ$1 * ($B10*_c1+$C10*_c2+$D10*_c3+'Input spectra'!$Y9))</f>
        <v>0</v>
      </c>
      <c r="DR10">
        <f>DR$2*EXP(- DR$1 * ($B10*_c1+$C10*_c2+$D10*_c3+'Input spectra'!$Y9))</f>
        <v>0</v>
      </c>
      <c r="DS10">
        <f>DS$2*EXP(- DS$1 * ($B10*_c1+$C10*_c2+$D10*_c3+'Input spectra'!$Y9))</f>
        <v>0</v>
      </c>
      <c r="DT10">
        <f>DT$2*EXP(- DT$1 * ($B10*_c1+$C10*_c2+$D10*_c3+'Input spectra'!$Y9))</f>
        <v>0</v>
      </c>
      <c r="DU10">
        <f>DU$2*EXP(- DU$1 * ($B10*_c1+$C10*_c2+$D10*_c3+'Input spectra'!$Y9))</f>
        <v>0</v>
      </c>
      <c r="DV10">
        <f>DV$2*EXP(- DV$1 * ($B10*_c1+$C10*_c2+$D10*_c3+'Input spectra'!$Y9))</f>
        <v>0</v>
      </c>
      <c r="DW10">
        <f>DW$2*EXP(- DW$1 * ($B10*_c1+$C10*_c2+$D10*_c3+'Input spectra'!$Y9))</f>
        <v>0</v>
      </c>
      <c r="DX10">
        <f>DX$2*EXP(- DX$1 * ($B10*_c1+$C10*_c2+$D10*_c3+'Input spectra'!$Y9))</f>
        <v>0</v>
      </c>
      <c r="DY10">
        <f>DY$2*EXP(- DY$1 * ($B10*_c1+$C10*_c2+$D10*_c3+'Input spectra'!$Y9))</f>
        <v>0</v>
      </c>
      <c r="DZ10">
        <f>DZ$2*EXP(- DZ$1 * ($B10*_c1+$C10*_c2+$D10*_c3+'Input spectra'!$Y9))</f>
        <v>0</v>
      </c>
      <c r="EA10">
        <f>EA$2*EXP(- EA$1 * ($B10*_c1+$C10*_c2+$D10*_c3+'Input spectra'!$Y9))</f>
        <v>0</v>
      </c>
      <c r="EB10">
        <f>EB$2*EXP(- EB$1 * ($B10*_c1+$C10*_c2+$D10*_c3+'Input spectra'!$Y9))</f>
        <v>0</v>
      </c>
      <c r="EC10">
        <f>EC$2*EXP(- EC$1 * ($B10*_c1+$C10*_c2+$D10*_c3+'Input spectra'!$Y9))</f>
        <v>0</v>
      </c>
      <c r="ED10">
        <f>ED$2*EXP(- ED$1 * ($B10*_c1+$C10*_c2+$D10*_c3+'Input spectra'!$Y9))</f>
        <v>0</v>
      </c>
      <c r="EE10">
        <f>EE$2*EXP(- EE$1 * ($B10*_c1+$C10*_c2+$D10*_c3+'Input spectra'!$Y9))</f>
        <v>0</v>
      </c>
      <c r="EF10">
        <f>EF$2*EXP(- EF$1 * ($B10*_c1+$C10*_c2+$D10*_c3+'Input spectra'!$Y9))</f>
        <v>0</v>
      </c>
      <c r="EG10">
        <f>EG$2*EXP(- EG$1 * ($B10*_c1+$C10*_c2+$D10*_c3+'Input spectra'!$Y9))</f>
        <v>0</v>
      </c>
      <c r="EH10">
        <f>EH$2*EXP(- EH$1 * ($B10*_c1+$C10*_c2+$D10*_c3+'Input spectra'!$Y9))</f>
        <v>0</v>
      </c>
      <c r="EI10">
        <f>EI$2*EXP(- EI$1 * ($B10*_c1+$C10*_c2+$D10*_c3+'Input spectra'!$Y9))</f>
        <v>0</v>
      </c>
      <c r="EJ10">
        <f>EJ$2*EXP(- EJ$1 * ($B10*_c1+$C10*_c2+$D10*_c3+'Input spectra'!$Y9))</f>
        <v>0</v>
      </c>
      <c r="EK10">
        <f>EK$2*EXP(- EK$1 * ($B10*_c1+$C10*_c2+$D10*_c3+'Input spectra'!$Y9))</f>
        <v>0</v>
      </c>
      <c r="EL10">
        <f>EL$2*EXP(- EL$1 * ($B10*_c1+$C10*_c2+$D10*_c3+'Input spectra'!$Y9))</f>
        <v>0</v>
      </c>
      <c r="EM10">
        <f>EM$2*EXP(- EM$1 * ($B10*_c1+$C10*_c2+$D10*_c3+'Input spectra'!$Y9))</f>
        <v>0</v>
      </c>
      <c r="EN10">
        <f>EN$2*EXP(- EN$1 * ($B10*_c1+$C10*_c2+$D10*_c3+'Input spectra'!$Y9))</f>
        <v>0</v>
      </c>
      <c r="EO10">
        <f>EO$2*EXP(- EO$1 * ($B10*_c1+$C10*_c2+$D10*_c3+'Input spectra'!$Y9))</f>
        <v>0</v>
      </c>
      <c r="EP10">
        <f>EP$2*EXP(- EP$1 * ($B10*_c1+$C10*_c2+$D10*_c3+'Input spectra'!$Y9))</f>
        <v>0</v>
      </c>
      <c r="EQ10">
        <f>EQ$2*EXP(- EQ$1 * ($B10*_c1+$C10*_c2+$D10*_c3+'Input spectra'!$Y9))</f>
        <v>0</v>
      </c>
      <c r="ER10">
        <f>ER$2*EXP(- ER$1 * ($B10*_c1+$C10*_c2+$D10*_c3+'Input spectra'!$Y9))</f>
        <v>0</v>
      </c>
      <c r="ES10">
        <f>ES$2*EXP(- ES$1 * ($B10*_c1+$C10*_c2+$D10*_c3+'Input spectra'!$Y9))</f>
        <v>0</v>
      </c>
      <c r="ET10">
        <f>ET$2*EXP(- ET$1 * ($B10*_c1+$C10*_c2+$D10*_c3+'Input spectra'!$Y9))</f>
        <v>0</v>
      </c>
      <c r="EU10">
        <f>EU$2*EXP(- EU$1 * ($B10*_c1+$C10*_c2+$D10*_c3+'Input spectra'!$Y9))</f>
        <v>0</v>
      </c>
      <c r="EV10">
        <f>EV$2*EXP(- EV$1 * ($B10*_c1+$C10*_c2+$D10*_c3+'Input spectra'!$Y9))</f>
        <v>0</v>
      </c>
      <c r="EW10">
        <f>EW$2*EXP(- EW$1 * ($B10*_c1+$C10*_c2+$D10*_c3+'Input spectra'!$Y9))</f>
        <v>0</v>
      </c>
      <c r="EX10">
        <f>EX$2*EXP(- EX$1 * ($B10*_c1+$C10*_c2+$D10*_c3+'Input spectra'!$Y9))</f>
        <v>0</v>
      </c>
      <c r="EY10">
        <f>EY$2*EXP(- EY$1 * ($B10*_c1+$C10*_c2+$D10*_c3+'Input spectra'!$Y9))</f>
        <v>0</v>
      </c>
      <c r="FA10">
        <f t="shared" si="0"/>
        <v>2.4276331864215288E-2</v>
      </c>
      <c r="FD10">
        <f>(1-EXP(-($B10*_c1+$C10*_c2+$D10*_c3+'Input spectra'!$Y9)*_t))/2</f>
        <v>0.49996163534270144</v>
      </c>
      <c r="FE10">
        <f>LN(1-FD10)/(-($B10*_c1+$C10*_c2+$D10*_c3+'Input spectra'!$Y9))</f>
        <v>3.6572763604632422E-2</v>
      </c>
    </row>
    <row r="11" spans="1:161" x14ac:dyDescent="0.25">
      <c r="A11">
        <v>320</v>
      </c>
      <c r="B11">
        <f>'Input spectra'!B10</f>
        <v>2.27726356608285</v>
      </c>
      <c r="C11">
        <f>'Input spectra'!D10</f>
        <v>1.75754231942523</v>
      </c>
      <c r="D11">
        <f>'Input spectra'!F10</f>
        <v>8.8148797457951997E-2</v>
      </c>
      <c r="E11">
        <f>E$2*EXP(- E$1 * ($B11*_c1+$C11*_c2+$D11*_c3+'Input spectra'!$Y10))</f>
        <v>2.0653927966864227E-2</v>
      </c>
      <c r="F11">
        <f>F$2*EXP(- F$1 * ($B11*_c1+$C11*_c2+$D11*_c3+'Input spectra'!$Y10))</f>
        <v>3.2503328313529334E-3</v>
      </c>
      <c r="G11">
        <f>G$2*EXP(- G$1 * ($B11*_c1+$C11*_c2+$D11*_c3+'Input spectra'!$Y10))</f>
        <v>5.1148115636289176E-4</v>
      </c>
      <c r="H11">
        <f>H$2*EXP(- H$1 * ($B11*_c1+$C11*_c2+$D11*_c3+'Input spectra'!$Y10))</f>
        <v>8.0483660872186845E-5</v>
      </c>
      <c r="I11">
        <f>I$2*EXP(- I$1 * ($B11*_c1+$C11*_c2+$D11*_c3+'Input spectra'!$Y10))</f>
        <v>1.2663732620644196E-5</v>
      </c>
      <c r="J11">
        <f>J$2*EXP(- J$1 * ($B11*_c1+$C11*_c2+$D11*_c3+'Input spectra'!$Y10))</f>
        <v>1.9924677725533357E-6</v>
      </c>
      <c r="K11">
        <f>K$2*EXP(- K$1 * ($B11*_c1+$C11*_c2+$D11*_c3+'Input spectra'!$Y10))</f>
        <v>3.1347006309752846E-7</v>
      </c>
      <c r="L11">
        <f>L$2*EXP(- L$1 * ($B11*_c1+$C11*_c2+$D11*_c3+'Input spectra'!$Y10))</f>
        <v>4.9314615383690951E-8</v>
      </c>
      <c r="M11">
        <f>M$2*EXP(- M$1 * ($B11*_c1+$C11*_c2+$D11*_c3+'Input spectra'!$Y10))</f>
        <v>7.7576405819097042E-9</v>
      </c>
      <c r="N11">
        <f>N$2*EXP(- N$1 * ($B11*_c1+$C11*_c2+$D11*_c3+'Input spectra'!$Y10))</f>
        <v>1.2202749238733563E-9</v>
      </c>
      <c r="O11">
        <f>O$2*EXP(- O$1 * ($B11*_c1+$C11*_c2+$D11*_c3+'Input spectra'!$Y10))</f>
        <v>1.9193728212480887E-10</v>
      </c>
      <c r="P11">
        <f>P$2*EXP(- P$1 * ($B11*_c1+$C11*_c2+$D11*_c3+'Input spectra'!$Y10))</f>
        <v>3.018799021114205E-11</v>
      </c>
      <c r="Q11">
        <f>Q$2*EXP(- Q$1 * ($B11*_c1+$C11*_c2+$D11*_c3+'Input spectra'!$Y10))</f>
        <v>4.7476843803096666E-12</v>
      </c>
      <c r="R11">
        <f>R$2*EXP(- R$1 * ($B11*_c1+$C11*_c2+$D11*_c3+'Input spectra'!$Y10))</f>
        <v>7.4662378828222707E-13</v>
      </c>
      <c r="S11">
        <f>S$2*EXP(- S$1 * ($B11*_c1+$C11*_c2+$D11*_c3+'Input spectra'!$Y10))</f>
        <v>1.1740692206174263E-13</v>
      </c>
      <c r="T11">
        <f>T$2*EXP(- T$1 * ($B11*_c1+$C11*_c2+$D11*_c3+'Input spectra'!$Y10))</f>
        <v>1.8461076489903599E-14</v>
      </c>
      <c r="U11">
        <f>U$2*EXP(- U$1 * ($B11*_c1+$C11*_c2+$D11*_c3+'Input spectra'!$Y10))</f>
        <v>2.9026275360166465E-15</v>
      </c>
      <c r="V11">
        <f>V$2*EXP(- V$1 * ($B11*_c1+$C11*_c2+$D11*_c3+'Input spectra'!$Y10))</f>
        <v>4.563479351055623E-16</v>
      </c>
      <c r="W11">
        <f>W$2*EXP(- W$1 * ($B11*_c1+$C11*_c2+$D11*_c3+'Input spectra'!$Y10))</f>
        <v>7.1741568193206538E-17</v>
      </c>
      <c r="X11">
        <f>X$2*EXP(- X$1 * ($B11*_c1+$C11*_c2+$D11*_c3+'Input spectra'!$Y10))</f>
        <v>1.1277559667065258E-17</v>
      </c>
      <c r="Y11">
        <f>Y$2*EXP(- Y$1 * ($B11*_c1+$C11*_c2+$D11*_c3+'Input spectra'!$Y10))</f>
        <v>1.7726719615495471E-18</v>
      </c>
      <c r="Z11">
        <f>Z$2*EXP(- Z$1 * ($B11*_c1+$C11*_c2+$D11*_c3+'Input spectra'!$Y10))</f>
        <v>2.7861857092156663E-19</v>
      </c>
      <c r="AA11">
        <f>AA$2*EXP(- AA$1 * ($B11*_c1+$C11*_c2+$D11*_c3+'Input spectra'!$Y10))</f>
        <v>4.3788457110802076E-20</v>
      </c>
      <c r="AB11">
        <f>AB$2*EXP(- AB$1 * ($B11*_c1+$C11*_c2+$D11*_c3+'Input spectra'!$Y10))</f>
        <v>6.881396218974996E-21</v>
      </c>
      <c r="AC11">
        <f>AC$2*EXP(- AC$1 * ($B11*_c1+$C11*_c2+$D11*_c3+'Input spectra'!$Y10))</f>
        <v>1.0813349762661238E-21</v>
      </c>
      <c r="AD11">
        <f>AD$2*EXP(- AD$1 * ($B11*_c1+$C11*_c2+$D11*_c3+'Input spectra'!$Y10))</f>
        <v>1.6990654642441485E-22</v>
      </c>
      <c r="AE11">
        <f>AE$2*EXP(- AE$1 * ($B11*_c1+$C11*_c2+$D11*_c3+'Input spectra'!$Y10))</f>
        <v>2.669473073529508E-23</v>
      </c>
      <c r="AF11">
        <f>AF$2*EXP(- AF$1 * ($B11*_c1+$C11*_c2+$D11*_c3+'Input spectra'!$Y10))</f>
        <v>4.1937827197235338E-24</v>
      </c>
      <c r="AG11">
        <f>AG$2*EXP(- AG$1 * ($B11*_c1+$C11*_c2+$D11*_c3+'Input spectra'!$Y10))</f>
        <v>6.5879549075586975E-25</v>
      </c>
      <c r="AH11">
        <f>AH$2*EXP(- AH$1 * ($B11*_c1+$C11*_c2+$D11*_c3+'Input spectra'!$Y10))</f>
        <v>1.0348060631368617E-25</v>
      </c>
      <c r="AI11">
        <f>AI$2*EXP(- AI$1 * ($B11*_c1+$C11*_c2+$D11*_c3+'Input spectra'!$Y10))</f>
        <v>1.6252878619411037E-26</v>
      </c>
      <c r="AJ11">
        <f>AJ$2*EXP(- AJ$1 * ($B11*_c1+$C11*_c2+$D11*_c3+'Input spectra'!$Y10))</f>
        <v>2.5524891610605336E-27</v>
      </c>
      <c r="AK11">
        <f>AK$2*EXP(- AK$1 * ($B11*_c1+$C11*_c2+$D11*_c3+'Input spectra'!$Y10))</f>
        <v>4.0082896351905867E-28</v>
      </c>
      <c r="AL11">
        <f>AL$2*EXP(- AL$1 * ($B11*_c1+$C11*_c2+$D11*_c3+'Input spectra'!$Y10))</f>
        <v>6.293831709046026E-29</v>
      </c>
      <c r="AM11">
        <f>AM$2*EXP(- AM$1 * ($B11*_c1+$C11*_c2+$D11*_c3+'Input spectra'!$Y10))</f>
        <v>9.8816904087413925E-30</v>
      </c>
      <c r="AN11">
        <f>AN$2*EXP(- AN$1 * ($B11*_c1+$C11*_c2+$D11*_c3+'Input spectra'!$Y10))</f>
        <v>1.5513388590550972E-30</v>
      </c>
      <c r="AO11">
        <f>AO$2*EXP(- AO$1 * ($B11*_c1+$C11*_c2+$D11*_c3+'Input spectra'!$Y10))</f>
        <v>2.4352335031941405E-31</v>
      </c>
      <c r="AP11">
        <f>AP$2*EXP(- AP$1 * ($B11*_c1+$C11*_c2+$D11*_c3+'Input spectra'!$Y10))</f>
        <v>3.8223657145499466E-32</v>
      </c>
      <c r="AQ11">
        <f>AQ$2*EXP(- AQ$1 * ($B11*_c1+$C11*_c2+$D11*_c3+'Input spectra'!$Y10))</f>
        <v>5.9990254456094133E-33</v>
      </c>
      <c r="AR11">
        <f>AR$2*EXP(- AR$1 * ($B11*_c1+$C11*_c2+$D11*_c3+'Input spectra'!$Y10))</f>
        <v>9.4142372274767602E-34</v>
      </c>
      <c r="AS11">
        <f>AS$2*EXP(- AS$1 * ($B11*_c1+$C11*_c2+$D11*_c3+'Input spectra'!$Y10))</f>
        <v>1.4772181595480314E-34</v>
      </c>
      <c r="AT11">
        <f>AT$2*EXP(- AT$1 * ($B11*_c1+$C11*_c2+$D11*_c3+'Input spectra'!$Y10))</f>
        <v>2.317705630597859E-35</v>
      </c>
      <c r="AU11">
        <f>AU$2*EXP(- AU$1 * ($B11*_c1+$C11*_c2+$D11*_c3+'Input spectra'!$Y10))</f>
        <v>3.6360102137318736E-36</v>
      </c>
      <c r="AV11">
        <f>AV$2*EXP(- AV$1 * ($B11*_c1+$C11*_c2+$D11*_c3+'Input spectra'!$Y10))</f>
        <v>5.7035349376167028E-37</v>
      </c>
      <c r="AW11">
        <f>AW$2*EXP(- AW$1 * ($B11*_c1+$C11*_c2+$D11*_c3+'Input spectra'!$Y10))</f>
        <v>8.9456992174116335E-38</v>
      </c>
      <c r="AX11">
        <f>AX$2*EXP(- AX$1 * ($B11*_c1+$C11*_c2+$D11*_c3+'Input spectra'!$Y10))</f>
        <v>1.4029254669282327E-38</v>
      </c>
      <c r="AY11">
        <f>AY$2*EXP(- AY$1 * ($B11*_c1+$C11*_c2+$D11*_c3+'Input spectra'!$Y10))</f>
        <v>1.9858468934335109E-39</v>
      </c>
      <c r="AZ11">
        <f>AZ$2*EXP(- AZ$1 * ($B11*_c1+$C11*_c2+$D11*_c3+'Input spectra'!$Y10))</f>
        <v>2.7020109917959125E-40</v>
      </c>
      <c r="BA11">
        <f>BA$2*EXP(- BA$1 * ($B11*_c1+$C11*_c2+$D11*_c3+'Input spectra'!$Y10))</f>
        <v>3.8731428598380739E-41</v>
      </c>
      <c r="BB11">
        <f>BB$2*EXP(- BB$1 * ($B11*_c1+$C11*_c2+$D11*_c3+'Input spectra'!$Y10))</f>
        <v>5.6495220521454911E-42</v>
      </c>
      <c r="BC11">
        <f>BC$2*EXP(- BC$1 * ($B11*_c1+$C11*_c2+$D11*_c3+'Input spectra'!$Y10))</f>
        <v>8.3222533684850648E-43</v>
      </c>
      <c r="BD11">
        <f>BD$2*EXP(- BD$1 * ($B11*_c1+$C11*_c2+$D11*_c3+'Input spectra'!$Y10))</f>
        <v>1.2341150208463572E-43</v>
      </c>
      <c r="BE11">
        <f>BE$2*EXP(- BE$1 * ($B11*_c1+$C11*_c2+$D11*_c3+'Input spectra'!$Y10))</f>
        <v>1.8391014998112956E-44</v>
      </c>
      <c r="BF11">
        <f>BF$2*EXP(- BF$1 * ($B11*_c1+$C11*_c2+$D11*_c3+'Input spectra'!$Y10))</f>
        <v>2.7512570748165946E-45</v>
      </c>
      <c r="BG11">
        <f>BG$2*EXP(- BG$1 * ($B11*_c1+$C11*_c2+$D11*_c3+'Input spectra'!$Y10))</f>
        <v>4.1288102572282717E-46</v>
      </c>
      <c r="BH11">
        <f>BH$2*EXP(- BH$1 * ($B11*_c1+$C11*_c2+$D11*_c3+'Input spectra'!$Y10))</f>
        <v>6.2125390314652892E-47</v>
      </c>
      <c r="BI11">
        <f>BI$2*EXP(- BI$1 * ($B11*_c1+$C11*_c2+$D11*_c3+'Input spectra'!$Y10))</f>
        <v>9.3691933296947135E-48</v>
      </c>
      <c r="BJ11">
        <f>BJ$2*EXP(- BJ$1 * ($B11*_c1+$C11*_c2+$D11*_c3+'Input spectra'!$Y10))</f>
        <v>1.4157938203650098E-48</v>
      </c>
      <c r="BK11">
        <f>BK$2*EXP(- BK$1 * ($B11*_c1+$C11*_c2+$D11*_c3+'Input spectra'!$Y10))</f>
        <v>2.1432090069303608E-49</v>
      </c>
      <c r="BL11">
        <f>BL$2*EXP(- BL$1 * ($B11*_c1+$C11*_c2+$D11*_c3+'Input spectra'!$Y10))</f>
        <v>3.2494998234512939E-50</v>
      </c>
      <c r="BM11">
        <f>BM$2*EXP(- BM$1 * ($B11*_c1+$C11*_c2+$D11*_c3+'Input spectra'!$Y10))</f>
        <v>4.9339045655957713E-51</v>
      </c>
      <c r="BN11">
        <f>BN$2*EXP(- BN$1 * ($B11*_c1+$C11*_c2+$D11*_c3+'Input spectra'!$Y10))</f>
        <v>7.5012321833253282E-52</v>
      </c>
      <c r="BO11">
        <f>BO$2*EXP(- BO$1 * ($B11*_c1+$C11*_c2+$D11*_c3+'Input spectra'!$Y10))</f>
        <v>1.1418151100889732E-52</v>
      </c>
      <c r="BP11">
        <f>BP$2*EXP(- BP$1 * ($B11*_c1+$C11*_c2+$D11*_c3+'Input spectra'!$Y10))</f>
        <v>1.7399649882517725E-53</v>
      </c>
      <c r="BQ11">
        <f>BQ$2*EXP(- BQ$1 * ($B11*_c1+$C11*_c2+$D11*_c3+'Input spectra'!$Y10))</f>
        <v>2.6541916723993316E-54</v>
      </c>
      <c r="BR11">
        <f>BR$2*EXP(- BR$1 * ($B11*_c1+$C11*_c2+$D11*_c3+'Input spectra'!$Y10))</f>
        <v>4.0526668804011815E-55</v>
      </c>
      <c r="BS11">
        <f>BS$2*EXP(- BS$1 * ($B11*_c1+$C11*_c2+$D11*_c3+'Input spectra'!$Y10))</f>
        <v>6.193551281617747E-56</v>
      </c>
      <c r="BT11">
        <f>BT$2*EXP(- BT$1 * ($B11*_c1+$C11*_c2+$D11*_c3+'Input spectra'!$Y10))</f>
        <v>9.4733829034539377E-57</v>
      </c>
      <c r="BU11">
        <f>BU$2*EXP(- BU$1 * ($B11*_c1+$C11*_c2+$D11*_c3+'Input spectra'!$Y10))</f>
        <v>1.450159540112705E-57</v>
      </c>
      <c r="BV11">
        <f>BV$2*EXP(- BV$1 * ($B11*_c1+$C11*_c2+$D11*_c3+'Input spectra'!$Y10))</f>
        <v>2.2215329425557538E-58</v>
      </c>
      <c r="BW11">
        <f>BW$2*EXP(- BW$1 * ($B11*_c1+$C11*_c2+$D11*_c3+'Input spectra'!$Y10))</f>
        <v>3.4056403044722136E-59</v>
      </c>
      <c r="BX11">
        <f>BX$2*EXP(- BX$1 * ($B11*_c1+$C11*_c2+$D11*_c3+'Input spectra'!$Y10))</f>
        <v>5.224421173024933E-60</v>
      </c>
      <c r="BY11">
        <f>BY$2*EXP(- BY$1 * ($B11*_c1+$C11*_c2+$D11*_c3+'Input spectra'!$Y10))</f>
        <v>8.0196733221648829E-61</v>
      </c>
      <c r="BZ11">
        <f>BZ$2*EXP(- BZ$1 * ($B11*_c1+$C11*_c2+$D11*_c3+'Input spectra'!$Y10))</f>
        <v>1.2318027642609429E-61</v>
      </c>
      <c r="CA11">
        <f>CA$2*EXP(- CA$1 * ($B11*_c1+$C11*_c2+$D11*_c3+'Input spectra'!$Y10))</f>
        <v>1.8931264836190575E-62</v>
      </c>
      <c r="CB11">
        <f>CB$2*EXP(- CB$1 * ($B11*_c1+$C11*_c2+$D11*_c3+'Input spectra'!$Y10))</f>
        <v>2.9111255848154726E-63</v>
      </c>
      <c r="CC11">
        <f>CC$2*EXP(- CC$1 * ($B11*_c1+$C11*_c2+$D11*_c3+'Input spectra'!$Y10))</f>
        <v>4.4789356903996522E-64</v>
      </c>
      <c r="CD11">
        <f>CD$2*EXP(- CD$1 * ($B11*_c1+$C11*_c2+$D11*_c3+'Input spectra'!$Y10))</f>
        <v>6.8946424685661896E-65</v>
      </c>
      <c r="CE11">
        <f>CE$2*EXP(- CE$1 * ($B11*_c1+$C11*_c2+$D11*_c3+'Input spectra'!$Y10))</f>
        <v>1.0618491820177272E-65</v>
      </c>
      <c r="CF11">
        <f>CF$2*EXP(- CF$1 * ($B11*_c1+$C11*_c2+$D11*_c3+'Input spectra'!$Y10))</f>
        <v>1.6361375411611462E-66</v>
      </c>
      <c r="CG11">
        <f>CG$2*EXP(- CG$1 * ($B11*_c1+$C11*_c2+$D11*_c3+'Input spectra'!$Y10))</f>
        <v>2.5221733397574644E-67</v>
      </c>
      <c r="CH11">
        <f>CH$2*EXP(- CH$1 * ($B11*_c1+$C11*_c2+$D11*_c3+'Input spectra'!$Y10))</f>
        <v>3.8897433873872674E-68</v>
      </c>
      <c r="CI11">
        <f>CI$2*EXP(- CI$1 * ($B11*_c1+$C11*_c2+$D11*_c3+'Input spectra'!$Y10))</f>
        <v>6.0013791686978041E-69</v>
      </c>
      <c r="CJ11">
        <f>CJ$2*EXP(- CJ$1 * ($B11*_c1+$C11*_c2+$D11*_c3+'Input spectra'!$Y10))</f>
        <v>9.2631538565020937E-70</v>
      </c>
      <c r="CK11">
        <f>CK$2*EXP(- CK$1 * ($B11*_c1+$C11*_c2+$D11*_c3+'Input spectra'!$Y10))</f>
        <v>1.4303369433041667E-70</v>
      </c>
      <c r="CL11">
        <f>CL$2*EXP(- CL$1 * ($B11*_c1+$C11*_c2+$D11*_c3+'Input spectra'!$Y10))</f>
        <v>2.2094481438484211E-71</v>
      </c>
      <c r="CM11">
        <f>CM$2*EXP(- CM$1 * ($B11*_c1+$C11*_c2+$D11*_c3+'Input spectra'!$Y10))</f>
        <v>3.4142071913711815E-72</v>
      </c>
      <c r="CN11">
        <f>CN$2*EXP(- CN$1 * ($B11*_c1+$C11*_c2+$D11*_c3+'Input spectra'!$Y10))</f>
        <v>5.2777819890074913E-73</v>
      </c>
      <c r="CO11">
        <f>CO$2*EXP(- CO$1 * ($B11*_c1+$C11*_c2+$D11*_c3+'Input spectra'!$Y10))</f>
        <v>8.1613821216850741E-74</v>
      </c>
      <c r="CP11">
        <f>CP$2*EXP(- CP$1 * ($B11*_c1+$C11*_c2+$D11*_c3+'Input spectra'!$Y10))</f>
        <v>1.2624729826746435E-74</v>
      </c>
      <c r="CQ11">
        <f>CQ$2*EXP(- CQ$1 * ($B11*_c1+$C11*_c2+$D11*_c3+'Input spectra'!$Y10))</f>
        <v>1.9535396920133364E-75</v>
      </c>
      <c r="CR11">
        <f>CR$2*EXP(- CR$1 * ($B11*_c1+$C11*_c2+$D11*_c3+'Input spectra'!$Y10))</f>
        <v>3.0238484115102036E-76</v>
      </c>
      <c r="CS11">
        <f>CS$2*EXP(- CS$1 * ($B11*_c1+$C11*_c2+$D11*_c3+'Input spectra'!$Y10))</f>
        <v>3.1000051788594069E-77</v>
      </c>
      <c r="CT11">
        <f>CT$2*EXP(- CT$1 * ($B11*_c1+$C11*_c2+$D11*_c3+'Input spectra'!$Y10))</f>
        <v>3.2061112749675271E-78</v>
      </c>
      <c r="CU11">
        <f>CU$2*EXP(- CU$1 * ($B11*_c1+$C11*_c2+$D11*_c3+'Input spectra'!$Y10))</f>
        <v>3.5354857910580361E-79</v>
      </c>
      <c r="CV11">
        <f>CV$2*EXP(- CV$1 * ($B11*_c1+$C11*_c2+$D11*_c3+'Input spectra'!$Y10))</f>
        <v>3.9162647331159968E-80</v>
      </c>
      <c r="CW11">
        <f>CW$2*EXP(- CW$1 * ($B11*_c1+$C11*_c2+$D11*_c3+'Input spectra'!$Y10))</f>
        <v>4.2579093773631338E-81</v>
      </c>
      <c r="CX11">
        <f>CX$2*EXP(- CX$1 * ($B11*_c1+$C11*_c2+$D11*_c3+'Input spectra'!$Y10))</f>
        <v>4.4567660726626539E-82</v>
      </c>
      <c r="CY11">
        <f>CY$2*EXP(- CY$1 * ($B11*_c1+$C11*_c2+$D11*_c3+'Input spectra'!$Y10))</f>
        <v>4.3825929944588918E-83</v>
      </c>
      <c r="CZ11">
        <f>CZ$2*EXP(- CZ$1 * ($B11*_c1+$C11*_c2+$D11*_c3+'Input spectra'!$Y10))</f>
        <v>3.8914223124326587E-84</v>
      </c>
      <c r="DA11">
        <f>DA$2*EXP(- DA$1 * ($B11*_c1+$C11*_c2+$D11*_c3+'Input spectra'!$Y10))</f>
        <v>2.8812267317394577E-85</v>
      </c>
      <c r="DB11">
        <f>DB$2*EXP(- DB$1 * ($B11*_c1+$C11*_c2+$D11*_c3+'Input spectra'!$Y10))</f>
        <v>1.4356408169999361E-86</v>
      </c>
      <c r="DC11">
        <f>DC$2*EXP(- DC$1 * ($B11*_c1+$C11*_c2+$D11*_c3+'Input spectra'!$Y10))</f>
        <v>1.4520825943043214E-88</v>
      </c>
      <c r="DD11">
        <f>DD$2*EXP(- DD$1 * ($B11*_c1+$C11*_c2+$D11*_c3+'Input spectra'!$Y10))</f>
        <v>0</v>
      </c>
      <c r="DE11">
        <f>DE$2*EXP(- DE$1 * ($B11*_c1+$C11*_c2+$D11*_c3+'Input spectra'!$Y10))</f>
        <v>0</v>
      </c>
      <c r="DF11">
        <f>DF$2*EXP(- DF$1 * ($B11*_c1+$C11*_c2+$D11*_c3+'Input spectra'!$Y10))</f>
        <v>0</v>
      </c>
      <c r="DG11">
        <f>DG$2*EXP(- DG$1 * ($B11*_c1+$C11*_c2+$D11*_c3+'Input spectra'!$Y10))</f>
        <v>0</v>
      </c>
      <c r="DH11">
        <f>DH$2*EXP(- DH$1 * ($B11*_c1+$C11*_c2+$D11*_c3+'Input spectra'!$Y10))</f>
        <v>0</v>
      </c>
      <c r="DI11">
        <f>DI$2*EXP(- DI$1 * ($B11*_c1+$C11*_c2+$D11*_c3+'Input spectra'!$Y10))</f>
        <v>0</v>
      </c>
      <c r="DJ11">
        <f>DJ$2*EXP(- DJ$1 * ($B11*_c1+$C11*_c2+$D11*_c3+'Input spectra'!$Y10))</f>
        <v>0</v>
      </c>
      <c r="DK11">
        <f>DK$2*EXP(- DK$1 * ($B11*_c1+$C11*_c2+$D11*_c3+'Input spectra'!$Y10))</f>
        <v>0</v>
      </c>
      <c r="DL11">
        <f>DL$2*EXP(- DL$1 * ($B11*_c1+$C11*_c2+$D11*_c3+'Input spectra'!$Y10))</f>
        <v>0</v>
      </c>
      <c r="DM11">
        <f>DM$2*EXP(- DM$1 * ($B11*_c1+$C11*_c2+$D11*_c3+'Input spectra'!$Y10))</f>
        <v>0</v>
      </c>
      <c r="DN11">
        <f>DN$2*EXP(- DN$1 * ($B11*_c1+$C11*_c2+$D11*_c3+'Input spectra'!$Y10))</f>
        <v>0</v>
      </c>
      <c r="DO11">
        <f>DO$2*EXP(- DO$1 * ($B11*_c1+$C11*_c2+$D11*_c3+'Input spectra'!$Y10))</f>
        <v>0</v>
      </c>
      <c r="DP11">
        <f>DP$2*EXP(- DP$1 * ($B11*_c1+$C11*_c2+$D11*_c3+'Input spectra'!$Y10))</f>
        <v>0</v>
      </c>
      <c r="DQ11">
        <f>DQ$2*EXP(- DQ$1 * ($B11*_c1+$C11*_c2+$D11*_c3+'Input spectra'!$Y10))</f>
        <v>0</v>
      </c>
      <c r="DR11">
        <f>DR$2*EXP(- DR$1 * ($B11*_c1+$C11*_c2+$D11*_c3+'Input spectra'!$Y10))</f>
        <v>0</v>
      </c>
      <c r="DS11">
        <f>DS$2*EXP(- DS$1 * ($B11*_c1+$C11*_c2+$D11*_c3+'Input spectra'!$Y10))</f>
        <v>0</v>
      </c>
      <c r="DT11">
        <f>DT$2*EXP(- DT$1 * ($B11*_c1+$C11*_c2+$D11*_c3+'Input spectra'!$Y10))</f>
        <v>0</v>
      </c>
      <c r="DU11">
        <f>DU$2*EXP(- DU$1 * ($B11*_c1+$C11*_c2+$D11*_c3+'Input spectra'!$Y10))</f>
        <v>0</v>
      </c>
      <c r="DV11">
        <f>DV$2*EXP(- DV$1 * ($B11*_c1+$C11*_c2+$D11*_c3+'Input spectra'!$Y10))</f>
        <v>0</v>
      </c>
      <c r="DW11">
        <f>DW$2*EXP(- DW$1 * ($B11*_c1+$C11*_c2+$D11*_c3+'Input spectra'!$Y10))</f>
        <v>0</v>
      </c>
      <c r="DX11">
        <f>DX$2*EXP(- DX$1 * ($B11*_c1+$C11*_c2+$D11*_c3+'Input spectra'!$Y10))</f>
        <v>0</v>
      </c>
      <c r="DY11">
        <f>DY$2*EXP(- DY$1 * ($B11*_c1+$C11*_c2+$D11*_c3+'Input spectra'!$Y10))</f>
        <v>0</v>
      </c>
      <c r="DZ11">
        <f>DZ$2*EXP(- DZ$1 * ($B11*_c1+$C11*_c2+$D11*_c3+'Input spectra'!$Y10))</f>
        <v>0</v>
      </c>
      <c r="EA11">
        <f>EA$2*EXP(- EA$1 * ($B11*_c1+$C11*_c2+$D11*_c3+'Input spectra'!$Y10))</f>
        <v>0</v>
      </c>
      <c r="EB11">
        <f>EB$2*EXP(- EB$1 * ($B11*_c1+$C11*_c2+$D11*_c3+'Input spectra'!$Y10))</f>
        <v>0</v>
      </c>
      <c r="EC11">
        <f>EC$2*EXP(- EC$1 * ($B11*_c1+$C11*_c2+$D11*_c3+'Input spectra'!$Y10))</f>
        <v>0</v>
      </c>
      <c r="ED11">
        <f>ED$2*EXP(- ED$1 * ($B11*_c1+$C11*_c2+$D11*_c3+'Input spectra'!$Y10))</f>
        <v>0</v>
      </c>
      <c r="EE11">
        <f>EE$2*EXP(- EE$1 * ($B11*_c1+$C11*_c2+$D11*_c3+'Input spectra'!$Y10))</f>
        <v>0</v>
      </c>
      <c r="EF11">
        <f>EF$2*EXP(- EF$1 * ($B11*_c1+$C11*_c2+$D11*_c3+'Input spectra'!$Y10))</f>
        <v>0</v>
      </c>
      <c r="EG11">
        <f>EG$2*EXP(- EG$1 * ($B11*_c1+$C11*_c2+$D11*_c3+'Input spectra'!$Y10))</f>
        <v>0</v>
      </c>
      <c r="EH11">
        <f>EH$2*EXP(- EH$1 * ($B11*_c1+$C11*_c2+$D11*_c3+'Input spectra'!$Y10))</f>
        <v>0</v>
      </c>
      <c r="EI11">
        <f>EI$2*EXP(- EI$1 * ($B11*_c1+$C11*_c2+$D11*_c3+'Input spectra'!$Y10))</f>
        <v>0</v>
      </c>
      <c r="EJ11">
        <f>EJ$2*EXP(- EJ$1 * ($B11*_c1+$C11*_c2+$D11*_c3+'Input spectra'!$Y10))</f>
        <v>0</v>
      </c>
      <c r="EK11">
        <f>EK$2*EXP(- EK$1 * ($B11*_c1+$C11*_c2+$D11*_c3+'Input spectra'!$Y10))</f>
        <v>0</v>
      </c>
      <c r="EL11">
        <f>EL$2*EXP(- EL$1 * ($B11*_c1+$C11*_c2+$D11*_c3+'Input spectra'!$Y10))</f>
        <v>0</v>
      </c>
      <c r="EM11">
        <f>EM$2*EXP(- EM$1 * ($B11*_c1+$C11*_c2+$D11*_c3+'Input spectra'!$Y10))</f>
        <v>0</v>
      </c>
      <c r="EN11">
        <f>EN$2*EXP(- EN$1 * ($B11*_c1+$C11*_c2+$D11*_c3+'Input spectra'!$Y10))</f>
        <v>0</v>
      </c>
      <c r="EO11">
        <f>EO$2*EXP(- EO$1 * ($B11*_c1+$C11*_c2+$D11*_c3+'Input spectra'!$Y10))</f>
        <v>0</v>
      </c>
      <c r="EP11">
        <f>EP$2*EXP(- EP$1 * ($B11*_c1+$C11*_c2+$D11*_c3+'Input spectra'!$Y10))</f>
        <v>0</v>
      </c>
      <c r="EQ11">
        <f>EQ$2*EXP(- EQ$1 * ($B11*_c1+$C11*_c2+$D11*_c3+'Input spectra'!$Y10))</f>
        <v>0</v>
      </c>
      <c r="ER11">
        <f>ER$2*EXP(- ER$1 * ($B11*_c1+$C11*_c2+$D11*_c3+'Input spectra'!$Y10))</f>
        <v>0</v>
      </c>
      <c r="ES11">
        <f>ES$2*EXP(- ES$1 * ($B11*_c1+$C11*_c2+$D11*_c3+'Input spectra'!$Y10))</f>
        <v>0</v>
      </c>
      <c r="ET11">
        <f>ET$2*EXP(- ET$1 * ($B11*_c1+$C11*_c2+$D11*_c3+'Input spectra'!$Y10))</f>
        <v>0</v>
      </c>
      <c r="EU11">
        <f>EU$2*EXP(- EU$1 * ($B11*_c1+$C11*_c2+$D11*_c3+'Input spectra'!$Y10))</f>
        <v>0</v>
      </c>
      <c r="EV11">
        <f>EV$2*EXP(- EV$1 * ($B11*_c1+$C11*_c2+$D11*_c3+'Input spectra'!$Y10))</f>
        <v>0</v>
      </c>
      <c r="EW11">
        <f>EW$2*EXP(- EW$1 * ($B11*_c1+$C11*_c2+$D11*_c3+'Input spectra'!$Y10))</f>
        <v>0</v>
      </c>
      <c r="EX11">
        <f>EX$2*EXP(- EX$1 * ($B11*_c1+$C11*_c2+$D11*_c3+'Input spectra'!$Y10))</f>
        <v>0</v>
      </c>
      <c r="EY11">
        <f>EY$2*EXP(- EY$1 * ($B11*_c1+$C11*_c2+$D11*_c3+'Input spectra'!$Y10))</f>
        <v>0</v>
      </c>
      <c r="FA11">
        <f t="shared" si="0"/>
        <v>2.451125380619832E-2</v>
      </c>
      <c r="FD11">
        <f>(1-EXP(-($B11*_c1+$C11*_c2+$D11*_c3+'Input spectra'!$Y10)*_t))/2</f>
        <v>0.49994994267659015</v>
      </c>
      <c r="FE11">
        <f>LN(1-FD11)/(-($B11*_c1+$C11*_c2+$D11*_c3+'Input spectra'!$Y10))</f>
        <v>3.7627995932402458E-2</v>
      </c>
    </row>
    <row r="12" spans="1:161" x14ac:dyDescent="0.25">
      <c r="A12">
        <v>325</v>
      </c>
      <c r="B12">
        <f>'Input spectra'!B11</f>
        <v>2.2005733761542898</v>
      </c>
      <c r="C12">
        <f>'Input spectra'!D11</f>
        <v>1.7164956853162601</v>
      </c>
      <c r="D12">
        <f>'Input spectra'!F11</f>
        <v>9.0250917657371296E-2</v>
      </c>
      <c r="E12">
        <f>E$2*EXP(- E$1 * ($B12*_c1+$C12*_c2+$D12*_c3+'Input spectra'!$Y11))</f>
        <v>2.0653927966864227E-2</v>
      </c>
      <c r="F12">
        <f>F$2*EXP(- F$1 * ($B12*_c1+$C12*_c2+$D12*_c3+'Input spectra'!$Y11))</f>
        <v>3.4274927769312696E-3</v>
      </c>
      <c r="G12">
        <f>G$2*EXP(- G$1 * ($B12*_c1+$C12*_c2+$D12*_c3+'Input spectra'!$Y11))</f>
        <v>5.6875740695491392E-4</v>
      </c>
      <c r="H12">
        <f>H$2*EXP(- H$1 * ($B12*_c1+$C12*_c2+$D12*_c3+'Input spectra'!$Y11))</f>
        <v>9.4374326040532153E-5</v>
      </c>
      <c r="I12">
        <f>I$2*EXP(- I$1 * ($B12*_c1+$C12*_c2+$D12*_c3+'Input spectra'!$Y11))</f>
        <v>1.5658731837709149E-5</v>
      </c>
      <c r="J12">
        <f>J$2*EXP(- J$1 * ($B12*_c1+$C12*_c2+$D12*_c3+'Input spectra'!$Y11))</f>
        <v>2.5979744371714736E-6</v>
      </c>
      <c r="K12">
        <f>K$2*EXP(- K$1 * ($B12*_c1+$C12*_c2+$D12*_c3+'Input spectra'!$Y11))</f>
        <v>4.3101099875069853E-7</v>
      </c>
      <c r="L12">
        <f>L$2*EXP(- L$1 * ($B12*_c1+$C12*_c2+$D12*_c3+'Input spectra'!$Y11))</f>
        <v>7.1501745746762777E-8</v>
      </c>
      <c r="M12">
        <f>M$2*EXP(- M$1 * ($B12*_c1+$C12*_c2+$D12*_c3+'Input spectra'!$Y11))</f>
        <v>1.1860946942932172E-8</v>
      </c>
      <c r="N12">
        <f>N$2*EXP(- N$1 * ($B12*_c1+$C12*_c2+$D12*_c3+'Input spectra'!$Y11))</f>
        <v>1.9674155928453932E-9</v>
      </c>
      <c r="O12">
        <f>O$2*EXP(- O$1 * ($B12*_c1+$C12*_c2+$D12*_c3+'Input spectra'!$Y11))</f>
        <v>3.2632209212736478E-10</v>
      </c>
      <c r="P12">
        <f>P$2*EXP(- P$1 * ($B12*_c1+$C12*_c2+$D12*_c3+'Input spectra'!$Y11))</f>
        <v>5.4121528066031443E-11</v>
      </c>
      <c r="Q12">
        <f>Q$2*EXP(- Q$1 * ($B12*_c1+$C12*_c2+$D12*_c3+'Input spectra'!$Y11))</f>
        <v>8.9756602052095704E-12</v>
      </c>
      <c r="R12">
        <f>R$2*EXP(- R$1 * ($B12*_c1+$C12*_c2+$D12*_c3+'Input spectra'!$Y11))</f>
        <v>1.4884529103031673E-12</v>
      </c>
      <c r="S12">
        <f>S$2*EXP(- S$1 * ($B12*_c1+$C12*_c2+$D12*_c3+'Input spectra'!$Y11))</f>
        <v>2.4681735446269871E-13</v>
      </c>
      <c r="T12">
        <f>T$2*EXP(- T$1 * ($B12*_c1+$C12*_c2+$D12*_c3+'Input spectra'!$Y11))</f>
        <v>4.0924909295826314E-14</v>
      </c>
      <c r="U12">
        <f>U$2*EXP(- U$1 * ($B12*_c1+$C12*_c2+$D12*_c3+'Input spectra'!$Y11))</f>
        <v>6.7853261594973852E-15</v>
      </c>
      <c r="V12">
        <f>V$2*EXP(- V$1 * ($B12*_c1+$C12*_c2+$D12*_c3+'Input spectra'!$Y11))</f>
        <v>1.1249266894569483E-15</v>
      </c>
      <c r="W12">
        <f>W$2*EXP(- W$1 * ($B12*_c1+$C12*_c2+$D12*_c3+'Input spectra'!$Y11))</f>
        <v>1.864866340125876E-16</v>
      </c>
      <c r="X12">
        <f>X$2*EXP(- X$1 * ($B12*_c1+$C12*_c2+$D12*_c3+'Input spectra'!$Y11))</f>
        <v>3.0912967101437502E-17</v>
      </c>
      <c r="Y12">
        <f>Y$2*EXP(- Y$1 * ($B12*_c1+$C12*_c2+$D12*_c3+'Input spectra'!$Y11))</f>
        <v>5.1239236195224869E-18</v>
      </c>
      <c r="Z12">
        <f>Z$2*EXP(- Z$1 * ($B12*_c1+$C12*_c2+$D12*_c3+'Input spectra'!$Y11))</f>
        <v>8.4924509203962559E-19</v>
      </c>
      <c r="AA12">
        <f>AA$2*EXP(- AA$1 * ($B12*_c1+$C12*_c2+$D12*_c3+'Input spectra'!$Y11))</f>
        <v>1.4074447065863144E-19</v>
      </c>
      <c r="AB12">
        <f>AB$2*EXP(- AB$1 * ($B12*_c1+$C12*_c2+$D12*_c3+'Input spectra'!$Y11))</f>
        <v>2.332367477614612E-20</v>
      </c>
      <c r="AC12">
        <f>AC$2*EXP(- AC$1 * ($B12*_c1+$C12*_c2+$D12*_c3+'Input spectra'!$Y11))</f>
        <v>3.8648209332191485E-21</v>
      </c>
      <c r="AD12">
        <f>AD$2*EXP(- AD$1 * ($B12*_c1+$C12*_c2+$D12*_c3+'Input spectra'!$Y11))</f>
        <v>6.4036553834995895E-22</v>
      </c>
      <c r="AE12">
        <f>AE$2*EXP(- AE$1 * ($B12*_c1+$C12*_c2+$D12*_c3+'Input spectra'!$Y11))</f>
        <v>1.0609431127120454E-22</v>
      </c>
      <c r="AF12">
        <f>AF$2*EXP(- AF$1 * ($B12*_c1+$C12*_c2+$D12*_c3+'Input spectra'!$Y11))</f>
        <v>1.7576046493592741E-23</v>
      </c>
      <c r="AG12">
        <f>AG$2*EXP(- AG$1 * ($B12*_c1+$C12*_c2+$D12*_c3+'Input spectra'!$Y11))</f>
        <v>2.9114852775410627E-24</v>
      </c>
      <c r="AH12">
        <f>AH$2*EXP(- AH$1 * ($B12*_c1+$C12*_c2+$D12*_c3+'Input spectra'!$Y11))</f>
        <v>4.8224935862227472E-25</v>
      </c>
      <c r="AI12">
        <f>AI$2*EXP(- AI$1 * ($B12*_c1+$C12*_c2+$D12*_c3+'Input spectra'!$Y11))</f>
        <v>7.9871474059764299E-26</v>
      </c>
      <c r="AJ12">
        <f>AJ$2*EXP(- AJ$1 * ($B12*_c1+$C12*_c2+$D12*_c3+'Input spectra'!$Y11))</f>
        <v>1.3227386016075638E-26</v>
      </c>
      <c r="AK12">
        <f>AK$2*EXP(- AK$1 * ($B12*_c1+$C12*_c2+$D12*_c3+'Input spectra'!$Y11))</f>
        <v>2.1903722590532669E-27</v>
      </c>
      <c r="AL12">
        <f>AL$2*EXP(- AL$1 * ($B12*_c1+$C12*_c2+$D12*_c3+'Input spectra'!$Y11))</f>
        <v>3.6267922123454177E-28</v>
      </c>
      <c r="AM12">
        <f>AM$2*EXP(- AM$1 * ($B12*_c1+$C12*_c2+$D12*_c3+'Input spectra'!$Y11))</f>
        <v>6.0046473335860169E-29</v>
      </c>
      <c r="AN12">
        <f>AN$2*EXP(- AN$1 * ($B12*_c1+$C12*_c2+$D12*_c3+'Input spectra'!$Y11))</f>
        <v>9.940578213240306E-30</v>
      </c>
      <c r="AO12">
        <f>AO$2*EXP(- AO$1 * ($B12*_c1+$C12*_c2+$D12*_c3+'Input spectra'!$Y11))</f>
        <v>1.6454864075623018E-30</v>
      </c>
      <c r="AP12">
        <f>AP$2*EXP(- AP$1 * ($B12*_c1+$C12*_c2+$D12*_c3+'Input spectra'!$Y11))</f>
        <v>2.7235455289652689E-31</v>
      </c>
      <c r="AQ12">
        <f>AQ$2*EXP(- AQ$1 * ($B12*_c1+$C12*_c2+$D12*_c3+'Input spectra'!$Y11))</f>
        <v>4.5074593667551192E-32</v>
      </c>
      <c r="AR12">
        <f>AR$2*EXP(- AR$1 * ($B12*_c1+$C12*_c2+$D12*_c3+'Input spectra'!$Y11))</f>
        <v>7.4590748932725365E-33</v>
      </c>
      <c r="AS12">
        <f>AS$2*EXP(- AS$1 * ($B12*_c1+$C12*_c2+$D12*_c3+'Input spectra'!$Y11))</f>
        <v>1.2342217098225239E-33</v>
      </c>
      <c r="AT12">
        <f>AT$2*EXP(- AT$1 * ($B12*_c1+$C12*_c2+$D12*_c3+'Input spectra'!$Y11))</f>
        <v>2.0419990369857205E-34</v>
      </c>
      <c r="AU12">
        <f>AU$2*EXP(- AU$1 * ($B12*_c1+$C12*_c2+$D12*_c3+'Input spectra'!$Y11))</f>
        <v>3.3780888271237188E-35</v>
      </c>
      <c r="AV12">
        <f>AV$2*EXP(- AV$1 * ($B12*_c1+$C12*_c2+$D12*_c3+'Input spectra'!$Y11))</f>
        <v>5.5877734585927971E-36</v>
      </c>
      <c r="AW12">
        <f>AW$2*EXP(- AW$1 * ($B12*_c1+$C12*_c2+$D12*_c3+'Input spectra'!$Y11))</f>
        <v>9.241823914431609E-37</v>
      </c>
      <c r="AX12">
        <f>AX$2*EXP(- AX$1 * ($B12*_c1+$C12*_c2+$D12*_c3+'Input spectra'!$Y11))</f>
        <v>1.5283636863391209E-37</v>
      </c>
      <c r="AY12">
        <f>AY$2*EXP(- AY$1 * ($B12*_c1+$C12*_c2+$D12*_c3+'Input spectra'!$Y11))</f>
        <v>2.2813219907561612E-38</v>
      </c>
      <c r="AZ12">
        <f>AZ$2*EXP(- AZ$1 * ($B12*_c1+$C12*_c2+$D12*_c3+'Input spectra'!$Y11))</f>
        <v>3.2732309578294184E-39</v>
      </c>
      <c r="BA12">
        <f>BA$2*EXP(- BA$1 * ($B12*_c1+$C12*_c2+$D12*_c3+'Input spectra'!$Y11))</f>
        <v>4.9476818824267271E-40</v>
      </c>
      <c r="BB12">
        <f>BB$2*EXP(- BB$1 * ($B12*_c1+$C12*_c2+$D12*_c3+'Input spectra'!$Y11))</f>
        <v>7.6102456231901107E-41</v>
      </c>
      <c r="BC12">
        <f>BC$2*EXP(- BC$1 * ($B12*_c1+$C12*_c2+$D12*_c3+'Input spectra'!$Y11))</f>
        <v>1.1821609600553215E-41</v>
      </c>
      <c r="BD12">
        <f>BD$2*EXP(- BD$1 * ($B12*_c1+$C12*_c2+$D12*_c3+'Input spectra'!$Y11))</f>
        <v>1.8485875818455739E-42</v>
      </c>
      <c r="BE12">
        <f>BE$2*EXP(- BE$1 * ($B12*_c1+$C12*_c2+$D12*_c3+'Input spectra'!$Y11))</f>
        <v>2.9049509593000234E-43</v>
      </c>
      <c r="BF12">
        <f>BF$2*EXP(- BF$1 * ($B12*_c1+$C12*_c2+$D12*_c3+'Input spectra'!$Y11))</f>
        <v>4.5826109921528337E-44</v>
      </c>
      <c r="BG12">
        <f>BG$2*EXP(- BG$1 * ($B12*_c1+$C12*_c2+$D12*_c3+'Input spectra'!$Y11))</f>
        <v>7.2519609811094625E-45</v>
      </c>
      <c r="BH12">
        <f>BH$2*EXP(- BH$1 * ($B12*_c1+$C12*_c2+$D12*_c3+'Input spectra'!$Y11))</f>
        <v>1.1506636072685924E-45</v>
      </c>
      <c r="BI12">
        <f>BI$2*EXP(- BI$1 * ($B12*_c1+$C12*_c2+$D12*_c3+'Input spectra'!$Y11))</f>
        <v>1.8299118160245826E-46</v>
      </c>
      <c r="BJ12">
        <f>BJ$2*EXP(- BJ$1 * ($B12*_c1+$C12*_c2+$D12*_c3+'Input spectra'!$Y11))</f>
        <v>2.9159272661901059E-47</v>
      </c>
      <c r="BK12">
        <f>BK$2*EXP(- BK$1 * ($B12*_c1+$C12*_c2+$D12*_c3+'Input spectra'!$Y11))</f>
        <v>4.6546809043427416E-48</v>
      </c>
      <c r="BL12">
        <f>BL$2*EXP(- BL$1 * ($B12*_c1+$C12*_c2+$D12*_c3+'Input spectra'!$Y11))</f>
        <v>7.4420163425133191E-49</v>
      </c>
      <c r="BM12">
        <f>BM$2*EXP(- BM$1 * ($B12*_c1+$C12*_c2+$D12*_c3+'Input spectra'!$Y11))</f>
        <v>1.1915535369376594E-49</v>
      </c>
      <c r="BN12">
        <f>BN$2*EXP(- BN$1 * ($B12*_c1+$C12*_c2+$D12*_c3+'Input spectra'!$Y11))</f>
        <v>1.9103112667940758E-50</v>
      </c>
      <c r="BO12">
        <f>BO$2*EXP(- BO$1 * ($B12*_c1+$C12*_c2+$D12*_c3+'Input spectra'!$Y11))</f>
        <v>3.0663097810622794E-51</v>
      </c>
      <c r="BP12">
        <f>BP$2*EXP(- BP$1 * ($B12*_c1+$C12*_c2+$D12*_c3+'Input spectra'!$Y11))</f>
        <v>4.9273052219903478E-52</v>
      </c>
      <c r="BQ12">
        <f>BQ$2*EXP(- BQ$1 * ($B12*_c1+$C12*_c2+$D12*_c3+'Input spectra'!$Y11))</f>
        <v>7.925924879427684E-53</v>
      </c>
      <c r="BR12">
        <f>BR$2*EXP(- BR$1 * ($B12*_c1+$C12*_c2+$D12*_c3+'Input spectra'!$Y11))</f>
        <v>1.2761663543956153E-53</v>
      </c>
      <c r="BS12">
        <f>BS$2*EXP(- BS$1 * ($B12*_c1+$C12*_c2+$D12*_c3+'Input spectra'!$Y11))</f>
        <v>2.0566236925896076E-54</v>
      </c>
      <c r="BT12">
        <f>BT$2*EXP(- BT$1 * ($B12*_c1+$C12*_c2+$D12*_c3+'Input spectra'!$Y11))</f>
        <v>3.3171789572039183E-55</v>
      </c>
      <c r="BU12">
        <f>BU$2*EXP(- BU$1 * ($B12*_c1+$C12*_c2+$D12*_c3+'Input spectra'!$Y11))</f>
        <v>5.3546157117258832E-56</v>
      </c>
      <c r="BV12">
        <f>BV$2*EXP(- BV$1 * ($B12*_c1+$C12*_c2+$D12*_c3+'Input spectra'!$Y11))</f>
        <v>8.6499579299125181E-57</v>
      </c>
      <c r="BW12">
        <f>BW$2*EXP(- BW$1 * ($B12*_c1+$C12*_c2+$D12*_c3+'Input spectra'!$Y11))</f>
        <v>1.3983269504950091E-57</v>
      </c>
      <c r="BX12">
        <f>BX$2*EXP(- BX$1 * ($B12*_c1+$C12*_c2+$D12*_c3+'Input spectra'!$Y11))</f>
        <v>2.2620221099560711E-58</v>
      </c>
      <c r="BY12">
        <f>BY$2*EXP(- BY$1 * ($B12*_c1+$C12*_c2+$D12*_c3+'Input spectra'!$Y11))</f>
        <v>3.6615423040556032E-59</v>
      </c>
      <c r="BZ12">
        <f>BZ$2*EXP(- BZ$1 * ($B12*_c1+$C12*_c2+$D12*_c3+'Input spectra'!$Y11))</f>
        <v>5.9305813327884039E-60</v>
      </c>
      <c r="CA12">
        <f>CA$2*EXP(- CA$1 * ($B12*_c1+$C12*_c2+$D12*_c3+'Input spectra'!$Y11))</f>
        <v>9.6113509744699014E-61</v>
      </c>
      <c r="CB12">
        <f>CB$2*EXP(- CB$1 * ($B12*_c1+$C12*_c2+$D12*_c3+'Input spectra'!$Y11))</f>
        <v>1.5585274658229699E-61</v>
      </c>
      <c r="CC12">
        <f>CC$2*EXP(- CC$1 * ($B12*_c1+$C12*_c2+$D12*_c3+'Input spectra'!$Y11))</f>
        <v>2.5285821014453079E-62</v>
      </c>
      <c r="CD12">
        <f>CD$2*EXP(- CD$1 * ($B12*_c1+$C12*_c2+$D12*_c3+'Input spectra'!$Y11))</f>
        <v>4.1045230263920747E-63</v>
      </c>
      <c r="CE12">
        <f>CE$2*EXP(- CE$1 * ($B12*_c1+$C12*_c2+$D12*_c3+'Input spectra'!$Y11))</f>
        <v>6.6659568287767431E-64</v>
      </c>
      <c r="CF12">
        <f>CF$2*EXP(- CF$1 * ($B12*_c1+$C12*_c2+$D12*_c3+'Input spectra'!$Y11))</f>
        <v>1.0830990703670006E-64</v>
      </c>
      <c r="CG12">
        <f>CG$2*EXP(- CG$1 * ($B12*_c1+$C12*_c2+$D12*_c3+'Input spectra'!$Y11))</f>
        <v>1.760645892074049E-65</v>
      </c>
      <c r="CH12">
        <f>CH$2*EXP(- CH$1 * ($B12*_c1+$C12*_c2+$D12*_c3+'Input spectra'!$Y11))</f>
        <v>2.8632993308910388E-66</v>
      </c>
      <c r="CI12">
        <f>CI$2*EXP(- CI$1 * ($B12*_c1+$C12*_c2+$D12*_c3+'Input spectra'!$Y11))</f>
        <v>4.6584944312586307E-67</v>
      </c>
      <c r="CJ12">
        <f>CJ$2*EXP(- CJ$1 * ($B12*_c1+$C12*_c2+$D12*_c3+'Input spectra'!$Y11))</f>
        <v>7.5823199322877898E-68</v>
      </c>
      <c r="CK12">
        <f>CK$2*EXP(- CK$1 * ($B12*_c1+$C12*_c2+$D12*_c3+'Input spectra'!$Y11))</f>
        <v>1.2346114412363889E-68</v>
      </c>
      <c r="CL12">
        <f>CL$2*EXP(- CL$1 * ($B12*_c1+$C12*_c2+$D12*_c3+'Input spectra'!$Y11))</f>
        <v>2.0110574070288195E-69</v>
      </c>
      <c r="CM12">
        <f>CM$2*EXP(- CM$1 * ($B12*_c1+$C12*_c2+$D12*_c3+'Input spectra'!$Y11))</f>
        <v>3.2770211271759601E-70</v>
      </c>
      <c r="CN12">
        <f>CN$2*EXP(- CN$1 * ($B12*_c1+$C12*_c2+$D12*_c3+'Input spectra'!$Y11))</f>
        <v>5.3418234326369173E-71</v>
      </c>
      <c r="CO12">
        <f>CO$2*EXP(- CO$1 * ($B12*_c1+$C12*_c2+$D12*_c3+'Input spectra'!$Y11))</f>
        <v>8.7106488808153495E-72</v>
      </c>
      <c r="CP12">
        <f>CP$2*EXP(- CP$1 * ($B12*_c1+$C12*_c2+$D12*_c3+'Input spectra'!$Y11))</f>
        <v>1.4208806572850642E-72</v>
      </c>
      <c r="CQ12">
        <f>CQ$2*EXP(- CQ$1 * ($B12*_c1+$C12*_c2+$D12*_c3+'Input spectra'!$Y11))</f>
        <v>2.3184965956958536E-73</v>
      </c>
      <c r="CR12">
        <f>CR$2*EXP(- CR$1 * ($B12*_c1+$C12*_c2+$D12*_c3+'Input spectra'!$Y11))</f>
        <v>3.784364433899123E-74</v>
      </c>
      <c r="CS12">
        <f>CS$2*EXP(- CS$1 * ($B12*_c1+$C12*_c2+$D12*_c3+'Input spectra'!$Y11))</f>
        <v>4.0911374377862045E-75</v>
      </c>
      <c r="CT12">
        <f>CT$2*EXP(- CT$1 * ($B12*_c1+$C12*_c2+$D12*_c3+'Input spectra'!$Y11))</f>
        <v>4.4617882460636732E-76</v>
      </c>
      <c r="CU12">
        <f>CU$2*EXP(- CU$1 * ($B12*_c1+$C12*_c2+$D12*_c3+'Input spectra'!$Y11))</f>
        <v>5.1883369547110396E-77</v>
      </c>
      <c r="CV12">
        <f>CV$2*EXP(- CV$1 * ($B12*_c1+$C12*_c2+$D12*_c3+'Input spectra'!$Y11))</f>
        <v>6.0603796687898042E-78</v>
      </c>
      <c r="CW12">
        <f>CW$2*EXP(- CW$1 * ($B12*_c1+$C12*_c2+$D12*_c3+'Input spectra'!$Y11))</f>
        <v>6.9482097194058279E-79</v>
      </c>
      <c r="CX12">
        <f>CX$2*EXP(- CX$1 * ($B12*_c1+$C12*_c2+$D12*_c3+'Input spectra'!$Y11))</f>
        <v>7.6691115960710521E-80</v>
      </c>
      <c r="CY12">
        <f>CY$2*EXP(- CY$1 * ($B12*_c1+$C12*_c2+$D12*_c3+'Input spectra'!$Y11))</f>
        <v>7.9525255261112234E-81</v>
      </c>
      <c r="CZ12">
        <f>CZ$2*EXP(- CZ$1 * ($B12*_c1+$C12*_c2+$D12*_c3+'Input spectra'!$Y11))</f>
        <v>7.4461367847120231E-82</v>
      </c>
      <c r="DA12">
        <f>DA$2*EXP(- DA$1 * ($B12*_c1+$C12*_c2+$D12*_c3+'Input spectra'!$Y11))</f>
        <v>5.8136488208873073E-83</v>
      </c>
      <c r="DB12">
        <f>DB$2*EXP(- DB$1 * ($B12*_c1+$C12*_c2+$D12*_c3+'Input spectra'!$Y11))</f>
        <v>3.0546810429040056E-84</v>
      </c>
      <c r="DC12">
        <f>DC$2*EXP(- DC$1 * ($B12*_c1+$C12*_c2+$D12*_c3+'Input spectra'!$Y11))</f>
        <v>3.2580677097128602E-86</v>
      </c>
      <c r="DD12">
        <f>DD$2*EXP(- DD$1 * ($B12*_c1+$C12*_c2+$D12*_c3+'Input spectra'!$Y11))</f>
        <v>0</v>
      </c>
      <c r="DE12">
        <f>DE$2*EXP(- DE$1 * ($B12*_c1+$C12*_c2+$D12*_c3+'Input spectra'!$Y11))</f>
        <v>0</v>
      </c>
      <c r="DF12">
        <f>DF$2*EXP(- DF$1 * ($B12*_c1+$C12*_c2+$D12*_c3+'Input spectra'!$Y11))</f>
        <v>0</v>
      </c>
      <c r="DG12">
        <f>DG$2*EXP(- DG$1 * ($B12*_c1+$C12*_c2+$D12*_c3+'Input spectra'!$Y11))</f>
        <v>0</v>
      </c>
      <c r="DH12">
        <f>DH$2*EXP(- DH$1 * ($B12*_c1+$C12*_c2+$D12*_c3+'Input spectra'!$Y11))</f>
        <v>0</v>
      </c>
      <c r="DI12">
        <f>DI$2*EXP(- DI$1 * ($B12*_c1+$C12*_c2+$D12*_c3+'Input spectra'!$Y11))</f>
        <v>0</v>
      </c>
      <c r="DJ12">
        <f>DJ$2*EXP(- DJ$1 * ($B12*_c1+$C12*_c2+$D12*_c3+'Input spectra'!$Y11))</f>
        <v>0</v>
      </c>
      <c r="DK12">
        <f>DK$2*EXP(- DK$1 * ($B12*_c1+$C12*_c2+$D12*_c3+'Input spectra'!$Y11))</f>
        <v>0</v>
      </c>
      <c r="DL12">
        <f>DL$2*EXP(- DL$1 * ($B12*_c1+$C12*_c2+$D12*_c3+'Input spectra'!$Y11))</f>
        <v>0</v>
      </c>
      <c r="DM12">
        <f>DM$2*EXP(- DM$1 * ($B12*_c1+$C12*_c2+$D12*_c3+'Input spectra'!$Y11))</f>
        <v>0</v>
      </c>
      <c r="DN12">
        <f>DN$2*EXP(- DN$1 * ($B12*_c1+$C12*_c2+$D12*_c3+'Input spectra'!$Y11))</f>
        <v>0</v>
      </c>
      <c r="DO12">
        <f>DO$2*EXP(- DO$1 * ($B12*_c1+$C12*_c2+$D12*_c3+'Input spectra'!$Y11))</f>
        <v>0</v>
      </c>
      <c r="DP12">
        <f>DP$2*EXP(- DP$1 * ($B12*_c1+$C12*_c2+$D12*_c3+'Input spectra'!$Y11))</f>
        <v>0</v>
      </c>
      <c r="DQ12">
        <f>DQ$2*EXP(- DQ$1 * ($B12*_c1+$C12*_c2+$D12*_c3+'Input spectra'!$Y11))</f>
        <v>0</v>
      </c>
      <c r="DR12">
        <f>DR$2*EXP(- DR$1 * ($B12*_c1+$C12*_c2+$D12*_c3+'Input spectra'!$Y11))</f>
        <v>0</v>
      </c>
      <c r="DS12">
        <f>DS$2*EXP(- DS$1 * ($B12*_c1+$C12*_c2+$D12*_c3+'Input spectra'!$Y11))</f>
        <v>0</v>
      </c>
      <c r="DT12">
        <f>DT$2*EXP(- DT$1 * ($B12*_c1+$C12*_c2+$D12*_c3+'Input spectra'!$Y11))</f>
        <v>0</v>
      </c>
      <c r="DU12">
        <f>DU$2*EXP(- DU$1 * ($B12*_c1+$C12*_c2+$D12*_c3+'Input spectra'!$Y11))</f>
        <v>0</v>
      </c>
      <c r="DV12">
        <f>DV$2*EXP(- DV$1 * ($B12*_c1+$C12*_c2+$D12*_c3+'Input spectra'!$Y11))</f>
        <v>0</v>
      </c>
      <c r="DW12">
        <f>DW$2*EXP(- DW$1 * ($B12*_c1+$C12*_c2+$D12*_c3+'Input spectra'!$Y11))</f>
        <v>0</v>
      </c>
      <c r="DX12">
        <f>DX$2*EXP(- DX$1 * ($B12*_c1+$C12*_c2+$D12*_c3+'Input spectra'!$Y11))</f>
        <v>0</v>
      </c>
      <c r="DY12">
        <f>DY$2*EXP(- DY$1 * ($B12*_c1+$C12*_c2+$D12*_c3+'Input spectra'!$Y11))</f>
        <v>0</v>
      </c>
      <c r="DZ12">
        <f>DZ$2*EXP(- DZ$1 * ($B12*_c1+$C12*_c2+$D12*_c3+'Input spectra'!$Y11))</f>
        <v>0</v>
      </c>
      <c r="EA12">
        <f>EA$2*EXP(- EA$1 * ($B12*_c1+$C12*_c2+$D12*_c3+'Input spectra'!$Y11))</f>
        <v>0</v>
      </c>
      <c r="EB12">
        <f>EB$2*EXP(- EB$1 * ($B12*_c1+$C12*_c2+$D12*_c3+'Input spectra'!$Y11))</f>
        <v>0</v>
      </c>
      <c r="EC12">
        <f>EC$2*EXP(- EC$1 * ($B12*_c1+$C12*_c2+$D12*_c3+'Input spectra'!$Y11))</f>
        <v>0</v>
      </c>
      <c r="ED12">
        <f>ED$2*EXP(- ED$1 * ($B12*_c1+$C12*_c2+$D12*_c3+'Input spectra'!$Y11))</f>
        <v>0</v>
      </c>
      <c r="EE12">
        <f>EE$2*EXP(- EE$1 * ($B12*_c1+$C12*_c2+$D12*_c3+'Input spectra'!$Y11))</f>
        <v>0</v>
      </c>
      <c r="EF12">
        <f>EF$2*EXP(- EF$1 * ($B12*_c1+$C12*_c2+$D12*_c3+'Input spectra'!$Y11))</f>
        <v>0</v>
      </c>
      <c r="EG12">
        <f>EG$2*EXP(- EG$1 * ($B12*_c1+$C12*_c2+$D12*_c3+'Input spectra'!$Y11))</f>
        <v>0</v>
      </c>
      <c r="EH12">
        <f>EH$2*EXP(- EH$1 * ($B12*_c1+$C12*_c2+$D12*_c3+'Input spectra'!$Y11))</f>
        <v>0</v>
      </c>
      <c r="EI12">
        <f>EI$2*EXP(- EI$1 * ($B12*_c1+$C12*_c2+$D12*_c3+'Input spectra'!$Y11))</f>
        <v>0</v>
      </c>
      <c r="EJ12">
        <f>EJ$2*EXP(- EJ$1 * ($B12*_c1+$C12*_c2+$D12*_c3+'Input spectra'!$Y11))</f>
        <v>0</v>
      </c>
      <c r="EK12">
        <f>EK$2*EXP(- EK$1 * ($B12*_c1+$C12*_c2+$D12*_c3+'Input spectra'!$Y11))</f>
        <v>0</v>
      </c>
      <c r="EL12">
        <f>EL$2*EXP(- EL$1 * ($B12*_c1+$C12*_c2+$D12*_c3+'Input spectra'!$Y11))</f>
        <v>0</v>
      </c>
      <c r="EM12">
        <f>EM$2*EXP(- EM$1 * ($B12*_c1+$C12*_c2+$D12*_c3+'Input spectra'!$Y11))</f>
        <v>0</v>
      </c>
      <c r="EN12">
        <f>EN$2*EXP(- EN$1 * ($B12*_c1+$C12*_c2+$D12*_c3+'Input spectra'!$Y11))</f>
        <v>0</v>
      </c>
      <c r="EO12">
        <f>EO$2*EXP(- EO$1 * ($B12*_c1+$C12*_c2+$D12*_c3+'Input spectra'!$Y11))</f>
        <v>0</v>
      </c>
      <c r="EP12">
        <f>EP$2*EXP(- EP$1 * ($B12*_c1+$C12*_c2+$D12*_c3+'Input spectra'!$Y11))</f>
        <v>0</v>
      </c>
      <c r="EQ12">
        <f>EQ$2*EXP(- EQ$1 * ($B12*_c1+$C12*_c2+$D12*_c3+'Input spectra'!$Y11))</f>
        <v>0</v>
      </c>
      <c r="ER12">
        <f>ER$2*EXP(- ER$1 * ($B12*_c1+$C12*_c2+$D12*_c3+'Input spectra'!$Y11))</f>
        <v>0</v>
      </c>
      <c r="ES12">
        <f>ES$2*EXP(- ES$1 * ($B12*_c1+$C12*_c2+$D12*_c3+'Input spectra'!$Y11))</f>
        <v>0</v>
      </c>
      <c r="ET12">
        <f>ET$2*EXP(- ET$1 * ($B12*_c1+$C12*_c2+$D12*_c3+'Input spectra'!$Y11))</f>
        <v>0</v>
      </c>
      <c r="EU12">
        <f>EU$2*EXP(- EU$1 * ($B12*_c1+$C12*_c2+$D12*_c3+'Input spectra'!$Y11))</f>
        <v>0</v>
      </c>
      <c r="EV12">
        <f>EV$2*EXP(- EV$1 * ($B12*_c1+$C12*_c2+$D12*_c3+'Input spectra'!$Y11))</f>
        <v>0</v>
      </c>
      <c r="EW12">
        <f>EW$2*EXP(- EW$1 * ($B12*_c1+$C12*_c2+$D12*_c3+'Input spectra'!$Y11))</f>
        <v>0</v>
      </c>
      <c r="EX12">
        <f>EX$2*EXP(- EX$1 * ($B12*_c1+$C12*_c2+$D12*_c3+'Input spectra'!$Y11))</f>
        <v>0</v>
      </c>
      <c r="EY12">
        <f>EY$2*EXP(- EY$1 * ($B12*_c1+$C12*_c2+$D12*_c3+'Input spectra'!$Y11))</f>
        <v>0</v>
      </c>
      <c r="FA12">
        <f t="shared" si="0"/>
        <v>2.4763325915376458E-2</v>
      </c>
      <c r="FD12">
        <f>(1-EXP(-($B12*_c1+$C12*_c2+$D12*_c3+'Input spectra'!$Y11)*_t))/2</f>
        <v>0.49993473036382147</v>
      </c>
      <c r="FE12">
        <f>LN(1-FD12)/(-($B12*_c1+$C12*_c2+$D12*_c3+'Input spectra'!$Y11))</f>
        <v>3.8742694734169296E-2</v>
      </c>
    </row>
    <row r="13" spans="1:161" x14ac:dyDescent="0.25">
      <c r="A13">
        <v>330</v>
      </c>
      <c r="B13">
        <f>'Input spectra'!B12</f>
        <v>2.1238831862257301</v>
      </c>
      <c r="C13">
        <f>'Input spectra'!D12</f>
        <v>1.6754490512072799</v>
      </c>
      <c r="D13">
        <f>'Input spectra'!F12</f>
        <v>9.2353037856790596E-2</v>
      </c>
      <c r="E13">
        <f>E$2*EXP(- E$1 * ($B13*_c1+$C13*_c2+$D13*_c3+'Input spectra'!$Y12))</f>
        <v>2.0653927966864227E-2</v>
      </c>
      <c r="F13">
        <f>F$2*EXP(- F$1 * ($B13*_c1+$C13*_c2+$D13*_c3+'Input spectra'!$Y12))</f>
        <v>3.612818009306061E-3</v>
      </c>
      <c r="G13">
        <f>G$2*EXP(- G$1 * ($B13*_c1+$C13*_c2+$D13*_c3+'Input spectra'!$Y12))</f>
        <v>6.3192587628614139E-4</v>
      </c>
      <c r="H13">
        <f>H$2*EXP(- H$1 * ($B13*_c1+$C13*_c2+$D13*_c3+'Input spectra'!$Y12))</f>
        <v>1.1052549634778259E-4</v>
      </c>
      <c r="I13">
        <f>I$2*EXP(- I$1 * ($B13*_c1+$C13*_c2+$D13*_c3+'Input spectra'!$Y12))</f>
        <v>1.9330128198933151E-5</v>
      </c>
      <c r="J13">
        <f>J$2*EXP(- J$1 * ($B13*_c1+$C13*_c2+$D13*_c3+'Input spectra'!$Y12))</f>
        <v>3.3805125924159072E-6</v>
      </c>
      <c r="K13">
        <f>K$2*EXP(- K$1 * ($B13*_c1+$C13*_c2+$D13*_c3+'Input spectra'!$Y12))</f>
        <v>5.9116072660404905E-7</v>
      </c>
      <c r="L13">
        <f>L$2*EXP(- L$1 * ($B13*_c1+$C13*_c2+$D13*_c3+'Input spectra'!$Y12))</f>
        <v>1.033721154015396E-7</v>
      </c>
      <c r="M13">
        <f>M$2*EXP(- M$1 * ($B13*_c1+$C13*_c2+$D13*_c3+'Input spectra'!$Y12))</f>
        <v>1.8074889811672335E-8</v>
      </c>
      <c r="N13">
        <f>N$2*EXP(- N$1 * ($B13*_c1+$C13*_c2+$D13*_c3+'Input spectra'!$Y12))</f>
        <v>3.1602536472206839E-9</v>
      </c>
      <c r="O13">
        <f>O$2*EXP(- O$1 * ($B13*_c1+$C13*_c2+$D13*_c3+'Input spectra'!$Y12))</f>
        <v>5.5251216642645292E-10</v>
      </c>
      <c r="P13">
        <f>P$2*EXP(- P$1 * ($B13*_c1+$C13*_c2+$D13*_c3+'Input spectra'!$Y12))</f>
        <v>9.6590620477932184E-11</v>
      </c>
      <c r="Q13">
        <f>Q$2*EXP(- Q$1 * ($B13*_c1+$C13*_c2+$D13*_c3+'Input spectra'!$Y12))</f>
        <v>1.6884991479501805E-11</v>
      </c>
      <c r="R13">
        <f>R$2*EXP(- R$1 * ($B13*_c1+$C13*_c2+$D13*_c3+'Input spectra'!$Y12))</f>
        <v>2.9514747985479374E-12</v>
      </c>
      <c r="S13">
        <f>S$2*EXP(- S$1 * ($B13*_c1+$C13*_c2+$D13*_c3+'Input spectra'!$Y12))</f>
        <v>5.1588061584576965E-13</v>
      </c>
      <c r="T13">
        <f>T$2*EXP(- T$1 * ($B13*_c1+$C13*_c2+$D13*_c3+'Input spectra'!$Y12))</f>
        <v>9.0163503552424687E-14</v>
      </c>
      <c r="U13">
        <f>U$2*EXP(- U$1 * ($B13*_c1+$C13*_c2+$D13*_c3+'Input spectra'!$Y12))</f>
        <v>1.5757354976568802E-14</v>
      </c>
      <c r="V13">
        <f>V$2*EXP(- V$1 * ($B13*_c1+$C13*_c2+$D13*_c3+'Input spectra'!$Y12))</f>
        <v>2.7536348415053139E-15</v>
      </c>
      <c r="W13">
        <f>W$2*EXP(- W$1 * ($B13*_c1+$C13*_c2+$D13*_c3+'Input spectra'!$Y12))</f>
        <v>4.811709222235942E-16</v>
      </c>
      <c r="X13">
        <f>X$2*EXP(- X$1 * ($B13*_c1+$C13*_c2+$D13*_c3+'Input spectra'!$Y12))</f>
        <v>8.4074035322475816E-17</v>
      </c>
      <c r="Y13">
        <f>Y$2*EXP(- Y$1 * ($B13*_c1+$C13*_c2+$D13*_c3+'Input spectra'!$Y12))</f>
        <v>1.4689039047691539E-17</v>
      </c>
      <c r="Z13">
        <f>Z$2*EXP(- Z$1 * ($B13*_c1+$C13*_c2+$D13*_c3+'Input spectra'!$Y12))</f>
        <v>2.5662166631167675E-18</v>
      </c>
      <c r="AA13">
        <f>AA$2*EXP(- AA$1 * ($B13*_c1+$C13*_c2+$D13*_c3+'Input spectra'!$Y12))</f>
        <v>4.4829217046071655E-19</v>
      </c>
      <c r="AB13">
        <f>AB$2*EXP(- AB$1 * ($B13*_c1+$C13*_c2+$D13*_c3+'Input spectra'!$Y12))</f>
        <v>7.8306231826046273E-20</v>
      </c>
      <c r="AC13">
        <f>AC$2*EXP(- AC$1 * ($B13*_c1+$C13*_c2+$D13*_c3+'Input spectra'!$Y12))</f>
        <v>1.3677233535162177E-20</v>
      </c>
      <c r="AD13">
        <f>AD$2*EXP(- AD$1 * ($B13*_c1+$C13*_c2+$D13*_c3+'Input spectra'!$Y12))</f>
        <v>2.388726208984758E-21</v>
      </c>
      <c r="AE13">
        <f>AE$2*EXP(- AE$1 * ($B13*_c1+$C13*_c2+$D13*_c3+'Input spectra'!$Y12))</f>
        <v>4.1715750119071899E-22</v>
      </c>
      <c r="AF13">
        <f>AF$2*EXP(- AF$1 * ($B13*_c1+$C13*_c2+$D13*_c3+'Input spectra'!$Y12))</f>
        <v>7.2844822454491013E-23</v>
      </c>
      <c r="AG13">
        <f>AG$2*EXP(- AG$1 * ($B13*_c1+$C13*_c2+$D13*_c3+'Input spectra'!$Y12))</f>
        <v>1.2719253750931922E-23</v>
      </c>
      <c r="AH13">
        <f>AH$2*EXP(- AH$1 * ($B13*_c1+$C13*_c2+$D13*_c3+'Input spectra'!$Y12))</f>
        <v>2.2206914931340048E-24</v>
      </c>
      <c r="AI13">
        <f>AI$2*EXP(- AI$1 * ($B13*_c1+$C13*_c2+$D13*_c3+'Input spectra'!$Y12))</f>
        <v>3.8768393657257242E-25</v>
      </c>
      <c r="AJ13">
        <f>AJ$2*EXP(- AJ$1 * ($B13*_c1+$C13*_c2+$D13*_c3+'Input spectra'!$Y12))</f>
        <v>6.7675219302698901E-26</v>
      </c>
      <c r="AK13">
        <f>AK$2*EXP(- AK$1 * ($B13*_c1+$C13*_c2+$D13*_c3+'Input spectra'!$Y12))</f>
        <v>1.1812535084119694E-26</v>
      </c>
      <c r="AL13">
        <f>AL$2*EXP(- AL$1 * ($B13*_c1+$C13*_c2+$D13*_c3+'Input spectra'!$Y12))</f>
        <v>2.0616616492668314E-27</v>
      </c>
      <c r="AM13">
        <f>AM$2*EXP(- AM$1 * ($B13*_c1+$C13*_c2+$D13*_c3+'Input spectra'!$Y12))</f>
        <v>3.5979221337069007E-28</v>
      </c>
      <c r="AN13">
        <f>AN$2*EXP(- AN$1 * ($B13*_c1+$C13*_c2+$D13*_c3+'Input spectra'!$Y12))</f>
        <v>6.2783487801644543E-29</v>
      </c>
      <c r="AO13">
        <f>AO$2*EXP(- AO$1 * ($B13*_c1+$C13*_c2+$D13*_c3+'Input spectra'!$Y12))</f>
        <v>1.0954627834195497E-29</v>
      </c>
      <c r="AP13">
        <f>AP$2*EXP(- AP$1 * ($B13*_c1+$C13*_c2+$D13*_c3+'Input spectra'!$Y12))</f>
        <v>1.9112060217315277E-30</v>
      </c>
      <c r="AQ13">
        <f>AQ$2*EXP(- AQ$1 * ($B13*_c1+$C13*_c2+$D13*_c3+'Input spectra'!$Y12))</f>
        <v>3.3340662302344503E-31</v>
      </c>
      <c r="AR13">
        <f>AR$2*EXP(- AR$1 * ($B13*_c1+$C13*_c2+$D13*_c3+'Input spectra'!$Y12))</f>
        <v>5.8156318580739506E-32</v>
      </c>
      <c r="AS13">
        <f>AS$2*EXP(- AS$1 * ($B13*_c1+$C13*_c2+$D13*_c3+'Input spectra'!$Y12))</f>
        <v>1.0143192260575102E-32</v>
      </c>
      <c r="AT13">
        <f>AT$2*EXP(- AT$1 * ($B13*_c1+$C13*_c2+$D13*_c3+'Input spectra'!$Y12))</f>
        <v>1.768913294573746E-33</v>
      </c>
      <c r="AU13">
        <f>AU$2*EXP(- AU$1 * ($B13*_c1+$C13*_c2+$D13*_c3+'Input spectra'!$Y12))</f>
        <v>3.0845485841334184E-34</v>
      </c>
      <c r="AV13">
        <f>AV$2*EXP(- AV$1 * ($B13*_c1+$C13*_c2+$D13*_c3+'Input spectra'!$Y12))</f>
        <v>5.3781000509492153E-35</v>
      </c>
      <c r="AW13">
        <f>AW$2*EXP(- AW$1 * ($B13*_c1+$C13*_c2+$D13*_c3+'Input spectra'!$Y12))</f>
        <v>9.3759938397431574E-36</v>
      </c>
      <c r="AX13">
        <f>AX$2*EXP(- AX$1 * ($B13*_c1+$C13*_c2+$D13*_c3+'Input spectra'!$Y12))</f>
        <v>1.6343906571069135E-36</v>
      </c>
      <c r="AY13">
        <f>AY$2*EXP(- AY$1 * ($B13*_c1+$C13*_c2+$D13*_c3+'Input spectra'!$Y12))</f>
        <v>2.5714926327211824E-37</v>
      </c>
      <c r="AZ13">
        <f>AZ$2*EXP(- AZ$1 * ($B13*_c1+$C13*_c2+$D13*_c3+'Input spectra'!$Y12))</f>
        <v>3.8890621583565345E-38</v>
      </c>
      <c r="BA13">
        <f>BA$2*EXP(- BA$1 * ($B13*_c1+$C13*_c2+$D13*_c3+'Input spectra'!$Y12))</f>
        <v>6.1964013470145128E-39</v>
      </c>
      <c r="BB13">
        <f>BB$2*EXP(- BB$1 * ($B13*_c1+$C13*_c2+$D13*_c3+'Input spectra'!$Y12))</f>
        <v>1.004629628582064E-39</v>
      </c>
      <c r="BC13">
        <f>BC$2*EXP(- BC$1 * ($B13*_c1+$C13*_c2+$D13*_c3+'Input spectra'!$Y12))</f>
        <v>1.6449528654290175E-40</v>
      </c>
      <c r="BD13">
        <f>BD$2*EXP(- BD$1 * ($B13*_c1+$C13*_c2+$D13*_c3+'Input spectra'!$Y12))</f>
        <v>2.7113551840726899E-41</v>
      </c>
      <c r="BE13">
        <f>BE$2*EXP(- BE$1 * ($B13*_c1+$C13*_c2+$D13*_c3+'Input spectra'!$Y12))</f>
        <v>4.4911206699794204E-42</v>
      </c>
      <c r="BF13">
        <f>BF$2*EXP(- BF$1 * ($B13*_c1+$C13*_c2+$D13*_c3+'Input spectra'!$Y12))</f>
        <v>7.4678992180941316E-43</v>
      </c>
      <c r="BG13">
        <f>BG$2*EXP(- BG$1 * ($B13*_c1+$C13*_c2+$D13*_c3+'Input spectra'!$Y12))</f>
        <v>1.2456913578726833E-43</v>
      </c>
      <c r="BH13">
        <f>BH$2*EXP(- BH$1 * ($B13*_c1+$C13*_c2+$D13*_c3+'Input spectra'!$Y12))</f>
        <v>2.0834011871206996E-44</v>
      </c>
      <c r="BI13">
        <f>BI$2*EXP(- BI$1 * ($B13*_c1+$C13*_c2+$D13*_c3+'Input spectra'!$Y12))</f>
        <v>3.4924019981867707E-45</v>
      </c>
      <c r="BJ13">
        <f>BJ$2*EXP(- BJ$1 * ($B13*_c1+$C13*_c2+$D13*_c3+'Input spectra'!$Y12))</f>
        <v>5.8659761160954647E-46</v>
      </c>
      <c r="BK13">
        <f>BK$2*EXP(- BK$1 * ($B13*_c1+$C13*_c2+$D13*_c3+'Input spectra'!$Y12))</f>
        <v>9.8701341225027633E-47</v>
      </c>
      <c r="BL13">
        <f>BL$2*EXP(- BL$1 * ($B13*_c1+$C13*_c2+$D13*_c3+'Input spectra'!$Y12))</f>
        <v>1.6633869758108026E-47</v>
      </c>
      <c r="BM13">
        <f>BM$2*EXP(- BM$1 * ($B13*_c1+$C13*_c2+$D13*_c3+'Input spectra'!$Y12))</f>
        <v>2.8072802759864855E-48</v>
      </c>
      <c r="BN13">
        <f>BN$2*EXP(- BN$1 * ($B13*_c1+$C13*_c2+$D13*_c3+'Input spectra'!$Y12))</f>
        <v>4.7440131938243908E-49</v>
      </c>
      <c r="BO13">
        <f>BO$2*EXP(- BO$1 * ($B13*_c1+$C13*_c2+$D13*_c3+'Input spectra'!$Y12))</f>
        <v>8.0265204463834575E-50</v>
      </c>
      <c r="BP13">
        <f>BP$2*EXP(- BP$1 * ($B13*_c1+$C13*_c2+$D13*_c3+'Input spectra'!$Y12))</f>
        <v>1.3595346800452354E-50</v>
      </c>
      <c r="BQ13">
        <f>BQ$2*EXP(- BQ$1 * ($B13*_c1+$C13*_c2+$D13*_c3+'Input spectra'!$Y12))</f>
        <v>2.30515595920902E-51</v>
      </c>
      <c r="BR13">
        <f>BR$2*EXP(- BR$1 * ($B13*_c1+$C13*_c2+$D13*_c3+'Input spectra'!$Y12))</f>
        <v>3.9122553141573787E-52</v>
      </c>
      <c r="BS13">
        <f>BS$2*EXP(- BS$1 * ($B13*_c1+$C13*_c2+$D13*_c3+'Input spectra'!$Y12))</f>
        <v>6.6457541359890261E-53</v>
      </c>
      <c r="BT13">
        <f>BT$2*EXP(- BT$1 * ($B13*_c1+$C13*_c2+$D13*_c3+'Input spectra'!$Y12))</f>
        <v>1.1298684304805207E-53</v>
      </c>
      <c r="BU13">
        <f>BU$2*EXP(- BU$1 * ($B13*_c1+$C13*_c2+$D13*_c3+'Input spectra'!$Y12))</f>
        <v>1.9224578090406707E-54</v>
      </c>
      <c r="BV13">
        <f>BV$2*EXP(- BV$1 * ($B13*_c1+$C13*_c2+$D13*_c3+'Input spectra'!$Y12))</f>
        <v>3.2734977107160381E-55</v>
      </c>
      <c r="BW13">
        <f>BW$2*EXP(- BW$1 * ($B13*_c1+$C13*_c2+$D13*_c3+'Input spectra'!$Y12))</f>
        <v>5.5779717609121179E-56</v>
      </c>
      <c r="BX13">
        <f>BX$2*EXP(- BX$1 * ($B13*_c1+$C13*_c2+$D13*_c3+'Input spectra'!$Y12))</f>
        <v>9.5111704709100979E-57</v>
      </c>
      <c r="BY13">
        <f>BY$2*EXP(- BY$1 * ($B13*_c1+$C13*_c2+$D13*_c3+'Input spectra'!$Y12))</f>
        <v>1.6228213518791402E-57</v>
      </c>
      <c r="BZ13">
        <f>BZ$2*EXP(- BZ$1 * ($B13*_c1+$C13*_c2+$D13*_c3+'Input spectra'!$Y12))</f>
        <v>2.7705976414527524E-58</v>
      </c>
      <c r="CA13">
        <f>CA$2*EXP(- CA$1 * ($B13*_c1+$C13*_c2+$D13*_c3+'Input spectra'!$Y12))</f>
        <v>4.7329309377659749E-59</v>
      </c>
      <c r="CB13">
        <f>CB$2*EXP(- CB$1 * ($B13*_c1+$C13*_c2+$D13*_c3+'Input spectra'!$Y12))</f>
        <v>8.0896499209007957E-60</v>
      </c>
      <c r="CC13">
        <f>CC$2*EXP(- CC$1 * ($B13*_c1+$C13*_c2+$D13*_c3+'Input spectra'!$Y12))</f>
        <v>1.3834448917276275E-60</v>
      </c>
      <c r="CD13">
        <f>CD$2*EXP(- CD$1 * ($B13*_c1+$C13*_c2+$D13*_c3+'Input spectra'!$Y12))</f>
        <v>2.3671023573768574E-61</v>
      </c>
      <c r="CE13">
        <f>CE$2*EXP(- CE$1 * ($B13*_c1+$C13*_c2+$D13*_c3+'Input spectra'!$Y12))</f>
        <v>4.0521580399132886E-62</v>
      </c>
      <c r="CF13">
        <f>CF$2*EXP(- CF$1 * ($B13*_c1+$C13*_c2+$D13*_c3+'Input spectra'!$Y12))</f>
        <v>6.9400340048066661E-63</v>
      </c>
      <c r="CG13">
        <f>CG$2*EXP(- CG$1 * ($B13*_c1+$C13*_c2+$D13*_c3+'Input spectra'!$Y12))</f>
        <v>1.1891454268008185E-63</v>
      </c>
      <c r="CH13">
        <f>CH$2*EXP(- CH$1 * ($B13*_c1+$C13*_c2+$D13*_c3+'Input spectra'!$Y12))</f>
        <v>2.0384461397856485E-64</v>
      </c>
      <c r="CI13">
        <f>CI$2*EXP(- CI$1 * ($B13*_c1+$C13*_c2+$D13*_c3+'Input spectra'!$Y12))</f>
        <v>3.4958082803515173E-65</v>
      </c>
      <c r="CJ13">
        <f>CJ$2*EXP(- CJ$1 * ($B13*_c1+$C13*_c2+$D13*_c3+'Input spectra'!$Y12))</f>
        <v>5.9975471140278656E-66</v>
      </c>
      <c r="CK13">
        <f>CK$2*EXP(- CK$1 * ($B13*_c1+$C13*_c2+$D13*_c3+'Input spectra'!$Y12))</f>
        <v>1.0293697396169198E-66</v>
      </c>
      <c r="CL13">
        <f>CL$2*EXP(- CL$1 * ($B13*_c1+$C13*_c2+$D13*_c3+'Input spectra'!$Y12))</f>
        <v>1.7674010341398413E-67</v>
      </c>
      <c r="CM13">
        <f>CM$2*EXP(- CM$1 * ($B13*_c1+$C13*_c2+$D13*_c3+'Input spectra'!$Y12))</f>
        <v>3.0357039448006611E-68</v>
      </c>
      <c r="CN13">
        <f>CN$2*EXP(- CN$1 * ($B13*_c1+$C13*_c2+$D13*_c3+'Input spectra'!$Y12))</f>
        <v>5.2160198974595907E-69</v>
      </c>
      <c r="CO13">
        <f>CO$2*EXP(- CO$1 * ($B13*_c1+$C13*_c2+$D13*_c3+'Input spectra'!$Y12))</f>
        <v>8.9654017486095789E-70</v>
      </c>
      <c r="CP13">
        <f>CP$2*EXP(- CP$1 * ($B13*_c1+$C13*_c2+$D13*_c3+'Input spectra'!$Y12))</f>
        <v>1.5415101424540754E-70</v>
      </c>
      <c r="CQ13">
        <f>CQ$2*EXP(- CQ$1 * ($B13*_c1+$C13*_c2+$D13*_c3+'Input spectra'!$Y12))</f>
        <v>2.6513360921045444E-71</v>
      </c>
      <c r="CR13">
        <f>CR$2*EXP(- CR$1 * ($B13*_c1+$C13*_c2+$D13*_c3+'Input spectra'!$Y12))</f>
        <v>4.5616379226321404E-72</v>
      </c>
      <c r="CS13">
        <f>CS$2*EXP(- CS$1 * ($B13*_c1+$C13*_c2+$D13*_c3+'Input spectra'!$Y12))</f>
        <v>5.198062110994046E-73</v>
      </c>
      <c r="CT13">
        <f>CT$2*EXP(- CT$1 * ($B13*_c1+$C13*_c2+$D13*_c3+'Input spectra'!$Y12))</f>
        <v>5.9755225143054438E-74</v>
      </c>
      <c r="CU13">
        <f>CU$2*EXP(- CU$1 * ($B13*_c1+$C13*_c2+$D13*_c3+'Input spectra'!$Y12))</f>
        <v>7.3242750033238686E-75</v>
      </c>
      <c r="CV13">
        <f>CV$2*EXP(- CV$1 * ($B13*_c1+$C13*_c2+$D13*_c3+'Input spectra'!$Y12))</f>
        <v>9.0179087890836764E-76</v>
      </c>
      <c r="CW13">
        <f>CW$2*EXP(- CW$1 * ($B13*_c1+$C13*_c2+$D13*_c3+'Input spectra'!$Y12))</f>
        <v>1.0898041592897951E-76</v>
      </c>
      <c r="CX13">
        <f>CX$2*EXP(- CX$1 * ($B13*_c1+$C13*_c2+$D13*_c3+'Input spectra'!$Y12))</f>
        <v>1.2679149918914708E-77</v>
      </c>
      <c r="CY13">
        <f>CY$2*EXP(- CY$1 * ($B13*_c1+$C13*_c2+$D13*_c3+'Input spectra'!$Y12))</f>
        <v>1.3858610478010804E-78</v>
      </c>
      <c r="CZ13">
        <f>CZ$2*EXP(- CZ$1 * ($B13*_c1+$C13*_c2+$D13*_c3+'Input spectra'!$Y12))</f>
        <v>1.3677765803948461E-79</v>
      </c>
      <c r="DA13">
        <f>DA$2*EXP(- DA$1 * ($B13*_c1+$C13*_c2+$D13*_c3+'Input spectra'!$Y12))</f>
        <v>1.1256476902683614E-80</v>
      </c>
      <c r="DB13">
        <f>DB$2*EXP(- DB$1 * ($B13*_c1+$C13*_c2+$D13*_c3+'Input spectra'!$Y12))</f>
        <v>6.2343200949576137E-82</v>
      </c>
      <c r="DC13">
        <f>DC$2*EXP(- DC$1 * ($B13*_c1+$C13*_c2+$D13*_c3+'Input spectra'!$Y12))</f>
        <v>7.0089485137503174E-84</v>
      </c>
      <c r="DD13">
        <f>DD$2*EXP(- DD$1 * ($B13*_c1+$C13*_c2+$D13*_c3+'Input spectra'!$Y12))</f>
        <v>0</v>
      </c>
      <c r="DE13">
        <f>DE$2*EXP(- DE$1 * ($B13*_c1+$C13*_c2+$D13*_c3+'Input spectra'!$Y12))</f>
        <v>0</v>
      </c>
      <c r="DF13">
        <f>DF$2*EXP(- DF$1 * ($B13*_c1+$C13*_c2+$D13*_c3+'Input spectra'!$Y12))</f>
        <v>0</v>
      </c>
      <c r="DG13">
        <f>DG$2*EXP(- DG$1 * ($B13*_c1+$C13*_c2+$D13*_c3+'Input spectra'!$Y12))</f>
        <v>0</v>
      </c>
      <c r="DH13">
        <f>DH$2*EXP(- DH$1 * ($B13*_c1+$C13*_c2+$D13*_c3+'Input spectra'!$Y12))</f>
        <v>0</v>
      </c>
      <c r="DI13">
        <f>DI$2*EXP(- DI$1 * ($B13*_c1+$C13*_c2+$D13*_c3+'Input spectra'!$Y12))</f>
        <v>0</v>
      </c>
      <c r="DJ13">
        <f>DJ$2*EXP(- DJ$1 * ($B13*_c1+$C13*_c2+$D13*_c3+'Input spectra'!$Y12))</f>
        <v>0</v>
      </c>
      <c r="DK13">
        <f>DK$2*EXP(- DK$1 * ($B13*_c1+$C13*_c2+$D13*_c3+'Input spectra'!$Y12))</f>
        <v>0</v>
      </c>
      <c r="DL13">
        <f>DL$2*EXP(- DL$1 * ($B13*_c1+$C13*_c2+$D13*_c3+'Input spectra'!$Y12))</f>
        <v>0</v>
      </c>
      <c r="DM13">
        <f>DM$2*EXP(- DM$1 * ($B13*_c1+$C13*_c2+$D13*_c3+'Input spectra'!$Y12))</f>
        <v>0</v>
      </c>
      <c r="DN13">
        <f>DN$2*EXP(- DN$1 * ($B13*_c1+$C13*_c2+$D13*_c3+'Input spectra'!$Y12))</f>
        <v>0</v>
      </c>
      <c r="DO13">
        <f>DO$2*EXP(- DO$1 * ($B13*_c1+$C13*_c2+$D13*_c3+'Input spectra'!$Y12))</f>
        <v>0</v>
      </c>
      <c r="DP13">
        <f>DP$2*EXP(- DP$1 * ($B13*_c1+$C13*_c2+$D13*_c3+'Input spectra'!$Y12))</f>
        <v>0</v>
      </c>
      <c r="DQ13">
        <f>DQ$2*EXP(- DQ$1 * ($B13*_c1+$C13*_c2+$D13*_c3+'Input spectra'!$Y12))</f>
        <v>0</v>
      </c>
      <c r="DR13">
        <f>DR$2*EXP(- DR$1 * ($B13*_c1+$C13*_c2+$D13*_c3+'Input spectra'!$Y12))</f>
        <v>0</v>
      </c>
      <c r="DS13">
        <f>DS$2*EXP(- DS$1 * ($B13*_c1+$C13*_c2+$D13*_c3+'Input spectra'!$Y12))</f>
        <v>0</v>
      </c>
      <c r="DT13">
        <f>DT$2*EXP(- DT$1 * ($B13*_c1+$C13*_c2+$D13*_c3+'Input spectra'!$Y12))</f>
        <v>0</v>
      </c>
      <c r="DU13">
        <f>DU$2*EXP(- DU$1 * ($B13*_c1+$C13*_c2+$D13*_c3+'Input spectra'!$Y12))</f>
        <v>0</v>
      </c>
      <c r="DV13">
        <f>DV$2*EXP(- DV$1 * ($B13*_c1+$C13*_c2+$D13*_c3+'Input spectra'!$Y12))</f>
        <v>0</v>
      </c>
      <c r="DW13">
        <f>DW$2*EXP(- DW$1 * ($B13*_c1+$C13*_c2+$D13*_c3+'Input spectra'!$Y12))</f>
        <v>0</v>
      </c>
      <c r="DX13">
        <f>DX$2*EXP(- DX$1 * ($B13*_c1+$C13*_c2+$D13*_c3+'Input spectra'!$Y12))</f>
        <v>0</v>
      </c>
      <c r="DY13">
        <f>DY$2*EXP(- DY$1 * ($B13*_c1+$C13*_c2+$D13*_c3+'Input spectra'!$Y12))</f>
        <v>0</v>
      </c>
      <c r="DZ13">
        <f>DZ$2*EXP(- DZ$1 * ($B13*_c1+$C13*_c2+$D13*_c3+'Input spectra'!$Y12))</f>
        <v>0</v>
      </c>
      <c r="EA13">
        <f>EA$2*EXP(- EA$1 * ($B13*_c1+$C13*_c2+$D13*_c3+'Input spectra'!$Y12))</f>
        <v>0</v>
      </c>
      <c r="EB13">
        <f>EB$2*EXP(- EB$1 * ($B13*_c1+$C13*_c2+$D13*_c3+'Input spectra'!$Y12))</f>
        <v>0</v>
      </c>
      <c r="EC13">
        <f>EC$2*EXP(- EC$1 * ($B13*_c1+$C13*_c2+$D13*_c3+'Input spectra'!$Y12))</f>
        <v>0</v>
      </c>
      <c r="ED13">
        <f>ED$2*EXP(- ED$1 * ($B13*_c1+$C13*_c2+$D13*_c3+'Input spectra'!$Y12))</f>
        <v>0</v>
      </c>
      <c r="EE13">
        <f>EE$2*EXP(- EE$1 * ($B13*_c1+$C13*_c2+$D13*_c3+'Input spectra'!$Y12))</f>
        <v>0</v>
      </c>
      <c r="EF13">
        <f>EF$2*EXP(- EF$1 * ($B13*_c1+$C13*_c2+$D13*_c3+'Input spectra'!$Y12))</f>
        <v>0</v>
      </c>
      <c r="EG13">
        <f>EG$2*EXP(- EG$1 * ($B13*_c1+$C13*_c2+$D13*_c3+'Input spectra'!$Y12))</f>
        <v>0</v>
      </c>
      <c r="EH13">
        <f>EH$2*EXP(- EH$1 * ($B13*_c1+$C13*_c2+$D13*_c3+'Input spectra'!$Y12))</f>
        <v>0</v>
      </c>
      <c r="EI13">
        <f>EI$2*EXP(- EI$1 * ($B13*_c1+$C13*_c2+$D13*_c3+'Input spectra'!$Y12))</f>
        <v>0</v>
      </c>
      <c r="EJ13">
        <f>EJ$2*EXP(- EJ$1 * ($B13*_c1+$C13*_c2+$D13*_c3+'Input spectra'!$Y12))</f>
        <v>0</v>
      </c>
      <c r="EK13">
        <f>EK$2*EXP(- EK$1 * ($B13*_c1+$C13*_c2+$D13*_c3+'Input spectra'!$Y12))</f>
        <v>0</v>
      </c>
      <c r="EL13">
        <f>EL$2*EXP(- EL$1 * ($B13*_c1+$C13*_c2+$D13*_c3+'Input spectra'!$Y12))</f>
        <v>0</v>
      </c>
      <c r="EM13">
        <f>EM$2*EXP(- EM$1 * ($B13*_c1+$C13*_c2+$D13*_c3+'Input spectra'!$Y12))</f>
        <v>0</v>
      </c>
      <c r="EN13">
        <f>EN$2*EXP(- EN$1 * ($B13*_c1+$C13*_c2+$D13*_c3+'Input spectra'!$Y12))</f>
        <v>0</v>
      </c>
      <c r="EO13">
        <f>EO$2*EXP(- EO$1 * ($B13*_c1+$C13*_c2+$D13*_c3+'Input spectra'!$Y12))</f>
        <v>0</v>
      </c>
      <c r="EP13">
        <f>EP$2*EXP(- EP$1 * ($B13*_c1+$C13*_c2+$D13*_c3+'Input spectra'!$Y12))</f>
        <v>0</v>
      </c>
      <c r="EQ13">
        <f>EQ$2*EXP(- EQ$1 * ($B13*_c1+$C13*_c2+$D13*_c3+'Input spectra'!$Y12))</f>
        <v>0</v>
      </c>
      <c r="ER13">
        <f>ER$2*EXP(- ER$1 * ($B13*_c1+$C13*_c2+$D13*_c3+'Input spectra'!$Y12))</f>
        <v>0</v>
      </c>
      <c r="ES13">
        <f>ES$2*EXP(- ES$1 * ($B13*_c1+$C13*_c2+$D13*_c3+'Input spectra'!$Y12))</f>
        <v>0</v>
      </c>
      <c r="ET13">
        <f>ET$2*EXP(- ET$1 * ($B13*_c1+$C13*_c2+$D13*_c3+'Input spectra'!$Y12))</f>
        <v>0</v>
      </c>
      <c r="EU13">
        <f>EU$2*EXP(- EU$1 * ($B13*_c1+$C13*_c2+$D13*_c3+'Input spectra'!$Y12))</f>
        <v>0</v>
      </c>
      <c r="EV13">
        <f>EV$2*EXP(- EV$1 * ($B13*_c1+$C13*_c2+$D13*_c3+'Input spectra'!$Y12))</f>
        <v>0</v>
      </c>
      <c r="EW13">
        <f>EW$2*EXP(- EW$1 * ($B13*_c1+$C13*_c2+$D13*_c3+'Input spectra'!$Y12))</f>
        <v>0</v>
      </c>
      <c r="EX13">
        <f>EX$2*EXP(- EX$1 * ($B13*_c1+$C13*_c2+$D13*_c3+'Input spectra'!$Y12))</f>
        <v>0</v>
      </c>
      <c r="EY13">
        <f>EY$2*EXP(- EY$1 * ($B13*_c1+$C13*_c2+$D13*_c3+'Input spectra'!$Y12))</f>
        <v>0</v>
      </c>
      <c r="FA13">
        <f t="shared" si="0"/>
        <v>2.5032624427145416E-2</v>
      </c>
      <c r="FD13">
        <f>(1-EXP(-($B13*_c1+$C13*_c2+$D13*_c3+'Input spectra'!$Y12)*_t))/2</f>
        <v>0.49991507043955202</v>
      </c>
      <c r="FE13">
        <f>LN(1-FD13)/(-($B13*_c1+$C13*_c2+$D13*_c3+'Input spectra'!$Y12))</f>
        <v>3.9915560717026989E-2</v>
      </c>
    </row>
    <row r="14" spans="1:161" x14ac:dyDescent="0.25">
      <c r="A14">
        <v>335</v>
      </c>
      <c r="B14">
        <f>'Input spectra'!B13</f>
        <v>2.04719299629717</v>
      </c>
      <c r="C14">
        <f>'Input spectra'!D13</f>
        <v>1.63440241709831</v>
      </c>
      <c r="D14">
        <f>'Input spectra'!F13</f>
        <v>9.4455158056210006E-2</v>
      </c>
      <c r="E14">
        <f>E$2*EXP(- E$1 * ($B14*_c1+$C14*_c2+$D14*_c3+'Input spectra'!$Y13))</f>
        <v>2.0653927966864227E-2</v>
      </c>
      <c r="F14">
        <f>F$2*EXP(- F$1 * ($B14*_c1+$C14*_c2+$D14*_c3+'Input spectra'!$Y13))</f>
        <v>3.8084484071636096E-3</v>
      </c>
      <c r="G14">
        <f>G$2*EXP(- G$1 * ($B14*_c1+$C14*_c2+$D14*_c3+'Input spectra'!$Y13))</f>
        <v>7.0221503250074457E-4</v>
      </c>
      <c r="H14">
        <f>H$2*EXP(- H$1 * ($B14*_c1+$C14*_c2+$D14*_c3+'Input spectra'!$Y13))</f>
        <v>1.2946979141381483E-4</v>
      </c>
      <c r="I14">
        <f>I$2*EXP(- I$1 * ($B14*_c1+$C14*_c2+$D14*_c3+'Input spectra'!$Y13))</f>
        <v>2.386946583351402E-5</v>
      </c>
      <c r="J14">
        <f>J$2*EXP(- J$1 * ($B14*_c1+$C14*_c2+$D14*_c3+'Input spectra'!$Y13))</f>
        <v>4.4004036411502817E-6</v>
      </c>
      <c r="K14">
        <f>K$2*EXP(- K$1 * ($B14*_c1+$C14*_c2+$D14*_c3+'Input spectra'!$Y13))</f>
        <v>8.1118053919301095E-7</v>
      </c>
      <c r="L14">
        <f>L$2*EXP(- L$1 * ($B14*_c1+$C14*_c2+$D14*_c3+'Input spectra'!$Y13))</f>
        <v>1.4952621637656081E-7</v>
      </c>
      <c r="M14">
        <f>M$2*EXP(- M$1 * ($B14*_c1+$C14*_c2+$D14*_c3+'Input spectra'!$Y13))</f>
        <v>2.7560785442601174E-8</v>
      </c>
      <c r="N14">
        <f>N$2*EXP(- N$1 * ($B14*_c1+$C14*_c2+$D14*_c3+'Input spectra'!$Y13))</f>
        <v>5.0797210562563734E-9</v>
      </c>
      <c r="O14">
        <f>O$2*EXP(- O$1 * ($B14*_c1+$C14*_c2+$D14*_c3+'Input spectra'!$Y13))</f>
        <v>9.3618517682592217E-10</v>
      </c>
      <c r="P14">
        <f>P$2*EXP(- P$1 * ($B14*_c1+$C14*_c2+$D14*_c3+'Input spectra'!$Y13))</f>
        <v>1.7252691714663252E-10</v>
      </c>
      <c r="Q14">
        <f>Q$2*EXP(- Q$1 * ($B14*_c1+$C14*_c2+$D14*_c3+'Input spectra'!$Y13))</f>
        <v>3.1792504647667187E-11</v>
      </c>
      <c r="R14">
        <f>R$2*EXP(- R$1 * ($B14*_c1+$C14*_c2+$D14*_c3+'Input spectra'!$Y13))</f>
        <v>5.8582104393795654E-12</v>
      </c>
      <c r="S14">
        <f>S$2*EXP(- S$1 * ($B14*_c1+$C14*_c2+$D14*_c3+'Input spectra'!$Y13))</f>
        <v>1.0793867688866535E-12</v>
      </c>
      <c r="T14">
        <f>T$2*EXP(- T$1 * ($B14*_c1+$C14*_c2+$D14*_c3+'Input spectra'!$Y13))</f>
        <v>1.9886605161158291E-13</v>
      </c>
      <c r="U14">
        <f>U$2*EXP(- U$1 * ($B14*_c1+$C14*_c2+$D14*_c3+'Input spectra'!$Y13))</f>
        <v>3.663660163684103E-14</v>
      </c>
      <c r="V14">
        <f>V$2*EXP(- V$1 * ($B14*_c1+$C14*_c2+$D14*_c3+'Input spectra'!$Y13))</f>
        <v>6.7490120427551433E-15</v>
      </c>
      <c r="W14">
        <f>W$2*EXP(- W$1 * ($B14*_c1+$C14*_c2+$D14*_c3+'Input spectra'!$Y13))</f>
        <v>1.2431834529353068E-15</v>
      </c>
      <c r="X14">
        <f>X$2*EXP(- X$1 * ($B14*_c1+$C14*_c2+$D14*_c3+'Input spectra'!$Y13))</f>
        <v>2.2898114926117616E-16</v>
      </c>
      <c r="Y14">
        <f>Y$2*EXP(- Y$1 * ($B14*_c1+$C14*_c2+$D14*_c3+'Input spectra'!$Y13))</f>
        <v>4.2172875586805829E-17</v>
      </c>
      <c r="Z14">
        <f>Z$2*EXP(- Z$1 * ($B14*_c1+$C14*_c2+$D14*_c3+'Input spectra'!$Y13))</f>
        <v>7.766675164586217E-18</v>
      </c>
      <c r="AA14">
        <f>AA$2*EXP(- AA$1 * ($B14*_c1+$C14*_c2+$D14*_c3+'Input spectra'!$Y13))</f>
        <v>1.4302269793906489E-18</v>
      </c>
      <c r="AB14">
        <f>AB$2*EXP(- AB$1 * ($B14*_c1+$C14*_c2+$D14*_c3+'Input spectra'!$Y13))</f>
        <v>2.633553404239335E-19</v>
      </c>
      <c r="AC14">
        <f>AC$2*EXP(- AC$1 * ($B14*_c1+$C14*_c2+$D14*_c3+'Input spectra'!$Y13))</f>
        <v>4.848931597720703E-20</v>
      </c>
      <c r="AD14">
        <f>AD$2*EXP(- AD$1 * ($B14*_c1+$C14*_c2+$D14*_c3+'Input spectra'!$Y13))</f>
        <v>8.9272184342057937E-21</v>
      </c>
      <c r="AE14">
        <f>AE$2*EXP(- AE$1 * ($B14*_c1+$C14*_c2+$D14*_c3+'Input spectra'!$Y13))</f>
        <v>1.6434323650540023E-21</v>
      </c>
      <c r="AF14">
        <f>AF$2*EXP(- AF$1 * ($B14*_c1+$C14*_c2+$D14*_c3+'Input spectra'!$Y13))</f>
        <v>3.0251886254051789E-22</v>
      </c>
      <c r="AG14">
        <f>AG$2*EXP(- AG$1 * ($B14*_c1+$C14*_c2+$D14*_c3+'Input spectra'!$Y13))</f>
        <v>5.5682329097297876E-23</v>
      </c>
      <c r="AH14">
        <f>AH$2*EXP(- AH$1 * ($B14*_c1+$C14*_c2+$D14*_c3+'Input spectra'!$Y13))</f>
        <v>1.0248161988663346E-23</v>
      </c>
      <c r="AI14">
        <f>AI$2*EXP(- AI$1 * ($B14*_c1+$C14*_c2+$D14*_c3+'Input spectra'!$Y13))</f>
        <v>1.8859820316149548E-24</v>
      </c>
      <c r="AJ14">
        <f>AJ$2*EXP(- AJ$1 * ($B14*_c1+$C14*_c2+$D14*_c3+'Input spectra'!$Y13))</f>
        <v>3.4704948744207447E-25</v>
      </c>
      <c r="AK14">
        <f>AK$2*EXP(- AK$1 * ($B14*_c1+$C14*_c2+$D14*_c3+'Input spectra'!$Y13))</f>
        <v>6.3856753991364859E-26</v>
      </c>
      <c r="AL14">
        <f>AL$2*EXP(- AL$1 * ($B14*_c1+$C14*_c2+$D14*_c3+'Input spectra'!$Y13))</f>
        <v>1.174851865453077E-26</v>
      </c>
      <c r="AM14">
        <f>AM$2*EXP(- AM$1 * ($B14*_c1+$C14*_c2+$D14*_c3+'Input spectra'!$Y13))</f>
        <v>2.1613219796174939E-27</v>
      </c>
      <c r="AN14">
        <f>AN$2*EXP(- AN$1 * ($B14*_c1+$C14*_c2+$D14*_c3+'Input spectra'!$Y13))</f>
        <v>3.9757140425028004E-28</v>
      </c>
      <c r="AO14">
        <f>AO$2*EXP(- AO$1 * ($B14*_c1+$C14*_c2+$D14*_c3+'Input spectra'!$Y13))</f>
        <v>7.3125579469136531E-29</v>
      </c>
      <c r="AP14">
        <f>AP$2*EXP(- AP$1 * ($B14*_c1+$C14*_c2+$D14*_c3+'Input spectra'!$Y13))</f>
        <v>1.3448727361222426E-29</v>
      </c>
      <c r="AQ14">
        <f>AQ$2*EXP(- AQ$1 * ($B14*_c1+$C14*_c2+$D14*_c3+'Input spectra'!$Y13))</f>
        <v>2.4731468156246271E-30</v>
      </c>
      <c r="AR14">
        <f>AR$2*EXP(- AR$1 * ($B14*_c1+$C14*_c2+$D14*_c3+'Input spectra'!$Y13))</f>
        <v>4.5475195443358702E-31</v>
      </c>
      <c r="AS14">
        <f>AS$2*EXP(- AS$1 * ($B14*_c1+$C14*_c2+$D14*_c3+'Input spectra'!$Y13))</f>
        <v>8.3609247791592247E-32</v>
      </c>
      <c r="AT14">
        <f>AT$2*EXP(- AT$1 * ($B14*_c1+$C14*_c2+$D14*_c3+'Input spectra'!$Y13))</f>
        <v>1.5370507111529448E-32</v>
      </c>
      <c r="AU14">
        <f>AU$2*EXP(- AU$1 * ($B14*_c1+$C14*_c2+$D14*_c3+'Input spectra'!$Y13))</f>
        <v>2.8253695273730364E-33</v>
      </c>
      <c r="AV14">
        <f>AV$2*EXP(- AV$1 * ($B14*_c1+$C14*_c2+$D14*_c3+'Input spectra'!$Y13))</f>
        <v>5.1929544176495447E-34</v>
      </c>
      <c r="AW14">
        <f>AW$2*EXP(- AW$1 * ($B14*_c1+$C14*_c2+$D14*_c3+'Input spectra'!$Y13))</f>
        <v>9.5434397924456037E-35</v>
      </c>
      <c r="AX14">
        <f>AX$2*EXP(- AX$1 * ($B14*_c1+$C14*_c2+$D14*_c3+'Input spectra'!$Y13))</f>
        <v>1.7536603676534795E-35</v>
      </c>
      <c r="AY14">
        <f>AY$2*EXP(- AY$1 * ($B14*_c1+$C14*_c2+$D14*_c3+'Input spectra'!$Y13))</f>
        <v>2.9085523974137382E-36</v>
      </c>
      <c r="AZ14">
        <f>AZ$2*EXP(- AZ$1 * ($B14*_c1+$C14*_c2+$D14*_c3+'Input spectra'!$Y13))</f>
        <v>4.637014815866704E-37</v>
      </c>
      <c r="BA14">
        <f>BA$2*EXP(- BA$1 * ($B14*_c1+$C14*_c2+$D14*_c3+'Input spectra'!$Y13))</f>
        <v>7.7881647542481971E-38</v>
      </c>
      <c r="BB14">
        <f>BB$2*EXP(- BB$1 * ($B14*_c1+$C14*_c2+$D14*_c3+'Input spectra'!$Y13))</f>
        <v>1.3310781800350147E-38</v>
      </c>
      <c r="BC14">
        <f>BC$2*EXP(- BC$1 * ($B14*_c1+$C14*_c2+$D14*_c3+'Input spectra'!$Y13))</f>
        <v>2.2974868357606341E-39</v>
      </c>
      <c r="BD14">
        <f>BD$2*EXP(- BD$1 * ($B14*_c1+$C14*_c2+$D14*_c3+'Input spectra'!$Y13))</f>
        <v>3.9919765206387057E-40</v>
      </c>
      <c r="BE14">
        <f>BE$2*EXP(- BE$1 * ($B14*_c1+$C14*_c2+$D14*_c3+'Input spectra'!$Y13))</f>
        <v>6.9704093003437276E-41</v>
      </c>
      <c r="BF14">
        <f>BF$2*EXP(- BF$1 * ($B14*_c1+$C14*_c2+$D14*_c3+'Input spectra'!$Y13))</f>
        <v>1.2218109027971795E-41</v>
      </c>
      <c r="BG14">
        <f>BG$2*EXP(- BG$1 * ($B14*_c1+$C14*_c2+$D14*_c3+'Input spectra'!$Y13))</f>
        <v>2.148414084410281E-42</v>
      </c>
      <c r="BH14">
        <f>BH$2*EXP(- BH$1 * ($B14*_c1+$C14*_c2+$D14*_c3+'Input spectra'!$Y13))</f>
        <v>3.787759866127886E-43</v>
      </c>
      <c r="BI14">
        <f>BI$2*EXP(- BI$1 * ($B14*_c1+$C14*_c2+$D14*_c3+'Input spectra'!$Y13))</f>
        <v>6.6932300208015906E-44</v>
      </c>
      <c r="BJ14">
        <f>BJ$2*EXP(- BJ$1 * ($B14*_c1+$C14*_c2+$D14*_c3+'Input spectra'!$Y13))</f>
        <v>1.1850967418144867E-44</v>
      </c>
      <c r="BK14">
        <f>BK$2*EXP(- BK$1 * ($B14*_c1+$C14*_c2+$D14*_c3+'Input spectra'!$Y13))</f>
        <v>2.1020283034395047E-45</v>
      </c>
      <c r="BL14">
        <f>BL$2*EXP(- BL$1 * ($B14*_c1+$C14*_c2+$D14*_c3+'Input spectra'!$Y13))</f>
        <v>3.7343136605948957E-46</v>
      </c>
      <c r="BM14">
        <f>BM$2*EXP(- BM$1 * ($B14*_c1+$C14*_c2+$D14*_c3+'Input spectra'!$Y13))</f>
        <v>6.6436273219540384E-47</v>
      </c>
      <c r="BN14">
        <f>BN$2*EXP(- BN$1 * ($B14*_c1+$C14*_c2+$D14*_c3+'Input spectra'!$Y13))</f>
        <v>1.1834975625369294E-47</v>
      </c>
      <c r="BO14">
        <f>BO$2*EXP(- BO$1 * ($B14*_c1+$C14*_c2+$D14*_c3+'Input spectra'!$Y13))</f>
        <v>2.1108179924967352E-48</v>
      </c>
      <c r="BP14">
        <f>BP$2*EXP(- BP$1 * ($B14*_c1+$C14*_c2+$D14*_c3+'Input spectra'!$Y13))</f>
        <v>3.7689098796877342E-49</v>
      </c>
      <c r="BQ14">
        <f>BQ$2*EXP(- BQ$1 * ($B14*_c1+$C14*_c2+$D14*_c3+'Input spectra'!$Y13))</f>
        <v>6.736398456466448E-50</v>
      </c>
      <c r="BR14">
        <f>BR$2*EXP(- BR$1 * ($B14*_c1+$C14*_c2+$D14*_c3+'Input spectra'!$Y13))</f>
        <v>1.2051930946234314E-50</v>
      </c>
      <c r="BS14">
        <f>BS$2*EXP(- BS$1 * ($B14*_c1+$C14*_c2+$D14*_c3+'Input spectra'!$Y13))</f>
        <v>2.1581205848399144E-51</v>
      </c>
      <c r="BT14">
        <f>BT$2*EXP(- BT$1 * ($B14*_c1+$C14*_c2+$D14*_c3+'Input spectra'!$Y13))</f>
        <v>3.8677758971503413E-52</v>
      </c>
      <c r="BU14">
        <f>BU$2*EXP(- BU$1 * ($B14*_c1+$C14*_c2+$D14*_c3+'Input spectra'!$Y13))</f>
        <v>6.937328138565792E-53</v>
      </c>
      <c r="BV14">
        <f>BV$2*EXP(- BV$1 * ($B14*_c1+$C14*_c2+$D14*_c3+'Input spectra'!$Y13))</f>
        <v>1.2452296495736738E-53</v>
      </c>
      <c r="BW14">
        <f>BW$2*EXP(- BW$1 * ($B14*_c1+$C14*_c2+$D14*_c3+'Input spectra'!$Y13))</f>
        <v>2.2367410802070664E-54</v>
      </c>
      <c r="BX14">
        <f>BX$2*EXP(- BX$1 * ($B14*_c1+$C14*_c2+$D14*_c3+'Input spectra'!$Y13))</f>
        <v>4.0204564302180199E-55</v>
      </c>
      <c r="BY14">
        <f>BY$2*EXP(- BY$1 * ($B14*_c1+$C14*_c2+$D14*_c3+'Input spectra'!$Y13))</f>
        <v>7.2312620330584373E-56</v>
      </c>
      <c r="BZ14">
        <f>BZ$2*EXP(- BZ$1 * ($B14*_c1+$C14*_c2+$D14*_c3+'Input spectra'!$Y13))</f>
        <v>1.3014240778772481E-56</v>
      </c>
      <c r="CA14">
        <f>CA$2*EXP(- CA$1 * ($B14*_c1+$C14*_c2+$D14*_c3+'Input spectra'!$Y13))</f>
        <v>2.3435678744043981E-57</v>
      </c>
      <c r="CB14">
        <f>CB$2*EXP(- CB$1 * ($B14*_c1+$C14*_c2+$D14*_c3+'Input spectra'!$Y13))</f>
        <v>4.2225916847497565E-58</v>
      </c>
      <c r="CC14">
        <f>CC$2*EXP(- CC$1 * ($B14*_c1+$C14*_c2+$D14*_c3+'Input spectra'!$Y13))</f>
        <v>7.6122530304220168E-59</v>
      </c>
      <c r="CD14">
        <f>CD$2*EXP(- CD$1 * ($B14*_c1+$C14*_c2+$D14*_c3+'Input spectra'!$Y13))</f>
        <v>1.3729995062775556E-59</v>
      </c>
      <c r="CE14">
        <f>CE$2*EXP(- CE$1 * ($B14*_c1+$C14*_c2+$D14*_c3+'Input spectra'!$Y13))</f>
        <v>2.4776600011019457E-60</v>
      </c>
      <c r="CF14">
        <f>CF$2*EXP(- CF$1 * ($B14*_c1+$C14*_c2+$D14*_c3+'Input spectra'!$Y13))</f>
        <v>4.4732062650178531E-61</v>
      </c>
      <c r="CG14">
        <f>CG$2*EXP(- CG$1 * ($B14*_c1+$C14*_c2+$D14*_c3+'Input spectra'!$Y13))</f>
        <v>8.0796823606622549E-62</v>
      </c>
      <c r="CH14">
        <f>CH$2*EXP(- CH$1 * ($B14*_c1+$C14*_c2+$D14*_c3+'Input spectra'!$Y13))</f>
        <v>1.4600258662192699E-62</v>
      </c>
      <c r="CI14">
        <f>CI$2*EXP(- CI$1 * ($B14*_c1+$C14*_c2+$D14*_c3+'Input spectra'!$Y13))</f>
        <v>2.6394346102742454E-63</v>
      </c>
      <c r="CJ14">
        <f>CJ$2*EXP(- CJ$1 * ($B14*_c1+$C14*_c2+$D14*_c3+'Input spectra'!$Y13))</f>
        <v>4.7735223490397057E-64</v>
      </c>
      <c r="CK14">
        <f>CK$2*EXP(- CK$1 * ($B14*_c1+$C14*_c2+$D14*_c3+'Input spectra'!$Y13))</f>
        <v>8.6365179613337473E-65</v>
      </c>
      <c r="CL14">
        <f>CL$2*EXP(- CL$1 * ($B14*_c1+$C14*_c2+$D14*_c3+'Input spectra'!$Y13))</f>
        <v>1.5631634063213878E-65</v>
      </c>
      <c r="CM14">
        <f>CM$2*EXP(- CM$1 * ($B14*_c1+$C14*_c2+$D14*_c3+'Input spectra'!$Y13))</f>
        <v>2.8302883343432581E-66</v>
      </c>
      <c r="CN14">
        <f>CN$2*EXP(- CN$1 * ($B14*_c1+$C14*_c2+$D14*_c3+'Input spectra'!$Y13))</f>
        <v>5.1264000846910134E-67</v>
      </c>
      <c r="CO14">
        <f>CO$2*EXP(- CO$1 * ($B14*_c1+$C14*_c2+$D14*_c3+'Input spectra'!$Y13))</f>
        <v>9.2884875815258712E-68</v>
      </c>
      <c r="CP14">
        <f>CP$2*EXP(- CP$1 * ($B14*_c1+$C14*_c2+$D14*_c3+'Input spectra'!$Y13))</f>
        <v>1.6835407281891458E-68</v>
      </c>
      <c r="CQ14">
        <f>CQ$2*EXP(- CQ$1 * ($B14*_c1+$C14*_c2+$D14*_c3+'Input spectra'!$Y13))</f>
        <v>3.0524180712827755E-69</v>
      </c>
      <c r="CR14">
        <f>CR$2*EXP(- CR$1 * ($B14*_c1+$C14*_c2+$D14*_c3+'Input spectra'!$Y13))</f>
        <v>5.5360758800461378E-70</v>
      </c>
      <c r="CS14">
        <f>CS$2*EXP(- CS$1 * ($B14*_c1+$C14*_c2+$D14*_c3+'Input spectra'!$Y13))</f>
        <v>6.6500464633162288E-71</v>
      </c>
      <c r="CT14">
        <f>CT$2*EXP(- CT$1 * ($B14*_c1+$C14*_c2+$D14*_c3+'Input spectra'!$Y13))</f>
        <v>8.0586277258666494E-72</v>
      </c>
      <c r="CU14">
        <f>CU$2*EXP(- CU$1 * ($B14*_c1+$C14*_c2+$D14*_c3+'Input spectra'!$Y13))</f>
        <v>1.0412423901694362E-72</v>
      </c>
      <c r="CV14">
        <f>CV$2*EXP(- CV$1 * ($B14*_c1+$C14*_c2+$D14*_c3+'Input spectra'!$Y13))</f>
        <v>1.3514345819756223E-73</v>
      </c>
      <c r="CW14">
        <f>CW$2*EXP(- CW$1 * ($B14*_c1+$C14*_c2+$D14*_c3+'Input spectra'!$Y13))</f>
        <v>1.7216292877756078E-74</v>
      </c>
      <c r="CX14">
        <f>CX$2*EXP(- CX$1 * ($B14*_c1+$C14*_c2+$D14*_c3+'Input spectra'!$Y13))</f>
        <v>2.1114621928913394E-75</v>
      </c>
      <c r="CY14">
        <f>CY$2*EXP(- CY$1 * ($B14*_c1+$C14*_c2+$D14*_c3+'Input spectra'!$Y13))</f>
        <v>2.4328473077955918E-76</v>
      </c>
      <c r="CZ14">
        <f>CZ$2*EXP(- CZ$1 * ($B14*_c1+$C14*_c2+$D14*_c3+'Input spectra'!$Y13))</f>
        <v>2.5311175712625897E-77</v>
      </c>
      <c r="DA14">
        <f>DA$2*EXP(- DA$1 * ($B14*_c1+$C14*_c2+$D14*_c3+'Input spectra'!$Y13))</f>
        <v>2.195844749877237E-78</v>
      </c>
      <c r="DB14">
        <f>DB$2*EXP(- DB$1 * ($B14*_c1+$C14*_c2+$D14*_c3+'Input spectra'!$Y13))</f>
        <v>1.2820065241522135E-79</v>
      </c>
      <c r="DC14">
        <f>DC$2*EXP(- DC$1 * ($B14*_c1+$C14*_c2+$D14*_c3+'Input spectra'!$Y13))</f>
        <v>1.5193435958856694E-81</v>
      </c>
      <c r="DD14">
        <f>DD$2*EXP(- DD$1 * ($B14*_c1+$C14*_c2+$D14*_c3+'Input spectra'!$Y13))</f>
        <v>0</v>
      </c>
      <c r="DE14">
        <f>DE$2*EXP(- DE$1 * ($B14*_c1+$C14*_c2+$D14*_c3+'Input spectra'!$Y13))</f>
        <v>0</v>
      </c>
      <c r="DF14">
        <f>DF$2*EXP(- DF$1 * ($B14*_c1+$C14*_c2+$D14*_c3+'Input spectra'!$Y13))</f>
        <v>0</v>
      </c>
      <c r="DG14">
        <f>DG$2*EXP(- DG$1 * ($B14*_c1+$C14*_c2+$D14*_c3+'Input spectra'!$Y13))</f>
        <v>0</v>
      </c>
      <c r="DH14">
        <f>DH$2*EXP(- DH$1 * ($B14*_c1+$C14*_c2+$D14*_c3+'Input spectra'!$Y13))</f>
        <v>0</v>
      </c>
      <c r="DI14">
        <f>DI$2*EXP(- DI$1 * ($B14*_c1+$C14*_c2+$D14*_c3+'Input spectra'!$Y13))</f>
        <v>0</v>
      </c>
      <c r="DJ14">
        <f>DJ$2*EXP(- DJ$1 * ($B14*_c1+$C14*_c2+$D14*_c3+'Input spectra'!$Y13))</f>
        <v>0</v>
      </c>
      <c r="DK14">
        <f>DK$2*EXP(- DK$1 * ($B14*_c1+$C14*_c2+$D14*_c3+'Input spectra'!$Y13))</f>
        <v>0</v>
      </c>
      <c r="DL14">
        <f>DL$2*EXP(- DL$1 * ($B14*_c1+$C14*_c2+$D14*_c3+'Input spectra'!$Y13))</f>
        <v>0</v>
      </c>
      <c r="DM14">
        <f>DM$2*EXP(- DM$1 * ($B14*_c1+$C14*_c2+$D14*_c3+'Input spectra'!$Y13))</f>
        <v>0</v>
      </c>
      <c r="DN14">
        <f>DN$2*EXP(- DN$1 * ($B14*_c1+$C14*_c2+$D14*_c3+'Input spectra'!$Y13))</f>
        <v>0</v>
      </c>
      <c r="DO14">
        <f>DO$2*EXP(- DO$1 * ($B14*_c1+$C14*_c2+$D14*_c3+'Input spectra'!$Y13))</f>
        <v>0</v>
      </c>
      <c r="DP14">
        <f>DP$2*EXP(- DP$1 * ($B14*_c1+$C14*_c2+$D14*_c3+'Input spectra'!$Y13))</f>
        <v>0</v>
      </c>
      <c r="DQ14">
        <f>DQ$2*EXP(- DQ$1 * ($B14*_c1+$C14*_c2+$D14*_c3+'Input spectra'!$Y13))</f>
        <v>0</v>
      </c>
      <c r="DR14">
        <f>DR$2*EXP(- DR$1 * ($B14*_c1+$C14*_c2+$D14*_c3+'Input spectra'!$Y13))</f>
        <v>0</v>
      </c>
      <c r="DS14">
        <f>DS$2*EXP(- DS$1 * ($B14*_c1+$C14*_c2+$D14*_c3+'Input spectra'!$Y13))</f>
        <v>0</v>
      </c>
      <c r="DT14">
        <f>DT$2*EXP(- DT$1 * ($B14*_c1+$C14*_c2+$D14*_c3+'Input spectra'!$Y13))</f>
        <v>0</v>
      </c>
      <c r="DU14">
        <f>DU$2*EXP(- DU$1 * ($B14*_c1+$C14*_c2+$D14*_c3+'Input spectra'!$Y13))</f>
        <v>0</v>
      </c>
      <c r="DV14">
        <f>DV$2*EXP(- DV$1 * ($B14*_c1+$C14*_c2+$D14*_c3+'Input spectra'!$Y13))</f>
        <v>0</v>
      </c>
      <c r="DW14">
        <f>DW$2*EXP(- DW$1 * ($B14*_c1+$C14*_c2+$D14*_c3+'Input spectra'!$Y13))</f>
        <v>0</v>
      </c>
      <c r="DX14">
        <f>DX$2*EXP(- DX$1 * ($B14*_c1+$C14*_c2+$D14*_c3+'Input spectra'!$Y13))</f>
        <v>0</v>
      </c>
      <c r="DY14">
        <f>DY$2*EXP(- DY$1 * ($B14*_c1+$C14*_c2+$D14*_c3+'Input spectra'!$Y13))</f>
        <v>0</v>
      </c>
      <c r="DZ14">
        <f>DZ$2*EXP(- DZ$1 * ($B14*_c1+$C14*_c2+$D14*_c3+'Input spectra'!$Y13))</f>
        <v>0</v>
      </c>
      <c r="EA14">
        <f>EA$2*EXP(- EA$1 * ($B14*_c1+$C14*_c2+$D14*_c3+'Input spectra'!$Y13))</f>
        <v>0</v>
      </c>
      <c r="EB14">
        <f>EB$2*EXP(- EB$1 * ($B14*_c1+$C14*_c2+$D14*_c3+'Input spectra'!$Y13))</f>
        <v>0</v>
      </c>
      <c r="EC14">
        <f>EC$2*EXP(- EC$1 * ($B14*_c1+$C14*_c2+$D14*_c3+'Input spectra'!$Y13))</f>
        <v>0</v>
      </c>
      <c r="ED14">
        <f>ED$2*EXP(- ED$1 * ($B14*_c1+$C14*_c2+$D14*_c3+'Input spectra'!$Y13))</f>
        <v>0</v>
      </c>
      <c r="EE14">
        <f>EE$2*EXP(- EE$1 * ($B14*_c1+$C14*_c2+$D14*_c3+'Input spectra'!$Y13))</f>
        <v>0</v>
      </c>
      <c r="EF14">
        <f>EF$2*EXP(- EF$1 * ($B14*_c1+$C14*_c2+$D14*_c3+'Input spectra'!$Y13))</f>
        <v>0</v>
      </c>
      <c r="EG14">
        <f>EG$2*EXP(- EG$1 * ($B14*_c1+$C14*_c2+$D14*_c3+'Input spectra'!$Y13))</f>
        <v>0</v>
      </c>
      <c r="EH14">
        <f>EH$2*EXP(- EH$1 * ($B14*_c1+$C14*_c2+$D14*_c3+'Input spectra'!$Y13))</f>
        <v>0</v>
      </c>
      <c r="EI14">
        <f>EI$2*EXP(- EI$1 * ($B14*_c1+$C14*_c2+$D14*_c3+'Input spectra'!$Y13))</f>
        <v>0</v>
      </c>
      <c r="EJ14">
        <f>EJ$2*EXP(- EJ$1 * ($B14*_c1+$C14*_c2+$D14*_c3+'Input spectra'!$Y13))</f>
        <v>0</v>
      </c>
      <c r="EK14">
        <f>EK$2*EXP(- EK$1 * ($B14*_c1+$C14*_c2+$D14*_c3+'Input spectra'!$Y13))</f>
        <v>0</v>
      </c>
      <c r="EL14">
        <f>EL$2*EXP(- EL$1 * ($B14*_c1+$C14*_c2+$D14*_c3+'Input spectra'!$Y13))</f>
        <v>0</v>
      </c>
      <c r="EM14">
        <f>EM$2*EXP(- EM$1 * ($B14*_c1+$C14*_c2+$D14*_c3+'Input spectra'!$Y13))</f>
        <v>0</v>
      </c>
      <c r="EN14">
        <f>EN$2*EXP(- EN$1 * ($B14*_c1+$C14*_c2+$D14*_c3+'Input spectra'!$Y13))</f>
        <v>0</v>
      </c>
      <c r="EO14">
        <f>EO$2*EXP(- EO$1 * ($B14*_c1+$C14*_c2+$D14*_c3+'Input spectra'!$Y13))</f>
        <v>0</v>
      </c>
      <c r="EP14">
        <f>EP$2*EXP(- EP$1 * ($B14*_c1+$C14*_c2+$D14*_c3+'Input spectra'!$Y13))</f>
        <v>0</v>
      </c>
      <c r="EQ14">
        <f>EQ$2*EXP(- EQ$1 * ($B14*_c1+$C14*_c2+$D14*_c3+'Input spectra'!$Y13))</f>
        <v>0</v>
      </c>
      <c r="ER14">
        <f>ER$2*EXP(- ER$1 * ($B14*_c1+$C14*_c2+$D14*_c3+'Input spectra'!$Y13))</f>
        <v>0</v>
      </c>
      <c r="ES14">
        <f>ES$2*EXP(- ES$1 * ($B14*_c1+$C14*_c2+$D14*_c3+'Input spectra'!$Y13))</f>
        <v>0</v>
      </c>
      <c r="ET14">
        <f>ET$2*EXP(- ET$1 * ($B14*_c1+$C14*_c2+$D14*_c3+'Input spectra'!$Y13))</f>
        <v>0</v>
      </c>
      <c r="EU14">
        <f>EU$2*EXP(- EU$1 * ($B14*_c1+$C14*_c2+$D14*_c3+'Input spectra'!$Y13))</f>
        <v>0</v>
      </c>
      <c r="EV14">
        <f>EV$2*EXP(- EV$1 * ($B14*_c1+$C14*_c2+$D14*_c3+'Input spectra'!$Y13))</f>
        <v>0</v>
      </c>
      <c r="EW14">
        <f>EW$2*EXP(- EW$1 * ($B14*_c1+$C14*_c2+$D14*_c3+'Input spectra'!$Y13))</f>
        <v>0</v>
      </c>
      <c r="EX14">
        <f>EX$2*EXP(- EX$1 * ($B14*_c1+$C14*_c2+$D14*_c3+'Input spectra'!$Y13))</f>
        <v>0</v>
      </c>
      <c r="EY14">
        <f>EY$2*EXP(- EY$1 * ($B14*_c1+$C14*_c2+$D14*_c3+'Input spectra'!$Y13))</f>
        <v>0</v>
      </c>
      <c r="FA14">
        <f t="shared" si="0"/>
        <v>2.53233255623651E-2</v>
      </c>
      <c r="FD14">
        <f>(1-EXP(-($B14*_c1+$C14*_c2+$D14*_c3+'Input spectra'!$Y13)*_t))/2</f>
        <v>0.49988944743235836</v>
      </c>
      <c r="FE14">
        <f>LN(1-FD14)/(-($B14*_c1+$C14*_c2+$D14*_c3+'Input spectra'!$Y13))</f>
        <v>4.1162921317578365E-2</v>
      </c>
    </row>
    <row r="15" spans="1:161" x14ac:dyDescent="0.25">
      <c r="A15">
        <v>340</v>
      </c>
      <c r="B15">
        <f>'Input spectra'!B14</f>
        <v>1.9705028063686101</v>
      </c>
      <c r="C15">
        <f>'Input spectra'!D14</f>
        <v>1.5933557829893401</v>
      </c>
      <c r="D15">
        <f>'Input spectra'!F14</f>
        <v>9.5092024539877404E-2</v>
      </c>
      <c r="E15">
        <f>E$2*EXP(- E$1 * ($B15*_c1+$C15*_c2+$D15*_c3+'Input spectra'!$Y14))</f>
        <v>2.0653927966864227E-2</v>
      </c>
      <c r="F15">
        <f>F$2*EXP(- F$1 * ($B15*_c1+$C15*_c2+$D15*_c3+'Input spectra'!$Y14))</f>
        <v>4.0168870505771616E-3</v>
      </c>
      <c r="G15">
        <f>G$2*EXP(- G$1 * ($B15*_c1+$C15*_c2+$D15*_c3+'Input spectra'!$Y14))</f>
        <v>7.8118376567567289E-4</v>
      </c>
      <c r="H15">
        <f>H$2*EXP(- H$1 * ($B15*_c1+$C15*_c2+$D15*_c3+'Input spectra'!$Y14))</f>
        <v>1.5191234888357947E-4</v>
      </c>
      <c r="I15">
        <f>I$2*EXP(- I$1 * ($B15*_c1+$C15*_c2+$D15*_c3+'Input spectra'!$Y14))</f>
        <v>2.9539890035735274E-5</v>
      </c>
      <c r="J15">
        <f>J$2*EXP(- J$1 * ($B15*_c1+$C15*_c2+$D15*_c3+'Input spectra'!$Y14))</f>
        <v>5.7438122164151201E-6</v>
      </c>
      <c r="K15">
        <f>K$2*EXP(- K$1 * ($B15*_c1+$C15*_c2+$D15*_c3+'Input spectra'!$Y14))</f>
        <v>1.1167778309405916E-6</v>
      </c>
      <c r="L15">
        <f>L$2*EXP(- L$1 * ($B15*_c1+$C15*_c2+$D15*_c3+'Input spectra'!$Y14))</f>
        <v>2.1712415871001457E-7</v>
      </c>
      <c r="M15">
        <f>M$2*EXP(- M$1 * ($B15*_c1+$C15*_c2+$D15*_c3+'Input spectra'!$Y14))</f>
        <v>4.2210834521056599E-8</v>
      </c>
      <c r="N15">
        <f>N$2*EXP(- N$1 * ($B15*_c1+$C15*_c2+$D15*_c3+'Input spectra'!$Y14))</f>
        <v>8.2056644980801466E-9</v>
      </c>
      <c r="O15">
        <f>O$2*EXP(- O$1 * ($B15*_c1+$C15*_c2+$D15*_c3+'Input spectra'!$Y14))</f>
        <v>1.5950606297554912E-9</v>
      </c>
      <c r="P15">
        <f>P$2*EXP(- P$1 * ($B15*_c1+$C15*_c2+$D15*_c3+'Input spectra'!$Y14))</f>
        <v>3.100372248276292E-10</v>
      </c>
      <c r="Q15">
        <f>Q$2*EXP(- Q$1 * ($B15*_c1+$C15*_c2+$D15*_c3+'Input spectra'!$Y14))</f>
        <v>6.0259186686979382E-11</v>
      </c>
      <c r="R15">
        <f>R$2*EXP(- R$1 * ($B15*_c1+$C15*_c2+$D15*_c3+'Input spectra'!$Y14))</f>
        <v>1.1711298060989127E-11</v>
      </c>
      <c r="S15">
        <f>S$2*EXP(- S$1 * ($B15*_c1+$C15*_c2+$D15*_c3+'Input spectra'!$Y14))</f>
        <v>2.2759289468895555E-12</v>
      </c>
      <c r="T15">
        <f>T$2*EXP(- T$1 * ($B15*_c1+$C15*_c2+$D15*_c3+'Input spectra'!$Y14))</f>
        <v>4.4226625510508192E-13</v>
      </c>
      <c r="U15">
        <f>U$2*EXP(- U$1 * ($B15*_c1+$C15*_c2+$D15*_c3+'Input spectra'!$Y14))</f>
        <v>8.5936938652074854E-14</v>
      </c>
      <c r="V15">
        <f>V$2*EXP(- V$1 * ($B15*_c1+$C15*_c2+$D15*_c3+'Input spectra'!$Y14))</f>
        <v>1.6697307412802906E-14</v>
      </c>
      <c r="W15">
        <f>W$2*EXP(- W$1 * ($B15*_c1+$C15*_c2+$D15*_c3+'Input spectra'!$Y14))</f>
        <v>3.2440161256411176E-15</v>
      </c>
      <c r="X15">
        <f>X$2*EXP(- X$1 * ($B15*_c1+$C15*_c2+$D15*_c3+'Input spectra'!$Y14))</f>
        <v>6.302154672033488E-16</v>
      </c>
      <c r="Y15">
        <f>Y$2*EXP(- Y$1 * ($B15*_c1+$C15*_c2+$D15*_c3+'Input spectra'!$Y14))</f>
        <v>1.2242330089422028E-16</v>
      </c>
      <c r="Z15">
        <f>Z$2*EXP(- Z$1 * ($B15*_c1+$C15*_c2+$D15*_c3+'Input spectra'!$Y14))</f>
        <v>2.3779764838539759E-17</v>
      </c>
      <c r="AA15">
        <f>AA$2*EXP(- AA$1 * ($B15*_c1+$C15*_c2+$D15*_c3+'Input spectra'!$Y14))</f>
        <v>4.6186911670646633E-18</v>
      </c>
      <c r="AB15">
        <f>AB$2*EXP(- AB$1 * ($B15*_c1+$C15*_c2+$D15*_c3+'Input spectra'!$Y14))</f>
        <v>8.9701071462433801E-19</v>
      </c>
      <c r="AC15">
        <f>AC$2*EXP(- AC$1 * ($B15*_c1+$C15*_c2+$D15*_c3+'Input spectra'!$Y14))</f>
        <v>1.741979750564949E-19</v>
      </c>
      <c r="AD15">
        <f>AD$2*EXP(- AD$1 * ($B15*_c1+$C15*_c2+$D15*_c3+'Input spectra'!$Y14))</f>
        <v>3.3826319724562473E-20</v>
      </c>
      <c r="AE15">
        <f>AE$2*EXP(- AE$1 * ($B15*_c1+$C15*_c2+$D15*_c3+'Input spectra'!$Y14))</f>
        <v>6.5679822006574715E-21</v>
      </c>
      <c r="AF15">
        <f>AF$2*EXP(- AF$1 * ($B15*_c1+$C15*_c2+$D15*_c3+'Input spectra'!$Y14))</f>
        <v>1.2751877555895186E-21</v>
      </c>
      <c r="AG15">
        <f>AG$2*EXP(- AG$1 * ($B15*_c1+$C15*_c2+$D15*_c3+'Input spectra'!$Y14))</f>
        <v>2.4756007834894436E-22</v>
      </c>
      <c r="AH15">
        <f>AH$2*EXP(- AH$1 * ($B15*_c1+$C15*_c2+$D15*_c3+'Input spectra'!$Y14))</f>
        <v>4.8056345767944198E-23</v>
      </c>
      <c r="AI15">
        <f>AI$2*EXP(- AI$1 * ($B15*_c1+$C15*_c2+$D15*_c3+'Input spectra'!$Y14))</f>
        <v>9.3278994611308542E-24</v>
      </c>
      <c r="AJ15">
        <f>AJ$2*EXP(- AJ$1 * ($B15*_c1+$C15*_c2+$D15*_c3+'Input spectra'!$Y14))</f>
        <v>1.8104196577252692E-24</v>
      </c>
      <c r="AK15">
        <f>AK$2*EXP(- AK$1 * ($B15*_c1+$C15*_c2+$D15*_c3+'Input spectra'!$Y14))</f>
        <v>3.513469850878797E-25</v>
      </c>
      <c r="AL15">
        <f>AL$2*EXP(- AL$1 * ($B15*_c1+$C15*_c2+$D15*_c3+'Input spectra'!$Y14))</f>
        <v>6.8179536914270299E-26</v>
      </c>
      <c r="AM15">
        <f>AM$2*EXP(- AM$1 * ($B15*_c1+$C15*_c2+$D15*_c3+'Input spectra'!$Y14))</f>
        <v>1.3229150277613662E-26</v>
      </c>
      <c r="AN15">
        <f>AN$2*EXP(- AN$1 * ($B15*_c1+$C15*_c2+$D15*_c3+'Input spectra'!$Y14))</f>
        <v>2.5666648502710798E-27</v>
      </c>
      <c r="AO15">
        <f>AO$2*EXP(- AO$1 * ($B15*_c1+$C15*_c2+$D15*_c3+'Input spectra'!$Y14))</f>
        <v>4.9792609541149939E-28</v>
      </c>
      <c r="AP15">
        <f>AP$2*EXP(- AP$1 * ($B15*_c1+$C15*_c2+$D15*_c3+'Input spectra'!$Y14))</f>
        <v>9.6586916112464577E-29</v>
      </c>
      <c r="AQ15">
        <f>AQ$2*EXP(- AQ$1 * ($B15*_c1+$C15*_c2+$D15*_c3+'Input spectra'!$Y14))</f>
        <v>1.8733915304593501E-29</v>
      </c>
      <c r="AR15">
        <f>AR$2*EXP(- AR$1 * ($B15*_c1+$C15*_c2+$D15*_c3+'Input spectra'!$Y14))</f>
        <v>3.6332457290674226E-30</v>
      </c>
      <c r="AS15">
        <f>AS$2*EXP(- AS$1 * ($B15*_c1+$C15*_c2+$D15*_c3+'Input spectra'!$Y14))</f>
        <v>7.0455687522996069E-31</v>
      </c>
      <c r="AT15">
        <f>AT$2*EXP(- AT$1 * ($B15*_c1+$C15*_c2+$D15*_c3+'Input spectra'!$Y14))</f>
        <v>1.3661282768966794E-31</v>
      </c>
      <c r="AU15">
        <f>AU$2*EXP(- AU$1 * ($B15*_c1+$C15*_c2+$D15*_c3+'Input spectra'!$Y14))</f>
        <v>2.6486226268682912E-32</v>
      </c>
      <c r="AV15">
        <f>AV$2*EXP(- AV$1 * ($B15*_c1+$C15*_c2+$D15*_c3+'Input spectra'!$Y14))</f>
        <v>5.1345322031593868E-33</v>
      </c>
      <c r="AW15">
        <f>AW$2*EXP(- AW$1 * ($B15*_c1+$C15*_c2+$D15*_c3+'Input spectra'!$Y14))</f>
        <v>9.9525152806512892E-34</v>
      </c>
      <c r="AX15">
        <f>AX$2*EXP(- AX$1 * ($B15*_c1+$C15*_c2+$D15*_c3+'Input spectra'!$Y14))</f>
        <v>1.9289232406755768E-34</v>
      </c>
      <c r="AY15">
        <f>AY$2*EXP(- AY$1 * ($B15*_c1+$C15*_c2+$D15*_c3+'Input spectra'!$Y14))</f>
        <v>3.374332649545069E-35</v>
      </c>
      <c r="AZ15">
        <f>AZ$2*EXP(- AZ$1 * ($B15*_c1+$C15*_c2+$D15*_c3+'Input spectra'!$Y14))</f>
        <v>5.6740221804707943E-36</v>
      </c>
      <c r="BA15">
        <f>BA$2*EXP(- BA$1 * ($B15*_c1+$C15*_c2+$D15*_c3+'Input spectra'!$Y14))</f>
        <v>1.0051461635476621E-36</v>
      </c>
      <c r="BB15">
        <f>BB$2*EXP(- BB$1 * ($B15*_c1+$C15*_c2+$D15*_c3+'Input spectra'!$Y14))</f>
        <v>1.8119207433264571E-37</v>
      </c>
      <c r="BC15">
        <f>BC$2*EXP(- BC$1 * ($B15*_c1+$C15*_c2+$D15*_c3+'Input spectra'!$Y14))</f>
        <v>3.2986042017922674E-38</v>
      </c>
      <c r="BD15">
        <f>BD$2*EXP(- BD$1 * ($B15*_c1+$C15*_c2+$D15*_c3+'Input spectra'!$Y14))</f>
        <v>6.0451446605813121E-39</v>
      </c>
      <c r="BE15">
        <f>BE$2*EXP(- BE$1 * ($B15*_c1+$C15*_c2+$D15*_c3+'Input spectra'!$Y14))</f>
        <v>1.1133162388988635E-39</v>
      </c>
      <c r="BF15">
        <f>BF$2*EXP(- BF$1 * ($B15*_c1+$C15*_c2+$D15*_c3+'Input spectra'!$Y14))</f>
        <v>2.0582863930968783E-40</v>
      </c>
      <c r="BG15">
        <f>BG$2*EXP(- BG$1 * ($B15*_c1+$C15*_c2+$D15*_c3+'Input spectra'!$Y14))</f>
        <v>3.8173443778158892E-41</v>
      </c>
      <c r="BH15">
        <f>BH$2*EXP(- BH$1 * ($B15*_c1+$C15*_c2+$D15*_c3+'Input spectra'!$Y14))</f>
        <v>7.0985121813327829E-42</v>
      </c>
      <c r="BI15">
        <f>BI$2*EXP(- BI$1 * ($B15*_c1+$C15*_c2+$D15*_c3+'Input spectra'!$Y14))</f>
        <v>1.3230071390344559E-42</v>
      </c>
      <c r="BJ15">
        <f>BJ$2*EXP(- BJ$1 * ($B15*_c1+$C15*_c2+$D15*_c3+'Input spectra'!$Y14))</f>
        <v>2.4707100683126942E-43</v>
      </c>
      <c r="BK15">
        <f>BK$2*EXP(- BK$1 * ($B15*_c1+$C15*_c2+$D15*_c3+'Input spectra'!$Y14))</f>
        <v>4.6221930886554853E-44</v>
      </c>
      <c r="BL15">
        <f>BL$2*EXP(- BL$1 * ($B15*_c1+$C15*_c2+$D15*_c3+'Input spectra'!$Y14))</f>
        <v>8.6608768087952003E-45</v>
      </c>
      <c r="BM15">
        <f>BM$2*EXP(- BM$1 * ($B15*_c1+$C15*_c2+$D15*_c3+'Input spectra'!$Y14))</f>
        <v>1.6251665464721583E-45</v>
      </c>
      <c r="BN15">
        <f>BN$2*EXP(- BN$1 * ($B15*_c1+$C15*_c2+$D15*_c3+'Input spectra'!$Y14))</f>
        <v>3.0535253008048169E-46</v>
      </c>
      <c r="BO15">
        <f>BO$2*EXP(- BO$1 * ($B15*_c1+$C15*_c2+$D15*_c3+'Input spectra'!$Y14))</f>
        <v>5.7441594383376014E-47</v>
      </c>
      <c r="BP15">
        <f>BP$2*EXP(- BP$1 * ($B15*_c1+$C15*_c2+$D15*_c3+'Input spectra'!$Y14))</f>
        <v>1.0817651719709981E-47</v>
      </c>
      <c r="BQ15">
        <f>BQ$2*EXP(- BQ$1 * ($B15*_c1+$C15*_c2+$D15*_c3+'Input spectra'!$Y14))</f>
        <v>2.0393255163980791E-48</v>
      </c>
      <c r="BR15">
        <f>BR$2*EXP(- BR$1 * ($B15*_c1+$C15*_c2+$D15*_c3+'Input spectra'!$Y14))</f>
        <v>3.8481940497112958E-49</v>
      </c>
      <c r="BS15">
        <f>BS$2*EXP(- BS$1 * ($B15*_c1+$C15*_c2+$D15*_c3+'Input spectra'!$Y14))</f>
        <v>7.2680445354491157E-50</v>
      </c>
      <c r="BT15">
        <f>BT$2*EXP(- BT$1 * ($B15*_c1+$C15*_c2+$D15*_c3+'Input spectra'!$Y14))</f>
        <v>1.373867084852371E-50</v>
      </c>
      <c r="BU15">
        <f>BU$2*EXP(- BU$1 * ($B15*_c1+$C15*_c2+$D15*_c3+'Input spectra'!$Y14))</f>
        <v>2.599065335479583E-51</v>
      </c>
      <c r="BV15">
        <f>BV$2*EXP(- BV$1 * ($B15*_c1+$C15*_c2+$D15*_c3+'Input spectra'!$Y14))</f>
        <v>4.9205761368494782E-52</v>
      </c>
      <c r="BW15">
        <f>BW$2*EXP(- BW$1 * ($B15*_c1+$C15*_c2+$D15*_c3+'Input spectra'!$Y14))</f>
        <v>9.3223147257066044E-53</v>
      </c>
      <c r="BX15">
        <f>BX$2*EXP(- BX$1 * ($B15*_c1+$C15*_c2+$D15*_c3+'Input spectra'!$Y14))</f>
        <v>1.7673597098906831E-53</v>
      </c>
      <c r="BY15">
        <f>BY$2*EXP(- BY$1 * ($B15*_c1+$C15*_c2+$D15*_c3+'Input spectra'!$Y14))</f>
        <v>3.352781355315623E-54</v>
      </c>
      <c r="BZ15">
        <f>BZ$2*EXP(- BZ$1 * ($B15*_c1+$C15*_c2+$D15*_c3+'Input spectra'!$Y14))</f>
        <v>6.3643127714505381E-55</v>
      </c>
      <c r="CA15">
        <f>CA$2*EXP(- CA$1 * ($B15*_c1+$C15*_c2+$D15*_c3+'Input spectra'!$Y14))</f>
        <v>1.2087925003938387E-55</v>
      </c>
      <c r="CB15">
        <f>CB$2*EXP(- CB$1 * ($B15*_c1+$C15*_c2+$D15*_c3+'Input spectra'!$Y14))</f>
        <v>2.2971790794286851E-56</v>
      </c>
      <c r="CC15">
        <f>CC$2*EXP(- CC$1 * ($B15*_c1+$C15*_c2+$D15*_c3+'Input spectra'!$Y14))</f>
        <v>4.3678782424408042E-57</v>
      </c>
      <c r="CD15">
        <f>CD$2*EXP(- CD$1 * ($B15*_c1+$C15*_c2+$D15*_c3+'Input spectra'!$Y14))</f>
        <v>8.3093917115636994E-58</v>
      </c>
      <c r="CE15">
        <f>CE$2*EXP(- CE$1 * ($B15*_c1+$C15*_c2+$D15*_c3+'Input spectra'!$Y14))</f>
        <v>1.5815470070353342E-58</v>
      </c>
      <c r="CF15">
        <f>CF$2*EXP(- CF$1 * ($B15*_c1+$C15*_c2+$D15*_c3+'Input spectra'!$Y14))</f>
        <v>3.0116247869917263E-59</v>
      </c>
      <c r="CG15">
        <f>CG$2*EXP(- CG$1 * ($B15*_c1+$C15*_c2+$D15*_c3+'Input spectra'!$Y14))</f>
        <v>5.7374348823284876E-60</v>
      </c>
      <c r="CH15">
        <f>CH$2*EXP(- CH$1 * ($B15*_c1+$C15*_c2+$D15*_c3+'Input spectra'!$Y14))</f>
        <v>1.0935170915839167E-60</v>
      </c>
      <c r="CI15">
        <f>CI$2*EXP(- CI$1 * ($B15*_c1+$C15*_c2+$D15*_c3+'Input spectra'!$Y14))</f>
        <v>2.0850548119698333E-61</v>
      </c>
      <c r="CJ15">
        <f>CJ$2*EXP(- CJ$1 * ($B15*_c1+$C15*_c2+$D15*_c3+'Input spectra'!$Y14))</f>
        <v>3.9772883009452051E-62</v>
      </c>
      <c r="CK15">
        <f>CK$2*EXP(- CK$1 * ($B15*_c1+$C15*_c2+$D15*_c3+'Input spectra'!$Y14))</f>
        <v>7.5897651304101899E-63</v>
      </c>
      <c r="CL15">
        <f>CL$2*EXP(- CL$1 * ($B15*_c1+$C15*_c2+$D15*_c3+'Input spectra'!$Y14))</f>
        <v>1.4488905478976331E-63</v>
      </c>
      <c r="CM15">
        <f>CM$2*EXP(- CM$1 * ($B15*_c1+$C15*_c2+$D15*_c3+'Input spectra'!$Y14))</f>
        <v>2.7669634629834156E-64</v>
      </c>
      <c r="CN15">
        <f>CN$2*EXP(- CN$1 * ($B15*_c1+$C15*_c2+$D15*_c3+'Input spectra'!$Y14))</f>
        <v>5.2859954366214851E-65</v>
      </c>
      <c r="CO15">
        <f>CO$2*EXP(- CO$1 * ($B15*_c1+$C15*_c2+$D15*_c3+'Input spectra'!$Y14))</f>
        <v>1.0101848126581799E-65</v>
      </c>
      <c r="CP15">
        <f>CP$2*EXP(- CP$1 * ($B15*_c1+$C15*_c2+$D15*_c3+'Input spectra'!$Y14))</f>
        <v>1.9311722000826078E-66</v>
      </c>
      <c r="CQ15">
        <f>CQ$2*EXP(- CQ$1 * ($B15*_c1+$C15*_c2+$D15*_c3+'Input spectra'!$Y14))</f>
        <v>3.6930308302399121E-67</v>
      </c>
      <c r="CR15">
        <f>CR$2*EXP(- CR$1 * ($B15*_c1+$C15*_c2+$D15*_c3+'Input spectra'!$Y14))</f>
        <v>7.0645173303752534E-68</v>
      </c>
      <c r="CS15">
        <f>CS$2*EXP(- CS$1 * ($B15*_c1+$C15*_c2+$D15*_c3+'Input spectra'!$Y14))</f>
        <v>8.9504873674135782E-69</v>
      </c>
      <c r="CT15">
        <f>CT$2*EXP(- CT$1 * ($B15*_c1+$C15*_c2+$D15*_c3+'Input spectra'!$Y14))</f>
        <v>1.1439963569820792E-69</v>
      </c>
      <c r="CU15">
        <f>CU$2*EXP(- CU$1 * ($B15*_c1+$C15*_c2+$D15*_c3+'Input spectra'!$Y14))</f>
        <v>1.5590388289189393E-70</v>
      </c>
      <c r="CV15">
        <f>CV$2*EXP(- CV$1 * ($B15*_c1+$C15*_c2+$D15*_c3+'Input spectra'!$Y14))</f>
        <v>2.1342321742666614E-71</v>
      </c>
      <c r="CW15">
        <f>CW$2*EXP(- CW$1 * ($B15*_c1+$C15*_c2+$D15*_c3+'Input spectra'!$Y14))</f>
        <v>2.8676610691868338E-72</v>
      </c>
      <c r="CX15">
        <f>CX$2*EXP(- CX$1 * ($B15*_c1+$C15*_c2+$D15*_c3+'Input spectra'!$Y14))</f>
        <v>3.7094799785810932E-73</v>
      </c>
      <c r="CY15">
        <f>CY$2*EXP(- CY$1 * ($B15*_c1+$C15*_c2+$D15*_c3+'Input spectra'!$Y14))</f>
        <v>4.5080229429912393E-74</v>
      </c>
      <c r="CZ15">
        <f>CZ$2*EXP(- CZ$1 * ($B15*_c1+$C15*_c2+$D15*_c3+'Input spectra'!$Y14))</f>
        <v>4.9468088339348521E-75</v>
      </c>
      <c r="DA15">
        <f>DA$2*EXP(- DA$1 * ($B15*_c1+$C15*_c2+$D15*_c3+'Input spectra'!$Y14))</f>
        <v>4.5264318281622768E-76</v>
      </c>
      <c r="DB15">
        <f>DB$2*EXP(- DB$1 * ($B15*_c1+$C15*_c2+$D15*_c3+'Input spectra'!$Y14))</f>
        <v>2.7873155090956803E-77</v>
      </c>
      <c r="DC15">
        <f>DC$2*EXP(- DC$1 * ($B15*_c1+$C15*_c2+$D15*_c3+'Input spectra'!$Y14))</f>
        <v>3.4841226839824361E-79</v>
      </c>
      <c r="DD15">
        <f>DD$2*EXP(- DD$1 * ($B15*_c1+$C15*_c2+$D15*_c3+'Input spectra'!$Y14))</f>
        <v>0</v>
      </c>
      <c r="DE15">
        <f>DE$2*EXP(- DE$1 * ($B15*_c1+$C15*_c2+$D15*_c3+'Input spectra'!$Y14))</f>
        <v>0</v>
      </c>
      <c r="DF15">
        <f>DF$2*EXP(- DF$1 * ($B15*_c1+$C15*_c2+$D15*_c3+'Input spectra'!$Y14))</f>
        <v>0</v>
      </c>
      <c r="DG15">
        <f>DG$2*EXP(- DG$1 * ($B15*_c1+$C15*_c2+$D15*_c3+'Input spectra'!$Y14))</f>
        <v>0</v>
      </c>
      <c r="DH15">
        <f>DH$2*EXP(- DH$1 * ($B15*_c1+$C15*_c2+$D15*_c3+'Input spectra'!$Y14))</f>
        <v>0</v>
      </c>
      <c r="DI15">
        <f>DI$2*EXP(- DI$1 * ($B15*_c1+$C15*_c2+$D15*_c3+'Input spectra'!$Y14))</f>
        <v>0</v>
      </c>
      <c r="DJ15">
        <f>DJ$2*EXP(- DJ$1 * ($B15*_c1+$C15*_c2+$D15*_c3+'Input spectra'!$Y14))</f>
        <v>0</v>
      </c>
      <c r="DK15">
        <f>DK$2*EXP(- DK$1 * ($B15*_c1+$C15*_c2+$D15*_c3+'Input spectra'!$Y14))</f>
        <v>0</v>
      </c>
      <c r="DL15">
        <f>DL$2*EXP(- DL$1 * ($B15*_c1+$C15*_c2+$D15*_c3+'Input spectra'!$Y14))</f>
        <v>0</v>
      </c>
      <c r="DM15">
        <f>DM$2*EXP(- DM$1 * ($B15*_c1+$C15*_c2+$D15*_c3+'Input spectra'!$Y14))</f>
        <v>0</v>
      </c>
      <c r="DN15">
        <f>DN$2*EXP(- DN$1 * ($B15*_c1+$C15*_c2+$D15*_c3+'Input spectra'!$Y14))</f>
        <v>0</v>
      </c>
      <c r="DO15">
        <f>DO$2*EXP(- DO$1 * ($B15*_c1+$C15*_c2+$D15*_c3+'Input spectra'!$Y14))</f>
        <v>0</v>
      </c>
      <c r="DP15">
        <f>DP$2*EXP(- DP$1 * ($B15*_c1+$C15*_c2+$D15*_c3+'Input spectra'!$Y14))</f>
        <v>0</v>
      </c>
      <c r="DQ15">
        <f>DQ$2*EXP(- DQ$1 * ($B15*_c1+$C15*_c2+$D15*_c3+'Input spectra'!$Y14))</f>
        <v>0</v>
      </c>
      <c r="DR15">
        <f>DR$2*EXP(- DR$1 * ($B15*_c1+$C15*_c2+$D15*_c3+'Input spectra'!$Y14))</f>
        <v>0</v>
      </c>
      <c r="DS15">
        <f>DS$2*EXP(- DS$1 * ($B15*_c1+$C15*_c2+$D15*_c3+'Input spectra'!$Y14))</f>
        <v>0</v>
      </c>
      <c r="DT15">
        <f>DT$2*EXP(- DT$1 * ($B15*_c1+$C15*_c2+$D15*_c3+'Input spectra'!$Y14))</f>
        <v>0</v>
      </c>
      <c r="DU15">
        <f>DU$2*EXP(- DU$1 * ($B15*_c1+$C15*_c2+$D15*_c3+'Input spectra'!$Y14))</f>
        <v>0</v>
      </c>
      <c r="DV15">
        <f>DV$2*EXP(- DV$1 * ($B15*_c1+$C15*_c2+$D15*_c3+'Input spectra'!$Y14))</f>
        <v>0</v>
      </c>
      <c r="DW15">
        <f>DW$2*EXP(- DW$1 * ($B15*_c1+$C15*_c2+$D15*_c3+'Input spectra'!$Y14))</f>
        <v>0</v>
      </c>
      <c r="DX15">
        <f>DX$2*EXP(- DX$1 * ($B15*_c1+$C15*_c2+$D15*_c3+'Input spectra'!$Y14))</f>
        <v>0</v>
      </c>
      <c r="DY15">
        <f>DY$2*EXP(- DY$1 * ($B15*_c1+$C15*_c2+$D15*_c3+'Input spectra'!$Y14))</f>
        <v>0</v>
      </c>
      <c r="DZ15">
        <f>DZ$2*EXP(- DZ$1 * ($B15*_c1+$C15*_c2+$D15*_c3+'Input spectra'!$Y14))</f>
        <v>0</v>
      </c>
      <c r="EA15">
        <f>EA$2*EXP(- EA$1 * ($B15*_c1+$C15*_c2+$D15*_c3+'Input spectra'!$Y14))</f>
        <v>0</v>
      </c>
      <c r="EB15">
        <f>EB$2*EXP(- EB$1 * ($B15*_c1+$C15*_c2+$D15*_c3+'Input spectra'!$Y14))</f>
        <v>0</v>
      </c>
      <c r="EC15">
        <f>EC$2*EXP(- EC$1 * ($B15*_c1+$C15*_c2+$D15*_c3+'Input spectra'!$Y14))</f>
        <v>0</v>
      </c>
      <c r="ED15">
        <f>ED$2*EXP(- ED$1 * ($B15*_c1+$C15*_c2+$D15*_c3+'Input spectra'!$Y14))</f>
        <v>0</v>
      </c>
      <c r="EE15">
        <f>EE$2*EXP(- EE$1 * ($B15*_c1+$C15*_c2+$D15*_c3+'Input spectra'!$Y14))</f>
        <v>0</v>
      </c>
      <c r="EF15">
        <f>EF$2*EXP(- EF$1 * ($B15*_c1+$C15*_c2+$D15*_c3+'Input spectra'!$Y14))</f>
        <v>0</v>
      </c>
      <c r="EG15">
        <f>EG$2*EXP(- EG$1 * ($B15*_c1+$C15*_c2+$D15*_c3+'Input spectra'!$Y14))</f>
        <v>0</v>
      </c>
      <c r="EH15">
        <f>EH$2*EXP(- EH$1 * ($B15*_c1+$C15*_c2+$D15*_c3+'Input spectra'!$Y14))</f>
        <v>0</v>
      </c>
      <c r="EI15">
        <f>EI$2*EXP(- EI$1 * ($B15*_c1+$C15*_c2+$D15*_c3+'Input spectra'!$Y14))</f>
        <v>0</v>
      </c>
      <c r="EJ15">
        <f>EJ$2*EXP(- EJ$1 * ($B15*_c1+$C15*_c2+$D15*_c3+'Input spectra'!$Y14))</f>
        <v>0</v>
      </c>
      <c r="EK15">
        <f>EK$2*EXP(- EK$1 * ($B15*_c1+$C15*_c2+$D15*_c3+'Input spectra'!$Y14))</f>
        <v>0</v>
      </c>
      <c r="EL15">
        <f>EL$2*EXP(- EL$1 * ($B15*_c1+$C15*_c2+$D15*_c3+'Input spectra'!$Y14))</f>
        <v>0</v>
      </c>
      <c r="EM15">
        <f>EM$2*EXP(- EM$1 * ($B15*_c1+$C15*_c2+$D15*_c3+'Input spectra'!$Y14))</f>
        <v>0</v>
      </c>
      <c r="EN15">
        <f>EN$2*EXP(- EN$1 * ($B15*_c1+$C15*_c2+$D15*_c3+'Input spectra'!$Y14))</f>
        <v>0</v>
      </c>
      <c r="EO15">
        <f>EO$2*EXP(- EO$1 * ($B15*_c1+$C15*_c2+$D15*_c3+'Input spectra'!$Y14))</f>
        <v>0</v>
      </c>
      <c r="EP15">
        <f>EP$2*EXP(- EP$1 * ($B15*_c1+$C15*_c2+$D15*_c3+'Input spectra'!$Y14))</f>
        <v>0</v>
      </c>
      <c r="EQ15">
        <f>EQ$2*EXP(- EQ$1 * ($B15*_c1+$C15*_c2+$D15*_c3+'Input spectra'!$Y14))</f>
        <v>0</v>
      </c>
      <c r="ER15">
        <f>ER$2*EXP(- ER$1 * ($B15*_c1+$C15*_c2+$D15*_c3+'Input spectra'!$Y14))</f>
        <v>0</v>
      </c>
      <c r="ES15">
        <f>ES$2*EXP(- ES$1 * ($B15*_c1+$C15*_c2+$D15*_c3+'Input spectra'!$Y14))</f>
        <v>0</v>
      </c>
      <c r="ET15">
        <f>ET$2*EXP(- ET$1 * ($B15*_c1+$C15*_c2+$D15*_c3+'Input spectra'!$Y14))</f>
        <v>0</v>
      </c>
      <c r="EU15">
        <f>EU$2*EXP(- EU$1 * ($B15*_c1+$C15*_c2+$D15*_c3+'Input spectra'!$Y14))</f>
        <v>0</v>
      </c>
      <c r="EV15">
        <f>EV$2*EXP(- EV$1 * ($B15*_c1+$C15*_c2+$D15*_c3+'Input spectra'!$Y14))</f>
        <v>0</v>
      </c>
      <c r="EW15">
        <f>EW$2*EXP(- EW$1 * ($B15*_c1+$C15*_c2+$D15*_c3+'Input spectra'!$Y14))</f>
        <v>0</v>
      </c>
      <c r="EX15">
        <f>EX$2*EXP(- EX$1 * ($B15*_c1+$C15*_c2+$D15*_c3+'Input spectra'!$Y14))</f>
        <v>0</v>
      </c>
      <c r="EY15">
        <f>EY$2*EXP(- EY$1 * ($B15*_c1+$C15*_c2+$D15*_c3+'Input spectra'!$Y14))</f>
        <v>0</v>
      </c>
      <c r="FA15">
        <f t="shared" si="0"/>
        <v>2.5640581132634659E-2</v>
      </c>
      <c r="FD15">
        <f>(1-EXP(-($B15*_c1+$C15*_c2+$D15*_c3+'Input spectra'!$Y14)*_t))/2</f>
        <v>0.4998556966041392</v>
      </c>
      <c r="FE15">
        <f>LN(1-FD15)/(-($B15*_c1+$C15*_c2+$D15*_c3+'Input spectra'!$Y14))</f>
        <v>4.2504340758452039E-2</v>
      </c>
    </row>
    <row r="16" spans="1:161" x14ac:dyDescent="0.25">
      <c r="A16">
        <v>345</v>
      </c>
      <c r="B16">
        <f>'Input spectra'!B15</f>
        <v>1.8938126164400599</v>
      </c>
      <c r="C16">
        <f>'Input spectra'!D15</f>
        <v>1.55230914888037</v>
      </c>
      <c r="D16">
        <f>'Input spectra'!F15</f>
        <v>9.5092024539877404E-2</v>
      </c>
      <c r="E16">
        <f>E$2*EXP(- E$1 * ($B16*_c1+$C16*_c2+$D16*_c3+'Input spectra'!$Y15))</f>
        <v>2.0653927966864227E-2</v>
      </c>
      <c r="F16">
        <f>F$2*EXP(- F$1 * ($B16*_c1+$C16*_c2+$D16*_c3+'Input spectra'!$Y15))</f>
        <v>4.2343838325879096E-3</v>
      </c>
      <c r="G16">
        <f>G$2*EXP(- G$1 * ($B16*_c1+$C16*_c2+$D16*_c3+'Input spectra'!$Y15))</f>
        <v>8.6806933469647189E-4</v>
      </c>
      <c r="H16">
        <f>H$2*EXP(- H$1 * ($B16*_c1+$C16*_c2+$D16*_c3+'Input spectra'!$Y15))</f>
        <v>1.7794872756019296E-4</v>
      </c>
      <c r="I16">
        <f>I$2*EXP(- I$1 * ($B16*_c1+$C16*_c2+$D16*_c3+'Input spectra'!$Y15))</f>
        <v>3.6476342501505287E-5</v>
      </c>
      <c r="J16">
        <f>J$2*EXP(- J$1 * ($B16*_c1+$C16*_c2+$D16*_c3+'Input spectra'!$Y15))</f>
        <v>7.4765845045146659E-6</v>
      </c>
      <c r="K16">
        <f>K$2*EXP(- K$1 * ($B16*_c1+$C16*_c2+$D16*_c3+'Input spectra'!$Y15))</f>
        <v>1.5323938495100946E-6</v>
      </c>
      <c r="L16">
        <f>L$2*EXP(- L$1 * ($B16*_c1+$C16*_c2+$D16*_c3+'Input spectra'!$Y15))</f>
        <v>3.1405981270290833E-7</v>
      </c>
      <c r="M16">
        <f>M$2*EXP(- M$1 * ($B16*_c1+$C16*_c2+$D16*_c3+'Input spectra'!$Y15))</f>
        <v>6.4361885691674833E-8</v>
      </c>
      <c r="N16">
        <f>N$2*EXP(- N$1 * ($B16*_c1+$C16*_c2+$D16*_c3+'Input spectra'!$Y15))</f>
        <v>1.3189222054893596E-8</v>
      </c>
      <c r="O16">
        <f>O$2*EXP(- O$1 * ($B16*_c1+$C16*_c2+$D16*_c3+'Input spectra'!$Y15))</f>
        <v>2.7026090224697332E-9</v>
      </c>
      <c r="P16">
        <f>P$2*EXP(- P$1 * ($B16*_c1+$C16*_c2+$D16*_c3+'Input spectra'!$Y15))</f>
        <v>5.5375858234554212E-10</v>
      </c>
      <c r="Q16">
        <f>Q$2*EXP(- Q$1 * ($B16*_c1+$C16*_c2+$D16*_c3+'Input spectra'!$Y15))</f>
        <v>1.1345679148387625E-10</v>
      </c>
      <c r="R16">
        <f>R$2*EXP(- R$1 * ($B16*_c1+$C16*_c2+$D16*_c3+'Input spectra'!$Y15))</f>
        <v>2.324410715500661E-11</v>
      </c>
      <c r="S16">
        <f>S$2*EXP(- S$1 * ($B16*_c1+$C16*_c2+$D16*_c3+'Input spectra'!$Y15))</f>
        <v>4.7617559905021367E-12</v>
      </c>
      <c r="T16">
        <f>T$2*EXP(- T$1 * ($B16*_c1+$C16*_c2+$D16*_c3+'Input spectra'!$Y15))</f>
        <v>9.7542266786692333E-13</v>
      </c>
      <c r="U16">
        <f>U$2*EXP(- U$1 * ($B16*_c1+$C16*_c2+$D16*_c3+'Input spectra'!$Y15))</f>
        <v>1.997972568901509E-13</v>
      </c>
      <c r="V16">
        <f>V$2*EXP(- V$1 * ($B16*_c1+$C16*_c2+$D16*_c3+'Input spectra'!$Y15))</f>
        <v>4.0921984665671332E-14</v>
      </c>
      <c r="W16">
        <f>W$2*EXP(- W$1 * ($B16*_c1+$C16*_c2+$D16*_c3+'Input spectra'!$Y15))</f>
        <v>8.380961629513852E-15</v>
      </c>
      <c r="X16">
        <f>X$2*EXP(- X$1 * ($B16*_c1+$C16*_c2+$D16*_c3+'Input spectra'!$Y15))</f>
        <v>1.7163288725314302E-15</v>
      </c>
      <c r="Y16">
        <f>Y$2*EXP(- Y$1 * ($B16*_c1+$C16*_c2+$D16*_c3+'Input spectra'!$Y15))</f>
        <v>3.5146018918756104E-16</v>
      </c>
      <c r="Z16">
        <f>Z$2*EXP(- Z$1 * ($B16*_c1+$C16*_c2+$D16*_c3+'Input spectra'!$Y15))</f>
        <v>7.1964814696438729E-17</v>
      </c>
      <c r="AA16">
        <f>AA$2*EXP(- AA$1 * ($B16*_c1+$C16*_c2+$D16*_c3+'Input spectra'!$Y15))</f>
        <v>1.4734390728308533E-17</v>
      </c>
      <c r="AB16">
        <f>AB$2*EXP(- AB$1 * ($B16*_c1+$C16*_c2+$D16*_c3+'Input spectra'!$Y15))</f>
        <v>3.0165566936041953E-18</v>
      </c>
      <c r="AC16">
        <f>AC$2*EXP(- AC$1 * ($B16*_c1+$C16*_c2+$D16*_c3+'Input spectra'!$Y15))</f>
        <v>6.1752929685838309E-19</v>
      </c>
      <c r="AD16">
        <f>AD$2*EXP(- AD$1 * ($B16*_c1+$C16*_c2+$D16*_c3+'Input spectra'!$Y15))</f>
        <v>1.2640661920056216E-19</v>
      </c>
      <c r="AE16">
        <f>AE$2*EXP(- AE$1 * ($B16*_c1+$C16*_c2+$D16*_c3+'Input spectra'!$Y15))</f>
        <v>2.5873050515327294E-20</v>
      </c>
      <c r="AF16">
        <f>AF$2*EXP(- AF$1 * ($B16*_c1+$C16*_c2+$D16*_c3+'Input spectra'!$Y15))</f>
        <v>5.2952980031722493E-21</v>
      </c>
      <c r="AG16">
        <f>AG$2*EXP(- AG$1 * ($B16*_c1+$C16*_c2+$D16*_c3+'Input spectra'!$Y15))</f>
        <v>1.0836710864738275E-21</v>
      </c>
      <c r="AH16">
        <f>AH$2*EXP(- AH$1 * ($B16*_c1+$C16*_c2+$D16*_c3+'Input spectra'!$Y15))</f>
        <v>2.2175234492800909E-22</v>
      </c>
      <c r="AI16">
        <f>AI$2*EXP(- AI$1 * ($B16*_c1+$C16*_c2+$D16*_c3+'Input spectra'!$Y15))</f>
        <v>4.5373464003044489E-23</v>
      </c>
      <c r="AJ16">
        <f>AJ$2*EXP(- AJ$1 * ($B16*_c1+$C16*_c2+$D16*_c3+'Input spectra'!$Y15))</f>
        <v>9.283204960396906E-24</v>
      </c>
      <c r="AK16">
        <f>AK$2*EXP(- AK$1 * ($B16*_c1+$C16*_c2+$D16*_c3+'Input spectra'!$Y15))</f>
        <v>1.8991335954632779E-24</v>
      </c>
      <c r="AL16">
        <f>AL$2*EXP(- AL$1 * ($B16*_c1+$C16*_c2+$D16*_c3+'Input spectra'!$Y15))</f>
        <v>3.8848471406540185E-25</v>
      </c>
      <c r="AM16">
        <f>AM$2*EXP(- AM$1 * ($B16*_c1+$C16*_c2+$D16*_c3+'Input spectra'!$Y15))</f>
        <v>7.9460709856918773E-26</v>
      </c>
      <c r="AN16">
        <f>AN$2*EXP(- AN$1 * ($B16*_c1+$C16*_c2+$D16*_c3+'Input spectra'!$Y15))</f>
        <v>1.625138041126078E-26</v>
      </c>
      <c r="AO16">
        <f>AO$2*EXP(- AO$1 * ($B16*_c1+$C16*_c2+$D16*_c3+'Input spectra'!$Y15))</f>
        <v>3.3234303637869233E-27</v>
      </c>
      <c r="AP16">
        <f>AP$2*EXP(- AP$1 * ($B16*_c1+$C16*_c2+$D16*_c3+'Input spectra'!$Y15))</f>
        <v>6.7958001458767661E-28</v>
      </c>
      <c r="AQ16">
        <f>AQ$2*EXP(- AQ$1 * ($B16*_c1+$C16*_c2+$D16*_c3+'Input spectra'!$Y15))</f>
        <v>1.389477292472754E-28</v>
      </c>
      <c r="AR16">
        <f>AR$2*EXP(- AR$1 * ($B16*_c1+$C16*_c2+$D16*_c3+'Input spectra'!$Y15))</f>
        <v>2.8406535880342623E-29</v>
      </c>
      <c r="AS16">
        <f>AS$2*EXP(- AS$1 * ($B16*_c1+$C16*_c2+$D16*_c3+'Input spectra'!$Y15))</f>
        <v>5.8068440648423077E-30</v>
      </c>
      <c r="AT16">
        <f>AT$2*EXP(- AT$1 * ($B16*_c1+$C16*_c2+$D16*_c3+'Input spectra'!$Y15))</f>
        <v>1.1869056301445793E-30</v>
      </c>
      <c r="AU16">
        <f>AU$2*EXP(- AU$1 * ($B16*_c1+$C16*_c2+$D16*_c3+'Input spectra'!$Y15))</f>
        <v>2.4257464069069452E-31</v>
      </c>
      <c r="AV16">
        <f>AV$2*EXP(- AV$1 * ($B16*_c1+$C16*_c2+$D16*_c3+'Input spectra'!$Y15))</f>
        <v>4.9570899163101801E-32</v>
      </c>
      <c r="AW16">
        <f>AW$2*EXP(- AW$1 * ($B16*_c1+$C16*_c2+$D16*_c3+'Input spectra'!$Y15))</f>
        <v>1.0128832056899887E-32</v>
      </c>
      <c r="AX16">
        <f>AX$2*EXP(- AX$1 * ($B16*_c1+$C16*_c2+$D16*_c3+'Input spectra'!$Y15))</f>
        <v>2.0693886635800872E-33</v>
      </c>
      <c r="AY16">
        <f>AY$2*EXP(- AY$1 * ($B16*_c1+$C16*_c2+$D16*_c3+'Input spectra'!$Y15))</f>
        <v>3.8160637095876712E-34</v>
      </c>
      <c r="AZ16">
        <f>AZ$2*EXP(- AZ$1 * ($B16*_c1+$C16*_c2+$D16*_c3+'Input spectra'!$Y15))</f>
        <v>6.7642453910546038E-35</v>
      </c>
      <c r="BA16">
        <f>BA$2*EXP(- BA$1 * ($B16*_c1+$C16*_c2+$D16*_c3+'Input spectra'!$Y15))</f>
        <v>1.2631593679317458E-35</v>
      </c>
      <c r="BB16">
        <f>BB$2*EXP(- BB$1 * ($B16*_c1+$C16*_c2+$D16*_c3+'Input spectra'!$Y15))</f>
        <v>2.400317699180922E-36</v>
      </c>
      <c r="BC16">
        <f>BC$2*EXP(- BC$1 * ($B16*_c1+$C16*_c2+$D16*_c3+'Input spectra'!$Y15))</f>
        <v>4.6063861428436052E-37</v>
      </c>
      <c r="BD16">
        <f>BD$2*EXP(- BD$1 * ($B16*_c1+$C16*_c2+$D16*_c3+'Input spectra'!$Y15))</f>
        <v>8.8989226914129191E-38</v>
      </c>
      <c r="BE16">
        <f>BE$2*EXP(- BE$1 * ($B16*_c1+$C16*_c2+$D16*_c3+'Input spectra'!$Y15))</f>
        <v>1.7276266004706027E-38</v>
      </c>
      <c r="BF16">
        <f>BF$2*EXP(- BF$1 * ($B16*_c1+$C16*_c2+$D16*_c3+'Input spectra'!$Y15))</f>
        <v>3.366958351040738E-39</v>
      </c>
      <c r="BG16">
        <f>BG$2*EXP(- BG$1 * ($B16*_c1+$C16*_c2+$D16*_c3+'Input spectra'!$Y15))</f>
        <v>6.5825457318990188E-40</v>
      </c>
      <c r="BH16">
        <f>BH$2*EXP(- BH$1 * ($B16*_c1+$C16*_c2+$D16*_c3+'Input spectra'!$Y15))</f>
        <v>1.290329060542957E-40</v>
      </c>
      <c r="BI16">
        <f>BI$2*EXP(- BI$1 * ($B16*_c1+$C16*_c2+$D16*_c3+'Input spectra'!$Y15))</f>
        <v>2.5351049127761601E-41</v>
      </c>
      <c r="BJ16">
        <f>BJ$2*EXP(- BJ$1 * ($B16*_c1+$C16*_c2+$D16*_c3+'Input spectra'!$Y15))</f>
        <v>4.9906387789042154E-42</v>
      </c>
      <c r="BK16">
        <f>BK$2*EXP(- BK$1 * ($B16*_c1+$C16*_c2+$D16*_c3+'Input spectra'!$Y15))</f>
        <v>9.8419926957331751E-43</v>
      </c>
      <c r="BL16">
        <f>BL$2*EXP(- BL$1 * ($B16*_c1+$C16*_c2+$D16*_c3+'Input spectra'!$Y15))</f>
        <v>1.9440051830531217E-43</v>
      </c>
      <c r="BM16">
        <f>BM$2*EXP(- BM$1 * ($B16*_c1+$C16*_c2+$D16*_c3+'Input spectra'!$Y15))</f>
        <v>3.8453336976336559E-44</v>
      </c>
      <c r="BN16">
        <f>BN$2*EXP(- BN$1 * ($B16*_c1+$C16*_c2+$D16*_c3+'Input spectra'!$Y15))</f>
        <v>7.6161990411018563E-45</v>
      </c>
      <c r="BO16">
        <f>BO$2*EXP(- BO$1 * ($B16*_c1+$C16*_c2+$D16*_c3+'Input spectra'!$Y15))</f>
        <v>1.5103021865001887E-45</v>
      </c>
      <c r="BP16">
        <f>BP$2*EXP(- BP$1 * ($B16*_c1+$C16*_c2+$D16*_c3+'Input spectra'!$Y15))</f>
        <v>2.9982715430520154E-46</v>
      </c>
      <c r="BQ16">
        <f>BQ$2*EXP(- BQ$1 * ($B16*_c1+$C16*_c2+$D16*_c3+'Input spectra'!$Y15))</f>
        <v>5.9583378334642039E-47</v>
      </c>
      <c r="BR16">
        <f>BR$2*EXP(- BR$1 * ($B16*_c1+$C16*_c2+$D16*_c3+'Input spectra'!$Y15))</f>
        <v>1.185212264589233E-47</v>
      </c>
      <c r="BS16">
        <f>BS$2*EXP(- BS$1 * ($B16*_c1+$C16*_c2+$D16*_c3+'Input spectra'!$Y15))</f>
        <v>2.3597030597193822E-48</v>
      </c>
      <c r="BT16">
        <f>BT$2*EXP(- BT$1 * ($B16*_c1+$C16*_c2+$D16*_c3+'Input spectra'!$Y15))</f>
        <v>4.7020267697074026E-49</v>
      </c>
      <c r="BU16">
        <f>BU$2*EXP(- BU$1 * ($B16*_c1+$C16*_c2+$D16*_c3+'Input spectra'!$Y15))</f>
        <v>9.3768761126137013E-50</v>
      </c>
      <c r="BV16">
        <f>BV$2*EXP(- BV$1 * ($B16*_c1+$C16*_c2+$D16*_c3+'Input spectra'!$Y15))</f>
        <v>1.8713608517835278E-50</v>
      </c>
      <c r="BW16">
        <f>BW$2*EXP(- BW$1 * ($B16*_c1+$C16*_c2+$D16*_c3+'Input spectra'!$Y15))</f>
        <v>3.7373687277766197E-51</v>
      </c>
      <c r="BX16">
        <f>BX$2*EXP(- BX$1 * ($B16*_c1+$C16*_c2+$D16*_c3+'Input spectra'!$Y15))</f>
        <v>7.4690908058593252E-52</v>
      </c>
      <c r="BY16">
        <f>BY$2*EXP(- BY$1 * ($B16*_c1+$C16*_c2+$D16*_c3+'Input spectra'!$Y15))</f>
        <v>1.4936492480577208E-52</v>
      </c>
      <c r="BZ16">
        <f>BZ$2*EXP(- BZ$1 * ($B16*_c1+$C16*_c2+$D16*_c3+'Input spectra'!$Y15))</f>
        <v>2.9887907414956968E-53</v>
      </c>
      <c r="CA16">
        <f>CA$2*EXP(- CA$1 * ($B16*_c1+$C16*_c2+$D16*_c3+'Input spectra'!$Y15))</f>
        <v>5.9840657135128203E-54</v>
      </c>
      <c r="CB16">
        <f>CB$2*EXP(- CB$1 * ($B16*_c1+$C16*_c2+$D16*_c3+'Input spectra'!$Y15))</f>
        <v>1.1987815556519749E-54</v>
      </c>
      <c r="CC16">
        <f>CC$2*EXP(- CC$1 * ($B16*_c1+$C16*_c2+$D16*_c3+'Input spectra'!$Y15))</f>
        <v>2.4027928232410128E-55</v>
      </c>
      <c r="CD16">
        <f>CD$2*EXP(- CD$1 * ($B16*_c1+$C16*_c2+$D16*_c3+'Input spectra'!$Y15))</f>
        <v>4.8185418759644583E-56</v>
      </c>
      <c r="CE16">
        <f>CE$2*EXP(- CE$1 * ($B16*_c1+$C16*_c2+$D16*_c3+'Input spectra'!$Y15))</f>
        <v>9.6678323890661907E-57</v>
      </c>
      <c r="CF16">
        <f>CF$2*EXP(- CF$1 * ($B16*_c1+$C16*_c2+$D16*_c3+'Input spectra'!$Y15))</f>
        <v>1.9406556160771358E-57</v>
      </c>
      <c r="CG16">
        <f>CG$2*EXP(- CG$1 * ($B16*_c1+$C16*_c2+$D16*_c3+'Input spectra'!$Y15))</f>
        <v>3.8973192504289715E-58</v>
      </c>
      <c r="CH16">
        <f>CH$2*EXP(- CH$1 * ($B16*_c1+$C16*_c2+$D16*_c3+'Input spectra'!$Y15))</f>
        <v>7.83022769774234E-59</v>
      </c>
      <c r="CI16">
        <f>CI$2*EXP(- CI$1 * ($B16*_c1+$C16*_c2+$D16*_c3+'Input spectra'!$Y15))</f>
        <v>1.5738628877829634E-59</v>
      </c>
      <c r="CJ16">
        <f>CJ$2*EXP(- CJ$1 * ($B16*_c1+$C16*_c2+$D16*_c3+'Input spectra'!$Y15))</f>
        <v>3.164733133008126E-60</v>
      </c>
      <c r="CK16">
        <f>CK$2*EXP(- CK$1 * ($B16*_c1+$C16*_c2+$D16*_c3+'Input spectra'!$Y15))</f>
        <v>6.3661806822932574E-61</v>
      </c>
      <c r="CL16">
        <f>CL$2*EXP(- CL$1 * ($B16*_c1+$C16*_c2+$D16*_c3+'Input spectra'!$Y15))</f>
        <v>1.2811111342762542E-61</v>
      </c>
      <c r="CM16">
        <f>CM$2*EXP(- CM$1 * ($B16*_c1+$C16*_c2+$D16*_c3+'Input spectra'!$Y15))</f>
        <v>2.5790232276572121E-62</v>
      </c>
      <c r="CN16">
        <f>CN$2*EXP(- CN$1 * ($B16*_c1+$C16*_c2+$D16*_c3+'Input spectra'!$Y15))</f>
        <v>5.193728169364385E-63</v>
      </c>
      <c r="CO16">
        <f>CO$2*EXP(- CO$1 * ($B16*_c1+$C16*_c2+$D16*_c3+'Input spectra'!$Y15))</f>
        <v>1.0462943241828412E-63</v>
      </c>
      <c r="CP16">
        <f>CP$2*EXP(- CP$1 * ($B16*_c1+$C16*_c2+$D16*_c3+'Input spectra'!$Y15))</f>
        <v>2.1085050140350032E-64</v>
      </c>
      <c r="CQ16">
        <f>CQ$2*EXP(- CQ$1 * ($B16*_c1+$C16*_c2+$D16*_c3+'Input spectra'!$Y15))</f>
        <v>4.2504721315767713E-65</v>
      </c>
      <c r="CR16">
        <f>CR$2*EXP(- CR$1 * ($B16*_c1+$C16*_c2+$D16*_c3+'Input spectra'!$Y15))</f>
        <v>8.571115299629062E-66</v>
      </c>
      <c r="CS16">
        <f>CS$2*EXP(- CS$1 * ($B16*_c1+$C16*_c2+$D16*_c3+'Input spectra'!$Y15))</f>
        <v>1.144727534236338E-66</v>
      </c>
      <c r="CT16">
        <f>CT$2*EXP(- CT$1 * ($B16*_c1+$C16*_c2+$D16*_c3+'Input spectra'!$Y15))</f>
        <v>1.5423420145486156E-67</v>
      </c>
      <c r="CU16">
        <f>CU$2*EXP(- CU$1 * ($B16*_c1+$C16*_c2+$D16*_c3+'Input spectra'!$Y15))</f>
        <v>2.2157133897137672E-68</v>
      </c>
      <c r="CV16">
        <f>CV$2*EXP(- CV$1 * ($B16*_c1+$C16*_c2+$D16*_c3+'Input spectra'!$Y15))</f>
        <v>3.1974143215114429E-69</v>
      </c>
      <c r="CW16">
        <f>CW$2*EXP(- CW$1 * ($B16*_c1+$C16*_c2+$D16*_c3+'Input spectra'!$Y15))</f>
        <v>4.5288264284181757E-70</v>
      </c>
      <c r="CX16">
        <f>CX$2*EXP(- CX$1 * ($B16*_c1+$C16*_c2+$D16*_c3+'Input spectra'!$Y15))</f>
        <v>6.1754909530998819E-71</v>
      </c>
      <c r="CY16">
        <f>CY$2*EXP(- CY$1 * ($B16*_c1+$C16*_c2+$D16*_c3+'Input spectra'!$Y15))</f>
        <v>7.9112512768710859E-72</v>
      </c>
      <c r="CZ16">
        <f>CZ$2*EXP(- CZ$1 * ($B16*_c1+$C16*_c2+$D16*_c3+'Input spectra'!$Y15))</f>
        <v>9.1513421165470735E-73</v>
      </c>
      <c r="DA16">
        <f>DA$2*EXP(- DA$1 * ($B16*_c1+$C16*_c2+$D16*_c3+'Input spectra'!$Y15))</f>
        <v>8.8270634906650904E-74</v>
      </c>
      <c r="DB16">
        <f>DB$2*EXP(- DB$1 * ($B16*_c1+$C16*_c2+$D16*_c3+'Input spectra'!$Y15))</f>
        <v>5.7298994433130593E-75</v>
      </c>
      <c r="DC16">
        <f>DC$2*EXP(- DC$1 * ($B16*_c1+$C16*_c2+$D16*_c3+'Input spectra'!$Y15))</f>
        <v>7.5501383690772363E-77</v>
      </c>
      <c r="DD16">
        <f>DD$2*EXP(- DD$1 * ($B16*_c1+$C16*_c2+$D16*_c3+'Input spectra'!$Y15))</f>
        <v>0</v>
      </c>
      <c r="DE16">
        <f>DE$2*EXP(- DE$1 * ($B16*_c1+$C16*_c2+$D16*_c3+'Input spectra'!$Y15))</f>
        <v>0</v>
      </c>
      <c r="DF16">
        <f>DF$2*EXP(- DF$1 * ($B16*_c1+$C16*_c2+$D16*_c3+'Input spectra'!$Y15))</f>
        <v>0</v>
      </c>
      <c r="DG16">
        <f>DG$2*EXP(- DG$1 * ($B16*_c1+$C16*_c2+$D16*_c3+'Input spectra'!$Y15))</f>
        <v>0</v>
      </c>
      <c r="DH16">
        <f>DH$2*EXP(- DH$1 * ($B16*_c1+$C16*_c2+$D16*_c3+'Input spectra'!$Y15))</f>
        <v>0</v>
      </c>
      <c r="DI16">
        <f>DI$2*EXP(- DI$1 * ($B16*_c1+$C16*_c2+$D16*_c3+'Input spectra'!$Y15))</f>
        <v>0</v>
      </c>
      <c r="DJ16">
        <f>DJ$2*EXP(- DJ$1 * ($B16*_c1+$C16*_c2+$D16*_c3+'Input spectra'!$Y15))</f>
        <v>0</v>
      </c>
      <c r="DK16">
        <f>DK$2*EXP(- DK$1 * ($B16*_c1+$C16*_c2+$D16*_c3+'Input spectra'!$Y15))</f>
        <v>0</v>
      </c>
      <c r="DL16">
        <f>DL$2*EXP(- DL$1 * ($B16*_c1+$C16*_c2+$D16*_c3+'Input spectra'!$Y15))</f>
        <v>0</v>
      </c>
      <c r="DM16">
        <f>DM$2*EXP(- DM$1 * ($B16*_c1+$C16*_c2+$D16*_c3+'Input spectra'!$Y15))</f>
        <v>0</v>
      </c>
      <c r="DN16">
        <f>DN$2*EXP(- DN$1 * ($B16*_c1+$C16*_c2+$D16*_c3+'Input spectra'!$Y15))</f>
        <v>0</v>
      </c>
      <c r="DO16">
        <f>DO$2*EXP(- DO$1 * ($B16*_c1+$C16*_c2+$D16*_c3+'Input spectra'!$Y15))</f>
        <v>0</v>
      </c>
      <c r="DP16">
        <f>DP$2*EXP(- DP$1 * ($B16*_c1+$C16*_c2+$D16*_c3+'Input spectra'!$Y15))</f>
        <v>0</v>
      </c>
      <c r="DQ16">
        <f>DQ$2*EXP(- DQ$1 * ($B16*_c1+$C16*_c2+$D16*_c3+'Input spectra'!$Y15))</f>
        <v>0</v>
      </c>
      <c r="DR16">
        <f>DR$2*EXP(- DR$1 * ($B16*_c1+$C16*_c2+$D16*_c3+'Input spectra'!$Y15))</f>
        <v>0</v>
      </c>
      <c r="DS16">
        <f>DS$2*EXP(- DS$1 * ($B16*_c1+$C16*_c2+$D16*_c3+'Input spectra'!$Y15))</f>
        <v>0</v>
      </c>
      <c r="DT16">
        <f>DT$2*EXP(- DT$1 * ($B16*_c1+$C16*_c2+$D16*_c3+'Input spectra'!$Y15))</f>
        <v>0</v>
      </c>
      <c r="DU16">
        <f>DU$2*EXP(- DU$1 * ($B16*_c1+$C16*_c2+$D16*_c3+'Input spectra'!$Y15))</f>
        <v>0</v>
      </c>
      <c r="DV16">
        <f>DV$2*EXP(- DV$1 * ($B16*_c1+$C16*_c2+$D16*_c3+'Input spectra'!$Y15))</f>
        <v>0</v>
      </c>
      <c r="DW16">
        <f>DW$2*EXP(- DW$1 * ($B16*_c1+$C16*_c2+$D16*_c3+'Input spectra'!$Y15))</f>
        <v>0</v>
      </c>
      <c r="DX16">
        <f>DX$2*EXP(- DX$1 * ($B16*_c1+$C16*_c2+$D16*_c3+'Input spectra'!$Y15))</f>
        <v>0</v>
      </c>
      <c r="DY16">
        <f>DY$2*EXP(- DY$1 * ($B16*_c1+$C16*_c2+$D16*_c3+'Input spectra'!$Y15))</f>
        <v>0</v>
      </c>
      <c r="DZ16">
        <f>DZ$2*EXP(- DZ$1 * ($B16*_c1+$C16*_c2+$D16*_c3+'Input spectra'!$Y15))</f>
        <v>0</v>
      </c>
      <c r="EA16">
        <f>EA$2*EXP(- EA$1 * ($B16*_c1+$C16*_c2+$D16*_c3+'Input spectra'!$Y15))</f>
        <v>0</v>
      </c>
      <c r="EB16">
        <f>EB$2*EXP(- EB$1 * ($B16*_c1+$C16*_c2+$D16*_c3+'Input spectra'!$Y15))</f>
        <v>0</v>
      </c>
      <c r="EC16">
        <f>EC$2*EXP(- EC$1 * ($B16*_c1+$C16*_c2+$D16*_c3+'Input spectra'!$Y15))</f>
        <v>0</v>
      </c>
      <c r="ED16">
        <f>ED$2*EXP(- ED$1 * ($B16*_c1+$C16*_c2+$D16*_c3+'Input spectra'!$Y15))</f>
        <v>0</v>
      </c>
      <c r="EE16">
        <f>EE$2*EXP(- EE$1 * ($B16*_c1+$C16*_c2+$D16*_c3+'Input spectra'!$Y15))</f>
        <v>0</v>
      </c>
      <c r="EF16">
        <f>EF$2*EXP(- EF$1 * ($B16*_c1+$C16*_c2+$D16*_c3+'Input spectra'!$Y15))</f>
        <v>0</v>
      </c>
      <c r="EG16">
        <f>EG$2*EXP(- EG$1 * ($B16*_c1+$C16*_c2+$D16*_c3+'Input spectra'!$Y15))</f>
        <v>0</v>
      </c>
      <c r="EH16">
        <f>EH$2*EXP(- EH$1 * ($B16*_c1+$C16*_c2+$D16*_c3+'Input spectra'!$Y15))</f>
        <v>0</v>
      </c>
      <c r="EI16">
        <f>EI$2*EXP(- EI$1 * ($B16*_c1+$C16*_c2+$D16*_c3+'Input spectra'!$Y15))</f>
        <v>0</v>
      </c>
      <c r="EJ16">
        <f>EJ$2*EXP(- EJ$1 * ($B16*_c1+$C16*_c2+$D16*_c3+'Input spectra'!$Y15))</f>
        <v>0</v>
      </c>
      <c r="EK16">
        <f>EK$2*EXP(- EK$1 * ($B16*_c1+$C16*_c2+$D16*_c3+'Input spectra'!$Y15))</f>
        <v>0</v>
      </c>
      <c r="EL16">
        <f>EL$2*EXP(- EL$1 * ($B16*_c1+$C16*_c2+$D16*_c3+'Input spectra'!$Y15))</f>
        <v>0</v>
      </c>
      <c r="EM16">
        <f>EM$2*EXP(- EM$1 * ($B16*_c1+$C16*_c2+$D16*_c3+'Input spectra'!$Y15))</f>
        <v>0</v>
      </c>
      <c r="EN16">
        <f>EN$2*EXP(- EN$1 * ($B16*_c1+$C16*_c2+$D16*_c3+'Input spectra'!$Y15))</f>
        <v>0</v>
      </c>
      <c r="EO16">
        <f>EO$2*EXP(- EO$1 * ($B16*_c1+$C16*_c2+$D16*_c3+'Input spectra'!$Y15))</f>
        <v>0</v>
      </c>
      <c r="EP16">
        <f>EP$2*EXP(- EP$1 * ($B16*_c1+$C16*_c2+$D16*_c3+'Input spectra'!$Y15))</f>
        <v>0</v>
      </c>
      <c r="EQ16">
        <f>EQ$2*EXP(- EQ$1 * ($B16*_c1+$C16*_c2+$D16*_c3+'Input spectra'!$Y15))</f>
        <v>0</v>
      </c>
      <c r="ER16">
        <f>ER$2*EXP(- ER$1 * ($B16*_c1+$C16*_c2+$D16*_c3+'Input spectra'!$Y15))</f>
        <v>0</v>
      </c>
      <c r="ES16">
        <f>ES$2*EXP(- ES$1 * ($B16*_c1+$C16*_c2+$D16*_c3+'Input spectra'!$Y15))</f>
        <v>0</v>
      </c>
      <c r="ET16">
        <f>ET$2*EXP(- ET$1 * ($B16*_c1+$C16*_c2+$D16*_c3+'Input spectra'!$Y15))</f>
        <v>0</v>
      </c>
      <c r="EU16">
        <f>EU$2*EXP(- EU$1 * ($B16*_c1+$C16*_c2+$D16*_c3+'Input spectra'!$Y15))</f>
        <v>0</v>
      </c>
      <c r="EV16">
        <f>EV$2*EXP(- EV$1 * ($B16*_c1+$C16*_c2+$D16*_c3+'Input spectra'!$Y15))</f>
        <v>0</v>
      </c>
      <c r="EW16">
        <f>EW$2*EXP(- EW$1 * ($B16*_c1+$C16*_c2+$D16*_c3+'Input spectra'!$Y15))</f>
        <v>0</v>
      </c>
      <c r="EX16">
        <f>EX$2*EXP(- EX$1 * ($B16*_c1+$C16*_c2+$D16*_c3+'Input spectra'!$Y15))</f>
        <v>0</v>
      </c>
      <c r="EY16">
        <f>EY$2*EXP(- EY$1 * ($B16*_c1+$C16*_c2+$D16*_c3+'Input spectra'!$Y15))</f>
        <v>0</v>
      </c>
      <c r="FA16">
        <f t="shared" si="0"/>
        <v>2.5980210192541722E-2</v>
      </c>
      <c r="FD16">
        <f>(1-EXP(-($B16*_c1+$C16*_c2+$D16*_c3+'Input spectra'!$Y15)*_t))/2</f>
        <v>0.49981216368279618</v>
      </c>
      <c r="FE16">
        <f>LN(1-FD16)/(-($B16*_c1+$C16*_c2+$D16*_c3+'Input spectra'!$Y15))</f>
        <v>4.3919729289803588E-2</v>
      </c>
    </row>
    <row r="17" spans="1:161" x14ac:dyDescent="0.25">
      <c r="A17">
        <v>350</v>
      </c>
      <c r="B17">
        <f>'Input spectra'!B16</f>
        <v>1.8171224265115</v>
      </c>
      <c r="C17">
        <f>'Input spectra'!D16</f>
        <v>1.5112625147713901</v>
      </c>
      <c r="D17">
        <f>'Input spectra'!F16</f>
        <v>9.3256498283472294E-2</v>
      </c>
      <c r="E17">
        <f>E$2*EXP(- E$1 * ($B17*_c1+$C17*_c2+$D17*_c3+'Input spectra'!$Y16))</f>
        <v>2.0653927966864227E-2</v>
      </c>
      <c r="F17">
        <f>F$2*EXP(- F$1 * ($B17*_c1+$C17*_c2+$D17*_c3+'Input spectra'!$Y16))</f>
        <v>4.4641608378267949E-3</v>
      </c>
      <c r="G17">
        <f>G$2*EXP(- G$1 * ($B17*_c1+$C17*_c2+$D17*_c3+'Input spectra'!$Y16))</f>
        <v>9.64836302356443E-4</v>
      </c>
      <c r="H17">
        <f>H$2*EXP(- H$1 * ($B17*_c1+$C17*_c2+$D17*_c3+'Input spectra'!$Y16))</f>
        <v>2.0851808045359673E-4</v>
      </c>
      <c r="I17">
        <f>I$2*EXP(- I$1 * ($B17*_c1+$C17*_c2+$D17*_c3+'Input spectra'!$Y16))</f>
        <v>4.5061923592338156E-5</v>
      </c>
      <c r="J17">
        <f>J$2*EXP(- J$1 * ($B17*_c1+$C17*_c2+$D17*_c3+'Input spectra'!$Y16))</f>
        <v>9.7375858295922038E-6</v>
      </c>
      <c r="K17">
        <f>K$2*EXP(- K$1 * ($B17*_c1+$C17*_c2+$D17*_c3+'Input spectra'!$Y16))</f>
        <v>2.1041081717918996E-6</v>
      </c>
      <c r="L17">
        <f>L$2*EXP(- L$1 * ($B17*_c1+$C17*_c2+$D17*_c3+'Input spectra'!$Y16))</f>
        <v>4.5463162281639788E-7</v>
      </c>
      <c r="M17">
        <f>M$2*EXP(- M$1 * ($B17*_c1+$C17*_c2+$D17*_c3+'Input spectra'!$Y16))</f>
        <v>9.8225815576015372E-8</v>
      </c>
      <c r="N17">
        <f>N$2*EXP(- N$1 * ($B17*_c1+$C17*_c2+$D17*_c3+'Input spectra'!$Y16))</f>
        <v>2.1220991646171947E-8</v>
      </c>
      <c r="O17">
        <f>O$2*EXP(- O$1 * ($B17*_c1+$C17*_c2+$D17*_c3+'Input spectra'!$Y16))</f>
        <v>4.5843664656055117E-9</v>
      </c>
      <c r="P17">
        <f>P$2*EXP(- P$1 * ($B17*_c1+$C17*_c2+$D17*_c3+'Input spectra'!$Y16))</f>
        <v>9.9029864619616959E-10</v>
      </c>
      <c r="Q17">
        <f>Q$2*EXP(- Q$1 * ($B17*_c1+$C17*_c2+$D17*_c3+'Input spectra'!$Y16))</f>
        <v>2.1390740709515425E-10</v>
      </c>
      <c r="R17">
        <f>R$2*EXP(- R$1 * ($B17*_c1+$C17*_c2+$D17*_c3+'Input spectra'!$Y16))</f>
        <v>4.6201683959927386E-11</v>
      </c>
      <c r="S17">
        <f>S$2*EXP(- S$1 * ($B17*_c1+$C17*_c2+$D17*_c3+'Input spectra'!$Y16))</f>
        <v>9.978417786336361E-12</v>
      </c>
      <c r="T17">
        <f>T$2*EXP(- T$1 * ($B17*_c1+$C17*_c2+$D17*_c3+'Input spectra'!$Y16))</f>
        <v>2.1549490230523048E-12</v>
      </c>
      <c r="U17">
        <f>U$2*EXP(- U$1 * ($B17*_c1+$C17*_c2+$D17*_c3+'Input spectra'!$Y16))</f>
        <v>4.6535382597090952E-13</v>
      </c>
      <c r="V17">
        <f>V$2*EXP(- V$1 * ($B17*_c1+$C17*_c2+$D17*_c3+'Input spectra'!$Y16))</f>
        <v>1.0048472917557799E-13</v>
      </c>
      <c r="W17">
        <f>W$2*EXP(- W$1 * ($B17*_c1+$C17*_c2+$D17*_c3+'Input spectra'!$Y16))</f>
        <v>2.1696358127388415E-14</v>
      </c>
      <c r="X17">
        <f>X$2*EXP(- X$1 * ($B17*_c1+$C17*_c2+$D17*_c3+'Input spectra'!$Y16))</f>
        <v>4.6842828096673334E-15</v>
      </c>
      <c r="Y17">
        <f>Y$2*EXP(- Y$1 * ($B17*_c1+$C17*_c2+$D17*_c3+'Input spectra'!$Y16))</f>
        <v>1.0112728504754609E-15</v>
      </c>
      <c r="Z17">
        <f>Z$2*EXP(- Z$1 * ($B17*_c1+$C17*_c2+$D17*_c3+'Input spectra'!$Y16))</f>
        <v>2.1830416990544228E-16</v>
      </c>
      <c r="AA17">
        <f>AA$2*EXP(- AA$1 * ($B17*_c1+$C17*_c2+$D17*_c3+'Input spectra'!$Y16))</f>
        <v>4.7121988913435809E-17</v>
      </c>
      <c r="AB17">
        <f>AB$2*EXP(- AB$1 * ($B17*_c1+$C17*_c2+$D17*_c3+'Input spectra'!$Y16))</f>
        <v>1.0170739542373022E-17</v>
      </c>
      <c r="AC17">
        <f>AC$2*EXP(- AC$1 * ($B17*_c1+$C17*_c2+$D17*_c3+'Input spectra'!$Y16))</f>
        <v>2.1950692080492252E-18</v>
      </c>
      <c r="AD17">
        <f>AD$2*EXP(- AD$1 * ($B17*_c1+$C17*_c2+$D17*_c3+'Input spectra'!$Y16))</f>
        <v>4.7370730056188377E-19</v>
      </c>
      <c r="AE17">
        <f>AE$2*EXP(- AE$1 * ($B17*_c1+$C17*_c2+$D17*_c3+'Input spectra'!$Y16))</f>
        <v>1.0222038415681392E-19</v>
      </c>
      <c r="AF17">
        <f>AF$2*EXP(- AF$1 * ($B17*_c1+$C17*_c2+$D17*_c3+'Input spectra'!$Y16))</f>
        <v>2.2056159243767732E-20</v>
      </c>
      <c r="AG17">
        <f>AG$2*EXP(- AG$1 * ($B17*_c1+$C17*_c2+$D17*_c3+'Input spectra'!$Y16))</f>
        <v>4.758680853755884E-21</v>
      </c>
      <c r="AH17">
        <f>AH$2*EXP(- AH$1 * ($B17*_c1+$C17*_c2+$D17*_c3+'Input spectra'!$Y16))</f>
        <v>1.0266133907293537E-21</v>
      </c>
      <c r="AI17">
        <f>AI$2*EXP(- AI$1 * ($B17*_c1+$C17*_c2+$D17*_c3+'Input spectra'!$Y16))</f>
        <v>2.2145742743842808E-22</v>
      </c>
      <c r="AJ17">
        <f>AJ$2*EXP(- AJ$1 * ($B17*_c1+$C17*_c2+$D17*_c3+'Input spectra'!$Y16))</f>
        <v>4.7767868638160164E-23</v>
      </c>
      <c r="AK17">
        <f>AK$2*EXP(- AK$1 * ($B17*_c1+$C17*_c2+$D17*_c3+'Input spectra'!$Y16))</f>
        <v>1.0302510163191313E-23</v>
      </c>
      <c r="AL17">
        <f>AL$2*EXP(- AL$1 * ($B17*_c1+$C17*_c2+$D17*_c3+'Input spectra'!$Y16))</f>
        <v>2.2218313003655671E-24</v>
      </c>
      <c r="AM17">
        <f>AM$2*EXP(- AM$1 * ($B17*_c1+$C17*_c2+$D17*_c3+'Input spectra'!$Y16))</f>
        <v>4.7911436977916156E-25</v>
      </c>
      <c r="AN17">
        <f>AN$2*EXP(- AN$1 * ($B17*_c1+$C17*_c2+$D17*_c3+'Input spectra'!$Y16))</f>
        <v>1.0330625616669498E-25</v>
      </c>
      <c r="AO17">
        <f>AO$2*EXP(- AO$1 * ($B17*_c1+$C17*_c2+$D17*_c3+'Input spectra'!$Y16))</f>
        <v>2.2272684256325106E-26</v>
      </c>
      <c r="AP17">
        <f>AP$2*EXP(- AP$1 * ($B17*_c1+$C17*_c2+$D17*_c3+'Input spectra'!$Y16))</f>
        <v>4.8014917387048781E-27</v>
      </c>
      <c r="AQ17">
        <f>AQ$2*EXP(- AQ$1 * ($B17*_c1+$C17*_c2+$D17*_c3+'Input spectra'!$Y16))</f>
        <v>1.0349911868566503E-27</v>
      </c>
      <c r="AR17">
        <f>AR$2*EXP(- AR$1 * ($B17*_c1+$C17*_c2+$D17*_c3+'Input spectra'!$Y16))</f>
        <v>2.2307612100481072E-28</v>
      </c>
      <c r="AS17">
        <f>AS$2*EXP(- AS$1 * ($B17*_c1+$C17*_c2+$D17*_c3+'Input spectra'!$Y16))</f>
        <v>4.8075585568939307E-29</v>
      </c>
      <c r="AT17">
        <f>AT$2*EXP(- AT$1 * ($B17*_c1+$C17*_c2+$D17*_c3+'Input spectra'!$Y16))</f>
        <v>1.0359772522082278E-29</v>
      </c>
      <c r="AU17">
        <f>AU$2*EXP(- AU$1 * ($B17*_c1+$C17*_c2+$D17*_c3+'Input spectra'!$Y16))</f>
        <v>2.2321790956507307E-30</v>
      </c>
      <c r="AV17">
        <f>AV$2*EXP(- AV$1 * ($B17*_c1+$C17*_c2+$D17*_c3+'Input spectra'!$Y16))</f>
        <v>4.809058354678401E-31</v>
      </c>
      <c r="AW17">
        <f>AW$2*EXP(- AW$1 * ($B17*_c1+$C17*_c2+$D17*_c3+'Input spectra'!$Y16))</f>
        <v>1.0359581970422183E-31</v>
      </c>
      <c r="AX17">
        <f>AX$2*EXP(- AX$1 * ($B17*_c1+$C17*_c2+$D17*_c3+'Input spectra'!$Y16))</f>
        <v>2.2313851419851289E-32</v>
      </c>
      <c r="AY17">
        <f>AY$2*EXP(- AY$1 * ($B17*_c1+$C17*_c2+$D17*_c3+'Input spectra'!$Y16))</f>
        <v>4.3380814158561392E-33</v>
      </c>
      <c r="AZ17">
        <f>AZ$2*EXP(- AZ$1 * ($B17*_c1+$C17*_c2+$D17*_c3+'Input spectra'!$Y16))</f>
        <v>8.1068296395419186E-34</v>
      </c>
      <c r="BA17">
        <f>BA$2*EXP(- BA$1 * ($B17*_c1+$C17*_c2+$D17*_c3+'Input spectra'!$Y16))</f>
        <v>1.5960241186554447E-34</v>
      </c>
      <c r="BB17">
        <f>BB$2*EXP(- BB$1 * ($B17*_c1+$C17*_c2+$D17*_c3+'Input spectra'!$Y16))</f>
        <v>3.1974196578752321E-35</v>
      </c>
      <c r="BC17">
        <f>BC$2*EXP(- BC$1 * ($B17*_c1+$C17*_c2+$D17*_c3+'Input spectra'!$Y16))</f>
        <v>6.4690553159767844E-36</v>
      </c>
      <c r="BD17">
        <f>BD$2*EXP(- BD$1 * ($B17*_c1+$C17*_c2+$D17*_c3+'Input spectra'!$Y16))</f>
        <v>1.3175514037492363E-36</v>
      </c>
      <c r="BE17">
        <f>BE$2*EXP(- BE$1 * ($B17*_c1+$C17*_c2+$D17*_c3+'Input spectra'!$Y16))</f>
        <v>2.6966813209244714E-37</v>
      </c>
      <c r="BF17">
        <f>BF$2*EXP(- BF$1 * ($B17*_c1+$C17*_c2+$D17*_c3+'Input spectra'!$Y16))</f>
        <v>5.5407314269733332E-38</v>
      </c>
      <c r="BG17">
        <f>BG$2*EXP(- BG$1 * ($B17*_c1+$C17*_c2+$D17*_c3+'Input spectra'!$Y16))</f>
        <v>1.1420177409073976E-38</v>
      </c>
      <c r="BH17">
        <f>BH$2*EXP(- BH$1 * ($B17*_c1+$C17*_c2+$D17*_c3+'Input spectra'!$Y16))</f>
        <v>2.3600926616896119E-39</v>
      </c>
      <c r="BI17">
        <f>BI$2*EXP(- BI$1 * ($B17*_c1+$C17*_c2+$D17*_c3+'Input spectra'!$Y16))</f>
        <v>4.888483159428382E-40</v>
      </c>
      <c r="BJ17">
        <f>BJ$2*EXP(- BJ$1 * ($B17*_c1+$C17*_c2+$D17*_c3+'Input spectra'!$Y16))</f>
        <v>1.0145744793981807E-40</v>
      </c>
      <c r="BK17">
        <f>BK$2*EXP(- BK$1 * ($B17*_c1+$C17*_c2+$D17*_c3+'Input spectra'!$Y16))</f>
        <v>2.1094073059050524E-41</v>
      </c>
      <c r="BL17">
        <f>BL$2*EXP(- BL$1 * ($B17*_c1+$C17*_c2+$D17*_c3+'Input spectra'!$Y16))</f>
        <v>4.3926281098260166E-42</v>
      </c>
      <c r="BM17">
        <f>BM$2*EXP(- BM$1 * ($B17*_c1+$C17*_c2+$D17*_c3+'Input spectra'!$Y16))</f>
        <v>9.1603203575148572E-43</v>
      </c>
      <c r="BN17">
        <f>BN$2*EXP(- BN$1 * ($B17*_c1+$C17*_c2+$D17*_c3+'Input spectra'!$Y16))</f>
        <v>1.9127778069545735E-43</v>
      </c>
      <c r="BO17">
        <f>BO$2*EXP(- BO$1 * ($B17*_c1+$C17*_c2+$D17*_c3+'Input spectra'!$Y16))</f>
        <v>3.9988922338906927E-44</v>
      </c>
      <c r="BP17">
        <f>BP$2*EXP(- BP$1 * ($B17*_c1+$C17*_c2+$D17*_c3+'Input spectra'!$Y16))</f>
        <v>8.369440431473769E-45</v>
      </c>
      <c r="BQ17">
        <f>BQ$2*EXP(- BQ$1 * ($B17*_c1+$C17*_c2+$D17*_c3+'Input spectra'!$Y16))</f>
        <v>1.7534774859784606E-45</v>
      </c>
      <c r="BR17">
        <f>BR$2*EXP(- BR$1 * ($B17*_c1+$C17*_c2+$D17*_c3+'Input spectra'!$Y16))</f>
        <v>3.6772301958032424E-46</v>
      </c>
      <c r="BS17">
        <f>BS$2*EXP(- BS$1 * ($B17*_c1+$C17*_c2+$D17*_c3+'Input spectra'!$Y16))</f>
        <v>7.7184775786897159E-47</v>
      </c>
      <c r="BT17">
        <f>BT$2*EXP(- BT$1 * ($B17*_c1+$C17*_c2+$D17*_c3+'Input spectra'!$Y16))</f>
        <v>1.6214703030773968E-47</v>
      </c>
      <c r="BU17">
        <f>BU$2*EXP(- BU$1 * ($B17*_c1+$C17*_c2+$D17*_c3+'Input spectra'!$Y16))</f>
        <v>3.4090368074616574E-48</v>
      </c>
      <c r="BV17">
        <f>BV$2*EXP(- BV$1 * ($B17*_c1+$C17*_c2+$D17*_c3+'Input spectra'!$Y16))</f>
        <v>7.172666900572039E-49</v>
      </c>
      <c r="BW17">
        <f>BW$2*EXP(- BW$1 * ($B17*_c1+$C17*_c2+$D17*_c3+'Input spectra'!$Y16))</f>
        <v>1.5102146556096029E-49</v>
      </c>
      <c r="BX17">
        <f>BX$2*EXP(- BX$1 * ($B17*_c1+$C17*_c2+$D17*_c3+'Input spectra'!$Y16))</f>
        <v>3.1819260566234407E-50</v>
      </c>
      <c r="BY17">
        <f>BY$2*EXP(- BY$1 * ($B17*_c1+$C17*_c2+$D17*_c3+'Input spectra'!$Y16))</f>
        <v>6.7084251534263605E-51</v>
      </c>
      <c r="BZ17">
        <f>BZ$2*EXP(- BZ$1 * ($B17*_c1+$C17*_c2+$D17*_c3+'Input spectra'!$Y16))</f>
        <v>1.4151975687023155E-51</v>
      </c>
      <c r="CA17">
        <f>CA$2*EXP(- CA$1 * ($B17*_c1+$C17*_c2+$D17*_c3+'Input spectra'!$Y16))</f>
        <v>2.987222206532396E-52</v>
      </c>
      <c r="CB17">
        <f>CB$2*EXP(- CB$1 * ($B17*_c1+$C17*_c2+$D17*_c3+'Input spectra'!$Y16))</f>
        <v>6.3090045094417559E-53</v>
      </c>
      <c r="CC17">
        <f>CC$2*EXP(- CC$1 * ($B17*_c1+$C17*_c2+$D17*_c3+'Input spectra'!$Y16))</f>
        <v>1.3331736524475527E-53</v>
      </c>
      <c r="CD17">
        <f>CD$2*EXP(- CD$1 * ($B17*_c1+$C17*_c2+$D17*_c3+'Input spectra'!$Y16))</f>
        <v>2.8186142553432435E-54</v>
      </c>
      <c r="CE17">
        <f>CE$2*EXP(- CE$1 * ($B17*_c1+$C17*_c2+$D17*_c3+'Input spectra'!$Y16))</f>
        <v>5.962092770364479E-55</v>
      </c>
      <c r="CF17">
        <f>CF$2*EXP(- CF$1 * ($B17*_c1+$C17*_c2+$D17*_c3+'Input spectra'!$Y16))</f>
        <v>1.2617336939226858E-55</v>
      </c>
      <c r="CG17">
        <f>CG$2*EXP(- CG$1 * ($B17*_c1+$C17*_c2+$D17*_c3+'Input spectra'!$Y16))</f>
        <v>2.6713747737281772E-56</v>
      </c>
      <c r="CH17">
        <f>CH$2*EXP(- CH$1 * ($B17*_c1+$C17*_c2+$D17*_c3+'Input spectra'!$Y16))</f>
        <v>5.6583895053832618E-57</v>
      </c>
      <c r="CI17">
        <f>CI$2*EXP(- CI$1 * ($B17*_c1+$C17*_c2+$D17*_c3+'Input spectra'!$Y16))</f>
        <v>1.1990435397505743E-57</v>
      </c>
      <c r="CJ17">
        <f>CJ$2*EXP(- CJ$1 * ($B17*_c1+$C17*_c2+$D17*_c3+'Input spectra'!$Y16))</f>
        <v>2.5418783563433676E-58</v>
      </c>
      <c r="CK17">
        <f>CK$2*EXP(- CK$1 * ($B17*_c1+$C17*_c2+$D17*_c3+'Input spectra'!$Y16))</f>
        <v>5.3907133658122037E-59</v>
      </c>
      <c r="CL17">
        <f>CL$2*EXP(- CL$1 * ($B17*_c1+$C17*_c2+$D17*_c3+'Input spectra'!$Y16))</f>
        <v>1.1436778128664788E-59</v>
      </c>
      <c r="CM17">
        <f>CM$2*EXP(- CM$1 * ($B17*_c1+$C17*_c2+$D17*_c3+'Input spectra'!$Y16))</f>
        <v>2.4272904897100287E-60</v>
      </c>
      <c r="CN17">
        <f>CN$2*EXP(- CN$1 * ($B17*_c1+$C17*_c2+$D17*_c3+'Input spectra'!$Y16))</f>
        <v>5.1534174877403565E-61</v>
      </c>
      <c r="CO17">
        <f>CO$2*EXP(- CO$1 * ($B17*_c1+$C17*_c2+$D17*_c3+'Input spectra'!$Y16))</f>
        <v>1.0945096401885966E-61</v>
      </c>
      <c r="CP17">
        <f>CP$2*EXP(- CP$1 * ($B17*_c1+$C17*_c2+$D17*_c3+'Input spectra'!$Y16))</f>
        <v>2.3253587826051135E-62</v>
      </c>
      <c r="CQ17">
        <f>CQ$2*EXP(- CQ$1 * ($B17*_c1+$C17*_c2+$D17*_c3+'Input spectra'!$Y16))</f>
        <v>4.9419928833765701E-63</v>
      </c>
      <c r="CR17">
        <f>CR$2*EXP(- CR$1 * ($B17*_c1+$C17*_c2+$D17*_c3+'Input spectra'!$Y16))</f>
        <v>1.0506350628305847E-63</v>
      </c>
      <c r="CS17">
        <f>CS$2*EXP(- CS$1 * ($B17*_c1+$C17*_c2+$D17*_c3+'Input spectra'!$Y16))</f>
        <v>1.4793341830641217E-64</v>
      </c>
      <c r="CT17">
        <f>CT$2*EXP(- CT$1 * ($B17*_c1+$C17*_c2+$D17*_c3+'Input spectra'!$Y16))</f>
        <v>2.1013309795564921E-65</v>
      </c>
      <c r="CU17">
        <f>CU$2*EXP(- CU$1 * ($B17*_c1+$C17*_c2+$D17*_c3+'Input spectra'!$Y16))</f>
        <v>3.1825626868035043E-66</v>
      </c>
      <c r="CV17">
        <f>CV$2*EXP(- CV$1 * ($B17*_c1+$C17*_c2+$D17*_c3+'Input spectra'!$Y16))</f>
        <v>4.8418564656549078E-67</v>
      </c>
      <c r="CW17">
        <f>CW$2*EXP(- CW$1 * ($B17*_c1+$C17*_c2+$D17*_c3+'Input spectra'!$Y16))</f>
        <v>7.2301662194082052E-68</v>
      </c>
      <c r="CX17">
        <f>CX$2*EXP(- CX$1 * ($B17*_c1+$C17*_c2+$D17*_c3+'Input spectra'!$Y16))</f>
        <v>1.0394023772084326E-68</v>
      </c>
      <c r="CY17">
        <f>CY$2*EXP(- CY$1 * ($B17*_c1+$C17*_c2+$D17*_c3+'Input spectra'!$Y16))</f>
        <v>1.4038057119572733E-69</v>
      </c>
      <c r="CZ17">
        <f>CZ$2*EXP(- CZ$1 * ($B17*_c1+$C17*_c2+$D17*_c3+'Input spectra'!$Y16))</f>
        <v>1.7119703088810671E-70</v>
      </c>
      <c r="DA17">
        <f>DA$2*EXP(- DA$1 * ($B17*_c1+$C17*_c2+$D17*_c3+'Input spectra'!$Y16))</f>
        <v>1.7409139195372111E-71</v>
      </c>
      <c r="DB17">
        <f>DB$2*EXP(- DB$1 * ($B17*_c1+$C17*_c2+$D17*_c3+'Input spectra'!$Y16))</f>
        <v>1.1914001713516199E-72</v>
      </c>
      <c r="DC17">
        <f>DC$2*EXP(- DC$1 * ($B17*_c1+$C17*_c2+$D17*_c3+'Input spectra'!$Y16))</f>
        <v>1.6550654745581059E-74</v>
      </c>
      <c r="DD17">
        <f>DD$2*EXP(- DD$1 * ($B17*_c1+$C17*_c2+$D17*_c3+'Input spectra'!$Y16))</f>
        <v>0</v>
      </c>
      <c r="DE17">
        <f>DE$2*EXP(- DE$1 * ($B17*_c1+$C17*_c2+$D17*_c3+'Input spectra'!$Y16))</f>
        <v>0</v>
      </c>
      <c r="DF17">
        <f>DF$2*EXP(- DF$1 * ($B17*_c1+$C17*_c2+$D17*_c3+'Input spectra'!$Y16))</f>
        <v>0</v>
      </c>
      <c r="DG17">
        <f>DG$2*EXP(- DG$1 * ($B17*_c1+$C17*_c2+$D17*_c3+'Input spectra'!$Y16))</f>
        <v>0</v>
      </c>
      <c r="DH17">
        <f>DH$2*EXP(- DH$1 * ($B17*_c1+$C17*_c2+$D17*_c3+'Input spectra'!$Y16))</f>
        <v>0</v>
      </c>
      <c r="DI17">
        <f>DI$2*EXP(- DI$1 * ($B17*_c1+$C17*_c2+$D17*_c3+'Input spectra'!$Y16))</f>
        <v>0</v>
      </c>
      <c r="DJ17">
        <f>DJ$2*EXP(- DJ$1 * ($B17*_c1+$C17*_c2+$D17*_c3+'Input spectra'!$Y16))</f>
        <v>0</v>
      </c>
      <c r="DK17">
        <f>DK$2*EXP(- DK$1 * ($B17*_c1+$C17*_c2+$D17*_c3+'Input spectra'!$Y16))</f>
        <v>0</v>
      </c>
      <c r="DL17">
        <f>DL$2*EXP(- DL$1 * ($B17*_c1+$C17*_c2+$D17*_c3+'Input spectra'!$Y16))</f>
        <v>0</v>
      </c>
      <c r="DM17">
        <f>DM$2*EXP(- DM$1 * ($B17*_c1+$C17*_c2+$D17*_c3+'Input spectra'!$Y16))</f>
        <v>0</v>
      </c>
      <c r="DN17">
        <f>DN$2*EXP(- DN$1 * ($B17*_c1+$C17*_c2+$D17*_c3+'Input spectra'!$Y16))</f>
        <v>0</v>
      </c>
      <c r="DO17">
        <f>DO$2*EXP(- DO$1 * ($B17*_c1+$C17*_c2+$D17*_c3+'Input spectra'!$Y16))</f>
        <v>0</v>
      </c>
      <c r="DP17">
        <f>DP$2*EXP(- DP$1 * ($B17*_c1+$C17*_c2+$D17*_c3+'Input spectra'!$Y16))</f>
        <v>0</v>
      </c>
      <c r="DQ17">
        <f>DQ$2*EXP(- DQ$1 * ($B17*_c1+$C17*_c2+$D17*_c3+'Input spectra'!$Y16))</f>
        <v>0</v>
      </c>
      <c r="DR17">
        <f>DR$2*EXP(- DR$1 * ($B17*_c1+$C17*_c2+$D17*_c3+'Input spectra'!$Y16))</f>
        <v>0</v>
      </c>
      <c r="DS17">
        <f>DS$2*EXP(- DS$1 * ($B17*_c1+$C17*_c2+$D17*_c3+'Input spectra'!$Y16))</f>
        <v>0</v>
      </c>
      <c r="DT17">
        <f>DT$2*EXP(- DT$1 * ($B17*_c1+$C17*_c2+$D17*_c3+'Input spectra'!$Y16))</f>
        <v>0</v>
      </c>
      <c r="DU17">
        <f>DU$2*EXP(- DU$1 * ($B17*_c1+$C17*_c2+$D17*_c3+'Input spectra'!$Y16))</f>
        <v>0</v>
      </c>
      <c r="DV17">
        <f>DV$2*EXP(- DV$1 * ($B17*_c1+$C17*_c2+$D17*_c3+'Input spectra'!$Y16))</f>
        <v>0</v>
      </c>
      <c r="DW17">
        <f>DW$2*EXP(- DW$1 * ($B17*_c1+$C17*_c2+$D17*_c3+'Input spectra'!$Y16))</f>
        <v>0</v>
      </c>
      <c r="DX17">
        <f>DX$2*EXP(- DX$1 * ($B17*_c1+$C17*_c2+$D17*_c3+'Input spectra'!$Y16))</f>
        <v>0</v>
      </c>
      <c r="DY17">
        <f>DY$2*EXP(- DY$1 * ($B17*_c1+$C17*_c2+$D17*_c3+'Input spectra'!$Y16))</f>
        <v>0</v>
      </c>
      <c r="DZ17">
        <f>DZ$2*EXP(- DZ$1 * ($B17*_c1+$C17*_c2+$D17*_c3+'Input spectra'!$Y16))</f>
        <v>0</v>
      </c>
      <c r="EA17">
        <f>EA$2*EXP(- EA$1 * ($B17*_c1+$C17*_c2+$D17*_c3+'Input spectra'!$Y16))</f>
        <v>0</v>
      </c>
      <c r="EB17">
        <f>EB$2*EXP(- EB$1 * ($B17*_c1+$C17*_c2+$D17*_c3+'Input spectra'!$Y16))</f>
        <v>0</v>
      </c>
      <c r="EC17">
        <f>EC$2*EXP(- EC$1 * ($B17*_c1+$C17*_c2+$D17*_c3+'Input spectra'!$Y16))</f>
        <v>0</v>
      </c>
      <c r="ED17">
        <f>ED$2*EXP(- ED$1 * ($B17*_c1+$C17*_c2+$D17*_c3+'Input spectra'!$Y16))</f>
        <v>0</v>
      </c>
      <c r="EE17">
        <f>EE$2*EXP(- EE$1 * ($B17*_c1+$C17*_c2+$D17*_c3+'Input spectra'!$Y16))</f>
        <v>0</v>
      </c>
      <c r="EF17">
        <f>EF$2*EXP(- EF$1 * ($B17*_c1+$C17*_c2+$D17*_c3+'Input spectra'!$Y16))</f>
        <v>0</v>
      </c>
      <c r="EG17">
        <f>EG$2*EXP(- EG$1 * ($B17*_c1+$C17*_c2+$D17*_c3+'Input spectra'!$Y16))</f>
        <v>0</v>
      </c>
      <c r="EH17">
        <f>EH$2*EXP(- EH$1 * ($B17*_c1+$C17*_c2+$D17*_c3+'Input spectra'!$Y16))</f>
        <v>0</v>
      </c>
      <c r="EI17">
        <f>EI$2*EXP(- EI$1 * ($B17*_c1+$C17*_c2+$D17*_c3+'Input spectra'!$Y16))</f>
        <v>0</v>
      </c>
      <c r="EJ17">
        <f>EJ$2*EXP(- EJ$1 * ($B17*_c1+$C17*_c2+$D17*_c3+'Input spectra'!$Y16))</f>
        <v>0</v>
      </c>
      <c r="EK17">
        <f>EK$2*EXP(- EK$1 * ($B17*_c1+$C17*_c2+$D17*_c3+'Input spectra'!$Y16))</f>
        <v>0</v>
      </c>
      <c r="EL17">
        <f>EL$2*EXP(- EL$1 * ($B17*_c1+$C17*_c2+$D17*_c3+'Input spectra'!$Y16))</f>
        <v>0</v>
      </c>
      <c r="EM17">
        <f>EM$2*EXP(- EM$1 * ($B17*_c1+$C17*_c2+$D17*_c3+'Input spectra'!$Y16))</f>
        <v>0</v>
      </c>
      <c r="EN17">
        <f>EN$2*EXP(- EN$1 * ($B17*_c1+$C17*_c2+$D17*_c3+'Input spectra'!$Y16))</f>
        <v>0</v>
      </c>
      <c r="EO17">
        <f>EO$2*EXP(- EO$1 * ($B17*_c1+$C17*_c2+$D17*_c3+'Input spectra'!$Y16))</f>
        <v>0</v>
      </c>
      <c r="EP17">
        <f>EP$2*EXP(- EP$1 * ($B17*_c1+$C17*_c2+$D17*_c3+'Input spectra'!$Y16))</f>
        <v>0</v>
      </c>
      <c r="EQ17">
        <f>EQ$2*EXP(- EQ$1 * ($B17*_c1+$C17*_c2+$D17*_c3+'Input spectra'!$Y16))</f>
        <v>0</v>
      </c>
      <c r="ER17">
        <f>ER$2*EXP(- ER$1 * ($B17*_c1+$C17*_c2+$D17*_c3+'Input spectra'!$Y16))</f>
        <v>0</v>
      </c>
      <c r="ES17">
        <f>ES$2*EXP(- ES$1 * ($B17*_c1+$C17*_c2+$D17*_c3+'Input spectra'!$Y16))</f>
        <v>0</v>
      </c>
      <c r="ET17">
        <f>ET$2*EXP(- ET$1 * ($B17*_c1+$C17*_c2+$D17*_c3+'Input spectra'!$Y16))</f>
        <v>0</v>
      </c>
      <c r="EU17">
        <f>EU$2*EXP(- EU$1 * ($B17*_c1+$C17*_c2+$D17*_c3+'Input spectra'!$Y16))</f>
        <v>0</v>
      </c>
      <c r="EV17">
        <f>EV$2*EXP(- EV$1 * ($B17*_c1+$C17*_c2+$D17*_c3+'Input spectra'!$Y16))</f>
        <v>0</v>
      </c>
      <c r="EW17">
        <f>EW$2*EXP(- EW$1 * ($B17*_c1+$C17*_c2+$D17*_c3+'Input spectra'!$Y16))</f>
        <v>0</v>
      </c>
      <c r="EX17">
        <f>EX$2*EXP(- EX$1 * ($B17*_c1+$C17*_c2+$D17*_c3+'Input spectra'!$Y16))</f>
        <v>0</v>
      </c>
      <c r="EY17">
        <f>EY$2*EXP(- EY$1 * ($B17*_c1+$C17*_c2+$D17*_c3+'Input spectra'!$Y16))</f>
        <v>0</v>
      </c>
      <c r="FA17">
        <f t="shared" si="0"/>
        <v>2.6348926731025898E-2</v>
      </c>
      <c r="FD17">
        <f>(1-EXP(-($B17*_c1+$C17*_c2+$D17*_c3+'Input spectra'!$Y16)*_t))/2</f>
        <v>0.49975535991607101</v>
      </c>
      <c r="FE17">
        <f>LN(1-FD17)/(-($B17*_c1+$C17*_c2+$D17*_c3+'Input spectra'!$Y16))</f>
        <v>4.5434646002363091E-2</v>
      </c>
    </row>
    <row r="18" spans="1:161" x14ac:dyDescent="0.25">
      <c r="A18">
        <v>355</v>
      </c>
      <c r="B18">
        <f>'Input spectra'!B17</f>
        <v>1.7404322365829401</v>
      </c>
      <c r="C18">
        <f>'Input spectra'!D17</f>
        <v>1.4702158806624199</v>
      </c>
      <c r="D18">
        <f>'Input spectra'!F17</f>
        <v>8.38474742520844E-2</v>
      </c>
      <c r="E18">
        <f>E$2*EXP(- E$1 * ($B18*_c1+$C18*_c2+$D18*_c3+'Input spectra'!$Y17))</f>
        <v>2.0653927966864227E-2</v>
      </c>
      <c r="F18">
        <f>F$2*EXP(- F$1 * ($B18*_c1+$C18*_c2+$D18*_c3+'Input spectra'!$Y17))</f>
        <v>4.7171119376524335E-3</v>
      </c>
      <c r="G18">
        <f>G$2*EXP(- G$1 * ($B18*_c1+$C18*_c2+$D18*_c3+'Input spectra'!$Y17))</f>
        <v>1.0772743851088619E-3</v>
      </c>
      <c r="H18">
        <f>H$2*EXP(- H$1 * ($B18*_c1+$C18*_c2+$D18*_c3+'Input spectra'!$Y17))</f>
        <v>2.4601000237817368E-4</v>
      </c>
      <c r="I18">
        <f>I$2*EXP(- I$1 * ($B18*_c1+$C18*_c2+$D18*_c3+'Input spectra'!$Y17))</f>
        <v>5.6176557574247846E-5</v>
      </c>
      <c r="J18">
        <f>J$2*EXP(- J$1 * ($B18*_c1+$C18*_c2+$D18*_c3+'Input spectra'!$Y17))</f>
        <v>1.2827234770499752E-5</v>
      </c>
      <c r="K18">
        <f>K$2*EXP(- K$1 * ($B18*_c1+$C18*_c2+$D18*_c3+'Input spectra'!$Y17))</f>
        <v>2.9287759985000995E-6</v>
      </c>
      <c r="L18">
        <f>L$2*EXP(- L$1 * ($B18*_c1+$C18*_c2+$D18*_c3+'Input spectra'!$Y17))</f>
        <v>6.6867345573143265E-7</v>
      </c>
      <c r="M18">
        <f>M$2*EXP(- M$1 * ($B18*_c1+$C18*_c2+$D18*_c3+'Input spectra'!$Y17))</f>
        <v>1.5265689867821763E-7</v>
      </c>
      <c r="N18">
        <f>N$2*EXP(- N$1 * ($B18*_c1+$C18*_c2+$D18*_c3+'Input spectra'!$Y17))</f>
        <v>3.484920017566981E-8</v>
      </c>
      <c r="O18">
        <f>O$2*EXP(- O$1 * ($B18*_c1+$C18*_c2+$D18*_c3+'Input spectra'!$Y17))</f>
        <v>7.9550482227193357E-9</v>
      </c>
      <c r="P18">
        <f>P$2*EXP(- P$1 * ($B18*_c1+$C18*_c2+$D18*_c3+'Input spectra'!$Y17))</f>
        <v>1.8157916887610955E-9</v>
      </c>
      <c r="Q18">
        <f>Q$2*EXP(- Q$1 * ($B18*_c1+$C18*_c2+$D18*_c3+'Input spectra'!$Y17))</f>
        <v>4.1444033008820107E-10</v>
      </c>
      <c r="R18">
        <f>R$2*EXP(- R$1 * ($B18*_c1+$C18*_c2+$D18*_c3+'Input spectra'!$Y17))</f>
        <v>9.4586758308018055E-11</v>
      </c>
      <c r="S18">
        <f>S$2*EXP(- S$1 * ($B18*_c1+$C18*_c2+$D18*_c3+'Input spectra'!$Y17))</f>
        <v>2.158592028505199E-11</v>
      </c>
      <c r="T18">
        <f>T$2*EXP(- T$1 * ($B18*_c1+$C18*_c2+$D18*_c3+'Input spectra'!$Y17))</f>
        <v>4.9258619402661127E-12</v>
      </c>
      <c r="U18">
        <f>U$2*EXP(- U$1 * ($B18*_c1+$C18*_c2+$D18*_c3+'Input spectra'!$Y17))</f>
        <v>1.1239962757810547E-12</v>
      </c>
      <c r="V18">
        <f>V$2*EXP(- V$1 * ($B18*_c1+$C18*_c2+$D18*_c3+'Input spectra'!$Y17))</f>
        <v>2.564590319940997E-13</v>
      </c>
      <c r="W18">
        <f>W$2*EXP(- W$1 * ($B18*_c1+$C18*_c2+$D18*_c3+'Input spectra'!$Y17))</f>
        <v>5.8511485225601558E-14</v>
      </c>
      <c r="X18">
        <f>X$2*EXP(- X$1 * ($B18*_c1+$C18*_c2+$D18*_c3+'Input spectra'!$Y17))</f>
        <v>1.3348539090069201E-14</v>
      </c>
      <c r="Y18">
        <f>Y$2*EXP(- Y$1 * ($B18*_c1+$C18*_c2+$D18*_c3+'Input spectra'!$Y17))</f>
        <v>3.045056303235932E-15</v>
      </c>
      <c r="Z18">
        <f>Z$2*EXP(- Z$1 * ($B18*_c1+$C18*_c2+$D18*_c3+'Input spectra'!$Y17))</f>
        <v>6.9458493502556081E-16</v>
      </c>
      <c r="AA18">
        <f>AA$2*EXP(- AA$1 * ($B18*_c1+$C18*_c2+$D18*_c3+'Input spectra'!$Y17))</f>
        <v>1.5842484464162836E-16</v>
      </c>
      <c r="AB18">
        <f>AB$2*EXP(- AB$1 * ($B18*_c1+$C18*_c2+$D18*_c3+'Input spectra'!$Y17))</f>
        <v>3.6131713584004653E-17</v>
      </c>
      <c r="AC18">
        <f>AC$2*EXP(- AC$1 * ($B18*_c1+$C18*_c2+$D18*_c3+'Input spectra'!$Y17))</f>
        <v>8.2398744163106476E-18</v>
      </c>
      <c r="AD18">
        <f>AD$2*EXP(- AD$1 * ($B18*_c1+$C18*_c2+$D18*_c3+'Input spectra'!$Y17))</f>
        <v>1.8789654824352882E-18</v>
      </c>
      <c r="AE18">
        <f>AE$2*EXP(- AE$1 * ($B18*_c1+$C18*_c2+$D18*_c3+'Input spectra'!$Y17))</f>
        <v>4.2843267131588981E-19</v>
      </c>
      <c r="AF18">
        <f>AF$2*EXP(- AF$1 * ($B18*_c1+$C18*_c2+$D18*_c3+'Input spectra'!$Y17))</f>
        <v>9.7681272967976924E-20</v>
      </c>
      <c r="AG18">
        <f>AG$2*EXP(- AG$1 * ($B18*_c1+$C18*_c2+$D18*_c3+'Input spectra'!$Y17))</f>
        <v>2.2269186388671161E-20</v>
      </c>
      <c r="AH18">
        <f>AH$2*EXP(- AH$1 * ($B18*_c1+$C18*_c2+$D18*_c3+'Input spectra'!$Y17))</f>
        <v>5.0764608894375447E-21</v>
      </c>
      <c r="AI18">
        <f>AI$2*EXP(- AI$1 * ($B18*_c1+$C18*_c2+$D18*_c3+'Input spectra'!$Y17))</f>
        <v>1.1571261795858391E-21</v>
      </c>
      <c r="AJ18">
        <f>AJ$2*EXP(- AJ$1 * ($B18*_c1+$C18*_c2+$D18*_c3+'Input spectra'!$Y17))</f>
        <v>2.6373191098881527E-22</v>
      </c>
      <c r="AK18">
        <f>AK$2*EXP(- AK$1 * ($B18*_c1+$C18*_c2+$D18*_c3+'Input spectra'!$Y17))</f>
        <v>6.0104393394343403E-23</v>
      </c>
      <c r="AL18">
        <f>AL$2*EXP(- AL$1 * ($B18*_c1+$C18*_c2+$D18*_c3+'Input spectra'!$Y17))</f>
        <v>1.3696531365407438E-23</v>
      </c>
      <c r="AM18">
        <f>AM$2*EXP(- AM$1 * ($B18*_c1+$C18*_c2+$D18*_c3+'Input spectra'!$Y17))</f>
        <v>3.1208655645965301E-24</v>
      </c>
      <c r="AN18">
        <f>AN$2*EXP(- AN$1 * ($B18*_c1+$C18*_c2+$D18*_c3+'Input spectra'!$Y17))</f>
        <v>7.1104786473361366E-25</v>
      </c>
      <c r="AO18">
        <f>AO$2*EXP(- AO$1 * ($B18*_c1+$C18*_c2+$D18*_c3+'Input spectra'!$Y17))</f>
        <v>1.6198735832483534E-25</v>
      </c>
      <c r="AP18">
        <f>AP$2*EXP(- AP$1 * ($B18*_c1+$C18*_c2+$D18*_c3+'Input spectra'!$Y17))</f>
        <v>3.6899552351882567E-26</v>
      </c>
      <c r="AQ18">
        <f>AQ$2*EXP(- AQ$1 * ($B18*_c1+$C18*_c2+$D18*_c3+'Input spectra'!$Y17))</f>
        <v>8.4046167076553039E-27</v>
      </c>
      <c r="AR18">
        <f>AR$2*EXP(- AR$1 * ($B18*_c1+$C18*_c2+$D18*_c3+'Input spectra'!$Y17))</f>
        <v>1.9141267543575319E-27</v>
      </c>
      <c r="AS18">
        <f>AS$2*EXP(- AS$1 * ($B18*_c1+$C18*_c2+$D18*_c3+'Input spectra'!$Y17))</f>
        <v>4.3589164145039158E-28</v>
      </c>
      <c r="AT18">
        <f>AT$2*EXP(- AT$1 * ($B18*_c1+$C18*_c2+$D18*_c3+'Input spectra'!$Y17))</f>
        <v>9.9252287932329836E-29</v>
      </c>
      <c r="AU18">
        <f>AU$2*EXP(- AU$1 * ($B18*_c1+$C18*_c2+$D18*_c3+'Input spectra'!$Y17))</f>
        <v>2.2597255341571305E-29</v>
      </c>
      <c r="AV18">
        <f>AV$2*EXP(- AV$1 * ($B18*_c1+$C18*_c2+$D18*_c3+'Input spectra'!$Y17))</f>
        <v>5.1442616799658E-30</v>
      </c>
      <c r="AW18">
        <f>AW$2*EXP(- AW$1 * ($B18*_c1+$C18*_c2+$D18*_c3+'Input spectra'!$Y17))</f>
        <v>1.1709587208921203E-30</v>
      </c>
      <c r="AX18">
        <f>AX$2*EXP(- AX$1 * ($B18*_c1+$C18*_c2+$D18*_c3+'Input spectra'!$Y17))</f>
        <v>2.6650799389026056E-31</v>
      </c>
      <c r="AY18">
        <f>AY$2*EXP(- AY$1 * ($B18*_c1+$C18*_c2+$D18*_c3+'Input spectra'!$Y17))</f>
        <v>5.4748188097528964E-32</v>
      </c>
      <c r="AZ18">
        <f>AZ$2*EXP(- AZ$1 * ($B18*_c1+$C18*_c2+$D18*_c3+'Input spectra'!$Y17))</f>
        <v>1.0810840198736047E-32</v>
      </c>
      <c r="BA18">
        <f>BA$2*EXP(- BA$1 * ($B18*_c1+$C18*_c2+$D18*_c3+'Input spectra'!$Y17))</f>
        <v>2.2489727855286247E-33</v>
      </c>
      <c r="BB18">
        <f>BB$2*EXP(- BB$1 * ($B18*_c1+$C18*_c2+$D18*_c3+'Input spectra'!$Y17))</f>
        <v>4.7608087975560856E-34</v>
      </c>
      <c r="BC18">
        <f>BC$2*EXP(- BC$1 * ($B18*_c1+$C18*_c2+$D18*_c3+'Input spectra'!$Y17))</f>
        <v>1.0177903123614641E-34</v>
      </c>
      <c r="BD18">
        <f>BD$2*EXP(- BD$1 * ($B18*_c1+$C18*_c2+$D18*_c3+'Input spectra'!$Y17))</f>
        <v>2.1903895813820581E-35</v>
      </c>
      <c r="BE18">
        <f>BE$2*EXP(- BE$1 * ($B18*_c1+$C18*_c2+$D18*_c3+'Input spectra'!$Y17))</f>
        <v>4.7371787550414497E-36</v>
      </c>
      <c r="BF18">
        <f>BF$2*EXP(- BF$1 * ($B18*_c1+$C18*_c2+$D18*_c3+'Input spectra'!$Y17))</f>
        <v>1.0284746563400223E-36</v>
      </c>
      <c r="BG18">
        <f>BG$2*EXP(- BG$1 * ($B18*_c1+$C18*_c2+$D18*_c3+'Input spectra'!$Y17))</f>
        <v>2.2399364371767646E-37</v>
      </c>
      <c r="BH18">
        <f>BH$2*EXP(- BH$1 * ($B18*_c1+$C18*_c2+$D18*_c3+'Input spectra'!$Y17))</f>
        <v>4.8913444538674466E-38</v>
      </c>
      <c r="BI18">
        <f>BI$2*EXP(- BI$1 * ($B18*_c1+$C18*_c2+$D18*_c3+'Input spectra'!$Y17))</f>
        <v>1.0705566788263873E-38</v>
      </c>
      <c r="BJ18">
        <f>BJ$2*EXP(- BJ$1 * ($B18*_c1+$C18*_c2+$D18*_c3+'Input spectra'!$Y17))</f>
        <v>2.3477714909583139E-39</v>
      </c>
      <c r="BK18">
        <f>BK$2*EXP(- BK$1 * ($B18*_c1+$C18*_c2+$D18*_c3+'Input spectra'!$Y17))</f>
        <v>5.1578497353896747E-40</v>
      </c>
      <c r="BL18">
        <f>BL$2*EXP(- BL$1 * ($B18*_c1+$C18*_c2+$D18*_c3+'Input spectra'!$Y17))</f>
        <v>1.1349298670552124E-40</v>
      </c>
      <c r="BM18">
        <f>BM$2*EXP(- BM$1 * ($B18*_c1+$C18*_c2+$D18*_c3+'Input spectra'!$Y17))</f>
        <v>2.50087278149666E-41</v>
      </c>
      <c r="BN18">
        <f>BN$2*EXP(- BN$1 * ($B18*_c1+$C18*_c2+$D18*_c3+'Input spectra'!$Y17))</f>
        <v>5.5180014575832238E-42</v>
      </c>
      <c r="BO18">
        <f>BO$2*EXP(- BO$1 * ($B18*_c1+$C18*_c2+$D18*_c3+'Input spectra'!$Y17))</f>
        <v>1.2189708946266241E-42</v>
      </c>
      <c r="BP18">
        <f>BP$2*EXP(- BP$1 * ($B18*_c1+$C18*_c2+$D18*_c3+'Input spectra'!$Y17))</f>
        <v>2.6957921679596916E-43</v>
      </c>
      <c r="BQ18">
        <f>BQ$2*EXP(- BQ$1 * ($B18*_c1+$C18*_c2+$D18*_c3+'Input spectra'!$Y17))</f>
        <v>5.9679685742207638E-44</v>
      </c>
      <c r="BR18">
        <f>BR$2*EXP(- BR$1 * ($B18*_c1+$C18*_c2+$D18*_c3+'Input spectra'!$Y17))</f>
        <v>1.3224629087488427E-44</v>
      </c>
      <c r="BS18">
        <f>BS$2*EXP(- BS$1 * ($B18*_c1+$C18*_c2+$D18*_c3+'Input spectra'!$Y17))</f>
        <v>2.9331257213375415E-45</v>
      </c>
      <c r="BT18">
        <f>BT$2*EXP(- BT$1 * ($B18*_c1+$C18*_c2+$D18*_c3+'Input spectra'!$Y17))</f>
        <v>6.5109502880410287E-46</v>
      </c>
      <c r="BU18">
        <f>BU$2*EXP(- BU$1 * ($B18*_c1+$C18*_c2+$D18*_c3+'Input spectra'!$Y17))</f>
        <v>1.4464499796548214E-46</v>
      </c>
      <c r="BV18">
        <f>BV$2*EXP(- BV$1 * ($B18*_c1+$C18*_c2+$D18*_c3+'Input spectra'!$Y17))</f>
        <v>3.2157978531999162E-47</v>
      </c>
      <c r="BW18">
        <f>BW$2*EXP(- BW$1 * ($B18*_c1+$C18*_c2+$D18*_c3+'Input spectra'!$Y17))</f>
        <v>7.1545629263907406E-48</v>
      </c>
      <c r="BX18">
        <f>BX$2*EXP(- BX$1 * ($B18*_c1+$C18*_c2+$D18*_c3+'Input spectra'!$Y17))</f>
        <v>1.5928352539779826E-48</v>
      </c>
      <c r="BY18">
        <f>BY$2*EXP(- BY$1 * ($B18*_c1+$C18*_c2+$D18*_c3+'Input spectra'!$Y17))</f>
        <v>3.548441941900559E-49</v>
      </c>
      <c r="BZ18">
        <f>BZ$2*EXP(- BZ$1 * ($B18*_c1+$C18*_c2+$D18*_c3+'Input spectra'!$Y17))</f>
        <v>7.9098918941206011E-50</v>
      </c>
      <c r="CA18">
        <f>CA$2*EXP(- CA$1 * ($B18*_c1+$C18*_c2+$D18*_c3+'Input spectra'!$Y17))</f>
        <v>1.7642387316010573E-50</v>
      </c>
      <c r="CB18">
        <f>CB$2*EXP(- CB$1 * ($B18*_c1+$C18*_c2+$D18*_c3+'Input spectra'!$Y17))</f>
        <v>3.9371957706893625E-51</v>
      </c>
      <c r="CC18">
        <f>CC$2*EXP(- CC$1 * ($B18*_c1+$C18*_c2+$D18*_c3+'Input spectra'!$Y17))</f>
        <v>8.7912219181244559E-52</v>
      </c>
      <c r="CD18">
        <f>CD$2*EXP(- CD$1 * ($B18*_c1+$C18*_c2+$D18*_c3+'Input spectra'!$Y17))</f>
        <v>1.9639684828710109E-52</v>
      </c>
      <c r="CE18">
        <f>CE$2*EXP(- CE$1 * ($B18*_c1+$C18*_c2+$D18*_c3+'Input spectra'!$Y17))</f>
        <v>4.3896909796730307E-53</v>
      </c>
      <c r="CF18">
        <f>CF$2*EXP(- CF$1 * ($B18*_c1+$C18*_c2+$D18*_c3+'Input spectra'!$Y17))</f>
        <v>9.8161066610565125E-54</v>
      </c>
      <c r="CG18">
        <f>CG$2*EXP(- CG$1 * ($B18*_c1+$C18*_c2+$D18*_c3+'Input spectra'!$Y17))</f>
        <v>2.1960525963694616E-54</v>
      </c>
      <c r="CH18">
        <f>CH$2*EXP(- CH$1 * ($B18*_c1+$C18*_c2+$D18*_c3+'Input spectra'!$Y17))</f>
        <v>4.9151537272044122E-55</v>
      </c>
      <c r="CI18">
        <f>CI$2*EXP(- CI$1 * ($B18*_c1+$C18*_c2+$D18*_c3+'Input spectra'!$Y17))</f>
        <v>1.1005646731224049E-55</v>
      </c>
      <c r="CJ18">
        <f>CJ$2*EXP(- CJ$1 * ($B18*_c1+$C18*_c2+$D18*_c3+'Input spectra'!$Y17))</f>
        <v>2.4653110765553927E-56</v>
      </c>
      <c r="CK18">
        <f>CK$2*EXP(- CK$1 * ($B18*_c1+$C18*_c2+$D18*_c3+'Input spectra'!$Y17))</f>
        <v>5.5245836392583227E-57</v>
      </c>
      <c r="CL18">
        <f>CL$2*EXP(- CL$1 * ($B18*_c1+$C18*_c2+$D18*_c3+'Input spectra'!$Y17))</f>
        <v>1.238492433595366E-57</v>
      </c>
      <c r="CM18">
        <f>CM$2*EXP(- CM$1 * ($B18*_c1+$C18*_c2+$D18*_c3+'Input spectra'!$Y17))</f>
        <v>2.7774596921662826E-58</v>
      </c>
      <c r="CN18">
        <f>CN$2*EXP(- CN$1 * ($B18*_c1+$C18*_c2+$D18*_c3+'Input spectra'!$Y17))</f>
        <v>6.2309990709727646E-59</v>
      </c>
      <c r="CO18">
        <f>CO$2*EXP(- CO$1 * ($B18*_c1+$C18*_c2+$D18*_c3+'Input spectra'!$Y17))</f>
        <v>1.3983577692143262E-59</v>
      </c>
      <c r="CP18">
        <f>CP$2*EXP(- CP$1 * ($B18*_c1+$C18*_c2+$D18*_c3+'Input spectra'!$Y17))</f>
        <v>3.1392436742874042E-60</v>
      </c>
      <c r="CQ18">
        <f>CQ$2*EXP(- CQ$1 * ($B18*_c1+$C18*_c2+$D18*_c3+'Input spectra'!$Y17))</f>
        <v>7.0497468504912202E-61</v>
      </c>
      <c r="CR18">
        <f>CR$2*EXP(- CR$1 * ($B18*_c1+$C18*_c2+$D18*_c3+'Input spectra'!$Y17))</f>
        <v>1.5836516072647131E-61</v>
      </c>
      <c r="CS18">
        <f>CS$2*EXP(- CS$1 * ($B18*_c1+$C18*_c2+$D18*_c3+'Input spectra'!$Y17))</f>
        <v>2.3561904807888049E-62</v>
      </c>
      <c r="CT18">
        <f>CT$2*EXP(- CT$1 * ($B18*_c1+$C18*_c2+$D18*_c3+'Input spectra'!$Y17))</f>
        <v>3.5365102136603324E-63</v>
      </c>
      <c r="CU18">
        <f>CU$2*EXP(- CU$1 * ($B18*_c1+$C18*_c2+$D18*_c3+'Input spectra'!$Y17))</f>
        <v>5.6597046603772047E-64</v>
      </c>
      <c r="CV18">
        <f>CV$2*EXP(- CV$1 * ($B18*_c1+$C18*_c2+$D18*_c3+'Input spectra'!$Y17))</f>
        <v>9.098400755050366E-65</v>
      </c>
      <c r="CW18">
        <f>CW$2*EXP(- CW$1 * ($B18*_c1+$C18*_c2+$D18*_c3+'Input spectra'!$Y17))</f>
        <v>1.4356143209881919E-65</v>
      </c>
      <c r="CX18">
        <f>CX$2*EXP(- CX$1 * ($B18*_c1+$C18*_c2+$D18*_c3+'Input spectra'!$Y17))</f>
        <v>2.1807684478246702E-66</v>
      </c>
      <c r="CY18">
        <f>CY$2*EXP(- CY$1 * ($B18*_c1+$C18*_c2+$D18*_c3+'Input spectra'!$Y17))</f>
        <v>3.1122122183042976E-67</v>
      </c>
      <c r="CZ18">
        <f>CZ$2*EXP(- CZ$1 * ($B18*_c1+$C18*_c2+$D18*_c3+'Input spectra'!$Y17))</f>
        <v>4.0104654152106772E-68</v>
      </c>
      <c r="DA18">
        <f>DA$2*EXP(- DA$1 * ($B18*_c1+$C18*_c2+$D18*_c3+'Input spectra'!$Y17))</f>
        <v>4.3093542217503957E-69</v>
      </c>
      <c r="DB18">
        <f>DB$2*EXP(- DB$1 * ($B18*_c1+$C18*_c2+$D18*_c3+'Input spectra'!$Y17))</f>
        <v>3.1162256882953898E-70</v>
      </c>
      <c r="DC18">
        <f>DC$2*EXP(- DC$1 * ($B18*_c1+$C18*_c2+$D18*_c3+'Input spectra'!$Y17))</f>
        <v>4.5742802969519688E-72</v>
      </c>
      <c r="DD18">
        <f>DD$2*EXP(- DD$1 * ($B18*_c1+$C18*_c2+$D18*_c3+'Input spectra'!$Y17))</f>
        <v>0</v>
      </c>
      <c r="DE18">
        <f>DE$2*EXP(- DE$1 * ($B18*_c1+$C18*_c2+$D18*_c3+'Input spectra'!$Y17))</f>
        <v>0</v>
      </c>
      <c r="DF18">
        <f>DF$2*EXP(- DF$1 * ($B18*_c1+$C18*_c2+$D18*_c3+'Input spectra'!$Y17))</f>
        <v>0</v>
      </c>
      <c r="DG18">
        <f>DG$2*EXP(- DG$1 * ($B18*_c1+$C18*_c2+$D18*_c3+'Input spectra'!$Y17))</f>
        <v>0</v>
      </c>
      <c r="DH18">
        <f>DH$2*EXP(- DH$1 * ($B18*_c1+$C18*_c2+$D18*_c3+'Input spectra'!$Y17))</f>
        <v>0</v>
      </c>
      <c r="DI18">
        <f>DI$2*EXP(- DI$1 * ($B18*_c1+$C18*_c2+$D18*_c3+'Input spectra'!$Y17))</f>
        <v>0</v>
      </c>
      <c r="DJ18">
        <f>DJ$2*EXP(- DJ$1 * ($B18*_c1+$C18*_c2+$D18*_c3+'Input spectra'!$Y17))</f>
        <v>0</v>
      </c>
      <c r="DK18">
        <f>DK$2*EXP(- DK$1 * ($B18*_c1+$C18*_c2+$D18*_c3+'Input spectra'!$Y17))</f>
        <v>0</v>
      </c>
      <c r="DL18">
        <f>DL$2*EXP(- DL$1 * ($B18*_c1+$C18*_c2+$D18*_c3+'Input spectra'!$Y17))</f>
        <v>0</v>
      </c>
      <c r="DM18">
        <f>DM$2*EXP(- DM$1 * ($B18*_c1+$C18*_c2+$D18*_c3+'Input spectra'!$Y17))</f>
        <v>0</v>
      </c>
      <c r="DN18">
        <f>DN$2*EXP(- DN$1 * ($B18*_c1+$C18*_c2+$D18*_c3+'Input spectra'!$Y17))</f>
        <v>0</v>
      </c>
      <c r="DO18">
        <f>DO$2*EXP(- DO$1 * ($B18*_c1+$C18*_c2+$D18*_c3+'Input spectra'!$Y17))</f>
        <v>0</v>
      </c>
      <c r="DP18">
        <f>DP$2*EXP(- DP$1 * ($B18*_c1+$C18*_c2+$D18*_c3+'Input spectra'!$Y17))</f>
        <v>0</v>
      </c>
      <c r="DQ18">
        <f>DQ$2*EXP(- DQ$1 * ($B18*_c1+$C18*_c2+$D18*_c3+'Input spectra'!$Y17))</f>
        <v>0</v>
      </c>
      <c r="DR18">
        <f>DR$2*EXP(- DR$1 * ($B18*_c1+$C18*_c2+$D18*_c3+'Input spectra'!$Y17))</f>
        <v>0</v>
      </c>
      <c r="DS18">
        <f>DS$2*EXP(- DS$1 * ($B18*_c1+$C18*_c2+$D18*_c3+'Input spectra'!$Y17))</f>
        <v>0</v>
      </c>
      <c r="DT18">
        <f>DT$2*EXP(- DT$1 * ($B18*_c1+$C18*_c2+$D18*_c3+'Input spectra'!$Y17))</f>
        <v>0</v>
      </c>
      <c r="DU18">
        <f>DU$2*EXP(- DU$1 * ($B18*_c1+$C18*_c2+$D18*_c3+'Input spectra'!$Y17))</f>
        <v>0</v>
      </c>
      <c r="DV18">
        <f>DV$2*EXP(- DV$1 * ($B18*_c1+$C18*_c2+$D18*_c3+'Input spectra'!$Y17))</f>
        <v>0</v>
      </c>
      <c r="DW18">
        <f>DW$2*EXP(- DW$1 * ($B18*_c1+$C18*_c2+$D18*_c3+'Input spectra'!$Y17))</f>
        <v>0</v>
      </c>
      <c r="DX18">
        <f>DX$2*EXP(- DX$1 * ($B18*_c1+$C18*_c2+$D18*_c3+'Input spectra'!$Y17))</f>
        <v>0</v>
      </c>
      <c r="DY18">
        <f>DY$2*EXP(- DY$1 * ($B18*_c1+$C18*_c2+$D18*_c3+'Input spectra'!$Y17))</f>
        <v>0</v>
      </c>
      <c r="DZ18">
        <f>DZ$2*EXP(- DZ$1 * ($B18*_c1+$C18*_c2+$D18*_c3+'Input spectra'!$Y17))</f>
        <v>0</v>
      </c>
      <c r="EA18">
        <f>EA$2*EXP(- EA$1 * ($B18*_c1+$C18*_c2+$D18*_c3+'Input spectra'!$Y17))</f>
        <v>0</v>
      </c>
      <c r="EB18">
        <f>EB$2*EXP(- EB$1 * ($B18*_c1+$C18*_c2+$D18*_c3+'Input spectra'!$Y17))</f>
        <v>0</v>
      </c>
      <c r="EC18">
        <f>EC$2*EXP(- EC$1 * ($B18*_c1+$C18*_c2+$D18*_c3+'Input spectra'!$Y17))</f>
        <v>0</v>
      </c>
      <c r="ED18">
        <f>ED$2*EXP(- ED$1 * ($B18*_c1+$C18*_c2+$D18*_c3+'Input spectra'!$Y17))</f>
        <v>0</v>
      </c>
      <c r="EE18">
        <f>EE$2*EXP(- EE$1 * ($B18*_c1+$C18*_c2+$D18*_c3+'Input spectra'!$Y17))</f>
        <v>0</v>
      </c>
      <c r="EF18">
        <f>EF$2*EXP(- EF$1 * ($B18*_c1+$C18*_c2+$D18*_c3+'Input spectra'!$Y17))</f>
        <v>0</v>
      </c>
      <c r="EG18">
        <f>EG$2*EXP(- EG$1 * ($B18*_c1+$C18*_c2+$D18*_c3+'Input spectra'!$Y17))</f>
        <v>0</v>
      </c>
      <c r="EH18">
        <f>EH$2*EXP(- EH$1 * ($B18*_c1+$C18*_c2+$D18*_c3+'Input spectra'!$Y17))</f>
        <v>0</v>
      </c>
      <c r="EI18">
        <f>EI$2*EXP(- EI$1 * ($B18*_c1+$C18*_c2+$D18*_c3+'Input spectra'!$Y17))</f>
        <v>0</v>
      </c>
      <c r="EJ18">
        <f>EJ$2*EXP(- EJ$1 * ($B18*_c1+$C18*_c2+$D18*_c3+'Input spectra'!$Y17))</f>
        <v>0</v>
      </c>
      <c r="EK18">
        <f>EK$2*EXP(- EK$1 * ($B18*_c1+$C18*_c2+$D18*_c3+'Input spectra'!$Y17))</f>
        <v>0</v>
      </c>
      <c r="EL18">
        <f>EL$2*EXP(- EL$1 * ($B18*_c1+$C18*_c2+$D18*_c3+'Input spectra'!$Y17))</f>
        <v>0</v>
      </c>
      <c r="EM18">
        <f>EM$2*EXP(- EM$1 * ($B18*_c1+$C18*_c2+$D18*_c3+'Input spectra'!$Y17))</f>
        <v>0</v>
      </c>
      <c r="EN18">
        <f>EN$2*EXP(- EN$1 * ($B18*_c1+$C18*_c2+$D18*_c3+'Input spectra'!$Y17))</f>
        <v>0</v>
      </c>
      <c r="EO18">
        <f>EO$2*EXP(- EO$1 * ($B18*_c1+$C18*_c2+$D18*_c3+'Input spectra'!$Y17))</f>
        <v>0</v>
      </c>
      <c r="EP18">
        <f>EP$2*EXP(- EP$1 * ($B18*_c1+$C18*_c2+$D18*_c3+'Input spectra'!$Y17))</f>
        <v>0</v>
      </c>
      <c r="EQ18">
        <f>EQ$2*EXP(- EQ$1 * ($B18*_c1+$C18*_c2+$D18*_c3+'Input spectra'!$Y17))</f>
        <v>0</v>
      </c>
      <c r="ER18">
        <f>ER$2*EXP(- ER$1 * ($B18*_c1+$C18*_c2+$D18*_c3+'Input spectra'!$Y17))</f>
        <v>0</v>
      </c>
      <c r="ES18">
        <f>ES$2*EXP(- ES$1 * ($B18*_c1+$C18*_c2+$D18*_c3+'Input spectra'!$Y17))</f>
        <v>0</v>
      </c>
      <c r="ET18">
        <f>ET$2*EXP(- ET$1 * ($B18*_c1+$C18*_c2+$D18*_c3+'Input spectra'!$Y17))</f>
        <v>0</v>
      </c>
      <c r="EU18">
        <f>EU$2*EXP(- EU$1 * ($B18*_c1+$C18*_c2+$D18*_c3+'Input spectra'!$Y17))</f>
        <v>0</v>
      </c>
      <c r="EV18">
        <f>EV$2*EXP(- EV$1 * ($B18*_c1+$C18*_c2+$D18*_c3+'Input spectra'!$Y17))</f>
        <v>0</v>
      </c>
      <c r="EW18">
        <f>EW$2*EXP(- EW$1 * ($B18*_c1+$C18*_c2+$D18*_c3+'Input spectra'!$Y17))</f>
        <v>0</v>
      </c>
      <c r="EX18">
        <f>EX$2*EXP(- EX$1 * ($B18*_c1+$C18*_c2+$D18*_c3+'Input spectra'!$Y17))</f>
        <v>0</v>
      </c>
      <c r="EY18">
        <f>EY$2*EXP(- EY$1 * ($B18*_c1+$C18*_c2+$D18*_c3+'Input spectra'!$Y17))</f>
        <v>0</v>
      </c>
      <c r="FA18">
        <f t="shared" si="0"/>
        <v>2.6767123347736569E-2</v>
      </c>
      <c r="FD18">
        <f>(1-EXP(-($B18*_c1+$C18*_c2+$D18*_c3+'Input spectra'!$Y17)*_t))/2</f>
        <v>0.49967773780424146</v>
      </c>
      <c r="FE18">
        <f>LN(1-FD18)/(-($B18*_c1+$C18*_c2+$D18*_c3+'Input spectra'!$Y17))</f>
        <v>4.7128287913735765E-2</v>
      </c>
    </row>
    <row r="19" spans="1:161" x14ac:dyDescent="0.25">
      <c r="A19">
        <v>360</v>
      </c>
      <c r="B19">
        <f>'Input spectra'!B18</f>
        <v>1.66374204665438</v>
      </c>
      <c r="C19">
        <f>'Input spectra'!D18</f>
        <v>1.4286952984924</v>
      </c>
      <c r="D19">
        <f>'Input spectra'!F18</f>
        <v>7.4438450220696506E-2</v>
      </c>
      <c r="E19">
        <f>E$2*EXP(- E$1 * ($B19*_c1+$C19*_c2+$D19*_c3+'Input spectra'!$Y18))</f>
        <v>2.0653927966864227E-2</v>
      </c>
      <c r="F19">
        <f>F$2*EXP(- F$1 * ($B19*_c1+$C19*_c2+$D19*_c3+'Input spectra'!$Y18))</f>
        <v>4.9855772247499432E-3</v>
      </c>
      <c r="G19">
        <f>G$2*EXP(- G$1 * ($B19*_c1+$C19*_c2+$D19*_c3+'Input spectra'!$Y18))</f>
        <v>1.2033857500905463E-3</v>
      </c>
      <c r="H19">
        <f>H$2*EXP(- H$1 * ($B19*_c1+$C19*_c2+$D19*_c3+'Input spectra'!$Y18))</f>
        <v>2.9044945213319874E-4</v>
      </c>
      <c r="I19">
        <f>I$2*EXP(- I$1 * ($B19*_c1+$C19*_c2+$D19*_c3+'Input spectra'!$Y18))</f>
        <v>7.0099058433113458E-5</v>
      </c>
      <c r="J19">
        <f>J$2*EXP(- J$1 * ($B19*_c1+$C19*_c2+$D19*_c3+'Input spectra'!$Y18))</f>
        <v>1.6917234558230722E-5</v>
      </c>
      <c r="K19">
        <f>K$2*EXP(- K$1 * ($B19*_c1+$C19*_c2+$D19*_c3+'Input spectra'!$Y18))</f>
        <v>4.0824582277053519E-6</v>
      </c>
      <c r="L19">
        <f>L$2*EXP(- L$1 * ($B19*_c1+$C19*_c2+$D19*_c3+'Input spectra'!$Y18))</f>
        <v>9.851195587480238E-7</v>
      </c>
      <c r="M19">
        <f>M$2*EXP(- M$1 * ($B19*_c1+$C19*_c2+$D19*_c3+'Input spectra'!$Y18))</f>
        <v>2.3770075379808182E-7</v>
      </c>
      <c r="N19">
        <f>N$2*EXP(- N$1 * ($B19*_c1+$C19*_c2+$D19*_c3+'Input spectra'!$Y18))</f>
        <v>5.7351687941409668E-8</v>
      </c>
      <c r="O19">
        <f>O$2*EXP(- O$1 * ($B19*_c1+$C19*_c2+$D19*_c3+'Input spectra'!$Y18))</f>
        <v>1.3836793876126071E-8</v>
      </c>
      <c r="P19">
        <f>P$2*EXP(- P$1 * ($B19*_c1+$C19*_c2+$D19*_c3+'Input spectra'!$Y18))</f>
        <v>3.3380892498044638E-9</v>
      </c>
      <c r="Q19">
        <f>Q$2*EXP(- Q$1 * ($B19*_c1+$C19*_c2+$D19*_c3+'Input spectra'!$Y18))</f>
        <v>8.0525456706307649E-10</v>
      </c>
      <c r="R19">
        <f>R$2*EXP(- R$1 * ($B19*_c1+$C19*_c2+$D19*_c3+'Input spectra'!$Y18))</f>
        <v>1.9424094965511406E-10</v>
      </c>
      <c r="S19">
        <f>S$2*EXP(- S$1 * ($B19*_c1+$C19*_c2+$D19*_c3+'Input spectra'!$Y18))</f>
        <v>4.6851153246771401E-11</v>
      </c>
      <c r="T19">
        <f>T$2*EXP(- T$1 * ($B19*_c1+$C19*_c2+$D19*_c3+'Input spectra'!$Y18))</f>
        <v>1.1299811989744097E-11</v>
      </c>
      <c r="U19">
        <f>U$2*EXP(- U$1 * ($B19*_c1+$C19*_c2+$D19*_c3+'Input spectra'!$Y18))</f>
        <v>2.7251669910980184E-12</v>
      </c>
      <c r="V19">
        <f>V$2*EXP(- V$1 * ($B19*_c1+$C19*_c2+$D19*_c3+'Input spectra'!$Y18))</f>
        <v>6.5718177607689823E-13</v>
      </c>
      <c r="W19">
        <f>W$2*EXP(- W$1 * ($B19*_c1+$C19*_c2+$D19*_c3+'Input spectra'!$Y18))</f>
        <v>1.5847030752484252E-13</v>
      </c>
      <c r="X19">
        <f>X$2*EXP(- X$1 * ($B19*_c1+$C19*_c2+$D19*_c3+'Input spectra'!$Y18))</f>
        <v>3.8210241419285954E-14</v>
      </c>
      <c r="Y19">
        <f>Y$2*EXP(- Y$1 * ($B19*_c1+$C19*_c2+$D19*_c3+'Input spectra'!$Y18))</f>
        <v>9.2125665186641851E-15</v>
      </c>
      <c r="Z19">
        <f>Z$2*EXP(- Z$1 * ($B19*_c1+$C19*_c2+$D19*_c3+'Input spectra'!$Y18))</f>
        <v>2.2210070370119585E-15</v>
      </c>
      <c r="AA19">
        <f>AA$2*EXP(- AA$1 * ($B19*_c1+$C19*_c2+$D19*_c3+'Input spectra'!$Y18))</f>
        <v>5.354108037993263E-16</v>
      </c>
      <c r="AB19">
        <f>AB$2*EXP(- AB$1 * ($B19*_c1+$C19*_c2+$D19*_c3+'Input spectra'!$Y18))</f>
        <v>1.2906000121192703E-16</v>
      </c>
      <c r="AC19">
        <f>AC$2*EXP(- AC$1 * ($B19*_c1+$C19*_c2+$D19*_c3+'Input spectra'!$Y18))</f>
        <v>3.1107346307690716E-17</v>
      </c>
      <c r="AD19">
        <f>AD$2*EXP(- AD$1 * ($B19*_c1+$C19*_c2+$D19*_c3+'Input spectra'!$Y18))</f>
        <v>7.4972231725087298E-18</v>
      </c>
      <c r="AE19">
        <f>AE$2*EXP(- AE$1 * ($B19*_c1+$C19*_c2+$D19*_c3+'Input spectra'!$Y18))</f>
        <v>1.806772551349275E-18</v>
      </c>
      <c r="AF19">
        <f>AF$2*EXP(- AF$1 * ($B19*_c1+$C19*_c2+$D19*_c3+'Input spectra'!$Y18))</f>
        <v>4.3538301095109288E-19</v>
      </c>
      <c r="AG19">
        <f>AG$2*EXP(- AG$1 * ($B19*_c1+$C19*_c2+$D19*_c3+'Input spectra'!$Y18))</f>
        <v>1.0490683471583536E-19</v>
      </c>
      <c r="AH19">
        <f>AH$2*EXP(- AH$1 * ($B19*_c1+$C19*_c2+$D19*_c3+'Input spectra'!$Y18))</f>
        <v>2.5275499290771816E-20</v>
      </c>
      <c r="AI19">
        <f>AI$2*EXP(- AI$1 * ($B19*_c1+$C19*_c2+$D19*_c3+'Input spectra'!$Y18))</f>
        <v>6.0891781976272997E-21</v>
      </c>
      <c r="AJ19">
        <f>AJ$2*EXP(- AJ$1 * ($B19*_c1+$C19*_c2+$D19*_c3+'Input spectra'!$Y18))</f>
        <v>1.466830431317225E-21</v>
      </c>
      <c r="AK19">
        <f>AK$2*EXP(- AK$1 * ($B19*_c1+$C19*_c2+$D19*_c3+'Input spectra'!$Y18))</f>
        <v>3.533155188485574E-22</v>
      </c>
      <c r="AL19">
        <f>AL$2*EXP(- AL$1 * ($B19*_c1+$C19*_c2+$D19*_c3+'Input spectra'!$Y18))</f>
        <v>8.509545348900615E-23</v>
      </c>
      <c r="AM19">
        <f>AM$2*EXP(- AM$1 * ($B19*_c1+$C19*_c2+$D19*_c3+'Input spectra'!$Y18))</f>
        <v>2.0493214576738474E-23</v>
      </c>
      <c r="AN19">
        <f>AN$2*EXP(- AN$1 * ($B19*_c1+$C19*_c2+$D19*_c3+'Input spectra'!$Y18))</f>
        <v>4.9348405897345427E-24</v>
      </c>
      <c r="AO19">
        <f>AO$2*EXP(- AO$1 * ($B19*_c1+$C19*_c2+$D19*_c3+'Input spectra'!$Y18))</f>
        <v>1.1882140411524447E-24</v>
      </c>
      <c r="AP19">
        <f>AP$2*EXP(- AP$1 * ($B19*_c1+$C19*_c2+$D19*_c3+'Input spectra'!$Y18))</f>
        <v>2.8607105664691323E-25</v>
      </c>
      <c r="AQ19">
        <f>AQ$2*EXP(- AQ$1 * ($B19*_c1+$C19*_c2+$D19*_c3+'Input spectra'!$Y18))</f>
        <v>6.8866815379184326E-26</v>
      </c>
      <c r="AR19">
        <f>AR$2*EXP(- AR$1 * ($B19*_c1+$C19*_c2+$D19*_c3+'Input spectra'!$Y18))</f>
        <v>1.6576851505380461E-26</v>
      </c>
      <c r="AS19">
        <f>AS$2*EXP(- AS$1 * ($B19*_c1+$C19*_c2+$D19*_c3+'Input spectra'!$Y18))</f>
        <v>3.9897819403673049E-27</v>
      </c>
      <c r="AT19">
        <f>AT$2*EXP(- AT$1 * ($B19*_c1+$C19*_c2+$D19*_c3+'Input spectra'!$Y18))</f>
        <v>9.6017503793343224E-28</v>
      </c>
      <c r="AU19">
        <f>AU$2*EXP(- AU$1 * ($B19*_c1+$C19*_c2+$D19*_c3+'Input spectra'!$Y18))</f>
        <v>2.3104939889158738E-28</v>
      </c>
      <c r="AV19">
        <f>AV$2*EXP(- AV$1 * ($B19*_c1+$C19*_c2+$D19*_c3+'Input spectra'!$Y18))</f>
        <v>5.5591893636198677E-29</v>
      </c>
      <c r="AW19">
        <f>AW$2*EXP(- AW$1 * ($B19*_c1+$C19*_c2+$D19*_c3+'Input spectra'!$Y18))</f>
        <v>1.337424474238443E-29</v>
      </c>
      <c r="AX19">
        <f>AX$2*EXP(- AX$1 * ($B19*_c1+$C19*_c2+$D19*_c3+'Input spectra'!$Y18))</f>
        <v>3.2171935295266846E-30</v>
      </c>
      <c r="AY19">
        <f>AY$2*EXP(- AY$1 * ($B19*_c1+$C19*_c2+$D19*_c3+'Input spectra'!$Y18))</f>
        <v>6.9851536332417287E-31</v>
      </c>
      <c r="AZ19">
        <f>AZ$2*EXP(- AZ$1 * ($B19*_c1+$C19*_c2+$D19*_c3+'Input spectra'!$Y18))</f>
        <v>1.4578234275754563E-31</v>
      </c>
      <c r="BA19">
        <f>BA$2*EXP(- BA$1 * ($B19*_c1+$C19*_c2+$D19*_c3+'Input spectra'!$Y18))</f>
        <v>3.2053019144832289E-32</v>
      </c>
      <c r="BB19">
        <f>BB$2*EXP(- BB$1 * ($B19*_c1+$C19*_c2+$D19*_c3+'Input spectra'!$Y18))</f>
        <v>7.1714132300873656E-33</v>
      </c>
      <c r="BC19">
        <f>BC$2*EXP(- BC$1 * ($B19*_c1+$C19*_c2+$D19*_c3+'Input spectra'!$Y18))</f>
        <v>1.6203975824345452E-33</v>
      </c>
      <c r="BD19">
        <f>BD$2*EXP(- BD$1 * ($B19*_c1+$C19*_c2+$D19*_c3+'Input spectra'!$Y18))</f>
        <v>3.6857332818727439E-34</v>
      </c>
      <c r="BE19">
        <f>BE$2*EXP(- BE$1 * ($B19*_c1+$C19*_c2+$D19*_c3+'Input spectra'!$Y18))</f>
        <v>8.4248383682954574E-35</v>
      </c>
      <c r="BF19">
        <f>BF$2*EXP(- BF$1 * ($B19*_c1+$C19*_c2+$D19*_c3+'Input spectra'!$Y18))</f>
        <v>1.9331905542192246E-35</v>
      </c>
      <c r="BG19">
        <f>BG$2*EXP(- BG$1 * ($B19*_c1+$C19*_c2+$D19*_c3+'Input spectra'!$Y18))</f>
        <v>4.4499592106849943E-36</v>
      </c>
      <c r="BH19">
        <f>BH$2*EXP(- BH$1 * ($B19*_c1+$C19*_c2+$D19*_c3+'Input spectra'!$Y18))</f>
        <v>1.0270411592074133E-36</v>
      </c>
      <c r="BI19">
        <f>BI$2*EXP(- BI$1 * ($B19*_c1+$C19*_c2+$D19*_c3+'Input spectra'!$Y18))</f>
        <v>2.3757926358631721E-37</v>
      </c>
      <c r="BJ19">
        <f>BJ$2*EXP(- BJ$1 * ($B19*_c1+$C19*_c2+$D19*_c3+'Input spectra'!$Y18))</f>
        <v>5.5067322011869552E-38</v>
      </c>
      <c r="BK19">
        <f>BK$2*EXP(- BK$1 * ($B19*_c1+$C19*_c2+$D19*_c3+'Input spectra'!$Y18))</f>
        <v>1.2786335131355777E-38</v>
      </c>
      <c r="BL19">
        <f>BL$2*EXP(- BL$1 * ($B19*_c1+$C19*_c2+$D19*_c3+'Input spectra'!$Y18))</f>
        <v>2.9736215001677801E-39</v>
      </c>
      <c r="BM19">
        <f>BM$2*EXP(- BM$1 * ($B19*_c1+$C19*_c2+$D19*_c3+'Input spectra'!$Y18))</f>
        <v>6.9254425094787659E-40</v>
      </c>
      <c r="BN19">
        <f>BN$2*EXP(- BN$1 * ($B19*_c1+$C19*_c2+$D19*_c3+'Input spectra'!$Y18))</f>
        <v>1.6150166529595003E-40</v>
      </c>
      <c r="BO19">
        <f>BO$2*EXP(- BO$1 * ($B19*_c1+$C19*_c2+$D19*_c3+'Input spectra'!$Y18))</f>
        <v>3.7707504847029359E-41</v>
      </c>
      <c r="BP19">
        <f>BP$2*EXP(- BP$1 * ($B19*_c1+$C19*_c2+$D19*_c3+'Input spectra'!$Y18))</f>
        <v>8.8137379141568227E-42</v>
      </c>
      <c r="BQ19">
        <f>BQ$2*EXP(- BQ$1 * ($B19*_c1+$C19*_c2+$D19*_c3+'Input spectra'!$Y18))</f>
        <v>2.0622414798507297E-42</v>
      </c>
      <c r="BR19">
        <f>BR$2*EXP(- BR$1 * ($B19*_c1+$C19*_c2+$D19*_c3+'Input spectra'!$Y18))</f>
        <v>4.8298734981379891E-43</v>
      </c>
      <c r="BS19">
        <f>BS$2*EXP(- BS$1 * ($B19*_c1+$C19*_c2+$D19*_c3+'Input spectra'!$Y18))</f>
        <v>1.1321975211944947E-43</v>
      </c>
      <c r="BT19">
        <f>BT$2*EXP(- BT$1 * ($B19*_c1+$C19*_c2+$D19*_c3+'Input spectra'!$Y18))</f>
        <v>2.6562880365622017E-44</v>
      </c>
      <c r="BU19">
        <f>BU$2*EXP(- BU$1 * ($B19*_c1+$C19*_c2+$D19*_c3+'Input spectra'!$Y18))</f>
        <v>6.2369673708360869E-45</v>
      </c>
      <c r="BV19">
        <f>BV$2*EXP(- BV$1 * ($B19*_c1+$C19*_c2+$D19*_c3+'Input spectra'!$Y18))</f>
        <v>1.4655412900495693E-45</v>
      </c>
      <c r="BW19">
        <f>BW$2*EXP(- BW$1 * ($B19*_c1+$C19*_c2+$D19*_c3+'Input spectra'!$Y18))</f>
        <v>3.4461302738367173E-46</v>
      </c>
      <c r="BX19">
        <f>BX$2*EXP(- BX$1 * ($B19*_c1+$C19*_c2+$D19*_c3+'Input spectra'!$Y18))</f>
        <v>8.1088395673788519E-47</v>
      </c>
      <c r="BY19">
        <f>BY$2*EXP(- BY$1 * ($B19*_c1+$C19*_c2+$D19*_c3+'Input spectra'!$Y18))</f>
        <v>1.9092588751396947E-47</v>
      </c>
      <c r="BZ19">
        <f>BZ$2*EXP(- BZ$1 * ($B19*_c1+$C19*_c2+$D19*_c3+'Input spectra'!$Y18))</f>
        <v>4.4981810086457895E-48</v>
      </c>
      <c r="CA19">
        <f>CA$2*EXP(- CA$1 * ($B19*_c1+$C19*_c2+$D19*_c3+'Input spectra'!$Y18))</f>
        <v>1.0603835880592716E-48</v>
      </c>
      <c r="CB19">
        <f>CB$2*EXP(- CB$1 * ($B19*_c1+$C19*_c2+$D19*_c3+'Input spectra'!$Y18))</f>
        <v>2.501104977681218E-49</v>
      </c>
      <c r="CC19">
        <f>CC$2*EXP(- CC$1 * ($B19*_c1+$C19*_c2+$D19*_c3+'Input spectra'!$Y18))</f>
        <v>5.9024649829677679E-50</v>
      </c>
      <c r="CD19">
        <f>CD$2*EXP(- CD$1 * ($B19*_c1+$C19*_c2+$D19*_c3+'Input spectra'!$Y18))</f>
        <v>1.3936635951060372E-50</v>
      </c>
      <c r="CE19">
        <f>CE$2*EXP(- CE$1 * ($B19*_c1+$C19*_c2+$D19*_c3+'Input spectra'!$Y18))</f>
        <v>3.2922791787910839E-51</v>
      </c>
      <c r="CF19">
        <f>CF$2*EXP(- CF$1 * ($B19*_c1+$C19*_c2+$D19*_c3+'Input spectra'!$Y18))</f>
        <v>7.7811043811866016E-52</v>
      </c>
      <c r="CG19">
        <f>CG$2*EXP(- CG$1 * ($B19*_c1+$C19*_c2+$D19*_c3+'Input spectra'!$Y18))</f>
        <v>1.8398566016773899E-52</v>
      </c>
      <c r="CH19">
        <f>CH$2*EXP(- CH$1 * ($B19*_c1+$C19*_c2+$D19*_c3+'Input spectra'!$Y18))</f>
        <v>4.352287830790702E-53</v>
      </c>
      <c r="CI19">
        <f>CI$2*EXP(- CI$1 * ($B19*_c1+$C19*_c2+$D19*_c3+'Input spectra'!$Y18))</f>
        <v>1.029995523706791E-53</v>
      </c>
      <c r="CJ19">
        <f>CJ$2*EXP(- CJ$1 * ($B19*_c1+$C19*_c2+$D19*_c3+'Input spectra'!$Y18))</f>
        <v>2.4385449275884882E-54</v>
      </c>
      <c r="CK19">
        <f>CK$2*EXP(- CK$1 * ($B19*_c1+$C19*_c2+$D19*_c3+'Input spectra'!$Y18))</f>
        <v>5.775609909327396E-55</v>
      </c>
      <c r="CL19">
        <f>CL$2*EXP(- CL$1 * ($B19*_c1+$C19*_c2+$D19*_c3+'Input spectra'!$Y18))</f>
        <v>1.3684562676976035E-55</v>
      </c>
      <c r="CM19">
        <f>CM$2*EXP(- CM$1 * ($B19*_c1+$C19*_c2+$D19*_c3+'Input spectra'!$Y18))</f>
        <v>3.2435798651160519E-56</v>
      </c>
      <c r="CN19">
        <f>CN$2*EXP(- CN$1 * ($B19*_c1+$C19*_c2+$D19*_c3+'Input spectra'!$Y18))</f>
        <v>7.69084011392389E-57</v>
      </c>
      <c r="CO19">
        <f>CO$2*EXP(- CO$1 * ($B19*_c1+$C19*_c2+$D19*_c3+'Input spectra'!$Y18))</f>
        <v>1.8242050828458177E-57</v>
      </c>
      <c r="CP19">
        <f>CP$2*EXP(- CP$1 * ($B19*_c1+$C19*_c2+$D19*_c3+'Input spectra'!$Y18))</f>
        <v>4.3283229268554119E-58</v>
      </c>
      <c r="CQ19">
        <f>CQ$2*EXP(- CQ$1 * ($B19*_c1+$C19*_c2+$D19*_c3+'Input spectra'!$Y18))</f>
        <v>1.0273239547293968E-58</v>
      </c>
      <c r="CR19">
        <f>CR$2*EXP(- CR$1 * ($B19*_c1+$C19*_c2+$D19*_c3+'Input spectra'!$Y18))</f>
        <v>2.4391179603225577E-59</v>
      </c>
      <c r="CS19">
        <f>CS$2*EXP(- CS$1 * ($B19*_c1+$C19*_c2+$D19*_c3+'Input spectra'!$Y18))</f>
        <v>3.8355073628348143E-60</v>
      </c>
      <c r="CT19">
        <f>CT$2*EXP(- CT$1 * ($B19*_c1+$C19*_c2+$D19*_c3+'Input spectra'!$Y18))</f>
        <v>6.0845239633153398E-61</v>
      </c>
      <c r="CU19">
        <f>CU$2*EXP(- CU$1 * ($B19*_c1+$C19*_c2+$D19*_c3+'Input spectra'!$Y18))</f>
        <v>1.0291643257314727E-61</v>
      </c>
      <c r="CV19">
        <f>CV$2*EXP(- CV$1 * ($B19*_c1+$C19*_c2+$D19*_c3+'Input spectra'!$Y18))</f>
        <v>1.7486193595960557E-62</v>
      </c>
      <c r="CW19">
        <f>CW$2*EXP(- CW$1 * ($B19*_c1+$C19*_c2+$D19*_c3+'Input spectra'!$Y18))</f>
        <v>2.9161325974477745E-63</v>
      </c>
      <c r="CX19">
        <f>CX$2*EXP(- CX$1 * ($B19*_c1+$C19*_c2+$D19*_c3+'Input spectra'!$Y18))</f>
        <v>4.6818587395693816E-64</v>
      </c>
      <c r="CY19">
        <f>CY$2*EXP(- CY$1 * ($B19*_c1+$C19*_c2+$D19*_c3+'Input spectra'!$Y18))</f>
        <v>7.0618293722861939E-65</v>
      </c>
      <c r="CZ19">
        <f>CZ$2*EXP(- CZ$1 * ($B19*_c1+$C19*_c2+$D19*_c3+'Input spectra'!$Y18))</f>
        <v>9.6179398684038928E-66</v>
      </c>
      <c r="DA19">
        <f>DA$2*EXP(- DA$1 * ($B19*_c1+$C19*_c2+$D19*_c3+'Input spectra'!$Y18))</f>
        <v>1.0922919710132581E-66</v>
      </c>
      <c r="DB19">
        <f>DB$2*EXP(- DB$1 * ($B19*_c1+$C19*_c2+$D19*_c3+'Input spectra'!$Y18))</f>
        <v>8.3482359704274524E-68</v>
      </c>
      <c r="DC19">
        <f>DC$2*EXP(- DC$1 * ($B19*_c1+$C19*_c2+$D19*_c3+'Input spectra'!$Y18))</f>
        <v>1.2951732070538729E-69</v>
      </c>
      <c r="DD19">
        <f>DD$2*EXP(- DD$1 * ($B19*_c1+$C19*_c2+$D19*_c3+'Input spectra'!$Y18))</f>
        <v>0</v>
      </c>
      <c r="DE19">
        <f>DE$2*EXP(- DE$1 * ($B19*_c1+$C19*_c2+$D19*_c3+'Input spectra'!$Y18))</f>
        <v>0</v>
      </c>
      <c r="DF19">
        <f>DF$2*EXP(- DF$1 * ($B19*_c1+$C19*_c2+$D19*_c3+'Input spectra'!$Y18))</f>
        <v>0</v>
      </c>
      <c r="DG19">
        <f>DG$2*EXP(- DG$1 * ($B19*_c1+$C19*_c2+$D19*_c3+'Input spectra'!$Y18))</f>
        <v>0</v>
      </c>
      <c r="DH19">
        <f>DH$2*EXP(- DH$1 * ($B19*_c1+$C19*_c2+$D19*_c3+'Input spectra'!$Y18))</f>
        <v>0</v>
      </c>
      <c r="DI19">
        <f>DI$2*EXP(- DI$1 * ($B19*_c1+$C19*_c2+$D19*_c3+'Input spectra'!$Y18))</f>
        <v>0</v>
      </c>
      <c r="DJ19">
        <f>DJ$2*EXP(- DJ$1 * ($B19*_c1+$C19*_c2+$D19*_c3+'Input spectra'!$Y18))</f>
        <v>0</v>
      </c>
      <c r="DK19">
        <f>DK$2*EXP(- DK$1 * ($B19*_c1+$C19*_c2+$D19*_c3+'Input spectra'!$Y18))</f>
        <v>0</v>
      </c>
      <c r="DL19">
        <f>DL$2*EXP(- DL$1 * ($B19*_c1+$C19*_c2+$D19*_c3+'Input spectra'!$Y18))</f>
        <v>0</v>
      </c>
      <c r="DM19">
        <f>DM$2*EXP(- DM$1 * ($B19*_c1+$C19*_c2+$D19*_c3+'Input spectra'!$Y18))</f>
        <v>0</v>
      </c>
      <c r="DN19">
        <f>DN$2*EXP(- DN$1 * ($B19*_c1+$C19*_c2+$D19*_c3+'Input spectra'!$Y18))</f>
        <v>0</v>
      </c>
      <c r="DO19">
        <f>DO$2*EXP(- DO$1 * ($B19*_c1+$C19*_c2+$D19*_c3+'Input spectra'!$Y18))</f>
        <v>0</v>
      </c>
      <c r="DP19">
        <f>DP$2*EXP(- DP$1 * ($B19*_c1+$C19*_c2+$D19*_c3+'Input spectra'!$Y18))</f>
        <v>0</v>
      </c>
      <c r="DQ19">
        <f>DQ$2*EXP(- DQ$1 * ($B19*_c1+$C19*_c2+$D19*_c3+'Input spectra'!$Y18))</f>
        <v>0</v>
      </c>
      <c r="DR19">
        <f>DR$2*EXP(- DR$1 * ($B19*_c1+$C19*_c2+$D19*_c3+'Input spectra'!$Y18))</f>
        <v>0</v>
      </c>
      <c r="DS19">
        <f>DS$2*EXP(- DS$1 * ($B19*_c1+$C19*_c2+$D19*_c3+'Input spectra'!$Y18))</f>
        <v>0</v>
      </c>
      <c r="DT19">
        <f>DT$2*EXP(- DT$1 * ($B19*_c1+$C19*_c2+$D19*_c3+'Input spectra'!$Y18))</f>
        <v>0</v>
      </c>
      <c r="DU19">
        <f>DU$2*EXP(- DU$1 * ($B19*_c1+$C19*_c2+$D19*_c3+'Input spectra'!$Y18))</f>
        <v>0</v>
      </c>
      <c r="DV19">
        <f>DV$2*EXP(- DV$1 * ($B19*_c1+$C19*_c2+$D19*_c3+'Input spectra'!$Y18))</f>
        <v>0</v>
      </c>
      <c r="DW19">
        <f>DW$2*EXP(- DW$1 * ($B19*_c1+$C19*_c2+$D19*_c3+'Input spectra'!$Y18))</f>
        <v>0</v>
      </c>
      <c r="DX19">
        <f>DX$2*EXP(- DX$1 * ($B19*_c1+$C19*_c2+$D19*_c3+'Input spectra'!$Y18))</f>
        <v>0</v>
      </c>
      <c r="DY19">
        <f>DY$2*EXP(- DY$1 * ($B19*_c1+$C19*_c2+$D19*_c3+'Input spectra'!$Y18))</f>
        <v>0</v>
      </c>
      <c r="DZ19">
        <f>DZ$2*EXP(- DZ$1 * ($B19*_c1+$C19*_c2+$D19*_c3+'Input spectra'!$Y18))</f>
        <v>0</v>
      </c>
      <c r="EA19">
        <f>EA$2*EXP(- EA$1 * ($B19*_c1+$C19*_c2+$D19*_c3+'Input spectra'!$Y18))</f>
        <v>0</v>
      </c>
      <c r="EB19">
        <f>EB$2*EXP(- EB$1 * ($B19*_c1+$C19*_c2+$D19*_c3+'Input spectra'!$Y18))</f>
        <v>0</v>
      </c>
      <c r="EC19">
        <f>EC$2*EXP(- EC$1 * ($B19*_c1+$C19*_c2+$D19*_c3+'Input spectra'!$Y18))</f>
        <v>0</v>
      </c>
      <c r="ED19">
        <f>ED$2*EXP(- ED$1 * ($B19*_c1+$C19*_c2+$D19*_c3+'Input spectra'!$Y18))</f>
        <v>0</v>
      </c>
      <c r="EE19">
        <f>EE$2*EXP(- EE$1 * ($B19*_c1+$C19*_c2+$D19*_c3+'Input spectra'!$Y18))</f>
        <v>0</v>
      </c>
      <c r="EF19">
        <f>EF$2*EXP(- EF$1 * ($B19*_c1+$C19*_c2+$D19*_c3+'Input spectra'!$Y18))</f>
        <v>0</v>
      </c>
      <c r="EG19">
        <f>EG$2*EXP(- EG$1 * ($B19*_c1+$C19*_c2+$D19*_c3+'Input spectra'!$Y18))</f>
        <v>0</v>
      </c>
      <c r="EH19">
        <f>EH$2*EXP(- EH$1 * ($B19*_c1+$C19*_c2+$D19*_c3+'Input spectra'!$Y18))</f>
        <v>0</v>
      </c>
      <c r="EI19">
        <f>EI$2*EXP(- EI$1 * ($B19*_c1+$C19*_c2+$D19*_c3+'Input spectra'!$Y18))</f>
        <v>0</v>
      </c>
      <c r="EJ19">
        <f>EJ$2*EXP(- EJ$1 * ($B19*_c1+$C19*_c2+$D19*_c3+'Input spectra'!$Y18))</f>
        <v>0</v>
      </c>
      <c r="EK19">
        <f>EK$2*EXP(- EK$1 * ($B19*_c1+$C19*_c2+$D19*_c3+'Input spectra'!$Y18))</f>
        <v>0</v>
      </c>
      <c r="EL19">
        <f>EL$2*EXP(- EL$1 * ($B19*_c1+$C19*_c2+$D19*_c3+'Input spectra'!$Y18))</f>
        <v>0</v>
      </c>
      <c r="EM19">
        <f>EM$2*EXP(- EM$1 * ($B19*_c1+$C19*_c2+$D19*_c3+'Input spectra'!$Y18))</f>
        <v>0</v>
      </c>
      <c r="EN19">
        <f>EN$2*EXP(- EN$1 * ($B19*_c1+$C19*_c2+$D19*_c3+'Input spectra'!$Y18))</f>
        <v>0</v>
      </c>
      <c r="EO19">
        <f>EO$2*EXP(- EO$1 * ($B19*_c1+$C19*_c2+$D19*_c3+'Input spectra'!$Y18))</f>
        <v>0</v>
      </c>
      <c r="EP19">
        <f>EP$2*EXP(- EP$1 * ($B19*_c1+$C19*_c2+$D19*_c3+'Input spectra'!$Y18))</f>
        <v>0</v>
      </c>
      <c r="EQ19">
        <f>EQ$2*EXP(- EQ$1 * ($B19*_c1+$C19*_c2+$D19*_c3+'Input spectra'!$Y18))</f>
        <v>0</v>
      </c>
      <c r="ER19">
        <f>ER$2*EXP(- ER$1 * ($B19*_c1+$C19*_c2+$D19*_c3+'Input spectra'!$Y18))</f>
        <v>0</v>
      </c>
      <c r="ES19">
        <f>ES$2*EXP(- ES$1 * ($B19*_c1+$C19*_c2+$D19*_c3+'Input spectra'!$Y18))</f>
        <v>0</v>
      </c>
      <c r="ET19">
        <f>ET$2*EXP(- ET$1 * ($B19*_c1+$C19*_c2+$D19*_c3+'Input spectra'!$Y18))</f>
        <v>0</v>
      </c>
      <c r="EU19">
        <f>EU$2*EXP(- EU$1 * ($B19*_c1+$C19*_c2+$D19*_c3+'Input spectra'!$Y18))</f>
        <v>0</v>
      </c>
      <c r="EV19">
        <f>EV$2*EXP(- EV$1 * ($B19*_c1+$C19*_c2+$D19*_c3+'Input spectra'!$Y18))</f>
        <v>0</v>
      </c>
      <c r="EW19">
        <f>EW$2*EXP(- EW$1 * ($B19*_c1+$C19*_c2+$D19*_c3+'Input spectra'!$Y18))</f>
        <v>0</v>
      </c>
      <c r="EX19">
        <f>EX$2*EXP(- EX$1 * ($B19*_c1+$C19*_c2+$D19*_c3+'Input spectra'!$Y18))</f>
        <v>0</v>
      </c>
      <c r="EY19">
        <f>EY$2*EXP(- EY$1 * ($B19*_c1+$C19*_c2+$D19*_c3+'Input spectra'!$Y18))</f>
        <v>0</v>
      </c>
      <c r="FA19">
        <f t="shared" si="0"/>
        <v>2.7225737553178225E-2</v>
      </c>
      <c r="FD19">
        <f>(1-EXP(-($B19*_c1+$C19*_c2+$D19*_c3+'Input spectra'!$Y18)*_t))/2</f>
        <v>0.49957498359915919</v>
      </c>
      <c r="FE19">
        <f>LN(1-FD19)/(-($B19*_c1+$C19*_c2+$D19*_c3+'Input spectra'!$Y18))</f>
        <v>4.8958588237855524E-2</v>
      </c>
    </row>
    <row r="20" spans="1:161" x14ac:dyDescent="0.25">
      <c r="A20">
        <v>365</v>
      </c>
      <c r="B20">
        <f>'Input spectra'!B19</f>
        <v>1.5870518567258201</v>
      </c>
      <c r="C20">
        <f>'Input spectra'!D19</f>
        <v>1.3842162615476099</v>
      </c>
      <c r="D20">
        <f>'Input spectra'!F19</f>
        <v>6.5029426189308501E-2</v>
      </c>
      <c r="E20">
        <f>E$2*EXP(- E$1 * ($B20*_c1+$C20*_c2+$D20*_c3+'Input spectra'!$Y19))</f>
        <v>2.0653927966864227E-2</v>
      </c>
      <c r="F20">
        <f>F$2*EXP(- F$1 * ($B20*_c1+$C20*_c2+$D20*_c3+'Input spectra'!$Y19))</f>
        <v>5.2757166483699261E-3</v>
      </c>
      <c r="G20">
        <f>G$2*EXP(- G$1 * ($B20*_c1+$C20*_c2+$D20*_c3+'Input spectra'!$Y19))</f>
        <v>1.3475251927919491E-3</v>
      </c>
      <c r="H20">
        <f>H$2*EXP(- H$1 * ($B20*_c1+$C20*_c2+$D20*_c3+'Input spectra'!$Y19))</f>
        <v>3.4416650760125972E-4</v>
      </c>
      <c r="I20">
        <f>I$2*EXP(- I$1 * ($B20*_c1+$C20*_c2+$D20*_c3+'Input spectra'!$Y19))</f>
        <v>8.789744319525128E-5</v>
      </c>
      <c r="J20">
        <f>J$2*EXP(- J$1 * ($B20*_c1+$C20*_c2+$D20*_c3+'Input spectra'!$Y19))</f>
        <v>2.2447058737251974E-5</v>
      </c>
      <c r="K20">
        <f>K$2*EXP(- K$1 * ($B20*_c1+$C20*_c2+$D20*_c3+'Input spectra'!$Y19))</f>
        <v>5.7321538228834557E-6</v>
      </c>
      <c r="L20">
        <f>L$2*EXP(- L$1 * ($B20*_c1+$C20*_c2+$D20*_c3+'Input spectra'!$Y19))</f>
        <v>1.4636965281237591E-6</v>
      </c>
      <c r="M20">
        <f>M$2*EXP(- M$1 * ($B20*_c1+$C20*_c2+$D20*_c3+'Input spectra'!$Y19))</f>
        <v>3.7373061399134931E-7</v>
      </c>
      <c r="N20">
        <f>N$2*EXP(- N$1 * ($B20*_c1+$C20*_c2+$D20*_c3+'Input spectra'!$Y19))</f>
        <v>9.5420202558526956E-8</v>
      </c>
      <c r="O20">
        <f>O$2*EXP(- O$1 * ($B20*_c1+$C20*_c2+$D20*_c3+'Input spectra'!$Y19))</f>
        <v>2.4361028263165194E-8</v>
      </c>
      <c r="P20">
        <f>P$2*EXP(- P$1 * ($B20*_c1+$C20*_c2+$D20*_c3+'Input spectra'!$Y19))</f>
        <v>6.2190507780672504E-9</v>
      </c>
      <c r="Q20">
        <f>Q$2*EXP(- Q$1 * ($B20*_c1+$C20*_c2+$D20*_c3+'Input spectra'!$Y19))</f>
        <v>1.5875425333962737E-9</v>
      </c>
      <c r="R20">
        <f>R$2*EXP(- R$1 * ($B20*_c1+$C20*_c2+$D20*_c3+'Input spectra'!$Y19))</f>
        <v>4.0522756526239965E-10</v>
      </c>
      <c r="S20">
        <f>S$2*EXP(- S$1 * ($B20*_c1+$C20*_c2+$D20*_c3+'Input spectra'!$Y19))</f>
        <v>1.0342951483459179E-10</v>
      </c>
      <c r="T20">
        <f>T$2*EXP(- T$1 * ($B20*_c1+$C20*_c2+$D20*_c3+'Input spectra'!$Y19))</f>
        <v>2.6397417057167382E-11</v>
      </c>
      <c r="U20">
        <f>U$2*EXP(- U$1 * ($B20*_c1+$C20*_c2+$D20*_c3+'Input spectra'!$Y19))</f>
        <v>6.7367332411128486E-12</v>
      </c>
      <c r="V20">
        <f>V$2*EXP(- V$1 * ($B20*_c1+$C20*_c2+$D20*_c3+'Input spectra'!$Y19))</f>
        <v>1.7191261914087471E-12</v>
      </c>
      <c r="W20">
        <f>W$2*EXP(- W$1 * ($B20*_c1+$C20*_c2+$D20*_c3+'Input spectra'!$Y19))</f>
        <v>4.3866820782133657E-13</v>
      </c>
      <c r="X20">
        <f>X$2*EXP(- X$1 * ($B20*_c1+$C20*_c2+$D20*_c3+'Input spectra'!$Y19))</f>
        <v>1.1192679183105068E-13</v>
      </c>
      <c r="Y20">
        <f>Y$2*EXP(- Y$1 * ($B20*_c1+$C20*_c2+$D20*_c3+'Input spectra'!$Y19))</f>
        <v>2.8556233545789576E-14</v>
      </c>
      <c r="Z20">
        <f>Z$2*EXP(- Z$1 * ($B20*_c1+$C20*_c2+$D20*_c3+'Input spectra'!$Y19))</f>
        <v>7.2851120763853725E-15</v>
      </c>
      <c r="AA20">
        <f>AA$2*EXP(- AA$1 * ($B20*_c1+$C20*_c2+$D20*_c3+'Input spectra'!$Y19))</f>
        <v>1.8584010736534339E-15</v>
      </c>
      <c r="AB20">
        <f>AB$2*EXP(- AB$1 * ($B20*_c1+$C20*_c2+$D20*_c3+'Input spectra'!$Y19))</f>
        <v>4.7403455025830067E-16</v>
      </c>
      <c r="AC20">
        <f>AC$2*EXP(- AC$1 * ($B20*_c1+$C20*_c2+$D20*_c3+'Input spectra'!$Y19))</f>
        <v>1.2090584879261534E-16</v>
      </c>
      <c r="AD20">
        <f>AD$2*EXP(- AD$1 * ($B20*_c1+$C20*_c2+$D20*_c3+'Input spectra'!$Y19))</f>
        <v>3.0835486119851095E-17</v>
      </c>
      <c r="AE20">
        <f>AE$2*EXP(- AE$1 * ($B20*_c1+$C20*_c2+$D20*_c3+'Input spectra'!$Y19))</f>
        <v>7.863571846609681E-18</v>
      </c>
      <c r="AF20">
        <f>AF$2*EXP(- AF$1 * ($B20*_c1+$C20*_c2+$D20*_c3+'Input spectra'!$Y19))</f>
        <v>2.0051823255577062E-18</v>
      </c>
      <c r="AG20">
        <f>AG$2*EXP(- AG$1 * ($B20*_c1+$C20*_c2+$D20*_c3+'Input spectra'!$Y19))</f>
        <v>5.112722099629339E-19</v>
      </c>
      <c r="AH20">
        <f>AH$2*EXP(- AH$1 * ($B20*_c1+$C20*_c2+$D20*_c3+'Input spectra'!$Y19))</f>
        <v>1.3035093830088954E-19</v>
      </c>
      <c r="AI20">
        <f>AI$2*EXP(- AI$1 * ($B20*_c1+$C20*_c2+$D20*_c3+'Input spectra'!$Y19))</f>
        <v>3.3230671437783071E-20</v>
      </c>
      <c r="AJ20">
        <f>AJ$2*EXP(- AJ$1 * ($B20*_c1+$C20*_c2+$D20*_c3+'Input spectra'!$Y19))</f>
        <v>8.470837655971425E-21</v>
      </c>
      <c r="AK20">
        <f>AK$2*EXP(- AK$1 * ($B20*_c1+$C20*_c2+$D20*_c3+'Input spectra'!$Y19))</f>
        <v>2.1591120199236145E-21</v>
      </c>
      <c r="AL20">
        <f>AL$2*EXP(- AL$1 * ($B20*_c1+$C20*_c2+$D20*_c3+'Input spectra'!$Y19))</f>
        <v>5.5028139942310773E-22</v>
      </c>
      <c r="AM20">
        <f>AM$2*EXP(- AM$1 * ($B20*_c1+$C20*_c2+$D20*_c3+'Input spectra'!$Y19))</f>
        <v>1.4023440553840799E-22</v>
      </c>
      <c r="AN20">
        <f>AN$2*EXP(- AN$1 * ($B20*_c1+$C20*_c2+$D20*_c3+'Input spectra'!$Y19))</f>
        <v>3.5734164560778561E-23</v>
      </c>
      <c r="AO20">
        <f>AO$2*EXP(- AO$1 * ($B20*_c1+$C20*_c2+$D20*_c3+'Input spectra'!$Y19))</f>
        <v>9.1048165427964661E-24</v>
      </c>
      <c r="AP20">
        <f>AP$2*EXP(- AP$1 * ($B20*_c1+$C20*_c2+$D20*_c3+'Input spectra'!$Y19))</f>
        <v>2.3196179126335451E-24</v>
      </c>
      <c r="AQ20">
        <f>AQ$2*EXP(- AQ$1 * ($B20*_c1+$C20*_c2+$D20*_c3+'Input spectra'!$Y19))</f>
        <v>5.9090620223060418E-25</v>
      </c>
      <c r="AR20">
        <f>AR$2*EXP(- AR$1 * ($B20*_c1+$C20*_c2+$D20*_c3+'Input spectra'!$Y19))</f>
        <v>1.5051390022737502E-25</v>
      </c>
      <c r="AS20">
        <f>AS$2*EXP(- AS$1 * ($B20*_c1+$C20*_c2+$D20*_c3+'Input spectra'!$Y19))</f>
        <v>3.8334494179720022E-26</v>
      </c>
      <c r="AT20">
        <f>AT$2*EXP(- AT$1 * ($B20*_c1+$C20*_c2+$D20*_c3+'Input spectra'!$Y19))</f>
        <v>9.7624090900384105E-27</v>
      </c>
      <c r="AU20">
        <f>AU$2*EXP(- AU$1 * ($B20*_c1+$C20*_c2+$D20*_c3+'Input spectra'!$Y19))</f>
        <v>2.4858644797388349E-27</v>
      </c>
      <c r="AV20">
        <f>AV$2*EXP(- AV$1 * ($B20*_c1+$C20*_c2+$D20*_c3+'Input spectra'!$Y19))</f>
        <v>6.3292184876469907E-28</v>
      </c>
      <c r="AW20">
        <f>AW$2*EXP(- AW$1 * ($B20*_c1+$C20*_c2+$D20*_c3+'Input spectra'!$Y19))</f>
        <v>1.611290702002611E-28</v>
      </c>
      <c r="AX20">
        <f>AX$2*EXP(- AX$1 * ($B20*_c1+$C20*_c2+$D20*_c3+'Input spectra'!$Y19))</f>
        <v>4.1015483517703231E-29</v>
      </c>
      <c r="AY20">
        <f>AY$2*EXP(- AY$1 * ($B20*_c1+$C20*_c2+$D20*_c3+'Input spectra'!$Y19))</f>
        <v>9.4235084877286661E-30</v>
      </c>
      <c r="AZ20">
        <f>AZ$2*EXP(- AZ$1 * ($B20*_c1+$C20*_c2+$D20*_c3+'Input spectra'!$Y19))</f>
        <v>2.0811702213186068E-30</v>
      </c>
      <c r="BA20">
        <f>BA$2*EXP(- BA$1 * ($B20*_c1+$C20*_c2+$D20*_c3+'Input spectra'!$Y19))</f>
        <v>4.8421432705581228E-31</v>
      </c>
      <c r="BB20">
        <f>BB$2*EXP(- BB$1 * ($B20*_c1+$C20*_c2+$D20*_c3+'Input spectra'!$Y19))</f>
        <v>1.1464086515404319E-31</v>
      </c>
      <c r="BC20">
        <f>BC$2*EXP(- BC$1 * ($B20*_c1+$C20*_c2+$D20*_c3+'Input spectra'!$Y19))</f>
        <v>2.7410837675221939E-32</v>
      </c>
      <c r="BD20">
        <f>BD$2*EXP(- BD$1 * ($B20*_c1+$C20*_c2+$D20*_c3+'Input spectra'!$Y19))</f>
        <v>6.5976707683842721E-33</v>
      </c>
      <c r="BE20">
        <f>BE$2*EXP(- BE$1 * ($B20*_c1+$C20*_c2+$D20*_c3+'Input spectra'!$Y19))</f>
        <v>1.5958583036357679E-33</v>
      </c>
      <c r="BF20">
        <f>BF$2*EXP(- BF$1 * ($B20*_c1+$C20*_c2+$D20*_c3+'Input spectra'!$Y19))</f>
        <v>3.8750153656013283E-34</v>
      </c>
      <c r="BG20">
        <f>BG$2*EXP(- BG$1 * ($B20*_c1+$C20*_c2+$D20*_c3+'Input spectra'!$Y19))</f>
        <v>9.438887482936117E-35</v>
      </c>
      <c r="BH20">
        <f>BH$2*EXP(- BH$1 * ($B20*_c1+$C20*_c2+$D20*_c3+'Input spectra'!$Y19))</f>
        <v>2.3052532441107903E-35</v>
      </c>
      <c r="BI20">
        <f>BI$2*EXP(- BI$1 * ($B20*_c1+$C20*_c2+$D20*_c3+'Input spectra'!$Y19))</f>
        <v>5.6429387923061411E-36</v>
      </c>
      <c r="BJ20">
        <f>BJ$2*EXP(- BJ$1 * ($B20*_c1+$C20*_c2+$D20*_c3+'Input spectra'!$Y19))</f>
        <v>1.3840659322309451E-36</v>
      </c>
      <c r="BK20">
        <f>BK$2*EXP(- BK$1 * ($B20*_c1+$C20*_c2+$D20*_c3+'Input spectra'!$Y19))</f>
        <v>3.4007516682140174E-37</v>
      </c>
      <c r="BL20">
        <f>BL$2*EXP(- BL$1 * ($B20*_c1+$C20*_c2+$D20*_c3+'Input spectra'!$Y19))</f>
        <v>8.3691343414679608E-38</v>
      </c>
      <c r="BM20">
        <f>BM$2*EXP(- BM$1 * ($B20*_c1+$C20*_c2+$D20*_c3+'Input spectra'!$Y19))</f>
        <v>2.0625685618872092E-38</v>
      </c>
      <c r="BN20">
        <f>BN$2*EXP(- BN$1 * ($B20*_c1+$C20*_c2+$D20*_c3+'Input spectra'!$Y19))</f>
        <v>5.0898371204412006E-39</v>
      </c>
      <c r="BO20">
        <f>BO$2*EXP(- BO$1 * ($B20*_c1+$C20*_c2+$D20*_c3+'Input spectra'!$Y19))</f>
        <v>1.2575367621876516E-39</v>
      </c>
      <c r="BP20">
        <f>BP$2*EXP(- BP$1 * ($B20*_c1+$C20*_c2+$D20*_c3+'Input spectra'!$Y19))</f>
        <v>3.1104200367163532E-40</v>
      </c>
      <c r="BQ20">
        <f>BQ$2*EXP(- BQ$1 * ($B20*_c1+$C20*_c2+$D20*_c3+'Input spectra'!$Y19))</f>
        <v>7.7013070882724369E-41</v>
      </c>
      <c r="BR20">
        <f>BR$2*EXP(- BR$1 * ($B20*_c1+$C20*_c2+$D20*_c3+'Input spectra'!$Y19))</f>
        <v>1.9086517447212944E-41</v>
      </c>
      <c r="BS20">
        <f>BS$2*EXP(- BS$1 * ($B20*_c1+$C20*_c2+$D20*_c3+'Input spectra'!$Y19))</f>
        <v>4.7345548444382628E-42</v>
      </c>
      <c r="BT20">
        <f>BT$2*EXP(- BT$1 * ($B20*_c1+$C20*_c2+$D20*_c3+'Input spectra'!$Y19))</f>
        <v>1.1754336860095908E-42</v>
      </c>
      <c r="BU20">
        <f>BU$2*EXP(- BU$1 * ($B20*_c1+$C20*_c2+$D20*_c3+'Input spectra'!$Y19))</f>
        <v>2.9205352530742482E-43</v>
      </c>
      <c r="BV20">
        <f>BV$2*EXP(- BV$1 * ($B20*_c1+$C20*_c2+$D20*_c3+'Input spectra'!$Y19))</f>
        <v>7.2619466495245558E-44</v>
      </c>
      <c r="BW20">
        <f>BW$2*EXP(- BW$1 * ($B20*_c1+$C20*_c2+$D20*_c3+'Input spectra'!$Y19))</f>
        <v>1.8069773163418278E-44</v>
      </c>
      <c r="BX20">
        <f>BX$2*EXP(- BX$1 * ($B20*_c1+$C20*_c2+$D20*_c3+'Input spectra'!$Y19))</f>
        <v>4.499308086610705E-45</v>
      </c>
      <c r="BY20">
        <f>BY$2*EXP(- BY$1 * ($B20*_c1+$C20*_c2+$D20*_c3+'Input spectra'!$Y19))</f>
        <v>1.1210316047524694E-45</v>
      </c>
      <c r="BZ20">
        <f>BZ$2*EXP(- BZ$1 * ($B20*_c1+$C20*_c2+$D20*_c3+'Input spectra'!$Y19))</f>
        <v>2.7948337598397456E-46</v>
      </c>
      <c r="CA20">
        <f>CA$2*EXP(- CA$1 * ($B20*_c1+$C20*_c2+$D20*_c3+'Input spectra'!$Y19))</f>
        <v>6.9718504837201597E-47</v>
      </c>
      <c r="CB20">
        <f>CB$2*EXP(- CB$1 * ($B20*_c1+$C20*_c2+$D20*_c3+'Input spectra'!$Y19))</f>
        <v>1.7401352409657844E-47</v>
      </c>
      <c r="CC20">
        <f>CC$2*EXP(- CC$1 * ($B20*_c1+$C20*_c2+$D20*_c3+'Input spectra'!$Y19))</f>
        <v>4.3456076771647577E-48</v>
      </c>
      <c r="CD20">
        <f>CD$2*EXP(- CD$1 * ($B20*_c1+$C20*_c2+$D20*_c3+'Input spectra'!$Y19))</f>
        <v>1.0857780715023217E-48</v>
      </c>
      <c r="CE20">
        <f>CE$2*EXP(- CE$1 * ($B20*_c1+$C20*_c2+$D20*_c3+'Input spectra'!$Y19))</f>
        <v>2.7142245885954433E-49</v>
      </c>
      <c r="CF20">
        <f>CF$2*EXP(- CF$1 * ($B20*_c1+$C20*_c2+$D20*_c3+'Input spectra'!$Y19))</f>
        <v>6.7882273752441764E-50</v>
      </c>
      <c r="CG20">
        <f>CG$2*EXP(- CG$1 * ($B20*_c1+$C20*_c2+$D20*_c3+'Input spectra'!$Y19))</f>
        <v>1.6984983503078467E-50</v>
      </c>
      <c r="CH20">
        <f>CH$2*EXP(- CH$1 * ($B20*_c1+$C20*_c2+$D20*_c3+'Input spectra'!$Y19))</f>
        <v>4.2517211873266073E-51</v>
      </c>
      <c r="CI20">
        <f>CI$2*EXP(- CI$1 * ($B20*_c1+$C20*_c2+$D20*_c3+'Input spectra'!$Y19))</f>
        <v>1.0647521362653014E-51</v>
      </c>
      <c r="CJ20">
        <f>CJ$2*EXP(- CJ$1 * ($B20*_c1+$C20*_c2+$D20*_c3+'Input spectra'!$Y19))</f>
        <v>2.6675339696058433E-52</v>
      </c>
      <c r="CK20">
        <f>CK$2*EXP(- CK$1 * ($B20*_c1+$C20*_c2+$D20*_c3+'Input spectra'!$Y19))</f>
        <v>6.6856411847826292E-53</v>
      </c>
      <c r="CL20">
        <f>CL$2*EXP(- CL$1 * ($B20*_c1+$C20*_c2+$D20*_c3+'Input spectra'!$Y19))</f>
        <v>1.6762629619502462E-53</v>
      </c>
      <c r="CM20">
        <f>CM$2*EXP(- CM$1 * ($B20*_c1+$C20*_c2+$D20*_c3+'Input spectra'!$Y19))</f>
        <v>4.2043787880862665E-54</v>
      </c>
      <c r="CN20">
        <f>CN$2*EXP(- CN$1 * ($B20*_c1+$C20*_c2+$D20*_c3+'Input spectra'!$Y19))</f>
        <v>1.054913955713796E-54</v>
      </c>
      <c r="CO20">
        <f>CO$2*EXP(- CO$1 * ($B20*_c1+$C20*_c2+$D20*_c3+'Input spectra'!$Y19))</f>
        <v>2.6477863005430424E-55</v>
      </c>
      <c r="CP20">
        <f>CP$2*EXP(- CP$1 * ($B20*_c1+$C20*_c2+$D20*_c3+'Input spectra'!$Y19))</f>
        <v>6.648060129658551E-56</v>
      </c>
      <c r="CQ20">
        <f>CQ$2*EXP(- CQ$1 * ($B20*_c1+$C20*_c2+$D20*_c3+'Input spectra'!$Y19))</f>
        <v>1.6697394692677402E-56</v>
      </c>
      <c r="CR20">
        <f>CR$2*EXP(- CR$1 * ($B20*_c1+$C20*_c2+$D20*_c3+'Input spectra'!$Y19))</f>
        <v>4.1950787395821008E-57</v>
      </c>
      <c r="CS20">
        <f>CS$2*EXP(- CS$1 * ($B20*_c1+$C20*_c2+$D20*_c3+'Input spectra'!$Y19))</f>
        <v>6.9806545678417998E-58</v>
      </c>
      <c r="CT20">
        <f>CT$2*EXP(- CT$1 * ($B20*_c1+$C20*_c2+$D20*_c3+'Input spectra'!$Y19))</f>
        <v>1.1718336025819458E-58</v>
      </c>
      <c r="CU20">
        <f>CU$2*EXP(- CU$1 * ($B20*_c1+$C20*_c2+$D20*_c3+'Input spectra'!$Y19))</f>
        <v>2.0974425764427449E-59</v>
      </c>
      <c r="CV20">
        <f>CV$2*EXP(- CV$1 * ($B20*_c1+$C20*_c2+$D20*_c3+'Input spectra'!$Y19))</f>
        <v>3.7710878753907643E-60</v>
      </c>
      <c r="CW20">
        <f>CW$2*EXP(- CW$1 * ($B20*_c1+$C20*_c2+$D20*_c3+'Input spectra'!$Y19))</f>
        <v>6.6549477851284517E-61</v>
      </c>
      <c r="CX20">
        <f>CX$2*EXP(- CX$1 * ($B20*_c1+$C20*_c2+$D20*_c3+'Input spectra'!$Y19))</f>
        <v>1.1306331252291473E-61</v>
      </c>
      <c r="CY20">
        <f>CY$2*EXP(- CY$1 * ($B20*_c1+$C20*_c2+$D20*_c3+'Input spectra'!$Y19))</f>
        <v>1.8046236040294371E-62</v>
      </c>
      <c r="CZ20">
        <f>CZ$2*EXP(- CZ$1 * ($B20*_c1+$C20*_c2+$D20*_c3+'Input spectra'!$Y19))</f>
        <v>2.600863054661623E-63</v>
      </c>
      <c r="DA20">
        <f>DA$2*EXP(- DA$1 * ($B20*_c1+$C20*_c2+$D20*_c3+'Input spectra'!$Y19))</f>
        <v>3.1256488358413871E-64</v>
      </c>
      <c r="DB20">
        <f>DB$2*EXP(- DB$1 * ($B20*_c1+$C20*_c2+$D20*_c3+'Input spectra'!$Y19))</f>
        <v>2.527913290189195E-65</v>
      </c>
      <c r="DC20">
        <f>DC$2*EXP(- DC$1 * ($B20*_c1+$C20*_c2+$D20*_c3+'Input spectra'!$Y19))</f>
        <v>4.1501263885137691E-67</v>
      </c>
      <c r="DD20">
        <f>DD$2*EXP(- DD$1 * ($B20*_c1+$C20*_c2+$D20*_c3+'Input spectra'!$Y19))</f>
        <v>0</v>
      </c>
      <c r="DE20">
        <f>DE$2*EXP(- DE$1 * ($B20*_c1+$C20*_c2+$D20*_c3+'Input spectra'!$Y19))</f>
        <v>0</v>
      </c>
      <c r="DF20">
        <f>DF$2*EXP(- DF$1 * ($B20*_c1+$C20*_c2+$D20*_c3+'Input spectra'!$Y19))</f>
        <v>0</v>
      </c>
      <c r="DG20">
        <f>DG$2*EXP(- DG$1 * ($B20*_c1+$C20*_c2+$D20*_c3+'Input spectra'!$Y19))</f>
        <v>0</v>
      </c>
      <c r="DH20">
        <f>DH$2*EXP(- DH$1 * ($B20*_c1+$C20*_c2+$D20*_c3+'Input spectra'!$Y19))</f>
        <v>0</v>
      </c>
      <c r="DI20">
        <f>DI$2*EXP(- DI$1 * ($B20*_c1+$C20*_c2+$D20*_c3+'Input spectra'!$Y19))</f>
        <v>0</v>
      </c>
      <c r="DJ20">
        <f>DJ$2*EXP(- DJ$1 * ($B20*_c1+$C20*_c2+$D20*_c3+'Input spectra'!$Y19))</f>
        <v>0</v>
      </c>
      <c r="DK20">
        <f>DK$2*EXP(- DK$1 * ($B20*_c1+$C20*_c2+$D20*_c3+'Input spectra'!$Y19))</f>
        <v>0</v>
      </c>
      <c r="DL20">
        <f>DL$2*EXP(- DL$1 * ($B20*_c1+$C20*_c2+$D20*_c3+'Input spectra'!$Y19))</f>
        <v>0</v>
      </c>
      <c r="DM20">
        <f>DM$2*EXP(- DM$1 * ($B20*_c1+$C20*_c2+$D20*_c3+'Input spectra'!$Y19))</f>
        <v>0</v>
      </c>
      <c r="DN20">
        <f>DN$2*EXP(- DN$1 * ($B20*_c1+$C20*_c2+$D20*_c3+'Input spectra'!$Y19))</f>
        <v>0</v>
      </c>
      <c r="DO20">
        <f>DO$2*EXP(- DO$1 * ($B20*_c1+$C20*_c2+$D20*_c3+'Input spectra'!$Y19))</f>
        <v>0</v>
      </c>
      <c r="DP20">
        <f>DP$2*EXP(- DP$1 * ($B20*_c1+$C20*_c2+$D20*_c3+'Input spectra'!$Y19))</f>
        <v>0</v>
      </c>
      <c r="DQ20">
        <f>DQ$2*EXP(- DQ$1 * ($B20*_c1+$C20*_c2+$D20*_c3+'Input spectra'!$Y19))</f>
        <v>0</v>
      </c>
      <c r="DR20">
        <f>DR$2*EXP(- DR$1 * ($B20*_c1+$C20*_c2+$D20*_c3+'Input spectra'!$Y19))</f>
        <v>0</v>
      </c>
      <c r="DS20">
        <f>DS$2*EXP(- DS$1 * ($B20*_c1+$C20*_c2+$D20*_c3+'Input spectra'!$Y19))</f>
        <v>0</v>
      </c>
      <c r="DT20">
        <f>DT$2*EXP(- DT$1 * ($B20*_c1+$C20*_c2+$D20*_c3+'Input spectra'!$Y19))</f>
        <v>0</v>
      </c>
      <c r="DU20">
        <f>DU$2*EXP(- DU$1 * ($B20*_c1+$C20*_c2+$D20*_c3+'Input spectra'!$Y19))</f>
        <v>0</v>
      </c>
      <c r="DV20">
        <f>DV$2*EXP(- DV$1 * ($B20*_c1+$C20*_c2+$D20*_c3+'Input spectra'!$Y19))</f>
        <v>0</v>
      </c>
      <c r="DW20">
        <f>DW$2*EXP(- DW$1 * ($B20*_c1+$C20*_c2+$D20*_c3+'Input spectra'!$Y19))</f>
        <v>0</v>
      </c>
      <c r="DX20">
        <f>DX$2*EXP(- DX$1 * ($B20*_c1+$C20*_c2+$D20*_c3+'Input spectra'!$Y19))</f>
        <v>0</v>
      </c>
      <c r="DY20">
        <f>DY$2*EXP(- DY$1 * ($B20*_c1+$C20*_c2+$D20*_c3+'Input spectra'!$Y19))</f>
        <v>0</v>
      </c>
      <c r="DZ20">
        <f>DZ$2*EXP(- DZ$1 * ($B20*_c1+$C20*_c2+$D20*_c3+'Input spectra'!$Y19))</f>
        <v>0</v>
      </c>
      <c r="EA20">
        <f>EA$2*EXP(- EA$1 * ($B20*_c1+$C20*_c2+$D20*_c3+'Input spectra'!$Y19))</f>
        <v>0</v>
      </c>
      <c r="EB20">
        <f>EB$2*EXP(- EB$1 * ($B20*_c1+$C20*_c2+$D20*_c3+'Input spectra'!$Y19))</f>
        <v>0</v>
      </c>
      <c r="EC20">
        <f>EC$2*EXP(- EC$1 * ($B20*_c1+$C20*_c2+$D20*_c3+'Input spectra'!$Y19))</f>
        <v>0</v>
      </c>
      <c r="ED20">
        <f>ED$2*EXP(- ED$1 * ($B20*_c1+$C20*_c2+$D20*_c3+'Input spectra'!$Y19))</f>
        <v>0</v>
      </c>
      <c r="EE20">
        <f>EE$2*EXP(- EE$1 * ($B20*_c1+$C20*_c2+$D20*_c3+'Input spectra'!$Y19))</f>
        <v>0</v>
      </c>
      <c r="EF20">
        <f>EF$2*EXP(- EF$1 * ($B20*_c1+$C20*_c2+$D20*_c3+'Input spectra'!$Y19))</f>
        <v>0</v>
      </c>
      <c r="EG20">
        <f>EG$2*EXP(- EG$1 * ($B20*_c1+$C20*_c2+$D20*_c3+'Input spectra'!$Y19))</f>
        <v>0</v>
      </c>
      <c r="EH20">
        <f>EH$2*EXP(- EH$1 * ($B20*_c1+$C20*_c2+$D20*_c3+'Input spectra'!$Y19))</f>
        <v>0</v>
      </c>
      <c r="EI20">
        <f>EI$2*EXP(- EI$1 * ($B20*_c1+$C20*_c2+$D20*_c3+'Input spectra'!$Y19))</f>
        <v>0</v>
      </c>
      <c r="EJ20">
        <f>EJ$2*EXP(- EJ$1 * ($B20*_c1+$C20*_c2+$D20*_c3+'Input spectra'!$Y19))</f>
        <v>0</v>
      </c>
      <c r="EK20">
        <f>EK$2*EXP(- EK$1 * ($B20*_c1+$C20*_c2+$D20*_c3+'Input spectra'!$Y19))</f>
        <v>0</v>
      </c>
      <c r="EL20">
        <f>EL$2*EXP(- EL$1 * ($B20*_c1+$C20*_c2+$D20*_c3+'Input spectra'!$Y19))</f>
        <v>0</v>
      </c>
      <c r="EM20">
        <f>EM$2*EXP(- EM$1 * ($B20*_c1+$C20*_c2+$D20*_c3+'Input spectra'!$Y19))</f>
        <v>0</v>
      </c>
      <c r="EN20">
        <f>EN$2*EXP(- EN$1 * ($B20*_c1+$C20*_c2+$D20*_c3+'Input spectra'!$Y19))</f>
        <v>0</v>
      </c>
      <c r="EO20">
        <f>EO$2*EXP(- EO$1 * ($B20*_c1+$C20*_c2+$D20*_c3+'Input spectra'!$Y19))</f>
        <v>0</v>
      </c>
      <c r="EP20">
        <f>EP$2*EXP(- EP$1 * ($B20*_c1+$C20*_c2+$D20*_c3+'Input spectra'!$Y19))</f>
        <v>0</v>
      </c>
      <c r="EQ20">
        <f>EQ$2*EXP(- EQ$1 * ($B20*_c1+$C20*_c2+$D20*_c3+'Input spectra'!$Y19))</f>
        <v>0</v>
      </c>
      <c r="ER20">
        <f>ER$2*EXP(- ER$1 * ($B20*_c1+$C20*_c2+$D20*_c3+'Input spectra'!$Y19))</f>
        <v>0</v>
      </c>
      <c r="ES20">
        <f>ES$2*EXP(- ES$1 * ($B20*_c1+$C20*_c2+$D20*_c3+'Input spectra'!$Y19))</f>
        <v>0</v>
      </c>
      <c r="ET20">
        <f>ET$2*EXP(- ET$1 * ($B20*_c1+$C20*_c2+$D20*_c3+'Input spectra'!$Y19))</f>
        <v>0</v>
      </c>
      <c r="EU20">
        <f>EU$2*EXP(- EU$1 * ($B20*_c1+$C20*_c2+$D20*_c3+'Input spectra'!$Y19))</f>
        <v>0</v>
      </c>
      <c r="EV20">
        <f>EV$2*EXP(- EV$1 * ($B20*_c1+$C20*_c2+$D20*_c3+'Input spectra'!$Y19))</f>
        <v>0</v>
      </c>
      <c r="EW20">
        <f>EW$2*EXP(- EW$1 * ($B20*_c1+$C20*_c2+$D20*_c3+'Input spectra'!$Y19))</f>
        <v>0</v>
      </c>
      <c r="EX20">
        <f>EX$2*EXP(- EX$1 * ($B20*_c1+$C20*_c2+$D20*_c3+'Input spectra'!$Y19))</f>
        <v>0</v>
      </c>
      <c r="EY20">
        <f>EY$2*EXP(- EY$1 * ($B20*_c1+$C20*_c2+$D20*_c3+'Input spectra'!$Y19))</f>
        <v>0</v>
      </c>
      <c r="FA20">
        <f t="shared" si="0"/>
        <v>2.7739378530448291E-2</v>
      </c>
      <c r="FD20">
        <f>(1-EXP(-($B20*_c1+$C20*_c2+$D20*_c3+'Input spectra'!$Y19)*_t))/2</f>
        <v>0.49943605628442816</v>
      </c>
      <c r="FE20">
        <f>LN(1-FD20)/(-($B20*_c1+$C20*_c2+$D20*_c3+'Input spectra'!$Y19))</f>
        <v>5.0978210998014001E-2</v>
      </c>
    </row>
    <row r="21" spans="1:161" x14ac:dyDescent="0.25">
      <c r="A21">
        <v>370</v>
      </c>
      <c r="B21">
        <f>'Input spectra'!B20</f>
        <v>1.5103616667972599</v>
      </c>
      <c r="C21">
        <f>'Input spectra'!D20</f>
        <v>1.33082382631698</v>
      </c>
      <c r="D21">
        <f>'Input spectra'!F20</f>
        <v>5.6751956016071102E-2</v>
      </c>
      <c r="E21">
        <f>E$2*EXP(- E$1 * ($B21*_c1+$C21*_c2+$D21*_c3+'Input spectra'!$Y20))</f>
        <v>2.0653927966864227E-2</v>
      </c>
      <c r="F21">
        <f>F$2*EXP(- F$1 * ($B21*_c1+$C21*_c2+$D21*_c3+'Input spectra'!$Y20))</f>
        <v>5.6054302133635063E-3</v>
      </c>
      <c r="G21">
        <f>G$2*EXP(- G$1 * ($B21*_c1+$C21*_c2+$D21*_c3+'Input spectra'!$Y20))</f>
        <v>1.5212194485709906E-3</v>
      </c>
      <c r="H21">
        <f>H$2*EXP(- H$1 * ($B21*_c1+$C21*_c2+$D21*_c3+'Input spectra'!$Y20))</f>
        <v>4.128108169359643E-4</v>
      </c>
      <c r="I21">
        <f>I$2*EXP(- I$1 * ($B21*_c1+$C21*_c2+$D21*_c3+'Input spectra'!$Y20))</f>
        <v>1.1201758204078176E-4</v>
      </c>
      <c r="J21">
        <f>J$2*EXP(- J$1 * ($B21*_c1+$C21*_c2+$D21*_c3+'Input spectra'!$Y20))</f>
        <v>3.0394631510199244E-5</v>
      </c>
      <c r="K21">
        <f>K$2*EXP(- K$1 * ($B21*_c1+$C21*_c2+$D21*_c3+'Input spectra'!$Y20))</f>
        <v>8.2467487578906542E-6</v>
      </c>
      <c r="L21">
        <f>L$2*EXP(- L$1 * ($B21*_c1+$C21*_c2+$D21*_c3+'Input spectra'!$Y20))</f>
        <v>2.2373990952078405E-6</v>
      </c>
      <c r="M21">
        <f>M$2*EXP(- M$1 * ($B21*_c1+$C21*_c2+$D21*_c3+'Input spectra'!$Y20))</f>
        <v>6.069858650253222E-7</v>
      </c>
      <c r="N21">
        <f>N$2*EXP(- N$1 * ($B21*_c1+$C21*_c2+$D21*_c3+'Input spectra'!$Y20))</f>
        <v>1.6465985377809478E-7</v>
      </c>
      <c r="O21">
        <f>O$2*EXP(- O$1 * ($B21*_c1+$C21*_c2+$D21*_c3+'Input spectra'!$Y20))</f>
        <v>4.4665324630703711E-8</v>
      </c>
      <c r="P21">
        <f>P$2*EXP(- P$1 * ($B21*_c1+$C21*_c2+$D21*_c3+'Input spectra'!$Y20))</f>
        <v>1.2115085122634117E-8</v>
      </c>
      <c r="Q21">
        <f>Q$2*EXP(- Q$1 * ($B21*_c1+$C21*_c2+$D21*_c3+'Input spectra'!$Y20))</f>
        <v>3.2859066759763627E-9</v>
      </c>
      <c r="R21">
        <f>R$2*EXP(- R$1 * ($B21*_c1+$C21*_c2+$D21*_c3+'Input spectra'!$Y20))</f>
        <v>8.9116130982639133E-10</v>
      </c>
      <c r="S21">
        <f>S$2*EXP(- S$1 * ($B21*_c1+$C21*_c2+$D21*_c3+'Input spectra'!$Y20))</f>
        <v>2.4167365950545939E-10</v>
      </c>
      <c r="T21">
        <f>T$2*EXP(- T$1 * ($B21*_c1+$C21*_c2+$D21*_c3+'Input spectra'!$Y20))</f>
        <v>6.5535067750262951E-11</v>
      </c>
      <c r="U21">
        <f>U$2*EXP(- U$1 * ($B21*_c1+$C21*_c2+$D21*_c3+'Input spectra'!$Y20))</f>
        <v>1.7770070767427045E-11</v>
      </c>
      <c r="V21">
        <f>V$2*EXP(- V$1 * ($B21*_c1+$C21*_c2+$D21*_c3+'Input spectra'!$Y20))</f>
        <v>4.8180915909400687E-12</v>
      </c>
      <c r="W21">
        <f>W$2*EXP(- W$1 * ($B21*_c1+$C21*_c2+$D21*_c3+'Input spectra'!$Y20))</f>
        <v>1.3062639543126741E-12</v>
      </c>
      <c r="X21">
        <f>X$2*EXP(- X$1 * ($B21*_c1+$C21*_c2+$D21*_c3+'Input spectra'!$Y20))</f>
        <v>3.5412478688017358E-13</v>
      </c>
      <c r="Y21">
        <f>Y$2*EXP(- Y$1 * ($B21*_c1+$C21*_c2+$D21*_c3+'Input spectra'!$Y20))</f>
        <v>9.5995457674839744E-14</v>
      </c>
      <c r="Z21">
        <f>Z$2*EXP(- Z$1 * ($B21*_c1+$C21*_c2+$D21*_c3+'Input spectra'!$Y20))</f>
        <v>2.6020370957771659E-14</v>
      </c>
      <c r="AA21">
        <f>AA$2*EXP(- AA$1 * ($B21*_c1+$C21*_c2+$D21*_c3+'Input spectra'!$Y20))</f>
        <v>7.0525176529863585E-15</v>
      </c>
      <c r="AB21">
        <f>AB$2*EXP(- AB$1 * ($B21*_c1+$C21*_c2+$D21*_c3+'Input spectra'!$Y20))</f>
        <v>1.9113587926341464E-15</v>
      </c>
      <c r="AC21">
        <f>AC$2*EXP(- AC$1 * ($B21*_c1+$C21*_c2+$D21*_c3+'Input spectra'!$Y20))</f>
        <v>5.1797287849105156E-16</v>
      </c>
      <c r="AD21">
        <f>AD$2*EXP(- AD$1 * ($B21*_c1+$C21*_c2+$D21*_c3+'Input spectra'!$Y20))</f>
        <v>1.4035826701674432E-16</v>
      </c>
      <c r="AE21">
        <f>AE$2*EXP(- AE$1 * ($B21*_c1+$C21*_c2+$D21*_c3+'Input spectra'!$Y20))</f>
        <v>3.8030719774929225E-17</v>
      </c>
      <c r="AF21">
        <f>AF$2*EXP(- AF$1 * ($B21*_c1+$C21*_c2+$D21*_c3+'Input spectra'!$Y20))</f>
        <v>1.0303767292510173E-17</v>
      </c>
      <c r="AG21">
        <f>AG$2*EXP(- AG$1 * ($B21*_c1+$C21*_c2+$D21*_c3+'Input spectra'!$Y20))</f>
        <v>2.7913985537170723E-18</v>
      </c>
      <c r="AH21">
        <f>AH$2*EXP(- AH$1 * ($B21*_c1+$C21*_c2+$D21*_c3+'Input spectra'!$Y20))</f>
        <v>7.5615584110165643E-19</v>
      </c>
      <c r="AI21">
        <f>AI$2*EXP(- AI$1 * ($B21*_c1+$C21*_c2+$D21*_c3+'Input spectra'!$Y20))</f>
        <v>2.0481594046476197E-19</v>
      </c>
      <c r="AJ21">
        <f>AJ$2*EXP(- AJ$1 * ($B21*_c1+$C21*_c2+$D21*_c3+'Input spectra'!$Y20))</f>
        <v>5.5472595182265995E-20</v>
      </c>
      <c r="AK21">
        <f>AK$2*EXP(- AK$1 * ($B21*_c1+$C21*_c2+$D21*_c3+'Input spectra'!$Y20))</f>
        <v>1.502293501274336E-20</v>
      </c>
      <c r="AL21">
        <f>AL$2*EXP(- AL$1 * ($B21*_c1+$C21*_c2+$D21*_c3+'Input spectra'!$Y20))</f>
        <v>4.0681029448318709E-21</v>
      </c>
      <c r="AM21">
        <f>AM$2*EXP(- AM$1 * ($B21*_c1+$C21*_c2+$D21*_c3+'Input spectra'!$Y20))</f>
        <v>1.101511833358747E-21</v>
      </c>
      <c r="AN21">
        <f>AN$2*EXP(- AN$1 * ($B21*_c1+$C21*_c2+$D21*_c3+'Input spectra'!$Y20))</f>
        <v>2.9822614192934914E-22</v>
      </c>
      <c r="AO21">
        <f>AO$2*EXP(- AO$1 * ($B21*_c1+$C21*_c2+$D21*_c3+'Input spectra'!$Y20))</f>
        <v>8.0734798274616155E-23</v>
      </c>
      <c r="AP21">
        <f>AP$2*EXP(- AP$1 * ($B21*_c1+$C21*_c2+$D21*_c3+'Input spectra'!$Y20))</f>
        <v>2.1854129226507326E-23</v>
      </c>
      <c r="AQ21">
        <f>AQ$2*EXP(- AQ$1 * ($B21*_c1+$C21*_c2+$D21*_c3+'Input spectra'!$Y20))</f>
        <v>5.9151135949131188E-24</v>
      </c>
      <c r="AR21">
        <f>AR$2*EXP(- AR$1 * ($B21*_c1+$C21*_c2+$D21*_c3+'Input spectra'!$Y20))</f>
        <v>1.6008426209444988E-24</v>
      </c>
      <c r="AS21">
        <f>AS$2*EXP(- AS$1 * ($B21*_c1+$C21*_c2+$D21*_c3+'Input spectra'!$Y20))</f>
        <v>4.3320080390299449E-25</v>
      </c>
      <c r="AT21">
        <f>AT$2*EXP(- AT$1 * ($B21*_c1+$C21*_c2+$D21*_c3+'Input spectra'!$Y20))</f>
        <v>1.1721522007709009E-25</v>
      </c>
      <c r="AU21">
        <f>AU$2*EXP(- AU$1 * ($B21*_c1+$C21*_c2+$D21*_c3+'Input spectra'!$Y20))</f>
        <v>3.1712606693790483E-26</v>
      </c>
      <c r="AV21">
        <f>AV$2*EXP(- AV$1 * ($B21*_c1+$C21*_c2+$D21*_c3+'Input spectra'!$Y20))</f>
        <v>8.5789091454686758E-27</v>
      </c>
      <c r="AW21">
        <f>AW$2*EXP(- AW$1 * ($B21*_c1+$C21*_c2+$D21*_c3+'Input spectra'!$Y20))</f>
        <v>2.320509599769339E-27</v>
      </c>
      <c r="AX21">
        <f>AX$2*EXP(- AX$1 * ($B21*_c1+$C21*_c2+$D21*_c3+'Input spectra'!$Y20))</f>
        <v>6.2760268367542089E-28</v>
      </c>
      <c r="AY21">
        <f>AY$2*EXP(- AY$1 * ($B21*_c1+$C21*_c2+$D21*_c3+'Input spectra'!$Y20))</f>
        <v>1.5320645733797947E-28</v>
      </c>
      <c r="AZ21">
        <f>AZ$2*EXP(- AZ$1 * ($B21*_c1+$C21*_c2+$D21*_c3+'Input spectra'!$Y20))</f>
        <v>3.5950053023922169E-29</v>
      </c>
      <c r="BA21">
        <f>BA$2*EXP(- BA$1 * ($B21*_c1+$C21*_c2+$D21*_c3+'Input spectra'!$Y20))</f>
        <v>8.8870383729139171E-30</v>
      </c>
      <c r="BB21">
        <f>BB$2*EXP(- BB$1 * ($B21*_c1+$C21*_c2+$D21*_c3+'Input spectra'!$Y20))</f>
        <v>2.2355601673752489E-30</v>
      </c>
      <c r="BC21">
        <f>BC$2*EXP(- BC$1 * ($B21*_c1+$C21*_c2+$D21*_c3+'Input spectra'!$Y20))</f>
        <v>5.6793247614120583E-31</v>
      </c>
      <c r="BD21">
        <f>BD$2*EXP(- BD$1 * ($B21*_c1+$C21*_c2+$D21*_c3+'Input spectra'!$Y20))</f>
        <v>1.452421014015323E-31</v>
      </c>
      <c r="BE21">
        <f>BE$2*EXP(- BE$1 * ($B21*_c1+$C21*_c2+$D21*_c3+'Input spectra'!$Y20))</f>
        <v>3.732705266084243E-32</v>
      </c>
      <c r="BF21">
        <f>BF$2*EXP(- BF$1 * ($B21*_c1+$C21*_c2+$D21*_c3+'Input spectra'!$Y20))</f>
        <v>9.6300887292926252E-33</v>
      </c>
      <c r="BG21">
        <f>BG$2*EXP(- BG$1 * ($B21*_c1+$C21*_c2+$D21*_c3+'Input spectra'!$Y20))</f>
        <v>2.4923277709416134E-33</v>
      </c>
      <c r="BH21">
        <f>BH$2*EXP(- BH$1 * ($B21*_c1+$C21*_c2+$D21*_c3+'Input spectra'!$Y20))</f>
        <v>6.4674112442439509E-34</v>
      </c>
      <c r="BI21">
        <f>BI$2*EXP(- BI$1 * ($B21*_c1+$C21*_c2+$D21*_c3+'Input spectra'!$Y20))</f>
        <v>1.6820723155623263E-34</v>
      </c>
      <c r="BJ21">
        <f>BJ$2*EXP(- BJ$1 * ($B21*_c1+$C21*_c2+$D21*_c3+'Input spectra'!$Y20))</f>
        <v>4.3835260348745146E-35</v>
      </c>
      <c r="BK21">
        <f>BK$2*EXP(- BK$1 * ($B21*_c1+$C21*_c2+$D21*_c3+'Input spectra'!$Y20))</f>
        <v>1.144377259241679E-35</v>
      </c>
      <c r="BL21">
        <f>BL$2*EXP(- BL$1 * ($B21*_c1+$C21*_c2+$D21*_c3+'Input spectra'!$Y20))</f>
        <v>2.9922806654073561E-36</v>
      </c>
      <c r="BM21">
        <f>BM$2*EXP(- BM$1 * ($B21*_c1+$C21*_c2+$D21*_c3+'Input spectra'!$Y20))</f>
        <v>7.8353367947591192E-37</v>
      </c>
      <c r="BN21">
        <f>BN$2*EXP(- BN$1 * ($B21*_c1+$C21*_c2+$D21*_c3+'Input spectra'!$Y20))</f>
        <v>2.0543793818550169E-37</v>
      </c>
      <c r="BO21">
        <f>BO$2*EXP(- BO$1 * ($B21*_c1+$C21*_c2+$D21*_c3+'Input spectra'!$Y20))</f>
        <v>5.3929319569452405E-38</v>
      </c>
      <c r="BP21">
        <f>BP$2*EXP(- BP$1 * ($B21*_c1+$C21*_c2+$D21*_c3+'Input spectra'!$Y20))</f>
        <v>1.4172640784011208E-38</v>
      </c>
      <c r="BQ21">
        <f>BQ$2*EXP(- BQ$1 * ($B21*_c1+$C21*_c2+$D21*_c3+'Input spectra'!$Y20))</f>
        <v>3.7284100326077597E-39</v>
      </c>
      <c r="BR21">
        <f>BR$2*EXP(- BR$1 * ($B21*_c1+$C21*_c2+$D21*_c3+'Input spectra'!$Y20))</f>
        <v>9.8177825380609323E-40</v>
      </c>
      <c r="BS21">
        <f>BS$2*EXP(- BS$1 * ($B21*_c1+$C21*_c2+$D21*_c3+'Input spectra'!$Y20))</f>
        <v>2.5875774297669122E-40</v>
      </c>
      <c r="BT21">
        <f>BT$2*EXP(- BT$1 * ($B21*_c1+$C21*_c2+$D21*_c3+'Input spectra'!$Y20))</f>
        <v>6.8255841182724378E-41</v>
      </c>
      <c r="BU21">
        <f>BU$2*EXP(- BU$1 * ($B21*_c1+$C21*_c2+$D21*_c3+'Input spectra'!$Y20))</f>
        <v>1.8019039251390733E-41</v>
      </c>
      <c r="BV21">
        <f>BV$2*EXP(- BV$1 * ($B21*_c1+$C21*_c2+$D21*_c3+'Input spectra'!$Y20))</f>
        <v>4.7604687696252242E-42</v>
      </c>
      <c r="BW21">
        <f>BW$2*EXP(- BW$1 * ($B21*_c1+$C21*_c2+$D21*_c3+'Input spectra'!$Y20))</f>
        <v>1.2585684918374565E-42</v>
      </c>
      <c r="BX21">
        <f>BX$2*EXP(- BX$1 * ($B21*_c1+$C21*_c2+$D21*_c3+'Input spectra'!$Y20))</f>
        <v>3.3296407218197838E-43</v>
      </c>
      <c r="BY21">
        <f>BY$2*EXP(- BY$1 * ($B21*_c1+$C21*_c2+$D21*_c3+'Input spectra'!$Y20))</f>
        <v>8.8144858872836072E-44</v>
      </c>
      <c r="BZ21">
        <f>BZ$2*EXP(- BZ$1 * ($B21*_c1+$C21*_c2+$D21*_c3+'Input spectra'!$Y20))</f>
        <v>2.3348694277840932E-44</v>
      </c>
      <c r="CA21">
        <f>CA$2*EXP(- CA$1 * ($B21*_c1+$C21*_c2+$D21*_c3+'Input spectra'!$Y20))</f>
        <v>6.1884540520039692E-45</v>
      </c>
      <c r="CB21">
        <f>CB$2*EXP(- CB$1 * ($B21*_c1+$C21*_c2+$D21*_c3+'Input spectra'!$Y20))</f>
        <v>1.6411360905911253E-45</v>
      </c>
      <c r="CC21">
        <f>CC$2*EXP(- CC$1 * ($B21*_c1+$C21*_c2+$D21*_c3+'Input spectra'!$Y20))</f>
        <v>4.3545130588569799E-46</v>
      </c>
      <c r="CD21">
        <f>CD$2*EXP(- CD$1 * ($B21*_c1+$C21*_c2+$D21*_c3+'Input spectra'!$Y20))</f>
        <v>1.1559994729018481E-46</v>
      </c>
      <c r="CE21">
        <f>CE$2*EXP(- CE$1 * ($B21*_c1+$C21*_c2+$D21*_c3+'Input spectra'!$Y20))</f>
        <v>3.0703638079209169E-47</v>
      </c>
      <c r="CF21">
        <f>CF$2*EXP(- CF$1 * ($B21*_c1+$C21*_c2+$D21*_c3+'Input spectra'!$Y20))</f>
        <v>8.1588307934703558E-48</v>
      </c>
      <c r="CG21">
        <f>CG$2*EXP(- CG$1 * ($B21*_c1+$C21*_c2+$D21*_c3+'Input spectra'!$Y20))</f>
        <v>2.1690230280983182E-48</v>
      </c>
      <c r="CH21">
        <f>CH$2*EXP(- CH$1 * ($B21*_c1+$C21*_c2+$D21*_c3+'Input spectra'!$Y20))</f>
        <v>5.7688772571844323E-49</v>
      </c>
      <c r="CI21">
        <f>CI$2*EXP(- CI$1 * ($B21*_c1+$C21*_c2+$D21*_c3+'Input spectra'!$Y20))</f>
        <v>1.5349793220336422E-49</v>
      </c>
      <c r="CJ21">
        <f>CJ$2*EXP(- CJ$1 * ($B21*_c1+$C21*_c2+$D21*_c3+'Input spectra'!$Y20))</f>
        <v>4.0859350222648853E-50</v>
      </c>
      <c r="CK21">
        <f>CK$2*EXP(- CK$1 * ($B21*_c1+$C21*_c2+$D21*_c3+'Input spectra'!$Y20))</f>
        <v>1.0880580079418206E-50</v>
      </c>
      <c r="CL21">
        <f>CL$2*EXP(- CL$1 * ($B21*_c1+$C21*_c2+$D21*_c3+'Input spectra'!$Y20))</f>
        <v>2.8985354892516008E-51</v>
      </c>
      <c r="CM21">
        <f>CM$2*EXP(- CM$1 * ($B21*_c1+$C21*_c2+$D21*_c3+'Input spectra'!$Y20))</f>
        <v>7.7244185352938048E-52</v>
      </c>
      <c r="CN21">
        <f>CN$2*EXP(- CN$1 * ($B21*_c1+$C21*_c2+$D21*_c3+'Input spectra'!$Y20))</f>
        <v>2.0592472119194477E-52</v>
      </c>
      <c r="CO21">
        <f>CO$2*EXP(- CO$1 * ($B21*_c1+$C21*_c2+$D21*_c3+'Input spectra'!$Y20))</f>
        <v>5.4916375717510814E-53</v>
      </c>
      <c r="CP21">
        <f>CP$2*EXP(- CP$1 * ($B21*_c1+$C21*_c2+$D21*_c3+'Input spectra'!$Y20))</f>
        <v>1.4650126124271755E-53</v>
      </c>
      <c r="CQ21">
        <f>CQ$2*EXP(- CQ$1 * ($B21*_c1+$C21*_c2+$D21*_c3+'Input spectra'!$Y20))</f>
        <v>3.9095126776344639E-54</v>
      </c>
      <c r="CR21">
        <f>CR$2*EXP(- CR$1 * ($B21*_c1+$C21*_c2+$D21*_c3+'Input spectra'!$Y20))</f>
        <v>1.0436178948373881E-54</v>
      </c>
      <c r="CS21">
        <f>CS$2*EXP(- CS$1 * ($B21*_c1+$C21*_c2+$D21*_c3+'Input spectra'!$Y20))</f>
        <v>1.8451217841185624E-55</v>
      </c>
      <c r="CT21">
        <f>CT$2*EXP(- CT$1 * ($B21*_c1+$C21*_c2+$D21*_c3+'Input spectra'!$Y20))</f>
        <v>3.2909578786512069E-56</v>
      </c>
      <c r="CU21">
        <f>CU$2*EXP(- CU$1 * ($B21*_c1+$C21*_c2+$D21*_c3+'Input spectra'!$Y20))</f>
        <v>6.2585531376721173E-57</v>
      </c>
      <c r="CV21">
        <f>CV$2*EXP(- CV$1 * ($B21*_c1+$C21*_c2+$D21*_c3+'Input spectra'!$Y20))</f>
        <v>1.195578247606549E-57</v>
      </c>
      <c r="CW21">
        <f>CW$2*EXP(- CW$1 * ($B21*_c1+$C21*_c2+$D21*_c3+'Input spectra'!$Y20))</f>
        <v>2.2417309739751171E-58</v>
      </c>
      <c r="CX21">
        <f>CX$2*EXP(- CX$1 * ($B21*_c1+$C21*_c2+$D21*_c3+'Input spectra'!$Y20))</f>
        <v>4.0465790925311917E-59</v>
      </c>
      <c r="CY21">
        <f>CY$2*EXP(- CY$1 * ($B21*_c1+$C21*_c2+$D21*_c3+'Input spectra'!$Y20))</f>
        <v>6.8624698519796944E-60</v>
      </c>
      <c r="CZ21">
        <f>CZ$2*EXP(- CZ$1 * ($B21*_c1+$C21*_c2+$D21*_c3+'Input spectra'!$Y20))</f>
        <v>1.0508453080011099E-60</v>
      </c>
      <c r="DA21">
        <f>DA$2*EXP(- DA$1 * ($B21*_c1+$C21*_c2+$D21*_c3+'Input spectra'!$Y20))</f>
        <v>1.3418036707066255E-61</v>
      </c>
      <c r="DB21">
        <f>DB$2*EXP(- DB$1 * ($B21*_c1+$C21*_c2+$D21*_c3+'Input spectra'!$Y20))</f>
        <v>1.1530242807692241E-62</v>
      </c>
      <c r="DC21">
        <f>DC$2*EXP(- DC$1 * ($B21*_c1+$C21*_c2+$D21*_c3+'Input spectra'!$Y20))</f>
        <v>2.0112455242636333E-64</v>
      </c>
      <c r="DD21">
        <f>DD$2*EXP(- DD$1 * ($B21*_c1+$C21*_c2+$D21*_c3+'Input spectra'!$Y20))</f>
        <v>0</v>
      </c>
      <c r="DE21">
        <f>DE$2*EXP(- DE$1 * ($B21*_c1+$C21*_c2+$D21*_c3+'Input spectra'!$Y20))</f>
        <v>0</v>
      </c>
      <c r="DF21">
        <f>DF$2*EXP(- DF$1 * ($B21*_c1+$C21*_c2+$D21*_c3+'Input spectra'!$Y20))</f>
        <v>0</v>
      </c>
      <c r="DG21">
        <f>DG$2*EXP(- DG$1 * ($B21*_c1+$C21*_c2+$D21*_c3+'Input spectra'!$Y20))</f>
        <v>0</v>
      </c>
      <c r="DH21">
        <f>DH$2*EXP(- DH$1 * ($B21*_c1+$C21*_c2+$D21*_c3+'Input spectra'!$Y20))</f>
        <v>0</v>
      </c>
      <c r="DI21">
        <f>DI$2*EXP(- DI$1 * ($B21*_c1+$C21*_c2+$D21*_c3+'Input spectra'!$Y20))</f>
        <v>0</v>
      </c>
      <c r="DJ21">
        <f>DJ$2*EXP(- DJ$1 * ($B21*_c1+$C21*_c2+$D21*_c3+'Input spectra'!$Y20))</f>
        <v>0</v>
      </c>
      <c r="DK21">
        <f>DK$2*EXP(- DK$1 * ($B21*_c1+$C21*_c2+$D21*_c3+'Input spectra'!$Y20))</f>
        <v>0</v>
      </c>
      <c r="DL21">
        <f>DL$2*EXP(- DL$1 * ($B21*_c1+$C21*_c2+$D21*_c3+'Input spectra'!$Y20))</f>
        <v>0</v>
      </c>
      <c r="DM21">
        <f>DM$2*EXP(- DM$1 * ($B21*_c1+$C21*_c2+$D21*_c3+'Input spectra'!$Y20))</f>
        <v>0</v>
      </c>
      <c r="DN21">
        <f>DN$2*EXP(- DN$1 * ($B21*_c1+$C21*_c2+$D21*_c3+'Input spectra'!$Y20))</f>
        <v>0</v>
      </c>
      <c r="DO21">
        <f>DO$2*EXP(- DO$1 * ($B21*_c1+$C21*_c2+$D21*_c3+'Input spectra'!$Y20))</f>
        <v>0</v>
      </c>
      <c r="DP21">
        <f>DP$2*EXP(- DP$1 * ($B21*_c1+$C21*_c2+$D21*_c3+'Input spectra'!$Y20))</f>
        <v>0</v>
      </c>
      <c r="DQ21">
        <f>DQ$2*EXP(- DQ$1 * ($B21*_c1+$C21*_c2+$D21*_c3+'Input spectra'!$Y20))</f>
        <v>0</v>
      </c>
      <c r="DR21">
        <f>DR$2*EXP(- DR$1 * ($B21*_c1+$C21*_c2+$D21*_c3+'Input spectra'!$Y20))</f>
        <v>0</v>
      </c>
      <c r="DS21">
        <f>DS$2*EXP(- DS$1 * ($B21*_c1+$C21*_c2+$D21*_c3+'Input spectra'!$Y20))</f>
        <v>0</v>
      </c>
      <c r="DT21">
        <f>DT$2*EXP(- DT$1 * ($B21*_c1+$C21*_c2+$D21*_c3+'Input spectra'!$Y20))</f>
        <v>0</v>
      </c>
      <c r="DU21">
        <f>DU$2*EXP(- DU$1 * ($B21*_c1+$C21*_c2+$D21*_c3+'Input spectra'!$Y20))</f>
        <v>0</v>
      </c>
      <c r="DV21">
        <f>DV$2*EXP(- DV$1 * ($B21*_c1+$C21*_c2+$D21*_c3+'Input spectra'!$Y20))</f>
        <v>0</v>
      </c>
      <c r="DW21">
        <f>DW$2*EXP(- DW$1 * ($B21*_c1+$C21*_c2+$D21*_c3+'Input spectra'!$Y20))</f>
        <v>0</v>
      </c>
      <c r="DX21">
        <f>DX$2*EXP(- DX$1 * ($B21*_c1+$C21*_c2+$D21*_c3+'Input spectra'!$Y20))</f>
        <v>0</v>
      </c>
      <c r="DY21">
        <f>DY$2*EXP(- DY$1 * ($B21*_c1+$C21*_c2+$D21*_c3+'Input spectra'!$Y20))</f>
        <v>0</v>
      </c>
      <c r="DZ21">
        <f>DZ$2*EXP(- DZ$1 * ($B21*_c1+$C21*_c2+$D21*_c3+'Input spectra'!$Y20))</f>
        <v>0</v>
      </c>
      <c r="EA21">
        <f>EA$2*EXP(- EA$1 * ($B21*_c1+$C21*_c2+$D21*_c3+'Input spectra'!$Y20))</f>
        <v>0</v>
      </c>
      <c r="EB21">
        <f>EB$2*EXP(- EB$1 * ($B21*_c1+$C21*_c2+$D21*_c3+'Input spectra'!$Y20))</f>
        <v>0</v>
      </c>
      <c r="EC21">
        <f>EC$2*EXP(- EC$1 * ($B21*_c1+$C21*_c2+$D21*_c3+'Input spectra'!$Y20))</f>
        <v>0</v>
      </c>
      <c r="ED21">
        <f>ED$2*EXP(- ED$1 * ($B21*_c1+$C21*_c2+$D21*_c3+'Input spectra'!$Y20))</f>
        <v>0</v>
      </c>
      <c r="EE21">
        <f>EE$2*EXP(- EE$1 * ($B21*_c1+$C21*_c2+$D21*_c3+'Input spectra'!$Y20))</f>
        <v>0</v>
      </c>
      <c r="EF21">
        <f>EF$2*EXP(- EF$1 * ($B21*_c1+$C21*_c2+$D21*_c3+'Input spectra'!$Y20))</f>
        <v>0</v>
      </c>
      <c r="EG21">
        <f>EG$2*EXP(- EG$1 * ($B21*_c1+$C21*_c2+$D21*_c3+'Input spectra'!$Y20))</f>
        <v>0</v>
      </c>
      <c r="EH21">
        <f>EH$2*EXP(- EH$1 * ($B21*_c1+$C21*_c2+$D21*_c3+'Input spectra'!$Y20))</f>
        <v>0</v>
      </c>
      <c r="EI21">
        <f>EI$2*EXP(- EI$1 * ($B21*_c1+$C21*_c2+$D21*_c3+'Input spectra'!$Y20))</f>
        <v>0</v>
      </c>
      <c r="EJ21">
        <f>EJ$2*EXP(- EJ$1 * ($B21*_c1+$C21*_c2+$D21*_c3+'Input spectra'!$Y20))</f>
        <v>0</v>
      </c>
      <c r="EK21">
        <f>EK$2*EXP(- EK$1 * ($B21*_c1+$C21*_c2+$D21*_c3+'Input spectra'!$Y20))</f>
        <v>0</v>
      </c>
      <c r="EL21">
        <f>EL$2*EXP(- EL$1 * ($B21*_c1+$C21*_c2+$D21*_c3+'Input spectra'!$Y20))</f>
        <v>0</v>
      </c>
      <c r="EM21">
        <f>EM$2*EXP(- EM$1 * ($B21*_c1+$C21*_c2+$D21*_c3+'Input spectra'!$Y20))</f>
        <v>0</v>
      </c>
      <c r="EN21">
        <f>EN$2*EXP(- EN$1 * ($B21*_c1+$C21*_c2+$D21*_c3+'Input spectra'!$Y20))</f>
        <v>0</v>
      </c>
      <c r="EO21">
        <f>EO$2*EXP(- EO$1 * ($B21*_c1+$C21*_c2+$D21*_c3+'Input spectra'!$Y20))</f>
        <v>0</v>
      </c>
      <c r="EP21">
        <f>EP$2*EXP(- EP$1 * ($B21*_c1+$C21*_c2+$D21*_c3+'Input spectra'!$Y20))</f>
        <v>0</v>
      </c>
      <c r="EQ21">
        <f>EQ$2*EXP(- EQ$1 * ($B21*_c1+$C21*_c2+$D21*_c3+'Input spectra'!$Y20))</f>
        <v>0</v>
      </c>
      <c r="ER21">
        <f>ER$2*EXP(- ER$1 * ($B21*_c1+$C21*_c2+$D21*_c3+'Input spectra'!$Y20))</f>
        <v>0</v>
      </c>
      <c r="ES21">
        <f>ES$2*EXP(- ES$1 * ($B21*_c1+$C21*_c2+$D21*_c3+'Input spectra'!$Y20))</f>
        <v>0</v>
      </c>
      <c r="ET21">
        <f>ET$2*EXP(- ET$1 * ($B21*_c1+$C21*_c2+$D21*_c3+'Input spectra'!$Y20))</f>
        <v>0</v>
      </c>
      <c r="EU21">
        <f>EU$2*EXP(- EU$1 * ($B21*_c1+$C21*_c2+$D21*_c3+'Input spectra'!$Y20))</f>
        <v>0</v>
      </c>
      <c r="EV21">
        <f>EV$2*EXP(- EV$1 * ($B21*_c1+$C21*_c2+$D21*_c3+'Input spectra'!$Y20))</f>
        <v>0</v>
      </c>
      <c r="EW21">
        <f>EW$2*EXP(- EW$1 * ($B21*_c1+$C21*_c2+$D21*_c3+'Input spectra'!$Y20))</f>
        <v>0</v>
      </c>
      <c r="EX21">
        <f>EX$2*EXP(- EX$1 * ($B21*_c1+$C21*_c2+$D21*_c3+'Input spectra'!$Y20))</f>
        <v>0</v>
      </c>
      <c r="EY21">
        <f>EY$2*EXP(- EY$1 * ($B21*_c1+$C21*_c2+$D21*_c3+'Input spectra'!$Y20))</f>
        <v>0</v>
      </c>
      <c r="FA21">
        <f t="shared" si="0"/>
        <v>2.8347117741924274E-2</v>
      </c>
      <c r="FD21">
        <f>(1-EXP(-($B21*_c1+$C21*_c2+$D21*_c3+'Input spectra'!$Y20)*_t))/2</f>
        <v>0.4992363871976308</v>
      </c>
      <c r="FE21">
        <f>LN(1-FD21)/(-($B21*_c1+$C21*_c2+$D21*_c3+'Input spectra'!$Y20))</f>
        <v>5.333041740857853E-2</v>
      </c>
    </row>
    <row r="22" spans="1:161" x14ac:dyDescent="0.25">
      <c r="A22">
        <v>375</v>
      </c>
      <c r="B22">
        <f>'Input spectra'!B21</f>
        <v>1.4336714768687</v>
      </c>
      <c r="C22">
        <f>'Input spectra'!D21</f>
        <v>1.2319055995783801</v>
      </c>
      <c r="D22">
        <f>'Input spectra'!F21</f>
        <v>5.1342778600126898E-2</v>
      </c>
      <c r="E22">
        <f>E$2*EXP(- E$1 * ($B22*_c1+$C22*_c2+$D22*_c3+'Input spectra'!$Y21))</f>
        <v>2.0653927966864227E-2</v>
      </c>
      <c r="F22">
        <f>F$2*EXP(- F$1 * ($B22*_c1+$C22*_c2+$D22*_c3+'Input spectra'!$Y21))</f>
        <v>6.0876339848953591E-3</v>
      </c>
      <c r="G22">
        <f>G$2*EXP(- G$1 * ($B22*_c1+$C22*_c2+$D22*_c3+'Input spectra'!$Y21))</f>
        <v>1.7942007538393823E-3</v>
      </c>
      <c r="H22">
        <f>H$2*EXP(- H$1 * ($B22*_c1+$C22*_c2+$D22*_c3+'Input spectra'!$Y21))</f>
        <v>5.2877366458352305E-4</v>
      </c>
      <c r="I22">
        <f>I$2*EXP(- I$1 * ($B22*_c1+$C22*_c2+$D22*_c3+'Input spectra'!$Y21))</f>
        <v>1.5582765144118321E-4</v>
      </c>
      <c r="J22">
        <f>J$2*EXP(- J$1 * ($B22*_c1+$C22*_c2+$D22*_c3+'Input spectra'!$Y21))</f>
        <v>4.5919251118167871E-5</v>
      </c>
      <c r="K22">
        <f>K$2*EXP(- K$1 * ($B22*_c1+$C22*_c2+$D22*_c3+'Input spectra'!$Y21))</f>
        <v>1.3530699862746316E-5</v>
      </c>
      <c r="L22">
        <f>L$2*EXP(- L$1 * ($B22*_c1+$C22*_c2+$D22*_c3+'Input spectra'!$Y21))</f>
        <v>3.9867640907750322E-6</v>
      </c>
      <c r="M22">
        <f>M$2*EXP(- M$1 * ($B22*_c1+$C22*_c2+$D22*_c3+'Input spectra'!$Y21))</f>
        <v>1.1746141824815299E-6</v>
      </c>
      <c r="N22">
        <f>N$2*EXP(- N$1 * ($B22*_c1+$C22*_c2+$D22*_c3+'Input spectra'!$Y21))</f>
        <v>3.4605407747958823E-7</v>
      </c>
      <c r="O22">
        <f>O$2*EXP(- O$1 * ($B22*_c1+$C22*_c2+$D22*_c3+'Input spectra'!$Y21))</f>
        <v>1.0194509221102236E-7</v>
      </c>
      <c r="P22">
        <f>P$2*EXP(- P$1 * ($B22*_c1+$C22*_c2+$D22*_c3+'Input spectra'!$Y21))</f>
        <v>3.0030452827168956E-8</v>
      </c>
      <c r="Q22">
        <f>Q$2*EXP(- Q$1 * ($B22*_c1+$C22*_c2+$D22*_c3+'Input spectra'!$Y21))</f>
        <v>8.8456595151173321E-9</v>
      </c>
      <c r="R22">
        <f>R$2*EXP(- R$1 * ($B22*_c1+$C22*_c2+$D22*_c3+'Input spectra'!$Y21))</f>
        <v>2.6053789491397611E-9</v>
      </c>
      <c r="S22">
        <f>S$2*EXP(- S$1 * ($B22*_c1+$C22*_c2+$D22*_c3+'Input spectra'!$Y21))</f>
        <v>7.6733229670421319E-10</v>
      </c>
      <c r="T22">
        <f>T$2*EXP(- T$1 * ($B22*_c1+$C22*_c2+$D22*_c3+'Input spectra'!$Y21))</f>
        <v>2.2597869434697049E-10</v>
      </c>
      <c r="U22">
        <f>U$2*EXP(- U$1 * ($B22*_c1+$C22*_c2+$D22*_c3+'Input spectra'!$Y21))</f>
        <v>6.6546080721358936E-11</v>
      </c>
      <c r="V22">
        <f>V$2*EXP(- V$1 * ($B22*_c1+$C22*_c2+$D22*_c3+'Input spectra'!$Y21))</f>
        <v>1.9595121449380657E-11</v>
      </c>
      <c r="W22">
        <f>W$2*EXP(- W$1 * ($B22*_c1+$C22*_c2+$D22*_c3+'Input spectra'!$Y21))</f>
        <v>5.7695698248330569E-12</v>
      </c>
      <c r="X22">
        <f>X$2*EXP(- X$1 * ($B22*_c1+$C22*_c2+$D22*_c3+'Input spectra'!$Y21))</f>
        <v>1.698667586450047E-12</v>
      </c>
      <c r="Y22">
        <f>Y$2*EXP(- Y$1 * ($B22*_c1+$C22*_c2+$D22*_c3+'Input spectra'!$Y21))</f>
        <v>5.0008328639114157E-13</v>
      </c>
      <c r="Z22">
        <f>Z$2*EXP(- Z$1 * ($B22*_c1+$C22*_c2+$D22*_c3+'Input spectra'!$Y21))</f>
        <v>1.4721251184619756E-13</v>
      </c>
      <c r="AA22">
        <f>AA$2*EXP(- AA$1 * ($B22*_c1+$C22*_c2+$D22*_c3+'Input spectra'!$Y21))</f>
        <v>4.3332625547357334E-14</v>
      </c>
      <c r="AB22">
        <f>AB$2*EXP(- AB$1 * ($B22*_c1+$C22*_c2+$D22*_c3+'Input spectra'!$Y21))</f>
        <v>1.2754182399979354E-14</v>
      </c>
      <c r="AC22">
        <f>AC$2*EXP(- AC$1 * ($B22*_c1+$C22*_c2+$D22*_c3+'Input spectra'!$Y21))</f>
        <v>3.7536779396209707E-15</v>
      </c>
      <c r="AD22">
        <f>AD$2*EXP(- AD$1 * ($B22*_c1+$C22*_c2+$D22*_c3+'Input spectra'!$Y21))</f>
        <v>1.1046573026751859E-15</v>
      </c>
      <c r="AE22">
        <f>AE$2*EXP(- AE$1 * ($B22*_c1+$C22*_c2+$D22*_c3+'Input spectra'!$Y21))</f>
        <v>3.250601252529398E-16</v>
      </c>
      <c r="AF22">
        <f>AF$2*EXP(- AF$1 * ($B22*_c1+$C22*_c2+$D22*_c3+'Input spectra'!$Y21))</f>
        <v>9.5645551986983525E-17</v>
      </c>
      <c r="AG22">
        <f>AG$2*EXP(- AG$1 * ($B22*_c1+$C22*_c2+$D22*_c3+'Input spectra'!$Y21))</f>
        <v>2.8140393633657866E-17</v>
      </c>
      <c r="AH22">
        <f>AH$2*EXP(- AH$1 * ($B22*_c1+$C22*_c2+$D22*_c3+'Input spectra'!$Y21))</f>
        <v>8.2786441098647262E-18</v>
      </c>
      <c r="AI22">
        <f>AI$2*EXP(- AI$1 * ($B22*_c1+$C22*_c2+$D22*_c3+'Input spectra'!$Y21))</f>
        <v>2.435293102097981E-18</v>
      </c>
      <c r="AJ22">
        <f>AJ$2*EXP(- AJ$1 * ($B22*_c1+$C22*_c2+$D22*_c3+'Input spectra'!$Y21))</f>
        <v>7.1631748375924457E-19</v>
      </c>
      <c r="AK22">
        <f>AK$2*EXP(- AK$1 * ($B22*_c1+$C22*_c2+$D22*_c3+'Input spectra'!$Y21))</f>
        <v>2.1067909243449462E-19</v>
      </c>
      <c r="AL22">
        <f>AL$2*EXP(- AL$1 * ($B22*_c1+$C22*_c2+$D22*_c3+'Input spectra'!$Y21))</f>
        <v>6.1958110872193142E-20</v>
      </c>
      <c r="AM22">
        <f>AM$2*EXP(- AM$1 * ($B22*_c1+$C22*_c2+$D22*_c3+'Input spectra'!$Y21))</f>
        <v>1.8219438271512304E-20</v>
      </c>
      <c r="AN22">
        <f>AN$2*EXP(- AN$1 * ($B22*_c1+$C22*_c2+$D22*_c3+'Input spectra'!$Y21))</f>
        <v>5.3571167216840201E-21</v>
      </c>
      <c r="AO22">
        <f>AO$2*EXP(- AO$1 * ($B22*_c1+$C22*_c2+$D22*_c3+'Input spectra'!$Y21))</f>
        <v>1.5750188144765298E-21</v>
      </c>
      <c r="AP22">
        <f>AP$2*EXP(- AP$1 * ($B22*_c1+$C22*_c2+$D22*_c3+'Input spectra'!$Y21))</f>
        <v>4.6301820946799332E-22</v>
      </c>
      <c r="AQ22">
        <f>AQ$2*EXP(- AQ$1 * ($B22*_c1+$C22*_c2+$D22*_c3+'Input spectra'!$Y21))</f>
        <v>1.3610285535273022E-22</v>
      </c>
      <c r="AR22">
        <f>AR$2*EXP(- AR$1 * ($B22*_c1+$C22*_c2+$D22*_c3+'Input spectra'!$Y21))</f>
        <v>4.0002982159011229E-23</v>
      </c>
      <c r="AS22">
        <f>AS$2*EXP(- AS$1 * ($B22*_c1+$C22*_c2+$D22*_c3+'Input spectra'!$Y21))</f>
        <v>1.1756351616178859E-23</v>
      </c>
      <c r="AT22">
        <f>AT$2*EXP(- AT$1 * ($B22*_c1+$C22*_c2+$D22*_c3+'Input spectra'!$Y21))</f>
        <v>3.4546726595611424E-24</v>
      </c>
      <c r="AU22">
        <f>AU$2*EXP(- AU$1 * ($B22*_c1+$C22*_c2+$D22*_c3+'Input spectra'!$Y21))</f>
        <v>1.0150663241770391E-24</v>
      </c>
      <c r="AV22">
        <f>AV$2*EXP(- AV$1 * ($B22*_c1+$C22*_c2+$D22*_c3+'Input spectra'!$Y21))</f>
        <v>2.9821818987125549E-25</v>
      </c>
      <c r="AW22">
        <f>AW$2*EXP(- AW$1 * ($B22*_c1+$C22*_c2+$D22*_c3+'Input spectra'!$Y21))</f>
        <v>8.760421725358476E-26</v>
      </c>
      <c r="AX22">
        <f>AX$2*EXP(- AX$1 * ($B22*_c1+$C22*_c2+$D22*_c3+'Input spectra'!$Y21))</f>
        <v>2.5731554219393119E-26</v>
      </c>
      <c r="AY22">
        <f>AY$2*EXP(- AY$1 * ($B22*_c1+$C22*_c2+$D22*_c3+'Input spectra'!$Y21))</f>
        <v>6.8217826802582748E-27</v>
      </c>
      <c r="AZ22">
        <f>AZ$2*EXP(- AZ$1 * ($B22*_c1+$C22*_c2+$D22*_c3+'Input spectra'!$Y21))</f>
        <v>1.7384408874869897E-27</v>
      </c>
      <c r="BA22">
        <f>BA$2*EXP(- BA$1 * ($B22*_c1+$C22*_c2+$D22*_c3+'Input spectra'!$Y21))</f>
        <v>4.6672066525823848E-28</v>
      </c>
      <c r="BB22">
        <f>BB$2*EXP(- BB$1 * ($B22*_c1+$C22*_c2+$D22*_c3+'Input spectra'!$Y21))</f>
        <v>1.2750461995324956E-28</v>
      </c>
      <c r="BC22">
        <f>BC$2*EXP(- BC$1 * ($B22*_c1+$C22*_c2+$D22*_c3+'Input spectra'!$Y21))</f>
        <v>3.5178380719751253E-29</v>
      </c>
      <c r="BD22">
        <f>BD$2*EXP(- BD$1 * ($B22*_c1+$C22*_c2+$D22*_c3+'Input spectra'!$Y21))</f>
        <v>9.7703753335163389E-30</v>
      </c>
      <c r="BE22">
        <f>BE$2*EXP(- BE$1 * ($B22*_c1+$C22*_c2+$D22*_c3+'Input spectra'!$Y21))</f>
        <v>2.7269803351166829E-30</v>
      </c>
      <c r="BF22">
        <f>BF$2*EXP(- BF$1 * ($B22*_c1+$C22*_c2+$D22*_c3+'Input spectra'!$Y21))</f>
        <v>7.6406125619516024E-31</v>
      </c>
      <c r="BG22">
        <f>BG$2*EXP(- BG$1 * ($B22*_c1+$C22*_c2+$D22*_c3+'Input spectra'!$Y21))</f>
        <v>2.1475467611079534E-31</v>
      </c>
      <c r="BH22">
        <f>BH$2*EXP(- BH$1 * ($B22*_c1+$C22*_c2+$D22*_c3+'Input spectra'!$Y21))</f>
        <v>6.0521200281927368E-32</v>
      </c>
      <c r="BI22">
        <f>BI$2*EXP(- BI$1 * ($B22*_c1+$C22*_c2+$D22*_c3+'Input spectra'!$Y21))</f>
        <v>1.7094692812034145E-32</v>
      </c>
      <c r="BJ22">
        <f>BJ$2*EXP(- BJ$1 * ($B22*_c1+$C22*_c2+$D22*_c3+'Input spectra'!$Y21))</f>
        <v>4.8381553716032405E-33</v>
      </c>
      <c r="BK22">
        <f>BK$2*EXP(- BK$1 * ($B22*_c1+$C22*_c2+$D22*_c3+'Input spectra'!$Y21))</f>
        <v>1.3717185845979198E-33</v>
      </c>
      <c r="BL22">
        <f>BL$2*EXP(- BL$1 * ($B22*_c1+$C22*_c2+$D22*_c3+'Input spectra'!$Y21))</f>
        <v>3.8952713162817378E-34</v>
      </c>
      <c r="BM22">
        <f>BM$2*EXP(- BM$1 * ($B22*_c1+$C22*_c2+$D22*_c3+'Input spectra'!$Y21))</f>
        <v>1.1077267367726473E-34</v>
      </c>
      <c r="BN22">
        <f>BN$2*EXP(- BN$1 * ($B22*_c1+$C22*_c2+$D22*_c3+'Input spectra'!$Y21))</f>
        <v>3.154243377080109E-35</v>
      </c>
      <c r="BO22">
        <f>BO$2*EXP(- BO$1 * ($B22*_c1+$C22*_c2+$D22*_c3+'Input spectra'!$Y21))</f>
        <v>8.9924716168398945E-36</v>
      </c>
      <c r="BP22">
        <f>BP$2*EXP(- BP$1 * ($B22*_c1+$C22*_c2+$D22*_c3+'Input spectra'!$Y21))</f>
        <v>2.5665190815269667E-36</v>
      </c>
      <c r="BQ22">
        <f>BQ$2*EXP(- BQ$1 * ($B22*_c1+$C22*_c2+$D22*_c3+'Input spectra'!$Y21))</f>
        <v>7.3325826772908446E-37</v>
      </c>
      <c r="BR22">
        <f>BR$2*EXP(- BR$1 * ($B22*_c1+$C22*_c2+$D22*_c3+'Input spectra'!$Y21))</f>
        <v>2.0969413886405247E-37</v>
      </c>
      <c r="BS22">
        <f>BS$2*EXP(- BS$1 * ($B22*_c1+$C22*_c2+$D22*_c3+'Input spectra'!$Y21))</f>
        <v>6.0021358457689569E-38</v>
      </c>
      <c r="BT22">
        <f>BT$2*EXP(- BT$1 * ($B22*_c1+$C22*_c2+$D22*_c3+'Input spectra'!$Y21))</f>
        <v>1.7194591885829493E-38</v>
      </c>
      <c r="BU22">
        <f>BU$2*EXP(- BU$1 * ($B22*_c1+$C22*_c2+$D22*_c3+'Input spectra'!$Y21))</f>
        <v>4.9297314692372008E-39</v>
      </c>
      <c r="BV22">
        <f>BV$2*EXP(- BV$1 * ($B22*_c1+$C22*_c2+$D22*_c3+'Input spectra'!$Y21))</f>
        <v>1.4144282931360863E-39</v>
      </c>
      <c r="BW22">
        <f>BW$2*EXP(- BW$1 * ($B22*_c1+$C22*_c2+$D22*_c3+'Input spectra'!$Y21))</f>
        <v>4.0611371132934107E-40</v>
      </c>
      <c r="BX22">
        <f>BX$2*EXP(- BX$1 * ($B22*_c1+$C22*_c2+$D22*_c3+'Input spectra'!$Y21))</f>
        <v>1.166830451574477E-40</v>
      </c>
      <c r="BY22">
        <f>BY$2*EXP(- BY$1 * ($B22*_c1+$C22*_c2+$D22*_c3+'Input spectra'!$Y21))</f>
        <v>3.3546479467659648E-41</v>
      </c>
      <c r="BZ22">
        <f>BZ$2*EXP(- BZ$1 * ($B22*_c1+$C22*_c2+$D22*_c3+'Input spectra'!$Y21))</f>
        <v>9.6505517653371991E-42</v>
      </c>
      <c r="CA22">
        <f>CA$2*EXP(- CA$1 * ($B22*_c1+$C22*_c2+$D22*_c3+'Input spectra'!$Y21))</f>
        <v>2.7778660467963941E-42</v>
      </c>
      <c r="CB22">
        <f>CB$2*EXP(- CB$1 * ($B22*_c1+$C22*_c2+$D22*_c3+'Input spectra'!$Y21))</f>
        <v>8.0004295976870857E-43</v>
      </c>
      <c r="CC22">
        <f>CC$2*EXP(- CC$1 * ($B22*_c1+$C22*_c2+$D22*_c3+'Input spectra'!$Y21))</f>
        <v>2.3054085088424985E-43</v>
      </c>
      <c r="CD22">
        <f>CD$2*EXP(- CD$1 * ($B22*_c1+$C22*_c2+$D22*_c3+'Input spectra'!$Y21))</f>
        <v>6.646691368944488E-44</v>
      </c>
      <c r="CE22">
        <f>CE$2*EXP(- CE$1 * ($B22*_c1+$C22*_c2+$D22*_c3+'Input spectra'!$Y21))</f>
        <v>1.9172436066347306E-44</v>
      </c>
      <c r="CF22">
        <f>CF$2*EXP(- CF$1 * ($B22*_c1+$C22*_c2+$D22*_c3+'Input spectra'!$Y21))</f>
        <v>5.5329273690065898E-45</v>
      </c>
      <c r="CG22">
        <f>CG$2*EXP(- CG$1 * ($B22*_c1+$C22*_c2+$D22*_c3+'Input spectra'!$Y21))</f>
        <v>1.5974629287524169E-45</v>
      </c>
      <c r="CH22">
        <f>CH$2*EXP(- CH$1 * ($B22*_c1+$C22*_c2+$D22*_c3+'Input spectra'!$Y21))</f>
        <v>4.6142116059912414E-46</v>
      </c>
      <c r="CI22">
        <f>CI$2*EXP(- CI$1 * ($B22*_c1+$C22*_c2+$D22*_c3+'Input spectra'!$Y21))</f>
        <v>1.3333627580574737E-46</v>
      </c>
      <c r="CJ22">
        <f>CJ$2*EXP(- CJ$1 * ($B22*_c1+$C22*_c2+$D22*_c3+'Input spectra'!$Y21))</f>
        <v>3.8545779262767958E-47</v>
      </c>
      <c r="CK22">
        <f>CK$2*EXP(- CK$1 * ($B22*_c1+$C22*_c2+$D22*_c3+'Input spectra'!$Y21))</f>
        <v>1.1147487823458735E-47</v>
      </c>
      <c r="CL22">
        <f>CL$2*EXP(- CL$1 * ($B22*_c1+$C22*_c2+$D22*_c3+'Input spectra'!$Y21))</f>
        <v>3.2250998272357762E-48</v>
      </c>
      <c r="CM22">
        <f>CM$2*EXP(- CM$1 * ($B22*_c1+$C22*_c2+$D22*_c3+'Input spectra'!$Y21))</f>
        <v>9.3340456366155725E-49</v>
      </c>
      <c r="CN22">
        <f>CN$2*EXP(- CN$1 * ($B22*_c1+$C22*_c2+$D22*_c3+'Input spectra'!$Y21))</f>
        <v>2.7024159289261863E-49</v>
      </c>
      <c r="CO22">
        <f>CO$2*EXP(- CO$1 * ($B22*_c1+$C22*_c2+$D22*_c3+'Input spectra'!$Y21))</f>
        <v>7.8268165726789509E-50</v>
      </c>
      <c r="CP22">
        <f>CP$2*EXP(- CP$1 * ($B22*_c1+$C22*_c2+$D22*_c3+'Input spectra'!$Y21))</f>
        <v>2.2675884419024143E-50</v>
      </c>
      <c r="CQ22">
        <f>CQ$2*EXP(- CQ$1 * ($B22*_c1+$C22*_c2+$D22*_c3+'Input spectra'!$Y21))</f>
        <v>6.5718112227867341E-51</v>
      </c>
      <c r="CR22">
        <f>CR$2*EXP(- CR$1 * ($B22*_c1+$C22*_c2+$D22*_c3+'Input spectra'!$Y21))</f>
        <v>1.9052130782721599E-51</v>
      </c>
      <c r="CS22">
        <f>CS$2*EXP(- CS$1 * ($B22*_c1+$C22*_c2+$D22*_c3+'Input spectra'!$Y21))</f>
        <v>3.6581933495201721E-52</v>
      </c>
      <c r="CT22">
        <f>CT$2*EXP(- CT$1 * ($B22*_c1+$C22*_c2+$D22*_c3+'Input spectra'!$Y21))</f>
        <v>7.0860388020133295E-53</v>
      </c>
      <c r="CU22">
        <f>CU$2*EXP(- CU$1 * ($B22*_c1+$C22*_c2+$D22*_c3+'Input spectra'!$Y21))</f>
        <v>1.4635067476289567E-53</v>
      </c>
      <c r="CV22">
        <f>CV$2*EXP(- CV$1 * ($B22*_c1+$C22*_c2+$D22*_c3+'Input spectra'!$Y21))</f>
        <v>3.0362559081849395E-54</v>
      </c>
      <c r="CW22">
        <f>CW$2*EXP(- CW$1 * ($B22*_c1+$C22*_c2+$D22*_c3+'Input spectra'!$Y21))</f>
        <v>6.1827750165196997E-55</v>
      </c>
      <c r="CX22">
        <f>CX$2*EXP(- CX$1 * ($B22*_c1+$C22*_c2+$D22*_c3+'Input spectra'!$Y21))</f>
        <v>1.2120696228882883E-55</v>
      </c>
      <c r="CY22">
        <f>CY$2*EXP(- CY$1 * ($B22*_c1+$C22*_c2+$D22*_c3+'Input spectra'!$Y21))</f>
        <v>2.232336015496787E-56</v>
      </c>
      <c r="CZ22">
        <f>CZ$2*EXP(- CZ$1 * ($B22*_c1+$C22*_c2+$D22*_c3+'Input spectra'!$Y21))</f>
        <v>3.712423291737069E-57</v>
      </c>
      <c r="DA22">
        <f>DA$2*EXP(- DA$1 * ($B22*_c1+$C22*_c2+$D22*_c3+'Input spectra'!$Y21))</f>
        <v>5.1481033597124982E-58</v>
      </c>
      <c r="DB22">
        <f>DB$2*EXP(- DB$1 * ($B22*_c1+$C22*_c2+$D22*_c3+'Input spectra'!$Y21))</f>
        <v>4.8043685777034335E-59</v>
      </c>
      <c r="DC22">
        <f>DC$2*EXP(- DC$1 * ($B22*_c1+$C22*_c2+$D22*_c3+'Input spectra'!$Y21))</f>
        <v>9.101281316607461E-61</v>
      </c>
      <c r="DD22">
        <f>DD$2*EXP(- DD$1 * ($B22*_c1+$C22*_c2+$D22*_c3+'Input spectra'!$Y21))</f>
        <v>0</v>
      </c>
      <c r="DE22">
        <f>DE$2*EXP(- DE$1 * ($B22*_c1+$C22*_c2+$D22*_c3+'Input spectra'!$Y21))</f>
        <v>0</v>
      </c>
      <c r="DF22">
        <f>DF$2*EXP(- DF$1 * ($B22*_c1+$C22*_c2+$D22*_c3+'Input spectra'!$Y21))</f>
        <v>0</v>
      </c>
      <c r="DG22">
        <f>DG$2*EXP(- DG$1 * ($B22*_c1+$C22*_c2+$D22*_c3+'Input spectra'!$Y21))</f>
        <v>0</v>
      </c>
      <c r="DH22">
        <f>DH$2*EXP(- DH$1 * ($B22*_c1+$C22*_c2+$D22*_c3+'Input spectra'!$Y21))</f>
        <v>0</v>
      </c>
      <c r="DI22">
        <f>DI$2*EXP(- DI$1 * ($B22*_c1+$C22*_c2+$D22*_c3+'Input spectra'!$Y21))</f>
        <v>0</v>
      </c>
      <c r="DJ22">
        <f>DJ$2*EXP(- DJ$1 * ($B22*_c1+$C22*_c2+$D22*_c3+'Input spectra'!$Y21))</f>
        <v>0</v>
      </c>
      <c r="DK22">
        <f>DK$2*EXP(- DK$1 * ($B22*_c1+$C22*_c2+$D22*_c3+'Input spectra'!$Y21))</f>
        <v>0</v>
      </c>
      <c r="DL22">
        <f>DL$2*EXP(- DL$1 * ($B22*_c1+$C22*_c2+$D22*_c3+'Input spectra'!$Y21))</f>
        <v>0</v>
      </c>
      <c r="DM22">
        <f>DM$2*EXP(- DM$1 * ($B22*_c1+$C22*_c2+$D22*_c3+'Input spectra'!$Y21))</f>
        <v>0</v>
      </c>
      <c r="DN22">
        <f>DN$2*EXP(- DN$1 * ($B22*_c1+$C22*_c2+$D22*_c3+'Input spectra'!$Y21))</f>
        <v>0</v>
      </c>
      <c r="DO22">
        <f>DO$2*EXP(- DO$1 * ($B22*_c1+$C22*_c2+$D22*_c3+'Input spectra'!$Y21))</f>
        <v>0</v>
      </c>
      <c r="DP22">
        <f>DP$2*EXP(- DP$1 * ($B22*_c1+$C22*_c2+$D22*_c3+'Input spectra'!$Y21))</f>
        <v>0</v>
      </c>
      <c r="DQ22">
        <f>DQ$2*EXP(- DQ$1 * ($B22*_c1+$C22*_c2+$D22*_c3+'Input spectra'!$Y21))</f>
        <v>0</v>
      </c>
      <c r="DR22">
        <f>DR$2*EXP(- DR$1 * ($B22*_c1+$C22*_c2+$D22*_c3+'Input spectra'!$Y21))</f>
        <v>0</v>
      </c>
      <c r="DS22">
        <f>DS$2*EXP(- DS$1 * ($B22*_c1+$C22*_c2+$D22*_c3+'Input spectra'!$Y21))</f>
        <v>0</v>
      </c>
      <c r="DT22">
        <f>DT$2*EXP(- DT$1 * ($B22*_c1+$C22*_c2+$D22*_c3+'Input spectra'!$Y21))</f>
        <v>0</v>
      </c>
      <c r="DU22">
        <f>DU$2*EXP(- DU$1 * ($B22*_c1+$C22*_c2+$D22*_c3+'Input spectra'!$Y21))</f>
        <v>0</v>
      </c>
      <c r="DV22">
        <f>DV$2*EXP(- DV$1 * ($B22*_c1+$C22*_c2+$D22*_c3+'Input spectra'!$Y21))</f>
        <v>0</v>
      </c>
      <c r="DW22">
        <f>DW$2*EXP(- DW$1 * ($B22*_c1+$C22*_c2+$D22*_c3+'Input spectra'!$Y21))</f>
        <v>0</v>
      </c>
      <c r="DX22">
        <f>DX$2*EXP(- DX$1 * ($B22*_c1+$C22*_c2+$D22*_c3+'Input spectra'!$Y21))</f>
        <v>0</v>
      </c>
      <c r="DY22">
        <f>DY$2*EXP(- DY$1 * ($B22*_c1+$C22*_c2+$D22*_c3+'Input spectra'!$Y21))</f>
        <v>0</v>
      </c>
      <c r="DZ22">
        <f>DZ$2*EXP(- DZ$1 * ($B22*_c1+$C22*_c2+$D22*_c3+'Input spectra'!$Y21))</f>
        <v>0</v>
      </c>
      <c r="EA22">
        <f>EA$2*EXP(- EA$1 * ($B22*_c1+$C22*_c2+$D22*_c3+'Input spectra'!$Y21))</f>
        <v>0</v>
      </c>
      <c r="EB22">
        <f>EB$2*EXP(- EB$1 * ($B22*_c1+$C22*_c2+$D22*_c3+'Input spectra'!$Y21))</f>
        <v>0</v>
      </c>
      <c r="EC22">
        <f>EC$2*EXP(- EC$1 * ($B22*_c1+$C22*_c2+$D22*_c3+'Input spectra'!$Y21))</f>
        <v>0</v>
      </c>
      <c r="ED22">
        <f>ED$2*EXP(- ED$1 * ($B22*_c1+$C22*_c2+$D22*_c3+'Input spectra'!$Y21))</f>
        <v>0</v>
      </c>
      <c r="EE22">
        <f>EE$2*EXP(- EE$1 * ($B22*_c1+$C22*_c2+$D22*_c3+'Input spectra'!$Y21))</f>
        <v>0</v>
      </c>
      <c r="EF22">
        <f>EF$2*EXP(- EF$1 * ($B22*_c1+$C22*_c2+$D22*_c3+'Input spectra'!$Y21))</f>
        <v>0</v>
      </c>
      <c r="EG22">
        <f>EG$2*EXP(- EG$1 * ($B22*_c1+$C22*_c2+$D22*_c3+'Input spectra'!$Y21))</f>
        <v>0</v>
      </c>
      <c r="EH22">
        <f>EH$2*EXP(- EH$1 * ($B22*_c1+$C22*_c2+$D22*_c3+'Input spectra'!$Y21))</f>
        <v>0</v>
      </c>
      <c r="EI22">
        <f>EI$2*EXP(- EI$1 * ($B22*_c1+$C22*_c2+$D22*_c3+'Input spectra'!$Y21))</f>
        <v>0</v>
      </c>
      <c r="EJ22">
        <f>EJ$2*EXP(- EJ$1 * ($B22*_c1+$C22*_c2+$D22*_c3+'Input spectra'!$Y21))</f>
        <v>0</v>
      </c>
      <c r="EK22">
        <f>EK$2*EXP(- EK$1 * ($B22*_c1+$C22*_c2+$D22*_c3+'Input spectra'!$Y21))</f>
        <v>0</v>
      </c>
      <c r="EL22">
        <f>EL$2*EXP(- EL$1 * ($B22*_c1+$C22*_c2+$D22*_c3+'Input spectra'!$Y21))</f>
        <v>0</v>
      </c>
      <c r="EM22">
        <f>EM$2*EXP(- EM$1 * ($B22*_c1+$C22*_c2+$D22*_c3+'Input spectra'!$Y21))</f>
        <v>0</v>
      </c>
      <c r="EN22">
        <f>EN$2*EXP(- EN$1 * ($B22*_c1+$C22*_c2+$D22*_c3+'Input spectra'!$Y21))</f>
        <v>0</v>
      </c>
      <c r="EO22">
        <f>EO$2*EXP(- EO$1 * ($B22*_c1+$C22*_c2+$D22*_c3+'Input spectra'!$Y21))</f>
        <v>0</v>
      </c>
      <c r="EP22">
        <f>EP$2*EXP(- EP$1 * ($B22*_c1+$C22*_c2+$D22*_c3+'Input spectra'!$Y21))</f>
        <v>0</v>
      </c>
      <c r="EQ22">
        <f>EQ$2*EXP(- EQ$1 * ($B22*_c1+$C22*_c2+$D22*_c3+'Input spectra'!$Y21))</f>
        <v>0</v>
      </c>
      <c r="ER22">
        <f>ER$2*EXP(- ER$1 * ($B22*_c1+$C22*_c2+$D22*_c3+'Input spectra'!$Y21))</f>
        <v>0</v>
      </c>
      <c r="ES22">
        <f>ES$2*EXP(- ES$1 * ($B22*_c1+$C22*_c2+$D22*_c3+'Input spectra'!$Y21))</f>
        <v>0</v>
      </c>
      <c r="ET22">
        <f>ET$2*EXP(- ET$1 * ($B22*_c1+$C22*_c2+$D22*_c3+'Input spectra'!$Y21))</f>
        <v>0</v>
      </c>
      <c r="EU22">
        <f>EU$2*EXP(- EU$1 * ($B22*_c1+$C22*_c2+$D22*_c3+'Input spectra'!$Y21))</f>
        <v>0</v>
      </c>
      <c r="EV22">
        <f>EV$2*EXP(- EV$1 * ($B22*_c1+$C22*_c2+$D22*_c3+'Input spectra'!$Y21))</f>
        <v>0</v>
      </c>
      <c r="EW22">
        <f>EW$2*EXP(- EW$1 * ($B22*_c1+$C22*_c2+$D22*_c3+'Input spectra'!$Y21))</f>
        <v>0</v>
      </c>
      <c r="EX22">
        <f>EX$2*EXP(- EX$1 * ($B22*_c1+$C22*_c2+$D22*_c3+'Input spectra'!$Y21))</f>
        <v>0</v>
      </c>
      <c r="EY22">
        <f>EY$2*EXP(- EY$1 * ($B22*_c1+$C22*_c2+$D22*_c3+'Input spectra'!$Y21))</f>
        <v>0</v>
      </c>
      <c r="FA22">
        <f t="shared" si="0"/>
        <v>2.9285465919167957E-2</v>
      </c>
      <c r="FD22">
        <f>(1-EXP(-($B22*_c1+$C22*_c2+$D22*_c3+'Input spectra'!$Y21)*_t))/2</f>
        <v>0.49884635785048842</v>
      </c>
      <c r="FE22">
        <f>LN(1-FD22)/(-($B22*_c1+$C22*_c2+$D22*_c3+'Input spectra'!$Y21))</f>
        <v>5.6890522095268195E-2</v>
      </c>
    </row>
    <row r="23" spans="1:161" x14ac:dyDescent="0.25">
      <c r="A23">
        <v>380</v>
      </c>
      <c r="B23">
        <f>'Input spectra'!B22</f>
        <v>1.3569812869401401</v>
      </c>
      <c r="C23">
        <f>'Input spectra'!D22</f>
        <v>1.1778509839654401</v>
      </c>
      <c r="D23">
        <f>'Input spectra'!F22</f>
        <v>4.5933601184182701E-2</v>
      </c>
      <c r="E23">
        <f>E$2*EXP(- E$1 * ($B23*_c1+$C23*_c2+$D23*_c3+'Input spectra'!$Y22))</f>
        <v>2.0653927966864227E-2</v>
      </c>
      <c r="F23">
        <f>F$2*EXP(- F$1 * ($B23*_c1+$C23*_c2+$D23*_c3+'Input spectra'!$Y22))</f>
        <v>6.4646662165453068E-3</v>
      </c>
      <c r="G23">
        <f>G$2*EXP(- G$1 * ($B23*_c1+$C23*_c2+$D23*_c3+'Input spectra'!$Y22))</f>
        <v>2.0233274880423159E-3</v>
      </c>
      <c r="H23">
        <f>H$2*EXP(- H$1 * ($B23*_c1+$C23*_c2+$D23*_c3+'Input spectra'!$Y22))</f>
        <v>6.332315390893844E-4</v>
      </c>
      <c r="I23">
        <f>I$2*EXP(- I$1 * ($B23*_c1+$C23*_c2+$D23*_c3+'Input spectra'!$Y22))</f>
        <v>1.9816858986688204E-4</v>
      </c>
      <c r="J23">
        <f>J$2*EXP(- J$1 * ($B23*_c1+$C23*_c2+$D23*_c3+'Input spectra'!$Y22))</f>
        <v>6.2012988893135796E-5</v>
      </c>
      <c r="K23">
        <f>K$2*EXP(- K$1 * ($B23*_c1+$C23*_c2+$D23*_c3+'Input spectra'!$Y22))</f>
        <v>1.940464497412416E-5</v>
      </c>
      <c r="L23">
        <f>L$2*EXP(- L$1 * ($B23*_c1+$C23*_c2+$D23*_c3+'Input spectra'!$Y22))</f>
        <v>6.0716055879133959E-6</v>
      </c>
      <c r="M23">
        <f>M$2*EXP(- M$1 * ($B23*_c1+$C23*_c2+$D23*_c3+'Input spectra'!$Y22))</f>
        <v>1.8996597800114087E-6</v>
      </c>
      <c r="N23">
        <f>N$2*EXP(- N$1 * ($B23*_c1+$C23*_c2+$D23*_c3+'Input spectra'!$Y22))</f>
        <v>5.9432244475339045E-7</v>
      </c>
      <c r="O23">
        <f>O$2*EXP(- O$1 * ($B23*_c1+$C23*_c2+$D23*_c3+'Input spectra'!$Y22))</f>
        <v>1.8592682689016879E-7</v>
      </c>
      <c r="P23">
        <f>P$2*EXP(- P$1 * ($B23*_c1+$C23*_c2+$D23*_c3+'Input spectra'!$Y22))</f>
        <v>5.8161445131353866E-8</v>
      </c>
      <c r="Q23">
        <f>Q$2*EXP(- Q$1 * ($B23*_c1+$C23*_c2+$D23*_c3+'Input spectra'!$Y22))</f>
        <v>1.8192865130238211E-8</v>
      </c>
      <c r="R23">
        <f>R$2*EXP(- R$1 * ($B23*_c1+$C23*_c2+$D23*_c3+'Input spectra'!$Y22))</f>
        <v>5.690354913189862E-9</v>
      </c>
      <c r="S23">
        <f>S$2*EXP(- S$1 * ($B23*_c1+$C23*_c2+$D23*_c3+'Input spectra'!$Y22))</f>
        <v>1.7797110876315128E-9</v>
      </c>
      <c r="T23">
        <f>T$2*EXP(- T$1 * ($B23*_c1+$C23*_c2+$D23*_c3+'Input spectra'!$Y22))</f>
        <v>5.5658448590775108E-10</v>
      </c>
      <c r="U23">
        <f>U$2*EXP(- U$1 * ($B23*_c1+$C23*_c2+$D23*_c3+'Input spectra'!$Y22))</f>
        <v>1.7405385941013835E-10</v>
      </c>
      <c r="V23">
        <f>V$2*EXP(- V$1 * ($B23*_c1+$C23*_c2+$D23*_c3+'Input spectra'!$Y22))</f>
        <v>5.4426036444872829E-11</v>
      </c>
      <c r="W23">
        <f>W$2*EXP(- W$1 * ($B23*_c1+$C23*_c2+$D23*_c3+'Input spectra'!$Y22))</f>
        <v>1.7017656597440963E-11</v>
      </c>
      <c r="X23">
        <f>X$2*EXP(- X$1 * ($B23*_c1+$C23*_c2+$D23*_c3+'Input spectra'!$Y22))</f>
        <v>5.3206206448216179E-12</v>
      </c>
      <c r="Y23">
        <f>Y$2*EXP(- Y$1 * ($B23*_c1+$C23*_c2+$D23*_c3+'Input spectra'!$Y22))</f>
        <v>1.6633889376167872E-12</v>
      </c>
      <c r="Z23">
        <f>Z$2*EXP(- Z$1 * ($B23*_c1+$C23*_c2+$D23*_c3+'Input spectra'!$Y22))</f>
        <v>5.19988531660548E-13</v>
      </c>
      <c r="AA23">
        <f>AA$2*EXP(- AA$1 * ($B23*_c1+$C23*_c2+$D23*_c3+'Input spectra'!$Y22))</f>
        <v>1.6254051063367869E-13</v>
      </c>
      <c r="AB23">
        <f>AB$2*EXP(- AB$1 * ($B23*_c1+$C23*_c2+$D23*_c3+'Input spectra'!$Y22))</f>
        <v>5.080387196899367E-14</v>
      </c>
      <c r="AC23">
        <f>AC$2*EXP(- AC$1 * ($B23*_c1+$C23*_c2+$D23*_c3+'Input spectra'!$Y22))</f>
        <v>1.587810869896705E-14</v>
      </c>
      <c r="AD23">
        <f>AD$2*EXP(- AD$1 * ($B23*_c1+$C23*_c2+$D23*_c3+'Input spectra'!$Y22))</f>
        <v>4.9621159027164191E-15</v>
      </c>
      <c r="AE23">
        <f>AE$2*EXP(- AE$1 * ($B23*_c1+$C23*_c2+$D23*_c3+'Input spectra'!$Y22))</f>
        <v>1.5506029574807232E-15</v>
      </c>
      <c r="AF23">
        <f>AF$2*EXP(- AF$1 * ($B23*_c1+$C23*_c2+$D23*_c3+'Input spectra'!$Y22))</f>
        <v>4.8450611304437681E-16</v>
      </c>
      <c r="AG23">
        <f>AG$2*EXP(- AG$1 * ($B23*_c1+$C23*_c2+$D23*_c3+'Input spectra'!$Y22))</f>
        <v>1.5137781232822542E-16</v>
      </c>
      <c r="AH23">
        <f>AH$2*EXP(- AH$1 * ($B23*_c1+$C23*_c2+$D23*_c3+'Input spectra'!$Y22))</f>
        <v>4.7292126552677578E-17</v>
      </c>
      <c r="AI23">
        <f>AI$2*EXP(- AI$1 * ($B23*_c1+$C23*_c2+$D23*_c3+'Input spectra'!$Y22))</f>
        <v>1.477333146322794E-17</v>
      </c>
      <c r="AJ23">
        <f>AJ$2*EXP(- AJ$1 * ($B23*_c1+$C23*_c2+$D23*_c3+'Input spectra'!$Y22))</f>
        <v>4.6145603306031863E-18</v>
      </c>
      <c r="AK23">
        <f>AK$2*EXP(- AK$1 * ($B23*_c1+$C23*_c2+$D23*_c3+'Input spectra'!$Y22))</f>
        <v>1.4412648302721196E-18</v>
      </c>
      <c r="AL23">
        <f>AL$2*EXP(- AL$1 * ($B23*_c1+$C23*_c2+$D23*_c3+'Input spectra'!$Y22))</f>
        <v>4.5010940875267306E-19</v>
      </c>
      <c r="AM23">
        <f>AM$2*EXP(- AM$1 * ($B23*_c1+$C23*_c2+$D23*_c3+'Input spectra'!$Y22))</f>
        <v>1.40557000326969E-19</v>
      </c>
      <c r="AN23">
        <f>AN$2*EXP(- AN$1 * ($B23*_c1+$C23*_c2+$D23*_c3+'Input spectra'!$Y22))</f>
        <v>4.3888039342139848E-20</v>
      </c>
      <c r="AO23">
        <f>AO$2*EXP(- AO$1 * ($B23*_c1+$C23*_c2+$D23*_c3+'Input spectra'!$Y22))</f>
        <v>1.370245517747269E-20</v>
      </c>
      <c r="AP23">
        <f>AP$2*EXP(- AP$1 * ($B23*_c1+$C23*_c2+$D23*_c3+'Input spectra'!$Y22))</f>
        <v>4.2776799553808255E-21</v>
      </c>
      <c r="AQ23">
        <f>AQ$2*EXP(- AQ$1 * ($B23*_c1+$C23*_c2+$D23*_c3+'Input spectra'!$Y22))</f>
        <v>1.3352882502529363E-21</v>
      </c>
      <c r="AR23">
        <f>AR$2*EXP(- AR$1 * ($B23*_c1+$C23*_c2+$D23*_c3+'Input spectra'!$Y22))</f>
        <v>4.167712311728523E-22</v>
      </c>
      <c r="AS23">
        <f>AS$2*EXP(- AS$1 * ($B23*_c1+$C23*_c2+$D23*_c3+'Input spectra'!$Y22))</f>
        <v>1.300695101276087E-22</v>
      </c>
      <c r="AT23">
        <f>AT$2*EXP(- AT$1 * ($B23*_c1+$C23*_c2+$D23*_c3+'Input spectra'!$Y22))</f>
        <v>4.058891239392459E-23</v>
      </c>
      <c r="AU23">
        <f>AU$2*EXP(- AU$1 * ($B23*_c1+$C23*_c2+$D23*_c3+'Input spectra'!$Y22))</f>
        <v>1.2664629950738974E-23</v>
      </c>
      <c r="AV23">
        <f>AV$2*EXP(- AV$1 * ($B23*_c1+$C23*_c2+$D23*_c3+'Input spectra'!$Y22))</f>
        <v>3.9512070493951425E-24</v>
      </c>
      <c r="AW23">
        <f>AW$2*EXP(- AW$1 * ($B23*_c1+$C23*_c2+$D23*_c3+'Input spectra'!$Y22))</f>
        <v>1.2325888794988496E-24</v>
      </c>
      <c r="AX23">
        <f>AX$2*EXP(- AX$1 * ($B23*_c1+$C23*_c2+$D23*_c3+'Input spectra'!$Y22))</f>
        <v>3.8446501271028541E-25</v>
      </c>
      <c r="AY23">
        <f>AY$2*EXP(- AY$1 * ($B23*_c1+$C23*_c2+$D23*_c3+'Input spectra'!$Y22))</f>
        <v>1.0823961992865657E-25</v>
      </c>
      <c r="AZ23">
        <f>AZ$2*EXP(- AZ$1 * ($B23*_c1+$C23*_c2+$D23*_c3+'Input spectra'!$Y22))</f>
        <v>2.9291787837731229E-26</v>
      </c>
      <c r="BA23">
        <f>BA$2*EXP(- BA$1 * ($B23*_c1+$C23*_c2+$D23*_c3+'Input spectra'!$Y22))</f>
        <v>8.3510398529987022E-27</v>
      </c>
      <c r="BB23">
        <f>BB$2*EXP(- BB$1 * ($B23*_c1+$C23*_c2+$D23*_c3+'Input spectra'!$Y22))</f>
        <v>2.422741173238179E-27</v>
      </c>
      <c r="BC23">
        <f>BC$2*EXP(- BC$1 * ($B23*_c1+$C23*_c2+$D23*_c3+'Input spectra'!$Y22))</f>
        <v>7.0983027265200385E-28</v>
      </c>
      <c r="BD23">
        <f>BD$2*EXP(- BD$1 * ($B23*_c1+$C23*_c2+$D23*_c3+'Input spectra'!$Y22))</f>
        <v>2.093570033793444E-28</v>
      </c>
      <c r="BE23">
        <f>BE$2*EXP(- BE$1 * ($B23*_c1+$C23*_c2+$D23*_c3+'Input spectra'!$Y22))</f>
        <v>6.2052005935626549E-29</v>
      </c>
      <c r="BF23">
        <f>BF$2*EXP(- BF$1 * ($B23*_c1+$C23*_c2+$D23*_c3+'Input spectra'!$Y22))</f>
        <v>1.8462885263925791E-29</v>
      </c>
      <c r="BG23">
        <f>BG$2*EXP(- BG$1 * ($B23*_c1+$C23*_c2+$D23*_c3+'Input spectra'!$Y22))</f>
        <v>5.5107612398634067E-30</v>
      </c>
      <c r="BH23">
        <f>BH$2*EXP(- BH$1 * ($B23*_c1+$C23*_c2+$D23*_c3+'Input spectra'!$Y22))</f>
        <v>1.6492028327442497E-30</v>
      </c>
      <c r="BI23">
        <f>BI$2*EXP(- BI$1 * ($B23*_c1+$C23*_c2+$D23*_c3+'Input spectra'!$Y22))</f>
        <v>4.9468120955087602E-31</v>
      </c>
      <c r="BJ23">
        <f>BJ$2*EXP(- BJ$1 * ($B23*_c1+$C23*_c2+$D23*_c3+'Input spectra'!$Y22))</f>
        <v>1.4867621542657104E-31</v>
      </c>
      <c r="BK23">
        <f>BK$2*EXP(- BK$1 * ($B23*_c1+$C23*_c2+$D23*_c3+'Input spectra'!$Y22))</f>
        <v>4.4763525402304623E-32</v>
      </c>
      <c r="BL23">
        <f>BL$2*EXP(- BL$1 * ($B23*_c1+$C23*_c2+$D23*_c3+'Input spectra'!$Y22))</f>
        <v>1.349878083365951E-32</v>
      </c>
      <c r="BM23">
        <f>BM$2*EXP(- BM$1 * ($B23*_c1+$C23*_c2+$D23*_c3+'Input spectra'!$Y22))</f>
        <v>4.0764962299556648E-33</v>
      </c>
      <c r="BN23">
        <f>BN$2*EXP(- BN$1 * ($B23*_c1+$C23*_c2+$D23*_c3+'Input spectra'!$Y22))</f>
        <v>1.2326710035439509E-33</v>
      </c>
      <c r="BO23">
        <f>BO$2*EXP(- BO$1 * ($B23*_c1+$C23*_c2+$D23*_c3+'Input spectra'!$Y22))</f>
        <v>3.7318882405921399E-34</v>
      </c>
      <c r="BP23">
        <f>BP$2*EXP(- BP$1 * ($B23*_c1+$C23*_c2+$D23*_c3+'Input spectra'!$Y22))</f>
        <v>1.131075576283458E-34</v>
      </c>
      <c r="BQ23">
        <f>BQ$2*EXP(- BQ$1 * ($B23*_c1+$C23*_c2+$D23*_c3+'Input spectra'!$Y22))</f>
        <v>3.4316395862257997E-35</v>
      </c>
      <c r="BR23">
        <f>BR$2*EXP(- BR$1 * ($B23*_c1+$C23*_c2+$D23*_c3+'Input spectra'!$Y22))</f>
        <v>1.0421459994897409E-35</v>
      </c>
      <c r="BS23">
        <f>BS$2*EXP(- BS$1 * ($B23*_c1+$C23*_c2+$D23*_c3+'Input spectra'!$Y22))</f>
        <v>3.1677118409531026E-36</v>
      </c>
      <c r="BT23">
        <f>BT$2*EXP(- BT$1 * ($B23*_c1+$C23*_c2+$D23*_c3+'Input spectra'!$Y22))</f>
        <v>9.6367211688828345E-37</v>
      </c>
      <c r="BU23">
        <f>BU$2*EXP(- BU$1 * ($B23*_c1+$C23*_c2+$D23*_c3+'Input spectra'!$Y22))</f>
        <v>2.9339874883892287E-37</v>
      </c>
      <c r="BV23">
        <f>BV$2*EXP(- BV$1 * ($B23*_c1+$C23*_c2+$D23*_c3+'Input spectra'!$Y22))</f>
        <v>8.9395056426137864E-38</v>
      </c>
      <c r="BW23">
        <f>BW$2*EXP(- BW$1 * ($B23*_c1+$C23*_c2+$D23*_c3+'Input spectra'!$Y22))</f>
        <v>2.7256983655841448E-38</v>
      </c>
      <c r="BX23">
        <f>BX$2*EXP(- BX$1 * ($B23*_c1+$C23*_c2+$D23*_c3+'Input spectra'!$Y22))</f>
        <v>8.3164019076941354E-39</v>
      </c>
      <c r="BY23">
        <f>BY$2*EXP(- BY$1 * ($B23*_c1+$C23*_c2+$D23*_c3+'Input spectra'!$Y22))</f>
        <v>2.5390557573586895E-39</v>
      </c>
      <c r="BZ23">
        <f>BZ$2*EXP(- BZ$1 * ($B23*_c1+$C23*_c2+$D23*_c3+'Input spectra'!$Y22))</f>
        <v>7.7566644810828948E-40</v>
      </c>
      <c r="CA23">
        <f>CA$2*EXP(- CA$1 * ($B23*_c1+$C23*_c2+$D23*_c3+'Input spectra'!$Y22))</f>
        <v>2.3710009858085263E-40</v>
      </c>
      <c r="CB23">
        <f>CB$2*EXP(- CB$1 * ($B23*_c1+$C23*_c2+$D23*_c3+'Input spectra'!$Y22))</f>
        <v>7.2515578563121864E-41</v>
      </c>
      <c r="CC23">
        <f>CC$2*EXP(- CC$1 * ($B23*_c1+$C23*_c2+$D23*_c3+'Input spectra'!$Y22))</f>
        <v>2.2190315326738442E-41</v>
      </c>
      <c r="CD23">
        <f>CD$2*EXP(- CD$1 * ($B23*_c1+$C23*_c2+$D23*_c3+'Input spectra'!$Y22))</f>
        <v>6.7938924677327971E-42</v>
      </c>
      <c r="CE23">
        <f>CE$2*EXP(- CE$1 * ($B23*_c1+$C23*_c2+$D23*_c3+'Input spectra'!$Y22))</f>
        <v>2.0810764134373514E-42</v>
      </c>
      <c r="CF23">
        <f>CF$2*EXP(- CF$1 * ($B23*_c1+$C23*_c2+$D23*_c3+'Input spectra'!$Y22))</f>
        <v>6.3776880294097369E-43</v>
      </c>
      <c r="CG23">
        <f>CG$2*EXP(- CG$1 * ($B23*_c1+$C23*_c2+$D23*_c3+'Input spectra'!$Y22))</f>
        <v>1.9554047430111697E-43</v>
      </c>
      <c r="CH23">
        <f>CH$2*EXP(- CH$1 * ($B23*_c1+$C23*_c2+$D23*_c3+'Input spectra'!$Y22))</f>
        <v>5.9979239707246884E-44</v>
      </c>
      <c r="CI23">
        <f>CI$2*EXP(- CI$1 * ($B23*_c1+$C23*_c2+$D23*_c3+'Input spectra'!$Y22))</f>
        <v>1.8405573040263675E-44</v>
      </c>
      <c r="CJ23">
        <f>CJ$2*EXP(- CJ$1 * ($B23*_c1+$C23*_c2+$D23*_c3+'Input spectra'!$Y22))</f>
        <v>5.6503509873716538E-45</v>
      </c>
      <c r="CK23">
        <f>CK$2*EXP(- CK$1 * ($B23*_c1+$C23*_c2+$D23*_c3+'Input spectra'!$Y22))</f>
        <v>1.7352944433934424E-45</v>
      </c>
      <c r="CL23">
        <f>CL$2*EXP(- CL$1 * ($B23*_c1+$C23*_c2+$D23*_c3+'Input spectra'!$Y22))</f>
        <v>5.3313464435448254E-46</v>
      </c>
      <c r="CM23">
        <f>CM$2*EXP(- CM$1 * ($B23*_c1+$C23*_c2+$D23*_c3+'Input spectra'!$Y22))</f>
        <v>1.6385558027038551E-46</v>
      </c>
      <c r="CN23">
        <f>CN$2*EXP(- CN$1 * ($B23*_c1+$C23*_c2+$D23*_c3+'Input spectra'!$Y22))</f>
        <v>5.0378018544347037E-47</v>
      </c>
      <c r="CO23">
        <f>CO$2*EXP(- CO$1 * ($B23*_c1+$C23*_c2+$D23*_c3+'Input spectra'!$Y22))</f>
        <v>1.5494287823158123E-47</v>
      </c>
      <c r="CP23">
        <f>CP$2*EXP(- CP$1 * ($B23*_c1+$C23*_c2+$D23*_c3+'Input spectra'!$Y22))</f>
        <v>4.7670342408569731E-48</v>
      </c>
      <c r="CQ23">
        <f>CQ$2*EXP(- CQ$1 * ($B23*_c1+$C23*_c2+$D23*_c3+'Input spectra'!$Y22))</f>
        <v>1.4671235550873968E-48</v>
      </c>
      <c r="CR23">
        <f>CR$2*EXP(- CR$1 * ($B23*_c1+$C23*_c2+$D23*_c3+'Input spectra'!$Y22))</f>
        <v>4.516715517557927E-49</v>
      </c>
      <c r="CS23">
        <f>CS$2*EXP(- CS$1 * ($B23*_c1+$C23*_c2+$D23*_c3+'Input spectra'!$Y22))</f>
        <v>9.2096560899722259E-50</v>
      </c>
      <c r="CT23">
        <f>CT$2*EXP(- CT$1 * ($B23*_c1+$C23*_c2+$D23*_c3+'Input spectra'!$Y22))</f>
        <v>1.894426920785099E-50</v>
      </c>
      <c r="CU23">
        <f>CU$2*EXP(- CU$1 * ($B23*_c1+$C23*_c2+$D23*_c3+'Input spectra'!$Y22))</f>
        <v>4.1549579517971162E-51</v>
      </c>
      <c r="CV23">
        <f>CV$2*EXP(- CV$1 * ($B23*_c1+$C23*_c2+$D23*_c3+'Input spectra'!$Y22))</f>
        <v>9.1539355484293686E-52</v>
      </c>
      <c r="CW23">
        <f>CW$2*EXP(- CW$1 * ($B23*_c1+$C23*_c2+$D23*_c3+'Input spectra'!$Y22))</f>
        <v>1.9794771560870789E-52</v>
      </c>
      <c r="CX23">
        <f>CX$2*EXP(- CX$1 * ($B23*_c1+$C23*_c2+$D23*_c3+'Input spectra'!$Y22))</f>
        <v>4.1209010955873191E-53</v>
      </c>
      <c r="CY23">
        <f>CY$2*EXP(- CY$1 * ($B23*_c1+$C23*_c2+$D23*_c3+'Input spectra'!$Y22))</f>
        <v>8.0597535787132405E-54</v>
      </c>
      <c r="CZ23">
        <f>CZ$2*EXP(- CZ$1 * ($B23*_c1+$C23*_c2+$D23*_c3+'Input spectra'!$Y22))</f>
        <v>1.4233682035711286E-54</v>
      </c>
      <c r="DA23">
        <f>DA$2*EXP(- DA$1 * ($B23*_c1+$C23*_c2+$D23*_c3+'Input spectra'!$Y22))</f>
        <v>2.0960643058680967E-55</v>
      </c>
      <c r="DB23">
        <f>DB$2*EXP(- DB$1 * ($B23*_c1+$C23*_c2+$D23*_c3+'Input spectra'!$Y22))</f>
        <v>2.077261806022209E-56</v>
      </c>
      <c r="DC23">
        <f>DC$2*EXP(- DC$1 * ($B23*_c1+$C23*_c2+$D23*_c3+'Input spectra'!$Y22))</f>
        <v>4.1788331376230474E-58</v>
      </c>
      <c r="DD23">
        <f>DD$2*EXP(- DD$1 * ($B23*_c1+$C23*_c2+$D23*_c3+'Input spectra'!$Y22))</f>
        <v>0</v>
      </c>
      <c r="DE23">
        <f>DE$2*EXP(- DE$1 * ($B23*_c1+$C23*_c2+$D23*_c3+'Input spectra'!$Y22))</f>
        <v>0</v>
      </c>
      <c r="DF23">
        <f>DF$2*EXP(- DF$1 * ($B23*_c1+$C23*_c2+$D23*_c3+'Input spectra'!$Y22))</f>
        <v>0</v>
      </c>
      <c r="DG23">
        <f>DG$2*EXP(- DG$1 * ($B23*_c1+$C23*_c2+$D23*_c3+'Input spectra'!$Y22))</f>
        <v>0</v>
      </c>
      <c r="DH23">
        <f>DH$2*EXP(- DH$1 * ($B23*_c1+$C23*_c2+$D23*_c3+'Input spectra'!$Y22))</f>
        <v>0</v>
      </c>
      <c r="DI23">
        <f>DI$2*EXP(- DI$1 * ($B23*_c1+$C23*_c2+$D23*_c3+'Input spectra'!$Y22))</f>
        <v>0</v>
      </c>
      <c r="DJ23">
        <f>DJ$2*EXP(- DJ$1 * ($B23*_c1+$C23*_c2+$D23*_c3+'Input spectra'!$Y22))</f>
        <v>0</v>
      </c>
      <c r="DK23">
        <f>DK$2*EXP(- DK$1 * ($B23*_c1+$C23*_c2+$D23*_c3+'Input spectra'!$Y22))</f>
        <v>0</v>
      </c>
      <c r="DL23">
        <f>DL$2*EXP(- DL$1 * ($B23*_c1+$C23*_c2+$D23*_c3+'Input spectra'!$Y22))</f>
        <v>0</v>
      </c>
      <c r="DM23">
        <f>DM$2*EXP(- DM$1 * ($B23*_c1+$C23*_c2+$D23*_c3+'Input spectra'!$Y22))</f>
        <v>0</v>
      </c>
      <c r="DN23">
        <f>DN$2*EXP(- DN$1 * ($B23*_c1+$C23*_c2+$D23*_c3+'Input spectra'!$Y22))</f>
        <v>0</v>
      </c>
      <c r="DO23">
        <f>DO$2*EXP(- DO$1 * ($B23*_c1+$C23*_c2+$D23*_c3+'Input spectra'!$Y22))</f>
        <v>0</v>
      </c>
      <c r="DP23">
        <f>DP$2*EXP(- DP$1 * ($B23*_c1+$C23*_c2+$D23*_c3+'Input spectra'!$Y22))</f>
        <v>0</v>
      </c>
      <c r="DQ23">
        <f>DQ$2*EXP(- DQ$1 * ($B23*_c1+$C23*_c2+$D23*_c3+'Input spectra'!$Y22))</f>
        <v>0</v>
      </c>
      <c r="DR23">
        <f>DR$2*EXP(- DR$1 * ($B23*_c1+$C23*_c2+$D23*_c3+'Input spectra'!$Y22))</f>
        <v>0</v>
      </c>
      <c r="DS23">
        <f>DS$2*EXP(- DS$1 * ($B23*_c1+$C23*_c2+$D23*_c3+'Input spectra'!$Y22))</f>
        <v>0</v>
      </c>
      <c r="DT23">
        <f>DT$2*EXP(- DT$1 * ($B23*_c1+$C23*_c2+$D23*_c3+'Input spectra'!$Y22))</f>
        <v>0</v>
      </c>
      <c r="DU23">
        <f>DU$2*EXP(- DU$1 * ($B23*_c1+$C23*_c2+$D23*_c3+'Input spectra'!$Y22))</f>
        <v>0</v>
      </c>
      <c r="DV23">
        <f>DV$2*EXP(- DV$1 * ($B23*_c1+$C23*_c2+$D23*_c3+'Input spectra'!$Y22))</f>
        <v>0</v>
      </c>
      <c r="DW23">
        <f>DW$2*EXP(- DW$1 * ($B23*_c1+$C23*_c2+$D23*_c3+'Input spectra'!$Y22))</f>
        <v>0</v>
      </c>
      <c r="DX23">
        <f>DX$2*EXP(- DX$1 * ($B23*_c1+$C23*_c2+$D23*_c3+'Input spectra'!$Y22))</f>
        <v>0</v>
      </c>
      <c r="DY23">
        <f>DY$2*EXP(- DY$1 * ($B23*_c1+$C23*_c2+$D23*_c3+'Input spectra'!$Y22))</f>
        <v>0</v>
      </c>
      <c r="DZ23">
        <f>DZ$2*EXP(- DZ$1 * ($B23*_c1+$C23*_c2+$D23*_c3+'Input spectra'!$Y22))</f>
        <v>0</v>
      </c>
      <c r="EA23">
        <f>EA$2*EXP(- EA$1 * ($B23*_c1+$C23*_c2+$D23*_c3+'Input spectra'!$Y22))</f>
        <v>0</v>
      </c>
      <c r="EB23">
        <f>EB$2*EXP(- EB$1 * ($B23*_c1+$C23*_c2+$D23*_c3+'Input spectra'!$Y22))</f>
        <v>0</v>
      </c>
      <c r="EC23">
        <f>EC$2*EXP(- EC$1 * ($B23*_c1+$C23*_c2+$D23*_c3+'Input spectra'!$Y22))</f>
        <v>0</v>
      </c>
      <c r="ED23">
        <f>ED$2*EXP(- ED$1 * ($B23*_c1+$C23*_c2+$D23*_c3+'Input spectra'!$Y22))</f>
        <v>0</v>
      </c>
      <c r="EE23">
        <f>EE$2*EXP(- EE$1 * ($B23*_c1+$C23*_c2+$D23*_c3+'Input spectra'!$Y22))</f>
        <v>0</v>
      </c>
      <c r="EF23">
        <f>EF$2*EXP(- EF$1 * ($B23*_c1+$C23*_c2+$D23*_c3+'Input spectra'!$Y22))</f>
        <v>0</v>
      </c>
      <c r="EG23">
        <f>EG$2*EXP(- EG$1 * ($B23*_c1+$C23*_c2+$D23*_c3+'Input spectra'!$Y22))</f>
        <v>0</v>
      </c>
      <c r="EH23">
        <f>EH$2*EXP(- EH$1 * ($B23*_c1+$C23*_c2+$D23*_c3+'Input spectra'!$Y22))</f>
        <v>0</v>
      </c>
      <c r="EI23">
        <f>EI$2*EXP(- EI$1 * ($B23*_c1+$C23*_c2+$D23*_c3+'Input spectra'!$Y22))</f>
        <v>0</v>
      </c>
      <c r="EJ23">
        <f>EJ$2*EXP(- EJ$1 * ($B23*_c1+$C23*_c2+$D23*_c3+'Input spectra'!$Y22))</f>
        <v>0</v>
      </c>
      <c r="EK23">
        <f>EK$2*EXP(- EK$1 * ($B23*_c1+$C23*_c2+$D23*_c3+'Input spectra'!$Y22))</f>
        <v>0</v>
      </c>
      <c r="EL23">
        <f>EL$2*EXP(- EL$1 * ($B23*_c1+$C23*_c2+$D23*_c3+'Input spectra'!$Y22))</f>
        <v>0</v>
      </c>
      <c r="EM23">
        <f>EM$2*EXP(- EM$1 * ($B23*_c1+$C23*_c2+$D23*_c3+'Input spectra'!$Y22))</f>
        <v>0</v>
      </c>
      <c r="EN23">
        <f>EN$2*EXP(- EN$1 * ($B23*_c1+$C23*_c2+$D23*_c3+'Input spectra'!$Y22))</f>
        <v>0</v>
      </c>
      <c r="EO23">
        <f>EO$2*EXP(- EO$1 * ($B23*_c1+$C23*_c2+$D23*_c3+'Input spectra'!$Y22))</f>
        <v>0</v>
      </c>
      <c r="EP23">
        <f>EP$2*EXP(- EP$1 * ($B23*_c1+$C23*_c2+$D23*_c3+'Input spectra'!$Y22))</f>
        <v>0</v>
      </c>
      <c r="EQ23">
        <f>EQ$2*EXP(- EQ$1 * ($B23*_c1+$C23*_c2+$D23*_c3+'Input spectra'!$Y22))</f>
        <v>0</v>
      </c>
      <c r="ER23">
        <f>ER$2*EXP(- ER$1 * ($B23*_c1+$C23*_c2+$D23*_c3+'Input spectra'!$Y22))</f>
        <v>0</v>
      </c>
      <c r="ES23">
        <f>ES$2*EXP(- ES$1 * ($B23*_c1+$C23*_c2+$D23*_c3+'Input spectra'!$Y22))</f>
        <v>0</v>
      </c>
      <c r="ET23">
        <f>ET$2*EXP(- ET$1 * ($B23*_c1+$C23*_c2+$D23*_c3+'Input spectra'!$Y22))</f>
        <v>0</v>
      </c>
      <c r="EU23">
        <f>EU$2*EXP(- EU$1 * ($B23*_c1+$C23*_c2+$D23*_c3+'Input spectra'!$Y22))</f>
        <v>0</v>
      </c>
      <c r="EV23">
        <f>EV$2*EXP(- EV$1 * ($B23*_c1+$C23*_c2+$D23*_c3+'Input spectra'!$Y22))</f>
        <v>0</v>
      </c>
      <c r="EW23">
        <f>EW$2*EXP(- EW$1 * ($B23*_c1+$C23*_c2+$D23*_c3+'Input spectra'!$Y22))</f>
        <v>0</v>
      </c>
      <c r="EX23">
        <f>EX$2*EXP(- EX$1 * ($B23*_c1+$C23*_c2+$D23*_c3+'Input spectra'!$Y22))</f>
        <v>0</v>
      </c>
      <c r="EY23">
        <f>EY$2*EXP(- EY$1 * ($B23*_c1+$C23*_c2+$D23*_c3+'Input spectra'!$Y22))</f>
        <v>0</v>
      </c>
      <c r="FA23">
        <f t="shared" si="0"/>
        <v>3.0063575583113681E-2</v>
      </c>
      <c r="FD23">
        <f>(1-EXP(-($B23*_c1+$C23*_c2+$D23*_c3+'Input spectra'!$Y22)*_t))/2</f>
        <v>0.49844203038894924</v>
      </c>
      <c r="FE23">
        <f>LN(1-FD23)/(-($B23*_c1+$C23*_c2+$D23*_c3+'Input spectra'!$Y22))</f>
        <v>5.9782466193415956E-2</v>
      </c>
    </row>
    <row r="24" spans="1:161" x14ac:dyDescent="0.25">
      <c r="A24">
        <v>385</v>
      </c>
      <c r="B24">
        <f>'Input spectra'!B23</f>
        <v>1.2802910970115799</v>
      </c>
      <c r="C24">
        <f>'Input spectra'!D23</f>
        <v>1.1237963683524901</v>
      </c>
      <c r="D24">
        <f>'Input spectra'!F23</f>
        <v>4.0524423768238602E-2</v>
      </c>
      <c r="E24">
        <f>E$2*EXP(- E$1 * ($B24*_c1+$C24*_c2+$D24*_c3+'Input spectra'!$Y23))</f>
        <v>2.0653927966864227E-2</v>
      </c>
      <c r="F24">
        <f>F$2*EXP(- F$1 * ($B24*_c1+$C24*_c2+$D24*_c3+'Input spectra'!$Y23))</f>
        <v>6.8633313322163155E-3</v>
      </c>
      <c r="G24">
        <f>G$2*EXP(- G$1 * ($B24*_c1+$C24*_c2+$D24*_c3+'Input spectra'!$Y23))</f>
        <v>2.280572586565006E-3</v>
      </c>
      <c r="H24">
        <f>H$2*EXP(- H$1 * ($B24*_c1+$C24*_c2+$D24*_c3+'Input spectra'!$Y23))</f>
        <v>7.5775552972617236E-4</v>
      </c>
      <c r="I24">
        <f>I$2*EXP(- I$1 * ($B24*_c1+$C24*_c2+$D24*_c3+'Input spectra'!$Y23))</f>
        <v>2.5176204341789861E-4</v>
      </c>
      <c r="J24">
        <f>J$2*EXP(- J$1 * ($B24*_c1+$C24*_c2+$D24*_c3+'Input spectra'!$Y23))</f>
        <v>8.3642491080004606E-5</v>
      </c>
      <c r="K24">
        <f>K$2*EXP(- K$1 * ($B24*_c1+$C24*_c2+$D24*_c3+'Input spectra'!$Y23))</f>
        <v>2.7786820467469526E-5</v>
      </c>
      <c r="L24">
        <f>L$2*EXP(- L$1 * ($B24*_c1+$C24*_c2+$D24*_c3+'Input spectra'!$Y23))</f>
        <v>9.2305071851171871E-6</v>
      </c>
      <c r="M24">
        <f>M$2*EXP(- M$1 * ($B24*_c1+$C24*_c2+$D24*_c3+'Input spectra'!$Y23))</f>
        <v>3.06610271360429E-6</v>
      </c>
      <c r="N24">
        <f>N$2*EXP(- N$1 * ($B24*_c1+$C24*_c2+$D24*_c3+'Input spectra'!$Y23))</f>
        <v>1.0184081412161347E-6</v>
      </c>
      <c r="O24">
        <f>O$2*EXP(- O$1 * ($B24*_c1+$C24*_c2+$D24*_c3+'Input spectra'!$Y23))</f>
        <v>3.3824442488473565E-7</v>
      </c>
      <c r="P24">
        <f>P$2*EXP(- P$1 * ($B24*_c1+$C24*_c2+$D24*_c3+'Input spectra'!$Y23))</f>
        <v>1.1233436569860329E-7</v>
      </c>
      <c r="Q24">
        <f>Q$2*EXP(- Q$1 * ($B24*_c1+$C24*_c2+$D24*_c3+'Input spectra'!$Y23))</f>
        <v>3.7305031191195025E-8</v>
      </c>
      <c r="R24">
        <f>R$2*EXP(- R$1 * ($B24*_c1+$C24*_c2+$D24*_c3+'Input spectra'!$Y23))</f>
        <v>1.2387809583399063E-8</v>
      </c>
      <c r="S24">
        <f>S$2*EXP(- S$1 * ($B24*_c1+$C24*_c2+$D24*_c3+'Input spectra'!$Y23))</f>
        <v>4.1133297961404061E-9</v>
      </c>
      <c r="T24">
        <f>T$2*EXP(- T$1 * ($B24*_c1+$C24*_c2+$D24*_c3+'Input spectra'!$Y23))</f>
        <v>1.3657272696649431E-9</v>
      </c>
      <c r="U24">
        <f>U$2*EXP(- U$1 * ($B24*_c1+$C24*_c2+$D24*_c3+'Input spectra'!$Y23))</f>
        <v>4.5342493659145955E-10</v>
      </c>
      <c r="V24">
        <f>V$2*EXP(- V$1 * ($B24*_c1+$C24*_c2+$D24*_c3+'Input spectra'!$Y23))</f>
        <v>1.5052800659435524E-10</v>
      </c>
      <c r="W24">
        <f>W$2*EXP(- W$1 * ($B24*_c1+$C24*_c2+$D24*_c3+'Input spectra'!$Y23))</f>
        <v>4.9968834164674013E-11</v>
      </c>
      <c r="X24">
        <f>X$2*EXP(- X$1 * ($B24*_c1+$C24*_c2+$D24*_c3+'Input spectra'!$Y23))</f>
        <v>1.6586341977642962E-11</v>
      </c>
      <c r="Y24">
        <f>Y$2*EXP(- Y$1 * ($B24*_c1+$C24*_c2+$D24*_c3+'Input spectra'!$Y23))</f>
        <v>5.5051732129732466E-12</v>
      </c>
      <c r="Z24">
        <f>Z$2*EXP(- Z$1 * ($B24*_c1+$C24*_c2+$D24*_c3+'Input spectra'!$Y23))</f>
        <v>1.8270894229712973E-12</v>
      </c>
      <c r="AA24">
        <f>AA$2*EXP(- AA$1 * ($B24*_c1+$C24*_c2+$D24*_c3+'Input spectra'!$Y23))</f>
        <v>6.0634041527128826E-13</v>
      </c>
      <c r="AB24">
        <f>AB$2*EXP(- AB$1 * ($B24*_c1+$C24*_c2+$D24*_c3+'Input spectra'!$Y23))</f>
        <v>2.0120583394915514E-13</v>
      </c>
      <c r="AC24">
        <f>AC$2*EXP(- AC$1 * ($B24*_c1+$C24*_c2+$D24*_c3+'Input spectra'!$Y23))</f>
        <v>6.6762314717778401E-14</v>
      </c>
      <c r="AD24">
        <f>AD$2*EXP(- AD$1 * ($B24*_c1+$C24*_c2+$D24*_c3+'Input spectra'!$Y23))</f>
        <v>2.2150747066588472E-14</v>
      </c>
      <c r="AE24">
        <f>AE$2*EXP(- AE$1 * ($B24*_c1+$C24*_c2+$D24*_c3+'Input spectra'!$Y23))</f>
        <v>7.3487071500886624E-15</v>
      </c>
      <c r="AF24">
        <f>AF$2*EXP(- AF$1 * ($B24*_c1+$C24*_c2+$D24*_c3+'Input spectra'!$Y23))</f>
        <v>2.4378021334711788E-15</v>
      </c>
      <c r="AG24">
        <f>AG$2*EXP(- AG$1 * ($B24*_c1+$C24*_c2+$D24*_c3+'Input spectra'!$Y23))</f>
        <v>8.0863079302387734E-16</v>
      </c>
      <c r="AH24">
        <f>AH$2*EXP(- AH$1 * ($B24*_c1+$C24*_c2+$D24*_c3+'Input spectra'!$Y23))</f>
        <v>2.6820431013800359E-16</v>
      </c>
      <c r="AI24">
        <f>AI$2*EXP(- AI$1 * ($B24*_c1+$C24*_c2+$D24*_c3+'Input spectra'!$Y23))</f>
        <v>8.8949643279118558E-17</v>
      </c>
      <c r="AJ24">
        <f>AJ$2*EXP(- AJ$1 * ($B24*_c1+$C24*_c2+$D24*_c3+'Input spectra'!$Y23))</f>
        <v>2.9497482760727905E-17</v>
      </c>
      <c r="AK24">
        <f>AK$2*EXP(- AK$1 * ($B24*_c1+$C24*_c2+$D24*_c3+'Input spectra'!$Y23))</f>
        <v>9.7810904659844845E-18</v>
      </c>
      <c r="AL24">
        <f>AL$2*EXP(- AL$1 * ($B24*_c1+$C24*_c2+$D24*_c3+'Input spectra'!$Y23))</f>
        <v>3.243026046876611E-18</v>
      </c>
      <c r="AM24">
        <f>AM$2*EXP(- AM$1 * ($B24*_c1+$C24*_c2+$D24*_c3+'Input spectra'!$Y23))</f>
        <v>1.0751614509562492E-18</v>
      </c>
      <c r="AN24">
        <f>AN$2*EXP(- AN$1 * ($B24*_c1+$C24*_c2+$D24*_c3+'Input spectra'!$Y23))</f>
        <v>3.5641522134240679E-19</v>
      </c>
      <c r="AO24">
        <f>AO$2*EXP(- AO$1 * ($B24*_c1+$C24*_c2+$D24*_c3+'Input spectra'!$Y23))</f>
        <v>1.1814009413555853E-19</v>
      </c>
      <c r="AP24">
        <f>AP$2*EXP(- AP$1 * ($B24*_c1+$C24*_c2+$D24*_c3+'Input spectra'!$Y23))</f>
        <v>3.915579716549249E-20</v>
      </c>
      <c r="AQ24">
        <f>AQ$2*EXP(- AQ$1 * ($B24*_c1+$C24*_c2+$D24*_c3+'Input spectra'!$Y23))</f>
        <v>1.2976323616164873E-20</v>
      </c>
      <c r="AR24">
        <f>AR$2*EXP(- AR$1 * ($B24*_c1+$C24*_c2+$D24*_c3+'Input spectra'!$Y23))</f>
        <v>4.2999482834119916E-21</v>
      </c>
      <c r="AS24">
        <f>AS$2*EXP(- AS$1 * ($B24*_c1+$C24*_c2+$D24*_c3+'Input spectra'!$Y23))</f>
        <v>1.4247211218750396E-21</v>
      </c>
      <c r="AT24">
        <f>AT$2*EXP(- AT$1 * ($B24*_c1+$C24*_c2+$D24*_c3+'Input spectra'!$Y23))</f>
        <v>4.7200938248752509E-22</v>
      </c>
      <c r="AU24">
        <f>AU$2*EXP(- AU$1 * ($B24*_c1+$C24*_c2+$D24*_c3+'Input spectra'!$Y23))</f>
        <v>1.5635961082599249E-22</v>
      </c>
      <c r="AV24">
        <f>AV$2*EXP(- AV$1 * ($B24*_c1+$C24*_c2+$D24*_c3+'Input spectra'!$Y23))</f>
        <v>5.1790573853680653E-23</v>
      </c>
      <c r="AW24">
        <f>AW$2*EXP(- AW$1 * ($B24*_c1+$C24*_c2+$D24*_c3+'Input spectra'!$Y23))</f>
        <v>1.7152524143301539E-23</v>
      </c>
      <c r="AX24">
        <f>AX$2*EXP(- AX$1 * ($B24*_c1+$C24*_c2+$D24*_c3+'Input spectra'!$Y23))</f>
        <v>5.680093400919846E-24</v>
      </c>
      <c r="AY24">
        <f>AY$2*EXP(- AY$1 * ($B24*_c1+$C24*_c2+$D24*_c3+'Input spectra'!$Y23))</f>
        <v>1.6977501231807406E-24</v>
      </c>
      <c r="AZ24">
        <f>AZ$2*EXP(- AZ$1 * ($B24*_c1+$C24*_c2+$D24*_c3+'Input spectra'!$Y23))</f>
        <v>4.8777804738076259E-25</v>
      </c>
      <c r="BA24">
        <f>BA$2*EXP(- BA$1 * ($B24*_c1+$C24*_c2+$D24*_c3+'Input spectra'!$Y23))</f>
        <v>1.4764059480544085E-25</v>
      </c>
      <c r="BB24">
        <f>BB$2*EXP(- BB$1 * ($B24*_c1+$C24*_c2+$D24*_c3+'Input spectra'!$Y23))</f>
        <v>4.5473785500162858E-26</v>
      </c>
      <c r="BC24">
        <f>BC$2*EXP(- BC$1 * ($B24*_c1+$C24*_c2+$D24*_c3+'Input spectra'!$Y23))</f>
        <v>1.4144821294099567E-26</v>
      </c>
      <c r="BD24">
        <f>BD$2*EXP(- BD$1 * ($B24*_c1+$C24*_c2+$D24*_c3+'Input spectra'!$Y23))</f>
        <v>4.4291389005611286E-27</v>
      </c>
      <c r="BE24">
        <f>BE$2*EXP(- BE$1 * ($B24*_c1+$C24*_c2+$D24*_c3+'Input spectra'!$Y23))</f>
        <v>1.3937230772352347E-27</v>
      </c>
      <c r="BF24">
        <f>BF$2*EXP(- BF$1 * ($B24*_c1+$C24*_c2+$D24*_c3+'Input spectra'!$Y23))</f>
        <v>4.4025986445782474E-28</v>
      </c>
      <c r="BG24">
        <f>BG$2*EXP(- BG$1 * ($B24*_c1+$C24*_c2+$D24*_c3+'Input spectra'!$Y23))</f>
        <v>1.395114905631012E-28</v>
      </c>
      <c r="BH24">
        <f>BH$2*EXP(- BH$1 * ($B24*_c1+$C24*_c2+$D24*_c3+'Input spectra'!$Y23))</f>
        <v>4.4326282986864E-29</v>
      </c>
      <c r="BI24">
        <f>BI$2*EXP(- BI$1 * ($B24*_c1+$C24*_c2+$D24*_c3+'Input spectra'!$Y23))</f>
        <v>1.4115670613353105E-29</v>
      </c>
      <c r="BJ24">
        <f>BJ$2*EXP(- BJ$1 * ($B24*_c1+$C24*_c2+$D24*_c3+'Input spectra'!$Y23))</f>
        <v>4.5040837583930986E-30</v>
      </c>
      <c r="BK24">
        <f>BK$2*EXP(- BK$1 * ($B24*_c1+$C24*_c2+$D24*_c3+'Input spectra'!$Y23))</f>
        <v>1.4397202133061656E-30</v>
      </c>
      <c r="BL24">
        <f>BL$2*EXP(- BL$1 * ($B24*_c1+$C24*_c2+$D24*_c3+'Input spectra'!$Y23))</f>
        <v>4.609323871688664E-31</v>
      </c>
      <c r="BM24">
        <f>BM$2*EXP(- BM$1 * ($B24*_c1+$C24*_c2+$D24*_c3+'Input spectra'!$Y23))</f>
        <v>1.4778099368631241E-31</v>
      </c>
      <c r="BN24">
        <f>BN$2*EXP(- BN$1 * ($B24*_c1+$C24*_c2+$D24*_c3+'Input spectra'!$Y23))</f>
        <v>4.7442501114215465E-32</v>
      </c>
      <c r="BO24">
        <f>BO$2*EXP(- BO$1 * ($B24*_c1+$C24*_c2+$D24*_c3+'Input spectra'!$Y23))</f>
        <v>1.524887782138559E-32</v>
      </c>
      <c r="BP24">
        <f>BP$2*EXP(- BP$1 * ($B24*_c1+$C24*_c2+$D24*_c3+'Input spectra'!$Y23))</f>
        <v>4.9067026355922753E-33</v>
      </c>
      <c r="BQ24">
        <f>BQ$2*EXP(- BQ$1 * ($B24*_c1+$C24*_c2+$D24*_c3+'Input spectra'!$Y23))</f>
        <v>1.5804786820277684E-33</v>
      </c>
      <c r="BR24">
        <f>BR$2*EXP(- BR$1 * ($B24*_c1+$C24*_c2+$D24*_c3+'Input spectra'!$Y23))</f>
        <v>5.0957064082949174E-34</v>
      </c>
      <c r="BS24">
        <f>BS$2*EXP(- BS$1 * ($B24*_c1+$C24*_c2+$D24*_c3+'Input spectra'!$Y23))</f>
        <v>1.6444109467036034E-34</v>
      </c>
      <c r="BT24">
        <f>BT$2*EXP(- BT$1 * ($B24*_c1+$C24*_c2+$D24*_c3+'Input spectra'!$Y23))</f>
        <v>5.3110800017560699E-35</v>
      </c>
      <c r="BU24">
        <f>BU$2*EXP(- BU$1 * ($B24*_c1+$C24*_c2+$D24*_c3+'Input spectra'!$Y23))</f>
        <v>1.7167247429077452E-35</v>
      </c>
      <c r="BV24">
        <f>BV$2*EXP(- BV$1 * ($B24*_c1+$C24*_c2+$D24*_c3+'Input spectra'!$Y23))</f>
        <v>5.5532186162812093E-36</v>
      </c>
      <c r="BW24">
        <f>BW$2*EXP(- BW$1 * ($B24*_c1+$C24*_c2+$D24*_c3+'Input spectra'!$Y23))</f>
        <v>1.7976201218614981E-36</v>
      </c>
      <c r="BX24">
        <f>BX$2*EXP(- BX$1 * ($B24*_c1+$C24*_c2+$D24*_c3+'Input spectra'!$Y23))</f>
        <v>5.822968695487532E-37</v>
      </c>
      <c r="BY24">
        <f>BY$2*EXP(- BY$1 * ($B24*_c1+$C24*_c2+$D24*_c3+'Input spectra'!$Y23))</f>
        <v>1.8874266502950942E-37</v>
      </c>
      <c r="BZ24">
        <f>BZ$2*EXP(- BZ$1 * ($B24*_c1+$C24*_c2+$D24*_c3+'Input spectra'!$Y23))</f>
        <v>6.1215543550999635E-38</v>
      </c>
      <c r="CA24">
        <f>CA$2*EXP(- CA$1 * ($B24*_c1+$C24*_c2+$D24*_c3+'Input spectra'!$Y23))</f>
        <v>1.9865856652849965E-38</v>
      </c>
      <c r="CB24">
        <f>CB$2*EXP(- CB$1 * ($B24*_c1+$C24*_c2+$D24*_c3+'Input spectra'!$Y23))</f>
        <v>6.4505350312258916E-39</v>
      </c>
      <c r="CC24">
        <f>CC$2*EXP(- CC$1 * ($B24*_c1+$C24*_c2+$D24*_c3+'Input spectra'!$Y23))</f>
        <v>2.0956403621752252E-39</v>
      </c>
      <c r="CD24">
        <f>CD$2*EXP(- CD$1 * ($B24*_c1+$C24*_c2+$D24*_c3+'Input spectra'!$Y23))</f>
        <v>6.8117830626769355E-40</v>
      </c>
      <c r="CE24">
        <f>CE$2*EXP(- CE$1 * ($B24*_c1+$C24*_c2+$D24*_c3+'Input spectra'!$Y23))</f>
        <v>2.2152310274687952E-40</v>
      </c>
      <c r="CF24">
        <f>CF$2*EXP(- CF$1 * ($B24*_c1+$C24*_c2+$D24*_c3+'Input spectra'!$Y23))</f>
        <v>7.2074747422267272E-41</v>
      </c>
      <c r="CG24">
        <f>CG$2*EXP(- CG$1 * ($B24*_c1+$C24*_c2+$D24*_c3+'Input spectra'!$Y23))</f>
        <v>2.3460938488554496E-41</v>
      </c>
      <c r="CH24">
        <f>CH$2*EXP(- CH$1 * ($B24*_c1+$C24*_c2+$D24*_c3+'Input spectra'!$Y23))</f>
        <v>7.6400910085183476E-42</v>
      </c>
      <c r="CI24">
        <f>CI$2*EXP(- CI$1 * ($B24*_c1+$C24*_c2+$D24*_c3+'Input spectra'!$Y23))</f>
        <v>2.4890623625755375E-42</v>
      </c>
      <c r="CJ24">
        <f>CJ$2*EXP(- CJ$1 * ($B24*_c1+$C24*_c2+$D24*_c3+'Input spectra'!$Y23))</f>
        <v>8.1124254629926531E-43</v>
      </c>
      <c r="CK24">
        <f>CK$2*EXP(- CK$1 * ($B24*_c1+$C24*_c2+$D24*_c3+'Input spectra'!$Y23))</f>
        <v>2.6450709665561111E-43</v>
      </c>
      <c r="CL24">
        <f>CL$2*EXP(- CL$1 * ($B24*_c1+$C24*_c2+$D24*_c3+'Input spectra'!$Y23))</f>
        <v>8.6275983018876762E-44</v>
      </c>
      <c r="CM24">
        <f>CM$2*EXP(- CM$1 * ($B24*_c1+$C24*_c2+$D24*_c3+'Input spectra'!$Y23))</f>
        <v>2.8151601527494252E-44</v>
      </c>
      <c r="CN24">
        <f>CN$2*EXP(- CN$1 * ($B24*_c1+$C24*_c2+$D24*_c3+'Input spectra'!$Y23))</f>
        <v>9.1890753178543384E-45</v>
      </c>
      <c r="CO24">
        <f>CO$2*EXP(- CO$1 * ($B24*_c1+$C24*_c2+$D24*_c3+'Input spectra'!$Y23))</f>
        <v>3.0004832551463695E-45</v>
      </c>
      <c r="CP24">
        <f>CP$2*EXP(- CP$1 * ($B24*_c1+$C24*_c2+$D24*_c3+'Input spectra'!$Y23))</f>
        <v>9.800691491889465E-46</v>
      </c>
      <c r="CQ24">
        <f>CQ$2*EXP(- CQ$1 * ($B24*_c1+$C24*_c2+$D24*_c3+'Input spectra'!$Y23))</f>
        <v>3.2023146046380669E-46</v>
      </c>
      <c r="CR24">
        <f>CR$2*EXP(- CR$1 * ($B24*_c1+$C24*_c2+$D24*_c3+'Input spectra'!$Y23))</f>
        <v>1.0466678943856594E-46</v>
      </c>
      <c r="CS24">
        <f>CS$2*EXP(- CS$1 * ($B24*_c1+$C24*_c2+$D24*_c3+'Input spectra'!$Y23))</f>
        <v>2.2657836417343614E-47</v>
      </c>
      <c r="CT24">
        <f>CT$2*EXP(- CT$1 * ($B24*_c1+$C24*_c2+$D24*_c3+'Input spectra'!$Y23))</f>
        <v>4.9481372750764496E-48</v>
      </c>
      <c r="CU24">
        <f>CU$2*EXP(- CU$1 * ($B24*_c1+$C24*_c2+$D24*_c3+'Input spectra'!$Y23))</f>
        <v>1.1521774604566078E-48</v>
      </c>
      <c r="CV24">
        <f>CV$2*EXP(- CV$1 * ($B24*_c1+$C24*_c2+$D24*_c3+'Input spectra'!$Y23))</f>
        <v>2.6949421762917968E-49</v>
      </c>
      <c r="CW24">
        <f>CW$2*EXP(- CW$1 * ($B24*_c1+$C24*_c2+$D24*_c3+'Input spectra'!$Y23))</f>
        <v>6.1870119392500578E-50</v>
      </c>
      <c r="CX24">
        <f>CX$2*EXP(- CX$1 * ($B24*_c1+$C24*_c2+$D24*_c3+'Input spectra'!$Y23))</f>
        <v>1.3674501718123401E-50</v>
      </c>
      <c r="CY24">
        <f>CY$2*EXP(- CY$1 * ($B24*_c1+$C24*_c2+$D24*_c3+'Input spectra'!$Y23))</f>
        <v>2.8394219909886144E-51</v>
      </c>
      <c r="CZ24">
        <f>CZ$2*EXP(- CZ$1 * ($B24*_c1+$C24*_c2+$D24*_c3+'Input spectra'!$Y23))</f>
        <v>5.3237088565952725E-52</v>
      </c>
      <c r="DA24">
        <f>DA$2*EXP(- DA$1 * ($B24*_c1+$C24*_c2+$D24*_c3+'Input spectra'!$Y23))</f>
        <v>8.3232032119010375E-53</v>
      </c>
      <c r="DB24">
        <f>DB$2*EXP(- DB$1 * ($B24*_c1+$C24*_c2+$D24*_c3+'Input spectra'!$Y23))</f>
        <v>8.7572145632518717E-54</v>
      </c>
      <c r="DC24">
        <f>DC$2*EXP(- DC$1 * ($B24*_c1+$C24*_c2+$D24*_c3+'Input spectra'!$Y23))</f>
        <v>1.8703317381848248E-55</v>
      </c>
      <c r="DD24">
        <f>DD$2*EXP(- DD$1 * ($B24*_c1+$C24*_c2+$D24*_c3+'Input spectra'!$Y23))</f>
        <v>0</v>
      </c>
      <c r="DE24">
        <f>DE$2*EXP(- DE$1 * ($B24*_c1+$C24*_c2+$D24*_c3+'Input spectra'!$Y23))</f>
        <v>0</v>
      </c>
      <c r="DF24">
        <f>DF$2*EXP(- DF$1 * ($B24*_c1+$C24*_c2+$D24*_c3+'Input spectra'!$Y23))</f>
        <v>0</v>
      </c>
      <c r="DG24">
        <f>DG$2*EXP(- DG$1 * ($B24*_c1+$C24*_c2+$D24*_c3+'Input spectra'!$Y23))</f>
        <v>0</v>
      </c>
      <c r="DH24">
        <f>DH$2*EXP(- DH$1 * ($B24*_c1+$C24*_c2+$D24*_c3+'Input spectra'!$Y23))</f>
        <v>0</v>
      </c>
      <c r="DI24">
        <f>DI$2*EXP(- DI$1 * ($B24*_c1+$C24*_c2+$D24*_c3+'Input spectra'!$Y23))</f>
        <v>0</v>
      </c>
      <c r="DJ24">
        <f>DJ$2*EXP(- DJ$1 * ($B24*_c1+$C24*_c2+$D24*_c3+'Input spectra'!$Y23))</f>
        <v>0</v>
      </c>
      <c r="DK24">
        <f>DK$2*EXP(- DK$1 * ($B24*_c1+$C24*_c2+$D24*_c3+'Input spectra'!$Y23))</f>
        <v>0</v>
      </c>
      <c r="DL24">
        <f>DL$2*EXP(- DL$1 * ($B24*_c1+$C24*_c2+$D24*_c3+'Input spectra'!$Y23))</f>
        <v>0</v>
      </c>
      <c r="DM24">
        <f>DM$2*EXP(- DM$1 * ($B24*_c1+$C24*_c2+$D24*_c3+'Input spectra'!$Y23))</f>
        <v>0</v>
      </c>
      <c r="DN24">
        <f>DN$2*EXP(- DN$1 * ($B24*_c1+$C24*_c2+$D24*_c3+'Input spectra'!$Y23))</f>
        <v>0</v>
      </c>
      <c r="DO24">
        <f>DO$2*EXP(- DO$1 * ($B24*_c1+$C24*_c2+$D24*_c3+'Input spectra'!$Y23))</f>
        <v>0</v>
      </c>
      <c r="DP24">
        <f>DP$2*EXP(- DP$1 * ($B24*_c1+$C24*_c2+$D24*_c3+'Input spectra'!$Y23))</f>
        <v>0</v>
      </c>
      <c r="DQ24">
        <f>DQ$2*EXP(- DQ$1 * ($B24*_c1+$C24*_c2+$D24*_c3+'Input spectra'!$Y23))</f>
        <v>0</v>
      </c>
      <c r="DR24">
        <f>DR$2*EXP(- DR$1 * ($B24*_c1+$C24*_c2+$D24*_c3+'Input spectra'!$Y23))</f>
        <v>0</v>
      </c>
      <c r="DS24">
        <f>DS$2*EXP(- DS$1 * ($B24*_c1+$C24*_c2+$D24*_c3+'Input spectra'!$Y23))</f>
        <v>0</v>
      </c>
      <c r="DT24">
        <f>DT$2*EXP(- DT$1 * ($B24*_c1+$C24*_c2+$D24*_c3+'Input spectra'!$Y23))</f>
        <v>0</v>
      </c>
      <c r="DU24">
        <f>DU$2*EXP(- DU$1 * ($B24*_c1+$C24*_c2+$D24*_c3+'Input spectra'!$Y23))</f>
        <v>0</v>
      </c>
      <c r="DV24">
        <f>DV$2*EXP(- DV$1 * ($B24*_c1+$C24*_c2+$D24*_c3+'Input spectra'!$Y23))</f>
        <v>0</v>
      </c>
      <c r="DW24">
        <f>DW$2*EXP(- DW$1 * ($B24*_c1+$C24*_c2+$D24*_c3+'Input spectra'!$Y23))</f>
        <v>0</v>
      </c>
      <c r="DX24">
        <f>DX$2*EXP(- DX$1 * ($B24*_c1+$C24*_c2+$D24*_c3+'Input spectra'!$Y23))</f>
        <v>0</v>
      </c>
      <c r="DY24">
        <f>DY$2*EXP(- DY$1 * ($B24*_c1+$C24*_c2+$D24*_c3+'Input spectra'!$Y23))</f>
        <v>0</v>
      </c>
      <c r="DZ24">
        <f>DZ$2*EXP(- DZ$1 * ($B24*_c1+$C24*_c2+$D24*_c3+'Input spectra'!$Y23))</f>
        <v>0</v>
      </c>
      <c r="EA24">
        <f>EA$2*EXP(- EA$1 * ($B24*_c1+$C24*_c2+$D24*_c3+'Input spectra'!$Y23))</f>
        <v>0</v>
      </c>
      <c r="EB24">
        <f>EB$2*EXP(- EB$1 * ($B24*_c1+$C24*_c2+$D24*_c3+'Input spectra'!$Y23))</f>
        <v>0</v>
      </c>
      <c r="EC24">
        <f>EC$2*EXP(- EC$1 * ($B24*_c1+$C24*_c2+$D24*_c3+'Input spectra'!$Y23))</f>
        <v>0</v>
      </c>
      <c r="ED24">
        <f>ED$2*EXP(- ED$1 * ($B24*_c1+$C24*_c2+$D24*_c3+'Input spectra'!$Y23))</f>
        <v>0</v>
      </c>
      <c r="EE24">
        <f>EE$2*EXP(- EE$1 * ($B24*_c1+$C24*_c2+$D24*_c3+'Input spectra'!$Y23))</f>
        <v>0</v>
      </c>
      <c r="EF24">
        <f>EF$2*EXP(- EF$1 * ($B24*_c1+$C24*_c2+$D24*_c3+'Input spectra'!$Y23))</f>
        <v>0</v>
      </c>
      <c r="EG24">
        <f>EG$2*EXP(- EG$1 * ($B24*_c1+$C24*_c2+$D24*_c3+'Input spectra'!$Y23))</f>
        <v>0</v>
      </c>
      <c r="EH24">
        <f>EH$2*EXP(- EH$1 * ($B24*_c1+$C24*_c2+$D24*_c3+'Input spectra'!$Y23))</f>
        <v>0</v>
      </c>
      <c r="EI24">
        <f>EI$2*EXP(- EI$1 * ($B24*_c1+$C24*_c2+$D24*_c3+'Input spectra'!$Y23))</f>
        <v>0</v>
      </c>
      <c r="EJ24">
        <f>EJ$2*EXP(- EJ$1 * ($B24*_c1+$C24*_c2+$D24*_c3+'Input spectra'!$Y23))</f>
        <v>0</v>
      </c>
      <c r="EK24">
        <f>EK$2*EXP(- EK$1 * ($B24*_c1+$C24*_c2+$D24*_c3+'Input spectra'!$Y23))</f>
        <v>0</v>
      </c>
      <c r="EL24">
        <f>EL$2*EXP(- EL$1 * ($B24*_c1+$C24*_c2+$D24*_c3+'Input spectra'!$Y23))</f>
        <v>0</v>
      </c>
      <c r="EM24">
        <f>EM$2*EXP(- EM$1 * ($B24*_c1+$C24*_c2+$D24*_c3+'Input spectra'!$Y23))</f>
        <v>0</v>
      </c>
      <c r="EN24">
        <f>EN$2*EXP(- EN$1 * ($B24*_c1+$C24*_c2+$D24*_c3+'Input spectra'!$Y23))</f>
        <v>0</v>
      </c>
      <c r="EO24">
        <f>EO$2*EXP(- EO$1 * ($B24*_c1+$C24*_c2+$D24*_c3+'Input spectra'!$Y23))</f>
        <v>0</v>
      </c>
      <c r="EP24">
        <f>EP$2*EXP(- EP$1 * ($B24*_c1+$C24*_c2+$D24*_c3+'Input spectra'!$Y23))</f>
        <v>0</v>
      </c>
      <c r="EQ24">
        <f>EQ$2*EXP(- EQ$1 * ($B24*_c1+$C24*_c2+$D24*_c3+'Input spectra'!$Y23))</f>
        <v>0</v>
      </c>
      <c r="ER24">
        <f>ER$2*EXP(- ER$1 * ($B24*_c1+$C24*_c2+$D24*_c3+'Input spectra'!$Y23))</f>
        <v>0</v>
      </c>
      <c r="ES24">
        <f>ES$2*EXP(- ES$1 * ($B24*_c1+$C24*_c2+$D24*_c3+'Input spectra'!$Y23))</f>
        <v>0</v>
      </c>
      <c r="ET24">
        <f>ET$2*EXP(- ET$1 * ($B24*_c1+$C24*_c2+$D24*_c3+'Input spectra'!$Y23))</f>
        <v>0</v>
      </c>
      <c r="EU24">
        <f>EU$2*EXP(- EU$1 * ($B24*_c1+$C24*_c2+$D24*_c3+'Input spectra'!$Y23))</f>
        <v>0</v>
      </c>
      <c r="EV24">
        <f>EV$2*EXP(- EV$1 * ($B24*_c1+$C24*_c2+$D24*_c3+'Input spectra'!$Y23))</f>
        <v>0</v>
      </c>
      <c r="EW24">
        <f>EW$2*EXP(- EW$1 * ($B24*_c1+$C24*_c2+$D24*_c3+'Input spectra'!$Y23))</f>
        <v>0</v>
      </c>
      <c r="EX24">
        <f>EX$2*EXP(- EX$1 * ($B24*_c1+$C24*_c2+$D24*_c3+'Input spectra'!$Y23))</f>
        <v>0</v>
      </c>
      <c r="EY24">
        <f>EY$2*EXP(- EY$1 * ($B24*_c1+$C24*_c2+$D24*_c3+'Input spectra'!$Y23))</f>
        <v>0</v>
      </c>
      <c r="FA24">
        <f t="shared" si="0"/>
        <v>3.09326002178133E-2</v>
      </c>
      <c r="FD24">
        <f>(1-EXP(-($B24*_c1+$C24*_c2+$D24*_c3+'Input spectra'!$Y23)*_t))/2</f>
        <v>0.49789862637455207</v>
      </c>
      <c r="FE24">
        <f>LN(1-FD24)/(-($B24*_c1+$C24*_c2+$D24*_c3+'Input spectra'!$Y23))</f>
        <v>6.2952404733901735E-2</v>
      </c>
    </row>
    <row r="25" spans="1:161" x14ac:dyDescent="0.25">
      <c r="A25">
        <v>390</v>
      </c>
      <c r="B25">
        <f>'Input spectra'!B24</f>
        <v>1.20360090708302</v>
      </c>
      <c r="C25">
        <f>'Input spectra'!D24</f>
        <v>1.0771247925138301</v>
      </c>
      <c r="D25">
        <f>'Input spectra'!F24</f>
        <v>3.5115246352294398E-2</v>
      </c>
      <c r="E25">
        <f>E$2*EXP(- E$1 * ($B25*_c1+$C25*_c2+$D25*_c3+'Input spectra'!$Y24))</f>
        <v>2.0653927966864227E-2</v>
      </c>
      <c r="F25">
        <f>F$2*EXP(- F$1 * ($B25*_c1+$C25*_c2+$D25*_c3+'Input spectra'!$Y24))</f>
        <v>7.257847773881625E-3</v>
      </c>
      <c r="G25">
        <f>G$2*EXP(- G$1 * ($B25*_c1+$C25*_c2+$D25*_c3+'Input spectra'!$Y24))</f>
        <v>2.5502906531482405E-3</v>
      </c>
      <c r="H25">
        <f>H$2*EXP(- H$1 * ($B25*_c1+$C25*_c2+$D25*_c3+'Input spectra'!$Y24))</f>
        <v>8.9608206222016509E-4</v>
      </c>
      <c r="I25">
        <f>I$2*EXP(- I$1 * ($B25*_c1+$C25*_c2+$D25*_c3+'Input spectra'!$Y24))</f>
        <v>3.1483413546449542E-4</v>
      </c>
      <c r="J25">
        <f>J$2*EXP(- J$1 * ($B25*_c1+$C25*_c2+$D25*_c3+'Input spectra'!$Y24))</f>
        <v>1.1060923984368281E-4</v>
      </c>
      <c r="K25">
        <f>K$2*EXP(- K$1 * ($B25*_c1+$C25*_c2+$D25*_c3+'Input spectra'!$Y24))</f>
        <v>3.8857619728781189E-5</v>
      </c>
      <c r="L25">
        <f>L$2*EXP(- L$1 * ($B25*_c1+$C25*_c2+$D25*_c3+'Input spectra'!$Y24))</f>
        <v>1.3650098750306722E-5</v>
      </c>
      <c r="M25">
        <f>M$2*EXP(- M$1 * ($B25*_c1+$C25*_c2+$D25*_c3+'Input spectra'!$Y24))</f>
        <v>4.7947925057861741E-6</v>
      </c>
      <c r="N25">
        <f>N$2*EXP(- N$1 * ($B25*_c1+$C25*_c2+$D25*_c3+'Input spectra'!$Y24))</f>
        <v>1.6841387578187943E-6</v>
      </c>
      <c r="O25">
        <f>O$2*EXP(- O$1 * ($B25*_c1+$C25*_c2+$D25*_c3+'Input spectra'!$Y24))</f>
        <v>5.9150653214426438E-7</v>
      </c>
      <c r="P25">
        <f>P$2*EXP(- P$1 * ($B25*_c1+$C25*_c2+$D25*_c3+'Input spectra'!$Y24))</f>
        <v>2.0773727244790317E-7</v>
      </c>
      <c r="Q25">
        <f>Q$2*EXP(- Q$1 * ($B25*_c1+$C25*_c2+$D25*_c3+'Input spectra'!$Y24))</f>
        <v>7.2952820119366716E-8</v>
      </c>
      <c r="R25">
        <f>R$2*EXP(- R$1 * ($B25*_c1+$C25*_c2+$D25*_c3+'Input spectra'!$Y24))</f>
        <v>2.5617815196770269E-8</v>
      </c>
      <c r="S25">
        <f>S$2*EXP(- S$1 * ($B25*_c1+$C25*_c2+$D25*_c3+'Input spectra'!$Y24))</f>
        <v>8.9952655481450077E-9</v>
      </c>
      <c r="T25">
        <f>T$2*EXP(- T$1 * ($B25*_c1+$C25*_c2+$D25*_c3+'Input spectra'!$Y24))</f>
        <v>3.15832870885484E-9</v>
      </c>
      <c r="U25">
        <f>U$2*EXP(- U$1 * ($B25*_c1+$C25*_c2+$D25*_c3+'Input spectra'!$Y24))</f>
        <v>1.1088470301641012E-9</v>
      </c>
      <c r="V25">
        <f>V$2*EXP(- V$1 * ($B25*_c1+$C25*_c2+$D25*_c3+'Input spectra'!$Y24))</f>
        <v>3.8927493145939887E-10</v>
      </c>
      <c r="W25">
        <f>W$2*EXP(- W$1 * ($B25*_c1+$C25*_c2+$D25*_c3+'Input spectra'!$Y24))</f>
        <v>1.3665050255298927E-10</v>
      </c>
      <c r="X25">
        <f>X$2*EXP(- X$1 * ($B25*_c1+$C25*_c2+$D25*_c3+'Input spectra'!$Y24))</f>
        <v>4.79662229242852E-11</v>
      </c>
      <c r="Y25">
        <f>Y$2*EXP(- Y$1 * ($B25*_c1+$C25*_c2+$D25*_c3+'Input spectra'!$Y24))</f>
        <v>1.6835607178523869E-11</v>
      </c>
      <c r="Z25">
        <f>Z$2*EXP(- Z$1 * ($B25*_c1+$C25*_c2+$D25*_c3+'Input spectra'!$Y24))</f>
        <v>5.9086802569850083E-12</v>
      </c>
      <c r="AA25">
        <f>AA$2*EXP(- AA$1 * ($B25*_c1+$C25*_c2+$D25*_c3+'Input spectra'!$Y24))</f>
        <v>2.0735766431659552E-12</v>
      </c>
      <c r="AB25">
        <f>AB$2*EXP(- AB$1 * ($B25*_c1+$C25*_c2+$D25*_c3+'Input spectra'!$Y24))</f>
        <v>7.2764078574327423E-13</v>
      </c>
      <c r="AC25">
        <f>AC$2*EXP(- AC$1 * ($B25*_c1+$C25*_c2+$D25*_c3+'Input spectra'!$Y24))</f>
        <v>2.5531759257405016E-13</v>
      </c>
      <c r="AD25">
        <f>AD$2*EXP(- AD$1 * ($B25*_c1+$C25*_c2+$D25*_c3+'Input spectra'!$Y24))</f>
        <v>8.9579910225581793E-14</v>
      </c>
      <c r="AE25">
        <f>AE$2*EXP(- AE$1 * ($B25*_c1+$C25*_c2+$D25*_c3+'Input spectra'!$Y24))</f>
        <v>3.1427227942003835E-14</v>
      </c>
      <c r="AF25">
        <f>AF$2*EXP(- AF$1 * ($B25*_c1+$C25*_c2+$D25*_c3+'Input spectra'!$Y24))</f>
        <v>1.1024692302602311E-14</v>
      </c>
      <c r="AG25">
        <f>AG$2*EXP(- AG$1 * ($B25*_c1+$C25*_c2+$D25*_c3+'Input spectra'!$Y24))</f>
        <v>3.8671515292655147E-15</v>
      </c>
      <c r="AH25">
        <f>AH$2*EXP(- AH$1 * ($B25*_c1+$C25*_c2+$D25*_c3+'Input spectra'!$Y24))</f>
        <v>1.3563743140491244E-15</v>
      </c>
      <c r="AI25">
        <f>AI$2*EXP(- AI$1 * ($B25*_c1+$C25*_c2+$D25*_c3+'Input spectra'!$Y24))</f>
        <v>4.7569753892600726E-16</v>
      </c>
      <c r="AJ25">
        <f>AJ$2*EXP(- AJ$1 * ($B25*_c1+$C25*_c2+$D25*_c3+'Input spectra'!$Y24))</f>
        <v>1.6681862591588018E-16</v>
      </c>
      <c r="AK25">
        <f>AK$2*EXP(- AK$1 * ($B25*_c1+$C25*_c2+$D25*_c3+'Input spectra'!$Y24))</f>
        <v>5.8495135206470551E-17</v>
      </c>
      <c r="AL25">
        <f>AL$2*EXP(- AL$1 * ($B25*_c1+$C25*_c2+$D25*_c3+'Input spectra'!$Y24))</f>
        <v>2.0509534338656371E-17</v>
      </c>
      <c r="AM25">
        <f>AM$2*EXP(- AM$1 * ($B25*_c1+$C25*_c2+$D25*_c3+'Input spectra'!$Y24))</f>
        <v>7.1903815719739176E-18</v>
      </c>
      <c r="AN25">
        <f>AN$2*EXP(- AN$1 * ($B25*_c1+$C25*_c2+$D25*_c3+'Input spectra'!$Y24))</f>
        <v>2.520620046357313E-18</v>
      </c>
      <c r="AO25">
        <f>AO$2*EXP(- AO$1 * ($B25*_c1+$C25*_c2+$D25*_c3+'Input spectra'!$Y24))</f>
        <v>8.8353009096765181E-19</v>
      </c>
      <c r="AP25">
        <f>AP$2*EXP(- AP$1 * ($B25*_c1+$C25*_c2+$D25*_c3+'Input spectra'!$Y24))</f>
        <v>3.0966562079604459E-19</v>
      </c>
      <c r="AQ25">
        <f>AQ$2*EXP(- AQ$1 * ($B25*_c1+$C25*_c2+$D25*_c3+'Input spectra'!$Y24))</f>
        <v>1.0852292232867362E-19</v>
      </c>
      <c r="AR25">
        <f>AR$2*EXP(- AR$1 * ($B25*_c1+$C25*_c2+$D25*_c3+'Input spectra'!$Y24))</f>
        <v>3.8028214437967141E-20</v>
      </c>
      <c r="AS25">
        <f>AS$2*EXP(- AS$1 * ($B25*_c1+$C25*_c2+$D25*_c3+'Input spectra'!$Y24))</f>
        <v>1.3324332283503238E-20</v>
      </c>
      <c r="AT25">
        <f>AT$2*EXP(- AT$1 * ($B25*_c1+$C25*_c2+$D25*_c3+'Input spectra'!$Y24))</f>
        <v>4.6680888443482873E-21</v>
      </c>
      <c r="AU25">
        <f>AU$2*EXP(- AU$1 * ($B25*_c1+$C25*_c2+$D25*_c3+'Input spectra'!$Y24))</f>
        <v>1.63525675628555E-21</v>
      </c>
      <c r="AV25">
        <f>AV$2*EXP(- AV$1 * ($B25*_c1+$C25*_c2+$D25*_c3+'Input spectra'!$Y24))</f>
        <v>5.7277622691734759E-22</v>
      </c>
      <c r="AW25">
        <f>AW$2*EXP(- AW$1 * ($B25*_c1+$C25*_c2+$D25*_c3+'Input spectra'!$Y24))</f>
        <v>2.006019684078082E-22</v>
      </c>
      <c r="AX25">
        <f>AX$2*EXP(- AX$1 * ($B25*_c1+$C25*_c2+$D25*_c3+'Input spectra'!$Y24))</f>
        <v>7.0248251312570653E-23</v>
      </c>
      <c r="AY25">
        <f>AY$2*EXP(- AY$1 * ($B25*_c1+$C25*_c2+$D25*_c3+'Input spectra'!$Y24))</f>
        <v>2.2203769036894636E-23</v>
      </c>
      <c r="AZ25">
        <f>AZ$2*EXP(- AZ$1 * ($B25*_c1+$C25*_c2+$D25*_c3+'Input spectra'!$Y24))</f>
        <v>6.7460269393180686E-24</v>
      </c>
      <c r="BA25">
        <f>BA$2*EXP(- BA$1 * ($B25*_c1+$C25*_c2+$D25*_c3+'Input spectra'!$Y24))</f>
        <v>2.1592577959691737E-24</v>
      </c>
      <c r="BB25">
        <f>BB$2*EXP(- BB$1 * ($B25*_c1+$C25*_c2+$D25*_c3+'Input spectra'!$Y24))</f>
        <v>7.0328719281385958E-25</v>
      </c>
      <c r="BC25">
        <f>BC$2*EXP(- BC$1 * ($B25*_c1+$C25*_c2+$D25*_c3+'Input spectra'!$Y24))</f>
        <v>2.3133532492017323E-25</v>
      </c>
      <c r="BD25">
        <f>BD$2*EXP(- BD$1 * ($B25*_c1+$C25*_c2+$D25*_c3+'Input spectra'!$Y24))</f>
        <v>7.6601395179293978E-26</v>
      </c>
      <c r="BE25">
        <f>BE$2*EXP(- BE$1 * ($B25*_c1+$C25*_c2+$D25*_c3+'Input spectra'!$Y24))</f>
        <v>2.5489819516787982E-26</v>
      </c>
      <c r="BF25">
        <f>BF$2*EXP(- BF$1 * ($B25*_c1+$C25*_c2+$D25*_c3+'Input spectra'!$Y24))</f>
        <v>8.5147569281340871E-27</v>
      </c>
      <c r="BG25">
        <f>BG$2*EXP(- BG$1 * ($B25*_c1+$C25*_c2+$D25*_c3+'Input spectra'!$Y24))</f>
        <v>2.853290744771913E-27</v>
      </c>
      <c r="BH25">
        <f>BH$2*EXP(- BH$1 * ($B25*_c1+$C25*_c2+$D25*_c3+'Input spectra'!$Y24))</f>
        <v>9.586724642467976E-28</v>
      </c>
      <c r="BI25">
        <f>BI$2*EXP(- BI$1 * ($B25*_c1+$C25*_c2+$D25*_c3+'Input spectra'!$Y24))</f>
        <v>3.2283703058799243E-28</v>
      </c>
      <c r="BJ25">
        <f>BJ$2*EXP(- BJ$1 * ($B25*_c1+$C25*_c2+$D25*_c3+'Input spectra'!$Y24))</f>
        <v>1.0893342945213776E-28</v>
      </c>
      <c r="BK25">
        <f>BK$2*EXP(- BK$1 * ($B25*_c1+$C25*_c2+$D25*_c3+'Input spectra'!$Y24))</f>
        <v>3.6821858954818478E-29</v>
      </c>
      <c r="BL25">
        <f>BL$2*EXP(- BL$1 * ($B25*_c1+$C25*_c2+$D25*_c3+'Input spectra'!$Y24))</f>
        <v>1.2466304264746716E-29</v>
      </c>
      <c r="BM25">
        <f>BM$2*EXP(- BM$1 * ($B25*_c1+$C25*_c2+$D25*_c3+'Input spectra'!$Y24))</f>
        <v>4.2266079936965309E-30</v>
      </c>
      <c r="BN25">
        <f>BN$2*EXP(- BN$1 * ($B25*_c1+$C25*_c2+$D25*_c3+'Input spectra'!$Y24))</f>
        <v>1.4348742896341142E-30</v>
      </c>
      <c r="BO25">
        <f>BO$2*EXP(- BO$1 * ($B25*_c1+$C25*_c2+$D25*_c3+'Input spectra'!$Y24))</f>
        <v>4.8770482470939859E-31</v>
      </c>
      <c r="BP25">
        <f>BP$2*EXP(- BP$1 * ($B25*_c1+$C25*_c2+$D25*_c3+'Input spectra'!$Y24))</f>
        <v>1.6595173449381974E-31</v>
      </c>
      <c r="BQ25">
        <f>BQ$2*EXP(- BQ$1 * ($B25*_c1+$C25*_c2+$D25*_c3+'Input spectra'!$Y24))</f>
        <v>5.6526694378703167E-32</v>
      </c>
      <c r="BR25">
        <f>BR$2*EXP(- BR$1 * ($B25*_c1+$C25*_c2+$D25*_c3+'Input spectra'!$Y24))</f>
        <v>1.9272685503950181E-32</v>
      </c>
      <c r="BS25">
        <f>BS$2*EXP(- BS$1 * ($B25*_c1+$C25*_c2+$D25*_c3+'Input spectra'!$Y24))</f>
        <v>6.5768976828184335E-33</v>
      </c>
      <c r="BT25">
        <f>BT$2*EXP(- BT$1 * ($B25*_c1+$C25*_c2+$D25*_c3+'Input spectra'!$Y24))</f>
        <v>2.2462932884189089E-33</v>
      </c>
      <c r="BU25">
        <f>BU$2*EXP(- BU$1 * ($B25*_c1+$C25*_c2+$D25*_c3+'Input spectra'!$Y24))</f>
        <v>7.678160260619487E-34</v>
      </c>
      <c r="BV25">
        <f>BV$2*EXP(- BV$1 * ($B25*_c1+$C25*_c2+$D25*_c3+'Input spectra'!$Y24))</f>
        <v>2.626480414607057E-34</v>
      </c>
      <c r="BW25">
        <f>BW$2*EXP(- BW$1 * ($B25*_c1+$C25*_c2+$D25*_c3+'Input spectra'!$Y24))</f>
        <v>8.9908387008910358E-35</v>
      </c>
      <c r="BX25">
        <f>BX$2*EXP(- BX$1 * ($B25*_c1+$C25*_c2+$D25*_c3+'Input spectra'!$Y24))</f>
        <v>3.0797795484755736E-35</v>
      </c>
      <c r="BY25">
        <f>BY$2*EXP(- BY$1 * ($B25*_c1+$C25*_c2+$D25*_c3+'Input spectra'!$Y24))</f>
        <v>1.0556456151454436E-35</v>
      </c>
      <c r="BZ25">
        <f>BZ$2*EXP(- BZ$1 * ($B25*_c1+$C25*_c2+$D25*_c3+'Input spectra'!$Y24))</f>
        <v>3.6206176567634745E-36</v>
      </c>
      <c r="CA25">
        <f>CA$2*EXP(- CA$1 * ($B25*_c1+$C25*_c2+$D25*_c3+'Input spectra'!$Y24))</f>
        <v>1.2425135745293077E-36</v>
      </c>
      <c r="CB25">
        <f>CB$2*EXP(- CB$1 * ($B25*_c1+$C25*_c2+$D25*_c3+'Input spectra'!$Y24))</f>
        <v>4.2664088607970796E-37</v>
      </c>
      <c r="CC25">
        <f>CC$2*EXP(- CC$1 * ($B25*_c1+$C25*_c2+$D25*_c3+'Input spectra'!$Y24))</f>
        <v>1.4657381060468815E-37</v>
      </c>
      <c r="CD25">
        <f>CD$2*EXP(- CD$1 * ($B25*_c1+$C25*_c2+$D25*_c3+'Input spectra'!$Y24))</f>
        <v>5.0381758577686654E-38</v>
      </c>
      <c r="CE25">
        <f>CE$2*EXP(- CE$1 * ($B25*_c1+$C25*_c2+$D25*_c3+'Input spectra'!$Y24))</f>
        <v>1.7326244138393242E-38</v>
      </c>
      <c r="CF25">
        <f>CF$2*EXP(- CF$1 * ($B25*_c1+$C25*_c2+$D25*_c3+'Input spectra'!$Y24))</f>
        <v>5.9613061049757949E-39</v>
      </c>
      <c r="CG25">
        <f>CG$2*EXP(- CG$1 * ($B25*_c1+$C25*_c2+$D25*_c3+'Input spectra'!$Y24))</f>
        <v>2.0519962574598434E-39</v>
      </c>
      <c r="CH25">
        <f>CH$2*EXP(- CH$1 * ($B25*_c1+$C25*_c2+$D25*_c3+'Input spectra'!$Y24))</f>
        <v>7.0664713937717161E-40</v>
      </c>
      <c r="CI25">
        <f>CI$2*EXP(- CI$1 * ($B25*_c1+$C25*_c2+$D25*_c3+'Input spectra'!$Y24))</f>
        <v>2.4345166042263721E-40</v>
      </c>
      <c r="CJ25">
        <f>CJ$2*EXP(- CJ$1 * ($B25*_c1+$C25*_c2+$D25*_c3+'Input spectra'!$Y24))</f>
        <v>8.3907459582592955E-41</v>
      </c>
      <c r="CK25">
        <f>CK$2*EXP(- CK$1 * ($B25*_c1+$C25*_c2+$D25*_c3+'Input spectra'!$Y24))</f>
        <v>2.8930775232417606E-41</v>
      </c>
      <c r="CL25">
        <f>CL$2*EXP(- CL$1 * ($B25*_c1+$C25*_c2+$D25*_c3+'Input spectra'!$Y24))</f>
        <v>9.9789661343909491E-42</v>
      </c>
      <c r="CM25">
        <f>CM$2*EXP(- CM$1 * ($B25*_c1+$C25*_c2+$D25*_c3+'Input spectra'!$Y24))</f>
        <v>3.4432743619598945E-42</v>
      </c>
      <c r="CN25">
        <f>CN$2*EXP(- CN$1 * ($B25*_c1+$C25*_c2+$D25*_c3+'Input spectra'!$Y24))</f>
        <v>1.1885384151614666E-42</v>
      </c>
      <c r="CO25">
        <f>CO$2*EXP(- CO$1 * ($B25*_c1+$C25*_c2+$D25*_c3+'Input spectra'!$Y24))</f>
        <v>4.1039825857412408E-43</v>
      </c>
      <c r="CP25">
        <f>CP$2*EXP(- CP$1 * ($B25*_c1+$C25*_c2+$D25*_c3+'Input spectra'!$Y24))</f>
        <v>1.417568030360837E-43</v>
      </c>
      <c r="CQ25">
        <f>CQ$2*EXP(- CQ$1 * ($B25*_c1+$C25*_c2+$D25*_c3+'Input spectra'!$Y24))</f>
        <v>4.8980597365709618E-44</v>
      </c>
      <c r="CR25">
        <f>CR$2*EXP(- CR$1 * ($B25*_c1+$C25*_c2+$D25*_c3+'Input spectra'!$Y24))</f>
        <v>1.6929411990073419E-44</v>
      </c>
      <c r="CS25">
        <f>CS$2*EXP(- CS$1 * ($B25*_c1+$C25*_c2+$D25*_c3+'Input spectra'!$Y24))</f>
        <v>3.8754692741358354E-45</v>
      </c>
      <c r="CT25">
        <f>CT$2*EXP(- CT$1 * ($B25*_c1+$C25*_c2+$D25*_c3+'Input spectra'!$Y24))</f>
        <v>8.9499475558091604E-46</v>
      </c>
      <c r="CU25">
        <f>CU$2*EXP(- CU$1 * ($B25*_c1+$C25*_c2+$D25*_c3+'Input spectra'!$Y24))</f>
        <v>2.2037940981576442E-46</v>
      </c>
      <c r="CV25">
        <f>CV$2*EXP(- CV$1 * ($B25*_c1+$C25*_c2+$D25*_c3+'Input spectra'!$Y24))</f>
        <v>5.4509723821592015E-47</v>
      </c>
      <c r="CW25">
        <f>CW$2*EXP(- CW$1 * ($B25*_c1+$C25*_c2+$D25*_c3+'Input spectra'!$Y24))</f>
        <v>1.3233611299144186E-47</v>
      </c>
      <c r="CX25">
        <f>CX$2*EXP(- CX$1 * ($B25*_c1+$C25*_c2+$D25*_c3+'Input spectra'!$Y24))</f>
        <v>3.0930135325772497E-48</v>
      </c>
      <c r="CY25">
        <f>CY$2*EXP(- CY$1 * ($B25*_c1+$C25*_c2+$D25*_c3+'Input spectra'!$Y24))</f>
        <v>6.7916162903822791E-49</v>
      </c>
      <c r="CZ25">
        <f>CZ$2*EXP(- CZ$1 * ($B25*_c1+$C25*_c2+$D25*_c3+'Input spectra'!$Y24))</f>
        <v>1.3465745009363306E-49</v>
      </c>
      <c r="DA25">
        <f>DA$2*EXP(- DA$1 * ($B25*_c1+$C25*_c2+$D25*_c3+'Input spectra'!$Y24))</f>
        <v>2.2262784246398349E-50</v>
      </c>
      <c r="DB25">
        <f>DB$2*EXP(- DB$1 * ($B25*_c1+$C25*_c2+$D25*_c3+'Input spectra'!$Y24))</f>
        <v>2.4770105697912691E-51</v>
      </c>
      <c r="DC25">
        <f>DC$2*EXP(- DC$1 * ($B25*_c1+$C25*_c2+$D25*_c3+'Input spectra'!$Y24))</f>
        <v>5.5943985484831332E-53</v>
      </c>
      <c r="DD25">
        <f>DD$2*EXP(- DD$1 * ($B25*_c1+$C25*_c2+$D25*_c3+'Input spectra'!$Y24))</f>
        <v>0</v>
      </c>
      <c r="DE25">
        <f>DE$2*EXP(- DE$1 * ($B25*_c1+$C25*_c2+$D25*_c3+'Input spectra'!$Y24))</f>
        <v>0</v>
      </c>
      <c r="DF25">
        <f>DF$2*EXP(- DF$1 * ($B25*_c1+$C25*_c2+$D25*_c3+'Input spectra'!$Y24))</f>
        <v>0</v>
      </c>
      <c r="DG25">
        <f>DG$2*EXP(- DG$1 * ($B25*_c1+$C25*_c2+$D25*_c3+'Input spectra'!$Y24))</f>
        <v>0</v>
      </c>
      <c r="DH25">
        <f>DH$2*EXP(- DH$1 * ($B25*_c1+$C25*_c2+$D25*_c3+'Input spectra'!$Y24))</f>
        <v>0</v>
      </c>
      <c r="DI25">
        <f>DI$2*EXP(- DI$1 * ($B25*_c1+$C25*_c2+$D25*_c3+'Input spectra'!$Y24))</f>
        <v>0</v>
      </c>
      <c r="DJ25">
        <f>DJ$2*EXP(- DJ$1 * ($B25*_c1+$C25*_c2+$D25*_c3+'Input spectra'!$Y24))</f>
        <v>0</v>
      </c>
      <c r="DK25">
        <f>DK$2*EXP(- DK$1 * ($B25*_c1+$C25*_c2+$D25*_c3+'Input spectra'!$Y24))</f>
        <v>0</v>
      </c>
      <c r="DL25">
        <f>DL$2*EXP(- DL$1 * ($B25*_c1+$C25*_c2+$D25*_c3+'Input spectra'!$Y24))</f>
        <v>0</v>
      </c>
      <c r="DM25">
        <f>DM$2*EXP(- DM$1 * ($B25*_c1+$C25*_c2+$D25*_c3+'Input spectra'!$Y24))</f>
        <v>0</v>
      </c>
      <c r="DN25">
        <f>DN$2*EXP(- DN$1 * ($B25*_c1+$C25*_c2+$D25*_c3+'Input spectra'!$Y24))</f>
        <v>0</v>
      </c>
      <c r="DO25">
        <f>DO$2*EXP(- DO$1 * ($B25*_c1+$C25*_c2+$D25*_c3+'Input spectra'!$Y24))</f>
        <v>0</v>
      </c>
      <c r="DP25">
        <f>DP$2*EXP(- DP$1 * ($B25*_c1+$C25*_c2+$D25*_c3+'Input spectra'!$Y24))</f>
        <v>0</v>
      </c>
      <c r="DQ25">
        <f>DQ$2*EXP(- DQ$1 * ($B25*_c1+$C25*_c2+$D25*_c3+'Input spectra'!$Y24))</f>
        <v>0</v>
      </c>
      <c r="DR25">
        <f>DR$2*EXP(- DR$1 * ($B25*_c1+$C25*_c2+$D25*_c3+'Input spectra'!$Y24))</f>
        <v>0</v>
      </c>
      <c r="DS25">
        <f>DS$2*EXP(- DS$1 * ($B25*_c1+$C25*_c2+$D25*_c3+'Input spectra'!$Y24))</f>
        <v>0</v>
      </c>
      <c r="DT25">
        <f>DT$2*EXP(- DT$1 * ($B25*_c1+$C25*_c2+$D25*_c3+'Input spectra'!$Y24))</f>
        <v>0</v>
      </c>
      <c r="DU25">
        <f>DU$2*EXP(- DU$1 * ($B25*_c1+$C25*_c2+$D25*_c3+'Input spectra'!$Y24))</f>
        <v>0</v>
      </c>
      <c r="DV25">
        <f>DV$2*EXP(- DV$1 * ($B25*_c1+$C25*_c2+$D25*_c3+'Input spectra'!$Y24))</f>
        <v>0</v>
      </c>
      <c r="DW25">
        <f>DW$2*EXP(- DW$1 * ($B25*_c1+$C25*_c2+$D25*_c3+'Input spectra'!$Y24))</f>
        <v>0</v>
      </c>
      <c r="DX25">
        <f>DX$2*EXP(- DX$1 * ($B25*_c1+$C25*_c2+$D25*_c3+'Input spectra'!$Y24))</f>
        <v>0</v>
      </c>
      <c r="DY25">
        <f>DY$2*EXP(- DY$1 * ($B25*_c1+$C25*_c2+$D25*_c3+'Input spectra'!$Y24))</f>
        <v>0</v>
      </c>
      <c r="DZ25">
        <f>DZ$2*EXP(- DZ$1 * ($B25*_c1+$C25*_c2+$D25*_c3+'Input spectra'!$Y24))</f>
        <v>0</v>
      </c>
      <c r="EA25">
        <f>EA$2*EXP(- EA$1 * ($B25*_c1+$C25*_c2+$D25*_c3+'Input spectra'!$Y24))</f>
        <v>0</v>
      </c>
      <c r="EB25">
        <f>EB$2*EXP(- EB$1 * ($B25*_c1+$C25*_c2+$D25*_c3+'Input spectra'!$Y24))</f>
        <v>0</v>
      </c>
      <c r="EC25">
        <f>EC$2*EXP(- EC$1 * ($B25*_c1+$C25*_c2+$D25*_c3+'Input spectra'!$Y24))</f>
        <v>0</v>
      </c>
      <c r="ED25">
        <f>ED$2*EXP(- ED$1 * ($B25*_c1+$C25*_c2+$D25*_c3+'Input spectra'!$Y24))</f>
        <v>0</v>
      </c>
      <c r="EE25">
        <f>EE$2*EXP(- EE$1 * ($B25*_c1+$C25*_c2+$D25*_c3+'Input spectra'!$Y24))</f>
        <v>0</v>
      </c>
      <c r="EF25">
        <f>EF$2*EXP(- EF$1 * ($B25*_c1+$C25*_c2+$D25*_c3+'Input spectra'!$Y24))</f>
        <v>0</v>
      </c>
      <c r="EG25">
        <f>EG$2*EXP(- EG$1 * ($B25*_c1+$C25*_c2+$D25*_c3+'Input spectra'!$Y24))</f>
        <v>0</v>
      </c>
      <c r="EH25">
        <f>EH$2*EXP(- EH$1 * ($B25*_c1+$C25*_c2+$D25*_c3+'Input spectra'!$Y24))</f>
        <v>0</v>
      </c>
      <c r="EI25">
        <f>EI$2*EXP(- EI$1 * ($B25*_c1+$C25*_c2+$D25*_c3+'Input spectra'!$Y24))</f>
        <v>0</v>
      </c>
      <c r="EJ25">
        <f>EJ$2*EXP(- EJ$1 * ($B25*_c1+$C25*_c2+$D25*_c3+'Input spectra'!$Y24))</f>
        <v>0</v>
      </c>
      <c r="EK25">
        <f>EK$2*EXP(- EK$1 * ($B25*_c1+$C25*_c2+$D25*_c3+'Input spectra'!$Y24))</f>
        <v>0</v>
      </c>
      <c r="EL25">
        <f>EL$2*EXP(- EL$1 * ($B25*_c1+$C25*_c2+$D25*_c3+'Input spectra'!$Y24))</f>
        <v>0</v>
      </c>
      <c r="EM25">
        <f>EM$2*EXP(- EM$1 * ($B25*_c1+$C25*_c2+$D25*_c3+'Input spectra'!$Y24))</f>
        <v>0</v>
      </c>
      <c r="EN25">
        <f>EN$2*EXP(- EN$1 * ($B25*_c1+$C25*_c2+$D25*_c3+'Input spectra'!$Y24))</f>
        <v>0</v>
      </c>
      <c r="EO25">
        <f>EO$2*EXP(- EO$1 * ($B25*_c1+$C25*_c2+$D25*_c3+'Input spectra'!$Y24))</f>
        <v>0</v>
      </c>
      <c r="EP25">
        <f>EP$2*EXP(- EP$1 * ($B25*_c1+$C25*_c2+$D25*_c3+'Input spectra'!$Y24))</f>
        <v>0</v>
      </c>
      <c r="EQ25">
        <f>EQ$2*EXP(- EQ$1 * ($B25*_c1+$C25*_c2+$D25*_c3+'Input spectra'!$Y24))</f>
        <v>0</v>
      </c>
      <c r="ER25">
        <f>ER$2*EXP(- ER$1 * ($B25*_c1+$C25*_c2+$D25*_c3+'Input spectra'!$Y24))</f>
        <v>0</v>
      </c>
      <c r="ES25">
        <f>ES$2*EXP(- ES$1 * ($B25*_c1+$C25*_c2+$D25*_c3+'Input spectra'!$Y24))</f>
        <v>0</v>
      </c>
      <c r="ET25">
        <f>ET$2*EXP(- ET$1 * ($B25*_c1+$C25*_c2+$D25*_c3+'Input spectra'!$Y24))</f>
        <v>0</v>
      </c>
      <c r="EU25">
        <f>EU$2*EXP(- EU$1 * ($B25*_c1+$C25*_c2+$D25*_c3+'Input spectra'!$Y24))</f>
        <v>0</v>
      </c>
      <c r="EV25">
        <f>EV$2*EXP(- EV$1 * ($B25*_c1+$C25*_c2+$D25*_c3+'Input spectra'!$Y24))</f>
        <v>0</v>
      </c>
      <c r="EW25">
        <f>EW$2*EXP(- EW$1 * ($B25*_c1+$C25*_c2+$D25*_c3+'Input spectra'!$Y24))</f>
        <v>0</v>
      </c>
      <c r="EX25">
        <f>EX$2*EXP(- EX$1 * ($B25*_c1+$C25*_c2+$D25*_c3+'Input spectra'!$Y24))</f>
        <v>0</v>
      </c>
      <c r="EY25">
        <f>EY$2*EXP(- EY$1 * ($B25*_c1+$C25*_c2+$D25*_c3+'Input spectra'!$Y24))</f>
        <v>0</v>
      </c>
      <c r="FA25">
        <f t="shared" si="0"/>
        <v>3.1843490157876776E-2</v>
      </c>
      <c r="FD25">
        <f>(1-EXP(-($B25*_c1+$C25*_c2+$D25*_c3+'Input spectra'!$Y24)*_t))/2</f>
        <v>0.49722113322622069</v>
      </c>
      <c r="FE25">
        <f>LN(1-FD25)/(-($B25*_c1+$C25*_c2+$D25*_c3+'Input spectra'!$Y24))</f>
        <v>6.6210519165938508E-2</v>
      </c>
    </row>
    <row r="26" spans="1:161" x14ac:dyDescent="0.25">
      <c r="A26">
        <v>395</v>
      </c>
      <c r="B26">
        <f>'Input spectra'!B25</f>
        <v>1.1269107171544599</v>
      </c>
      <c r="C26">
        <f>'Input spectra'!D25</f>
        <v>1.03272186553267</v>
      </c>
      <c r="D26">
        <f>'Input spectra'!F25</f>
        <v>2.9706068936350201E-2</v>
      </c>
      <c r="E26">
        <f>E$2*EXP(- E$1 * ($B26*_c1+$C26*_c2+$D26*_c3+'Input spectra'!$Y25))</f>
        <v>2.0653927966864227E-2</v>
      </c>
      <c r="F26">
        <f>F$2*EXP(- F$1 * ($B26*_c1+$C26*_c2+$D26*_c3+'Input spectra'!$Y25))</f>
        <v>7.6663406679284979E-3</v>
      </c>
      <c r="G26">
        <f>G$2*EXP(- G$1 * ($B26*_c1+$C26*_c2+$D26*_c3+'Input spectra'!$Y25))</f>
        <v>2.8454450106437847E-3</v>
      </c>
      <c r="H26">
        <f>H$2*EXP(- H$1 * ($B26*_c1+$C26*_c2+$D26*_c3+'Input spectra'!$Y25))</f>
        <v>1.0560599203404944E-3</v>
      </c>
      <c r="I26">
        <f>I$2*EXP(- I$1 * ($B26*_c1+$C26*_c2+$D26*_c3+'Input spectra'!$Y25))</f>
        <v>3.9192489426207659E-4</v>
      </c>
      <c r="J26">
        <f>J$2*EXP(- J$1 * ($B26*_c1+$C26*_c2+$D26*_c3+'Input spectra'!$Y25))</f>
        <v>1.454429592877783E-4</v>
      </c>
      <c r="K26">
        <f>K$2*EXP(- K$1 * ($B26*_c1+$C26*_c2+$D26*_c3+'Input spectra'!$Y25))</f>
        <v>5.3970662302970422E-5</v>
      </c>
      <c r="L26">
        <f>L$2*EXP(- L$1 * ($B26*_c1+$C26*_c2+$D26*_c3+'Input spectra'!$Y25))</f>
        <v>2.0026156507677953E-5</v>
      </c>
      <c r="M26">
        <f>M$2*EXP(- M$1 * ($B26*_c1+$C26*_c2+$D26*_c3+'Input spectra'!$Y25))</f>
        <v>7.4303947948159235E-6</v>
      </c>
      <c r="N26">
        <f>N$2*EXP(- N$1 * ($B26*_c1+$C26*_c2+$D26*_c3+'Input spectra'!$Y25))</f>
        <v>2.7567678872076782E-6</v>
      </c>
      <c r="O26">
        <f>O$2*EXP(- O$1 * ($B26*_c1+$C26*_c2+$D26*_c3+'Input spectra'!$Y25))</f>
        <v>1.022732682580514E-6</v>
      </c>
      <c r="P26">
        <f>P$2*EXP(- P$1 * ($B26*_c1+$C26*_c2+$D26*_c3+'Input spectra'!$Y25))</f>
        <v>3.7939995374579251E-7</v>
      </c>
      <c r="Q26">
        <f>Q$2*EXP(- Q$1 * ($B26*_c1+$C26*_c2+$D26*_c3+'Input spectra'!$Y25))</f>
        <v>1.4073599645775334E-7</v>
      </c>
      <c r="R26">
        <f>R$2*EXP(- R$1 * ($B26*_c1+$C26*_c2+$D26*_c3+'Input spectra'!$Y25))</f>
        <v>5.220179715977219E-8</v>
      </c>
      <c r="S26">
        <f>S$2*EXP(- S$1 * ($B26*_c1+$C26*_c2+$D26*_c3+'Input spectra'!$Y25))</f>
        <v>1.9361438186004509E-8</v>
      </c>
      <c r="T26">
        <f>T$2*EXP(- T$1 * ($B26*_c1+$C26*_c2+$D26*_c3+'Input spectra'!$Y25))</f>
        <v>7.1806078962927608E-9</v>
      </c>
      <c r="U26">
        <f>U$2*EXP(- U$1 * ($B26*_c1+$C26*_c2+$D26*_c3+'Input spectra'!$Y25))</f>
        <v>2.6629056608528079E-9</v>
      </c>
      <c r="V26">
        <f>V$2*EXP(- V$1 * ($B26*_c1+$C26*_c2+$D26*_c3+'Input spectra'!$Y25))</f>
        <v>9.8746301688384171E-10</v>
      </c>
      <c r="W26">
        <f>W$2*EXP(- W$1 * ($B26*_c1+$C26*_c2+$D26*_c3+'Input spectra'!$Y25))</f>
        <v>3.6614734925276723E-10</v>
      </c>
      <c r="X26">
        <f>X$2*EXP(- X$1 * ($B26*_c1+$C26*_c2+$D26*_c3+'Input spectra'!$Y25))</f>
        <v>1.3575644027145107E-10</v>
      </c>
      <c r="Y26">
        <f>Y$2*EXP(- Y$1 * ($B26*_c1+$C26*_c2+$D26*_c3+'Input spectra'!$Y25))</f>
        <v>5.0330815005299405E-11</v>
      </c>
      <c r="Z26">
        <f>Z$2*EXP(- Z$1 * ($B26*_c1+$C26*_c2+$D26*_c3+'Input spectra'!$Y25))</f>
        <v>1.8658465642897405E-11</v>
      </c>
      <c r="AA26">
        <f>AA$2*EXP(- AA$1 * ($B26*_c1+$C26*_c2+$D26*_c3+'Input spectra'!$Y25))</f>
        <v>6.9164905721778404E-12</v>
      </c>
      <c r="AB26">
        <f>AB$2*EXP(- AB$1 * ($B26*_c1+$C26*_c2+$D26*_c3+'Input spectra'!$Y25))</f>
        <v>2.5636751284820449E-12</v>
      </c>
      <c r="AC26">
        <f>AC$2*EXP(- AC$1 * ($B26*_c1+$C26*_c2+$D26*_c3+'Input spectra'!$Y25))</f>
        <v>9.501823427103265E-13</v>
      </c>
      <c r="AD26">
        <f>AD$2*EXP(- AD$1 * ($B26*_c1+$C26*_c2+$D26*_c3+'Input spectra'!$Y25))</f>
        <v>3.5214140826913127E-13</v>
      </c>
      <c r="AE26">
        <f>AE$2*EXP(- AE$1 * ($B26*_c1+$C26*_c2+$D26*_c3+'Input spectra'!$Y25))</f>
        <v>1.3049468046527079E-13</v>
      </c>
      <c r="AF26">
        <f>AF$2*EXP(- AF$1 * ($B26*_c1+$C26*_c2+$D26*_c3+'Input spectra'!$Y25))</f>
        <v>4.8354118332849282E-14</v>
      </c>
      <c r="AG26">
        <f>AG$2*EXP(- AG$1 * ($B26*_c1+$C26*_c2+$D26*_c3+'Input spectra'!$Y25))</f>
        <v>1.79158921892929E-14</v>
      </c>
      <c r="AH26">
        <f>AH$2*EXP(- AH$1 * ($B26*_c1+$C26*_c2+$D26*_c3+'Input spectra'!$Y25))</f>
        <v>6.6375387041676125E-15</v>
      </c>
      <c r="AI26">
        <f>AI$2*EXP(- AI$1 * ($B26*_c1+$C26*_c2+$D26*_c3+'Input spectra'!$Y25))</f>
        <v>2.4588875791841341E-15</v>
      </c>
      <c r="AJ26">
        <f>AJ$2*EXP(- AJ$1 * ($B26*_c1+$C26*_c2+$D26*_c3+'Input spectra'!$Y25))</f>
        <v>9.10820018387723E-16</v>
      </c>
      <c r="AK26">
        <f>AK$2*EXP(- AK$1 * ($B26*_c1+$C26*_c2+$D26*_c3+'Input spectra'!$Y25))</f>
        <v>3.3735568696549789E-16</v>
      </c>
      <c r="AL26">
        <f>AL$2*EXP(- AL$1 * ($B26*_c1+$C26*_c2+$D26*_c3+'Input spectra'!$Y25))</f>
        <v>1.2494081813462321E-16</v>
      </c>
      <c r="AM26">
        <f>AM$2*EXP(- AM$1 * ($B26*_c1+$C26*_c2+$D26*_c3+'Input spectra'!$Y25))</f>
        <v>4.6268001620830163E-17</v>
      </c>
      <c r="AN26">
        <f>AN$2*EXP(- AN$1 * ($B26*_c1+$C26*_c2+$D26*_c3+'Input spectra'!$Y25))</f>
        <v>1.7132330714951313E-17</v>
      </c>
      <c r="AO26">
        <f>AO$2*EXP(- AO$1 * ($B26*_c1+$C26*_c2+$D26*_c3+'Input spectra'!$Y25))</f>
        <v>6.3432330476150229E-18</v>
      </c>
      <c r="AP26">
        <f>AP$2*EXP(- AP$1 * ($B26*_c1+$C26*_c2+$D26*_c3+'Input spectra'!$Y25))</f>
        <v>2.3483486414974859E-18</v>
      </c>
      <c r="AQ26">
        <f>AQ$2*EXP(- AQ$1 * ($B26*_c1+$C26*_c2+$D26*_c3+'Input spectra'!$Y25))</f>
        <v>8.6930328396532092E-19</v>
      </c>
      <c r="AR26">
        <f>AR$2*EXP(- AR$1 * ($B26*_c1+$C26*_c2+$D26*_c3+'Input spectra'!$Y25))</f>
        <v>3.2176294881561181E-19</v>
      </c>
      <c r="AS26">
        <f>AS$2*EXP(- AS$1 * ($B26*_c1+$C26*_c2+$D26*_c3+'Input spectra'!$Y25))</f>
        <v>1.1908465773408872E-19</v>
      </c>
      <c r="AT26">
        <f>AT$2*EXP(- AT$1 * ($B26*_c1+$C26*_c2+$D26*_c3+'Input spectra'!$Y25))</f>
        <v>4.4068648339615413E-20</v>
      </c>
      <c r="AU26">
        <f>AU$2*EXP(- AU$1 * ($B26*_c1+$C26*_c2+$D26*_c3+'Input spectra'!$Y25))</f>
        <v>1.6306352568571917E-20</v>
      </c>
      <c r="AV26">
        <f>AV$2*EXP(- AV$1 * ($B26*_c1+$C26*_c2+$D26*_c3+'Input spectra'!$Y25))</f>
        <v>6.0330388125249116E-21</v>
      </c>
      <c r="AW26">
        <f>AW$2*EXP(- AW$1 * ($B26*_c1+$C26*_c2+$D26*_c3+'Input spectra'!$Y25))</f>
        <v>2.2318581266395865E-21</v>
      </c>
      <c r="AX26">
        <f>AX$2*EXP(- AX$1 * ($B26*_c1+$C26*_c2+$D26*_c3+'Input spectra'!$Y25))</f>
        <v>8.2555720255824523E-22</v>
      </c>
      <c r="AY26">
        <f>AY$2*EXP(- AY$1 * ($B26*_c1+$C26*_c2+$D26*_c3+'Input spectra'!$Y25))</f>
        <v>2.7562500394651676E-22</v>
      </c>
      <c r="AZ26">
        <f>AZ$2*EXP(- AZ$1 * ($B26*_c1+$C26*_c2+$D26*_c3+'Input spectra'!$Y25))</f>
        <v>8.8454563146307283E-23</v>
      </c>
      <c r="BA26">
        <f>BA$2*EXP(- BA$1 * ($B26*_c1+$C26*_c2+$D26*_c3+'Input spectra'!$Y25))</f>
        <v>2.9905903393972767E-23</v>
      </c>
      <c r="BB26">
        <f>BB$2*EXP(- BB$1 * ($B26*_c1+$C26*_c2+$D26*_c3+'Input spectra'!$Y25))</f>
        <v>1.0288815927090851E-23</v>
      </c>
      <c r="BC26">
        <f>BC$2*EXP(- BC$1 * ($B26*_c1+$C26*_c2+$D26*_c3+'Input spectra'!$Y25))</f>
        <v>3.5748259537548172E-24</v>
      </c>
      <c r="BD26">
        <f>BD$2*EXP(- BD$1 * ($B26*_c1+$C26*_c2+$D26*_c3+'Input spectra'!$Y25))</f>
        <v>1.2503450708700754E-24</v>
      </c>
      <c r="BE26">
        <f>BE$2*EXP(- BE$1 * ($B26*_c1+$C26*_c2+$D26*_c3+'Input spectra'!$Y25))</f>
        <v>4.3948112341823154E-25</v>
      </c>
      <c r="BF26">
        <f>BF$2*EXP(- BF$1 * ($B26*_c1+$C26*_c2+$D26*_c3+'Input spectra'!$Y25))</f>
        <v>1.5506935453046318E-25</v>
      </c>
      <c r="BG26">
        <f>BG$2*EXP(- BG$1 * ($B26*_c1+$C26*_c2+$D26*_c3+'Input spectra'!$Y25))</f>
        <v>5.4888329213545493E-26</v>
      </c>
      <c r="BH26">
        <f>BH$2*EXP(- BH$1 * ($B26*_c1+$C26*_c2+$D26*_c3+'Input spectra'!$Y25))</f>
        <v>1.9479800098950689E-26</v>
      </c>
      <c r="BI26">
        <f>BI$2*EXP(- BI$1 * ($B26*_c1+$C26*_c2+$D26*_c3+'Input spectra'!$Y25))</f>
        <v>6.9291162166686402E-27</v>
      </c>
      <c r="BJ26">
        <f>BJ$2*EXP(- BJ$1 * ($B26*_c1+$C26*_c2+$D26*_c3+'Input spectra'!$Y25))</f>
        <v>2.4696529997272046E-27</v>
      </c>
      <c r="BK26">
        <f>BK$2*EXP(- BK$1 * ($B26*_c1+$C26*_c2+$D26*_c3+'Input spectra'!$Y25))</f>
        <v>8.8178098520222708E-28</v>
      </c>
      <c r="BL26">
        <f>BL$2*EXP(- BL$1 * ($B26*_c1+$C26*_c2+$D26*_c3+'Input spectra'!$Y25))</f>
        <v>3.1533559805079114E-28</v>
      </c>
      <c r="BM26">
        <f>BM$2*EXP(- BM$1 * ($B26*_c1+$C26*_c2+$D26*_c3+'Input spectra'!$Y25))</f>
        <v>1.129295265245589E-28</v>
      </c>
      <c r="BN26">
        <f>BN$2*EXP(- BN$1 * ($B26*_c1+$C26*_c2+$D26*_c3+'Input spectra'!$Y25))</f>
        <v>4.049576896116271E-29</v>
      </c>
      <c r="BO26">
        <f>BO$2*EXP(- BO$1 * ($B26*_c1+$C26*_c2+$D26*_c3+'Input spectra'!$Y25))</f>
        <v>1.4538952145246371E-29</v>
      </c>
      <c r="BP26">
        <f>BP$2*EXP(- BP$1 * ($B26*_c1+$C26*_c2+$D26*_c3+'Input spectra'!$Y25))</f>
        <v>5.2256234265134475E-30</v>
      </c>
      <c r="BQ26">
        <f>BQ$2*EXP(- BQ$1 * ($B26*_c1+$C26*_c2+$D26*_c3+'Input spectra'!$Y25))</f>
        <v>1.8801398831861181E-30</v>
      </c>
      <c r="BR26">
        <f>BR$2*EXP(- BR$1 * ($B26*_c1+$C26*_c2+$D26*_c3+'Input spectra'!$Y25))</f>
        <v>6.7710974858856222E-31</v>
      </c>
      <c r="BS26">
        <f>BS$2*EXP(- BS$1 * ($B26*_c1+$C26*_c2+$D26*_c3+'Input spectra'!$Y25))</f>
        <v>2.440721217307617E-31</v>
      </c>
      <c r="BT26">
        <f>BT$2*EXP(- BT$1 * ($B26*_c1+$C26*_c2+$D26*_c3+'Input spectra'!$Y25))</f>
        <v>8.8052929496715508E-32</v>
      </c>
      <c r="BU26">
        <f>BU$2*EXP(- BU$1 * ($B26*_c1+$C26*_c2+$D26*_c3+'Input spectra'!$Y25))</f>
        <v>3.1791775387429509E-32</v>
      </c>
      <c r="BV26">
        <f>BV$2*EXP(- BV$1 * ($B26*_c1+$C26*_c2+$D26*_c3+'Input spectra'!$Y25))</f>
        <v>1.1487143184144497E-32</v>
      </c>
      <c r="BW26">
        <f>BW$2*EXP(- BW$1 * ($B26*_c1+$C26*_c2+$D26*_c3+'Input spectra'!$Y25))</f>
        <v>4.1535393865400403E-33</v>
      </c>
      <c r="BX26">
        <f>BX$2*EXP(- BX$1 * ($B26*_c1+$C26*_c2+$D26*_c3+'Input spectra'!$Y25))</f>
        <v>1.5028582384136774E-33</v>
      </c>
      <c r="BY26">
        <f>BY$2*EXP(- BY$1 * ($B26*_c1+$C26*_c2+$D26*_c3+'Input spectra'!$Y25))</f>
        <v>5.4412263529721733E-34</v>
      </c>
      <c r="BZ26">
        <f>BZ$2*EXP(- BZ$1 * ($B26*_c1+$C26*_c2+$D26*_c3+'Input spectra'!$Y25))</f>
        <v>1.9712493749852029E-34</v>
      </c>
      <c r="CA26">
        <f>CA$2*EXP(- CA$1 * ($B26*_c1+$C26*_c2+$D26*_c3+'Input spectra'!$Y25))</f>
        <v>7.1456263797417358E-35</v>
      </c>
      <c r="CB26">
        <f>CB$2*EXP(- CB$1 * ($B26*_c1+$C26*_c2+$D26*_c3+'Input spectra'!$Y25))</f>
        <v>2.591683084574191E-35</v>
      </c>
      <c r="CC26">
        <f>CC$2*EXP(- CC$1 * ($B26*_c1+$C26*_c2+$D26*_c3+'Input spectra'!$Y25))</f>
        <v>9.404940648423287E-36</v>
      </c>
      <c r="CD26">
        <f>CD$2*EXP(- CD$1 * ($B26*_c1+$C26*_c2+$D26*_c3+'Input spectra'!$Y25))</f>
        <v>3.4147055618075371E-36</v>
      </c>
      <c r="CE26">
        <f>CE$2*EXP(- CE$1 * ($B26*_c1+$C26*_c2+$D26*_c3+'Input spectra'!$Y25))</f>
        <v>1.2404081983291583E-36</v>
      </c>
      <c r="CF26">
        <f>CF$2*EXP(- CF$1 * ($B26*_c1+$C26*_c2+$D26*_c3+'Input spectra'!$Y25))</f>
        <v>4.5079789575973137E-37</v>
      </c>
      <c r="CG26">
        <f>CG$2*EXP(- CG$1 * ($B26*_c1+$C26*_c2+$D26*_c3+'Input spectra'!$Y25))</f>
        <v>1.6390691666795543E-37</v>
      </c>
      <c r="CH26">
        <f>CH$2*EXP(- CH$1 * ($B26*_c1+$C26*_c2+$D26*_c3+'Input spectra'!$Y25))</f>
        <v>5.9621593672282681E-38</v>
      </c>
      <c r="CI26">
        <f>CI$2*EXP(- CI$1 * ($B26*_c1+$C26*_c2+$D26*_c3+'Input spectra'!$Y25))</f>
        <v>2.1696714542136458E-38</v>
      </c>
      <c r="CJ26">
        <f>CJ$2*EXP(- CJ$1 * ($B26*_c1+$C26*_c2+$D26*_c3+'Input spectra'!$Y25))</f>
        <v>7.8988172430987735E-39</v>
      </c>
      <c r="CK26">
        <f>CK$2*EXP(- CK$1 * ($B26*_c1+$C26*_c2+$D26*_c3+'Input spectra'!$Y25))</f>
        <v>2.8767480230862123E-39</v>
      </c>
      <c r="CL26">
        <f>CL$2*EXP(- CL$1 * ($B26*_c1+$C26*_c2+$D26*_c3+'Input spectra'!$Y25))</f>
        <v>1.048111677830664E-39</v>
      </c>
      <c r="CM26">
        <f>CM$2*EXP(- CM$1 * ($B26*_c1+$C26*_c2+$D26*_c3+'Input spectra'!$Y25))</f>
        <v>3.8200926745107774E-40</v>
      </c>
      <c r="CN26">
        <f>CN$2*EXP(- CN$1 * ($B26*_c1+$C26*_c2+$D26*_c3+'Input spectra'!$Y25))</f>
        <v>1.3928224306471878E-40</v>
      </c>
      <c r="CO26">
        <f>CO$2*EXP(- CO$1 * ($B26*_c1+$C26*_c2+$D26*_c3+'Input spectra'!$Y25))</f>
        <v>5.0800536307249031E-41</v>
      </c>
      <c r="CP26">
        <f>CP$2*EXP(- CP$1 * ($B26*_c1+$C26*_c2+$D26*_c3+'Input spectra'!$Y25))</f>
        <v>1.8534759583676811E-41</v>
      </c>
      <c r="CQ26">
        <f>CQ$2*EXP(- CQ$1 * ($B26*_c1+$C26*_c2+$D26*_c3+'Input spectra'!$Y25))</f>
        <v>6.7646819621038479E-42</v>
      </c>
      <c r="CR26">
        <f>CR$2*EXP(- CR$1 * ($B26*_c1+$C26*_c2+$D26*_c3+'Input spectra'!$Y25))</f>
        <v>2.4697070347267675E-42</v>
      </c>
      <c r="CS26">
        <f>CS$2*EXP(- CS$1 * ($B26*_c1+$C26*_c2+$D26*_c3+'Input spectra'!$Y25))</f>
        <v>5.9718394272657466E-43</v>
      </c>
      <c r="CT26">
        <f>CT$2*EXP(- CT$1 * ($B26*_c1+$C26*_c2+$D26*_c3+'Input spectra'!$Y25))</f>
        <v>1.4567484785194137E-43</v>
      </c>
      <c r="CU26">
        <f>CU$2*EXP(- CU$1 * ($B26*_c1+$C26*_c2+$D26*_c3+'Input spectra'!$Y25))</f>
        <v>3.7889193171047445E-44</v>
      </c>
      <c r="CV26">
        <f>CV$2*EXP(- CV$1 * ($B26*_c1+$C26*_c2+$D26*_c3+'Input spectra'!$Y25))</f>
        <v>9.8991654347787938E-45</v>
      </c>
      <c r="CW26">
        <f>CW$2*EXP(- CW$1 * ($B26*_c1+$C26*_c2+$D26*_c3+'Input spectra'!$Y25))</f>
        <v>2.5385354572973561E-45</v>
      </c>
      <c r="CX26">
        <f>CX$2*EXP(- CX$1 * ($B26*_c1+$C26*_c2+$D26*_c3+'Input spectra'!$Y25))</f>
        <v>6.2671045331218054E-46</v>
      </c>
      <c r="CY26">
        <f>CY$2*EXP(- CY$1 * ($B26*_c1+$C26*_c2+$D26*_c3+'Input spectra'!$Y25))</f>
        <v>1.4535785942372275E-46</v>
      </c>
      <c r="CZ26">
        <f>CZ$2*EXP(- CZ$1 * ($B26*_c1+$C26*_c2+$D26*_c3+'Input spectra'!$Y25))</f>
        <v>3.0442199148020867E-47</v>
      </c>
      <c r="DA26">
        <f>DA$2*EXP(- DA$1 * ($B26*_c1+$C26*_c2+$D26*_c3+'Input spectra'!$Y25))</f>
        <v>5.3162497200269245E-48</v>
      </c>
      <c r="DB26">
        <f>DB$2*EXP(- DB$1 * ($B26*_c1+$C26*_c2+$D26*_c3+'Input spectra'!$Y25))</f>
        <v>6.2478991977386268E-49</v>
      </c>
      <c r="DC26">
        <f>DC$2*EXP(- DC$1 * ($B26*_c1+$C26*_c2+$D26*_c3+'Input spectra'!$Y25))</f>
        <v>1.4905268915497182E-50</v>
      </c>
      <c r="DD26">
        <f>DD$2*EXP(- DD$1 * ($B26*_c1+$C26*_c2+$D26*_c3+'Input spectra'!$Y25))</f>
        <v>0</v>
      </c>
      <c r="DE26">
        <f>DE$2*EXP(- DE$1 * ($B26*_c1+$C26*_c2+$D26*_c3+'Input spectra'!$Y25))</f>
        <v>0</v>
      </c>
      <c r="DF26">
        <f>DF$2*EXP(- DF$1 * ($B26*_c1+$C26*_c2+$D26*_c3+'Input spectra'!$Y25))</f>
        <v>0</v>
      </c>
      <c r="DG26">
        <f>DG$2*EXP(- DG$1 * ($B26*_c1+$C26*_c2+$D26*_c3+'Input spectra'!$Y25))</f>
        <v>0</v>
      </c>
      <c r="DH26">
        <f>DH$2*EXP(- DH$1 * ($B26*_c1+$C26*_c2+$D26*_c3+'Input spectra'!$Y25))</f>
        <v>0</v>
      </c>
      <c r="DI26">
        <f>DI$2*EXP(- DI$1 * ($B26*_c1+$C26*_c2+$D26*_c3+'Input spectra'!$Y25))</f>
        <v>0</v>
      </c>
      <c r="DJ26">
        <f>DJ$2*EXP(- DJ$1 * ($B26*_c1+$C26*_c2+$D26*_c3+'Input spectra'!$Y25))</f>
        <v>0</v>
      </c>
      <c r="DK26">
        <f>DK$2*EXP(- DK$1 * ($B26*_c1+$C26*_c2+$D26*_c3+'Input spectra'!$Y25))</f>
        <v>0</v>
      </c>
      <c r="DL26">
        <f>DL$2*EXP(- DL$1 * ($B26*_c1+$C26*_c2+$D26*_c3+'Input spectra'!$Y25))</f>
        <v>0</v>
      </c>
      <c r="DM26">
        <f>DM$2*EXP(- DM$1 * ($B26*_c1+$C26*_c2+$D26*_c3+'Input spectra'!$Y25))</f>
        <v>0</v>
      </c>
      <c r="DN26">
        <f>DN$2*EXP(- DN$1 * ($B26*_c1+$C26*_c2+$D26*_c3+'Input spectra'!$Y25))</f>
        <v>0</v>
      </c>
      <c r="DO26">
        <f>DO$2*EXP(- DO$1 * ($B26*_c1+$C26*_c2+$D26*_c3+'Input spectra'!$Y25))</f>
        <v>0</v>
      </c>
      <c r="DP26">
        <f>DP$2*EXP(- DP$1 * ($B26*_c1+$C26*_c2+$D26*_c3+'Input spectra'!$Y25))</f>
        <v>0</v>
      </c>
      <c r="DQ26">
        <f>DQ$2*EXP(- DQ$1 * ($B26*_c1+$C26*_c2+$D26*_c3+'Input spectra'!$Y25))</f>
        <v>0</v>
      </c>
      <c r="DR26">
        <f>DR$2*EXP(- DR$1 * ($B26*_c1+$C26*_c2+$D26*_c3+'Input spectra'!$Y25))</f>
        <v>0</v>
      </c>
      <c r="DS26">
        <f>DS$2*EXP(- DS$1 * ($B26*_c1+$C26*_c2+$D26*_c3+'Input spectra'!$Y25))</f>
        <v>0</v>
      </c>
      <c r="DT26">
        <f>DT$2*EXP(- DT$1 * ($B26*_c1+$C26*_c2+$D26*_c3+'Input spectra'!$Y25))</f>
        <v>0</v>
      </c>
      <c r="DU26">
        <f>DU$2*EXP(- DU$1 * ($B26*_c1+$C26*_c2+$D26*_c3+'Input spectra'!$Y25))</f>
        <v>0</v>
      </c>
      <c r="DV26">
        <f>DV$2*EXP(- DV$1 * ($B26*_c1+$C26*_c2+$D26*_c3+'Input spectra'!$Y25))</f>
        <v>0</v>
      </c>
      <c r="DW26">
        <f>DW$2*EXP(- DW$1 * ($B26*_c1+$C26*_c2+$D26*_c3+'Input spectra'!$Y25))</f>
        <v>0</v>
      </c>
      <c r="DX26">
        <f>DX$2*EXP(- DX$1 * ($B26*_c1+$C26*_c2+$D26*_c3+'Input spectra'!$Y25))</f>
        <v>0</v>
      </c>
      <c r="DY26">
        <f>DY$2*EXP(- DY$1 * ($B26*_c1+$C26*_c2+$D26*_c3+'Input spectra'!$Y25))</f>
        <v>0</v>
      </c>
      <c r="DZ26">
        <f>DZ$2*EXP(- DZ$1 * ($B26*_c1+$C26*_c2+$D26*_c3+'Input spectra'!$Y25))</f>
        <v>0</v>
      </c>
      <c r="EA26">
        <f>EA$2*EXP(- EA$1 * ($B26*_c1+$C26*_c2+$D26*_c3+'Input spectra'!$Y25))</f>
        <v>0</v>
      </c>
      <c r="EB26">
        <f>EB$2*EXP(- EB$1 * ($B26*_c1+$C26*_c2+$D26*_c3+'Input spectra'!$Y25))</f>
        <v>0</v>
      </c>
      <c r="EC26">
        <f>EC$2*EXP(- EC$1 * ($B26*_c1+$C26*_c2+$D26*_c3+'Input spectra'!$Y25))</f>
        <v>0</v>
      </c>
      <c r="ED26">
        <f>ED$2*EXP(- ED$1 * ($B26*_c1+$C26*_c2+$D26*_c3+'Input spectra'!$Y25))</f>
        <v>0</v>
      </c>
      <c r="EE26">
        <f>EE$2*EXP(- EE$1 * ($B26*_c1+$C26*_c2+$D26*_c3+'Input spectra'!$Y25))</f>
        <v>0</v>
      </c>
      <c r="EF26">
        <f>EF$2*EXP(- EF$1 * ($B26*_c1+$C26*_c2+$D26*_c3+'Input spectra'!$Y25))</f>
        <v>0</v>
      </c>
      <c r="EG26">
        <f>EG$2*EXP(- EG$1 * ($B26*_c1+$C26*_c2+$D26*_c3+'Input spectra'!$Y25))</f>
        <v>0</v>
      </c>
      <c r="EH26">
        <f>EH$2*EXP(- EH$1 * ($B26*_c1+$C26*_c2+$D26*_c3+'Input spectra'!$Y25))</f>
        <v>0</v>
      </c>
      <c r="EI26">
        <f>EI$2*EXP(- EI$1 * ($B26*_c1+$C26*_c2+$D26*_c3+'Input spectra'!$Y25))</f>
        <v>0</v>
      </c>
      <c r="EJ26">
        <f>EJ$2*EXP(- EJ$1 * ($B26*_c1+$C26*_c2+$D26*_c3+'Input spectra'!$Y25))</f>
        <v>0</v>
      </c>
      <c r="EK26">
        <f>EK$2*EXP(- EK$1 * ($B26*_c1+$C26*_c2+$D26*_c3+'Input spectra'!$Y25))</f>
        <v>0</v>
      </c>
      <c r="EL26">
        <f>EL$2*EXP(- EL$1 * ($B26*_c1+$C26*_c2+$D26*_c3+'Input spectra'!$Y25))</f>
        <v>0</v>
      </c>
      <c r="EM26">
        <f>EM$2*EXP(- EM$1 * ($B26*_c1+$C26*_c2+$D26*_c3+'Input spectra'!$Y25))</f>
        <v>0</v>
      </c>
      <c r="EN26">
        <f>EN$2*EXP(- EN$1 * ($B26*_c1+$C26*_c2+$D26*_c3+'Input spectra'!$Y25))</f>
        <v>0</v>
      </c>
      <c r="EO26">
        <f>EO$2*EXP(- EO$1 * ($B26*_c1+$C26*_c2+$D26*_c3+'Input spectra'!$Y25))</f>
        <v>0</v>
      </c>
      <c r="EP26">
        <f>EP$2*EXP(- EP$1 * ($B26*_c1+$C26*_c2+$D26*_c3+'Input spectra'!$Y25))</f>
        <v>0</v>
      </c>
      <c r="EQ26">
        <f>EQ$2*EXP(- EQ$1 * ($B26*_c1+$C26*_c2+$D26*_c3+'Input spectra'!$Y25))</f>
        <v>0</v>
      </c>
      <c r="ER26">
        <f>ER$2*EXP(- ER$1 * ($B26*_c1+$C26*_c2+$D26*_c3+'Input spectra'!$Y25))</f>
        <v>0</v>
      </c>
      <c r="ES26">
        <f>ES$2*EXP(- ES$1 * ($B26*_c1+$C26*_c2+$D26*_c3+'Input spectra'!$Y25))</f>
        <v>0</v>
      </c>
      <c r="ET26">
        <f>ET$2*EXP(- ET$1 * ($B26*_c1+$C26*_c2+$D26*_c3+'Input spectra'!$Y25))</f>
        <v>0</v>
      </c>
      <c r="EU26">
        <f>EU$2*EXP(- EU$1 * ($B26*_c1+$C26*_c2+$D26*_c3+'Input spectra'!$Y25))</f>
        <v>0</v>
      </c>
      <c r="EV26">
        <f>EV$2*EXP(- EV$1 * ($B26*_c1+$C26*_c2+$D26*_c3+'Input spectra'!$Y25))</f>
        <v>0</v>
      </c>
      <c r="EW26">
        <f>EW$2*EXP(- EW$1 * ($B26*_c1+$C26*_c2+$D26*_c3+'Input spectra'!$Y25))</f>
        <v>0</v>
      </c>
      <c r="EX26">
        <f>EX$2*EXP(- EX$1 * ($B26*_c1+$C26*_c2+$D26*_c3+'Input spectra'!$Y25))</f>
        <v>0</v>
      </c>
      <c r="EY26">
        <f>EY$2*EXP(- EY$1 * ($B26*_c1+$C26*_c2+$D26*_c3+'Input spectra'!$Y25))</f>
        <v>0</v>
      </c>
      <c r="FA26">
        <f t="shared" si="0"/>
        <v>3.2844951245547101E-2</v>
      </c>
      <c r="FD26">
        <f>(1-EXP(-($B26*_c1+$C26*_c2+$D26*_c3+'Input spectra'!$Y25)*_t))/2</f>
        <v>0.49634599597993684</v>
      </c>
      <c r="FE26">
        <f>LN(1-FD26)/(-($B26*_c1+$C26*_c2+$D26*_c3+'Input spectra'!$Y25))</f>
        <v>6.9719027231486472E-2</v>
      </c>
    </row>
    <row r="27" spans="1:161" x14ac:dyDescent="0.25">
      <c r="A27">
        <v>400</v>
      </c>
      <c r="B27">
        <f>'Input spectra'!B26</f>
        <v>1.04171843961628</v>
      </c>
      <c r="C27">
        <f>'Input spectra'!D26</f>
        <v>0.99938853219933799</v>
      </c>
      <c r="D27">
        <f>'Input spectra'!F26</f>
        <v>2.4296891520406101E-2</v>
      </c>
      <c r="E27">
        <f>E$2*EXP(- E$1 * ($B27*_c1+$C27*_c2+$D27*_c3+'Input spectra'!$Y26))</f>
        <v>2.0653927966864227E-2</v>
      </c>
      <c r="F27">
        <f>F$2*EXP(- F$1 * ($B27*_c1+$C27*_c2+$D27*_c3+'Input spectra'!$Y26))</f>
        <v>8.0805627127617675E-3</v>
      </c>
      <c r="G27">
        <f>G$2*EXP(- G$1 * ($B27*_c1+$C27*_c2+$D27*_c3+'Input spectra'!$Y26))</f>
        <v>3.1612378950799684E-3</v>
      </c>
      <c r="H27">
        <f>H$2*EXP(- H$1 * ($B27*_c1+$C27*_c2+$D27*_c3+'Input spectra'!$Y26))</f>
        <v>1.2366563559422367E-3</v>
      </c>
      <c r="I27">
        <f>I$2*EXP(- I$1 * ($B27*_c1+$C27*_c2+$D27*_c3+'Input spectra'!$Y26))</f>
        <v>4.8374536221231634E-4</v>
      </c>
      <c r="J27">
        <f>J$2*EXP(- J$1 * ($B27*_c1+$C27*_c2+$D27*_c3+'Input spectra'!$Y26))</f>
        <v>1.8921700241089691E-4</v>
      </c>
      <c r="K27">
        <f>K$2*EXP(- K$1 * ($B27*_c1+$C27*_c2+$D27*_c3+'Input spectra'!$Y26))</f>
        <v>7.4008004495150048E-5</v>
      </c>
      <c r="L27">
        <f>L$2*EXP(- L$1 * ($B27*_c1+$C27*_c2+$D27*_c3+'Input spectra'!$Y26))</f>
        <v>2.8944899355730319E-5</v>
      </c>
      <c r="M27">
        <f>M$2*EXP(- M$1 * ($B27*_c1+$C27*_c2+$D27*_c3+'Input spectra'!$Y26))</f>
        <v>1.1319827753180082E-5</v>
      </c>
      <c r="N27">
        <f>N$2*EXP(- N$1 * ($B27*_c1+$C27*_c2+$D27*_c3+'Input spectra'!$Y26))</f>
        <v>4.4267156024790335E-6</v>
      </c>
      <c r="O27">
        <f>O$2*EXP(- O$1 * ($B27*_c1+$C27*_c2+$D27*_c3+'Input spectra'!$Y26))</f>
        <v>1.7309999120998357E-6</v>
      </c>
      <c r="P27">
        <f>P$2*EXP(- P$1 * ($B27*_c1+$C27*_c2+$D27*_c3+'Input spectra'!$Y26))</f>
        <v>6.7683946889894711E-7</v>
      </c>
      <c r="Q27">
        <f>Q$2*EXP(- Q$1 * ($B27*_c1+$C27*_c2+$D27*_c3+'Input spectra'!$Y26))</f>
        <v>2.6463488028639981E-7</v>
      </c>
      <c r="R27">
        <f>R$2*EXP(- R$1 * ($B27*_c1+$C27*_c2+$D27*_c3+'Input spectra'!$Y26))</f>
        <v>1.0346199286498471E-7</v>
      </c>
      <c r="S27">
        <f>S$2*EXP(- S$1 * ($B27*_c1+$C27*_c2+$D27*_c3+'Input spectra'!$Y26))</f>
        <v>4.044701627415389E-8</v>
      </c>
      <c r="T27">
        <f>T$2*EXP(- T$1 * ($B27*_c1+$C27*_c2+$D27*_c3+'Input spectra'!$Y26))</f>
        <v>1.5811154383826777E-8</v>
      </c>
      <c r="U27">
        <f>U$2*EXP(- U$1 * ($B27*_c1+$C27*_c2+$D27*_c3+'Input spectra'!$Y26))</f>
        <v>6.1803296299096753E-9</v>
      </c>
      <c r="V27">
        <f>V$2*EXP(- V$1 * ($B27*_c1+$C27*_c2+$D27*_c3+'Input spectra'!$Y26))</f>
        <v>2.4156287416665113E-9</v>
      </c>
      <c r="W27">
        <f>W$2*EXP(- W$1 * ($B27*_c1+$C27*_c2+$D27*_c3+'Input spectra'!$Y26))</f>
        <v>9.4410160225778325E-10</v>
      </c>
      <c r="X27">
        <f>X$2*EXP(- X$1 * ($B27*_c1+$C27*_c2+$D27*_c3+'Input spectra'!$Y26))</f>
        <v>3.6895786544132354E-10</v>
      </c>
      <c r="Y27">
        <f>Y$2*EXP(- Y$1 * ($B27*_c1+$C27*_c2+$D27*_c3+'Input spectra'!$Y26))</f>
        <v>1.4417958977890576E-10</v>
      </c>
      <c r="Z27">
        <f>Z$2*EXP(- Z$1 * ($B27*_c1+$C27*_c2+$D27*_c3+'Input spectra'!$Y26))</f>
        <v>5.6337716608554634E-11</v>
      </c>
      <c r="AA27">
        <f>AA$2*EXP(- AA$1 * ($B27*_c1+$C27*_c2+$D27*_c3+'Input spectra'!$Y26))</f>
        <v>2.2012156614057955E-11</v>
      </c>
      <c r="AB27">
        <f>AB$2*EXP(- AB$1 * ($B27*_c1+$C27*_c2+$D27*_c3+'Input spectra'!$Y26))</f>
        <v>8.5998977180303713E-12</v>
      </c>
      <c r="AC27">
        <f>AC$2*EXP(- AC$1 * ($B27*_c1+$C27*_c2+$D27*_c3+'Input spectra'!$Y26))</f>
        <v>3.3596245234234632E-12</v>
      </c>
      <c r="AD27">
        <f>AD$2*EXP(- AD$1 * ($B27*_c1+$C27*_c2+$D27*_c3+'Input spectra'!$Y26))</f>
        <v>1.3123642004889349E-12</v>
      </c>
      <c r="AE27">
        <f>AE$2*EXP(- AE$1 * ($B27*_c1+$C27*_c2+$D27*_c3+'Input spectra'!$Y26))</f>
        <v>5.1260587295962181E-13</v>
      </c>
      <c r="AF27">
        <f>AF$2*EXP(- AF$1 * ($B27*_c1+$C27*_c2+$D27*_c3+'Input spectra'!$Y26))</f>
        <v>2.0020629533761485E-13</v>
      </c>
      <c r="AG27">
        <f>AG$2*EXP(- AG$1 * ($B27*_c1+$C27*_c2+$D27*_c3+'Input spectra'!$Y26))</f>
        <v>7.8187295647146809E-14</v>
      </c>
      <c r="AH27">
        <f>AH$2*EXP(- AH$1 * ($B27*_c1+$C27*_c2+$D27*_c3+'Input spectra'!$Y26))</f>
        <v>3.0532214811151813E-14</v>
      </c>
      <c r="AI27">
        <f>AI$2*EXP(- AI$1 * ($B27*_c1+$C27*_c2+$D27*_c3+'Input spectra'!$Y26))</f>
        <v>1.1921843240001783E-14</v>
      </c>
      <c r="AJ27">
        <f>AJ$2*EXP(- AJ$1 * ($B27*_c1+$C27*_c2+$D27*_c3+'Input spectra'!$Y26))</f>
        <v>4.6546903176315412E-15</v>
      </c>
      <c r="AK27">
        <f>AK$2*EXP(- AK$1 * ($B27*_c1+$C27*_c2+$D27*_c3+'Input spectra'!$Y26))</f>
        <v>1.8171875460807484E-15</v>
      </c>
      <c r="AL27">
        <f>AL$2*EXP(- AL$1 * ($B27*_c1+$C27*_c2+$D27*_c3+'Input spectra'!$Y26))</f>
        <v>7.0936466689484735E-16</v>
      </c>
      <c r="AM27">
        <f>AM$2*EXP(- AM$1 * ($B27*_c1+$C27*_c2+$D27*_c3+'Input spectra'!$Y26))</f>
        <v>2.7688500740326989E-16</v>
      </c>
      <c r="AN27">
        <f>AN$2*EXP(- AN$1 * ($B27*_c1+$C27*_c2+$D27*_c3+'Input spectra'!$Y26))</f>
        <v>1.080658910383179E-16</v>
      </c>
      <c r="AO27">
        <f>AO$2*EXP(- AO$1 * ($B27*_c1+$C27*_c2+$D27*_c3+'Input spectra'!$Y26))</f>
        <v>4.2173179861113153E-17</v>
      </c>
      <c r="AP27">
        <f>AP$2*EXP(- AP$1 * ($B27*_c1+$C27*_c2+$D27*_c3+'Input spectra'!$Y26))</f>
        <v>1.6456661854386754E-17</v>
      </c>
      <c r="AQ27">
        <f>AQ$2*EXP(- AQ$1 * ($B27*_c1+$C27*_c2+$D27*_c3+'Input spectra'!$Y26))</f>
        <v>6.4210194156869444E-18</v>
      </c>
      <c r="AR27">
        <f>AR$2*EXP(- AR$1 * ($B27*_c1+$C27*_c2+$D27*_c3+'Input spectra'!$Y26))</f>
        <v>2.5050833900308202E-18</v>
      </c>
      <c r="AS27">
        <f>AS$2*EXP(- AS$1 * ($B27*_c1+$C27*_c2+$D27*_c3+'Input spectra'!$Y26))</f>
        <v>9.7722700050010334E-19</v>
      </c>
      <c r="AT27">
        <f>AT$2*EXP(- AT$1 * ($B27*_c1+$C27*_c2+$D27*_c3+'Input spectra'!$Y26))</f>
        <v>3.8117364611716107E-19</v>
      </c>
      <c r="AU27">
        <f>AU$2*EXP(- AU$1 * ($B27*_c1+$C27*_c2+$D27*_c3+'Input spectra'!$Y26))</f>
        <v>1.4866319272777115E-19</v>
      </c>
      <c r="AV27">
        <f>AV$2*EXP(- AV$1 * ($B27*_c1+$C27*_c2+$D27*_c3+'Input spectra'!$Y26))</f>
        <v>5.7974396681454498E-20</v>
      </c>
      <c r="AW27">
        <f>AW$2*EXP(- AW$1 * ($B27*_c1+$C27*_c2+$D27*_c3+'Input spectra'!$Y26))</f>
        <v>2.2605816284958145E-20</v>
      </c>
      <c r="AX27">
        <f>AX$2*EXP(- AX$1 * ($B27*_c1+$C27*_c2+$D27*_c3+'Input spectra'!$Y26))</f>
        <v>8.813618976661719E-21</v>
      </c>
      <c r="AY27">
        <f>AY$2*EXP(- AY$1 * ($B27*_c1+$C27*_c2+$D27*_c3+'Input spectra'!$Y26))</f>
        <v>3.1015529859771896E-21</v>
      </c>
      <c r="AZ27">
        <f>AZ$2*EXP(- AZ$1 * ($B27*_c1+$C27*_c2+$D27*_c3+'Input spectra'!$Y26))</f>
        <v>1.0491421247137976E-21</v>
      </c>
      <c r="BA27">
        <f>BA$2*EXP(- BA$1 * ($B27*_c1+$C27*_c2+$D27*_c3+'Input spectra'!$Y26))</f>
        <v>3.7387334209388868E-22</v>
      </c>
      <c r="BB27">
        <f>BB$2*EXP(- BB$1 * ($B27*_c1+$C27*_c2+$D27*_c3+'Input spectra'!$Y26))</f>
        <v>1.3557713830015878E-22</v>
      </c>
      <c r="BC27">
        <f>BC$2*EXP(- BC$1 * ($B27*_c1+$C27*_c2+$D27*_c3+'Input spectra'!$Y26))</f>
        <v>4.9651166784436948E-23</v>
      </c>
      <c r="BD27">
        <f>BD$2*EXP(- BD$1 * ($B27*_c1+$C27*_c2+$D27*_c3+'Input spectra'!$Y26))</f>
        <v>1.8304502679021026E-23</v>
      </c>
      <c r="BE27">
        <f>BE$2*EXP(- BE$1 * ($B27*_c1+$C27*_c2+$D27*_c3+'Input spectra'!$Y26))</f>
        <v>6.7814375180418557E-24</v>
      </c>
      <c r="BF27">
        <f>BF$2*EXP(- BF$1 * ($B27*_c1+$C27*_c2+$D27*_c3+'Input spectra'!$Y26))</f>
        <v>2.5220924899777932E-24</v>
      </c>
      <c r="BG27">
        <f>BG$2*EXP(- BG$1 * ($B27*_c1+$C27*_c2+$D27*_c3+'Input spectra'!$Y26))</f>
        <v>9.4095430180726821E-25</v>
      </c>
      <c r="BH27">
        <f>BH$2*EXP(- BH$1 * ($B27*_c1+$C27*_c2+$D27*_c3+'Input spectra'!$Y26))</f>
        <v>3.5198690597812354E-25</v>
      </c>
      <c r="BI27">
        <f>BI$2*EXP(- BI$1 * ($B27*_c1+$C27*_c2+$D27*_c3+'Input spectra'!$Y26))</f>
        <v>1.3196943235230844E-25</v>
      </c>
      <c r="BJ27">
        <f>BJ$2*EXP(- BJ$1 * ($B27*_c1+$C27*_c2+$D27*_c3+'Input spectra'!$Y26))</f>
        <v>4.9577535136599552E-26</v>
      </c>
      <c r="BK27">
        <f>BK$2*EXP(- BK$1 * ($B27*_c1+$C27*_c2+$D27*_c3+'Input spectra'!$Y26))</f>
        <v>1.8657919494917512E-26</v>
      </c>
      <c r="BL27">
        <f>BL$2*EXP(- BL$1 * ($B27*_c1+$C27*_c2+$D27*_c3+'Input spectra'!$Y26))</f>
        <v>7.0328115018476966E-27</v>
      </c>
      <c r="BM27">
        <f>BM$2*EXP(- BM$1 * ($B27*_c1+$C27*_c2+$D27*_c3+'Input spectra'!$Y26))</f>
        <v>2.6547093227663169E-27</v>
      </c>
      <c r="BN27">
        <f>BN$2*EXP(- BN$1 * ($B27*_c1+$C27*_c2+$D27*_c3+'Input spectra'!$Y26))</f>
        <v>1.0033965625127881E-27</v>
      </c>
      <c r="BO27">
        <f>BO$2*EXP(- BO$1 * ($B27*_c1+$C27*_c2+$D27*_c3+'Input spectra'!$Y26))</f>
        <v>3.7970783362212586E-28</v>
      </c>
      <c r="BP27">
        <f>BP$2*EXP(- BP$1 * ($B27*_c1+$C27*_c2+$D27*_c3+'Input spectra'!$Y26))</f>
        <v>1.4384939877266572E-28</v>
      </c>
      <c r="BQ27">
        <f>BQ$2*EXP(- BQ$1 * ($B27*_c1+$C27*_c2+$D27*_c3+'Input spectra'!$Y26))</f>
        <v>5.4552366396065029E-29</v>
      </c>
      <c r="BR27">
        <f>BR$2*EXP(- BR$1 * ($B27*_c1+$C27*_c2+$D27*_c3+'Input spectra'!$Y26))</f>
        <v>2.0707896699402416E-29</v>
      </c>
      <c r="BS27">
        <f>BS$2*EXP(- BS$1 * ($B27*_c1+$C27*_c2+$D27*_c3+'Input spectra'!$Y26))</f>
        <v>7.8677144800874123E-30</v>
      </c>
      <c r="BT27">
        <f>BT$2*EXP(- BT$1 * ($B27*_c1+$C27*_c2+$D27*_c3+'Input spectra'!$Y26))</f>
        <v>2.9917666382936496E-30</v>
      </c>
      <c r="BU27">
        <f>BU$2*EXP(- BU$1 * ($B27*_c1+$C27*_c2+$D27*_c3+'Input spectra'!$Y26))</f>
        <v>1.1385501848411465E-30</v>
      </c>
      <c r="BV27">
        <f>BV$2*EXP(- BV$1 * ($B27*_c1+$C27*_c2+$D27*_c3+'Input spectra'!$Y26))</f>
        <v>4.3361362715385279E-31</v>
      </c>
      <c r="BW27">
        <f>BW$2*EXP(- BW$1 * ($B27*_c1+$C27*_c2+$D27*_c3+'Input spectra'!$Y26))</f>
        <v>1.6525808354148771E-31</v>
      </c>
      <c r="BX27">
        <f>BX$2*EXP(- BX$1 * ($B27*_c1+$C27*_c2+$D27*_c3+'Input spectra'!$Y26))</f>
        <v>6.3025440026253071E-32</v>
      </c>
      <c r="BY27">
        <f>BY$2*EXP(- BY$1 * ($B27*_c1+$C27*_c2+$D27*_c3+'Input spectra'!$Y26))</f>
        <v>2.4051831574114674E-32</v>
      </c>
      <c r="BZ27">
        <f>BZ$2*EXP(- BZ$1 * ($B27*_c1+$C27*_c2+$D27*_c3+'Input spectra'!$Y26))</f>
        <v>9.1843076070052871E-33</v>
      </c>
      <c r="CA27">
        <f>CA$2*EXP(- CA$1 * ($B27*_c1+$C27*_c2+$D27*_c3+'Input spectra'!$Y26))</f>
        <v>3.5091234606619163E-33</v>
      </c>
      <c r="CB27">
        <f>CB$2*EXP(- CB$1 * ($B27*_c1+$C27*_c2+$D27*_c3+'Input spectra'!$Y26))</f>
        <v>1.3415094266897695E-33</v>
      </c>
      <c r="CC27">
        <f>CC$2*EXP(- CC$1 * ($B27*_c1+$C27*_c2+$D27*_c3+'Input spectra'!$Y26))</f>
        <v>5.1312288564341898E-34</v>
      </c>
      <c r="CD27">
        <f>CD$2*EXP(- CD$1 * ($B27*_c1+$C27*_c2+$D27*_c3+'Input spectra'!$Y26))</f>
        <v>1.963686157936977E-34</v>
      </c>
      <c r="CE27">
        <f>CE$2*EXP(- CE$1 * ($B27*_c1+$C27*_c2+$D27*_c3+'Input spectra'!$Y26))</f>
        <v>7.5185992314510865E-35</v>
      </c>
      <c r="CF27">
        <f>CF$2*EXP(- CF$1 * ($B27*_c1+$C27*_c2+$D27*_c3+'Input spectra'!$Y26))</f>
        <v>2.8801007435259808E-35</v>
      </c>
      <c r="CG27">
        <f>CG$2*EXP(- CG$1 * ($B27*_c1+$C27*_c2+$D27*_c3+'Input spectra'!$Y26))</f>
        <v>1.1037648786697526E-35</v>
      </c>
      <c r="CH27">
        <f>CH$2*EXP(- CH$1 * ($B27*_c1+$C27*_c2+$D27*_c3+'Input spectra'!$Y26))</f>
        <v>4.2319094039237129E-36</v>
      </c>
      <c r="CI27">
        <f>CI$2*EXP(- CI$1 * ($B27*_c1+$C27*_c2+$D27*_c3+'Input spectra'!$Y26))</f>
        <v>1.6232306990702724E-36</v>
      </c>
      <c r="CJ27">
        <f>CJ$2*EXP(- CJ$1 * ($B27*_c1+$C27*_c2+$D27*_c3+'Input spectra'!$Y26))</f>
        <v>6.2287633240315309E-37</v>
      </c>
      <c r="CK27">
        <f>CK$2*EXP(- CK$1 * ($B27*_c1+$C27*_c2+$D27*_c3+'Input spectra'!$Y26))</f>
        <v>2.3910853472246801E-37</v>
      </c>
      <c r="CL27">
        <f>CL$2*EXP(- CL$1 * ($B27*_c1+$C27*_c2+$D27*_c3+'Input spectra'!$Y26))</f>
        <v>9.1823597919714597E-38</v>
      </c>
      <c r="CM27">
        <f>CM$2*EXP(- CM$1 * ($B27*_c1+$C27*_c2+$D27*_c3+'Input spectra'!$Y26))</f>
        <v>3.5275577789241648E-38</v>
      </c>
      <c r="CN27">
        <f>CN$2*EXP(- CN$1 * ($B27*_c1+$C27*_c2+$D27*_c3+'Input spectra'!$Y26))</f>
        <v>1.3556559370212871E-38</v>
      </c>
      <c r="CO27">
        <f>CO$2*EXP(- CO$1 * ($B27*_c1+$C27*_c2+$D27*_c3+'Input spectra'!$Y26))</f>
        <v>5.2116532936588027E-39</v>
      </c>
      <c r="CP27">
        <f>CP$2*EXP(- CP$1 * ($B27*_c1+$C27*_c2+$D27*_c3+'Input spectra'!$Y26))</f>
        <v>2.0042305030306141E-39</v>
      </c>
      <c r="CQ27">
        <f>CQ$2*EXP(- CQ$1 * ($B27*_c1+$C27*_c2+$D27*_c3+'Input spectra'!$Y26))</f>
        <v>7.7101279421601489E-40</v>
      </c>
      <c r="CR27">
        <f>CR$2*EXP(- CR$1 * ($B27*_c1+$C27*_c2+$D27*_c3+'Input spectra'!$Y26))</f>
        <v>2.9669698386870983E-40</v>
      </c>
      <c r="CS27">
        <f>CS$2*EXP(- CS$1 * ($B27*_c1+$C27*_c2+$D27*_c3+'Input spectra'!$Y26))</f>
        <v>7.5618717172385571E-41</v>
      </c>
      <c r="CT27">
        <f>CT$2*EXP(- CT$1 * ($B27*_c1+$C27*_c2+$D27*_c3+'Input spectra'!$Y26))</f>
        <v>1.9442819666154567E-41</v>
      </c>
      <c r="CU27">
        <f>CU$2*EXP(- CU$1 * ($B27*_c1+$C27*_c2+$D27*_c3+'Input spectra'!$Y26))</f>
        <v>5.3302002258228192E-42</v>
      </c>
      <c r="CV27">
        <f>CV$2*EXP(- CV$1 * ($B27*_c1+$C27*_c2+$D27*_c3+'Input spectra'!$Y26))</f>
        <v>1.4678451405424597E-42</v>
      </c>
      <c r="CW27">
        <f>CW$2*EXP(- CW$1 * ($B27*_c1+$C27*_c2+$D27*_c3+'Input spectra'!$Y26))</f>
        <v>3.9675132163852692E-43</v>
      </c>
      <c r="CX27">
        <f>CX$2*EXP(- CX$1 * ($B27*_c1+$C27*_c2+$D27*_c3+'Input spectra'!$Y26))</f>
        <v>1.032418024440589E-43</v>
      </c>
      <c r="CY27">
        <f>CY$2*EXP(- CY$1 * ($B27*_c1+$C27*_c2+$D27*_c3+'Input spectra'!$Y26))</f>
        <v>2.5239494314585391E-44</v>
      </c>
      <c r="CZ27">
        <f>CZ$2*EXP(- CZ$1 * ($B27*_c1+$C27*_c2+$D27*_c3+'Input spectra'!$Y26))</f>
        <v>5.5714937078618678E-45</v>
      </c>
      <c r="DA27">
        <f>DA$2*EXP(- DA$1 * ($B27*_c1+$C27*_c2+$D27*_c3+'Input spectra'!$Y26))</f>
        <v>1.0255444428790342E-45</v>
      </c>
      <c r="DB27">
        <f>DB$2*EXP(- DB$1 * ($B27*_c1+$C27*_c2+$D27*_c3+'Input spectra'!$Y26))</f>
        <v>1.2703886881563393E-46</v>
      </c>
      <c r="DC27">
        <f>DC$2*EXP(- DC$1 * ($B27*_c1+$C27*_c2+$D27*_c3+'Input spectra'!$Y26))</f>
        <v>3.1944486465767592E-48</v>
      </c>
      <c r="DD27">
        <f>DD$2*EXP(- DD$1 * ($B27*_c1+$C27*_c2+$D27*_c3+'Input spectra'!$Y26))</f>
        <v>0</v>
      </c>
      <c r="DE27">
        <f>DE$2*EXP(- DE$1 * ($B27*_c1+$C27*_c2+$D27*_c3+'Input spectra'!$Y26))</f>
        <v>0</v>
      </c>
      <c r="DF27">
        <f>DF$2*EXP(- DF$1 * ($B27*_c1+$C27*_c2+$D27*_c3+'Input spectra'!$Y26))</f>
        <v>0</v>
      </c>
      <c r="DG27">
        <f>DG$2*EXP(- DG$1 * ($B27*_c1+$C27*_c2+$D27*_c3+'Input spectra'!$Y26))</f>
        <v>0</v>
      </c>
      <c r="DH27">
        <f>DH$2*EXP(- DH$1 * ($B27*_c1+$C27*_c2+$D27*_c3+'Input spectra'!$Y26))</f>
        <v>0</v>
      </c>
      <c r="DI27">
        <f>DI$2*EXP(- DI$1 * ($B27*_c1+$C27*_c2+$D27*_c3+'Input spectra'!$Y26))</f>
        <v>0</v>
      </c>
      <c r="DJ27">
        <f>DJ$2*EXP(- DJ$1 * ($B27*_c1+$C27*_c2+$D27*_c3+'Input spectra'!$Y26))</f>
        <v>0</v>
      </c>
      <c r="DK27">
        <f>DK$2*EXP(- DK$1 * ($B27*_c1+$C27*_c2+$D27*_c3+'Input spectra'!$Y26))</f>
        <v>0</v>
      </c>
      <c r="DL27">
        <f>DL$2*EXP(- DL$1 * ($B27*_c1+$C27*_c2+$D27*_c3+'Input spectra'!$Y26))</f>
        <v>0</v>
      </c>
      <c r="DM27">
        <f>DM$2*EXP(- DM$1 * ($B27*_c1+$C27*_c2+$D27*_c3+'Input spectra'!$Y26))</f>
        <v>0</v>
      </c>
      <c r="DN27">
        <f>DN$2*EXP(- DN$1 * ($B27*_c1+$C27*_c2+$D27*_c3+'Input spectra'!$Y26))</f>
        <v>0</v>
      </c>
      <c r="DO27">
        <f>DO$2*EXP(- DO$1 * ($B27*_c1+$C27*_c2+$D27*_c3+'Input spectra'!$Y26))</f>
        <v>0</v>
      </c>
      <c r="DP27">
        <f>DP$2*EXP(- DP$1 * ($B27*_c1+$C27*_c2+$D27*_c3+'Input spectra'!$Y26))</f>
        <v>0</v>
      </c>
      <c r="DQ27">
        <f>DQ$2*EXP(- DQ$1 * ($B27*_c1+$C27*_c2+$D27*_c3+'Input spectra'!$Y26))</f>
        <v>0</v>
      </c>
      <c r="DR27">
        <f>DR$2*EXP(- DR$1 * ($B27*_c1+$C27*_c2+$D27*_c3+'Input spectra'!$Y26))</f>
        <v>0</v>
      </c>
      <c r="DS27">
        <f>DS$2*EXP(- DS$1 * ($B27*_c1+$C27*_c2+$D27*_c3+'Input spectra'!$Y26))</f>
        <v>0</v>
      </c>
      <c r="DT27">
        <f>DT$2*EXP(- DT$1 * ($B27*_c1+$C27*_c2+$D27*_c3+'Input spectra'!$Y26))</f>
        <v>0</v>
      </c>
      <c r="DU27">
        <f>DU$2*EXP(- DU$1 * ($B27*_c1+$C27*_c2+$D27*_c3+'Input spectra'!$Y26))</f>
        <v>0</v>
      </c>
      <c r="DV27">
        <f>DV$2*EXP(- DV$1 * ($B27*_c1+$C27*_c2+$D27*_c3+'Input spectra'!$Y26))</f>
        <v>0</v>
      </c>
      <c r="DW27">
        <f>DW$2*EXP(- DW$1 * ($B27*_c1+$C27*_c2+$D27*_c3+'Input spectra'!$Y26))</f>
        <v>0</v>
      </c>
      <c r="DX27">
        <f>DX$2*EXP(- DX$1 * ($B27*_c1+$C27*_c2+$D27*_c3+'Input spectra'!$Y26))</f>
        <v>0</v>
      </c>
      <c r="DY27">
        <f>DY$2*EXP(- DY$1 * ($B27*_c1+$C27*_c2+$D27*_c3+'Input spectra'!$Y26))</f>
        <v>0</v>
      </c>
      <c r="DZ27">
        <f>DZ$2*EXP(- DZ$1 * ($B27*_c1+$C27*_c2+$D27*_c3+'Input spectra'!$Y26))</f>
        <v>0</v>
      </c>
      <c r="EA27">
        <f>EA$2*EXP(- EA$1 * ($B27*_c1+$C27*_c2+$D27*_c3+'Input spectra'!$Y26))</f>
        <v>0</v>
      </c>
      <c r="EB27">
        <f>EB$2*EXP(- EB$1 * ($B27*_c1+$C27*_c2+$D27*_c3+'Input spectra'!$Y26))</f>
        <v>0</v>
      </c>
      <c r="EC27">
        <f>EC$2*EXP(- EC$1 * ($B27*_c1+$C27*_c2+$D27*_c3+'Input spectra'!$Y26))</f>
        <v>0</v>
      </c>
      <c r="ED27">
        <f>ED$2*EXP(- ED$1 * ($B27*_c1+$C27*_c2+$D27*_c3+'Input spectra'!$Y26))</f>
        <v>0</v>
      </c>
      <c r="EE27">
        <f>EE$2*EXP(- EE$1 * ($B27*_c1+$C27*_c2+$D27*_c3+'Input spectra'!$Y26))</f>
        <v>0</v>
      </c>
      <c r="EF27">
        <f>EF$2*EXP(- EF$1 * ($B27*_c1+$C27*_c2+$D27*_c3+'Input spectra'!$Y26))</f>
        <v>0</v>
      </c>
      <c r="EG27">
        <f>EG$2*EXP(- EG$1 * ($B27*_c1+$C27*_c2+$D27*_c3+'Input spectra'!$Y26))</f>
        <v>0</v>
      </c>
      <c r="EH27">
        <f>EH$2*EXP(- EH$1 * ($B27*_c1+$C27*_c2+$D27*_c3+'Input spectra'!$Y26))</f>
        <v>0</v>
      </c>
      <c r="EI27">
        <f>EI$2*EXP(- EI$1 * ($B27*_c1+$C27*_c2+$D27*_c3+'Input spectra'!$Y26))</f>
        <v>0</v>
      </c>
      <c r="EJ27">
        <f>EJ$2*EXP(- EJ$1 * ($B27*_c1+$C27*_c2+$D27*_c3+'Input spectra'!$Y26))</f>
        <v>0</v>
      </c>
      <c r="EK27">
        <f>EK$2*EXP(- EK$1 * ($B27*_c1+$C27*_c2+$D27*_c3+'Input spectra'!$Y26))</f>
        <v>0</v>
      </c>
      <c r="EL27">
        <f>EL$2*EXP(- EL$1 * ($B27*_c1+$C27*_c2+$D27*_c3+'Input spectra'!$Y26))</f>
        <v>0</v>
      </c>
      <c r="EM27">
        <f>EM$2*EXP(- EM$1 * ($B27*_c1+$C27*_c2+$D27*_c3+'Input spectra'!$Y26))</f>
        <v>0</v>
      </c>
      <c r="EN27">
        <f>EN$2*EXP(- EN$1 * ($B27*_c1+$C27*_c2+$D27*_c3+'Input spectra'!$Y26))</f>
        <v>0</v>
      </c>
      <c r="EO27">
        <f>EO$2*EXP(- EO$1 * ($B27*_c1+$C27*_c2+$D27*_c3+'Input spectra'!$Y26))</f>
        <v>0</v>
      </c>
      <c r="EP27">
        <f>EP$2*EXP(- EP$1 * ($B27*_c1+$C27*_c2+$D27*_c3+'Input spectra'!$Y26))</f>
        <v>0</v>
      </c>
      <c r="EQ27">
        <f>EQ$2*EXP(- EQ$1 * ($B27*_c1+$C27*_c2+$D27*_c3+'Input spectra'!$Y26))</f>
        <v>0</v>
      </c>
      <c r="ER27">
        <f>ER$2*EXP(- ER$1 * ($B27*_c1+$C27*_c2+$D27*_c3+'Input spectra'!$Y26))</f>
        <v>0</v>
      </c>
      <c r="ES27">
        <f>ES$2*EXP(- ES$1 * ($B27*_c1+$C27*_c2+$D27*_c3+'Input spectra'!$Y26))</f>
        <v>0</v>
      </c>
      <c r="ET27">
        <f>ET$2*EXP(- ET$1 * ($B27*_c1+$C27*_c2+$D27*_c3+'Input spectra'!$Y26))</f>
        <v>0</v>
      </c>
      <c r="EU27">
        <f>EU$2*EXP(- EU$1 * ($B27*_c1+$C27*_c2+$D27*_c3+'Input spectra'!$Y26))</f>
        <v>0</v>
      </c>
      <c r="EV27">
        <f>EV$2*EXP(- EV$1 * ($B27*_c1+$C27*_c2+$D27*_c3+'Input spectra'!$Y26))</f>
        <v>0</v>
      </c>
      <c r="EW27">
        <f>EW$2*EXP(- EW$1 * ($B27*_c1+$C27*_c2+$D27*_c3+'Input spectra'!$Y26))</f>
        <v>0</v>
      </c>
      <c r="EX27">
        <f>EX$2*EXP(- EX$1 * ($B27*_c1+$C27*_c2+$D27*_c3+'Input spectra'!$Y26))</f>
        <v>0</v>
      </c>
      <c r="EY27">
        <f>EY$2*EXP(- EY$1 * ($B27*_c1+$C27*_c2+$D27*_c3+'Input spectra'!$Y26))</f>
        <v>0</v>
      </c>
      <c r="FA27">
        <f t="shared" si="0"/>
        <v>3.3926889082563041E-2</v>
      </c>
      <c r="FD27">
        <f>(1-EXP(-($B27*_c1+$C27*_c2+$D27*_c3+'Input spectra'!$Y26)*_t))/2</f>
        <v>0.49524624848903354</v>
      </c>
      <c r="FE27">
        <f>LN(1-FD27)/(-($B27*_c1+$C27*_c2+$D27*_c3+'Input spectra'!$Y26))</f>
        <v>7.3424877832576618E-2</v>
      </c>
    </row>
    <row r="28" spans="1:161" x14ac:dyDescent="0.25">
      <c r="A28">
        <v>405</v>
      </c>
      <c r="B28">
        <f>'Input spectra'!B27</f>
        <v>0.98858050682464405</v>
      </c>
      <c r="C28">
        <f>'Input spectra'!D27</f>
        <v>0.96782428638928297</v>
      </c>
      <c r="D28">
        <f>'Input spectra'!F27</f>
        <v>2.42231678873931E-2</v>
      </c>
      <c r="E28">
        <f>E$2*EXP(- E$1 * ($B28*_c1+$C28*_c2+$D28*_c3+'Input spectra'!$Y27))</f>
        <v>2.0653927966864227E-2</v>
      </c>
      <c r="F28">
        <f>F$2*EXP(- F$1 * ($B28*_c1+$C28*_c2+$D28*_c3+'Input spectra'!$Y27))</f>
        <v>8.3877868630908015E-3</v>
      </c>
      <c r="G28">
        <f>G$2*EXP(- G$1 * ($B28*_c1+$C28*_c2+$D28*_c3+'Input spectra'!$Y27))</f>
        <v>3.4061889973581658E-3</v>
      </c>
      <c r="H28">
        <f>H$2*EXP(- H$1 * ($B28*_c1+$C28*_c2+$D28*_c3+'Input spectra'!$Y27))</f>
        <v>1.3831407527456915E-3</v>
      </c>
      <c r="I28">
        <f>I$2*EXP(- I$1 * ($B28*_c1+$C28*_c2+$D28*_c3+'Input spectra'!$Y27))</f>
        <v>5.6161660407557496E-4</v>
      </c>
      <c r="J28">
        <f>J$2*EXP(- J$1 * ($B28*_c1+$C28*_c2+$D28*_c3+'Input spectra'!$Y27))</f>
        <v>2.280284651535583E-4</v>
      </c>
      <c r="K28">
        <f>K$2*EXP(- K$1 * ($B28*_c1+$C28*_c2+$D28*_c3+'Input spectra'!$Y27))</f>
        <v>9.2579191020869365E-5</v>
      </c>
      <c r="L28">
        <f>L$2*EXP(- L$1 * ($B28*_c1+$C28*_c2+$D28*_c3+'Input spectra'!$Y27))</f>
        <v>3.758482324576113E-5</v>
      </c>
      <c r="M28">
        <f>M$2*EXP(- M$1 * ($B28*_c1+$C28*_c2+$D28*_c3+'Input spectra'!$Y27))</f>
        <v>1.5257594484877082E-5</v>
      </c>
      <c r="N28">
        <f>N$2*EXP(- N$1 * ($B28*_c1+$C28*_c2+$D28*_c3+'Input spectra'!$Y27))</f>
        <v>6.1934644919932521E-6</v>
      </c>
      <c r="O28">
        <f>O$2*EXP(- O$1 * ($B28*_c1+$C28*_c2+$D28*_c3+'Input spectra'!$Y27))</f>
        <v>2.5139397080552962E-6</v>
      </c>
      <c r="P28">
        <f>P$2*EXP(- P$1 * ($B28*_c1+$C28*_c2+$D28*_c3+'Input spectra'!$Y27))</f>
        <v>1.0203502357386661E-6</v>
      </c>
      <c r="Q28">
        <f>Q$2*EXP(- Q$1 * ($B28*_c1+$C28*_c2+$D28*_c3+'Input spectra'!$Y27))</f>
        <v>4.1411070774155211E-7</v>
      </c>
      <c r="R28">
        <f>R$2*EXP(- R$1 * ($B28*_c1+$C28*_c2+$D28*_c3+'Input spectra'!$Y27))</f>
        <v>1.6805676330577283E-7</v>
      </c>
      <c r="S28">
        <f>S$2*EXP(- S$1 * ($B28*_c1+$C28*_c2+$D28*_c3+'Input spectra'!$Y27))</f>
        <v>6.8197338575031789E-8</v>
      </c>
      <c r="T28">
        <f>T$2*EXP(- T$1 * ($B28*_c1+$C28*_c2+$D28*_c3+'Input spectra'!$Y27))</f>
        <v>2.7672621131613648E-8</v>
      </c>
      <c r="U28">
        <f>U$2*EXP(- U$1 * ($B28*_c1+$C28*_c2+$D28*_c3+'Input spectra'!$Y27))</f>
        <v>1.1228044832429321E-8</v>
      </c>
      <c r="V28">
        <f>V$2*EXP(- V$1 * ($B28*_c1+$C28*_c2+$D28*_c3+'Input spectra'!$Y27))</f>
        <v>4.5554204659818087E-9</v>
      </c>
      <c r="W28">
        <f>W$2*EXP(- W$1 * ($B28*_c1+$C28*_c2+$D28*_c3+'Input spectra'!$Y27))</f>
        <v>1.8480886345067586E-9</v>
      </c>
      <c r="X28">
        <f>X$2*EXP(- X$1 * ($B28*_c1+$C28*_c2+$D28*_c3+'Input spectra'!$Y27))</f>
        <v>7.4969845486813692E-10</v>
      </c>
      <c r="Y28">
        <f>Y$2*EXP(- Y$1 * ($B28*_c1+$C28*_c2+$D28*_c3+'Input spectra'!$Y27))</f>
        <v>3.0410209314840137E-10</v>
      </c>
      <c r="Z28">
        <f>Z$2*EXP(- Z$1 * ($B28*_c1+$C28*_c2+$D28*_c3+'Input spectra'!$Y27))</f>
        <v>1.2334474343478344E-10</v>
      </c>
      <c r="AA28">
        <f>AA$2*EXP(- AA$1 * ($B28*_c1+$C28*_c2+$D28*_c3+'Input spectra'!$Y27))</f>
        <v>5.0025309056463814E-11</v>
      </c>
      <c r="AB28">
        <f>AB$2*EXP(- AB$1 * ($B28*_c1+$C28*_c2+$D28*_c3+'Input spectra'!$Y27))</f>
        <v>2.0287393524857721E-11</v>
      </c>
      <c r="AC28">
        <f>AC$2*EXP(- AC$1 * ($B28*_c1+$C28*_c2+$D28*_c3+'Input spectra'!$Y27))</f>
        <v>8.2267725705235449E-12</v>
      </c>
      <c r="AD28">
        <f>AD$2*EXP(- AD$1 * ($B28*_c1+$C28*_c2+$D28*_c3+'Input spectra'!$Y27))</f>
        <v>3.3357915542704463E-12</v>
      </c>
      <c r="AE28">
        <f>AE$2*EXP(- AE$1 * ($B28*_c1+$C28*_c2+$D28*_c3+'Input spectra'!$Y27))</f>
        <v>1.3524894580022001E-12</v>
      </c>
      <c r="AF28">
        <f>AF$2*EXP(- AF$1 * ($B28*_c1+$C28*_c2+$D28*_c3+'Input spectra'!$Y27))</f>
        <v>5.483196649092912E-13</v>
      </c>
      <c r="AG28">
        <f>AG$2*EXP(- AG$1 * ($B28*_c1+$C28*_c2+$D28*_c3+'Input spectra'!$Y27))</f>
        <v>2.2227881119626459E-13</v>
      </c>
      <c r="AH28">
        <f>AH$2*EXP(- AH$1 * ($B28*_c1+$C28*_c2+$D28*_c3+'Input spectra'!$Y27))</f>
        <v>9.0100243331257628E-14</v>
      </c>
      <c r="AI28">
        <f>AI$2*EXP(- AI$1 * ($B28*_c1+$C28*_c2+$D28*_c3+'Input spectra'!$Y27))</f>
        <v>3.6518828974125193E-14</v>
      </c>
      <c r="AJ28">
        <f>AJ$2*EXP(- AJ$1 * ($B28*_c1+$C28*_c2+$D28*_c3+'Input spectra'!$Y27))</f>
        <v>1.4800282639653391E-14</v>
      </c>
      <c r="AK28">
        <f>AK$2*EXP(- AK$1 * ($B28*_c1+$C28*_c2+$D28*_c3+'Input spectra'!$Y27))</f>
        <v>5.997700152873629E-15</v>
      </c>
      <c r="AL28">
        <f>AL$2*EXP(- AL$1 * ($B28*_c1+$C28*_c2+$D28*_c3+'Input spectra'!$Y27))</f>
        <v>2.4303024913881152E-15</v>
      </c>
      <c r="AM28">
        <f>AM$2*EXP(- AM$1 * ($B28*_c1+$C28*_c2+$D28*_c3+'Input spectra'!$Y27))</f>
        <v>9.8468200455520304E-16</v>
      </c>
      <c r="AN28">
        <f>AN$2*EXP(- AN$1 * ($B28*_c1+$C28*_c2+$D28*_c3+'Input spectra'!$Y27))</f>
        <v>3.9892474906189402E-16</v>
      </c>
      <c r="AO28">
        <f>AO$2*EXP(- AO$1 * ($B28*_c1+$C28*_c2+$D28*_c3+'Input spectra'!$Y27))</f>
        <v>1.6160115896041547E-16</v>
      </c>
      <c r="AP28">
        <f>AP$2*EXP(- AP$1 * ($B28*_c1+$C28*_c2+$D28*_c3+'Input spectra'!$Y27))</f>
        <v>6.5456932581752385E-17</v>
      </c>
      <c r="AQ28">
        <f>AQ$2*EXP(- AQ$1 * ($B28*_c1+$C28*_c2+$D28*_c3+'Input spectra'!$Y27))</f>
        <v>2.6510850980658835E-17</v>
      </c>
      <c r="AR28">
        <f>AR$2*EXP(- AR$1 * ($B28*_c1+$C28*_c2+$D28*_c3+'Input spectra'!$Y27))</f>
        <v>1.0736127339907374E-17</v>
      </c>
      <c r="AS28">
        <f>AS$2*EXP(- AS$1 * ($B28*_c1+$C28*_c2+$D28*_c3+'Input spectra'!$Y27))</f>
        <v>4.3473710168482947E-18</v>
      </c>
      <c r="AT28">
        <f>AT$2*EXP(- AT$1 * ($B28*_c1+$C28*_c2+$D28*_c3+'Input spectra'!$Y27))</f>
        <v>1.7601914025100841E-18</v>
      </c>
      <c r="AU28">
        <f>AU$2*EXP(- AU$1 * ($B28*_c1+$C28*_c2+$D28*_c3+'Input spectra'!$Y27))</f>
        <v>7.1260073466588858E-19</v>
      </c>
      <c r="AV28">
        <f>AV$2*EXP(- AV$1 * ($B28*_c1+$C28*_c2+$D28*_c3+'Input spectra'!$Y27))</f>
        <v>2.8845948854969054E-19</v>
      </c>
      <c r="AW28">
        <f>AW$2*EXP(- AW$1 * ($B28*_c1+$C28*_c2+$D28*_c3+'Input spectra'!$Y27))</f>
        <v>1.1675475218569092E-19</v>
      </c>
      <c r="AX28">
        <f>AX$2*EXP(- AX$1 * ($B28*_c1+$C28*_c2+$D28*_c3+'Input spectra'!$Y27))</f>
        <v>4.7251372215190373E-20</v>
      </c>
      <c r="AY28">
        <f>AY$2*EXP(- AY$1 * ($B28*_c1+$C28*_c2+$D28*_c3+'Input spectra'!$Y27))</f>
        <v>1.7260172821272155E-20</v>
      </c>
      <c r="AZ28">
        <f>AZ$2*EXP(- AZ$1 * ($B28*_c1+$C28*_c2+$D28*_c3+'Input spectra'!$Y27))</f>
        <v>6.0604663071535134E-21</v>
      </c>
      <c r="BA28">
        <f>BA$2*EXP(- BA$1 * ($B28*_c1+$C28*_c2+$D28*_c3+'Input spectra'!$Y27))</f>
        <v>2.2418264949168655E-21</v>
      </c>
      <c r="BB28">
        <f>BB$2*EXP(- BB$1 * ($B28*_c1+$C28*_c2+$D28*_c3+'Input spectra'!$Y27))</f>
        <v>8.4385871765359695E-22</v>
      </c>
      <c r="BC28">
        <f>BC$2*EXP(- BC$1 * ($B28*_c1+$C28*_c2+$D28*_c3+'Input spectra'!$Y27))</f>
        <v>3.2078829882958326E-22</v>
      </c>
      <c r="BD28">
        <f>BD$2*EXP(- BD$1 * ($B28*_c1+$C28*_c2+$D28*_c3+'Input spectra'!$Y27))</f>
        <v>1.2275883967990813E-22</v>
      </c>
      <c r="BE28">
        <f>BE$2*EXP(- BE$1 * ($B28*_c1+$C28*_c2+$D28*_c3+'Input spectra'!$Y27))</f>
        <v>4.7208737554456154E-23</v>
      </c>
      <c r="BF28">
        <f>BF$2*EXP(- BF$1 * ($B28*_c1+$C28*_c2+$D28*_c3+'Input spectra'!$Y27))</f>
        <v>1.8224994765615228E-23</v>
      </c>
      <c r="BG28">
        <f>BG$2*EXP(- BG$1 * ($B28*_c1+$C28*_c2+$D28*_c3+'Input spectra'!$Y27))</f>
        <v>7.0579847652072157E-24</v>
      </c>
      <c r="BH28">
        <f>BH$2*EXP(- BH$1 * ($B28*_c1+$C28*_c2+$D28*_c3+'Input spectra'!$Y27))</f>
        <v>2.7405925549382943E-24</v>
      </c>
      <c r="BI28">
        <f>BI$2*EXP(- BI$1 * ($B28*_c1+$C28*_c2+$D28*_c3+'Input spectra'!$Y27))</f>
        <v>1.0665889881160329E-24</v>
      </c>
      <c r="BJ28">
        <f>BJ$2*EXP(- BJ$1 * ($B28*_c1+$C28*_c2+$D28*_c3+'Input spectra'!$Y27))</f>
        <v>4.1592445775793718E-25</v>
      </c>
      <c r="BK28">
        <f>BK$2*EXP(- BK$1 * ($B28*_c1+$C28*_c2+$D28*_c3+'Input spectra'!$Y27))</f>
        <v>1.6247948136888434E-25</v>
      </c>
      <c r="BL28">
        <f>BL$2*EXP(- BL$1 * ($B28*_c1+$C28*_c2+$D28*_c3+'Input spectra'!$Y27))</f>
        <v>6.3572613785534012E-26</v>
      </c>
      <c r="BM28">
        <f>BM$2*EXP(- BM$1 * ($B28*_c1+$C28*_c2+$D28*_c3+'Input spectra'!$Y27))</f>
        <v>2.4909433264535287E-26</v>
      </c>
      <c r="BN28">
        <f>BN$2*EXP(- BN$1 * ($B28*_c1+$C28*_c2+$D28*_c3+'Input spectra'!$Y27))</f>
        <v>9.7729406585963165E-27</v>
      </c>
      <c r="BO28">
        <f>BO$2*EXP(- BO$1 * ($B28*_c1+$C28*_c2+$D28*_c3+'Input spectra'!$Y27))</f>
        <v>3.8389105348643925E-27</v>
      </c>
      <c r="BP28">
        <f>BP$2*EXP(- BP$1 * ($B28*_c1+$C28*_c2+$D28*_c3+'Input spectra'!$Y27))</f>
        <v>1.5096360782563537E-27</v>
      </c>
      <c r="BQ28">
        <f>BQ$2*EXP(- BQ$1 * ($B28*_c1+$C28*_c2+$D28*_c3+'Input spectra'!$Y27))</f>
        <v>5.9426970455679078E-28</v>
      </c>
      <c r="BR28">
        <f>BR$2*EXP(- BR$1 * ($B28*_c1+$C28*_c2+$D28*_c3+'Input spectra'!$Y27))</f>
        <v>2.3415949214073669E-28</v>
      </c>
      <c r="BS28">
        <f>BS$2*EXP(- BS$1 * ($B28*_c1+$C28*_c2+$D28*_c3+'Input spectra'!$Y27))</f>
        <v>9.2348564671075884E-29</v>
      </c>
      <c r="BT28">
        <f>BT$2*EXP(- BT$1 * ($B28*_c1+$C28*_c2+$D28*_c3+'Input spectra'!$Y27))</f>
        <v>3.6451470667925217E-29</v>
      </c>
      <c r="BU28">
        <f>BU$2*EXP(- BU$1 * ($B28*_c1+$C28*_c2+$D28*_c3+'Input spectra'!$Y27))</f>
        <v>1.4399429948302417E-29</v>
      </c>
      <c r="BV28">
        <f>BV$2*EXP(- BV$1 * ($B28*_c1+$C28*_c2+$D28*_c3+'Input spectra'!$Y27))</f>
        <v>5.6924840801783532E-30</v>
      </c>
      <c r="BW28">
        <f>BW$2*EXP(- BW$1 * ($B28*_c1+$C28*_c2+$D28*_c3+'Input spectra'!$Y27))</f>
        <v>2.25199486376191E-30</v>
      </c>
      <c r="BX28">
        <f>BX$2*EXP(- BX$1 * ($B28*_c1+$C28*_c2+$D28*_c3+'Input spectra'!$Y27))</f>
        <v>8.9151027161125233E-31</v>
      </c>
      <c r="BY28">
        <f>BY$2*EXP(- BY$1 * ($B28*_c1+$C28*_c2+$D28*_c3+'Input spectra'!$Y27))</f>
        <v>3.5315421983419879E-31</v>
      </c>
      <c r="BZ28">
        <f>BZ$2*EXP(- BZ$1 * ($B28*_c1+$C28*_c2+$D28*_c3+'Input spectra'!$Y27))</f>
        <v>1.3998079258003143E-31</v>
      </c>
      <c r="CA28">
        <f>CA$2*EXP(- CA$1 * ($B28*_c1+$C28*_c2+$D28*_c3+'Input spectra'!$Y27))</f>
        <v>5.5517059656163959E-32</v>
      </c>
      <c r="CB28">
        <f>CB$2*EXP(- CB$1 * ($B28*_c1+$C28*_c2+$D28*_c3+'Input spectra'!$Y27))</f>
        <v>2.2030650378147824E-32</v>
      </c>
      <c r="CC28">
        <f>CC$2*EXP(- CC$1 * ($B28*_c1+$C28*_c2+$D28*_c3+'Input spectra'!$Y27))</f>
        <v>8.74703281317636E-33</v>
      </c>
      <c r="CD28">
        <f>CD$2*EXP(- CD$1 * ($B28*_c1+$C28*_c2+$D28*_c3+'Input spectra'!$Y27))</f>
        <v>3.4746993320096704E-33</v>
      </c>
      <c r="CE28">
        <f>CE$2*EXP(- CE$1 * ($B28*_c1+$C28*_c2+$D28*_c3+'Input spectra'!$Y27))</f>
        <v>1.3809815269107305E-33</v>
      </c>
      <c r="CF28">
        <f>CF$2*EXP(- CF$1 * ($B28*_c1+$C28*_c2+$D28*_c3+'Input spectra'!$Y27))</f>
        <v>5.4911637350570389E-34</v>
      </c>
      <c r="CG28">
        <f>CG$2*EXP(- CG$1 * ($B28*_c1+$C28*_c2+$D28*_c3+'Input spectra'!$Y27))</f>
        <v>2.1844346985669296E-34</v>
      </c>
      <c r="CH28">
        <f>CH$2*EXP(- CH$1 * ($B28*_c1+$C28*_c2+$D28*_c3+'Input spectra'!$Y27))</f>
        <v>8.6936997796098258E-35</v>
      </c>
      <c r="CI28">
        <f>CI$2*EXP(- CI$1 * ($B28*_c1+$C28*_c2+$D28*_c3+'Input spectra'!$Y27))</f>
        <v>3.4614200549039463E-35</v>
      </c>
      <c r="CJ28">
        <f>CJ$2*EXP(- CJ$1 * ($B28*_c1+$C28*_c2+$D28*_c3+'Input spectra'!$Y27))</f>
        <v>1.3787377549284837E-35</v>
      </c>
      <c r="CK28">
        <f>CK$2*EXP(- CK$1 * ($B28*_c1+$C28*_c2+$D28*_c3+'Input spectra'!$Y27))</f>
        <v>5.493899345852277E-36</v>
      </c>
      <c r="CL28">
        <f>CL$2*EXP(- CL$1 * ($B28*_c1+$C28*_c2+$D28*_c3+'Input spectra'!$Y27))</f>
        <v>2.190008029976738E-36</v>
      </c>
      <c r="CM28">
        <f>CM$2*EXP(- CM$1 * ($B28*_c1+$C28*_c2+$D28*_c3+'Input spectra'!$Y27))</f>
        <v>8.7331580239269182E-37</v>
      </c>
      <c r="CN28">
        <f>CN$2*EXP(- CN$1 * ($B28*_c1+$C28*_c2+$D28*_c3+'Input spectra'!$Y27))</f>
        <v>3.4837938191284309E-37</v>
      </c>
      <c r="CO28">
        <f>CO$2*EXP(- CO$1 * ($B28*_c1+$C28*_c2+$D28*_c3+'Input spectra'!$Y27))</f>
        <v>1.3902223352801056E-37</v>
      </c>
      <c r="CP28">
        <f>CP$2*EXP(- CP$1 * ($B28*_c1+$C28*_c2+$D28*_c3+'Input spectra'!$Y27))</f>
        <v>5.5496065469328481E-38</v>
      </c>
      <c r="CQ28">
        <f>CQ$2*EXP(- CQ$1 * ($B28*_c1+$C28*_c2+$D28*_c3+'Input spectra'!$Y27))</f>
        <v>2.2160619265236592E-38</v>
      </c>
      <c r="CR28">
        <f>CR$2*EXP(- CR$1 * ($B28*_c1+$C28*_c2+$D28*_c3+'Input spectra'!$Y27))</f>
        <v>8.8519554621069647E-39</v>
      </c>
      <c r="CS28">
        <f>CS$2*EXP(- CS$1 * ($B28*_c1+$C28*_c2+$D28*_c3+'Input spectra'!$Y27))</f>
        <v>2.341861330400816E-39</v>
      </c>
      <c r="CT28">
        <f>CT$2*EXP(- CT$1 * ($B28*_c1+$C28*_c2+$D28*_c3+'Input spectra'!$Y27))</f>
        <v>6.2502429537452915E-40</v>
      </c>
      <c r="CU28">
        <f>CU$2*EXP(- CU$1 * ($B28*_c1+$C28*_c2+$D28*_c3+'Input spectra'!$Y27))</f>
        <v>1.7786354977075013E-40</v>
      </c>
      <c r="CV28">
        <f>CV$2*EXP(- CV$1 * ($B28*_c1+$C28*_c2+$D28*_c3+'Input spectra'!$Y27))</f>
        <v>5.0842799181112394E-41</v>
      </c>
      <c r="CW28">
        <f>CW$2*EXP(- CW$1 * ($B28*_c1+$C28*_c2+$D28*_c3+'Input spectra'!$Y27))</f>
        <v>1.4265052581214756E-41</v>
      </c>
      <c r="CX28">
        <f>CX$2*EXP(- CX$1 * ($B28*_c1+$C28*_c2+$D28*_c3+'Input spectra'!$Y27))</f>
        <v>3.8531538847831625E-42</v>
      </c>
      <c r="CY28">
        <f>CY$2*EXP(- CY$1 * ($B28*_c1+$C28*_c2+$D28*_c3+'Input spectra'!$Y27))</f>
        <v>9.7779363625740296E-43</v>
      </c>
      <c r="CZ28">
        <f>CZ$2*EXP(- CZ$1 * ($B28*_c1+$C28*_c2+$D28*_c3+'Input spectra'!$Y27))</f>
        <v>2.2404950185523417E-43</v>
      </c>
      <c r="DA28">
        <f>DA$2*EXP(- DA$1 * ($B28*_c1+$C28*_c2+$D28*_c3+'Input spectra'!$Y27))</f>
        <v>4.2808755749890671E-44</v>
      </c>
      <c r="DB28">
        <f>DB$2*EXP(- DB$1 * ($B28*_c1+$C28*_c2+$D28*_c3+'Input spectra'!$Y27))</f>
        <v>5.5045334943924965E-45</v>
      </c>
      <c r="DC28">
        <f>DC$2*EXP(- DC$1 * ($B28*_c1+$C28*_c2+$D28*_c3+'Input spectra'!$Y27))</f>
        <v>1.4367645130649547E-46</v>
      </c>
      <c r="DD28">
        <f>DD$2*EXP(- DD$1 * ($B28*_c1+$C28*_c2+$D28*_c3+'Input spectra'!$Y27))</f>
        <v>0</v>
      </c>
      <c r="DE28">
        <f>DE$2*EXP(- DE$1 * ($B28*_c1+$C28*_c2+$D28*_c3+'Input spectra'!$Y27))</f>
        <v>0</v>
      </c>
      <c r="DF28">
        <f>DF$2*EXP(- DF$1 * ($B28*_c1+$C28*_c2+$D28*_c3+'Input spectra'!$Y27))</f>
        <v>0</v>
      </c>
      <c r="DG28">
        <f>DG$2*EXP(- DG$1 * ($B28*_c1+$C28*_c2+$D28*_c3+'Input spectra'!$Y27))</f>
        <v>0</v>
      </c>
      <c r="DH28">
        <f>DH$2*EXP(- DH$1 * ($B28*_c1+$C28*_c2+$D28*_c3+'Input spectra'!$Y27))</f>
        <v>0</v>
      </c>
      <c r="DI28">
        <f>DI$2*EXP(- DI$1 * ($B28*_c1+$C28*_c2+$D28*_c3+'Input spectra'!$Y27))</f>
        <v>0</v>
      </c>
      <c r="DJ28">
        <f>DJ$2*EXP(- DJ$1 * ($B28*_c1+$C28*_c2+$D28*_c3+'Input spectra'!$Y27))</f>
        <v>0</v>
      </c>
      <c r="DK28">
        <f>DK$2*EXP(- DK$1 * ($B28*_c1+$C28*_c2+$D28*_c3+'Input spectra'!$Y27))</f>
        <v>0</v>
      </c>
      <c r="DL28">
        <f>DL$2*EXP(- DL$1 * ($B28*_c1+$C28*_c2+$D28*_c3+'Input spectra'!$Y27))</f>
        <v>0</v>
      </c>
      <c r="DM28">
        <f>DM$2*EXP(- DM$1 * ($B28*_c1+$C28*_c2+$D28*_c3+'Input spectra'!$Y27))</f>
        <v>0</v>
      </c>
      <c r="DN28">
        <f>DN$2*EXP(- DN$1 * ($B28*_c1+$C28*_c2+$D28*_c3+'Input spectra'!$Y27))</f>
        <v>0</v>
      </c>
      <c r="DO28">
        <f>DO$2*EXP(- DO$1 * ($B28*_c1+$C28*_c2+$D28*_c3+'Input spectra'!$Y27))</f>
        <v>0</v>
      </c>
      <c r="DP28">
        <f>DP$2*EXP(- DP$1 * ($B28*_c1+$C28*_c2+$D28*_c3+'Input spectra'!$Y27))</f>
        <v>0</v>
      </c>
      <c r="DQ28">
        <f>DQ$2*EXP(- DQ$1 * ($B28*_c1+$C28*_c2+$D28*_c3+'Input spectra'!$Y27))</f>
        <v>0</v>
      </c>
      <c r="DR28">
        <f>DR$2*EXP(- DR$1 * ($B28*_c1+$C28*_c2+$D28*_c3+'Input spectra'!$Y27))</f>
        <v>0</v>
      </c>
      <c r="DS28">
        <f>DS$2*EXP(- DS$1 * ($B28*_c1+$C28*_c2+$D28*_c3+'Input spectra'!$Y27))</f>
        <v>0</v>
      </c>
      <c r="DT28">
        <f>DT$2*EXP(- DT$1 * ($B28*_c1+$C28*_c2+$D28*_c3+'Input spectra'!$Y27))</f>
        <v>0</v>
      </c>
      <c r="DU28">
        <f>DU$2*EXP(- DU$1 * ($B28*_c1+$C28*_c2+$D28*_c3+'Input spectra'!$Y27))</f>
        <v>0</v>
      </c>
      <c r="DV28">
        <f>DV$2*EXP(- DV$1 * ($B28*_c1+$C28*_c2+$D28*_c3+'Input spectra'!$Y27))</f>
        <v>0</v>
      </c>
      <c r="DW28">
        <f>DW$2*EXP(- DW$1 * ($B28*_c1+$C28*_c2+$D28*_c3+'Input spectra'!$Y27))</f>
        <v>0</v>
      </c>
      <c r="DX28">
        <f>DX$2*EXP(- DX$1 * ($B28*_c1+$C28*_c2+$D28*_c3+'Input spectra'!$Y27))</f>
        <v>0</v>
      </c>
      <c r="DY28">
        <f>DY$2*EXP(- DY$1 * ($B28*_c1+$C28*_c2+$D28*_c3+'Input spectra'!$Y27))</f>
        <v>0</v>
      </c>
      <c r="DZ28">
        <f>DZ$2*EXP(- DZ$1 * ($B28*_c1+$C28*_c2+$D28*_c3+'Input spectra'!$Y27))</f>
        <v>0</v>
      </c>
      <c r="EA28">
        <f>EA$2*EXP(- EA$1 * ($B28*_c1+$C28*_c2+$D28*_c3+'Input spectra'!$Y27))</f>
        <v>0</v>
      </c>
      <c r="EB28">
        <f>EB$2*EXP(- EB$1 * ($B28*_c1+$C28*_c2+$D28*_c3+'Input spectra'!$Y27))</f>
        <v>0</v>
      </c>
      <c r="EC28">
        <f>EC$2*EXP(- EC$1 * ($B28*_c1+$C28*_c2+$D28*_c3+'Input spectra'!$Y27))</f>
        <v>0</v>
      </c>
      <c r="ED28">
        <f>ED$2*EXP(- ED$1 * ($B28*_c1+$C28*_c2+$D28*_c3+'Input spectra'!$Y27))</f>
        <v>0</v>
      </c>
      <c r="EE28">
        <f>EE$2*EXP(- EE$1 * ($B28*_c1+$C28*_c2+$D28*_c3+'Input spectra'!$Y27))</f>
        <v>0</v>
      </c>
      <c r="EF28">
        <f>EF$2*EXP(- EF$1 * ($B28*_c1+$C28*_c2+$D28*_c3+'Input spectra'!$Y27))</f>
        <v>0</v>
      </c>
      <c r="EG28">
        <f>EG$2*EXP(- EG$1 * ($B28*_c1+$C28*_c2+$D28*_c3+'Input spectra'!$Y27))</f>
        <v>0</v>
      </c>
      <c r="EH28">
        <f>EH$2*EXP(- EH$1 * ($B28*_c1+$C28*_c2+$D28*_c3+'Input spectra'!$Y27))</f>
        <v>0</v>
      </c>
      <c r="EI28">
        <f>EI$2*EXP(- EI$1 * ($B28*_c1+$C28*_c2+$D28*_c3+'Input spectra'!$Y27))</f>
        <v>0</v>
      </c>
      <c r="EJ28">
        <f>EJ$2*EXP(- EJ$1 * ($B28*_c1+$C28*_c2+$D28*_c3+'Input spectra'!$Y27))</f>
        <v>0</v>
      </c>
      <c r="EK28">
        <f>EK$2*EXP(- EK$1 * ($B28*_c1+$C28*_c2+$D28*_c3+'Input spectra'!$Y27))</f>
        <v>0</v>
      </c>
      <c r="EL28">
        <f>EL$2*EXP(- EL$1 * ($B28*_c1+$C28*_c2+$D28*_c3+'Input spectra'!$Y27))</f>
        <v>0</v>
      </c>
      <c r="EM28">
        <f>EM$2*EXP(- EM$1 * ($B28*_c1+$C28*_c2+$D28*_c3+'Input spectra'!$Y27))</f>
        <v>0</v>
      </c>
      <c r="EN28">
        <f>EN$2*EXP(- EN$1 * ($B28*_c1+$C28*_c2+$D28*_c3+'Input spectra'!$Y27))</f>
        <v>0</v>
      </c>
      <c r="EO28">
        <f>EO$2*EXP(- EO$1 * ($B28*_c1+$C28*_c2+$D28*_c3+'Input spectra'!$Y27))</f>
        <v>0</v>
      </c>
      <c r="EP28">
        <f>EP$2*EXP(- EP$1 * ($B28*_c1+$C28*_c2+$D28*_c3+'Input spectra'!$Y27))</f>
        <v>0</v>
      </c>
      <c r="EQ28">
        <f>EQ$2*EXP(- EQ$1 * ($B28*_c1+$C28*_c2+$D28*_c3+'Input spectra'!$Y27))</f>
        <v>0</v>
      </c>
      <c r="ER28">
        <f>ER$2*EXP(- ER$1 * ($B28*_c1+$C28*_c2+$D28*_c3+'Input spectra'!$Y27))</f>
        <v>0</v>
      </c>
      <c r="ES28">
        <f>ES$2*EXP(- ES$1 * ($B28*_c1+$C28*_c2+$D28*_c3+'Input spectra'!$Y27))</f>
        <v>0</v>
      </c>
      <c r="ET28">
        <f>ET$2*EXP(- ET$1 * ($B28*_c1+$C28*_c2+$D28*_c3+'Input spectra'!$Y27))</f>
        <v>0</v>
      </c>
      <c r="EU28">
        <f>EU$2*EXP(- EU$1 * ($B28*_c1+$C28*_c2+$D28*_c3+'Input spectra'!$Y27))</f>
        <v>0</v>
      </c>
      <c r="EV28">
        <f>EV$2*EXP(- EV$1 * ($B28*_c1+$C28*_c2+$D28*_c3+'Input spectra'!$Y27))</f>
        <v>0</v>
      </c>
      <c r="EW28">
        <f>EW$2*EXP(- EW$1 * ($B28*_c1+$C28*_c2+$D28*_c3+'Input spectra'!$Y27))</f>
        <v>0</v>
      </c>
      <c r="EX28">
        <f>EX$2*EXP(- EX$1 * ($B28*_c1+$C28*_c2+$D28*_c3+'Input spectra'!$Y27))</f>
        <v>0</v>
      </c>
      <c r="EY28">
        <f>EY$2*EXP(- EY$1 * ($B28*_c1+$C28*_c2+$D28*_c3+'Input spectra'!$Y27))</f>
        <v>0</v>
      </c>
      <c r="FA28">
        <f t="shared" si="0"/>
        <v>3.4776535942755142E-2</v>
      </c>
      <c r="FD28">
        <f>(1-EXP(-($B28*_c1+$C28*_c2+$D28*_c3+'Input spectra'!$Y27)*_t))/2</f>
        <v>0.4942711772887452</v>
      </c>
      <c r="FE28">
        <f>LN(1-FD28)/(-($B28*_c1+$C28*_c2+$D28*_c3+'Input spectra'!$Y27))</f>
        <v>7.6274302927003157E-2</v>
      </c>
    </row>
    <row r="29" spans="1:161" x14ac:dyDescent="0.25">
      <c r="A29">
        <v>410</v>
      </c>
      <c r="B29">
        <f>'Input spectra'!B28</f>
        <v>0.90328834272374003</v>
      </c>
      <c r="C29">
        <f>'Input spectra'!D28</f>
        <v>0.97272186553267204</v>
      </c>
      <c r="D29">
        <f>'Input spectra'!F28</f>
        <v>2.9979950079790499E-2</v>
      </c>
      <c r="E29">
        <f>E$2*EXP(- E$1 * ($B29*_c1+$C29*_c2+$D29*_c3+'Input spectra'!$Y28))</f>
        <v>2.0653927966864227E-2</v>
      </c>
      <c r="F29">
        <f>F$2*EXP(- F$1 * ($B29*_c1+$C29*_c2+$D29*_c3+'Input spectra'!$Y28))</f>
        <v>8.6448925338629638E-3</v>
      </c>
      <c r="G29">
        <f>G$2*EXP(- G$1 * ($B29*_c1+$C29*_c2+$D29*_c3+'Input spectra'!$Y28))</f>
        <v>3.6182049777905506E-3</v>
      </c>
      <c r="H29">
        <f>H$2*EXP(- H$1 * ($B29*_c1+$C29*_c2+$D29*_c3+'Input spectra'!$Y28))</f>
        <v>1.514268942355396E-3</v>
      </c>
      <c r="I29">
        <f>I$2*EXP(- I$1 * ($B29*_c1+$C29*_c2+$D29*_c3+'Input spectra'!$Y28))</f>
        <v>6.337074155186521E-4</v>
      </c>
      <c r="J29">
        <f>J$2*EXP(- J$1 * ($B29*_c1+$C29*_c2+$D29*_c3+'Input spectra'!$Y28))</f>
        <v>2.6518571547802712E-4</v>
      </c>
      <c r="K29">
        <f>K$2*EXP(- K$1 * ($B29*_c1+$C29*_c2+$D29*_c3+'Input spectra'!$Y28))</f>
        <v>1.1096516328764403E-4</v>
      </c>
      <c r="L29">
        <f>L$2*EXP(- L$1 * ($B29*_c1+$C29*_c2+$D29*_c3+'Input spectra'!$Y28))</f>
        <v>4.6429926884937731E-5</v>
      </c>
      <c r="M29">
        <f>M$2*EXP(- M$1 * ($B29*_c1+$C29*_c2+$D29*_c3+'Input spectra'!$Y28))</f>
        <v>1.9426017165765578E-5</v>
      </c>
      <c r="N29">
        <f>N$2*EXP(- N$1 * ($B29*_c1+$C29*_c2+$D29*_c3+'Input spectra'!$Y28))</f>
        <v>8.127248980224989E-6</v>
      </c>
      <c r="O29">
        <f>O$2*EXP(- O$1 * ($B29*_c1+$C29*_c2+$D29*_c3+'Input spectra'!$Y28))</f>
        <v>3.3999848579349233E-6</v>
      </c>
      <c r="P29">
        <f>P$2*EXP(- P$1 * ($B29*_c1+$C29*_c2+$D29*_c3+'Input spectra'!$Y28))</f>
        <v>1.4222750998142482E-6</v>
      </c>
      <c r="Q29">
        <f>Q$2*EXP(- Q$1 * ($B29*_c1+$C29*_c2+$D29*_c3+'Input spectra'!$Y28))</f>
        <v>5.9492608377108233E-7</v>
      </c>
      <c r="R29">
        <f>R$2*EXP(- R$1 * ($B29*_c1+$C29*_c2+$D29*_c3+'Input spectra'!$Y28))</f>
        <v>2.4883688587794788E-7</v>
      </c>
      <c r="S29">
        <f>S$2*EXP(- S$1 * ($B29*_c1+$C29*_c2+$D29*_c3+'Input spectra'!$Y28))</f>
        <v>1.0407307859583543E-7</v>
      </c>
      <c r="T29">
        <f>T$2*EXP(- T$1 * ($B29*_c1+$C29*_c2+$D29*_c3+'Input spectra'!$Y28))</f>
        <v>4.3524469343421283E-8</v>
      </c>
      <c r="U29">
        <f>U$2*EXP(- U$1 * ($B29*_c1+$C29*_c2+$D29*_c3+'Input spectra'!$Y28))</f>
        <v>1.8201179732691761E-8</v>
      </c>
      <c r="V29">
        <f>V$2*EXP(- V$1 * ($B29*_c1+$C29*_c2+$D29*_c3+'Input spectra'!$Y28))</f>
        <v>7.6109011486307251E-9</v>
      </c>
      <c r="W29">
        <f>W$2*EXP(- W$1 * ($B29*_c1+$C29*_c2+$D29*_c3+'Input spectra'!$Y28))</f>
        <v>3.1823110103092006E-9</v>
      </c>
      <c r="X29">
        <f>X$2*EXP(- X$1 * ($B29*_c1+$C29*_c2+$D29*_c3+'Input spectra'!$Y28))</f>
        <v>1.3305115638799774E-9</v>
      </c>
      <c r="Y29">
        <f>Y$2*EXP(- Y$1 * ($B29*_c1+$C29*_c2+$D29*_c3+'Input spectra'!$Y28))</f>
        <v>5.5624184854414879E-10</v>
      </c>
      <c r="Z29">
        <f>Z$2*EXP(- Z$1 * ($B29*_c1+$C29*_c2+$D29*_c3+'Input spectra'!$Y28))</f>
        <v>2.3252899185670351E-10</v>
      </c>
      <c r="AA29">
        <f>AA$2*EXP(- AA$1 * ($B29*_c1+$C29*_c2+$D29*_c3+'Input spectra'!$Y28))</f>
        <v>9.7198252211464106E-11</v>
      </c>
      <c r="AB29">
        <f>AB$2*EXP(- AB$1 * ($B29*_c1+$C29*_c2+$D29*_c3+'Input spectra'!$Y28))</f>
        <v>4.0626287848372549E-11</v>
      </c>
      <c r="AC29">
        <f>AC$2*EXP(- AC$1 * ($B29*_c1+$C29*_c2+$D29*_c3+'Input spectra'!$Y28))</f>
        <v>1.6979409857202368E-11</v>
      </c>
      <c r="AD29">
        <f>AD$2*EXP(- AD$1 * ($B29*_c1+$C29*_c2+$D29*_c3+'Input spectra'!$Y28))</f>
        <v>7.0958465893537371E-12</v>
      </c>
      <c r="AE29">
        <f>AE$2*EXP(- AE$1 * ($B29*_c1+$C29*_c2+$D29*_c3+'Input spectra'!$Y28))</f>
        <v>2.9651824020898668E-12</v>
      </c>
      <c r="AF29">
        <f>AF$2*EXP(- AF$1 * ($B29*_c1+$C29*_c2+$D29*_c3+'Input spectra'!$Y28))</f>
        <v>1.2389778991062302E-12</v>
      </c>
      <c r="AG29">
        <f>AG$2*EXP(- AG$1 * ($B29*_c1+$C29*_c2+$D29*_c3+'Input spectra'!$Y28))</f>
        <v>5.1765452625032187E-13</v>
      </c>
      <c r="AH29">
        <f>AH$2*EXP(- AH$1 * ($B29*_c1+$C29*_c2+$D29*_c3+'Input spectra'!$Y28))</f>
        <v>2.1626195601237874E-13</v>
      </c>
      <c r="AI29">
        <f>AI$2*EXP(- AI$1 * ($B29*_c1+$C29*_c2+$D29*_c3+'Input spectra'!$Y28))</f>
        <v>9.0340651501287506E-14</v>
      </c>
      <c r="AJ29">
        <f>AJ$2*EXP(- AJ$1 * ($B29*_c1+$C29*_c2+$D29*_c3+'Input spectra'!$Y28))</f>
        <v>3.7735368641364887E-14</v>
      </c>
      <c r="AK29">
        <f>AK$2*EXP(- AK$1 * ($B29*_c1+$C29*_c2+$D29*_c3+'Input spectra'!$Y28))</f>
        <v>1.5760701738638925E-14</v>
      </c>
      <c r="AL29">
        <f>AL$2*EXP(- AL$1 * ($B29*_c1+$C29*_c2+$D29*_c3+'Input spectra'!$Y28))</f>
        <v>6.5820828567918503E-15</v>
      </c>
      <c r="AM29">
        <f>AM$2*EXP(- AM$1 * ($B29*_c1+$C29*_c2+$D29*_c3+'Input spectra'!$Y28))</f>
        <v>2.7485980021922359E-15</v>
      </c>
      <c r="AN29">
        <f>AN$2*EXP(- AN$1 * ($B29*_c1+$C29*_c2+$D29*_c3+'Input spectra'!$Y28))</f>
        <v>1.1476736707797826E-15</v>
      </c>
      <c r="AO29">
        <f>AO$2*EXP(- AO$1 * ($B29*_c1+$C29*_c2+$D29*_c3+'Input spectra'!$Y28))</f>
        <v>4.7916393361115817E-16</v>
      </c>
      <c r="AP29">
        <f>AP$2*EXP(- AP$1 * ($B29*_c1+$C29*_c2+$D29*_c3+'Input spectra'!$Y28))</f>
        <v>2.0003570107337299E-16</v>
      </c>
      <c r="AQ29">
        <f>AQ$2*EXP(- AQ$1 * ($B29*_c1+$C29*_c2+$D29*_c3+'Input spectra'!$Y28))</f>
        <v>8.3500243887005153E-17</v>
      </c>
      <c r="AR29">
        <f>AR$2*EXP(- AR$1 * ($B29*_c1+$C29*_c2+$D29*_c3+'Input spectra'!$Y28))</f>
        <v>3.4851697987136959E-17</v>
      </c>
      <c r="AS29">
        <f>AS$2*EXP(- AS$1 * ($B29*_c1+$C29*_c2+$D29*_c3+'Input spectra'!$Y28))</f>
        <v>1.4545049586109709E-17</v>
      </c>
      <c r="AT29">
        <f>AT$2*EXP(- AT$1 * ($B29*_c1+$C29*_c2+$D29*_c3+'Input spectra'!$Y28))</f>
        <v>6.0696075094605984E-18</v>
      </c>
      <c r="AU29">
        <f>AU$2*EXP(- AU$1 * ($B29*_c1+$C29*_c2+$D29*_c3+'Input spectra'!$Y28))</f>
        <v>2.5325567812676859E-18</v>
      </c>
      <c r="AV29">
        <f>AV$2*EXP(- AV$1 * ($B29*_c1+$C29*_c2+$D29*_c3+'Input spectra'!$Y28))</f>
        <v>1.0565984449193565E-18</v>
      </c>
      <c r="AW29">
        <f>AW$2*EXP(- AW$1 * ($B29*_c1+$C29*_c2+$D29*_c3+'Input spectra'!$Y28))</f>
        <v>4.4076988765682118E-19</v>
      </c>
      <c r="AX29">
        <f>AX$2*EXP(- AX$1 * ($B29*_c1+$C29*_c2+$D29*_c3+'Input spectra'!$Y28))</f>
        <v>1.8385014989819862E-19</v>
      </c>
      <c r="AY29">
        <f>AY$2*EXP(- AY$1 * ($B29*_c1+$C29*_c2+$D29*_c3+'Input spectra'!$Y28))</f>
        <v>6.9216066564140165E-20</v>
      </c>
      <c r="AZ29">
        <f>AZ$2*EXP(- AZ$1 * ($B29*_c1+$C29*_c2+$D29*_c3+'Input spectra'!$Y28))</f>
        <v>2.5048402263342129E-20</v>
      </c>
      <c r="BA29">
        <f>BA$2*EXP(- BA$1 * ($B29*_c1+$C29*_c2+$D29*_c3+'Input spectra'!$Y28))</f>
        <v>9.5496663459928778E-21</v>
      </c>
      <c r="BB29">
        <f>BB$2*EXP(- BB$1 * ($B29*_c1+$C29*_c2+$D29*_c3+'Input spectra'!$Y28))</f>
        <v>3.7048288882984939E-21</v>
      </c>
      <c r="BC29">
        <f>BC$2*EXP(- BC$1 * ($B29*_c1+$C29*_c2+$D29*_c3+'Input spectra'!$Y28))</f>
        <v>1.4515404541420075E-21</v>
      </c>
      <c r="BD29">
        <f>BD$2*EXP(- BD$1 * ($B29*_c1+$C29*_c2+$D29*_c3+'Input spectra'!$Y28))</f>
        <v>5.7250016070126435E-22</v>
      </c>
      <c r="BE29">
        <f>BE$2*EXP(- BE$1 * ($B29*_c1+$C29*_c2+$D29*_c3+'Input spectra'!$Y28))</f>
        <v>2.269119862592777E-22</v>
      </c>
      <c r="BF29">
        <f>BF$2*EXP(- BF$1 * ($B29*_c1+$C29*_c2+$D29*_c3+'Input spectra'!$Y28))</f>
        <v>9.0284807287912569E-23</v>
      </c>
      <c r="BG29">
        <f>BG$2*EXP(- BG$1 * ($B29*_c1+$C29*_c2+$D29*_c3+'Input spectra'!$Y28))</f>
        <v>3.6036299875075611E-23</v>
      </c>
      <c r="BH29">
        <f>BH$2*EXP(- BH$1 * ($B29*_c1+$C29*_c2+$D29*_c3+'Input spectra'!$Y28))</f>
        <v>1.4421690191024447E-23</v>
      </c>
      <c r="BI29">
        <f>BI$2*EXP(- BI$1 * ($B29*_c1+$C29*_c2+$D29*_c3+'Input spectra'!$Y28))</f>
        <v>5.7847020679681426E-24</v>
      </c>
      <c r="BJ29">
        <f>BJ$2*EXP(- BJ$1 * ($B29*_c1+$C29*_c2+$D29*_c3+'Input spectra'!$Y28))</f>
        <v>2.3249336979423649E-24</v>
      </c>
      <c r="BK29">
        <f>BK$2*EXP(- BK$1 * ($B29*_c1+$C29*_c2+$D29*_c3+'Input spectra'!$Y28))</f>
        <v>9.3606681653933215E-25</v>
      </c>
      <c r="BL29">
        <f>BL$2*EXP(- BL$1 * ($B29*_c1+$C29*_c2+$D29*_c3+'Input spectra'!$Y28))</f>
        <v>3.7747709662020221E-25</v>
      </c>
      <c r="BM29">
        <f>BM$2*EXP(- BM$1 * ($B29*_c1+$C29*_c2+$D29*_c3+'Input spectra'!$Y28))</f>
        <v>1.5243917768619457E-25</v>
      </c>
      <c r="BN29">
        <f>BN$2*EXP(- BN$1 * ($B29*_c1+$C29*_c2+$D29*_c3+'Input spectra'!$Y28))</f>
        <v>6.1641077965630267E-26</v>
      </c>
      <c r="BO29">
        <f>BO$2*EXP(- BO$1 * ($B29*_c1+$C29*_c2+$D29*_c3+'Input spectra'!$Y28))</f>
        <v>2.4955436282877886E-26</v>
      </c>
      <c r="BP29">
        <f>BP$2*EXP(- BP$1 * ($B29*_c1+$C29*_c2+$D29*_c3+'Input spectra'!$Y28))</f>
        <v>1.0114435624394514E-26</v>
      </c>
      <c r="BQ29">
        <f>BQ$2*EXP(- BQ$1 * ($B29*_c1+$C29*_c2+$D29*_c3+'Input spectra'!$Y28))</f>
        <v>4.1036016102311304E-27</v>
      </c>
      <c r="BR29">
        <f>BR$2*EXP(- BR$1 * ($B29*_c1+$C29*_c2+$D29*_c3+'Input spectra'!$Y28))</f>
        <v>1.6665010083369059E-27</v>
      </c>
      <c r="BS29">
        <f>BS$2*EXP(- BS$1 * ($B29*_c1+$C29*_c2+$D29*_c3+'Input spectra'!$Y28))</f>
        <v>6.7738593611508728E-28</v>
      </c>
      <c r="BT29">
        <f>BT$2*EXP(- BT$1 * ($B29*_c1+$C29*_c2+$D29*_c3+'Input spectra'!$Y28))</f>
        <v>2.7557086110138747E-28</v>
      </c>
      <c r="BU29">
        <f>BU$2*EXP(- BU$1 * ($B29*_c1+$C29*_c2+$D29*_c3+'Input spectra'!$Y28))</f>
        <v>1.1219558055920396E-28</v>
      </c>
      <c r="BV29">
        <f>BV$2*EXP(- BV$1 * ($B29*_c1+$C29*_c2+$D29*_c3+'Input spectra'!$Y28))</f>
        <v>4.5713501498422886E-29</v>
      </c>
      <c r="BW29">
        <f>BW$2*EXP(- BW$1 * ($B29*_c1+$C29*_c2+$D29*_c3+'Input spectra'!$Y28))</f>
        <v>1.8638985543492071E-29</v>
      </c>
      <c r="BX29">
        <f>BX$2*EXP(- BX$1 * ($B29*_c1+$C29*_c2+$D29*_c3+'Input spectra'!$Y28))</f>
        <v>7.6048988080968055E-30</v>
      </c>
      <c r="BY29">
        <f>BY$2*EXP(- BY$1 * ($B29*_c1+$C29*_c2+$D29*_c3+'Input spectra'!$Y28))</f>
        <v>3.1048719999111419E-30</v>
      </c>
      <c r="BZ29">
        <f>BZ$2*EXP(- BZ$1 * ($B29*_c1+$C29*_c2+$D29*_c3+'Input spectra'!$Y28))</f>
        <v>1.2684108886114212E-30</v>
      </c>
      <c r="CA29">
        <f>CA$2*EXP(- CA$1 * ($B29*_c1+$C29*_c2+$D29*_c3+'Input spectra'!$Y28))</f>
        <v>5.1847782004046899E-31</v>
      </c>
      <c r="CB29">
        <f>CB$2*EXP(- CB$1 * ($B29*_c1+$C29*_c2+$D29*_c3+'Input spectra'!$Y28))</f>
        <v>2.1205243154614543E-31</v>
      </c>
      <c r="CC29">
        <f>CC$2*EXP(- CC$1 * ($B29*_c1+$C29*_c2+$D29*_c3+'Input spectra'!$Y28))</f>
        <v>8.67738579666137E-32</v>
      </c>
      <c r="CD29">
        <f>CD$2*EXP(- CD$1 * ($B29*_c1+$C29*_c2+$D29*_c3+'Input spectra'!$Y28))</f>
        <v>3.5526922956466248E-32</v>
      </c>
      <c r="CE29">
        <f>CE$2*EXP(- CE$1 * ($B29*_c1+$C29*_c2+$D29*_c3+'Input spectra'!$Y28))</f>
        <v>1.4552595067605432E-32</v>
      </c>
      <c r="CF29">
        <f>CF$2*EXP(- CF$1 * ($B29*_c1+$C29*_c2+$D29*_c3+'Input spectra'!$Y28))</f>
        <v>5.9638839236068761E-33</v>
      </c>
      <c r="CG29">
        <f>CG$2*EXP(- CG$1 * ($B29*_c1+$C29*_c2+$D29*_c3+'Input spectra'!$Y28))</f>
        <v>2.4452094604718705E-33</v>
      </c>
      <c r="CH29">
        <f>CH$2*EXP(- CH$1 * ($B29*_c1+$C29*_c2+$D29*_c3+'Input spectra'!$Y28))</f>
        <v>1.0029836466556029E-33</v>
      </c>
      <c r="CI29">
        <f>CI$2*EXP(- CI$1 * ($B29*_c1+$C29*_c2+$D29*_c3+'Input spectra'!$Y28))</f>
        <v>4.1158139190321269E-34</v>
      </c>
      <c r="CJ29">
        <f>CJ$2*EXP(- CJ$1 * ($B29*_c1+$C29*_c2+$D29*_c3+'Input spectra'!$Y28))</f>
        <v>1.6896443749001392E-34</v>
      </c>
      <c r="CK29">
        <f>CK$2*EXP(- CK$1 * ($B29*_c1+$C29*_c2+$D29*_c3+'Input spectra'!$Y28))</f>
        <v>6.9391543763606511E-35</v>
      </c>
      <c r="CL29">
        <f>CL$2*EXP(- CL$1 * ($B29*_c1+$C29*_c2+$D29*_c3+'Input spectra'!$Y28))</f>
        <v>2.8509117291500365E-35</v>
      </c>
      <c r="CM29">
        <f>CM$2*EXP(- CM$1 * ($B29*_c1+$C29*_c2+$D29*_c3+'Input spectra'!$Y28))</f>
        <v>1.1717139342794002E-35</v>
      </c>
      <c r="CN29">
        <f>CN$2*EXP(- CN$1 * ($B29*_c1+$C29*_c2+$D29*_c3+'Input spectra'!$Y28))</f>
        <v>4.8174246756955851E-36</v>
      </c>
      <c r="CO29">
        <f>CO$2*EXP(- CO$1 * ($B29*_c1+$C29*_c2+$D29*_c3+'Input spectra'!$Y28))</f>
        <v>1.981339796155655E-36</v>
      </c>
      <c r="CP29">
        <f>CP$2*EXP(- CP$1 * ($B29*_c1+$C29*_c2+$D29*_c3+'Input spectra'!$Y28))</f>
        <v>8.1517172507712725E-37</v>
      </c>
      <c r="CQ29">
        <f>CQ$2*EXP(- CQ$1 * ($B29*_c1+$C29*_c2+$D29*_c3+'Input spectra'!$Y28))</f>
        <v>3.3549111144508197E-37</v>
      </c>
      <c r="CR29">
        <f>CR$2*EXP(- CR$1 * ($B29*_c1+$C29*_c2+$D29*_c3+'Input spectra'!$Y28))</f>
        <v>1.381180883301859E-37</v>
      </c>
      <c r="CS29">
        <f>CS$2*EXP(- CS$1 * ($B29*_c1+$C29*_c2+$D29*_c3+'Input spectra'!$Y28))</f>
        <v>3.7660382490173098E-38</v>
      </c>
      <c r="CT29">
        <f>CT$2*EXP(- CT$1 * ($B29*_c1+$C29*_c2+$D29*_c3+'Input spectra'!$Y28))</f>
        <v>1.0359353731212501E-38</v>
      </c>
      <c r="CU29">
        <f>CU$2*EXP(- CU$1 * ($B29*_c1+$C29*_c2+$D29*_c3+'Input spectra'!$Y28))</f>
        <v>3.0383299296540445E-39</v>
      </c>
      <c r="CV29">
        <f>CV$2*EXP(- CV$1 * ($B29*_c1+$C29*_c2+$D29*_c3+'Input spectra'!$Y28))</f>
        <v>8.9513727348132175E-40</v>
      </c>
      <c r="CW29">
        <f>CW$2*EXP(- CW$1 * ($B29*_c1+$C29*_c2+$D29*_c3+'Input spectra'!$Y28))</f>
        <v>2.5884857469008407E-40</v>
      </c>
      <c r="CX29">
        <f>CX$2*EXP(- CX$1 * ($B29*_c1+$C29*_c2+$D29*_c3+'Input spectra'!$Y28))</f>
        <v>7.2061113326446098E-41</v>
      </c>
      <c r="CY29">
        <f>CY$2*EXP(- CY$1 * ($B29*_c1+$C29*_c2+$D29*_c3+'Input spectra'!$Y28))</f>
        <v>1.8847078202803572E-41</v>
      </c>
      <c r="CZ29">
        <f>CZ$2*EXP(- CZ$1 * ($B29*_c1+$C29*_c2+$D29*_c3+'Input spectra'!$Y28))</f>
        <v>4.4509531328882969E-42</v>
      </c>
      <c r="DA29">
        <f>DA$2*EXP(- DA$1 * ($B29*_c1+$C29*_c2+$D29*_c3+'Input spectra'!$Y28))</f>
        <v>8.7650390700011202E-43</v>
      </c>
      <c r="DB29">
        <f>DB$2*EXP(- DB$1 * ($B29*_c1+$C29*_c2+$D29*_c3+'Input spectra'!$Y28))</f>
        <v>1.1615929897676165E-43</v>
      </c>
      <c r="DC29">
        <f>DC$2*EXP(- DC$1 * ($B29*_c1+$C29*_c2+$D29*_c3+'Input spectra'!$Y28))</f>
        <v>3.1248650660741064E-45</v>
      </c>
      <c r="DD29">
        <f>DD$2*EXP(- DD$1 * ($B29*_c1+$C29*_c2+$D29*_c3+'Input spectra'!$Y28))</f>
        <v>0</v>
      </c>
      <c r="DE29">
        <f>DE$2*EXP(- DE$1 * ($B29*_c1+$C29*_c2+$D29*_c3+'Input spectra'!$Y28))</f>
        <v>0</v>
      </c>
      <c r="DF29">
        <f>DF$2*EXP(- DF$1 * ($B29*_c1+$C29*_c2+$D29*_c3+'Input spectra'!$Y28))</f>
        <v>0</v>
      </c>
      <c r="DG29">
        <f>DG$2*EXP(- DG$1 * ($B29*_c1+$C29*_c2+$D29*_c3+'Input spectra'!$Y28))</f>
        <v>0</v>
      </c>
      <c r="DH29">
        <f>DH$2*EXP(- DH$1 * ($B29*_c1+$C29*_c2+$D29*_c3+'Input spectra'!$Y28))</f>
        <v>0</v>
      </c>
      <c r="DI29">
        <f>DI$2*EXP(- DI$1 * ($B29*_c1+$C29*_c2+$D29*_c3+'Input spectra'!$Y28))</f>
        <v>0</v>
      </c>
      <c r="DJ29">
        <f>DJ$2*EXP(- DJ$1 * ($B29*_c1+$C29*_c2+$D29*_c3+'Input spectra'!$Y28))</f>
        <v>0</v>
      </c>
      <c r="DK29">
        <f>DK$2*EXP(- DK$1 * ($B29*_c1+$C29*_c2+$D29*_c3+'Input spectra'!$Y28))</f>
        <v>0</v>
      </c>
      <c r="DL29">
        <f>DL$2*EXP(- DL$1 * ($B29*_c1+$C29*_c2+$D29*_c3+'Input spectra'!$Y28))</f>
        <v>0</v>
      </c>
      <c r="DM29">
        <f>DM$2*EXP(- DM$1 * ($B29*_c1+$C29*_c2+$D29*_c3+'Input spectra'!$Y28))</f>
        <v>0</v>
      </c>
      <c r="DN29">
        <f>DN$2*EXP(- DN$1 * ($B29*_c1+$C29*_c2+$D29*_c3+'Input spectra'!$Y28))</f>
        <v>0</v>
      </c>
      <c r="DO29">
        <f>DO$2*EXP(- DO$1 * ($B29*_c1+$C29*_c2+$D29*_c3+'Input spectra'!$Y28))</f>
        <v>0</v>
      </c>
      <c r="DP29">
        <f>DP$2*EXP(- DP$1 * ($B29*_c1+$C29*_c2+$D29*_c3+'Input spectra'!$Y28))</f>
        <v>0</v>
      </c>
      <c r="DQ29">
        <f>DQ$2*EXP(- DQ$1 * ($B29*_c1+$C29*_c2+$D29*_c3+'Input spectra'!$Y28))</f>
        <v>0</v>
      </c>
      <c r="DR29">
        <f>DR$2*EXP(- DR$1 * ($B29*_c1+$C29*_c2+$D29*_c3+'Input spectra'!$Y28))</f>
        <v>0</v>
      </c>
      <c r="DS29">
        <f>DS$2*EXP(- DS$1 * ($B29*_c1+$C29*_c2+$D29*_c3+'Input spectra'!$Y28))</f>
        <v>0</v>
      </c>
      <c r="DT29">
        <f>DT$2*EXP(- DT$1 * ($B29*_c1+$C29*_c2+$D29*_c3+'Input spectra'!$Y28))</f>
        <v>0</v>
      </c>
      <c r="DU29">
        <f>DU$2*EXP(- DU$1 * ($B29*_c1+$C29*_c2+$D29*_c3+'Input spectra'!$Y28))</f>
        <v>0</v>
      </c>
      <c r="DV29">
        <f>DV$2*EXP(- DV$1 * ($B29*_c1+$C29*_c2+$D29*_c3+'Input spectra'!$Y28))</f>
        <v>0</v>
      </c>
      <c r="DW29">
        <f>DW$2*EXP(- DW$1 * ($B29*_c1+$C29*_c2+$D29*_c3+'Input spectra'!$Y28))</f>
        <v>0</v>
      </c>
      <c r="DX29">
        <f>DX$2*EXP(- DX$1 * ($B29*_c1+$C29*_c2+$D29*_c3+'Input spectra'!$Y28))</f>
        <v>0</v>
      </c>
      <c r="DY29">
        <f>DY$2*EXP(- DY$1 * ($B29*_c1+$C29*_c2+$D29*_c3+'Input spectra'!$Y28))</f>
        <v>0</v>
      </c>
      <c r="DZ29">
        <f>DZ$2*EXP(- DZ$1 * ($B29*_c1+$C29*_c2+$D29*_c3+'Input spectra'!$Y28))</f>
        <v>0</v>
      </c>
      <c r="EA29">
        <f>EA$2*EXP(- EA$1 * ($B29*_c1+$C29*_c2+$D29*_c3+'Input spectra'!$Y28))</f>
        <v>0</v>
      </c>
      <c r="EB29">
        <f>EB$2*EXP(- EB$1 * ($B29*_c1+$C29*_c2+$D29*_c3+'Input spectra'!$Y28))</f>
        <v>0</v>
      </c>
      <c r="EC29">
        <f>EC$2*EXP(- EC$1 * ($B29*_c1+$C29*_c2+$D29*_c3+'Input spectra'!$Y28))</f>
        <v>0</v>
      </c>
      <c r="ED29">
        <f>ED$2*EXP(- ED$1 * ($B29*_c1+$C29*_c2+$D29*_c3+'Input spectra'!$Y28))</f>
        <v>0</v>
      </c>
      <c r="EE29">
        <f>EE$2*EXP(- EE$1 * ($B29*_c1+$C29*_c2+$D29*_c3+'Input spectra'!$Y28))</f>
        <v>0</v>
      </c>
      <c r="EF29">
        <f>EF$2*EXP(- EF$1 * ($B29*_c1+$C29*_c2+$D29*_c3+'Input spectra'!$Y28))</f>
        <v>0</v>
      </c>
      <c r="EG29">
        <f>EG$2*EXP(- EG$1 * ($B29*_c1+$C29*_c2+$D29*_c3+'Input spectra'!$Y28))</f>
        <v>0</v>
      </c>
      <c r="EH29">
        <f>EH$2*EXP(- EH$1 * ($B29*_c1+$C29*_c2+$D29*_c3+'Input spectra'!$Y28))</f>
        <v>0</v>
      </c>
      <c r="EI29">
        <f>EI$2*EXP(- EI$1 * ($B29*_c1+$C29*_c2+$D29*_c3+'Input spectra'!$Y28))</f>
        <v>0</v>
      </c>
      <c r="EJ29">
        <f>EJ$2*EXP(- EJ$1 * ($B29*_c1+$C29*_c2+$D29*_c3+'Input spectra'!$Y28))</f>
        <v>0</v>
      </c>
      <c r="EK29">
        <f>EK$2*EXP(- EK$1 * ($B29*_c1+$C29*_c2+$D29*_c3+'Input spectra'!$Y28))</f>
        <v>0</v>
      </c>
      <c r="EL29">
        <f>EL$2*EXP(- EL$1 * ($B29*_c1+$C29*_c2+$D29*_c3+'Input spectra'!$Y28))</f>
        <v>0</v>
      </c>
      <c r="EM29">
        <f>EM$2*EXP(- EM$1 * ($B29*_c1+$C29*_c2+$D29*_c3+'Input spectra'!$Y28))</f>
        <v>0</v>
      </c>
      <c r="EN29">
        <f>EN$2*EXP(- EN$1 * ($B29*_c1+$C29*_c2+$D29*_c3+'Input spectra'!$Y28))</f>
        <v>0</v>
      </c>
      <c r="EO29">
        <f>EO$2*EXP(- EO$1 * ($B29*_c1+$C29*_c2+$D29*_c3+'Input spectra'!$Y28))</f>
        <v>0</v>
      </c>
      <c r="EP29">
        <f>EP$2*EXP(- EP$1 * ($B29*_c1+$C29*_c2+$D29*_c3+'Input spectra'!$Y28))</f>
        <v>0</v>
      </c>
      <c r="EQ29">
        <f>EQ$2*EXP(- EQ$1 * ($B29*_c1+$C29*_c2+$D29*_c3+'Input spectra'!$Y28))</f>
        <v>0</v>
      </c>
      <c r="ER29">
        <f>ER$2*EXP(- ER$1 * ($B29*_c1+$C29*_c2+$D29*_c3+'Input spectra'!$Y28))</f>
        <v>0</v>
      </c>
      <c r="ES29">
        <f>ES$2*EXP(- ES$1 * ($B29*_c1+$C29*_c2+$D29*_c3+'Input spectra'!$Y28))</f>
        <v>0</v>
      </c>
      <c r="ET29">
        <f>ET$2*EXP(- ET$1 * ($B29*_c1+$C29*_c2+$D29*_c3+'Input spectra'!$Y28))</f>
        <v>0</v>
      </c>
      <c r="EU29">
        <f>EU$2*EXP(- EU$1 * ($B29*_c1+$C29*_c2+$D29*_c3+'Input spectra'!$Y28))</f>
        <v>0</v>
      </c>
      <c r="EV29">
        <f>EV$2*EXP(- EV$1 * ($B29*_c1+$C29*_c2+$D29*_c3+'Input spectra'!$Y28))</f>
        <v>0</v>
      </c>
      <c r="EW29">
        <f>EW$2*EXP(- EW$1 * ($B29*_c1+$C29*_c2+$D29*_c3+'Input spectra'!$Y28))</f>
        <v>0</v>
      </c>
      <c r="EX29">
        <f>EX$2*EXP(- EX$1 * ($B29*_c1+$C29*_c2+$D29*_c3+'Input spectra'!$Y28))</f>
        <v>0</v>
      </c>
      <c r="EY29">
        <f>EY$2*EXP(- EY$1 * ($B29*_c1+$C29*_c2+$D29*_c3+'Input spectra'!$Y28))</f>
        <v>0</v>
      </c>
      <c r="FA29">
        <f t="shared" si="0"/>
        <v>3.5520980809331006E-2</v>
      </c>
      <c r="FD29">
        <f>(1-EXP(-($B29*_c1+$C29*_c2+$D29*_c3+'Input spectra'!$Y28)*_t))/2</f>
        <v>0.49333766532828338</v>
      </c>
      <c r="FE29">
        <f>LN(1-FD29)/(-($B29*_c1+$C29*_c2+$D29*_c3+'Input spectra'!$Y28))</f>
        <v>7.8727276005739366E-2</v>
      </c>
    </row>
    <row r="30" spans="1:161" x14ac:dyDescent="0.25">
      <c r="A30">
        <v>415</v>
      </c>
      <c r="B30">
        <f>'Input spectra'!B29</f>
        <v>0.81398434775870698</v>
      </c>
      <c r="C30">
        <f>'Input spectra'!D29</f>
        <v>1.1096643942683</v>
      </c>
      <c r="D30">
        <f>'Input spectra'!F29</f>
        <v>3.5736732272187897E-2</v>
      </c>
      <c r="E30">
        <f>E$2*EXP(- E$1 * ($B30*_c1+$C30*_c2+$D30*_c3+'Input spectra'!$Y29))</f>
        <v>2.0653927966864227E-2</v>
      </c>
      <c r="F30">
        <f>F$2*EXP(- F$1 * ($B30*_c1+$C30*_c2+$D30*_c3+'Input spectra'!$Y29))</f>
        <v>8.3533672633190319E-3</v>
      </c>
      <c r="G30">
        <f>G$2*EXP(- G$1 * ($B30*_c1+$C30*_c2+$D30*_c3+'Input spectra'!$Y29))</f>
        <v>3.3782915041914653E-3</v>
      </c>
      <c r="H30">
        <f>H$2*EXP(- H$1 * ($B30*_c1+$C30*_c2+$D30*_c3+'Input spectra'!$Y29))</f>
        <v>1.3661832186343786E-3</v>
      </c>
      <c r="I30">
        <f>I$2*EXP(- I$1 * ($B30*_c1+$C30*_c2+$D30*_c3+'Input spectra'!$Y29))</f>
        <v>5.5245473177665161E-4</v>
      </c>
      <c r="J30">
        <f>J$2*EXP(- J$1 * ($B30*_c1+$C30*_c2+$D30*_c3+'Input spectra'!$Y29))</f>
        <v>2.2338808863406199E-4</v>
      </c>
      <c r="K30">
        <f>K$2*EXP(- K$1 * ($B30*_c1+$C30*_c2+$D30*_c3+'Input spectra'!$Y29))</f>
        <v>9.0323034401512044E-5</v>
      </c>
      <c r="L30">
        <f>L$2*EXP(- L$1 * ($B30*_c1+$C30*_c2+$D30*_c3+'Input spectra'!$Y29))</f>
        <v>3.6518408265396606E-5</v>
      </c>
      <c r="M30">
        <f>M$2*EXP(- M$1 * ($B30*_c1+$C30*_c2+$D30*_c3+'Input spectra'!$Y29))</f>
        <v>1.4763848673611161E-5</v>
      </c>
      <c r="N30">
        <f>N$2*EXP(- N$1 * ($B30*_c1+$C30*_c2+$D30*_c3+'Input spectra'!$Y29))</f>
        <v>5.9684472346720481E-6</v>
      </c>
      <c r="O30">
        <f>O$2*EXP(- O$1 * ($B30*_c1+$C30*_c2+$D30*_c3+'Input spectra'!$Y29))</f>
        <v>2.4126635002577461E-6</v>
      </c>
      <c r="P30">
        <f>P$2*EXP(- P$1 * ($B30*_c1+$C30*_c2+$D30*_c3+'Input spectra'!$Y29))</f>
        <v>9.7522618824420798E-7</v>
      </c>
      <c r="Q30">
        <f>Q$2*EXP(- Q$1 * ($B30*_c1+$C30*_c2+$D30*_c3+'Input spectra'!$Y29))</f>
        <v>3.9417287577577999E-7</v>
      </c>
      <c r="R30">
        <f>R$2*EXP(- R$1 * ($B30*_c1+$C30*_c2+$D30*_c3+'Input spectra'!$Y29))</f>
        <v>1.5930905453396009E-7</v>
      </c>
      <c r="S30">
        <f>S$2*EXP(- S$1 * ($B30*_c1+$C30*_c2+$D30*_c3+'Input spectra'!$Y29))</f>
        <v>6.4382239800590363E-8</v>
      </c>
      <c r="T30">
        <f>T$2*EXP(- T$1 * ($B30*_c1+$C30*_c2+$D30*_c3+'Input spectra'!$Y29))</f>
        <v>2.6017354928200205E-8</v>
      </c>
      <c r="U30">
        <f>U$2*EXP(- U$1 * ($B30*_c1+$C30*_c2+$D30*_c3+'Input spectra'!$Y29))</f>
        <v>1.0513109119865634E-8</v>
      </c>
      <c r="V30">
        <f>V$2*EXP(- V$1 * ($B30*_c1+$C30*_c2+$D30*_c3+'Input spectra'!$Y29))</f>
        <v>4.2478550840672171E-9</v>
      </c>
      <c r="W30">
        <f>W$2*EXP(- W$1 * ($B30*_c1+$C30*_c2+$D30*_c3+'Input spectra'!$Y29))</f>
        <v>1.716240750035633E-9</v>
      </c>
      <c r="X30">
        <f>X$2*EXP(- X$1 * ($B30*_c1+$C30*_c2+$D30*_c3+'Input spectra'!$Y29))</f>
        <v>6.9335590525687022E-10</v>
      </c>
      <c r="Y30">
        <f>Y$2*EXP(- Y$1 * ($B30*_c1+$C30*_c2+$D30*_c3+'Input spectra'!$Y29))</f>
        <v>2.8009361065613131E-10</v>
      </c>
      <c r="Z30">
        <f>Z$2*EXP(- Z$1 * ($B30*_c1+$C30*_c2+$D30*_c3+'Input spectra'!$Y29))</f>
        <v>1.1314063925334845E-10</v>
      </c>
      <c r="AA30">
        <f>AA$2*EXP(- AA$1 * ($B30*_c1+$C30*_c2+$D30*_c3+'Input spectra'!$Y29))</f>
        <v>4.569850075555644E-11</v>
      </c>
      <c r="AB30">
        <f>AB$2*EXP(- AB$1 * ($B30*_c1+$C30*_c2+$D30*_c3+'Input spectra'!$Y29))</f>
        <v>1.8456638883133107E-11</v>
      </c>
      <c r="AC30">
        <f>AC$2*EXP(- AC$1 * ($B30*_c1+$C30*_c2+$D30*_c3+'Input spectra'!$Y29))</f>
        <v>7.4536679648500118E-12</v>
      </c>
      <c r="AD30">
        <f>AD$2*EXP(- AD$1 * ($B30*_c1+$C30*_c2+$D30*_c3+'Input spectra'!$Y29))</f>
        <v>3.00991094052209E-12</v>
      </c>
      <c r="AE30">
        <f>AE$2*EXP(- AE$1 * ($B30*_c1+$C30*_c2+$D30*_c3+'Input spectra'!$Y29))</f>
        <v>1.2153540682838389E-12</v>
      </c>
      <c r="AF30">
        <f>AF$2*EXP(- AF$1 * ($B30*_c1+$C30*_c2+$D30*_c3+'Input spectra'!$Y29))</f>
        <v>4.9070099851833221E-13</v>
      </c>
      <c r="AG30">
        <f>AG$2*EXP(- AG$1 * ($B30*_c1+$C30*_c2+$D30*_c3+'Input spectra'!$Y29))</f>
        <v>1.9810497179951508E-13</v>
      </c>
      <c r="AH30">
        <f>AH$2*EXP(- AH$1 * ($B30*_c1+$C30*_c2+$D30*_c3+'Input spectra'!$Y29))</f>
        <v>7.9971909006968711E-14</v>
      </c>
      <c r="AI30">
        <f>AI$2*EXP(- AI$1 * ($B30*_c1+$C30*_c2+$D30*_c3+'Input spectra'!$Y29))</f>
        <v>3.2280669379653992E-14</v>
      </c>
      <c r="AJ30">
        <f>AJ$2*EXP(- AJ$1 * ($B30*_c1+$C30*_c2+$D30*_c3+'Input spectra'!$Y29))</f>
        <v>1.3028964108797682E-14</v>
      </c>
      <c r="AK30">
        <f>AK$2*EXP(- AK$1 * ($B30*_c1+$C30*_c2+$D30*_c3+'Input spectra'!$Y29))</f>
        <v>5.2582207927316923E-15</v>
      </c>
      <c r="AL30">
        <f>AL$2*EXP(- AL$1 * ($B30*_c1+$C30*_c2+$D30*_c3+'Input spectra'!$Y29))</f>
        <v>2.1219179659919645E-15</v>
      </c>
      <c r="AM30">
        <f>AM$2*EXP(- AM$1 * ($B30*_c1+$C30*_c2+$D30*_c3+'Input spectra'!$Y29))</f>
        <v>8.5620635812964997E-16</v>
      </c>
      <c r="AN30">
        <f>AN$2*EXP(- AN$1 * ($B30*_c1+$C30*_c2+$D30*_c3+'Input spectra'!$Y29))</f>
        <v>3.4545192541501614E-16</v>
      </c>
      <c r="AO30">
        <f>AO$2*EXP(- AO$1 * ($B30*_c1+$C30*_c2+$D30*_c3+'Input spectra'!$Y29))</f>
        <v>1.3936550659998539E-16</v>
      </c>
      <c r="AP30">
        <f>AP$2*EXP(- AP$1 * ($B30*_c1+$C30*_c2+$D30*_c3+'Input spectra'!$Y29))</f>
        <v>5.6218682820226666E-17</v>
      </c>
      <c r="AQ30">
        <f>AQ$2*EXP(- AQ$1 * ($B30*_c1+$C30*_c2+$D30*_c3+'Input spectra'!$Y29))</f>
        <v>2.2675813399674035E-17</v>
      </c>
      <c r="AR30">
        <f>AR$2*EXP(- AR$1 * ($B30*_c1+$C30*_c2+$D30*_c3+'Input spectra'!$Y29))</f>
        <v>9.1453651333100874E-18</v>
      </c>
      <c r="AS30">
        <f>AS$2*EXP(- AS$1 * ($B30*_c1+$C30*_c2+$D30*_c3+'Input spectra'!$Y29))</f>
        <v>3.688028690511356E-18</v>
      </c>
      <c r="AT30">
        <f>AT$2*EXP(- AT$1 * ($B30*_c1+$C30*_c2+$D30*_c3+'Input spectra'!$Y29))</f>
        <v>1.4871051247743871E-18</v>
      </c>
      <c r="AU30">
        <f>AU$2*EXP(- AU$1 * ($B30*_c1+$C30*_c2+$D30*_c3+'Input spectra'!$Y29))</f>
        <v>5.9957322478250832E-19</v>
      </c>
      <c r="AV30">
        <f>AV$2*EXP(- AV$1 * ($B30*_c1+$C30*_c2+$D30*_c3+'Input spectra'!$Y29))</f>
        <v>2.4171020310596034E-19</v>
      </c>
      <c r="AW30">
        <f>AW$2*EXP(- AW$1 * ($B30*_c1+$C30*_c2+$D30*_c3+'Input spectra'!$Y29))</f>
        <v>9.7431392627912921E-20</v>
      </c>
      <c r="AX30">
        <f>AX$2*EXP(- AX$1 * ($B30*_c1+$C30*_c2+$D30*_c3+'Input spectra'!$Y29))</f>
        <v>3.9269281816349471E-20</v>
      </c>
      <c r="AY30">
        <f>AY$2*EXP(- AY$1 * ($B30*_c1+$C30*_c2+$D30*_c3+'Input spectra'!$Y29))</f>
        <v>1.428557951660228E-20</v>
      </c>
      <c r="AZ30">
        <f>AZ$2*EXP(- AZ$1 * ($B30*_c1+$C30*_c2+$D30*_c3+'Input spectra'!$Y29))</f>
        <v>4.9954308757275805E-21</v>
      </c>
      <c r="BA30">
        <f>BA$2*EXP(- BA$1 * ($B30*_c1+$C30*_c2+$D30*_c3+'Input spectra'!$Y29))</f>
        <v>1.840276582835174E-21</v>
      </c>
      <c r="BB30">
        <f>BB$2*EXP(- BB$1 * ($B30*_c1+$C30*_c2+$D30*_c3+'Input spectra'!$Y29))</f>
        <v>6.8986646374764416E-22</v>
      </c>
      <c r="BC30">
        <f>BC$2*EXP(- BC$1 * ($B30*_c1+$C30*_c2+$D30*_c3+'Input spectra'!$Y29))</f>
        <v>2.6117283301960449E-22</v>
      </c>
      <c r="BD30">
        <f>BD$2*EXP(- BD$1 * ($B30*_c1+$C30*_c2+$D30*_c3+'Input spectra'!$Y29))</f>
        <v>9.9535143292249326E-23</v>
      </c>
      <c r="BE30">
        <f>BE$2*EXP(- BE$1 * ($B30*_c1+$C30*_c2+$D30*_c3+'Input spectra'!$Y29))</f>
        <v>3.8120645642857794E-23</v>
      </c>
      <c r="BF30">
        <f>BF$2*EXP(- BF$1 * ($B30*_c1+$C30*_c2+$D30*_c3+'Input spectra'!$Y29))</f>
        <v>1.4656135202803928E-23</v>
      </c>
      <c r="BG30">
        <f>BG$2*EXP(- BG$1 * ($B30*_c1+$C30*_c2+$D30*_c3+'Input spectra'!$Y29))</f>
        <v>5.6525831122471714E-24</v>
      </c>
      <c r="BH30">
        <f>BH$2*EXP(- BH$1 * ($B30*_c1+$C30*_c2+$D30*_c3+'Input spectra'!$Y29))</f>
        <v>2.1858728873766969E-24</v>
      </c>
      <c r="BI30">
        <f>BI$2*EXP(- BI$1 * ($B30*_c1+$C30*_c2+$D30*_c3+'Input spectra'!$Y29))</f>
        <v>8.4721125158758431E-25</v>
      </c>
      <c r="BJ30">
        <f>BJ$2*EXP(- BJ$1 * ($B30*_c1+$C30*_c2+$D30*_c3+'Input spectra'!$Y29))</f>
        <v>3.2902073490020411E-25</v>
      </c>
      <c r="BK30">
        <f>BK$2*EXP(- BK$1 * ($B30*_c1+$C30*_c2+$D30*_c3+'Input spectra'!$Y29))</f>
        <v>1.2800340510039891E-25</v>
      </c>
      <c r="BL30">
        <f>BL$2*EXP(- BL$1 * ($B30*_c1+$C30*_c2+$D30*_c3+'Input spectra'!$Y29))</f>
        <v>4.9877796161891711E-26</v>
      </c>
      <c r="BM30">
        <f>BM$2*EXP(- BM$1 * ($B30*_c1+$C30*_c2+$D30*_c3+'Input spectra'!$Y29))</f>
        <v>1.9463243880267135E-26</v>
      </c>
      <c r="BN30">
        <f>BN$2*EXP(- BN$1 * ($B30*_c1+$C30*_c2+$D30*_c3+'Input spectra'!$Y29))</f>
        <v>7.60485309764691E-27</v>
      </c>
      <c r="BO30">
        <f>BO$2*EXP(- BO$1 * ($B30*_c1+$C30*_c2+$D30*_c3+'Input spectra'!$Y29))</f>
        <v>2.9750053304489619E-27</v>
      </c>
      <c r="BP30">
        <f>BP$2*EXP(- BP$1 * ($B30*_c1+$C30*_c2+$D30*_c3+'Input spectra'!$Y29))</f>
        <v>1.1651080773193258E-27</v>
      </c>
      <c r="BQ30">
        <f>BQ$2*EXP(- BQ$1 * ($B30*_c1+$C30*_c2+$D30*_c3+'Input spectra'!$Y29))</f>
        <v>4.56763852405519E-28</v>
      </c>
      <c r="BR30">
        <f>BR$2*EXP(- BR$1 * ($B30*_c1+$C30*_c2+$D30*_c3+'Input spectra'!$Y29))</f>
        <v>1.7923965261216197E-28</v>
      </c>
      <c r="BS30">
        <f>BS$2*EXP(- BS$1 * ($B30*_c1+$C30*_c2+$D30*_c3+'Input spectra'!$Y29))</f>
        <v>7.0399028418279491E-29</v>
      </c>
      <c r="BT30">
        <f>BT$2*EXP(- BT$1 * ($B30*_c1+$C30*_c2+$D30*_c3+'Input spectra'!$Y29))</f>
        <v>2.7673606438185016E-29</v>
      </c>
      <c r="BU30">
        <f>BU$2*EXP(- BU$1 * ($B30*_c1+$C30*_c2+$D30*_c3+'Input spectra'!$Y29))</f>
        <v>1.088704941890667E-29</v>
      </c>
      <c r="BV30">
        <f>BV$2*EXP(- BV$1 * ($B30*_c1+$C30*_c2+$D30*_c3+'Input spectra'!$Y29))</f>
        <v>4.2862836663282281E-30</v>
      </c>
      <c r="BW30">
        <f>BW$2*EXP(- BW$1 * ($B30*_c1+$C30*_c2+$D30*_c3+'Input spectra'!$Y29))</f>
        <v>1.6887317545754091E-30</v>
      </c>
      <c r="BX30">
        <f>BX$2*EXP(- BX$1 * ($B30*_c1+$C30*_c2+$D30*_c3+'Input spectra'!$Y29))</f>
        <v>6.6578470680494904E-31</v>
      </c>
      <c r="BY30">
        <f>BY$2*EXP(- BY$1 * ($B30*_c1+$C30*_c2+$D30*_c3+'Input spectra'!$Y29))</f>
        <v>2.6265523031864115E-31</v>
      </c>
      <c r="BZ30">
        <f>BZ$2*EXP(- BZ$1 * ($B30*_c1+$C30*_c2+$D30*_c3+'Input spectra'!$Y29))</f>
        <v>1.0368222088435803E-31</v>
      </c>
      <c r="CA30">
        <f>CA$2*EXP(- CA$1 * ($B30*_c1+$C30*_c2+$D30*_c3+'Input spectra'!$Y29))</f>
        <v>4.095212944227659E-32</v>
      </c>
      <c r="CB30">
        <f>CB$2*EXP(- CB$1 * ($B30*_c1+$C30*_c2+$D30*_c3+'Input spectra'!$Y29))</f>
        <v>1.6184211329315916E-32</v>
      </c>
      <c r="CC30">
        <f>CC$2*EXP(- CC$1 * ($B30*_c1+$C30*_c2+$D30*_c3+'Input spectra'!$Y29))</f>
        <v>6.399398684422689E-33</v>
      </c>
      <c r="CD30">
        <f>CD$2*EXP(- CD$1 * ($B30*_c1+$C30*_c2+$D30*_c3+'Input spectra'!$Y29))</f>
        <v>2.5316859554965293E-33</v>
      </c>
      <c r="CE30">
        <f>CE$2*EXP(- CE$1 * ($B30*_c1+$C30*_c2+$D30*_c3+'Input spectra'!$Y29))</f>
        <v>1.0020621549872583E-33</v>
      </c>
      <c r="CF30">
        <f>CF$2*EXP(- CF$1 * ($B30*_c1+$C30*_c2+$D30*_c3+'Input spectra'!$Y29))</f>
        <v>3.9681252750310353E-34</v>
      </c>
      <c r="CG30">
        <f>CG$2*EXP(- CG$1 * ($B30*_c1+$C30*_c2+$D30*_c3+'Input spectra'!$Y29))</f>
        <v>1.572078531437021E-34</v>
      </c>
      <c r="CH30">
        <f>CH$2*EXP(- CH$1 * ($B30*_c1+$C30*_c2+$D30*_c3+'Input spectra'!$Y29))</f>
        <v>6.2309461608383742E-35</v>
      </c>
      <c r="CI30">
        <f>CI$2*EXP(- CI$1 * ($B30*_c1+$C30*_c2+$D30*_c3+'Input spectra'!$Y29))</f>
        <v>2.4706877123907052E-35</v>
      </c>
      <c r="CJ30">
        <f>CJ$2*EXP(- CJ$1 * ($B30*_c1+$C30*_c2+$D30*_c3+'Input spectra'!$Y29))</f>
        <v>9.8007521772725718E-36</v>
      </c>
      <c r="CK30">
        <f>CK$2*EXP(- CK$1 * ($B30*_c1+$C30*_c2+$D30*_c3+'Input spectra'!$Y29))</f>
        <v>3.8893106016156275E-36</v>
      </c>
      <c r="CL30">
        <f>CL$2*EXP(- CL$1 * ($B30*_c1+$C30*_c2+$D30*_c3+'Input spectra'!$Y29))</f>
        <v>1.5440161047226615E-36</v>
      </c>
      <c r="CM30">
        <f>CM$2*EXP(- CM$1 * ($B30*_c1+$C30*_c2+$D30*_c3+'Input spectra'!$Y29))</f>
        <v>6.1318514758540953E-37</v>
      </c>
      <c r="CN30">
        <f>CN$2*EXP(- CN$1 * ($B30*_c1+$C30*_c2+$D30*_c3+'Input spectra'!$Y29))</f>
        <v>2.4360541747056674E-37</v>
      </c>
      <c r="CO30">
        <f>CO$2*EXP(- CO$1 * ($B30*_c1+$C30*_c2+$D30*_c3+'Input spectra'!$Y29))</f>
        <v>9.6812837507257535E-38</v>
      </c>
      <c r="CP30">
        <f>CP$2*EXP(- CP$1 * ($B30*_c1+$C30*_c2+$D30*_c3+'Input spectra'!$Y29))</f>
        <v>3.8487975816114985E-38</v>
      </c>
      <c r="CQ30">
        <f>CQ$2*EXP(- CQ$1 * ($B30*_c1+$C30*_c2+$D30*_c3+'Input spectra'!$Y29))</f>
        <v>1.5305903085809931E-38</v>
      </c>
      <c r="CR30">
        <f>CR$2*EXP(- CR$1 * ($B30*_c1+$C30*_c2+$D30*_c3+'Input spectra'!$Y29))</f>
        <v>6.0887827224260704E-39</v>
      </c>
      <c r="CS30">
        <f>CS$2*EXP(- CS$1 * ($B30*_c1+$C30*_c2+$D30*_c3+'Input spectra'!$Y29))</f>
        <v>1.6042299552124459E-39</v>
      </c>
      <c r="CT30">
        <f>CT$2*EXP(- CT$1 * ($B30*_c1+$C30*_c2+$D30*_c3+'Input spectra'!$Y29))</f>
        <v>4.2639935086830264E-40</v>
      </c>
      <c r="CU30">
        <f>CU$2*EXP(- CU$1 * ($B30*_c1+$C30*_c2+$D30*_c3+'Input spectra'!$Y29))</f>
        <v>1.208428003865706E-40</v>
      </c>
      <c r="CV30">
        <f>CV$2*EXP(- CV$1 * ($B30*_c1+$C30*_c2+$D30*_c3+'Input spectra'!$Y29))</f>
        <v>3.4401507004519958E-41</v>
      </c>
      <c r="CW30">
        <f>CW$2*EXP(- CW$1 * ($B30*_c1+$C30*_c2+$D30*_c3+'Input spectra'!$Y29))</f>
        <v>9.6124829260086641E-42</v>
      </c>
      <c r="CX30">
        <f>CX$2*EXP(- CX$1 * ($B30*_c1+$C30*_c2+$D30*_c3+'Input spectra'!$Y29))</f>
        <v>2.5857870026123475E-42</v>
      </c>
      <c r="CY30">
        <f>CY$2*EXP(- CY$1 * ($B30*_c1+$C30*_c2+$D30*_c3+'Input spectra'!$Y29))</f>
        <v>6.5348826068320329E-43</v>
      </c>
      <c r="CZ30">
        <f>CZ$2*EXP(- CZ$1 * ($B30*_c1+$C30*_c2+$D30*_c3+'Input spectra'!$Y29))</f>
        <v>1.491244160810907E-43</v>
      </c>
      <c r="DA30">
        <f>DA$2*EXP(- DA$1 * ($B30*_c1+$C30*_c2+$D30*_c3+'Input spectra'!$Y29))</f>
        <v>2.837602566231599E-44</v>
      </c>
      <c r="DB30">
        <f>DB$2*EXP(- DB$1 * ($B30*_c1+$C30*_c2+$D30*_c3+'Input spectra'!$Y29))</f>
        <v>3.633738509273805E-45</v>
      </c>
      <c r="DC30">
        <f>DC$2*EXP(- DC$1 * ($B30*_c1+$C30*_c2+$D30*_c3+'Input spectra'!$Y29))</f>
        <v>9.4456736189325549E-47</v>
      </c>
      <c r="DD30">
        <f>DD$2*EXP(- DD$1 * ($B30*_c1+$C30*_c2+$D30*_c3+'Input spectra'!$Y29))</f>
        <v>0</v>
      </c>
      <c r="DE30">
        <f>DE$2*EXP(- DE$1 * ($B30*_c1+$C30*_c2+$D30*_c3+'Input spectra'!$Y29))</f>
        <v>0</v>
      </c>
      <c r="DF30">
        <f>DF$2*EXP(- DF$1 * ($B30*_c1+$C30*_c2+$D30*_c3+'Input spectra'!$Y29))</f>
        <v>0</v>
      </c>
      <c r="DG30">
        <f>DG$2*EXP(- DG$1 * ($B30*_c1+$C30*_c2+$D30*_c3+'Input spectra'!$Y29))</f>
        <v>0</v>
      </c>
      <c r="DH30">
        <f>DH$2*EXP(- DH$1 * ($B30*_c1+$C30*_c2+$D30*_c3+'Input spectra'!$Y29))</f>
        <v>0</v>
      </c>
      <c r="DI30">
        <f>DI$2*EXP(- DI$1 * ($B30*_c1+$C30*_c2+$D30*_c3+'Input spectra'!$Y29))</f>
        <v>0</v>
      </c>
      <c r="DJ30">
        <f>DJ$2*EXP(- DJ$1 * ($B30*_c1+$C30*_c2+$D30*_c3+'Input spectra'!$Y29))</f>
        <v>0</v>
      </c>
      <c r="DK30">
        <f>DK$2*EXP(- DK$1 * ($B30*_c1+$C30*_c2+$D30*_c3+'Input spectra'!$Y29))</f>
        <v>0</v>
      </c>
      <c r="DL30">
        <f>DL$2*EXP(- DL$1 * ($B30*_c1+$C30*_c2+$D30*_c3+'Input spectra'!$Y29))</f>
        <v>0</v>
      </c>
      <c r="DM30">
        <f>DM$2*EXP(- DM$1 * ($B30*_c1+$C30*_c2+$D30*_c3+'Input spectra'!$Y29))</f>
        <v>0</v>
      </c>
      <c r="DN30">
        <f>DN$2*EXP(- DN$1 * ($B30*_c1+$C30*_c2+$D30*_c3+'Input spectra'!$Y29))</f>
        <v>0</v>
      </c>
      <c r="DO30">
        <f>DO$2*EXP(- DO$1 * ($B30*_c1+$C30*_c2+$D30*_c3+'Input spectra'!$Y29))</f>
        <v>0</v>
      </c>
      <c r="DP30">
        <f>DP$2*EXP(- DP$1 * ($B30*_c1+$C30*_c2+$D30*_c3+'Input spectra'!$Y29))</f>
        <v>0</v>
      </c>
      <c r="DQ30">
        <f>DQ$2*EXP(- DQ$1 * ($B30*_c1+$C30*_c2+$D30*_c3+'Input spectra'!$Y29))</f>
        <v>0</v>
      </c>
      <c r="DR30">
        <f>DR$2*EXP(- DR$1 * ($B30*_c1+$C30*_c2+$D30*_c3+'Input spectra'!$Y29))</f>
        <v>0</v>
      </c>
      <c r="DS30">
        <f>DS$2*EXP(- DS$1 * ($B30*_c1+$C30*_c2+$D30*_c3+'Input spectra'!$Y29))</f>
        <v>0</v>
      </c>
      <c r="DT30">
        <f>DT$2*EXP(- DT$1 * ($B30*_c1+$C30*_c2+$D30*_c3+'Input spectra'!$Y29))</f>
        <v>0</v>
      </c>
      <c r="DU30">
        <f>DU$2*EXP(- DU$1 * ($B30*_c1+$C30*_c2+$D30*_c3+'Input spectra'!$Y29))</f>
        <v>0</v>
      </c>
      <c r="DV30">
        <f>DV$2*EXP(- DV$1 * ($B30*_c1+$C30*_c2+$D30*_c3+'Input spectra'!$Y29))</f>
        <v>0</v>
      </c>
      <c r="DW30">
        <f>DW$2*EXP(- DW$1 * ($B30*_c1+$C30*_c2+$D30*_c3+'Input spectra'!$Y29))</f>
        <v>0</v>
      </c>
      <c r="DX30">
        <f>DX$2*EXP(- DX$1 * ($B30*_c1+$C30*_c2+$D30*_c3+'Input spectra'!$Y29))</f>
        <v>0</v>
      </c>
      <c r="DY30">
        <f>DY$2*EXP(- DY$1 * ($B30*_c1+$C30*_c2+$D30*_c3+'Input spectra'!$Y29))</f>
        <v>0</v>
      </c>
      <c r="DZ30">
        <f>DZ$2*EXP(- DZ$1 * ($B30*_c1+$C30*_c2+$D30*_c3+'Input spectra'!$Y29))</f>
        <v>0</v>
      </c>
      <c r="EA30">
        <f>EA$2*EXP(- EA$1 * ($B30*_c1+$C30*_c2+$D30*_c3+'Input spectra'!$Y29))</f>
        <v>0</v>
      </c>
      <c r="EB30">
        <f>EB$2*EXP(- EB$1 * ($B30*_c1+$C30*_c2+$D30*_c3+'Input spectra'!$Y29))</f>
        <v>0</v>
      </c>
      <c r="EC30">
        <f>EC$2*EXP(- EC$1 * ($B30*_c1+$C30*_c2+$D30*_c3+'Input spectra'!$Y29))</f>
        <v>0</v>
      </c>
      <c r="ED30">
        <f>ED$2*EXP(- ED$1 * ($B30*_c1+$C30*_c2+$D30*_c3+'Input spectra'!$Y29))</f>
        <v>0</v>
      </c>
      <c r="EE30">
        <f>EE$2*EXP(- EE$1 * ($B30*_c1+$C30*_c2+$D30*_c3+'Input spectra'!$Y29))</f>
        <v>0</v>
      </c>
      <c r="EF30">
        <f>EF$2*EXP(- EF$1 * ($B30*_c1+$C30*_c2+$D30*_c3+'Input spectra'!$Y29))</f>
        <v>0</v>
      </c>
      <c r="EG30">
        <f>EG$2*EXP(- EG$1 * ($B30*_c1+$C30*_c2+$D30*_c3+'Input spectra'!$Y29))</f>
        <v>0</v>
      </c>
      <c r="EH30">
        <f>EH$2*EXP(- EH$1 * ($B30*_c1+$C30*_c2+$D30*_c3+'Input spectra'!$Y29))</f>
        <v>0</v>
      </c>
      <c r="EI30">
        <f>EI$2*EXP(- EI$1 * ($B30*_c1+$C30*_c2+$D30*_c3+'Input spectra'!$Y29))</f>
        <v>0</v>
      </c>
      <c r="EJ30">
        <f>EJ$2*EXP(- EJ$1 * ($B30*_c1+$C30*_c2+$D30*_c3+'Input spectra'!$Y29))</f>
        <v>0</v>
      </c>
      <c r="EK30">
        <f>EK$2*EXP(- EK$1 * ($B30*_c1+$C30*_c2+$D30*_c3+'Input spectra'!$Y29))</f>
        <v>0</v>
      </c>
      <c r="EL30">
        <f>EL$2*EXP(- EL$1 * ($B30*_c1+$C30*_c2+$D30*_c3+'Input spectra'!$Y29))</f>
        <v>0</v>
      </c>
      <c r="EM30">
        <f>EM$2*EXP(- EM$1 * ($B30*_c1+$C30*_c2+$D30*_c3+'Input spectra'!$Y29))</f>
        <v>0</v>
      </c>
      <c r="EN30">
        <f>EN$2*EXP(- EN$1 * ($B30*_c1+$C30*_c2+$D30*_c3+'Input spectra'!$Y29))</f>
        <v>0</v>
      </c>
      <c r="EO30">
        <f>EO$2*EXP(- EO$1 * ($B30*_c1+$C30*_c2+$D30*_c3+'Input spectra'!$Y29))</f>
        <v>0</v>
      </c>
      <c r="EP30">
        <f>EP$2*EXP(- EP$1 * ($B30*_c1+$C30*_c2+$D30*_c3+'Input spectra'!$Y29))</f>
        <v>0</v>
      </c>
      <c r="EQ30">
        <f>EQ$2*EXP(- EQ$1 * ($B30*_c1+$C30*_c2+$D30*_c3+'Input spectra'!$Y29))</f>
        <v>0</v>
      </c>
      <c r="ER30">
        <f>ER$2*EXP(- ER$1 * ($B30*_c1+$C30*_c2+$D30*_c3+'Input spectra'!$Y29))</f>
        <v>0</v>
      </c>
      <c r="ES30">
        <f>ES$2*EXP(- ES$1 * ($B30*_c1+$C30*_c2+$D30*_c3+'Input spectra'!$Y29))</f>
        <v>0</v>
      </c>
      <c r="ET30">
        <f>ET$2*EXP(- ET$1 * ($B30*_c1+$C30*_c2+$D30*_c3+'Input spectra'!$Y29))</f>
        <v>0</v>
      </c>
      <c r="EU30">
        <f>EU$2*EXP(- EU$1 * ($B30*_c1+$C30*_c2+$D30*_c3+'Input spectra'!$Y29))</f>
        <v>0</v>
      </c>
      <c r="EV30">
        <f>EV$2*EXP(- EV$1 * ($B30*_c1+$C30*_c2+$D30*_c3+'Input spectra'!$Y29))</f>
        <v>0</v>
      </c>
      <c r="EW30">
        <f>EW$2*EXP(- EW$1 * ($B30*_c1+$C30*_c2+$D30*_c3+'Input spectra'!$Y29))</f>
        <v>0</v>
      </c>
      <c r="EX30">
        <f>EX$2*EXP(- EX$1 * ($B30*_c1+$C30*_c2+$D30*_c3+'Input spectra'!$Y29))</f>
        <v>0</v>
      </c>
      <c r="EY30">
        <f>EY$2*EXP(- EY$1 * ($B30*_c1+$C30*_c2+$D30*_c3+'Input spectra'!$Y29))</f>
        <v>0</v>
      </c>
      <c r="FA30">
        <f t="shared" si="0"/>
        <v>3.4679235923660637E-2</v>
      </c>
      <c r="FD30">
        <f>(1-EXP(-($B30*_c1+$C30*_c2+$D30*_c3+'Input spectra'!$Y29)*_t))/2</f>
        <v>0.4943877587619212</v>
      </c>
      <c r="FE30">
        <f>LN(1-FD30)/(-($B30*_c1+$C30*_c2+$D30*_c3+'Input spectra'!$Y29))</f>
        <v>7.5950688513209907E-2</v>
      </c>
    </row>
    <row r="31" spans="1:161" x14ac:dyDescent="0.25">
      <c r="A31">
        <v>420</v>
      </c>
      <c r="B31">
        <f>'Input spectra'!B30</f>
        <v>0.74366118039737805</v>
      </c>
      <c r="C31">
        <f>'Input spectra'!D30</f>
        <v>1.31582813256264</v>
      </c>
      <c r="D31">
        <f>'Input spectra'!F30</f>
        <v>4.1493514464585303E-2</v>
      </c>
      <c r="E31">
        <f>E$2*EXP(- E$1 * ($B31*_c1+$C31*_c2+$D31*_c3+'Input spectra'!$Y30))</f>
        <v>2.0653927966864227E-2</v>
      </c>
      <c r="F31">
        <f>F$2*EXP(- F$1 * ($B31*_c1+$C31*_c2+$D31*_c3+'Input spectra'!$Y30))</f>
        <v>7.7381127058903411E-3</v>
      </c>
      <c r="G31">
        <f>G$2*EXP(- G$1 * ($B31*_c1+$C31*_c2+$D31*_c3+'Input spectra'!$Y30))</f>
        <v>2.8989723355160256E-3</v>
      </c>
      <c r="H31">
        <f>H$2*EXP(- H$1 * ($B31*_c1+$C31*_c2+$D31*_c3+'Input spectra'!$Y30))</f>
        <v>1.0859988649385556E-3</v>
      </c>
      <c r="I31">
        <f>I$2*EXP(- I$1 * ($B31*_c1+$C31*_c2+$D31*_c3+'Input spectra'!$Y30))</f>
        <v>4.0680904226413062E-4</v>
      </c>
      <c r="J31">
        <f>J$2*EXP(- J$1 * ($B31*_c1+$C31*_c2+$D31*_c3+'Input spectra'!$Y30))</f>
        <v>1.5237979573557716E-4</v>
      </c>
      <c r="K31">
        <f>K$2*EXP(- K$1 * ($B31*_c1+$C31*_c2+$D31*_c3+'Input spectra'!$Y30))</f>
        <v>5.7074139067489122E-5</v>
      </c>
      <c r="L31">
        <f>L$2*EXP(- L$1 * ($B31*_c1+$C31*_c2+$D31*_c3+'Input spectra'!$Y30))</f>
        <v>2.1375986396122959E-5</v>
      </c>
      <c r="M31">
        <f>M$2*EXP(- M$1 * ($B31*_c1+$C31*_c2+$D31*_c3+'Input spectra'!$Y30))</f>
        <v>8.0054801479830748E-6</v>
      </c>
      <c r="N31">
        <f>N$2*EXP(- N$1 * ($B31*_c1+$C31*_c2+$D31*_c3+'Input spectra'!$Y30))</f>
        <v>2.9979379066963693E-6</v>
      </c>
      <c r="O31">
        <f>O$2*EXP(- O$1 * ($B31*_c1+$C31*_c2+$D31*_c3+'Input spectra'!$Y30))</f>
        <v>1.1226167137595184E-6</v>
      </c>
      <c r="P31">
        <f>P$2*EXP(- P$1 * ($B31*_c1+$C31*_c2+$D31*_c3+'Input spectra'!$Y30))</f>
        <v>4.2035244687431033E-7</v>
      </c>
      <c r="Q31">
        <f>Q$2*EXP(- Q$1 * ($B31*_c1+$C31*_c2+$D31*_c3+'Input spectra'!$Y30))</f>
        <v>1.5738684717231404E-7</v>
      </c>
      <c r="R31">
        <f>R$2*EXP(- R$1 * ($B31*_c1+$C31*_c2+$D31*_c3+'Input spectra'!$Y30))</f>
        <v>5.892446320251643E-8</v>
      </c>
      <c r="S31">
        <f>S$2*EXP(- S$1 * ($B31*_c1+$C31*_c2+$D31*_c3+'Input spectra'!$Y30))</f>
        <v>2.2059452580458395E-8</v>
      </c>
      <c r="T31">
        <f>T$2*EXP(- T$1 * ($B31*_c1+$C31*_c2+$D31*_c3+'Input spectra'!$Y30))</f>
        <v>8.2578172260903798E-9</v>
      </c>
      <c r="U31">
        <f>U$2*EXP(- U$1 * ($B31*_c1+$C31*_c2+$D31*_c3+'Input spectra'!$Y30))</f>
        <v>3.0910552779951524E-9</v>
      </c>
      <c r="V31">
        <f>V$2*EXP(- V$1 * ($B31*_c1+$C31*_c2+$D31*_c3+'Input spectra'!$Y30))</f>
        <v>1.1569611259960103E-9</v>
      </c>
      <c r="W31">
        <f>W$2*EXP(- W$1 * ($B31*_c1+$C31*_c2+$D31*_c3+'Input spectra'!$Y30))</f>
        <v>4.3301282454596078E-10</v>
      </c>
      <c r="X31">
        <f>X$2*EXP(- X$1 * ($B31*_c1+$C31*_c2+$D31*_c3+'Input spectra'!$Y30))</f>
        <v>1.6205119696566974E-10</v>
      </c>
      <c r="Y31">
        <f>Y$2*EXP(- Y$1 * ($B31*_c1+$C31*_c2+$D31*_c3+'Input spectra'!$Y30))</f>
        <v>6.0641886255548299E-11</v>
      </c>
      <c r="Z31">
        <f>Z$2*EXP(- Z$1 * ($B31*_c1+$C31*_c2+$D31*_c3+'Input spectra'!$Y30))</f>
        <v>2.269141625361E-11</v>
      </c>
      <c r="AA31">
        <f>AA$2*EXP(- AA$1 * ($B31*_c1+$C31*_c2+$D31*_c3+'Input spectra'!$Y30))</f>
        <v>8.4902093995422259E-12</v>
      </c>
      <c r="AB31">
        <f>AB$2*EXP(- AB$1 * ($B31*_c1+$C31*_c2+$D31*_c3+'Input spectra'!$Y30))</f>
        <v>3.1764537727947955E-12</v>
      </c>
      <c r="AC31">
        <f>AC$2*EXP(- AC$1 * ($B31*_c1+$C31*_c2+$D31*_c3+'Input spectra'!$Y30))</f>
        <v>1.1883200965657288E-12</v>
      </c>
      <c r="AD31">
        <f>AD$2*EXP(- AD$1 * ($B31*_c1+$C31*_c2+$D31*_c3+'Input spectra'!$Y30))</f>
        <v>4.445191956847395E-13</v>
      </c>
      <c r="AE31">
        <f>AE$2*EXP(- AE$1 * ($B31*_c1+$C31*_c2+$D31*_c3+'Input spectra'!$Y30))</f>
        <v>1.6626972112373797E-13</v>
      </c>
      <c r="AF31">
        <f>AF$2*EXP(- AF$1 * ($B31*_c1+$C31*_c2+$D31*_c3+'Input spectra'!$Y30))</f>
        <v>6.2187166059856446E-14</v>
      </c>
      <c r="AG31">
        <f>AG$2*EXP(- AG$1 * ($B31*_c1+$C31*_c2+$D31*_c3+'Input spectra'!$Y30))</f>
        <v>2.325694545395365E-14</v>
      </c>
      <c r="AH31">
        <f>AH$2*EXP(- AH$1 * ($B31*_c1+$C31*_c2+$D31*_c3+'Input spectra'!$Y30))</f>
        <v>8.6969753143095586E-15</v>
      </c>
      <c r="AI31">
        <f>AI$2*EXP(- AI$1 * ($B31*_c1+$C31*_c2+$D31*_c3+'Input spectra'!$Y30))</f>
        <v>3.251971875329274E-15</v>
      </c>
      <c r="AJ31">
        <f>AJ$2*EXP(- AJ$1 * ($B31*_c1+$C31*_c2+$D31*_c3+'Input spectra'!$Y30))</f>
        <v>1.2158713127945139E-15</v>
      </c>
      <c r="AK31">
        <f>AK$2*EXP(- AK$1 * ($B31*_c1+$C31*_c2+$D31*_c3+'Input spectra'!$Y30))</f>
        <v>4.5455874496232357E-16</v>
      </c>
      <c r="AL31">
        <f>AL$2*EXP(- AL$1 * ($B31*_c1+$C31*_c2+$D31*_c3+'Input spectra'!$Y30))</f>
        <v>1.699234292350227E-16</v>
      </c>
      <c r="AM31">
        <f>AM$2*EXP(- AM$1 * ($B31*_c1+$C31*_c2+$D31*_c3+'Input spectra'!$Y30))</f>
        <v>6.3515043169938139E-17</v>
      </c>
      <c r="AN31">
        <f>AN$2*EXP(- AN$1 * ($B31*_c1+$C31*_c2+$D31*_c3+'Input spectra'!$Y30))</f>
        <v>2.373882624380005E-17</v>
      </c>
      <c r="AO31">
        <f>AO$2*EXP(- AO$1 * ($B31*_c1+$C31*_c2+$D31*_c3+'Input spectra'!$Y30))</f>
        <v>8.8715682263256128E-18</v>
      </c>
      <c r="AP31">
        <f>AP$2*EXP(- AP$1 * ($B31*_c1+$C31*_c2+$D31*_c3+'Input spectra'!$Y30))</f>
        <v>3.3151198969823116E-18</v>
      </c>
      <c r="AQ31">
        <f>AQ$2*EXP(- AQ$1 * ($B31*_c1+$C31*_c2+$D31*_c3+'Input spectra'!$Y30))</f>
        <v>1.2386680152883274E-18</v>
      </c>
      <c r="AR31">
        <f>AR$2*EXP(- AR$1 * ($B31*_c1+$C31*_c2+$D31*_c3+'Input spectra'!$Y30))</f>
        <v>4.6277146656970755E-19</v>
      </c>
      <c r="AS31">
        <f>AS$2*EXP(- AS$1 * ($B31*_c1+$C31*_c2+$D31*_c3+'Input spectra'!$Y30))</f>
        <v>1.7287543655220937E-19</v>
      </c>
      <c r="AT31">
        <f>AT$2*EXP(- AT$1 * ($B31*_c1+$C31*_c2+$D31*_c3+'Input spectra'!$Y30))</f>
        <v>6.4573472870932238E-20</v>
      </c>
      <c r="AU31">
        <f>AU$2*EXP(- AU$1 * ($B31*_c1+$C31*_c2+$D31*_c3+'Input spectra'!$Y30))</f>
        <v>2.411727186773088E-20</v>
      </c>
      <c r="AV31">
        <f>AV$2*EXP(- AV$1 * ($B31*_c1+$C31*_c2+$D31*_c3+'Input spectra'!$Y30))</f>
        <v>9.0064658596715426E-21</v>
      </c>
      <c r="AW31">
        <f>AW$2*EXP(- AW$1 * ($B31*_c1+$C31*_c2+$D31*_c3+'Input spectra'!$Y30))</f>
        <v>3.3630382660418387E-21</v>
      </c>
      <c r="AX31">
        <f>AX$2*EXP(- AX$1 * ($B31*_c1+$C31*_c2+$D31*_c3+'Input spectra'!$Y30))</f>
        <v>1.2556232026210992E-21</v>
      </c>
      <c r="AY31">
        <f>AY$2*EXP(- AY$1 * ($B31*_c1+$C31*_c2+$D31*_c3+'Input spectra'!$Y30))</f>
        <v>4.2313379355999326E-22</v>
      </c>
      <c r="AZ31">
        <f>AZ$2*EXP(- AZ$1 * ($B31*_c1+$C31*_c2+$D31*_c3+'Input spectra'!$Y30))</f>
        <v>1.3706490755201557E-22</v>
      </c>
      <c r="BA31">
        <f>BA$2*EXP(- BA$1 * ($B31*_c1+$C31*_c2+$D31*_c3+'Input spectra'!$Y30))</f>
        <v>4.6774580210162621E-23</v>
      </c>
      <c r="BB31">
        <f>BB$2*EXP(- BB$1 * ($B31*_c1+$C31*_c2+$D31*_c3+'Input spectra'!$Y30))</f>
        <v>1.6242964939450841E-23</v>
      </c>
      <c r="BC31">
        <f>BC$2*EXP(- BC$1 * ($B31*_c1+$C31*_c2+$D31*_c3+'Input spectra'!$Y30))</f>
        <v>5.6964166690173479E-24</v>
      </c>
      <c r="BD31">
        <f>BD$2*EXP(- BD$1 * ($B31*_c1+$C31*_c2+$D31*_c3+'Input spectra'!$Y30))</f>
        <v>2.0110537098227962E-24</v>
      </c>
      <c r="BE31">
        <f>BE$2*EXP(- BE$1 * ($B31*_c1+$C31*_c2+$D31*_c3+'Input spectra'!$Y30))</f>
        <v>7.1347859127729895E-25</v>
      </c>
      <c r="BF31">
        <f>BF$2*EXP(- BF$1 * ($B31*_c1+$C31*_c2+$D31*_c3+'Input spectra'!$Y30))</f>
        <v>2.5410524897631674E-25</v>
      </c>
      <c r="BG31">
        <f>BG$2*EXP(- BG$1 * ($B31*_c1+$C31*_c2+$D31*_c3+'Input spectra'!$Y30))</f>
        <v>9.0785106038234805E-26</v>
      </c>
      <c r="BH31">
        <f>BH$2*EXP(- BH$1 * ($B31*_c1+$C31*_c2+$D31*_c3+'Input spectra'!$Y30))</f>
        <v>3.2521159902119173E-26</v>
      </c>
      <c r="BI31">
        <f>BI$2*EXP(- BI$1 * ($B31*_c1+$C31*_c2+$D31*_c3+'Input spectra'!$Y30))</f>
        <v>1.1676328727725238E-26</v>
      </c>
      <c r="BJ31">
        <f>BJ$2*EXP(- BJ$1 * ($B31*_c1+$C31*_c2+$D31*_c3+'Input spectra'!$Y30))</f>
        <v>4.2006001300792173E-27</v>
      </c>
      <c r="BK31">
        <f>BK$2*EXP(- BK$1 * ($B31*_c1+$C31*_c2+$D31*_c3+'Input spectra'!$Y30))</f>
        <v>1.5138507876345256E-27</v>
      </c>
      <c r="BL31">
        <f>BL$2*EXP(- BL$1 * ($B31*_c1+$C31*_c2+$D31*_c3+'Input spectra'!$Y30))</f>
        <v>5.4643974424395495E-28</v>
      </c>
      <c r="BM31">
        <f>BM$2*EXP(- BM$1 * ($B31*_c1+$C31*_c2+$D31*_c3+'Input spectra'!$Y30))</f>
        <v>1.9752575153508273E-28</v>
      </c>
      <c r="BN31">
        <f>BN$2*EXP(- BN$1 * ($B31*_c1+$C31*_c2+$D31*_c3+'Input spectra'!$Y30))</f>
        <v>7.1494527869526549E-29</v>
      </c>
      <c r="BO31">
        <f>BO$2*EXP(- BO$1 * ($B31*_c1+$C31*_c2+$D31*_c3+'Input spectra'!$Y30))</f>
        <v>2.5908555284438721E-29</v>
      </c>
      <c r="BP31">
        <f>BP$2*EXP(- BP$1 * ($B31*_c1+$C31*_c2+$D31*_c3+'Input spectra'!$Y30))</f>
        <v>9.3992918845337471E-30</v>
      </c>
      <c r="BQ31">
        <f>BQ$2*EXP(- BQ$1 * ($B31*_c1+$C31*_c2+$D31*_c3+'Input spectra'!$Y30))</f>
        <v>3.4134545563058252E-30</v>
      </c>
      <c r="BR31">
        <f>BR$2*EXP(- BR$1 * ($B31*_c1+$C31*_c2+$D31*_c3+'Input spectra'!$Y30))</f>
        <v>1.2408233763413355E-30</v>
      </c>
      <c r="BS31">
        <f>BS$2*EXP(- BS$1 * ($B31*_c1+$C31*_c2+$D31*_c3+'Input spectra'!$Y30))</f>
        <v>4.5145660739627544E-31</v>
      </c>
      <c r="BT31">
        <f>BT$2*EXP(- BT$1 * ($B31*_c1+$C31*_c2+$D31*_c3+'Input spectra'!$Y30))</f>
        <v>1.6439499201556452E-31</v>
      </c>
      <c r="BU31">
        <f>BU$2*EXP(- BU$1 * ($B31*_c1+$C31*_c2+$D31*_c3+'Input spectra'!$Y30))</f>
        <v>5.9910989482107857E-32</v>
      </c>
      <c r="BV31">
        <f>BV$2*EXP(- BV$1 * ($B31*_c1+$C31*_c2+$D31*_c3+'Input spectra'!$Y30))</f>
        <v>2.1849961816093517E-32</v>
      </c>
      <c r="BW31">
        <f>BW$2*EXP(- BW$1 * ($B31*_c1+$C31*_c2+$D31*_c3+'Input spectra'!$Y30))</f>
        <v>7.9745083641843871E-33</v>
      </c>
      <c r="BX31">
        <f>BX$2*EXP(- BX$1 * ($B31*_c1+$C31*_c2+$D31*_c3+'Input spectra'!$Y30))</f>
        <v>2.9123967526624049E-33</v>
      </c>
      <c r="BY31">
        <f>BY$2*EXP(- BY$1 * ($B31*_c1+$C31*_c2+$D31*_c3+'Input spectra'!$Y30))</f>
        <v>1.0643298719887757E-33</v>
      </c>
      <c r="BZ31">
        <f>BZ$2*EXP(- BZ$1 * ($B31*_c1+$C31*_c2+$D31*_c3+'Input spectra'!$Y30))</f>
        <v>3.8919563805743151E-34</v>
      </c>
      <c r="CA31">
        <f>CA$2*EXP(- CA$1 * ($B31*_c1+$C31*_c2+$D31*_c3+'Input spectra'!$Y30))</f>
        <v>1.4240119611242133E-34</v>
      </c>
      <c r="CB31">
        <f>CB$2*EXP(- CB$1 * ($B31*_c1+$C31*_c2+$D31*_c3+'Input spectra'!$Y30))</f>
        <v>5.2131733159701448E-35</v>
      </c>
      <c r="CC31">
        <f>CC$2*EXP(- CC$1 * ($B31*_c1+$C31*_c2+$D31*_c3+'Input spectra'!$Y30))</f>
        <v>1.9095158410907936E-35</v>
      </c>
      <c r="CD31">
        <f>CD$2*EXP(- CD$1 * ($B31*_c1+$C31*_c2+$D31*_c3+'Input spectra'!$Y30))</f>
        <v>6.9978947326450121E-36</v>
      </c>
      <c r="CE31">
        <f>CE$2*EXP(- CE$1 * ($B31*_c1+$C31*_c2+$D31*_c3+'Input spectra'!$Y30))</f>
        <v>2.5658171770010733E-36</v>
      </c>
      <c r="CF31">
        <f>CF$2*EXP(- CF$1 * ($B31*_c1+$C31*_c2+$D31*_c3+'Input spectra'!$Y30))</f>
        <v>9.412172918020371E-37</v>
      </c>
      <c r="CG31">
        <f>CG$2*EXP(- CG$1 * ($B31*_c1+$C31*_c2+$D31*_c3+'Input spectra'!$Y30))</f>
        <v>3.4542378185830791E-37</v>
      </c>
      <c r="CH31">
        <f>CH$2*EXP(- CH$1 * ($B31*_c1+$C31*_c2+$D31*_c3+'Input spectra'!$Y30))</f>
        <v>1.2682517535027395E-37</v>
      </c>
      <c r="CI31">
        <f>CI$2*EXP(- CI$1 * ($B31*_c1+$C31*_c2+$D31*_c3+'Input spectra'!$Y30))</f>
        <v>4.6584646370340253E-38</v>
      </c>
      <c r="CJ31">
        <f>CJ$2*EXP(- CJ$1 * ($B31*_c1+$C31*_c2+$D31*_c3+'Input spectra'!$Y30))</f>
        <v>1.7118189526320424E-38</v>
      </c>
      <c r="CK31">
        <f>CK$2*EXP(- CK$1 * ($B31*_c1+$C31*_c2+$D31*_c3+'Input spectra'!$Y30))</f>
        <v>6.2928086363271812E-39</v>
      </c>
      <c r="CL31">
        <f>CL$2*EXP(- CL$1 * ($B31*_c1+$C31*_c2+$D31*_c3+'Input spectra'!$Y30))</f>
        <v>2.3141803335631711E-39</v>
      </c>
      <c r="CM31">
        <f>CM$2*EXP(- CM$1 * ($B31*_c1+$C31*_c2+$D31*_c3+'Input spectra'!$Y30))</f>
        <v>8.5135457572566104E-40</v>
      </c>
      <c r="CN31">
        <f>CN$2*EXP(- CN$1 * ($B31*_c1+$C31*_c2+$D31*_c3+'Input spectra'!$Y30))</f>
        <v>3.1331361305304079E-40</v>
      </c>
      <c r="CO31">
        <f>CO$2*EXP(- CO$1 * ($B31*_c1+$C31*_c2+$D31*_c3+'Input spectra'!$Y30))</f>
        <v>1.1534499291299265E-40</v>
      </c>
      <c r="CP31">
        <f>CP$2*EXP(- CP$1 * ($B31*_c1+$C31*_c2+$D31*_c3+'Input spectra'!$Y30))</f>
        <v>4.2478027675121855E-41</v>
      </c>
      <c r="CQ31">
        <f>CQ$2*EXP(- CQ$1 * ($B31*_c1+$C31*_c2+$D31*_c3+'Input spectra'!$Y30))</f>
        <v>1.5648463694519449E-41</v>
      </c>
      <c r="CR31">
        <f>CR$2*EXP(- CR$1 * ($B31*_c1+$C31*_c2+$D31*_c3+'Input spectra'!$Y30))</f>
        <v>5.766558458513984E-42</v>
      </c>
      <c r="CS31">
        <f>CS$2*EXP(- CS$1 * ($B31*_c1+$C31*_c2+$D31*_c3+'Input spectra'!$Y30))</f>
        <v>1.4074284281745375E-42</v>
      </c>
      <c r="CT31">
        <f>CT$2*EXP(- CT$1 * ($B31*_c1+$C31*_c2+$D31*_c3+'Input spectra'!$Y30))</f>
        <v>3.4653707654686937E-43</v>
      </c>
      <c r="CU31">
        <f>CU$2*EXP(- CU$1 * ($B31*_c1+$C31*_c2+$D31*_c3+'Input spectra'!$Y30))</f>
        <v>9.0976123666035466E-44</v>
      </c>
      <c r="CV31">
        <f>CV$2*EXP(- CV$1 * ($B31*_c1+$C31*_c2+$D31*_c3+'Input spectra'!$Y30))</f>
        <v>2.3991510405824054E-44</v>
      </c>
      <c r="CW31">
        <f>CW$2*EXP(- CW$1 * ($B31*_c1+$C31*_c2+$D31*_c3+'Input spectra'!$Y30))</f>
        <v>6.2099653757700713E-45</v>
      </c>
      <c r="CX31">
        <f>CX$2*EXP(- CX$1 * ($B31*_c1+$C31*_c2+$D31*_c3+'Input spectra'!$Y30))</f>
        <v>1.547461384705256E-45</v>
      </c>
      <c r="CY31">
        <f>CY$2*EXP(- CY$1 * ($B31*_c1+$C31*_c2+$D31*_c3+'Input spectra'!$Y30))</f>
        <v>3.6227497700885913E-46</v>
      </c>
      <c r="CZ31">
        <f>CZ$2*EXP(- CZ$1 * ($B31*_c1+$C31*_c2+$D31*_c3+'Input spectra'!$Y30))</f>
        <v>7.6581307754931577E-47</v>
      </c>
      <c r="DA31">
        <f>DA$2*EXP(- DA$1 * ($B31*_c1+$C31*_c2+$D31*_c3+'Input spectra'!$Y30))</f>
        <v>1.3498921302334591E-47</v>
      </c>
      <c r="DB31">
        <f>DB$2*EXP(- DB$1 * ($B31*_c1+$C31*_c2+$D31*_c3+'Input spectra'!$Y30))</f>
        <v>1.6013071529901263E-48</v>
      </c>
      <c r="DC31">
        <f>DC$2*EXP(- DC$1 * ($B31*_c1+$C31*_c2+$D31*_c3+'Input spectra'!$Y30))</f>
        <v>3.8559143833506521E-50</v>
      </c>
      <c r="DD31">
        <f>DD$2*EXP(- DD$1 * ($B31*_c1+$C31*_c2+$D31*_c3+'Input spectra'!$Y30))</f>
        <v>0</v>
      </c>
      <c r="DE31">
        <f>DE$2*EXP(- DE$1 * ($B31*_c1+$C31*_c2+$D31*_c3+'Input spectra'!$Y30))</f>
        <v>0</v>
      </c>
      <c r="DF31">
        <f>DF$2*EXP(- DF$1 * ($B31*_c1+$C31*_c2+$D31*_c3+'Input spectra'!$Y30))</f>
        <v>0</v>
      </c>
      <c r="DG31">
        <f>DG$2*EXP(- DG$1 * ($B31*_c1+$C31*_c2+$D31*_c3+'Input spectra'!$Y30))</f>
        <v>0</v>
      </c>
      <c r="DH31">
        <f>DH$2*EXP(- DH$1 * ($B31*_c1+$C31*_c2+$D31*_c3+'Input spectra'!$Y30))</f>
        <v>0</v>
      </c>
      <c r="DI31">
        <f>DI$2*EXP(- DI$1 * ($B31*_c1+$C31*_c2+$D31*_c3+'Input spectra'!$Y30))</f>
        <v>0</v>
      </c>
      <c r="DJ31">
        <f>DJ$2*EXP(- DJ$1 * ($B31*_c1+$C31*_c2+$D31*_c3+'Input spectra'!$Y30))</f>
        <v>0</v>
      </c>
      <c r="DK31">
        <f>DK$2*EXP(- DK$1 * ($B31*_c1+$C31*_c2+$D31*_c3+'Input spectra'!$Y30))</f>
        <v>0</v>
      </c>
      <c r="DL31">
        <f>DL$2*EXP(- DL$1 * ($B31*_c1+$C31*_c2+$D31*_c3+'Input spectra'!$Y30))</f>
        <v>0</v>
      </c>
      <c r="DM31">
        <f>DM$2*EXP(- DM$1 * ($B31*_c1+$C31*_c2+$D31*_c3+'Input spectra'!$Y30))</f>
        <v>0</v>
      </c>
      <c r="DN31">
        <f>DN$2*EXP(- DN$1 * ($B31*_c1+$C31*_c2+$D31*_c3+'Input spectra'!$Y30))</f>
        <v>0</v>
      </c>
      <c r="DO31">
        <f>DO$2*EXP(- DO$1 * ($B31*_c1+$C31*_c2+$D31*_c3+'Input spectra'!$Y30))</f>
        <v>0</v>
      </c>
      <c r="DP31">
        <f>DP$2*EXP(- DP$1 * ($B31*_c1+$C31*_c2+$D31*_c3+'Input spectra'!$Y30))</f>
        <v>0</v>
      </c>
      <c r="DQ31">
        <f>DQ$2*EXP(- DQ$1 * ($B31*_c1+$C31*_c2+$D31*_c3+'Input spectra'!$Y30))</f>
        <v>0</v>
      </c>
      <c r="DR31">
        <f>DR$2*EXP(- DR$1 * ($B31*_c1+$C31*_c2+$D31*_c3+'Input spectra'!$Y30))</f>
        <v>0</v>
      </c>
      <c r="DS31">
        <f>DS$2*EXP(- DS$1 * ($B31*_c1+$C31*_c2+$D31*_c3+'Input spectra'!$Y30))</f>
        <v>0</v>
      </c>
      <c r="DT31">
        <f>DT$2*EXP(- DT$1 * ($B31*_c1+$C31*_c2+$D31*_c3+'Input spectra'!$Y30))</f>
        <v>0</v>
      </c>
      <c r="DU31">
        <f>DU$2*EXP(- DU$1 * ($B31*_c1+$C31*_c2+$D31*_c3+'Input spectra'!$Y30))</f>
        <v>0</v>
      </c>
      <c r="DV31">
        <f>DV$2*EXP(- DV$1 * ($B31*_c1+$C31*_c2+$D31*_c3+'Input spectra'!$Y30))</f>
        <v>0</v>
      </c>
      <c r="DW31">
        <f>DW$2*EXP(- DW$1 * ($B31*_c1+$C31*_c2+$D31*_c3+'Input spectra'!$Y30))</f>
        <v>0</v>
      </c>
      <c r="DX31">
        <f>DX$2*EXP(- DX$1 * ($B31*_c1+$C31*_c2+$D31*_c3+'Input spectra'!$Y30))</f>
        <v>0</v>
      </c>
      <c r="DY31">
        <f>DY$2*EXP(- DY$1 * ($B31*_c1+$C31*_c2+$D31*_c3+'Input spectra'!$Y30))</f>
        <v>0</v>
      </c>
      <c r="DZ31">
        <f>DZ$2*EXP(- DZ$1 * ($B31*_c1+$C31*_c2+$D31*_c3+'Input spectra'!$Y30))</f>
        <v>0</v>
      </c>
      <c r="EA31">
        <f>EA$2*EXP(- EA$1 * ($B31*_c1+$C31*_c2+$D31*_c3+'Input spectra'!$Y30))</f>
        <v>0</v>
      </c>
      <c r="EB31">
        <f>EB$2*EXP(- EB$1 * ($B31*_c1+$C31*_c2+$D31*_c3+'Input spectra'!$Y30))</f>
        <v>0</v>
      </c>
      <c r="EC31">
        <f>EC$2*EXP(- EC$1 * ($B31*_c1+$C31*_c2+$D31*_c3+'Input spectra'!$Y30))</f>
        <v>0</v>
      </c>
      <c r="ED31">
        <f>ED$2*EXP(- ED$1 * ($B31*_c1+$C31*_c2+$D31*_c3+'Input spectra'!$Y30))</f>
        <v>0</v>
      </c>
      <c r="EE31">
        <f>EE$2*EXP(- EE$1 * ($B31*_c1+$C31*_c2+$D31*_c3+'Input spectra'!$Y30))</f>
        <v>0</v>
      </c>
      <c r="EF31">
        <f>EF$2*EXP(- EF$1 * ($B31*_c1+$C31*_c2+$D31*_c3+'Input spectra'!$Y30))</f>
        <v>0</v>
      </c>
      <c r="EG31">
        <f>EG$2*EXP(- EG$1 * ($B31*_c1+$C31*_c2+$D31*_c3+'Input spectra'!$Y30))</f>
        <v>0</v>
      </c>
      <c r="EH31">
        <f>EH$2*EXP(- EH$1 * ($B31*_c1+$C31*_c2+$D31*_c3+'Input spectra'!$Y30))</f>
        <v>0</v>
      </c>
      <c r="EI31">
        <f>EI$2*EXP(- EI$1 * ($B31*_c1+$C31*_c2+$D31*_c3+'Input spectra'!$Y30))</f>
        <v>0</v>
      </c>
      <c r="EJ31">
        <f>EJ$2*EXP(- EJ$1 * ($B31*_c1+$C31*_c2+$D31*_c3+'Input spectra'!$Y30))</f>
        <v>0</v>
      </c>
      <c r="EK31">
        <f>EK$2*EXP(- EK$1 * ($B31*_c1+$C31*_c2+$D31*_c3+'Input spectra'!$Y30))</f>
        <v>0</v>
      </c>
      <c r="EL31">
        <f>EL$2*EXP(- EL$1 * ($B31*_c1+$C31*_c2+$D31*_c3+'Input spectra'!$Y30))</f>
        <v>0</v>
      </c>
      <c r="EM31">
        <f>EM$2*EXP(- EM$1 * ($B31*_c1+$C31*_c2+$D31*_c3+'Input spectra'!$Y30))</f>
        <v>0</v>
      </c>
      <c r="EN31">
        <f>EN$2*EXP(- EN$1 * ($B31*_c1+$C31*_c2+$D31*_c3+'Input spectra'!$Y30))</f>
        <v>0</v>
      </c>
      <c r="EO31">
        <f>EO$2*EXP(- EO$1 * ($B31*_c1+$C31*_c2+$D31*_c3+'Input spectra'!$Y30))</f>
        <v>0</v>
      </c>
      <c r="EP31">
        <f>EP$2*EXP(- EP$1 * ($B31*_c1+$C31*_c2+$D31*_c3+'Input spectra'!$Y30))</f>
        <v>0</v>
      </c>
      <c r="EQ31">
        <f>EQ$2*EXP(- EQ$1 * ($B31*_c1+$C31*_c2+$D31*_c3+'Input spectra'!$Y30))</f>
        <v>0</v>
      </c>
      <c r="ER31">
        <f>ER$2*EXP(- ER$1 * ($B31*_c1+$C31*_c2+$D31*_c3+'Input spectra'!$Y30))</f>
        <v>0</v>
      </c>
      <c r="ES31">
        <f>ES$2*EXP(- ES$1 * ($B31*_c1+$C31*_c2+$D31*_c3+'Input spectra'!$Y30))</f>
        <v>0</v>
      </c>
      <c r="ET31">
        <f>ET$2*EXP(- ET$1 * ($B31*_c1+$C31*_c2+$D31*_c3+'Input spectra'!$Y30))</f>
        <v>0</v>
      </c>
      <c r="EU31">
        <f>EU$2*EXP(- EU$1 * ($B31*_c1+$C31*_c2+$D31*_c3+'Input spectra'!$Y30))</f>
        <v>0</v>
      </c>
      <c r="EV31">
        <f>EV$2*EXP(- EV$1 * ($B31*_c1+$C31*_c2+$D31*_c3+'Input spectra'!$Y30))</f>
        <v>0</v>
      </c>
      <c r="EW31">
        <f>EW$2*EXP(- EW$1 * ($B31*_c1+$C31*_c2+$D31*_c3+'Input spectra'!$Y30))</f>
        <v>0</v>
      </c>
      <c r="EX31">
        <f>EX$2*EXP(- EX$1 * ($B31*_c1+$C31*_c2+$D31*_c3+'Input spectra'!$Y30))</f>
        <v>0</v>
      </c>
      <c r="EY31">
        <f>EY$2*EXP(- EY$1 * ($B31*_c1+$C31*_c2+$D31*_c3+'Input spectra'!$Y30))</f>
        <v>0</v>
      </c>
      <c r="FA31">
        <f t="shared" si="0"/>
        <v>3.302744879244679E-2</v>
      </c>
      <c r="FD31">
        <f>(1-EXP(-($B31*_c1+$C31*_c2+$D31*_c3+'Input spectra'!$Y30)*_t))/2</f>
        <v>0.49617171990365994</v>
      </c>
      <c r="FE31">
        <f>LN(1-FD31)/(-($B31*_c1+$C31*_c2+$D31*_c3+'Input spectra'!$Y30))</f>
        <v>7.0350236479597567E-2</v>
      </c>
    </row>
    <row r="32" spans="1:161" x14ac:dyDescent="0.25">
      <c r="A32">
        <v>425</v>
      </c>
      <c r="B32">
        <f>'Input spectra'!B31</f>
        <v>0.69263435933641204</v>
      </c>
      <c r="C32">
        <f>'Input spectra'!D31</f>
        <v>1.69151606317546</v>
      </c>
      <c r="D32">
        <f>'Input spectra'!F31</f>
        <v>4.7250296656982702E-2</v>
      </c>
      <c r="E32">
        <f>E$2*EXP(- E$1 * ($B32*_c1+$C32*_c2+$D32*_c3+'Input spectra'!$Y31))</f>
        <v>2.0653927966864227E-2</v>
      </c>
      <c r="F32">
        <f>F$2*EXP(- F$1 * ($B32*_c1+$C32*_c2+$D32*_c3+'Input spectra'!$Y31))</f>
        <v>6.5349865277445152E-3</v>
      </c>
      <c r="G32">
        <f>G$2*EXP(- G$1 * ($B32*_c1+$C32*_c2+$D32*_c3+'Input spectra'!$Y31))</f>
        <v>2.0675849499647032E-3</v>
      </c>
      <c r="H32">
        <f>H$2*EXP(- H$1 * ($B32*_c1+$C32*_c2+$D32*_c3+'Input spectra'!$Y31))</f>
        <v>6.5412132574019168E-4</v>
      </c>
      <c r="I32">
        <f>I$2*EXP(- I$1 * ($B32*_c1+$C32*_c2+$D32*_c3+'Input spectra'!$Y31))</f>
        <v>2.069327265876675E-4</v>
      </c>
      <c r="J32">
        <f>J$2*EXP(- J$1 * ($B32*_c1+$C32*_c2+$D32*_c3+'Input spectra'!$Y31))</f>
        <v>6.5459941869936141E-5</v>
      </c>
      <c r="K32">
        <f>K$2*EXP(- K$1 * ($B32*_c1+$C32*_c2+$D32*_c3+'Input spectra'!$Y31))</f>
        <v>2.0706049266350942E-5</v>
      </c>
      <c r="L32">
        <f>L$2*EXP(- L$1 * ($B32*_c1+$C32*_c2+$D32*_c3+'Input spectra'!$Y31))</f>
        <v>6.5492818973365787E-6</v>
      </c>
      <c r="M32">
        <f>M$2*EXP(- M$1 * ($B32*_c1+$C32*_c2+$D32*_c3+'Input spectra'!$Y31))</f>
        <v>2.0714027576235381E-6</v>
      </c>
      <c r="N32">
        <f>N$2*EXP(- N$1 * ($B32*_c1+$C32*_c2+$D32*_c3+'Input spectra'!$Y31))</f>
        <v>6.551027828911943E-7</v>
      </c>
      <c r="O32">
        <f>O$2*EXP(- O$1 * ($B32*_c1+$C32*_c2+$D32*_c3+'Input spectra'!$Y31))</f>
        <v>2.0717052198056714E-7</v>
      </c>
      <c r="P32">
        <f>P$2*EXP(- P$1 * ($B32*_c1+$C32*_c2+$D32*_c3+'Input spectra'!$Y31))</f>
        <v>6.5511822576233841E-8</v>
      </c>
      <c r="Q32">
        <f>Q$2*EXP(- Q$1 * ($B32*_c1+$C32*_c2+$D32*_c3+'Input spectra'!$Y31))</f>
        <v>2.0714964019834827E-8</v>
      </c>
      <c r="R32">
        <f>R$2*EXP(- R$1 * ($B32*_c1+$C32*_c2+$D32*_c3+'Input spectra'!$Y31))</f>
        <v>6.5496942700733061E-9</v>
      </c>
      <c r="S32">
        <f>S$2*EXP(- S$1 * ($B32*_c1+$C32*_c2+$D32*_c3+'Input spectra'!$Y31))</f>
        <v>2.0707600129016477E-9</v>
      </c>
      <c r="T32">
        <f>T$2*EXP(- T$1 * ($B32*_c1+$C32*_c2+$D32*_c3+'Input spectra'!$Y31))</f>
        <v>6.5465117383478507E-10</v>
      </c>
      <c r="U32">
        <f>U$2*EXP(- U$1 * ($B32*_c1+$C32*_c2+$D32*_c3+'Input spectra'!$Y31))</f>
        <v>2.0694793731950509E-10</v>
      </c>
      <c r="V32">
        <f>V$2*EXP(- V$1 * ($B32*_c1+$C32*_c2+$D32*_c3+'Input spectra'!$Y31))</f>
        <v>6.5415812943013096E-11</v>
      </c>
      <c r="W32">
        <f>W$2*EXP(- W$1 * ($B32*_c1+$C32*_c2+$D32*_c3+'Input spectra'!$Y31))</f>
        <v>2.0676374071765111E-11</v>
      </c>
      <c r="X32">
        <f>X$2*EXP(- X$1 * ($B32*_c1+$C32*_c2+$D32*_c3+'Input spectra'!$Y31))</f>
        <v>6.5348483033301916E-12</v>
      </c>
      <c r="Y32">
        <f>Y$2*EXP(- Y$1 * ($B32*_c1+$C32*_c2+$D32*_c3+'Input spectra'!$Y31))</f>
        <v>2.0652166344616332E-12</v>
      </c>
      <c r="Z32">
        <f>Z$2*EXP(- Z$1 * ($B32*_c1+$C32*_c2+$D32*_c3+'Input spectra'!$Y31))</f>
        <v>6.5262568376275675E-13</v>
      </c>
      <c r="AA32">
        <f>AA$2*EXP(- AA$1 * ($B32*_c1+$C32*_c2+$D32*_c3+'Input spectra'!$Y31))</f>
        <v>2.0621991614276824E-13</v>
      </c>
      <c r="AB32">
        <f>AB$2*EXP(- AB$1 * ($B32*_c1+$C32*_c2+$D32*_c3+'Input spectra'!$Y31))</f>
        <v>6.5157496489077826E-14</v>
      </c>
      <c r="AC32">
        <f>AC$2*EXP(- AC$1 * ($B32*_c1+$C32*_c2+$D32*_c3+'Input spectra'!$Y31))</f>
        <v>2.058566672503413E-14</v>
      </c>
      <c r="AD32">
        <f>AD$2*EXP(- AD$1 * ($B32*_c1+$C32*_c2+$D32*_c3+'Input spectra'!$Y31))</f>
        <v>6.5032681405907282E-15</v>
      </c>
      <c r="AE32">
        <f>AE$2*EXP(- AE$1 * ($B32*_c1+$C32*_c2+$D32*_c3+'Input spectra'!$Y31))</f>
        <v>2.0543004212864647E-15</v>
      </c>
      <c r="AF32">
        <f>AF$2*EXP(- AF$1 * ($B32*_c1+$C32*_c2+$D32*_c3+'Input spectra'!$Y31))</f>
        <v>6.4887523394367864E-16</v>
      </c>
      <c r="AG32">
        <f>AG$2*EXP(- AG$1 * ($B32*_c1+$C32*_c2+$D32*_c3+'Input spectra'!$Y31))</f>
        <v>2.0493812214852633E-16</v>
      </c>
      <c r="AH32">
        <f>AH$2*EXP(- AH$1 * ($B32*_c1+$C32*_c2+$D32*_c3+'Input spectra'!$Y31))</f>
        <v>6.4721408666207244E-17</v>
      </c>
      <c r="AI32">
        <f>AI$2*EXP(- AI$1 * ($B32*_c1+$C32*_c2+$D32*_c3+'Input spectra'!$Y31))</f>
        <v>2.0437894376818558E-17</v>
      </c>
      <c r="AJ32">
        <f>AJ$2*EXP(- AJ$1 * ($B32*_c1+$C32*_c2+$D32*_c3+'Input spectra'!$Y31))</f>
        <v>6.4533709082343094E-18</v>
      </c>
      <c r="AK32">
        <f>AK$2*EXP(- AK$1 * ($B32*_c1+$C32*_c2+$D32*_c3+'Input spectra'!$Y31))</f>
        <v>2.0375049759125633E-18</v>
      </c>
      <c r="AL32">
        <f>AL$2*EXP(- AL$1 * ($B32*_c1+$C32*_c2+$D32*_c3+'Input spectra'!$Y31))</f>
        <v>6.4323781852072115E-19</v>
      </c>
      <c r="AM32">
        <f>AM$2*EXP(- AM$1 * ($B32*_c1+$C32*_c2+$D32*_c3+'Input spectra'!$Y31))</f>
        <v>2.030507274062644E-19</v>
      </c>
      <c r="AN32">
        <f>AN$2*EXP(- AN$1 * ($B32*_c1+$C32*_c2+$D32*_c3+'Input spectra'!$Y31))</f>
        <v>6.4090969226345273E-20</v>
      </c>
      <c r="AO32">
        <f>AO$2*EXP(- AO$1 * ($B32*_c1+$C32*_c2+$D32*_c3+'Input spectra'!$Y31))</f>
        <v>2.0227752920717809E-20</v>
      </c>
      <c r="AP32">
        <f>AP$2*EXP(- AP$1 * ($B32*_c1+$C32*_c2+$D32*_c3+'Input spectra'!$Y31))</f>
        <v>6.3834598185002544E-21</v>
      </c>
      <c r="AQ32">
        <f>AQ$2*EXP(- AQ$1 * ($B32*_c1+$C32*_c2+$D32*_c3+'Input spectra'!$Y31))</f>
        <v>2.0142875019466591E-21</v>
      </c>
      <c r="AR32">
        <f>AR$2*EXP(- AR$1 * ($B32*_c1+$C32*_c2+$D32*_c3+'Input spectra'!$Y31))</f>
        <v>6.3553980117845112E-22</v>
      </c>
      <c r="AS32">
        <f>AS$2*EXP(- AS$1 * ($B32*_c1+$C32*_c2+$D32*_c3+'Input spectra'!$Y31))</f>
        <v>2.0050218775767687E-22</v>
      </c>
      <c r="AT32">
        <f>AT$2*EXP(- AT$1 * ($B32*_c1+$C32*_c2+$D32*_c3+'Input spectra'!$Y31))</f>
        <v>6.3248410499437382E-23</v>
      </c>
      <c r="AU32">
        <f>AU$2*EXP(- AU$1 * ($B32*_c1+$C32*_c2+$D32*_c3+'Input spectra'!$Y31))</f>
        <v>1.9949558843502581E-23</v>
      </c>
      <c r="AV32">
        <f>AV$2*EXP(- AV$1 * ($B32*_c1+$C32*_c2+$D32*_c3+'Input spectra'!$Y31))</f>
        <v>6.2917168557512974E-24</v>
      </c>
      <c r="AW32">
        <f>AW$2*EXP(- AW$1 * ($B32*_c1+$C32*_c2+$D32*_c3+'Input spectra'!$Y31))</f>
        <v>1.9840664685654156E-24</v>
      </c>
      <c r="AX32">
        <f>AX$2*EXP(- AX$1 * ($B32*_c1+$C32*_c2+$D32*_c3+'Input spectra'!$Y31))</f>
        <v>6.2559516934868907E-25</v>
      </c>
      <c r="AY32">
        <f>AY$2*EXP(- AY$1 * ($B32*_c1+$C32*_c2+$D32*_c3+'Input spectra'!$Y31))</f>
        <v>1.780415684119059E-25</v>
      </c>
      <c r="AZ32">
        <f>AZ$2*EXP(- AZ$1 * ($B32*_c1+$C32*_c2+$D32*_c3+'Input spectra'!$Y31))</f>
        <v>4.8705681330461729E-26</v>
      </c>
      <c r="BA32">
        <f>BA$2*EXP(- BA$1 * ($B32*_c1+$C32*_c2+$D32*_c3+'Input spectra'!$Y31))</f>
        <v>1.4036954417294669E-26</v>
      </c>
      <c r="BB32">
        <f>BB$2*EXP(- BB$1 * ($B32*_c1+$C32*_c2+$D32*_c3+'Input spectra'!$Y31))</f>
        <v>4.1165931176842185E-27</v>
      </c>
      <c r="BC32">
        <f>BC$2*EXP(- BC$1 * ($B32*_c1+$C32*_c2+$D32*_c3+'Input spectra'!$Y31))</f>
        <v>1.2192254822890642E-27</v>
      </c>
      <c r="BD32">
        <f>BD$2*EXP(- BD$1 * ($B32*_c1+$C32*_c2+$D32*_c3+'Input spectra'!$Y31))</f>
        <v>3.6350935970853957E-28</v>
      </c>
      <c r="BE32">
        <f>BE$2*EXP(- BE$1 * ($B32*_c1+$C32*_c2+$D32*_c3+'Input spectra'!$Y31))</f>
        <v>1.0891370194913645E-28</v>
      </c>
      <c r="BF32">
        <f>BF$2*EXP(- BF$1 * ($B32*_c1+$C32*_c2+$D32*_c3+'Input spectra'!$Y31))</f>
        <v>3.275856398110367E-29</v>
      </c>
      <c r="BG32">
        <f>BG$2*EXP(- BG$1 * ($B32*_c1+$C32*_c2+$D32*_c3+'Input spectra'!$Y31))</f>
        <v>9.8840622098196496E-30</v>
      </c>
      <c r="BH32">
        <f>BH$2*EXP(- BH$1 * ($B32*_c1+$C32*_c2+$D32*_c3+'Input spectra'!$Y31))</f>
        <v>2.9901745267570184E-30</v>
      </c>
      <c r="BI32">
        <f>BI$2*EXP(- BI$1 * ($B32*_c1+$C32*_c2+$D32*_c3+'Input spectra'!$Y31))</f>
        <v>9.0666420385129107E-31</v>
      </c>
      <c r="BJ32">
        <f>BJ$2*EXP(- BJ$1 * ($B32*_c1+$C32*_c2+$D32*_c3+'Input spectra'!$Y31))</f>
        <v>2.754616492802784E-31</v>
      </c>
      <c r="BK32">
        <f>BK$2*EXP(- BK$1 * ($B32*_c1+$C32*_c2+$D32*_c3+'Input spectra'!$Y31))</f>
        <v>8.3838310663253851E-32</v>
      </c>
      <c r="BL32">
        <f>BL$2*EXP(- BL$1 * ($B32*_c1+$C32*_c2+$D32*_c3+'Input spectra'!$Y31))</f>
        <v>2.5557088251283981E-32</v>
      </c>
      <c r="BM32">
        <f>BM$2*EXP(- BM$1 * ($B32*_c1+$C32*_c2+$D32*_c3+'Input spectra'!$Y31))</f>
        <v>7.801937406647288E-33</v>
      </c>
      <c r="BN32">
        <f>BN$2*EXP(- BN$1 * ($B32*_c1+$C32*_c2+$D32*_c3+'Input spectra'!$Y31))</f>
        <v>2.3848506516757538E-33</v>
      </c>
      <c r="BO32">
        <f>BO$2*EXP(- BO$1 * ($B32*_c1+$C32*_c2+$D32*_c3+'Input spectra'!$Y31))</f>
        <v>7.2986279627220357E-34</v>
      </c>
      <c r="BP32">
        <f>BP$2*EXP(- BP$1 * ($B32*_c1+$C32*_c2+$D32*_c3+'Input spectra'!$Y31))</f>
        <v>2.2361596783843857E-34</v>
      </c>
      <c r="BQ32">
        <f>BQ$2*EXP(- BQ$1 * ($B32*_c1+$C32*_c2+$D32*_c3+'Input spectra'!$Y31))</f>
        <v>6.8582205442138235E-35</v>
      </c>
      <c r="BR32">
        <f>BR$2*EXP(- BR$1 * ($B32*_c1+$C32*_c2+$D32*_c3+'Input spectra'!$Y31))</f>
        <v>2.1054112240164638E-35</v>
      </c>
      <c r="BS32">
        <f>BS$2*EXP(- BS$1 * ($B32*_c1+$C32*_c2+$D32*_c3+'Input spectra'!$Y31))</f>
        <v>6.4692305145311829E-36</v>
      </c>
      <c r="BT32">
        <f>BT$2*EXP(- BT$1 * ($B32*_c1+$C32*_c2+$D32*_c3+'Input spectra'!$Y31))</f>
        <v>1.9894583059639888E-36</v>
      </c>
      <c r="BU32">
        <f>BU$2*EXP(- BU$1 * ($B32*_c1+$C32*_c2+$D32*_c3+'Input spectra'!$Y31))</f>
        <v>6.1229737345727208E-37</v>
      </c>
      <c r="BV32">
        <f>BV$2*EXP(- BV$1 * ($B32*_c1+$C32*_c2+$D32*_c3+'Input spectra'!$Y31))</f>
        <v>1.8858894546558144E-37</v>
      </c>
      <c r="BW32">
        <f>BW$2*EXP(- BW$1 * ($B32*_c1+$C32*_c2+$D32*_c3+'Input spectra'!$Y31))</f>
        <v>5.8127161167029189E-38</v>
      </c>
      <c r="BX32">
        <f>BX$2*EXP(- BX$1 * ($B32*_c1+$C32*_c2+$D32*_c3+'Input spectra'!$Y31))</f>
        <v>1.7928145953749823E-38</v>
      </c>
      <c r="BY32">
        <f>BY$2*EXP(- BY$1 * ($B32*_c1+$C32*_c2+$D32*_c3+'Input spectra'!$Y31))</f>
        <v>5.5331282683564455E-39</v>
      </c>
      <c r="BZ32">
        <f>BZ$2*EXP(- BZ$1 * ($B32*_c1+$C32*_c2+$D32*_c3+'Input spectra'!$Y31))</f>
        <v>1.7087246970004306E-39</v>
      </c>
      <c r="CA32">
        <f>CA$2*EXP(- CA$1 * ($B32*_c1+$C32*_c2+$D32*_c3+'Input spectra'!$Y31))</f>
        <v>5.2799208863338016E-40</v>
      </c>
      <c r="CB32">
        <f>CB$2*EXP(- CB$1 * ($B32*_c1+$C32*_c2+$D32*_c3+'Input spectra'!$Y31))</f>
        <v>1.6323962454893217E-40</v>
      </c>
      <c r="CC32">
        <f>CC$2*EXP(- CC$1 * ($B32*_c1+$C32*_c2+$D32*_c3+'Input spectra'!$Y31))</f>
        <v>5.0495925311021113E-41</v>
      </c>
      <c r="CD32">
        <f>CD$2*EXP(- CD$1 * ($B32*_c1+$C32*_c2+$D32*_c3+'Input spectra'!$Y31))</f>
        <v>1.5628241732391969E-41</v>
      </c>
      <c r="CE32">
        <f>CE$2*EXP(- CE$1 * ($B32*_c1+$C32*_c2+$D32*_c3+'Input spectra'!$Y31))</f>
        <v>4.8392501117910951E-42</v>
      </c>
      <c r="CF32">
        <f>CF$2*EXP(- CF$1 * ($B32*_c1+$C32*_c2+$D32*_c3+'Input spectra'!$Y31))</f>
        <v>1.4991735230356196E-42</v>
      </c>
      <c r="CG32">
        <f>CG$2*EXP(- CG$1 * ($B32*_c1+$C32*_c2+$D32*_c3+'Input spectra'!$Y31))</f>
        <v>4.6464780145160737E-43</v>
      </c>
      <c r="CH32">
        <f>CH$2*EXP(- CH$1 * ($B32*_c1+$C32*_c2+$D32*_c3+'Input spectra'!$Y31))</f>
        <v>1.4407438318441665E-43</v>
      </c>
      <c r="CI32">
        <f>CI$2*EXP(- CI$1 * ($B32*_c1+$C32*_c2+$D32*_c3+'Input spectra'!$Y31))</f>
        <v>4.4692407112872992E-44</v>
      </c>
      <c r="CJ32">
        <f>CJ$2*EXP(- CJ$1 * ($B32*_c1+$C32*_c2+$D32*_c3+'Input spectra'!$Y31))</f>
        <v>1.3869423811400528E-44</v>
      </c>
      <c r="CK32">
        <f>CK$2*EXP(- CK$1 * ($B32*_c1+$C32*_c2+$D32*_c3+'Input spectra'!$Y31))</f>
        <v>4.3058089836146566E-45</v>
      </c>
      <c r="CL32">
        <f>CL$2*EXP(- CL$1 * ($B32*_c1+$C32*_c2+$D32*_c3+'Input spectra'!$Y31))</f>
        <v>1.3372637700944912E-45</v>
      </c>
      <c r="CM32">
        <f>CM$2*EXP(- CM$1 * ($B32*_c1+$C32*_c2+$D32*_c3+'Input spectra'!$Y31))</f>
        <v>4.1547031597836713E-46</v>
      </c>
      <c r="CN32">
        <f>CN$2*EXP(- CN$1 * ($B32*_c1+$C32*_c2+$D32*_c3+'Input spectra'!$Y31))</f>
        <v>1.291274088160954E-46</v>
      </c>
      <c r="CO32">
        <f>CO$2*EXP(- CO$1 * ($B32*_c1+$C32*_c2+$D32*_c3+'Input spectra'!$Y31))</f>
        <v>4.0146488403304189E-47</v>
      </c>
      <c r="CP32">
        <f>CP$2*EXP(- CP$1 * ($B32*_c1+$C32*_c2+$D32*_c3+'Input spectra'!$Y31))</f>
        <v>1.2485984923837171E-47</v>
      </c>
      <c r="CQ32">
        <f>CQ$2*EXP(- CQ$1 * ($B32*_c1+$C32*_c2+$D32*_c3+'Input spectra'!$Y31))</f>
        <v>3.8845419419709985E-48</v>
      </c>
      <c r="CR32">
        <f>CR$2*EXP(- CR$1 * ($B32*_c1+$C32*_c2+$D32*_c3+'Input spectra'!$Y31))</f>
        <v>1.2089113444246252E-48</v>
      </c>
      <c r="CS32">
        <f>CS$2*EXP(- CS$1 * ($B32*_c1+$C32*_c2+$D32*_c3+'Input spectra'!$Y31))</f>
        <v>2.4918030815114735E-49</v>
      </c>
      <c r="CT32">
        <f>CT$2*EXP(- CT$1 * ($B32*_c1+$C32*_c2+$D32*_c3+'Input spectra'!$Y31))</f>
        <v>5.1813956068848158E-50</v>
      </c>
      <c r="CU32">
        <f>CU$2*EXP(- CU$1 * ($B32*_c1+$C32*_c2+$D32*_c3+'Input spectra'!$Y31))</f>
        <v>1.1487727344939923E-50</v>
      </c>
      <c r="CV32">
        <f>CV$2*EXP(- CV$1 * ($B32*_c1+$C32*_c2+$D32*_c3+'Input spectra'!$Y31))</f>
        <v>2.5584322846794064E-51</v>
      </c>
      <c r="CW32">
        <f>CW$2*EXP(- CW$1 * ($B32*_c1+$C32*_c2+$D32*_c3+'Input spectra'!$Y31))</f>
        <v>5.5926180617721104E-52</v>
      </c>
      <c r="CX32">
        <f>CX$2*EXP(- CX$1 * ($B32*_c1+$C32*_c2+$D32*_c3+'Input spectra'!$Y31))</f>
        <v>1.1769430490179178E-52</v>
      </c>
      <c r="CY32">
        <f>CY$2*EXP(- CY$1 * ($B32*_c1+$C32*_c2+$D32*_c3+'Input spectra'!$Y31))</f>
        <v>2.3269315659892435E-53</v>
      </c>
      <c r="CZ32">
        <f>CZ$2*EXP(- CZ$1 * ($B32*_c1+$C32*_c2+$D32*_c3+'Input spectra'!$Y31))</f>
        <v>4.1541071797924121E-54</v>
      </c>
      <c r="DA32">
        <f>DA$2*EXP(- DA$1 * ($B32*_c1+$C32*_c2+$D32*_c3+'Input spectra'!$Y31))</f>
        <v>6.1839166919208124E-55</v>
      </c>
      <c r="DB32">
        <f>DB$2*EXP(- DB$1 * ($B32*_c1+$C32*_c2+$D32*_c3+'Input spectra'!$Y31))</f>
        <v>6.195107603495444E-56</v>
      </c>
      <c r="DC32">
        <f>DC$2*EXP(- DC$1 * ($B32*_c1+$C32*_c2+$D32*_c3+'Input spectra'!$Y31))</f>
        <v>1.2598279476230043E-57</v>
      </c>
      <c r="DD32">
        <f>DD$2*EXP(- DD$1 * ($B32*_c1+$C32*_c2+$D32*_c3+'Input spectra'!$Y31))</f>
        <v>0</v>
      </c>
      <c r="DE32">
        <f>DE$2*EXP(- DE$1 * ($B32*_c1+$C32*_c2+$D32*_c3+'Input spectra'!$Y31))</f>
        <v>0</v>
      </c>
      <c r="DF32">
        <f>DF$2*EXP(- DF$1 * ($B32*_c1+$C32*_c2+$D32*_c3+'Input spectra'!$Y31))</f>
        <v>0</v>
      </c>
      <c r="DG32">
        <f>DG$2*EXP(- DG$1 * ($B32*_c1+$C32*_c2+$D32*_c3+'Input spectra'!$Y31))</f>
        <v>0</v>
      </c>
      <c r="DH32">
        <f>DH$2*EXP(- DH$1 * ($B32*_c1+$C32*_c2+$D32*_c3+'Input spectra'!$Y31))</f>
        <v>0</v>
      </c>
      <c r="DI32">
        <f>DI$2*EXP(- DI$1 * ($B32*_c1+$C32*_c2+$D32*_c3+'Input spectra'!$Y31))</f>
        <v>0</v>
      </c>
      <c r="DJ32">
        <f>DJ$2*EXP(- DJ$1 * ($B32*_c1+$C32*_c2+$D32*_c3+'Input spectra'!$Y31))</f>
        <v>0</v>
      </c>
      <c r="DK32">
        <f>DK$2*EXP(- DK$1 * ($B32*_c1+$C32*_c2+$D32*_c3+'Input spectra'!$Y31))</f>
        <v>0</v>
      </c>
      <c r="DL32">
        <f>DL$2*EXP(- DL$1 * ($B32*_c1+$C32*_c2+$D32*_c3+'Input spectra'!$Y31))</f>
        <v>0</v>
      </c>
      <c r="DM32">
        <f>DM$2*EXP(- DM$1 * ($B32*_c1+$C32*_c2+$D32*_c3+'Input spectra'!$Y31))</f>
        <v>0</v>
      </c>
      <c r="DN32">
        <f>DN$2*EXP(- DN$1 * ($B32*_c1+$C32*_c2+$D32*_c3+'Input spectra'!$Y31))</f>
        <v>0</v>
      </c>
      <c r="DO32">
        <f>DO$2*EXP(- DO$1 * ($B32*_c1+$C32*_c2+$D32*_c3+'Input spectra'!$Y31))</f>
        <v>0</v>
      </c>
      <c r="DP32">
        <f>DP$2*EXP(- DP$1 * ($B32*_c1+$C32*_c2+$D32*_c3+'Input spectra'!$Y31))</f>
        <v>0</v>
      </c>
      <c r="DQ32">
        <f>DQ$2*EXP(- DQ$1 * ($B32*_c1+$C32*_c2+$D32*_c3+'Input spectra'!$Y31))</f>
        <v>0</v>
      </c>
      <c r="DR32">
        <f>DR$2*EXP(- DR$1 * ($B32*_c1+$C32*_c2+$D32*_c3+'Input spectra'!$Y31))</f>
        <v>0</v>
      </c>
      <c r="DS32">
        <f>DS$2*EXP(- DS$1 * ($B32*_c1+$C32*_c2+$D32*_c3+'Input spectra'!$Y31))</f>
        <v>0</v>
      </c>
      <c r="DT32">
        <f>DT$2*EXP(- DT$1 * ($B32*_c1+$C32*_c2+$D32*_c3+'Input spectra'!$Y31))</f>
        <v>0</v>
      </c>
      <c r="DU32">
        <f>DU$2*EXP(- DU$1 * ($B32*_c1+$C32*_c2+$D32*_c3+'Input spectra'!$Y31))</f>
        <v>0</v>
      </c>
      <c r="DV32">
        <f>DV$2*EXP(- DV$1 * ($B32*_c1+$C32*_c2+$D32*_c3+'Input spectra'!$Y31))</f>
        <v>0</v>
      </c>
      <c r="DW32">
        <f>DW$2*EXP(- DW$1 * ($B32*_c1+$C32*_c2+$D32*_c3+'Input spectra'!$Y31))</f>
        <v>0</v>
      </c>
      <c r="DX32">
        <f>DX$2*EXP(- DX$1 * ($B32*_c1+$C32*_c2+$D32*_c3+'Input spectra'!$Y31))</f>
        <v>0</v>
      </c>
      <c r="DY32">
        <f>DY$2*EXP(- DY$1 * ($B32*_c1+$C32*_c2+$D32*_c3+'Input spectra'!$Y31))</f>
        <v>0</v>
      </c>
      <c r="DZ32">
        <f>DZ$2*EXP(- DZ$1 * ($B32*_c1+$C32*_c2+$D32*_c3+'Input spectra'!$Y31))</f>
        <v>0</v>
      </c>
      <c r="EA32">
        <f>EA$2*EXP(- EA$1 * ($B32*_c1+$C32*_c2+$D32*_c3+'Input spectra'!$Y31))</f>
        <v>0</v>
      </c>
      <c r="EB32">
        <f>EB$2*EXP(- EB$1 * ($B32*_c1+$C32*_c2+$D32*_c3+'Input spectra'!$Y31))</f>
        <v>0</v>
      </c>
      <c r="EC32">
        <f>EC$2*EXP(- EC$1 * ($B32*_c1+$C32*_c2+$D32*_c3+'Input spectra'!$Y31))</f>
        <v>0</v>
      </c>
      <c r="ED32">
        <f>ED$2*EXP(- ED$1 * ($B32*_c1+$C32*_c2+$D32*_c3+'Input spectra'!$Y31))</f>
        <v>0</v>
      </c>
      <c r="EE32">
        <f>EE$2*EXP(- EE$1 * ($B32*_c1+$C32*_c2+$D32*_c3+'Input spectra'!$Y31))</f>
        <v>0</v>
      </c>
      <c r="EF32">
        <f>EF$2*EXP(- EF$1 * ($B32*_c1+$C32*_c2+$D32*_c3+'Input spectra'!$Y31))</f>
        <v>0</v>
      </c>
      <c r="EG32">
        <f>EG$2*EXP(- EG$1 * ($B32*_c1+$C32*_c2+$D32*_c3+'Input spectra'!$Y31))</f>
        <v>0</v>
      </c>
      <c r="EH32">
        <f>EH$2*EXP(- EH$1 * ($B32*_c1+$C32*_c2+$D32*_c3+'Input spectra'!$Y31))</f>
        <v>0</v>
      </c>
      <c r="EI32">
        <f>EI$2*EXP(- EI$1 * ($B32*_c1+$C32*_c2+$D32*_c3+'Input spectra'!$Y31))</f>
        <v>0</v>
      </c>
      <c r="EJ32">
        <f>EJ$2*EXP(- EJ$1 * ($B32*_c1+$C32*_c2+$D32*_c3+'Input spectra'!$Y31))</f>
        <v>0</v>
      </c>
      <c r="EK32">
        <f>EK$2*EXP(- EK$1 * ($B32*_c1+$C32*_c2+$D32*_c3+'Input spectra'!$Y31))</f>
        <v>0</v>
      </c>
      <c r="EL32">
        <f>EL$2*EXP(- EL$1 * ($B32*_c1+$C32*_c2+$D32*_c3+'Input spectra'!$Y31))</f>
        <v>0</v>
      </c>
      <c r="EM32">
        <f>EM$2*EXP(- EM$1 * ($B32*_c1+$C32*_c2+$D32*_c3+'Input spectra'!$Y31))</f>
        <v>0</v>
      </c>
      <c r="EN32">
        <f>EN$2*EXP(- EN$1 * ($B32*_c1+$C32*_c2+$D32*_c3+'Input spectra'!$Y31))</f>
        <v>0</v>
      </c>
      <c r="EO32">
        <f>EO$2*EXP(- EO$1 * ($B32*_c1+$C32*_c2+$D32*_c3+'Input spectra'!$Y31))</f>
        <v>0</v>
      </c>
      <c r="EP32">
        <f>EP$2*EXP(- EP$1 * ($B32*_c1+$C32*_c2+$D32*_c3+'Input spectra'!$Y31))</f>
        <v>0</v>
      </c>
      <c r="EQ32">
        <f>EQ$2*EXP(- EQ$1 * ($B32*_c1+$C32*_c2+$D32*_c3+'Input spectra'!$Y31))</f>
        <v>0</v>
      </c>
      <c r="ER32">
        <f>ER$2*EXP(- ER$1 * ($B32*_c1+$C32*_c2+$D32*_c3+'Input spectra'!$Y31))</f>
        <v>0</v>
      </c>
      <c r="ES32">
        <f>ES$2*EXP(- ES$1 * ($B32*_c1+$C32*_c2+$D32*_c3+'Input spectra'!$Y31))</f>
        <v>0</v>
      </c>
      <c r="ET32">
        <f>ET$2*EXP(- ET$1 * ($B32*_c1+$C32*_c2+$D32*_c3+'Input spectra'!$Y31))</f>
        <v>0</v>
      </c>
      <c r="EU32">
        <f>EU$2*EXP(- EU$1 * ($B32*_c1+$C32*_c2+$D32*_c3+'Input spectra'!$Y31))</f>
        <v>0</v>
      </c>
      <c r="EV32">
        <f>EV$2*EXP(- EV$1 * ($B32*_c1+$C32*_c2+$D32*_c3+'Input spectra'!$Y31))</f>
        <v>0</v>
      </c>
      <c r="EW32">
        <f>EW$2*EXP(- EW$1 * ($B32*_c1+$C32*_c2+$D32*_c3+'Input spectra'!$Y31))</f>
        <v>0</v>
      </c>
      <c r="EX32">
        <f>EX$2*EXP(- EX$1 * ($B32*_c1+$C32*_c2+$D32*_c3+'Input spectra'!$Y31))</f>
        <v>0</v>
      </c>
      <c r="EY32">
        <f>EY$2*EXP(- EY$1 * ($B32*_c1+$C32*_c2+$D32*_c3+'Input spectra'!$Y31))</f>
        <v>0</v>
      </c>
      <c r="FA32">
        <f t="shared" si="0"/>
        <v>3.0213298250483762E-2</v>
      </c>
      <c r="FD32">
        <f>(1-EXP(-($B32*_c1+$C32*_c2+$D32*_c3+'Input spectra'!$Y31)*_t))/2</f>
        <v>0.49835543162819884</v>
      </c>
      <c r="FE32">
        <f>LN(1-FD32)/(-($B32*_c1+$C32*_c2+$D32*_c3+'Input spectra'!$Y31))</f>
        <v>6.033301890214391E-2</v>
      </c>
    </row>
    <row r="33" spans="1:161" x14ac:dyDescent="0.25">
      <c r="A33">
        <v>430</v>
      </c>
      <c r="B33">
        <f>'Input spectra'!B32</f>
        <v>0.61922442137913203</v>
      </c>
      <c r="C33">
        <f>'Input spectra'!D32</f>
        <v>1.6293496216934999</v>
      </c>
      <c r="D33">
        <f>'Input spectra'!F32</f>
        <v>5.30070788493801E-2</v>
      </c>
      <c r="E33">
        <f>E$2*EXP(- E$1 * ($B33*_c1+$C33*_c2+$D33*_c3+'Input spectra'!$Y32))</f>
        <v>2.0653927966864227E-2</v>
      </c>
      <c r="F33">
        <f>F$2*EXP(- F$1 * ($B33*_c1+$C33*_c2+$D33*_c3+'Input spectra'!$Y32))</f>
        <v>6.9314094920395596E-3</v>
      </c>
      <c r="G33">
        <f>G$2*EXP(- G$1 * ($B33*_c1+$C33*_c2+$D33*_c3+'Input spectra'!$Y32))</f>
        <v>2.3260394842781807E-3</v>
      </c>
      <c r="H33">
        <f>H$2*EXP(- H$1 * ($B33*_c1+$C33*_c2+$D33*_c3+'Input spectra'!$Y32))</f>
        <v>7.8052872166175439E-4</v>
      </c>
      <c r="I33">
        <f>I$2*EXP(- I$1 * ($B33*_c1+$C33*_c2+$D33*_c3+'Input spectra'!$Y32))</f>
        <v>2.6190067680869754E-4</v>
      </c>
      <c r="J33">
        <f>J$2*EXP(- J$1 * ($B33*_c1+$C33*_c2+$D33*_c3+'Input spectra'!$Y32))</f>
        <v>8.7873902926606208E-5</v>
      </c>
      <c r="K33">
        <f>K$2*EXP(- K$1 * ($B33*_c1+$C33*_c2+$D33*_c3+'Input spectra'!$Y32))</f>
        <v>2.9482099250628712E-5</v>
      </c>
      <c r="L33">
        <f>L$2*EXP(- L$1 * ($B33*_c1+$C33*_c2+$D33*_c3+'Input spectra'!$Y32))</f>
        <v>9.8908064866895545E-6</v>
      </c>
      <c r="M33">
        <f>M$2*EXP(- M$1 * ($B33*_c1+$C33*_c2+$D33*_c3+'Input spectra'!$Y32))</f>
        <v>3.3180232988546218E-6</v>
      </c>
      <c r="N33">
        <f>N$2*EXP(- N$1 * ($B33*_c1+$C33*_c2+$D33*_c3+'Input spectra'!$Y32))</f>
        <v>1.1130154314551148E-6</v>
      </c>
      <c r="O33">
        <f>O$2*EXP(- O$1 * ($B33*_c1+$C33*_c2+$D33*_c3+'Input spectra'!$Y32))</f>
        <v>3.7333315609899315E-7</v>
      </c>
      <c r="P33">
        <f>P$2*EXP(- P$1 * ($B33*_c1+$C33*_c2+$D33*_c3+'Input spectra'!$Y32))</f>
        <v>1.2521753310820544E-7</v>
      </c>
      <c r="Q33">
        <f>Q$2*EXP(- Q$1 * ($B33*_c1+$C33*_c2+$D33*_c3+'Input spectra'!$Y32))</f>
        <v>4.1995862498100653E-8</v>
      </c>
      <c r="R33">
        <f>R$2*EXP(- R$1 * ($B33*_c1+$C33*_c2+$D33*_c3+'Input spectra'!$Y32))</f>
        <v>1.4083811708211275E-8</v>
      </c>
      <c r="S33">
        <f>S$2*EXP(- S$1 * ($B33*_c1+$C33*_c2+$D33*_c3+'Input spectra'!$Y32))</f>
        <v>4.7228680490008664E-9</v>
      </c>
      <c r="T33">
        <f>T$2*EXP(- T$1 * ($B33*_c1+$C33*_c2+$D33*_c3+'Input spectra'!$Y32))</f>
        <v>1.5836633026594122E-9</v>
      </c>
      <c r="U33">
        <f>U$2*EXP(- U$1 * ($B33*_c1+$C33*_c2+$D33*_c3+'Input spectra'!$Y32))</f>
        <v>5.3099552918160856E-10</v>
      </c>
      <c r="V33">
        <f>V$2*EXP(- V$1 * ($B33*_c1+$C33*_c2+$D33*_c3+'Input spectra'!$Y32))</f>
        <v>1.7802843144404695E-10</v>
      </c>
      <c r="W33">
        <f>W$2*EXP(- W$1 * ($B33*_c1+$C33*_c2+$D33*_c3+'Input spectra'!$Y32))</f>
        <v>5.9683991988485786E-11</v>
      </c>
      <c r="X33">
        <f>X$2*EXP(- X$1 * ($B33*_c1+$C33*_c2+$D33*_c3+'Input spectra'!$Y32))</f>
        <v>2.0007639488707383E-11</v>
      </c>
      <c r="Y33">
        <f>Y$2*EXP(- Y$1 * ($B33*_c1+$C33*_c2+$D33*_c3+'Input spectra'!$Y32))</f>
        <v>6.7066063752623804E-12</v>
      </c>
      <c r="Z33">
        <f>Z$2*EXP(- Z$1 * ($B33*_c1+$C33*_c2+$D33*_c3+'Input spectra'!$Y32))</f>
        <v>2.2479064029718449E-12</v>
      </c>
      <c r="AA33">
        <f>AA$2*EXP(- AA$1 * ($B33*_c1+$C33*_c2+$D33*_c3+'Input spectra'!$Y32))</f>
        <v>7.5339291062526769E-13</v>
      </c>
      <c r="AB33">
        <f>AB$2*EXP(- AB$1 * ($B33*_c1+$C33*_c2+$D33*_c3+'Input spectra'!$Y32))</f>
        <v>2.5248301795888285E-13</v>
      </c>
      <c r="AC33">
        <f>AC$2*EXP(- AC$1 * ($B33*_c1+$C33*_c2+$D33*_c3+'Input spectra'!$Y32))</f>
        <v>8.4607639952966523E-14</v>
      </c>
      <c r="AD33">
        <f>AD$2*EXP(- AD$1 * ($B33*_c1+$C33*_c2+$D33*_c3+'Input spectra'!$Y32))</f>
        <v>2.8350006630201624E-14</v>
      </c>
      <c r="AE33">
        <f>AE$2*EXP(- AE$1 * ($B33*_c1+$C33*_c2+$D33*_c3+'Input spectra'!$Y32))</f>
        <v>9.498659486215363E-15</v>
      </c>
      <c r="AF33">
        <f>AF$2*EXP(- AF$1 * ($B33*_c1+$C33*_c2+$D33*_c3+'Input spectra'!$Y32))</f>
        <v>3.1822655879199579E-15</v>
      </c>
      <c r="AG33">
        <f>AG$2*EXP(- AG$1 * ($B33*_c1+$C33*_c2+$D33*_c3+'Input spectra'!$Y32))</f>
        <v>1.066043279440318E-15</v>
      </c>
      <c r="AH33">
        <f>AH$2*EXP(- AH$1 * ($B33*_c1+$C33*_c2+$D33*_c3+'Input spectra'!$Y32))</f>
        <v>3.57089356336312E-16</v>
      </c>
      <c r="AI33">
        <f>AI$2*EXP(- AI$1 * ($B33*_c1+$C33*_c2+$D33*_c3+'Input spectra'!$Y32))</f>
        <v>1.1960296741400449E-16</v>
      </c>
      <c r="AJ33">
        <f>AJ$2*EXP(- AJ$1 * ($B33*_c1+$C33*_c2+$D33*_c3+'Input spectra'!$Y32))</f>
        <v>4.0056158011798182E-17</v>
      </c>
      <c r="AK33">
        <f>AK$2*EXP(- AK$1 * ($B33*_c1+$C33*_c2+$D33*_c3+'Input spectra'!$Y32))</f>
        <v>1.3413996936180676E-17</v>
      </c>
      <c r="AL33">
        <f>AL$2*EXP(- AL$1 * ($B33*_c1+$C33*_c2+$D33*_c3+'Input spectra'!$Y32))</f>
        <v>4.4916711779256451E-18</v>
      </c>
      <c r="AM33">
        <f>AM$2*EXP(- AM$1 * ($B33*_c1+$C33*_c2+$D33*_c3+'Input spectra'!$Y32))</f>
        <v>1.5038959671117964E-18</v>
      </c>
      <c r="AN33">
        <f>AN$2*EXP(- AN$1 * ($B33*_c1+$C33*_c2+$D33*_c3+'Input spectra'!$Y32))</f>
        <v>5.0348547314308653E-19</v>
      </c>
      <c r="AO33">
        <f>AO$2*EXP(- AO$1 * ($B33*_c1+$C33*_c2+$D33*_c3+'Input spectra'!$Y32))</f>
        <v>1.6854450794608679E-19</v>
      </c>
      <c r="AP33">
        <f>AP$2*EXP(- AP$1 * ($B33*_c1+$C33*_c2+$D33*_c3+'Input spectra'!$Y32))</f>
        <v>5.6415696536922673E-20</v>
      </c>
      <c r="AQ33">
        <f>AQ$2*EXP(- AQ$1 * ($B33*_c1+$C33*_c2+$D33*_c3+'Input spectra'!$Y32))</f>
        <v>1.8881745678542903E-20</v>
      </c>
      <c r="AR33">
        <f>AR$2*EXP(- AR$1 * ($B33*_c1+$C33*_c2+$D33*_c3+'Input spectra'!$Y32))</f>
        <v>6.3188827894346873E-21</v>
      </c>
      <c r="AS33">
        <f>AS$2*EXP(- AS$1 * ($B33*_c1+$C33*_c2+$D33*_c3+'Input spectra'!$Y32))</f>
        <v>2.1144310208612425E-21</v>
      </c>
      <c r="AT33">
        <f>AT$2*EXP(- AT$1 * ($B33*_c1+$C33*_c2+$D33*_c3+'Input spectra'!$Y32))</f>
        <v>7.0745835809956202E-22</v>
      </c>
      <c r="AU33">
        <f>AU$2*EXP(- AU$1 * ($B33*_c1+$C33*_c2+$D33*_c3+'Input spectra'!$Y32))</f>
        <v>2.3667992478500339E-22</v>
      </c>
      <c r="AV33">
        <f>AV$2*EXP(- AV$1 * ($B33*_c1+$C33*_c2+$D33*_c3+'Input spectra'!$Y32))</f>
        <v>7.9172463117021214E-23</v>
      </c>
      <c r="AW33">
        <f>AW$2*EXP(- AW$1 * ($B33*_c1+$C33*_c2+$D33*_c3+'Input spectra'!$Y32))</f>
        <v>2.6481224552953654E-23</v>
      </c>
      <c r="AX33">
        <f>AX$2*EXP(- AX$1 * ($B33*_c1+$C33*_c2+$D33*_c3+'Input spectra'!$Y32))</f>
        <v>8.8562953873556496E-24</v>
      </c>
      <c r="AY33">
        <f>AY$2*EXP(- AY$1 * ($B33*_c1+$C33*_c2+$D33*_c3+'Input spectra'!$Y32))</f>
        <v>2.6733571231506116E-24</v>
      </c>
      <c r="AZ33">
        <f>AZ$2*EXP(- AZ$1 * ($B33*_c1+$C33*_c2+$D33*_c3+'Input spectra'!$Y32))</f>
        <v>7.7569688953537594E-25</v>
      </c>
      <c r="BA33">
        <f>BA$2*EXP(- BA$1 * ($B33*_c1+$C33*_c2+$D33*_c3+'Input spectra'!$Y32))</f>
        <v>2.3711671889364784E-25</v>
      </c>
      <c r="BB33">
        <f>BB$2*EXP(- BB$1 * ($B33*_c1+$C33*_c2+$D33*_c3+'Input spectra'!$Y32))</f>
        <v>7.3757143863039724E-26</v>
      </c>
      <c r="BC33">
        <f>BC$2*EXP(- BC$1 * ($B33*_c1+$C33*_c2+$D33*_c3+'Input spectra'!$Y32))</f>
        <v>2.317005360136117E-26</v>
      </c>
      <c r="BD33">
        <f>BD$2*EXP(- BD$1 * ($B33*_c1+$C33*_c2+$D33*_c3+'Input spectra'!$Y32))</f>
        <v>7.3271564589046369E-27</v>
      </c>
      <c r="BE33">
        <f>BE$2*EXP(- BE$1 * ($B33*_c1+$C33*_c2+$D33*_c3+'Input spectra'!$Y32))</f>
        <v>2.3285161134565991E-27</v>
      </c>
      <c r="BF33">
        <f>BF$2*EXP(- BF$1 * ($B33*_c1+$C33*_c2+$D33*_c3+'Input spectra'!$Y32))</f>
        <v>7.4284540876574859E-28</v>
      </c>
      <c r="BG33">
        <f>BG$2*EXP(- BG$1 * ($B33*_c1+$C33*_c2+$D33*_c3+'Input spectra'!$Y32))</f>
        <v>2.3773105530671408E-28</v>
      </c>
      <c r="BH33">
        <f>BH$2*EXP(- BH$1 * ($B33*_c1+$C33*_c2+$D33*_c3+'Input spectra'!$Y32))</f>
        <v>7.6282311694673625E-29</v>
      </c>
      <c r="BI33">
        <f>BI$2*EXP(- BI$1 * ($B33*_c1+$C33*_c2+$D33*_c3+'Input spectra'!$Y32))</f>
        <v>2.4532998822123488E-29</v>
      </c>
      <c r="BJ33">
        <f>BJ$2*EXP(- BJ$1 * ($B33*_c1+$C33*_c2+$D33*_c3+'Input spectra'!$Y32))</f>
        <v>7.9057335295835681E-30</v>
      </c>
      <c r="BK33">
        <f>BK$2*EXP(- BK$1 * ($B33*_c1+$C33*_c2+$D33*_c3+'Input spectra'!$Y32))</f>
        <v>2.5521159831107557E-30</v>
      </c>
      <c r="BL33">
        <f>BL$2*EXP(- BL$1 * ($B33*_c1+$C33*_c2+$D33*_c3+'Input spectra'!$Y32))</f>
        <v>8.2517511322514209E-31</v>
      </c>
      <c r="BM33">
        <f>BM$2*EXP(- BM$1 * ($B33*_c1+$C33*_c2+$D33*_c3+'Input spectra'!$Y32))</f>
        <v>2.671862291315653E-31</v>
      </c>
      <c r="BN33">
        <f>BN$2*EXP(- BN$1 * ($B33*_c1+$C33*_c2+$D33*_c3+'Input spectra'!$Y32))</f>
        <v>8.6626278270900405E-32</v>
      </c>
      <c r="BO33">
        <f>BO$2*EXP(- BO$1 * ($B33*_c1+$C33*_c2+$D33*_c3+'Input spectra'!$Y32))</f>
        <v>2.8119432779893195E-32</v>
      </c>
      <c r="BP33">
        <f>BP$2*EXP(- BP$1 * ($B33*_c1+$C33*_c2+$D33*_c3+'Input spectra'!$Y32))</f>
        <v>9.1378705535851096E-33</v>
      </c>
      <c r="BQ33">
        <f>BQ$2*EXP(- BQ$1 * ($B33*_c1+$C33*_c2+$D33*_c3+'Input spectra'!$Y32))</f>
        <v>2.9725590896825903E-33</v>
      </c>
      <c r="BR33">
        <f>BR$2*EXP(- BR$1 * ($B33*_c1+$C33*_c2+$D33*_c3+'Input spectra'!$Y32))</f>
        <v>9.6790524562706807E-34</v>
      </c>
      <c r="BS33">
        <f>BS$2*EXP(- BS$1 * ($B33*_c1+$C33*_c2+$D33*_c3+'Input spectra'!$Y32))</f>
        <v>3.1544626985589576E-34</v>
      </c>
      <c r="BT33">
        <f>BT$2*EXP(- BT$1 * ($B33*_c1+$C33*_c2+$D33*_c3+'Input spectra'!$Y32))</f>
        <v>1.0289267825192283E-34</v>
      </c>
      <c r="BU33">
        <f>BU$2*EXP(- BU$1 * ($B33*_c1+$C33*_c2+$D33*_c3+'Input spectra'!$Y32))</f>
        <v>3.358836675321663E-35</v>
      </c>
      <c r="BV33">
        <f>BV$2*EXP(- BV$1 * ($B33*_c1+$C33*_c2+$D33*_c3+'Input spectra'!$Y32))</f>
        <v>1.0972853536917266E-35</v>
      </c>
      <c r="BW33">
        <f>BW$2*EXP(- BW$1 * ($B33*_c1+$C33*_c2+$D33*_c3+'Input spectra'!$Y32))</f>
        <v>3.5872308324560594E-36</v>
      </c>
      <c r="BX33">
        <f>BX$2*EXP(- BX$1 * ($B33*_c1+$C33*_c2+$D33*_c3+'Input spectra'!$Y32))</f>
        <v>1.1735252804828694E-36</v>
      </c>
      <c r="BY33">
        <f>BY$2*EXP(- BY$1 * ($B33*_c1+$C33*_c2+$D33*_c3+'Input spectra'!$Y32))</f>
        <v>3.8415338896990287E-37</v>
      </c>
      <c r="BZ33">
        <f>BZ$2*EXP(- BZ$1 * ($B33*_c1+$C33*_c2+$D33*_c3+'Input spectra'!$Y32))</f>
        <v>1.2582962069192795E-37</v>
      </c>
      <c r="CA33">
        <f>CA$2*EXP(- CA$1 * ($B33*_c1+$C33*_c2+$D33*_c3+'Input spectra'!$Y32))</f>
        <v>4.1239659063083952E-38</v>
      </c>
      <c r="CB33">
        <f>CB$2*EXP(- CB$1 * ($B33*_c1+$C33*_c2+$D33*_c3+'Input spectra'!$Y32))</f>
        <v>1.3523530923171361E-38</v>
      </c>
      <c r="CC33">
        <f>CC$2*EXP(- CC$1 * ($B33*_c1+$C33*_c2+$D33*_c3+'Input spectra'!$Y32))</f>
        <v>4.4370845680636616E-39</v>
      </c>
      <c r="CD33">
        <f>CD$2*EXP(- CD$1 * ($B33*_c1+$C33*_c2+$D33*_c3+'Input spectra'!$Y32))</f>
        <v>1.456559907519322E-39</v>
      </c>
      <c r="CE33">
        <f>CE$2*EXP(- CE$1 * ($B33*_c1+$C33*_c2+$D33*_c3+'Input spectra'!$Y32))</f>
        <v>4.7838016075209243E-40</v>
      </c>
      <c r="CF33">
        <f>CF$2*EXP(- CF$1 * ($B33*_c1+$C33*_c2+$D33*_c3+'Input spectra'!$Y32))</f>
        <v>1.5718961683649536E-40</v>
      </c>
      <c r="CG33">
        <f>CG$2*EXP(- CG$1 * ($B33*_c1+$C33*_c2+$D33*_c3+'Input spectra'!$Y32))</f>
        <v>5.1674073489149169E-41</v>
      </c>
      <c r="CH33">
        <f>CH$2*EXP(- CH$1 * ($B33*_c1+$C33*_c2+$D33*_c3+'Input spectra'!$Y32))</f>
        <v>1.6994658460363878E-41</v>
      </c>
      <c r="CI33">
        <f>CI$2*EXP(- CI$1 * ($B33*_c1+$C33*_c2+$D33*_c3+'Input spectra'!$Y32))</f>
        <v>5.5916023462465094E-42</v>
      </c>
      <c r="CJ33">
        <f>CJ$2*EXP(- CJ$1 * ($B33*_c1+$C33*_c2+$D33*_c3+'Input spectra'!$Y32))</f>
        <v>1.8405084326903838E-42</v>
      </c>
      <c r="CK33">
        <f>CK$2*EXP(- CK$1 * ($B33*_c1+$C33*_c2+$D33*_c3+'Input spectra'!$Y32))</f>
        <v>6.0605356757862938E-43</v>
      </c>
      <c r="CL33">
        <f>CL$2*EXP(- CL$1 * ($B33*_c1+$C33*_c2+$D33*_c3+'Input spectra'!$Y32))</f>
        <v>1.9964120903714903E-43</v>
      </c>
      <c r="CM33">
        <f>CM$2*EXP(- CM$1 * ($B33*_c1+$C33*_c2+$D33*_c3+'Input spectra'!$Y32))</f>
        <v>6.5788498284819495E-44</v>
      </c>
      <c r="CN33">
        <f>CN$2*EXP(- CN$1 * ($B33*_c1+$C33*_c2+$D33*_c3+'Input spectra'!$Y32))</f>
        <v>2.1687289117745156E-44</v>
      </c>
      <c r="CO33">
        <f>CO$2*EXP(- CO$1 * ($B33*_c1+$C33*_c2+$D33*_c3+'Input spectra'!$Y32))</f>
        <v>7.1517324162654916E-45</v>
      </c>
      <c r="CP33">
        <f>CP$2*EXP(- CP$1 * ($B33*_c1+$C33*_c2+$D33*_c3+'Input spectra'!$Y32))</f>
        <v>2.3591923946252956E-45</v>
      </c>
      <c r="CQ33">
        <f>CQ$2*EXP(- CQ$1 * ($B33*_c1+$C33*_c2+$D33*_c3+'Input spectra'!$Y32))</f>
        <v>7.7849751101376048E-46</v>
      </c>
      <c r="CR33">
        <f>CR$2*EXP(- CR$1 * ($B33*_c1+$C33*_c2+$D33*_c3+'Input spectra'!$Y32))</f>
        <v>2.5697372894714068E-46</v>
      </c>
      <c r="CS33">
        <f>CS$2*EXP(- CS$1 * ($B33*_c1+$C33*_c2+$D33*_c3+'Input spectra'!$Y32))</f>
        <v>5.6180403271735282E-47</v>
      </c>
      <c r="CT33">
        <f>CT$2*EXP(- CT$1 * ($B33*_c1+$C33*_c2+$D33*_c3+'Input spectra'!$Y32))</f>
        <v>1.2390668740401279E-47</v>
      </c>
      <c r="CU33">
        <f>CU$2*EXP(- CU$1 * ($B33*_c1+$C33*_c2+$D33*_c3+'Input spectra'!$Y32))</f>
        <v>2.9137948630444829E-48</v>
      </c>
      <c r="CV33">
        <f>CV$2*EXP(- CV$1 * ($B33*_c1+$C33*_c2+$D33*_c3+'Input spectra'!$Y32))</f>
        <v>6.8829662646407364E-49</v>
      </c>
      <c r="CW33">
        <f>CW$2*EXP(- CW$1 * ($B33*_c1+$C33*_c2+$D33*_c3+'Input spectra'!$Y32))</f>
        <v>1.5958561267886678E-49</v>
      </c>
      <c r="CX33">
        <f>CX$2*EXP(- CX$1 * ($B33*_c1+$C33*_c2+$D33*_c3+'Input spectra'!$Y32))</f>
        <v>3.562139168379737E-50</v>
      </c>
      <c r="CY33">
        <f>CY$2*EXP(- CY$1 * ($B33*_c1+$C33*_c2+$D33*_c3+'Input spectra'!$Y32))</f>
        <v>7.4699192259274247E-51</v>
      </c>
      <c r="CZ33">
        <f>CZ$2*EXP(- CZ$1 * ($B33*_c1+$C33*_c2+$D33*_c3+'Input spectra'!$Y32))</f>
        <v>1.4144475649124494E-51</v>
      </c>
      <c r="DA33">
        <f>DA$2*EXP(- DA$1 * ($B33*_c1+$C33*_c2+$D33*_c3+'Input spectra'!$Y32))</f>
        <v>2.2333132635408212E-52</v>
      </c>
      <c r="DB33">
        <f>DB$2*EXP(- DB$1 * ($B33*_c1+$C33*_c2+$D33*_c3+'Input spectra'!$Y32))</f>
        <v>2.3730764482909537E-53</v>
      </c>
      <c r="DC33">
        <f>DC$2*EXP(- DC$1 * ($B33*_c1+$C33*_c2+$D33*_c3+'Input spectra'!$Y32))</f>
        <v>5.1185974220215029E-55</v>
      </c>
      <c r="DD33">
        <f>DD$2*EXP(- DD$1 * ($B33*_c1+$C33*_c2+$D33*_c3+'Input spectra'!$Y32))</f>
        <v>0</v>
      </c>
      <c r="DE33">
        <f>DE$2*EXP(- DE$1 * ($B33*_c1+$C33*_c2+$D33*_c3+'Input spectra'!$Y32))</f>
        <v>0</v>
      </c>
      <c r="DF33">
        <f>DF$2*EXP(- DF$1 * ($B33*_c1+$C33*_c2+$D33*_c3+'Input spectra'!$Y32))</f>
        <v>0</v>
      </c>
      <c r="DG33">
        <f>DG$2*EXP(- DG$1 * ($B33*_c1+$C33*_c2+$D33*_c3+'Input spectra'!$Y32))</f>
        <v>0</v>
      </c>
      <c r="DH33">
        <f>DH$2*EXP(- DH$1 * ($B33*_c1+$C33*_c2+$D33*_c3+'Input spectra'!$Y32))</f>
        <v>0</v>
      </c>
      <c r="DI33">
        <f>DI$2*EXP(- DI$1 * ($B33*_c1+$C33*_c2+$D33*_c3+'Input spectra'!$Y32))</f>
        <v>0</v>
      </c>
      <c r="DJ33">
        <f>DJ$2*EXP(- DJ$1 * ($B33*_c1+$C33*_c2+$D33*_c3+'Input spectra'!$Y32))</f>
        <v>0</v>
      </c>
      <c r="DK33">
        <f>DK$2*EXP(- DK$1 * ($B33*_c1+$C33*_c2+$D33*_c3+'Input spectra'!$Y32))</f>
        <v>0</v>
      </c>
      <c r="DL33">
        <f>DL$2*EXP(- DL$1 * ($B33*_c1+$C33*_c2+$D33*_c3+'Input spectra'!$Y32))</f>
        <v>0</v>
      </c>
      <c r="DM33">
        <f>DM$2*EXP(- DM$1 * ($B33*_c1+$C33*_c2+$D33*_c3+'Input spectra'!$Y32))</f>
        <v>0</v>
      </c>
      <c r="DN33">
        <f>DN$2*EXP(- DN$1 * ($B33*_c1+$C33*_c2+$D33*_c3+'Input spectra'!$Y32))</f>
        <v>0</v>
      </c>
      <c r="DO33">
        <f>DO$2*EXP(- DO$1 * ($B33*_c1+$C33*_c2+$D33*_c3+'Input spectra'!$Y32))</f>
        <v>0</v>
      </c>
      <c r="DP33">
        <f>DP$2*EXP(- DP$1 * ($B33*_c1+$C33*_c2+$D33*_c3+'Input spectra'!$Y32))</f>
        <v>0</v>
      </c>
      <c r="DQ33">
        <f>DQ$2*EXP(- DQ$1 * ($B33*_c1+$C33*_c2+$D33*_c3+'Input spectra'!$Y32))</f>
        <v>0</v>
      </c>
      <c r="DR33">
        <f>DR$2*EXP(- DR$1 * ($B33*_c1+$C33*_c2+$D33*_c3+'Input spectra'!$Y32))</f>
        <v>0</v>
      </c>
      <c r="DS33">
        <f>DS$2*EXP(- DS$1 * ($B33*_c1+$C33*_c2+$D33*_c3+'Input spectra'!$Y32))</f>
        <v>0</v>
      </c>
      <c r="DT33">
        <f>DT$2*EXP(- DT$1 * ($B33*_c1+$C33*_c2+$D33*_c3+'Input spectra'!$Y32))</f>
        <v>0</v>
      </c>
      <c r="DU33">
        <f>DU$2*EXP(- DU$1 * ($B33*_c1+$C33*_c2+$D33*_c3+'Input spectra'!$Y32))</f>
        <v>0</v>
      </c>
      <c r="DV33">
        <f>DV$2*EXP(- DV$1 * ($B33*_c1+$C33*_c2+$D33*_c3+'Input spectra'!$Y32))</f>
        <v>0</v>
      </c>
      <c r="DW33">
        <f>DW$2*EXP(- DW$1 * ($B33*_c1+$C33*_c2+$D33*_c3+'Input spectra'!$Y32))</f>
        <v>0</v>
      </c>
      <c r="DX33">
        <f>DX$2*EXP(- DX$1 * ($B33*_c1+$C33*_c2+$D33*_c3+'Input spectra'!$Y32))</f>
        <v>0</v>
      </c>
      <c r="DY33">
        <f>DY$2*EXP(- DY$1 * ($B33*_c1+$C33*_c2+$D33*_c3+'Input spectra'!$Y32))</f>
        <v>0</v>
      </c>
      <c r="DZ33">
        <f>DZ$2*EXP(- DZ$1 * ($B33*_c1+$C33*_c2+$D33*_c3+'Input spectra'!$Y32))</f>
        <v>0</v>
      </c>
      <c r="EA33">
        <f>EA$2*EXP(- EA$1 * ($B33*_c1+$C33*_c2+$D33*_c3+'Input spectra'!$Y32))</f>
        <v>0</v>
      </c>
      <c r="EB33">
        <f>EB$2*EXP(- EB$1 * ($B33*_c1+$C33*_c2+$D33*_c3+'Input spectra'!$Y32))</f>
        <v>0</v>
      </c>
      <c r="EC33">
        <f>EC$2*EXP(- EC$1 * ($B33*_c1+$C33*_c2+$D33*_c3+'Input spectra'!$Y32))</f>
        <v>0</v>
      </c>
      <c r="ED33">
        <f>ED$2*EXP(- ED$1 * ($B33*_c1+$C33*_c2+$D33*_c3+'Input spectra'!$Y32))</f>
        <v>0</v>
      </c>
      <c r="EE33">
        <f>EE$2*EXP(- EE$1 * ($B33*_c1+$C33*_c2+$D33*_c3+'Input spectra'!$Y32))</f>
        <v>0</v>
      </c>
      <c r="EF33">
        <f>EF$2*EXP(- EF$1 * ($B33*_c1+$C33*_c2+$D33*_c3+'Input spectra'!$Y32))</f>
        <v>0</v>
      </c>
      <c r="EG33">
        <f>EG$2*EXP(- EG$1 * ($B33*_c1+$C33*_c2+$D33*_c3+'Input spectra'!$Y32))</f>
        <v>0</v>
      </c>
      <c r="EH33">
        <f>EH$2*EXP(- EH$1 * ($B33*_c1+$C33*_c2+$D33*_c3+'Input spectra'!$Y32))</f>
        <v>0</v>
      </c>
      <c r="EI33">
        <f>EI$2*EXP(- EI$1 * ($B33*_c1+$C33*_c2+$D33*_c3+'Input spectra'!$Y32))</f>
        <v>0</v>
      </c>
      <c r="EJ33">
        <f>EJ$2*EXP(- EJ$1 * ($B33*_c1+$C33*_c2+$D33*_c3+'Input spectra'!$Y32))</f>
        <v>0</v>
      </c>
      <c r="EK33">
        <f>EK$2*EXP(- EK$1 * ($B33*_c1+$C33*_c2+$D33*_c3+'Input spectra'!$Y32))</f>
        <v>0</v>
      </c>
      <c r="EL33">
        <f>EL$2*EXP(- EL$1 * ($B33*_c1+$C33*_c2+$D33*_c3+'Input spectra'!$Y32))</f>
        <v>0</v>
      </c>
      <c r="EM33">
        <f>EM$2*EXP(- EM$1 * ($B33*_c1+$C33*_c2+$D33*_c3+'Input spectra'!$Y32))</f>
        <v>0</v>
      </c>
      <c r="EN33">
        <f>EN$2*EXP(- EN$1 * ($B33*_c1+$C33*_c2+$D33*_c3+'Input spectra'!$Y32))</f>
        <v>0</v>
      </c>
      <c r="EO33">
        <f>EO$2*EXP(- EO$1 * ($B33*_c1+$C33*_c2+$D33*_c3+'Input spectra'!$Y32))</f>
        <v>0</v>
      </c>
      <c r="EP33">
        <f>EP$2*EXP(- EP$1 * ($B33*_c1+$C33*_c2+$D33*_c3+'Input spectra'!$Y32))</f>
        <v>0</v>
      </c>
      <c r="EQ33">
        <f>EQ$2*EXP(- EQ$1 * ($B33*_c1+$C33*_c2+$D33*_c3+'Input spectra'!$Y32))</f>
        <v>0</v>
      </c>
      <c r="ER33">
        <f>ER$2*EXP(- ER$1 * ($B33*_c1+$C33*_c2+$D33*_c3+'Input spectra'!$Y32))</f>
        <v>0</v>
      </c>
      <c r="ES33">
        <f>ES$2*EXP(- ES$1 * ($B33*_c1+$C33*_c2+$D33*_c3+'Input spectra'!$Y32))</f>
        <v>0</v>
      </c>
      <c r="ET33">
        <f>ET$2*EXP(- ET$1 * ($B33*_c1+$C33*_c2+$D33*_c3+'Input spectra'!$Y32))</f>
        <v>0</v>
      </c>
      <c r="EU33">
        <f>EU$2*EXP(- EU$1 * ($B33*_c1+$C33*_c2+$D33*_c3+'Input spectra'!$Y32))</f>
        <v>0</v>
      </c>
      <c r="EV33">
        <f>EV$2*EXP(- EV$1 * ($B33*_c1+$C33*_c2+$D33*_c3+'Input spectra'!$Y32))</f>
        <v>0</v>
      </c>
      <c r="EW33">
        <f>EW$2*EXP(- EW$1 * ($B33*_c1+$C33*_c2+$D33*_c3+'Input spectra'!$Y32))</f>
        <v>0</v>
      </c>
      <c r="EX33">
        <f>EX$2*EXP(- EX$1 * ($B33*_c1+$C33*_c2+$D33*_c3+'Input spectra'!$Y32))</f>
        <v>0</v>
      </c>
      <c r="EY33">
        <f>EY$2*EXP(- EY$1 * ($B33*_c1+$C33*_c2+$D33*_c3+'Input spectra'!$Y32))</f>
        <v>0</v>
      </c>
      <c r="FA33">
        <f t="shared" si="0"/>
        <v>3.1086045924744631E-2</v>
      </c>
      <c r="FD33">
        <f>(1-EXP(-($B33*_c1+$C33*_c2+$D33*_c3+'Input spectra'!$Y32)*_t))/2</f>
        <v>0.49779231943488489</v>
      </c>
      <c r="FE33">
        <f>LN(1-FD33)/(-($B33*_c1+$C33*_c2+$D33*_c3+'Input spectra'!$Y32))</f>
        <v>6.3505809018059189E-2</v>
      </c>
    </row>
    <row r="34" spans="1:161" x14ac:dyDescent="0.25">
      <c r="A34">
        <v>435</v>
      </c>
      <c r="B34">
        <f>'Input spectra'!B33</f>
        <v>0.55786147901928596</v>
      </c>
      <c r="C34">
        <f>'Input spectra'!D33</f>
        <v>0.76325519886600202</v>
      </c>
      <c r="D34">
        <f>'Input spectra'!F33</f>
        <v>6.2131578947368399E-2</v>
      </c>
      <c r="E34">
        <f>E$2*EXP(- E$1 * ($B34*_c1+$C34*_c2+$D34*_c3+'Input spectra'!$Y33))</f>
        <v>2.0653927966864227E-2</v>
      </c>
      <c r="F34">
        <f>F$2*EXP(- F$1 * ($B34*_c1+$C34*_c2+$D34*_c3+'Input spectra'!$Y33))</f>
        <v>1.0925022795669193E-2</v>
      </c>
      <c r="G34">
        <f>G$2*EXP(- G$1 * ($B34*_c1+$C34*_c2+$D34*_c3+'Input spectra'!$Y33))</f>
        <v>5.7785473025965765E-3</v>
      </c>
      <c r="H34">
        <f>H$2*EXP(- H$1 * ($B34*_c1+$C34*_c2+$D34*_c3+'Input spectra'!$Y33))</f>
        <v>3.0562668719260671E-3</v>
      </c>
      <c r="I34">
        <f>I$2*EXP(- I$1 * ($B34*_c1+$C34*_c2+$D34*_c3+'Input spectra'!$Y33))</f>
        <v>1.6163663517314698E-3</v>
      </c>
      <c r="J34">
        <f>J$2*EXP(- J$1 * ($B34*_c1+$C34*_c2+$D34*_c3+'Input spectra'!$Y33))</f>
        <v>8.5479877567182336E-4</v>
      </c>
      <c r="K34">
        <f>K$2*EXP(- K$1 * ($B34*_c1+$C34*_c2+$D34*_c3+'Input spectra'!$Y33))</f>
        <v>4.5202574889232044E-4</v>
      </c>
      <c r="L34">
        <f>L$2*EXP(- L$1 * ($B34*_c1+$C34*_c2+$D34*_c3+'Input spectra'!$Y33))</f>
        <v>2.3902166677366925E-4</v>
      </c>
      <c r="M34">
        <f>M$2*EXP(- M$1 * ($B34*_c1+$C34*_c2+$D34*_c3+'Input spectra'!$Y33))</f>
        <v>1.2638216532091738E-4</v>
      </c>
      <c r="N34">
        <f>N$2*EXP(- N$1 * ($B34*_c1+$C34*_c2+$D34*_c3+'Input spectra'!$Y33))</f>
        <v>6.6820287729825806E-5</v>
      </c>
      <c r="O34">
        <f>O$2*EXP(- O$1 * ($B34*_c1+$C34*_c2+$D34*_c3+'Input spectra'!$Y33))</f>
        <v>3.5326817322765762E-5</v>
      </c>
      <c r="P34">
        <f>P$2*EXP(- P$1 * ($B34*_c1+$C34*_c2+$D34*_c3+'Input spectra'!$Y33))</f>
        <v>1.8675571013933423E-5</v>
      </c>
      <c r="Q34">
        <f>Q$2*EXP(- Q$1 * ($B34*_c1+$C34*_c2+$D34*_c3+'Input spectra'!$Y33))</f>
        <v>9.8722477577666423E-6</v>
      </c>
      <c r="R34">
        <f>R$2*EXP(- R$1 * ($B34*_c1+$C34*_c2+$D34*_c3+'Input spectra'!$Y33))</f>
        <v>5.2183180613538538E-6</v>
      </c>
      <c r="S34">
        <f>S$2*EXP(- S$1 * ($B34*_c1+$C34*_c2+$D34*_c3+'Input spectra'!$Y33))</f>
        <v>2.7581440425272901E-6</v>
      </c>
      <c r="T34">
        <f>T$2*EXP(- T$1 * ($B34*_c1+$C34*_c2+$D34*_c3+'Input spectra'!$Y33))</f>
        <v>1.4577222388050737E-6</v>
      </c>
      <c r="U34">
        <f>U$2*EXP(- U$1 * ($B34*_c1+$C34*_c2+$D34*_c3+'Input spectra'!$Y33))</f>
        <v>7.7037749227932505E-7</v>
      </c>
      <c r="V34">
        <f>V$2*EXP(- V$1 * ($B34*_c1+$C34*_c2+$D34*_c3+'Input spectra'!$Y33))</f>
        <v>4.0710166797260129E-7</v>
      </c>
      <c r="W34">
        <f>W$2*EXP(- W$1 * ($B34*_c1+$C34*_c2+$D34*_c3+'Input spectra'!$Y33))</f>
        <v>2.1511573306294523E-7</v>
      </c>
      <c r="X34">
        <f>X$2*EXP(- X$1 * ($B34*_c1+$C34*_c2+$D34*_c3+'Input spectra'!$Y33))</f>
        <v>1.1366086579363499E-7</v>
      </c>
      <c r="Y34">
        <f>Y$2*EXP(- Y$1 * ($B34*_c1+$C34*_c2+$D34*_c3+'Input spectra'!$Y33))</f>
        <v>6.0050789153632482E-8</v>
      </c>
      <c r="Z34">
        <f>Z$2*EXP(- Z$1 * ($B34*_c1+$C34*_c2+$D34*_c3+'Input spectra'!$Y33))</f>
        <v>3.1724509861652577E-8</v>
      </c>
      <c r="AA34">
        <f>AA$2*EXP(- AA$1 * ($B34*_c1+$C34*_c2+$D34*_c3+'Input spectra'!$Y33))</f>
        <v>1.6758649615087045E-8</v>
      </c>
      <c r="AB34">
        <f>AB$2*EXP(- AB$1 * ($B34*_c1+$C34*_c2+$D34*_c3+'Input spectra'!$Y33))</f>
        <v>8.8521845512007128E-9</v>
      </c>
      <c r="AC34">
        <f>AC$2*EXP(- AC$1 * ($B34*_c1+$C34*_c2+$D34*_c3+'Input spectra'!$Y33))</f>
        <v>4.6755064764404418E-9</v>
      </c>
      <c r="AD34">
        <f>AD$2*EXP(- AD$1 * ($B34*_c1+$C34*_c2+$D34*_c3+'Input spectra'!$Y33))</f>
        <v>2.4692953682504199E-9</v>
      </c>
      <c r="AE34">
        <f>AE$2*EXP(- AE$1 * ($B34*_c1+$C34*_c2+$D34*_c3+'Input spectra'!$Y33))</f>
        <v>1.304016213294895E-9</v>
      </c>
      <c r="AF34">
        <f>AF$2*EXP(- AF$1 * ($B34*_c1+$C34*_c2+$D34*_c3+'Input spectra'!$Y33))</f>
        <v>6.8858552601671335E-10</v>
      </c>
      <c r="AG34">
        <f>AG$2*EXP(- AG$1 * ($B34*_c1+$C34*_c2+$D34*_c3+'Input spectra'!$Y33))</f>
        <v>3.6357758354249912E-10</v>
      </c>
      <c r="AH34">
        <f>AH$2*EXP(- AH$1 * ($B34*_c1+$C34*_c2+$D34*_c3+'Input spectra'!$Y33))</f>
        <v>1.9195523593303083E-10</v>
      </c>
      <c r="AI34">
        <f>AI$2*EXP(- AI$1 * ($B34*_c1+$C34*_c2+$D34*_c3+'Input spectra'!$Y33))</f>
        <v>1.0133647827026094E-10</v>
      </c>
      <c r="AJ34">
        <f>AJ$2*EXP(- AJ$1 * ($B34*_c1+$C34*_c2+$D34*_c3+'Input spectra'!$Y33))</f>
        <v>5.3492628553483058E-11</v>
      </c>
      <c r="AK34">
        <f>AK$2*EXP(- AK$1 * ($B34*_c1+$C34*_c2+$D34*_c3+'Input spectra'!$Y33))</f>
        <v>2.8234730408757813E-11</v>
      </c>
      <c r="AL34">
        <f>AL$2*EXP(- AL$1 * ($B34*_c1+$C34*_c2+$D34*_c3+'Input spectra'!$Y33))</f>
        <v>1.4901644310709479E-11</v>
      </c>
      <c r="AM34">
        <f>AM$2*EXP(- AM$1 * ($B34*_c1+$C34*_c2+$D34*_c3+'Input spectra'!$Y33))</f>
        <v>7.8640239490519788E-12</v>
      </c>
      <c r="AN34">
        <f>AN$2*EXP(- AN$1 * ($B34*_c1+$C34*_c2+$D34*_c3+'Input spectra'!$Y33))</f>
        <v>4.1496815735527533E-12</v>
      </c>
      <c r="AO34">
        <f>AO$2*EXP(- AO$1 * ($B34*_c1+$C34*_c2+$D34*_c3+'Input spectra'!$Y33))</f>
        <v>2.1894913228634476E-12</v>
      </c>
      <c r="AP34">
        <f>AP$2*EXP(- AP$1 * ($B34*_c1+$C34*_c2+$D34*_c3+'Input spectra'!$Y33))</f>
        <v>1.1551260352482188E-12</v>
      </c>
      <c r="AQ34">
        <f>AQ$2*EXP(- AQ$1 * ($B34*_c1+$C34*_c2+$D34*_c3+'Input spectra'!$Y33))</f>
        <v>6.0935777494637106E-13</v>
      </c>
      <c r="AR34">
        <f>AR$2*EXP(- AR$1 * ($B34*_c1+$C34*_c2+$D34*_c3+'Input spectra'!$Y33))</f>
        <v>3.2141882394872471E-13</v>
      </c>
      <c r="AS34">
        <f>AS$2*EXP(- AS$1 * ($B34*_c1+$C34*_c2+$D34*_c3+'Input spectra'!$Y33))</f>
        <v>1.6952171013856931E-13</v>
      </c>
      <c r="AT34">
        <f>AT$2*EXP(- AT$1 * ($B34*_c1+$C34*_c2+$D34*_c3+'Input spectra'!$Y33))</f>
        <v>8.9399168630662513E-14</v>
      </c>
      <c r="AU34">
        <f>AU$2*EXP(- AU$1 * ($B34*_c1+$C34*_c2+$D34*_c3+'Input spectra'!$Y33))</f>
        <v>4.714056852832933E-14</v>
      </c>
      <c r="AV34">
        <f>AV$2*EXP(- AV$1 * ($B34*_c1+$C34*_c2+$D34*_c3+'Input spectra'!$Y33))</f>
        <v>2.4854689658813721E-14</v>
      </c>
      <c r="AW34">
        <f>AW$2*EXP(- AW$1 * ($B34*_c1+$C34*_c2+$D34*_c3+'Input spectra'!$Y33))</f>
        <v>1.3103069588822728E-14</v>
      </c>
      <c r="AX34">
        <f>AX$2*EXP(- AX$1 * ($B34*_c1+$C34*_c2+$D34*_c3+'Input spectra'!$Y33))</f>
        <v>6.9069748061825106E-15</v>
      </c>
      <c r="AY34">
        <f>AY$2*EXP(- AY$1 * ($B34*_c1+$C34*_c2+$D34*_c3+'Input spectra'!$Y33))</f>
        <v>3.2861966755726221E-15</v>
      </c>
      <c r="AZ34">
        <f>AZ$2*EXP(- AZ$1 * ($B34*_c1+$C34*_c2+$D34*_c3+'Input spectra'!$Y33))</f>
        <v>1.5028976961753137E-15</v>
      </c>
      <c r="BA34">
        <f>BA$2*EXP(- BA$1 * ($B34*_c1+$C34*_c2+$D34*_c3+'Input spectra'!$Y33))</f>
        <v>7.2410298968355202E-16</v>
      </c>
      <c r="BB34">
        <f>BB$2*EXP(- BB$1 * ($B34*_c1+$C34*_c2+$D34*_c3+'Input spectra'!$Y33))</f>
        <v>3.5501201362775758E-16</v>
      </c>
      <c r="BC34">
        <f>BC$2*EXP(- BC$1 * ($B34*_c1+$C34*_c2+$D34*_c3+'Input spectra'!$Y33))</f>
        <v>1.7577892026650674E-16</v>
      </c>
      <c r="BD34">
        <f>BD$2*EXP(- BD$1 * ($B34*_c1+$C34*_c2+$D34*_c3+'Input spectra'!$Y33))</f>
        <v>8.7614505537733579E-17</v>
      </c>
      <c r="BE34">
        <f>BE$2*EXP(- BE$1 * ($B34*_c1+$C34*_c2+$D34*_c3+'Input spectra'!$Y33))</f>
        <v>4.3885453617689243E-17</v>
      </c>
      <c r="BF34">
        <f>BF$2*EXP(- BF$1 * ($B34*_c1+$C34*_c2+$D34*_c3+'Input spectra'!$Y33))</f>
        <v>2.2066862185607413E-17</v>
      </c>
      <c r="BG34">
        <f>BG$2*EXP(- BG$1 * ($B34*_c1+$C34*_c2+$D34*_c3+'Input spectra'!$Y33))</f>
        <v>1.1130863386896217E-17</v>
      </c>
      <c r="BH34">
        <f>BH$2*EXP(- BH$1 * ($B34*_c1+$C34*_c2+$D34*_c3+'Input spectra'!$Y33))</f>
        <v>5.6294708546739959E-18</v>
      </c>
      <c r="BI34">
        <f>BI$2*EXP(- BI$1 * ($B34*_c1+$C34*_c2+$D34*_c3+'Input spectra'!$Y33))</f>
        <v>2.8536135757454931E-18</v>
      </c>
      <c r="BJ34">
        <f>BJ$2*EXP(- BJ$1 * ($B34*_c1+$C34*_c2+$D34*_c3+'Input spectra'!$Y33))</f>
        <v>1.4493974452158084E-18</v>
      </c>
      <c r="BK34">
        <f>BK$2*EXP(- BK$1 * ($B34*_c1+$C34*_c2+$D34*_c3+'Input spectra'!$Y33))</f>
        <v>7.3747367454356742E-19</v>
      </c>
      <c r="BL34">
        <f>BL$2*EXP(- BL$1 * ($B34*_c1+$C34*_c2+$D34*_c3+'Input spectra'!$Y33))</f>
        <v>3.7583137350080591E-19</v>
      </c>
      <c r="BM34">
        <f>BM$2*EXP(- BM$1 * ($B34*_c1+$C34*_c2+$D34*_c3+'Input spectra'!$Y33))</f>
        <v>1.9180581759610962E-19</v>
      </c>
      <c r="BN34">
        <f>BN$2*EXP(- BN$1 * ($B34*_c1+$C34*_c2+$D34*_c3+'Input spectra'!$Y33))</f>
        <v>9.8016266520589414E-20</v>
      </c>
      <c r="BO34">
        <f>BO$2*EXP(- BO$1 * ($B34*_c1+$C34*_c2+$D34*_c3+'Input spectra'!$Y33))</f>
        <v>5.0148257922486795E-20</v>
      </c>
      <c r="BP34">
        <f>BP$2*EXP(- BP$1 * ($B34*_c1+$C34*_c2+$D34*_c3+'Input spectra'!$Y33))</f>
        <v>2.5685917989255433E-20</v>
      </c>
      <c r="BQ34">
        <f>BQ$2*EXP(- BQ$1 * ($B34*_c1+$C34*_c2+$D34*_c3+'Input spectra'!$Y33))</f>
        <v>1.3169866770062119E-20</v>
      </c>
      <c r="BR34">
        <f>BR$2*EXP(- BR$1 * ($B34*_c1+$C34*_c2+$D34*_c3+'Input spectra'!$Y33))</f>
        <v>6.759032329168172E-21</v>
      </c>
      <c r="BS34">
        <f>BS$2*EXP(- BS$1 * ($B34*_c1+$C34*_c2+$D34*_c3+'Input spectra'!$Y33))</f>
        <v>3.4719852500285842E-21</v>
      </c>
      <c r="BT34">
        <f>BT$2*EXP(- BT$1 * ($B34*_c1+$C34*_c2+$D34*_c3+'Input spectra'!$Y33))</f>
        <v>1.7849980343406894E-21</v>
      </c>
      <c r="BU34">
        <f>BU$2*EXP(- BU$1 * ($B34*_c1+$C34*_c2+$D34*_c3+'Input spectra'!$Y33))</f>
        <v>9.1842342472787419E-22</v>
      </c>
      <c r="BV34">
        <f>BV$2*EXP(- BV$1 * ($B34*_c1+$C34*_c2+$D34*_c3+'Input spectra'!$Y33))</f>
        <v>4.7290558480186926E-22</v>
      </c>
      <c r="BW34">
        <f>BW$2*EXP(- BW$1 * ($B34*_c1+$C34*_c2+$D34*_c3+'Input spectra'!$Y33))</f>
        <v>2.4367724689329203E-22</v>
      </c>
      <c r="BX34">
        <f>BX$2*EXP(- BX$1 * ($B34*_c1+$C34*_c2+$D34*_c3+'Input spectra'!$Y33))</f>
        <v>1.2564606747521112E-22</v>
      </c>
      <c r="BY34">
        <f>BY$2*EXP(- BY$1 * ($B34*_c1+$C34*_c2+$D34*_c3+'Input spectra'!$Y33))</f>
        <v>6.4827894186037753E-23</v>
      </c>
      <c r="BZ34">
        <f>BZ$2*EXP(- BZ$1 * ($B34*_c1+$C34*_c2+$D34*_c3+'Input spectra'!$Y33))</f>
        <v>3.3468860644987971E-23</v>
      </c>
      <c r="CA34">
        <f>CA$2*EXP(- CA$1 * ($B34*_c1+$C34*_c2+$D34*_c3+'Input spectra'!$Y33))</f>
        <v>1.7289160345424004E-23</v>
      </c>
      <c r="CB34">
        <f>CB$2*EXP(- CB$1 * ($B34*_c1+$C34*_c2+$D34*_c3+'Input spectra'!$Y33))</f>
        <v>8.9361351700544862E-24</v>
      </c>
      <c r="CC34">
        <f>CC$2*EXP(- CC$1 * ($B34*_c1+$C34*_c2+$D34*_c3+'Input spectra'!$Y33))</f>
        <v>4.6212358332980445E-24</v>
      </c>
      <c r="CD34">
        <f>CD$2*EXP(- CD$1 * ($B34*_c1+$C34*_c2+$D34*_c3+'Input spectra'!$Y33))</f>
        <v>2.3910550369393365E-24</v>
      </c>
      <c r="CE34">
        <f>CE$2*EXP(- CE$1 * ($B34*_c1+$C34*_c2+$D34*_c3+'Input spectra'!$Y33))</f>
        <v>1.2377563886833697E-24</v>
      </c>
      <c r="CF34">
        <f>CF$2*EXP(- CF$1 * ($B34*_c1+$C34*_c2+$D34*_c3+'Input spectra'!$Y33))</f>
        <v>6.4104226850394864E-25</v>
      </c>
      <c r="CG34">
        <f>CG$2*EXP(- CG$1 * ($B34*_c1+$C34*_c2+$D34*_c3+'Input spectra'!$Y33))</f>
        <v>3.3215156639945333E-25</v>
      </c>
      <c r="CH34">
        <f>CH$2*EXP(- CH$1 * ($B34*_c1+$C34*_c2+$D34*_c3+'Input spectra'!$Y33))</f>
        <v>1.7217767637115736E-25</v>
      </c>
      <c r="CI34">
        <f>CI$2*EXP(- CI$1 * ($B34*_c1+$C34*_c2+$D34*_c3+'Input spectra'!$Y33))</f>
        <v>8.928972285541403E-26</v>
      </c>
      <c r="CJ34">
        <f>CJ$2*EXP(- CJ$1 * ($B34*_c1+$C34*_c2+$D34*_c3+'Input spectra'!$Y33))</f>
        <v>4.6323760032776295E-26</v>
      </c>
      <c r="CK34">
        <f>CK$2*EXP(- CK$1 * ($B34*_c1+$C34*_c2+$D34*_c3+'Input spectra'!$Y33))</f>
        <v>2.4042398915576921E-26</v>
      </c>
      <c r="CL34">
        <f>CL$2*EXP(- CL$1 * ($B34*_c1+$C34*_c2+$D34*_c3+'Input spectra'!$Y33))</f>
        <v>1.2482965581893629E-26</v>
      </c>
      <c r="CM34">
        <f>CM$2*EXP(- CM$1 * ($B34*_c1+$C34*_c2+$D34*_c3+'Input spectra'!$Y33))</f>
        <v>6.483631894232209E-27</v>
      </c>
      <c r="CN34">
        <f>CN$2*EXP(- CN$1 * ($B34*_c1+$C34*_c2+$D34*_c3+'Input spectra'!$Y33))</f>
        <v>3.3687938928488562E-27</v>
      </c>
      <c r="CO34">
        <f>CO$2*EXP(- CO$1 * ($B34*_c1+$C34*_c2+$D34*_c3+'Input spectra'!$Y33))</f>
        <v>1.750980154582269E-27</v>
      </c>
      <c r="CP34">
        <f>CP$2*EXP(- CP$1 * ($B34*_c1+$C34*_c2+$D34*_c3+'Input spectra'!$Y33))</f>
        <v>9.1040392535071027E-28</v>
      </c>
      <c r="CQ34">
        <f>CQ$2*EXP(- CQ$1 * ($B34*_c1+$C34*_c2+$D34*_c3+'Input spectra'!$Y33))</f>
        <v>4.7350959692587322E-28</v>
      </c>
      <c r="CR34">
        <f>CR$2*EXP(- CR$1 * ($B34*_c1+$C34*_c2+$D34*_c3+'Input spectra'!$Y33))</f>
        <v>2.4635482854813978E-28</v>
      </c>
      <c r="CS34">
        <f>CS$2*EXP(- CS$1 * ($B34*_c1+$C34*_c2+$D34*_c3+'Input spectra'!$Y33))</f>
        <v>8.4890286563968514E-29</v>
      </c>
      <c r="CT34">
        <f>CT$2*EXP(- CT$1 * ($B34*_c1+$C34*_c2+$D34*_c3+'Input spectra'!$Y33))</f>
        <v>2.9509964621774725E-29</v>
      </c>
      <c r="CU34">
        <f>CU$2*EXP(- CU$1 * ($B34*_c1+$C34*_c2+$D34*_c3+'Input spectra'!$Y33))</f>
        <v>1.0937894013043803E-29</v>
      </c>
      <c r="CV34">
        <f>CV$2*EXP(- CV$1 * ($B34*_c1+$C34*_c2+$D34*_c3+'Input spectra'!$Y33))</f>
        <v>4.0724069835132605E-30</v>
      </c>
      <c r="CW34">
        <f>CW$2*EXP(- CW$1 * ($B34*_c1+$C34*_c2+$D34*_c3+'Input spectra'!$Y33))</f>
        <v>1.4882300275919821E-30</v>
      </c>
      <c r="CX34">
        <f>CX$2*EXP(- CX$1 * ($B34*_c1+$C34*_c2+$D34*_c3+'Input spectra'!$Y33))</f>
        <v>5.2358597583380918E-31</v>
      </c>
      <c r="CY34">
        <f>CY$2*EXP(- CY$1 * ($B34*_c1+$C34*_c2+$D34*_c3+'Input spectra'!$Y33))</f>
        <v>1.7305885401048534E-31</v>
      </c>
      <c r="CZ34">
        <f>CZ$2*EXP(- CZ$1 * ($B34*_c1+$C34*_c2+$D34*_c3+'Input spectra'!$Y33))</f>
        <v>5.1649433826234826E-32</v>
      </c>
      <c r="DA34">
        <f>DA$2*EXP(- DA$1 * ($B34*_c1+$C34*_c2+$D34*_c3+'Input spectra'!$Y33))</f>
        <v>1.2853729410441326E-32</v>
      </c>
      <c r="DB34">
        <f>DB$2*EXP(- DB$1 * ($B34*_c1+$C34*_c2+$D34*_c3+'Input spectra'!$Y33))</f>
        <v>2.1527422390418491E-33</v>
      </c>
      <c r="DC34">
        <f>DC$2*EXP(- DC$1 * ($B34*_c1+$C34*_c2+$D34*_c3+'Input spectra'!$Y33))</f>
        <v>7.3186684248938651E-35</v>
      </c>
      <c r="DD34">
        <f>DD$2*EXP(- DD$1 * ($B34*_c1+$C34*_c2+$D34*_c3+'Input spectra'!$Y33))</f>
        <v>0</v>
      </c>
      <c r="DE34">
        <f>DE$2*EXP(- DE$1 * ($B34*_c1+$C34*_c2+$D34*_c3+'Input spectra'!$Y33))</f>
        <v>0</v>
      </c>
      <c r="DF34">
        <f>DF$2*EXP(- DF$1 * ($B34*_c1+$C34*_c2+$D34*_c3+'Input spectra'!$Y33))</f>
        <v>0</v>
      </c>
      <c r="DG34">
        <f>DG$2*EXP(- DG$1 * ($B34*_c1+$C34*_c2+$D34*_c3+'Input spectra'!$Y33))</f>
        <v>0</v>
      </c>
      <c r="DH34">
        <f>DH$2*EXP(- DH$1 * ($B34*_c1+$C34*_c2+$D34*_c3+'Input spectra'!$Y33))</f>
        <v>0</v>
      </c>
      <c r="DI34">
        <f>DI$2*EXP(- DI$1 * ($B34*_c1+$C34*_c2+$D34*_c3+'Input spectra'!$Y33))</f>
        <v>0</v>
      </c>
      <c r="DJ34">
        <f>DJ$2*EXP(- DJ$1 * ($B34*_c1+$C34*_c2+$D34*_c3+'Input spectra'!$Y33))</f>
        <v>0</v>
      </c>
      <c r="DK34">
        <f>DK$2*EXP(- DK$1 * ($B34*_c1+$C34*_c2+$D34*_c3+'Input spectra'!$Y33))</f>
        <v>0</v>
      </c>
      <c r="DL34">
        <f>DL$2*EXP(- DL$1 * ($B34*_c1+$C34*_c2+$D34*_c3+'Input spectra'!$Y33))</f>
        <v>0</v>
      </c>
      <c r="DM34">
        <f>DM$2*EXP(- DM$1 * ($B34*_c1+$C34*_c2+$D34*_c3+'Input spectra'!$Y33))</f>
        <v>0</v>
      </c>
      <c r="DN34">
        <f>DN$2*EXP(- DN$1 * ($B34*_c1+$C34*_c2+$D34*_c3+'Input spectra'!$Y33))</f>
        <v>0</v>
      </c>
      <c r="DO34">
        <f>DO$2*EXP(- DO$1 * ($B34*_c1+$C34*_c2+$D34*_c3+'Input spectra'!$Y33))</f>
        <v>0</v>
      </c>
      <c r="DP34">
        <f>DP$2*EXP(- DP$1 * ($B34*_c1+$C34*_c2+$D34*_c3+'Input spectra'!$Y33))</f>
        <v>0</v>
      </c>
      <c r="DQ34">
        <f>DQ$2*EXP(- DQ$1 * ($B34*_c1+$C34*_c2+$D34*_c3+'Input spectra'!$Y33))</f>
        <v>0</v>
      </c>
      <c r="DR34">
        <f>DR$2*EXP(- DR$1 * ($B34*_c1+$C34*_c2+$D34*_c3+'Input spectra'!$Y33))</f>
        <v>0</v>
      </c>
      <c r="DS34">
        <f>DS$2*EXP(- DS$1 * ($B34*_c1+$C34*_c2+$D34*_c3+'Input spectra'!$Y33))</f>
        <v>0</v>
      </c>
      <c r="DT34">
        <f>DT$2*EXP(- DT$1 * ($B34*_c1+$C34*_c2+$D34*_c3+'Input spectra'!$Y33))</f>
        <v>0</v>
      </c>
      <c r="DU34">
        <f>DU$2*EXP(- DU$1 * ($B34*_c1+$C34*_c2+$D34*_c3+'Input spectra'!$Y33))</f>
        <v>0</v>
      </c>
      <c r="DV34">
        <f>DV$2*EXP(- DV$1 * ($B34*_c1+$C34*_c2+$D34*_c3+'Input spectra'!$Y33))</f>
        <v>0</v>
      </c>
      <c r="DW34">
        <f>DW$2*EXP(- DW$1 * ($B34*_c1+$C34*_c2+$D34*_c3+'Input spectra'!$Y33))</f>
        <v>0</v>
      </c>
      <c r="DX34">
        <f>DX$2*EXP(- DX$1 * ($B34*_c1+$C34*_c2+$D34*_c3+'Input spectra'!$Y33))</f>
        <v>0</v>
      </c>
      <c r="DY34">
        <f>DY$2*EXP(- DY$1 * ($B34*_c1+$C34*_c2+$D34*_c3+'Input spectra'!$Y33))</f>
        <v>0</v>
      </c>
      <c r="DZ34">
        <f>DZ$2*EXP(- DZ$1 * ($B34*_c1+$C34*_c2+$D34*_c3+'Input spectra'!$Y33))</f>
        <v>0</v>
      </c>
      <c r="EA34">
        <f>EA$2*EXP(- EA$1 * ($B34*_c1+$C34*_c2+$D34*_c3+'Input spectra'!$Y33))</f>
        <v>0</v>
      </c>
      <c r="EB34">
        <f>EB$2*EXP(- EB$1 * ($B34*_c1+$C34*_c2+$D34*_c3+'Input spectra'!$Y33))</f>
        <v>0</v>
      </c>
      <c r="EC34">
        <f>EC$2*EXP(- EC$1 * ($B34*_c1+$C34*_c2+$D34*_c3+'Input spectra'!$Y33))</f>
        <v>0</v>
      </c>
      <c r="ED34">
        <f>ED$2*EXP(- ED$1 * ($B34*_c1+$C34*_c2+$D34*_c3+'Input spectra'!$Y33))</f>
        <v>0</v>
      </c>
      <c r="EE34">
        <f>EE$2*EXP(- EE$1 * ($B34*_c1+$C34*_c2+$D34*_c3+'Input spectra'!$Y33))</f>
        <v>0</v>
      </c>
      <c r="EF34">
        <f>EF$2*EXP(- EF$1 * ($B34*_c1+$C34*_c2+$D34*_c3+'Input spectra'!$Y33))</f>
        <v>0</v>
      </c>
      <c r="EG34">
        <f>EG$2*EXP(- EG$1 * ($B34*_c1+$C34*_c2+$D34*_c3+'Input spectra'!$Y33))</f>
        <v>0</v>
      </c>
      <c r="EH34">
        <f>EH$2*EXP(- EH$1 * ($B34*_c1+$C34*_c2+$D34*_c3+'Input spectra'!$Y33))</f>
        <v>0</v>
      </c>
      <c r="EI34">
        <f>EI$2*EXP(- EI$1 * ($B34*_c1+$C34*_c2+$D34*_c3+'Input spectra'!$Y33))</f>
        <v>0</v>
      </c>
      <c r="EJ34">
        <f>EJ$2*EXP(- EJ$1 * ($B34*_c1+$C34*_c2+$D34*_c3+'Input spectra'!$Y33))</f>
        <v>0</v>
      </c>
      <c r="EK34">
        <f>EK$2*EXP(- EK$1 * ($B34*_c1+$C34*_c2+$D34*_c3+'Input spectra'!$Y33))</f>
        <v>0</v>
      </c>
      <c r="EL34">
        <f>EL$2*EXP(- EL$1 * ($B34*_c1+$C34*_c2+$D34*_c3+'Input spectra'!$Y33))</f>
        <v>0</v>
      </c>
      <c r="EM34">
        <f>EM$2*EXP(- EM$1 * ($B34*_c1+$C34*_c2+$D34*_c3+'Input spectra'!$Y33))</f>
        <v>0</v>
      </c>
      <c r="EN34">
        <f>EN$2*EXP(- EN$1 * ($B34*_c1+$C34*_c2+$D34*_c3+'Input spectra'!$Y33))</f>
        <v>0</v>
      </c>
      <c r="EO34">
        <f>EO$2*EXP(- EO$1 * ($B34*_c1+$C34*_c2+$D34*_c3+'Input spectra'!$Y33))</f>
        <v>0</v>
      </c>
      <c r="EP34">
        <f>EP$2*EXP(- EP$1 * ($B34*_c1+$C34*_c2+$D34*_c3+'Input spectra'!$Y33))</f>
        <v>0</v>
      </c>
      <c r="EQ34">
        <f>EQ$2*EXP(- EQ$1 * ($B34*_c1+$C34*_c2+$D34*_c3+'Input spectra'!$Y33))</f>
        <v>0</v>
      </c>
      <c r="ER34">
        <f>ER$2*EXP(- ER$1 * ($B34*_c1+$C34*_c2+$D34*_c3+'Input spectra'!$Y33))</f>
        <v>0</v>
      </c>
      <c r="ES34">
        <f>ES$2*EXP(- ES$1 * ($B34*_c1+$C34*_c2+$D34*_c3+'Input spectra'!$Y33))</f>
        <v>0</v>
      </c>
      <c r="ET34">
        <f>ET$2*EXP(- ET$1 * ($B34*_c1+$C34*_c2+$D34*_c3+'Input spectra'!$Y33))</f>
        <v>0</v>
      </c>
      <c r="EU34">
        <f>EU$2*EXP(- EU$1 * ($B34*_c1+$C34*_c2+$D34*_c3+'Input spectra'!$Y33))</f>
        <v>0</v>
      </c>
      <c r="EV34">
        <f>EV$2*EXP(- EV$1 * ($B34*_c1+$C34*_c2+$D34*_c3+'Input spectra'!$Y33))</f>
        <v>0</v>
      </c>
      <c r="EW34">
        <f>EW$2*EXP(- EW$1 * ($B34*_c1+$C34*_c2+$D34*_c3+'Input spectra'!$Y33))</f>
        <v>0</v>
      </c>
      <c r="EX34">
        <f>EX$2*EXP(- EX$1 * ($B34*_c1+$C34*_c2+$D34*_c3+'Input spectra'!$Y33))</f>
        <v>0</v>
      </c>
      <c r="EY34">
        <f>EY$2*EXP(- EY$1 * ($B34*_c1+$C34*_c2+$D34*_c3+'Input spectra'!$Y33))</f>
        <v>0</v>
      </c>
      <c r="FA34">
        <f t="shared" si="0"/>
        <v>4.3844122303053651E-2</v>
      </c>
      <c r="FD34">
        <f>(1-EXP(-($B34*_c1+$C34*_c2+$D34*_c3+'Input spectra'!$Y33)*_t))/2</f>
        <v>0.47852465201516048</v>
      </c>
      <c r="FE34">
        <f>LN(1-FD34)/(-($B34*_c1+$C34*_c2+$D34*_c3+'Input spectra'!$Y33))</f>
        <v>0.10342357516692355</v>
      </c>
    </row>
    <row r="35" spans="1:161" x14ac:dyDescent="0.25">
      <c r="A35">
        <v>440</v>
      </c>
      <c r="B35">
        <f>'Input spectra'!B34</f>
        <v>0.51086189430167706</v>
      </c>
      <c r="C35">
        <f>'Input spectra'!D34</f>
        <v>0.35742830047865598</v>
      </c>
      <c r="D35">
        <f>'Input spectra'!F34</f>
        <v>7.3350877192982403E-2</v>
      </c>
      <c r="E35">
        <f>E$2*EXP(- E$1 * ($B35*_c1+$C35*_c2+$D35*_c3+'Input spectra'!$Y34))</f>
        <v>2.0653927966864227E-2</v>
      </c>
      <c r="F35">
        <f>F$2*EXP(- F$1 * ($B35*_c1+$C35*_c2+$D35*_c3+'Input spectra'!$Y34))</f>
        <v>1.3591907121939103E-2</v>
      </c>
      <c r="G35">
        <f>G$2*EXP(- G$1 * ($B35*_c1+$C35*_c2+$D35*_c3+'Input spectra'!$Y34))</f>
        <v>8.9440612664989233E-3</v>
      </c>
      <c r="H35">
        <f>H$2*EXP(- H$1 * ($B35*_c1+$C35*_c2+$D35*_c3+'Input spectra'!$Y34))</f>
        <v>5.8852567359823759E-3</v>
      </c>
      <c r="I35">
        <f>I$2*EXP(- I$1 * ($B35*_c1+$C35*_c2+$D35*_c3+'Input spectra'!$Y34))</f>
        <v>3.8723266629286783E-3</v>
      </c>
      <c r="J35">
        <f>J$2*EXP(- J$1 * ($B35*_c1+$C35*_c2+$D35*_c3+'Input spectra'!$Y34))</f>
        <v>2.5477342371883166E-3</v>
      </c>
      <c r="K35">
        <f>K$2*EXP(- K$1 * ($B35*_c1+$C35*_c2+$D35*_c3+'Input spectra'!$Y34))</f>
        <v>1.6761444855581896E-3</v>
      </c>
      <c r="L35">
        <f>L$2*EXP(- L$1 * ($B35*_c1+$C35*_c2+$D35*_c3+'Input spectra'!$Y34))</f>
        <v>1.1026650136926556E-3</v>
      </c>
      <c r="M35">
        <f>M$2*EXP(- M$1 * ($B35*_c1+$C35*_c2+$D35*_c3+'Input spectra'!$Y34))</f>
        <v>7.253542547498551E-4</v>
      </c>
      <c r="N35">
        <f>N$2*EXP(- N$1 * ($B35*_c1+$C35*_c2+$D35*_c3+'Input spectra'!$Y34))</f>
        <v>4.7712344627303413E-4</v>
      </c>
      <c r="O35">
        <f>O$2*EXP(- O$1 * ($B35*_c1+$C35*_c2+$D35*_c3+'Input spectra'!$Y34))</f>
        <v>3.1382314922847595E-4</v>
      </c>
      <c r="P35">
        <f>P$2*EXP(- P$1 * ($B35*_c1+$C35*_c2+$D35*_c3+'Input spectra'!$Y34))</f>
        <v>2.0640128629360887E-4</v>
      </c>
      <c r="Q35">
        <f>Q$2*EXP(- Q$1 * ($B35*_c1+$C35*_c2+$D35*_c3+'Input spectra'!$Y34))</f>
        <v>1.3574148701353655E-4</v>
      </c>
      <c r="R35">
        <f>R$2*EXP(- R$1 * ($B35*_c1+$C35*_c2+$D35*_c3+'Input spectra'!$Y34))</f>
        <v>8.9265809768726974E-5</v>
      </c>
      <c r="S35">
        <f>S$2*EXP(- S$1 * ($B35*_c1+$C35*_c2+$D35*_c3+'Input spectra'!$Y34))</f>
        <v>5.8698849936891923E-5</v>
      </c>
      <c r="T35">
        <f>T$2*EXP(- T$1 * ($B35*_c1+$C35*_c2+$D35*_c3+'Input spectra'!$Y34))</f>
        <v>3.8596282357178099E-5</v>
      </c>
      <c r="U35">
        <f>U$2*EXP(- U$1 * ($B35*_c1+$C35*_c2+$D35*_c3+'Input spectra'!$Y34))</f>
        <v>2.5376535344857151E-5</v>
      </c>
      <c r="V35">
        <f>V$2*EXP(- V$1 * ($B35*_c1+$C35*_c2+$D35*_c3+'Input spectra'!$Y34))</f>
        <v>1.668359620528205E-5</v>
      </c>
      <c r="W35">
        <f>W$2*EXP(- W$1 * ($B35*_c1+$C35*_c2+$D35*_c3+'Input spectra'!$Y34))</f>
        <v>1.0967736537506976E-5</v>
      </c>
      <c r="X35">
        <f>X$2*EXP(- X$1 * ($B35*_c1+$C35*_c2+$D35*_c3+'Input spectra'!$Y34))</f>
        <v>7.2096443380395506E-6</v>
      </c>
      <c r="Y35">
        <f>Y$2*EXP(- Y$1 * ($B35*_c1+$C35*_c2+$D35*_c3+'Input spectra'!$Y34))</f>
        <v>4.7389229370932856E-6</v>
      </c>
      <c r="Z35">
        <f>Z$2*EXP(- Z$1 * ($B35*_c1+$C35*_c2+$D35*_c3+'Input spectra'!$Y34))</f>
        <v>3.1146833032810283E-6</v>
      </c>
      <c r="AA35">
        <f>AA$2*EXP(- AA$1 * ($B35*_c1+$C35*_c2+$D35*_c3+'Input spectra'!$Y34))</f>
        <v>2.0469915083428935E-6</v>
      </c>
      <c r="AB35">
        <f>AB$2*EXP(- AB$1 * ($B35*_c1+$C35*_c2+$D35*_c3+'Input spectra'!$Y34))</f>
        <v>1.3451958723264411E-6</v>
      </c>
      <c r="AC35">
        <f>AC$2*EXP(- AC$1 * ($B35*_c1+$C35*_c2+$D35*_c3+'Input spectra'!$Y34))</f>
        <v>8.8393794172911062E-7</v>
      </c>
      <c r="AD35">
        <f>AD$2*EXP(- AD$1 * ($B35*_c1+$C35*_c2+$D35*_c3+'Input spectra'!$Y34))</f>
        <v>5.8079678142829393E-7</v>
      </c>
      <c r="AE35">
        <f>AE$2*EXP(- AE$1 * ($B35*_c1+$C35*_c2+$D35*_c3+'Input spectra'!$Y34))</f>
        <v>3.8158579284910098E-7</v>
      </c>
      <c r="AF35">
        <f>AF$2*EXP(- AF$1 * ($B35*_c1+$C35*_c2+$D35*_c3+'Input spectra'!$Y34))</f>
        <v>2.5068314903525992E-7</v>
      </c>
      <c r="AG35">
        <f>AG$2*EXP(- AG$1 * ($B35*_c1+$C35*_c2+$D35*_c3+'Input spectra'!$Y34))</f>
        <v>1.6467299986510816E-7</v>
      </c>
      <c r="AH35">
        <f>AH$2*EXP(- AH$1 * ($B35*_c1+$C35*_c2+$D35*_c3+'Input spectra'!$Y34))</f>
        <v>1.0816414146145089E-7</v>
      </c>
      <c r="AI35">
        <f>AI$2*EXP(- AI$1 * ($B35*_c1+$C35*_c2+$D35*_c3+'Input spectra'!$Y34))</f>
        <v>7.1040694468428141E-8</v>
      </c>
      <c r="AJ35">
        <f>AJ$2*EXP(- AJ$1 * ($B35*_c1+$C35*_c2+$D35*_c3+'Input spectra'!$Y34))</f>
        <v>4.6654482493927944E-8</v>
      </c>
      <c r="AK35">
        <f>AK$2*EXP(- AK$1 * ($B35*_c1+$C35*_c2+$D35*_c3+'Input spectra'!$Y34))</f>
        <v>3.0636639701705743E-8</v>
      </c>
      <c r="AL35">
        <f>AL$2*EXP(- AL$1 * ($B35*_c1+$C35*_c2+$D35*_c3+'Input spectra'!$Y34))</f>
        <v>2.0116375007696681E-8</v>
      </c>
      <c r="AM35">
        <f>AM$2*EXP(- AM$1 * ($B35*_c1+$C35*_c2+$D35*_c3+'Input spectra'!$Y34))</f>
        <v>1.3207432626268513E-8</v>
      </c>
      <c r="AN35">
        <f>AN$2*EXP(- AN$1 * ($B35*_c1+$C35*_c2+$D35*_c3+'Input spectra'!$Y34))</f>
        <v>8.6705449733359662E-9</v>
      </c>
      <c r="AO35">
        <f>AO$2*EXP(- AO$1 * ($B35*_c1+$C35*_c2+$D35*_c3+'Input spectra'!$Y34))</f>
        <v>5.6915806950241059E-9</v>
      </c>
      <c r="AP35">
        <f>AP$2*EXP(- AP$1 * ($B35*_c1+$C35*_c2+$D35*_c3+'Input spectra'!$Y34))</f>
        <v>3.7357438322425181E-9</v>
      </c>
      <c r="AQ35">
        <f>AQ$2*EXP(- AQ$1 * ($B35*_c1+$C35*_c2+$D35*_c3+'Input spectra'!$Y34))</f>
        <v>2.4517609226313659E-9</v>
      </c>
      <c r="AR35">
        <f>AR$2*EXP(- AR$1 * ($B35*_c1+$C35*_c2+$D35*_c3+'Input spectra'!$Y34))</f>
        <v>1.6089224664353738E-9</v>
      </c>
      <c r="AS35">
        <f>AS$2*EXP(- AS$1 * ($B35*_c1+$C35*_c2+$D35*_c3+'Input spectra'!$Y34))</f>
        <v>1.0557161848194563E-9</v>
      </c>
      <c r="AT35">
        <f>AT$2*EXP(- AT$1 * ($B35*_c1+$C35*_c2+$D35*_c3+'Input spectra'!$Y34))</f>
        <v>6.9264927053751058E-10</v>
      </c>
      <c r="AU35">
        <f>AU$2*EXP(- AU$1 * ($B35*_c1+$C35*_c2+$D35*_c3+'Input spectra'!$Y34))</f>
        <v>4.5439418336375749E-10</v>
      </c>
      <c r="AV35">
        <f>AV$2*EXP(- AV$1 * ($B35*_c1+$C35*_c2+$D35*_c3+'Input spectra'!$Y34))</f>
        <v>2.980604402857225E-10</v>
      </c>
      <c r="AW35">
        <f>AW$2*EXP(- AW$1 * ($B35*_c1+$C35*_c2+$D35*_c3+'Input spectra'!$Y34))</f>
        <v>1.9549114383505E-10</v>
      </c>
      <c r="AX35">
        <f>AX$2*EXP(- AX$1 * ($B35*_c1+$C35*_c2+$D35*_c3+'Input spectra'!$Y34))</f>
        <v>1.2820352264607439E-10</v>
      </c>
      <c r="AY35">
        <f>AY$2*EXP(- AY$1 * ($B35*_c1+$C35*_c2+$D35*_c3+'Input spectra'!$Y34))</f>
        <v>7.5886353560153441E-11</v>
      </c>
      <c r="AZ35">
        <f>AZ$2*EXP(- AZ$1 * ($B35*_c1+$C35*_c2+$D35*_c3+'Input spectra'!$Y34))</f>
        <v>4.3177510455951256E-11</v>
      </c>
      <c r="BA35">
        <f>BA$2*EXP(- BA$1 * ($B35*_c1+$C35*_c2+$D35*_c3+'Input spectra'!$Y34))</f>
        <v>2.5881328570363308E-11</v>
      </c>
      <c r="BB35">
        <f>BB$2*EXP(- BB$1 * ($B35*_c1+$C35*_c2+$D35*_c3+'Input spectra'!$Y34))</f>
        <v>1.578655336008151E-11</v>
      </c>
      <c r="BC35">
        <f>BC$2*EXP(- BC$1 * ($B35*_c1+$C35*_c2+$D35*_c3+'Input spectra'!$Y34))</f>
        <v>9.7245409812824366E-12</v>
      </c>
      <c r="BD35">
        <f>BD$2*EXP(- BD$1 * ($B35*_c1+$C35*_c2+$D35*_c3+'Input spectra'!$Y34))</f>
        <v>6.0302647425632853E-12</v>
      </c>
      <c r="BE35">
        <f>BE$2*EXP(- BE$1 * ($B35*_c1+$C35*_c2+$D35*_c3+'Input spectra'!$Y34))</f>
        <v>3.7578462125451407E-12</v>
      </c>
      <c r="BF35">
        <f>BF$2*EXP(- BF$1 * ($B35*_c1+$C35*_c2+$D35*_c3+'Input spectra'!$Y34))</f>
        <v>2.3508073517631874E-12</v>
      </c>
      <c r="BG35">
        <f>BG$2*EXP(- BG$1 * ($B35*_c1+$C35*_c2+$D35*_c3+'Input spectra'!$Y34))</f>
        <v>1.4752422996199261E-12</v>
      </c>
      <c r="BH35">
        <f>BH$2*EXP(- BH$1 * ($B35*_c1+$C35*_c2+$D35*_c3+'Input spectra'!$Y34))</f>
        <v>9.2823967090464424E-13</v>
      </c>
      <c r="BI35">
        <f>BI$2*EXP(- BI$1 * ($B35*_c1+$C35*_c2+$D35*_c3+'Input spectra'!$Y34))</f>
        <v>5.8539061975764003E-13</v>
      </c>
      <c r="BJ35">
        <f>BJ$2*EXP(- BJ$1 * ($B35*_c1+$C35*_c2+$D35*_c3+'Input spectra'!$Y34))</f>
        <v>3.6991005318396602E-13</v>
      </c>
      <c r="BK35">
        <f>BK$2*EXP(- BK$1 * ($B35*_c1+$C35*_c2+$D35*_c3+'Input spectra'!$Y34))</f>
        <v>2.3416027062704248E-13</v>
      </c>
      <c r="BL35">
        <f>BL$2*EXP(- BL$1 * ($B35*_c1+$C35*_c2+$D35*_c3+'Input spectra'!$Y34))</f>
        <v>1.4846284095291214E-13</v>
      </c>
      <c r="BM35">
        <f>BM$2*EXP(- BM$1 * ($B35*_c1+$C35*_c2+$D35*_c3+'Input spectra'!$Y34))</f>
        <v>9.4263716290776976E-14</v>
      </c>
      <c r="BN35">
        <f>BN$2*EXP(- BN$1 * ($B35*_c1+$C35*_c2+$D35*_c3+'Input spectra'!$Y34))</f>
        <v>5.9929269575219212E-14</v>
      </c>
      <c r="BO35">
        <f>BO$2*EXP(- BO$1 * ($B35*_c1+$C35*_c2+$D35*_c3+'Input spectra'!$Y34))</f>
        <v>3.814650252573072E-14</v>
      </c>
      <c r="BP35">
        <f>BP$2*EXP(- BP$1 * ($B35*_c1+$C35*_c2+$D35*_c3+'Input spectra'!$Y34))</f>
        <v>2.4308155886714323E-14</v>
      </c>
      <c r="BQ35">
        <f>BQ$2*EXP(- BQ$1 * ($B35*_c1+$C35*_c2+$D35*_c3+'Input spectra'!$Y34))</f>
        <v>1.5505877517384199E-14</v>
      </c>
      <c r="BR35">
        <f>BR$2*EXP(- BR$1 * ($B35*_c1+$C35*_c2+$D35*_c3+'Input spectra'!$Y34))</f>
        <v>9.9005093363867304E-15</v>
      </c>
      <c r="BS35">
        <f>BS$2*EXP(- BS$1 * ($B35*_c1+$C35*_c2+$D35*_c3+'Input spectra'!$Y34))</f>
        <v>6.3271616732388914E-15</v>
      </c>
      <c r="BT35">
        <f>BT$2*EXP(- BT$1 * ($B35*_c1+$C35*_c2+$D35*_c3+'Input spectra'!$Y34))</f>
        <v>4.0469407760880602E-15</v>
      </c>
      <c r="BU35">
        <f>BU$2*EXP(- BU$1 * ($B35*_c1+$C35*_c2+$D35*_c3+'Input spectra'!$Y34))</f>
        <v>2.5905388221957339E-15</v>
      </c>
      <c r="BV35">
        <f>BV$2*EXP(- BV$1 * ($B35*_c1+$C35*_c2+$D35*_c3+'Input spectra'!$Y34))</f>
        <v>1.6595091154627316E-15</v>
      </c>
      <c r="BW35">
        <f>BW$2*EXP(- BW$1 * ($B35*_c1+$C35*_c2+$D35*_c3+'Input spectra'!$Y34))</f>
        <v>1.0638446773728014E-15</v>
      </c>
      <c r="BX35">
        <f>BX$2*EXP(- BX$1 * ($B35*_c1+$C35*_c2+$D35*_c3+'Input spectra'!$Y34))</f>
        <v>6.8244898557635407E-16</v>
      </c>
      <c r="BY35">
        <f>BY$2*EXP(- BY$1 * ($B35*_c1+$C35*_c2+$D35*_c3+'Input spectra'!$Y34))</f>
        <v>4.3806772069992789E-16</v>
      </c>
      <c r="BZ35">
        <f>BZ$2*EXP(- BZ$1 * ($B35*_c1+$C35*_c2+$D35*_c3+'Input spectra'!$Y34))</f>
        <v>2.8137033854957935E-16</v>
      </c>
      <c r="CA35">
        <f>CA$2*EXP(- CA$1 * ($B35*_c1+$C35*_c2+$D35*_c3+'Input spectra'!$Y34))</f>
        <v>1.8082952160837912E-16</v>
      </c>
      <c r="CB35">
        <f>CB$2*EXP(- CB$1 * ($B35*_c1+$C35*_c2+$D35*_c3+'Input spectra'!$Y34))</f>
        <v>1.1627951375333195E-16</v>
      </c>
      <c r="CC35">
        <f>CC$2*EXP(- CC$1 * ($B35*_c1+$C35*_c2+$D35*_c3+'Input spectra'!$Y34))</f>
        <v>7.4811722835935936E-17</v>
      </c>
      <c r="CD35">
        <f>CD$2*EXP(- CD$1 * ($B35*_c1+$C35*_c2+$D35*_c3+'Input spectra'!$Y34))</f>
        <v>4.815696883295644E-17</v>
      </c>
      <c r="CE35">
        <f>CE$2*EXP(- CE$1 * ($B35*_c1+$C35*_c2+$D35*_c3+'Input spectra'!$Y34))</f>
        <v>3.1014357834409221E-17</v>
      </c>
      <c r="CF35">
        <f>CF$2*EXP(- CF$1 * ($B35*_c1+$C35*_c2+$D35*_c3+'Input spectra'!$Y34))</f>
        <v>1.9983535653922887E-17</v>
      </c>
      <c r="CG35">
        <f>CG$2*EXP(- CG$1 * ($B35*_c1+$C35*_c2+$D35*_c3+'Input spectra'!$Y34))</f>
        <v>1.2881902694938206E-17</v>
      </c>
      <c r="CH35">
        <f>CH$2*EXP(- CH$1 * ($B35*_c1+$C35*_c2+$D35*_c3+'Input spectra'!$Y34))</f>
        <v>8.307657782118063E-18</v>
      </c>
      <c r="CI35">
        <f>CI$2*EXP(- CI$1 * ($B35*_c1+$C35*_c2+$D35*_c3+'Input spectra'!$Y34))</f>
        <v>5.35995664900595E-18</v>
      </c>
      <c r="CJ35">
        <f>CJ$2*EXP(- CJ$1 * ($B35*_c1+$C35*_c2+$D35*_c3+'Input spectra'!$Y34))</f>
        <v>3.4595662507573573E-18</v>
      </c>
      <c r="CK35">
        <f>CK$2*EXP(- CK$1 * ($B35*_c1+$C35*_c2+$D35*_c3+'Input spectra'!$Y34))</f>
        <v>2.233848386028898E-18</v>
      </c>
      <c r="CL35">
        <f>CL$2*EXP(- CL$1 * ($B35*_c1+$C35*_c2+$D35*_c3+'Input spectra'!$Y34))</f>
        <v>1.4429514348527375E-18</v>
      </c>
      <c r="CM35">
        <f>CM$2*EXP(- CM$1 * ($B35*_c1+$C35*_c2+$D35*_c3+'Input spectra'!$Y34))</f>
        <v>9.3241733187020284E-19</v>
      </c>
      <c r="CN35">
        <f>CN$2*EXP(- CN$1 * ($B35*_c1+$C35*_c2+$D35*_c3+'Input spectra'!$Y34))</f>
        <v>6.0273231318879006E-19</v>
      </c>
      <c r="CO35">
        <f>CO$2*EXP(- CO$1 * ($B35*_c1+$C35*_c2+$D35*_c3+'Input spectra'!$Y34))</f>
        <v>3.8975285420937765E-19</v>
      </c>
      <c r="CP35">
        <f>CP$2*EXP(- CP$1 * ($B35*_c1+$C35*_c2+$D35*_c3+'Input spectra'!$Y34))</f>
        <v>2.5211590725439604E-19</v>
      </c>
      <c r="CQ35">
        <f>CQ$2*EXP(- CQ$1 * ($B35*_c1+$C35*_c2+$D35*_c3+'Input spectra'!$Y34))</f>
        <v>1.6313718296761418E-19</v>
      </c>
      <c r="CR35">
        <f>CR$2*EXP(- CR$1 * ($B35*_c1+$C35*_c2+$D35*_c3+'Input spectra'!$Y34))</f>
        <v>1.0559498634390308E-19</v>
      </c>
      <c r="CS35">
        <f>CS$2*EXP(- CS$1 * ($B35*_c1+$C35*_c2+$D35*_c3+'Input spectra'!$Y34))</f>
        <v>4.5268725292115746E-20</v>
      </c>
      <c r="CT35">
        <f>CT$2*EXP(- CT$1 * ($B35*_c1+$C35*_c2+$D35*_c3+'Input spectra'!$Y34))</f>
        <v>1.9577940355336434E-20</v>
      </c>
      <c r="CU35">
        <f>CU$2*EXP(- CU$1 * ($B35*_c1+$C35*_c2+$D35*_c3+'Input spectra'!$Y34))</f>
        <v>9.0279692133857305E-21</v>
      </c>
      <c r="CV35">
        <f>CV$2*EXP(- CV$1 * ($B35*_c1+$C35*_c2+$D35*_c3+'Input spectra'!$Y34))</f>
        <v>4.1818223412891009E-21</v>
      </c>
      <c r="CW35">
        <f>CW$2*EXP(- CW$1 * ($B35*_c1+$C35*_c2+$D35*_c3+'Input spectra'!$Y34))</f>
        <v>1.9012643907726604E-21</v>
      </c>
      <c r="CX35">
        <f>CX$2*EXP(- CX$1 * ($B35*_c1+$C35*_c2+$D35*_c3+'Input spectra'!$Y34))</f>
        <v>8.3218235529962261E-22</v>
      </c>
      <c r="CY35">
        <f>CY$2*EXP(- CY$1 * ($B35*_c1+$C35*_c2+$D35*_c3+'Input spectra'!$Y34))</f>
        <v>3.4220186143252611E-22</v>
      </c>
      <c r="CZ35">
        <f>CZ$2*EXP(- CZ$1 * ($B35*_c1+$C35*_c2+$D35*_c3+'Input spectra'!$Y34))</f>
        <v>1.2706096683601669E-22</v>
      </c>
      <c r="DA35">
        <f>DA$2*EXP(- DA$1 * ($B35*_c1+$C35*_c2+$D35*_c3+'Input spectra'!$Y34))</f>
        <v>3.933994876413195E-23</v>
      </c>
      <c r="DB35">
        <f>DB$2*EXP(- DB$1 * ($B35*_c1+$C35*_c2+$D35*_c3+'Input spectra'!$Y34))</f>
        <v>8.1969958535056096E-24</v>
      </c>
      <c r="DC35">
        <f>DC$2*EXP(- DC$1 * ($B35*_c1+$C35*_c2+$D35*_c3+'Input spectra'!$Y34))</f>
        <v>3.4669916946172885E-25</v>
      </c>
      <c r="DD35">
        <f>DD$2*EXP(- DD$1 * ($B35*_c1+$C35*_c2+$D35*_c3+'Input spectra'!$Y34))</f>
        <v>0</v>
      </c>
      <c r="DE35">
        <f>DE$2*EXP(- DE$1 * ($B35*_c1+$C35*_c2+$D35*_c3+'Input spectra'!$Y34))</f>
        <v>0</v>
      </c>
      <c r="DF35">
        <f>DF$2*EXP(- DF$1 * ($B35*_c1+$C35*_c2+$D35*_c3+'Input spectra'!$Y34))</f>
        <v>0</v>
      </c>
      <c r="DG35">
        <f>DG$2*EXP(- DG$1 * ($B35*_c1+$C35*_c2+$D35*_c3+'Input spectra'!$Y34))</f>
        <v>0</v>
      </c>
      <c r="DH35">
        <f>DH$2*EXP(- DH$1 * ($B35*_c1+$C35*_c2+$D35*_c3+'Input spectra'!$Y34))</f>
        <v>0</v>
      </c>
      <c r="DI35">
        <f>DI$2*EXP(- DI$1 * ($B35*_c1+$C35*_c2+$D35*_c3+'Input spectra'!$Y34))</f>
        <v>0</v>
      </c>
      <c r="DJ35">
        <f>DJ$2*EXP(- DJ$1 * ($B35*_c1+$C35*_c2+$D35*_c3+'Input spectra'!$Y34))</f>
        <v>0</v>
      </c>
      <c r="DK35">
        <f>DK$2*EXP(- DK$1 * ($B35*_c1+$C35*_c2+$D35*_c3+'Input spectra'!$Y34))</f>
        <v>0</v>
      </c>
      <c r="DL35">
        <f>DL$2*EXP(- DL$1 * ($B35*_c1+$C35*_c2+$D35*_c3+'Input spectra'!$Y34))</f>
        <v>0</v>
      </c>
      <c r="DM35">
        <f>DM$2*EXP(- DM$1 * ($B35*_c1+$C35*_c2+$D35*_c3+'Input spectra'!$Y34))</f>
        <v>0</v>
      </c>
      <c r="DN35">
        <f>DN$2*EXP(- DN$1 * ($B35*_c1+$C35*_c2+$D35*_c3+'Input spectra'!$Y34))</f>
        <v>0</v>
      </c>
      <c r="DO35">
        <f>DO$2*EXP(- DO$1 * ($B35*_c1+$C35*_c2+$D35*_c3+'Input spectra'!$Y34))</f>
        <v>0</v>
      </c>
      <c r="DP35">
        <f>DP$2*EXP(- DP$1 * ($B35*_c1+$C35*_c2+$D35*_c3+'Input spectra'!$Y34))</f>
        <v>0</v>
      </c>
      <c r="DQ35">
        <f>DQ$2*EXP(- DQ$1 * ($B35*_c1+$C35*_c2+$D35*_c3+'Input spectra'!$Y34))</f>
        <v>0</v>
      </c>
      <c r="DR35">
        <f>DR$2*EXP(- DR$1 * ($B35*_c1+$C35*_c2+$D35*_c3+'Input spectra'!$Y34))</f>
        <v>0</v>
      </c>
      <c r="DS35">
        <f>DS$2*EXP(- DS$1 * ($B35*_c1+$C35*_c2+$D35*_c3+'Input spectra'!$Y34))</f>
        <v>0</v>
      </c>
      <c r="DT35">
        <f>DT$2*EXP(- DT$1 * ($B35*_c1+$C35*_c2+$D35*_c3+'Input spectra'!$Y34))</f>
        <v>0</v>
      </c>
      <c r="DU35">
        <f>DU$2*EXP(- DU$1 * ($B35*_c1+$C35*_c2+$D35*_c3+'Input spectra'!$Y34))</f>
        <v>0</v>
      </c>
      <c r="DV35">
        <f>DV$2*EXP(- DV$1 * ($B35*_c1+$C35*_c2+$D35*_c3+'Input spectra'!$Y34))</f>
        <v>0</v>
      </c>
      <c r="DW35">
        <f>DW$2*EXP(- DW$1 * ($B35*_c1+$C35*_c2+$D35*_c3+'Input spectra'!$Y34))</f>
        <v>0</v>
      </c>
      <c r="DX35">
        <f>DX$2*EXP(- DX$1 * ($B35*_c1+$C35*_c2+$D35*_c3+'Input spectra'!$Y34))</f>
        <v>0</v>
      </c>
      <c r="DY35">
        <f>DY$2*EXP(- DY$1 * ($B35*_c1+$C35*_c2+$D35*_c3+'Input spectra'!$Y34))</f>
        <v>0</v>
      </c>
      <c r="DZ35">
        <f>DZ$2*EXP(- DZ$1 * ($B35*_c1+$C35*_c2+$D35*_c3+'Input spectra'!$Y34))</f>
        <v>0</v>
      </c>
      <c r="EA35">
        <f>EA$2*EXP(- EA$1 * ($B35*_c1+$C35*_c2+$D35*_c3+'Input spectra'!$Y34))</f>
        <v>0</v>
      </c>
      <c r="EB35">
        <f>EB$2*EXP(- EB$1 * ($B35*_c1+$C35*_c2+$D35*_c3+'Input spectra'!$Y34))</f>
        <v>0</v>
      </c>
      <c r="EC35">
        <f>EC$2*EXP(- EC$1 * ($B35*_c1+$C35*_c2+$D35*_c3+'Input spectra'!$Y34))</f>
        <v>0</v>
      </c>
      <c r="ED35">
        <f>ED$2*EXP(- ED$1 * ($B35*_c1+$C35*_c2+$D35*_c3+'Input spectra'!$Y34))</f>
        <v>0</v>
      </c>
      <c r="EE35">
        <f>EE$2*EXP(- EE$1 * ($B35*_c1+$C35*_c2+$D35*_c3+'Input spectra'!$Y34))</f>
        <v>0</v>
      </c>
      <c r="EF35">
        <f>EF$2*EXP(- EF$1 * ($B35*_c1+$C35*_c2+$D35*_c3+'Input spectra'!$Y34))</f>
        <v>0</v>
      </c>
      <c r="EG35">
        <f>EG$2*EXP(- EG$1 * ($B35*_c1+$C35*_c2+$D35*_c3+'Input spectra'!$Y34))</f>
        <v>0</v>
      </c>
      <c r="EH35">
        <f>EH$2*EXP(- EH$1 * ($B35*_c1+$C35*_c2+$D35*_c3+'Input spectra'!$Y34))</f>
        <v>0</v>
      </c>
      <c r="EI35">
        <f>EI$2*EXP(- EI$1 * ($B35*_c1+$C35*_c2+$D35*_c3+'Input spectra'!$Y34))</f>
        <v>0</v>
      </c>
      <c r="EJ35">
        <f>EJ$2*EXP(- EJ$1 * ($B35*_c1+$C35*_c2+$D35*_c3+'Input spectra'!$Y34))</f>
        <v>0</v>
      </c>
      <c r="EK35">
        <f>EK$2*EXP(- EK$1 * ($B35*_c1+$C35*_c2+$D35*_c3+'Input spectra'!$Y34))</f>
        <v>0</v>
      </c>
      <c r="EL35">
        <f>EL$2*EXP(- EL$1 * ($B35*_c1+$C35*_c2+$D35*_c3+'Input spectra'!$Y34))</f>
        <v>0</v>
      </c>
      <c r="EM35">
        <f>EM$2*EXP(- EM$1 * ($B35*_c1+$C35*_c2+$D35*_c3+'Input spectra'!$Y34))</f>
        <v>0</v>
      </c>
      <c r="EN35">
        <f>EN$2*EXP(- EN$1 * ($B35*_c1+$C35*_c2+$D35*_c3+'Input spectra'!$Y34))</f>
        <v>0</v>
      </c>
      <c r="EO35">
        <f>EO$2*EXP(- EO$1 * ($B35*_c1+$C35*_c2+$D35*_c3+'Input spectra'!$Y34))</f>
        <v>0</v>
      </c>
      <c r="EP35">
        <f>EP$2*EXP(- EP$1 * ($B35*_c1+$C35*_c2+$D35*_c3+'Input spectra'!$Y34))</f>
        <v>0</v>
      </c>
      <c r="EQ35">
        <f>EQ$2*EXP(- EQ$1 * ($B35*_c1+$C35*_c2+$D35*_c3+'Input spectra'!$Y34))</f>
        <v>0</v>
      </c>
      <c r="ER35">
        <f>ER$2*EXP(- ER$1 * ($B35*_c1+$C35*_c2+$D35*_c3+'Input spectra'!$Y34))</f>
        <v>0</v>
      </c>
      <c r="ES35">
        <f>ES$2*EXP(- ES$1 * ($B35*_c1+$C35*_c2+$D35*_c3+'Input spectra'!$Y34))</f>
        <v>0</v>
      </c>
      <c r="ET35">
        <f>ET$2*EXP(- ET$1 * ($B35*_c1+$C35*_c2+$D35*_c3+'Input spectra'!$Y34))</f>
        <v>0</v>
      </c>
      <c r="EU35">
        <f>EU$2*EXP(- EU$1 * ($B35*_c1+$C35*_c2+$D35*_c3+'Input spectra'!$Y34))</f>
        <v>0</v>
      </c>
      <c r="EV35">
        <f>EV$2*EXP(- EV$1 * ($B35*_c1+$C35*_c2+$D35*_c3+'Input spectra'!$Y34))</f>
        <v>0</v>
      </c>
      <c r="EW35">
        <f>EW$2*EXP(- EW$1 * ($B35*_c1+$C35*_c2+$D35*_c3+'Input spectra'!$Y34))</f>
        <v>0</v>
      </c>
      <c r="EX35">
        <f>EX$2*EXP(- EX$1 * ($B35*_c1+$C35*_c2+$D35*_c3+'Input spectra'!$Y34))</f>
        <v>0</v>
      </c>
      <c r="EY35">
        <f>EY$2*EXP(- EY$1 * ($B35*_c1+$C35*_c2+$D35*_c3+'Input spectra'!$Y34))</f>
        <v>0</v>
      </c>
      <c r="FA35">
        <f t="shared" si="0"/>
        <v>6.0393088028415087E-2</v>
      </c>
      <c r="FD35">
        <f>(1-EXP(-($B35*_c1+$C35*_c2+$D35*_c3+'Input spectra'!$Y34)*_t))/2</f>
        <v>0.43599256237410128</v>
      </c>
      <c r="FE35">
        <f>LN(1-FD35)/(-($B35*_c1+$C35*_c2+$D35*_c3+'Input spectra'!$Y34))</f>
        <v>0.13929883881815167</v>
      </c>
    </row>
    <row r="36" spans="1:161" x14ac:dyDescent="0.25">
      <c r="A36">
        <v>445</v>
      </c>
      <c r="B36">
        <f>'Input spectra'!B35</f>
        <v>0.46574901456085199</v>
      </c>
      <c r="C36">
        <f>'Input spectra'!D35</f>
        <v>0.29582508546479602</v>
      </c>
      <c r="D36">
        <f>'Input spectra'!F35</f>
        <v>8.4570175438596407E-2</v>
      </c>
      <c r="E36">
        <f>E$2*EXP(- E$1 * ($B36*_c1+$C36*_c2+$D36*_c3+'Input spectra'!$Y35))</f>
        <v>2.0653927966864227E-2</v>
      </c>
      <c r="F36">
        <f>F$2*EXP(- F$1 * ($B36*_c1+$C36*_c2+$D36*_c3+'Input spectra'!$Y35))</f>
        <v>1.4225366595571389E-2</v>
      </c>
      <c r="G36">
        <f>G$2*EXP(- G$1 * ($B36*_c1+$C36*_c2+$D36*_c3+'Input spectra'!$Y35))</f>
        <v>9.7971758549732484E-3</v>
      </c>
      <c r="H36">
        <f>H$2*EXP(- H$1 * ($B36*_c1+$C36*_c2+$D36*_c3+'Input spectra'!$Y35))</f>
        <v>6.7470607443399491E-3</v>
      </c>
      <c r="I36">
        <f>I$2*EXP(- I$1 * ($B36*_c1+$C36*_c2+$D36*_c3+'Input spectra'!$Y35))</f>
        <v>4.6462680647208271E-3</v>
      </c>
      <c r="J36">
        <f>J$2*EXP(- J$1 * ($B36*_c1+$C36*_c2+$D36*_c3+'Input spectra'!$Y35))</f>
        <v>3.1994068362634857E-3</v>
      </c>
      <c r="K36">
        <f>K$2*EXP(- K$1 * ($B36*_c1+$C36*_c2+$D36*_c3+'Input spectra'!$Y35))</f>
        <v>2.2029765120338313E-3</v>
      </c>
      <c r="L36">
        <f>L$2*EXP(- L$1 * ($B36*_c1+$C36*_c2+$D36*_c3+'Input spectra'!$Y35))</f>
        <v>1.5167886783245587E-3</v>
      </c>
      <c r="M36">
        <f>M$2*EXP(- M$1 * ($B36*_c1+$C36*_c2+$D36*_c3+'Input spectra'!$Y35))</f>
        <v>1.0442746008387902E-3</v>
      </c>
      <c r="N36">
        <f>N$2*EXP(- N$1 * ($B36*_c1+$C36*_c2+$D36*_c3+'Input spectra'!$Y35))</f>
        <v>7.1891638190377705E-4</v>
      </c>
      <c r="O36">
        <f>O$2*EXP(- O$1 * ($B36*_c1+$C36*_c2+$D36*_c3+'Input spectra'!$Y35))</f>
        <v>4.9489796332745817E-4</v>
      </c>
      <c r="P36">
        <f>P$2*EXP(- P$1 * ($B36*_c1+$C36*_c2+$D36*_c3+'Input spectra'!$Y35))</f>
        <v>3.4066393513746145E-4</v>
      </c>
      <c r="Q36">
        <f>Q$2*EXP(- Q$1 * ($B36*_c1+$C36*_c2+$D36*_c3+'Input spectra'!$Y35))</f>
        <v>2.3448195739207719E-4</v>
      </c>
      <c r="R36">
        <f>R$2*EXP(- R$1 * ($B36*_c1+$C36*_c2+$D36*_c3+'Input spectra'!$Y35))</f>
        <v>1.6138569854846644E-4</v>
      </c>
      <c r="S36">
        <f>S$2*EXP(- S$1 * ($B36*_c1+$C36*_c2+$D36*_c3+'Input spectra'!$Y35))</f>
        <v>1.1106892251662956E-4</v>
      </c>
      <c r="T36">
        <f>T$2*EXP(- T$1 * ($B36*_c1+$C36*_c2+$D36*_c3+'Input spectra'!$Y35))</f>
        <v>7.64348663150287E-5</v>
      </c>
      <c r="U36">
        <f>U$2*EXP(- U$1 * ($B36*_c1+$C36*_c2+$D36*_c3+'Input spectra'!$Y35))</f>
        <v>5.2597055504790778E-5</v>
      </c>
      <c r="V36">
        <f>V$2*EXP(- V$1 * ($B36*_c1+$C36*_c2+$D36*_c3+'Input spectra'!$Y35))</f>
        <v>3.6191105014890148E-5</v>
      </c>
      <c r="W36">
        <f>W$2*EXP(- W$1 * ($B36*_c1+$C36*_c2+$D36*_c3+'Input spectra'!$Y35))</f>
        <v>2.4900739904890624E-5</v>
      </c>
      <c r="X36">
        <f>X$2*EXP(- X$1 * ($B36*_c1+$C36*_c2+$D36*_c3+'Input spectra'!$Y35))</f>
        <v>1.7131372266136665E-5</v>
      </c>
      <c r="Y36">
        <f>Y$2*EXP(- Y$1 * ($B36*_c1+$C36*_c2+$D36*_c3+'Input spectra'!$Y35))</f>
        <v>1.1785310442753113E-5</v>
      </c>
      <c r="Z36">
        <f>Z$2*EXP(- Z$1 * ($B36*_c1+$C36*_c2+$D36*_c3+'Input spectra'!$Y35))</f>
        <v>8.1069658649539364E-6</v>
      </c>
      <c r="AA36">
        <f>AA$2*EXP(- AA$1 * ($B36*_c1+$C36*_c2+$D36*_c3+'Input spectra'!$Y35))</f>
        <v>5.5762669928569356E-6</v>
      </c>
      <c r="AB36">
        <f>AB$2*EXP(- AB$1 * ($B36*_c1+$C36*_c2+$D36*_c3+'Input spectra'!$Y35))</f>
        <v>3.8352715043893898E-6</v>
      </c>
      <c r="AC36">
        <f>AC$2*EXP(- AC$1 * ($B36*_c1+$C36*_c2+$D36*_c3+'Input spectra'!$Y35))</f>
        <v>2.637639466502004E-6</v>
      </c>
      <c r="AD36">
        <f>AD$2*EXP(- AD$1 * ($B36*_c1+$C36*_c2+$D36*_c3+'Input spectra'!$Y35))</f>
        <v>1.8138481513622982E-6</v>
      </c>
      <c r="AE36">
        <f>AE$2*EXP(- AE$1 * ($B36*_c1+$C36*_c2+$D36*_c3+'Input spectra'!$Y35))</f>
        <v>1.2472456315307326E-6</v>
      </c>
      <c r="AF36">
        <f>AF$2*EXP(- AF$1 * ($B36*_c1+$C36*_c2+$D36*_c3+'Input spectra'!$Y35))</f>
        <v>8.5756689095549945E-7</v>
      </c>
      <c r="AG36">
        <f>AG$2*EXP(- AG$1 * ($B36*_c1+$C36*_c2+$D36*_c3+'Input spectra'!$Y35))</f>
        <v>5.8958758501649025E-7</v>
      </c>
      <c r="AH36">
        <f>AH$2*EXP(- AH$1 * ($B36*_c1+$C36*_c2+$D36*_c3+'Input spectra'!$Y35))</f>
        <v>4.0531465730738182E-7</v>
      </c>
      <c r="AI36">
        <f>AI$2*EXP(- AI$1 * ($B36*_c1+$C36*_c2+$D36*_c3+'Input spectra'!$Y35))</f>
        <v>2.7861164801991065E-7</v>
      </c>
      <c r="AJ36">
        <f>AJ$2*EXP(- AJ$1 * ($B36*_c1+$C36*_c2+$D36*_c3+'Input spectra'!$Y35))</f>
        <v>1.9149988450057179E-7</v>
      </c>
      <c r="AK36">
        <f>AK$2*EXP(- AK$1 * ($B36*_c1+$C36*_c2+$D36*_c3+'Input spectra'!$Y35))</f>
        <v>1.3161316652169293E-7</v>
      </c>
      <c r="AL36">
        <f>AL$2*EXP(- AL$1 * ($B36*_c1+$C36*_c2+$D36*_c3+'Input spectra'!$Y35))</f>
        <v>9.0446340764609075E-8</v>
      </c>
      <c r="AM36">
        <f>AM$2*EXP(- AM$1 * ($B36*_c1+$C36*_c2+$D36*_c3+'Input spectra'!$Y35))</f>
        <v>6.2150231539672896E-8</v>
      </c>
      <c r="AN36">
        <f>AN$2*EXP(- AN$1 * ($B36*_c1+$C36*_c2+$D36*_c3+'Input spectra'!$Y35))</f>
        <v>4.2702550135601952E-8</v>
      </c>
      <c r="AO36">
        <f>AO$2*EXP(- AO$1 * ($B36*_c1+$C36*_c2+$D36*_c3+'Input spectra'!$Y35))</f>
        <v>2.9337518920559897E-8</v>
      </c>
      <c r="AP36">
        <f>AP$2*EXP(- AP$1 * ($B36*_c1+$C36*_c2+$D36*_c3+'Input spectra'!$Y35))</f>
        <v>2.0153507540371215E-8</v>
      </c>
      <c r="AQ36">
        <f>AQ$2*EXP(- AQ$1 * ($B36*_c1+$C36*_c2+$D36*_c3+'Input spectra'!$Y35))</f>
        <v>1.3843144169332818E-8</v>
      </c>
      <c r="AR36">
        <f>AR$2*EXP(- AR$1 * ($B36*_c1+$C36*_c2+$D36*_c3+'Input spectra'!$Y35))</f>
        <v>9.5076855157993702E-9</v>
      </c>
      <c r="AS36">
        <f>AS$2*EXP(- AS$1 * ($B36*_c1+$C36*_c2+$D36*_c3+'Input spectra'!$Y35))</f>
        <v>6.5293498736705342E-9</v>
      </c>
      <c r="AT36">
        <f>AT$2*EXP(- AT$1 * ($B36*_c1+$C36*_c2+$D36*_c3+'Input spectra'!$Y35))</f>
        <v>4.4835210322528889E-9</v>
      </c>
      <c r="AU36">
        <f>AU$2*EXP(- AU$1 * ($B36*_c1+$C36*_c2+$D36*_c3+'Input spectra'!$Y35))</f>
        <v>3.0783759869041198E-9</v>
      </c>
      <c r="AV36">
        <f>AV$2*EXP(- AV$1 * ($B36*_c1+$C36*_c2+$D36*_c3+'Input spectra'!$Y35))</f>
        <v>2.1133737407973316E-9</v>
      </c>
      <c r="AW36">
        <f>AW$2*EXP(- AW$1 * ($B36*_c1+$C36*_c2+$D36*_c3+'Input spectra'!$Y35))</f>
        <v>1.4507150783044817E-9</v>
      </c>
      <c r="AX36">
        <f>AX$2*EXP(- AX$1 * ($B36*_c1+$C36*_c2+$D36*_c3+'Input spectra'!$Y35))</f>
        <v>9.9572191288477355E-10</v>
      </c>
      <c r="AY36">
        <f>AY$2*EXP(- AY$1 * ($B36*_c1+$C36*_c2+$D36*_c3+'Input spectra'!$Y35))</f>
        <v>6.1685751536963059E-10</v>
      </c>
      <c r="AZ36">
        <f>AZ$2*EXP(- AZ$1 * ($B36*_c1+$C36*_c2+$D36*_c3+'Input spectra'!$Y35))</f>
        <v>3.6733460425581042E-10</v>
      </c>
      <c r="BA36">
        <f>BA$2*EXP(- BA$1 * ($B36*_c1+$C36*_c2+$D36*_c3+'Input spectra'!$Y35))</f>
        <v>2.3044849684545104E-10</v>
      </c>
      <c r="BB36">
        <f>BB$2*EXP(- BB$1 * ($B36*_c1+$C36*_c2+$D36*_c3+'Input spectra'!$Y35))</f>
        <v>1.4711525345712779E-10</v>
      </c>
      <c r="BC36">
        <f>BC$2*EXP(- BC$1 * ($B36*_c1+$C36*_c2+$D36*_c3+'Input spectra'!$Y35))</f>
        <v>9.4846773652943565E-11</v>
      </c>
      <c r="BD36">
        <f>BD$2*EXP(- BD$1 * ($B36*_c1+$C36*_c2+$D36*_c3+'Input spectra'!$Y35))</f>
        <v>6.1556355565555716E-11</v>
      </c>
      <c r="BE36">
        <f>BE$2*EXP(- BE$1 * ($B36*_c1+$C36*_c2+$D36*_c3+'Input spectra'!$Y35))</f>
        <v>4.0147507917847757E-11</v>
      </c>
      <c r="BF36">
        <f>BF$2*EXP(- BF$1 * ($B36*_c1+$C36*_c2+$D36*_c3+'Input spectra'!$Y35))</f>
        <v>2.6285709188606267E-11</v>
      </c>
      <c r="BG36">
        <f>BG$2*EXP(- BG$1 * ($B36*_c1+$C36*_c2+$D36*_c3+'Input spectra'!$Y35))</f>
        <v>1.7264304368720443E-11</v>
      </c>
      <c r="BH36">
        <f>BH$2*EXP(- BH$1 * ($B36*_c1+$C36*_c2+$D36*_c3+'Input spectra'!$Y35))</f>
        <v>1.1369174226705303E-11</v>
      </c>
      <c r="BI36">
        <f>BI$2*EXP(- BI$1 * ($B36*_c1+$C36*_c2+$D36*_c3+'Input spectra'!$Y35))</f>
        <v>7.5040829261417651E-12</v>
      </c>
      <c r="BJ36">
        <f>BJ$2*EXP(- BJ$1 * ($B36*_c1+$C36*_c2+$D36*_c3+'Input spectra'!$Y35))</f>
        <v>4.9628490869026143E-12</v>
      </c>
      <c r="BK36">
        <f>BK$2*EXP(- BK$1 * ($B36*_c1+$C36*_c2+$D36*_c3+'Input spectra'!$Y35))</f>
        <v>3.2879955042880485E-12</v>
      </c>
      <c r="BL36">
        <f>BL$2*EXP(- BL$1 * ($B36*_c1+$C36*_c2+$D36*_c3+'Input spectra'!$Y35))</f>
        <v>2.1818196037384418E-12</v>
      </c>
      <c r="BM36">
        <f>BM$2*EXP(- BM$1 * ($B36*_c1+$C36*_c2+$D36*_c3+'Input spectra'!$Y35))</f>
        <v>1.4498687833881565E-12</v>
      </c>
      <c r="BN36">
        <f>BN$2*EXP(- BN$1 * ($B36*_c1+$C36*_c2+$D36*_c3+'Input spectra'!$Y35))</f>
        <v>9.647309138463675E-13</v>
      </c>
      <c r="BO36">
        <f>BO$2*EXP(- BO$1 * ($B36*_c1+$C36*_c2+$D36*_c3+'Input spectra'!$Y35))</f>
        <v>6.426951247187601E-13</v>
      </c>
      <c r="BP36">
        <f>BP$2*EXP(- BP$1 * ($B36*_c1+$C36*_c2+$D36*_c3+'Input spectra'!$Y35))</f>
        <v>4.286327609256642E-13</v>
      </c>
      <c r="BQ36">
        <f>BQ$2*EXP(- BQ$1 * ($B36*_c1+$C36*_c2+$D36*_c3+'Input spectra'!$Y35))</f>
        <v>2.8616253011162955E-13</v>
      </c>
      <c r="BR36">
        <f>BR$2*EXP(- BR$1 * ($B36*_c1+$C36*_c2+$D36*_c3+'Input spectra'!$Y35))</f>
        <v>1.9123044011502544E-13</v>
      </c>
      <c r="BS36">
        <f>BS$2*EXP(- BS$1 * ($B36*_c1+$C36*_c2+$D36*_c3+'Input spectra'!$Y35))</f>
        <v>1.2790616795116427E-13</v>
      </c>
      <c r="BT36">
        <f>BT$2*EXP(- BT$1 * ($B36*_c1+$C36*_c2+$D36*_c3+'Input spectra'!$Y35))</f>
        <v>8.5623400924217091E-14</v>
      </c>
      <c r="BU36">
        <f>BU$2*EXP(- BU$1 * ($B36*_c1+$C36*_c2+$D36*_c3+'Input spectra'!$Y35))</f>
        <v>5.736391704124444E-14</v>
      </c>
      <c r="BV36">
        <f>BV$2*EXP(- BV$1 * ($B36*_c1+$C36*_c2+$D36*_c3+'Input spectra'!$Y35))</f>
        <v>3.846018821955138E-14</v>
      </c>
      <c r="BW36">
        <f>BW$2*EXP(- BW$1 * ($B36*_c1+$C36*_c2+$D36*_c3+'Input spectra'!$Y35))</f>
        <v>2.5804357917222798E-14</v>
      </c>
      <c r="BX36">
        <f>BX$2*EXP(- BX$1 * ($B36*_c1+$C36*_c2+$D36*_c3+'Input spectra'!$Y35))</f>
        <v>1.7324794569560688E-14</v>
      </c>
      <c r="BY36">
        <f>BY$2*EXP(- BY$1 * ($B36*_c1+$C36*_c2+$D36*_c3+'Input spectra'!$Y35))</f>
        <v>1.1639175674193629E-14</v>
      </c>
      <c r="BZ36">
        <f>BZ$2*EXP(- BZ$1 * ($B36*_c1+$C36*_c2+$D36*_c3+'Input spectra'!$Y35))</f>
        <v>7.8242434009680835E-15</v>
      </c>
      <c r="CA36">
        <f>CA$2*EXP(- CA$1 * ($B36*_c1+$C36*_c2+$D36*_c3+'Input spectra'!$Y35))</f>
        <v>5.2627948559552155E-15</v>
      </c>
      <c r="CB36">
        <f>CB$2*EXP(- CB$1 * ($B36*_c1+$C36*_c2+$D36*_c3+'Input spectra'!$Y35))</f>
        <v>3.5418762577407944E-15</v>
      </c>
      <c r="CC36">
        <f>CC$2*EXP(- CC$1 * ($B36*_c1+$C36*_c2+$D36*_c3+'Input spectra'!$Y35))</f>
        <v>2.3849699006791605E-15</v>
      </c>
      <c r="CD36">
        <f>CD$2*EXP(- CD$1 * ($B36*_c1+$C36*_c2+$D36*_c3+'Input spectra'!$Y35))</f>
        <v>1.6067764520948303E-15</v>
      </c>
      <c r="CE36">
        <f>CE$2*EXP(- CE$1 * ($B36*_c1+$C36*_c2+$D36*_c3+'Input spectra'!$Y35))</f>
        <v>1.0830342165894816E-15</v>
      </c>
      <c r="CF36">
        <f>CF$2*EXP(- CF$1 * ($B36*_c1+$C36*_c2+$D36*_c3+'Input spectra'!$Y35))</f>
        <v>7.3035630537356486E-16</v>
      </c>
      <c r="CG36">
        <f>CG$2*EXP(- CG$1 * ($B36*_c1+$C36*_c2+$D36*_c3+'Input spectra'!$Y35))</f>
        <v>4.9274875616925929E-16</v>
      </c>
      <c r="CH36">
        <f>CH$2*EXP(- CH$1 * ($B36*_c1+$C36*_c2+$D36*_c3+'Input spectra'!$Y35))</f>
        <v>3.3258847032736305E-16</v>
      </c>
      <c r="CI36">
        <f>CI$2*EXP(- CI$1 * ($B36*_c1+$C36*_c2+$D36*_c3+'Input spectra'!$Y35))</f>
        <v>2.2458096186756002E-16</v>
      </c>
      <c r="CJ36">
        <f>CJ$2*EXP(- CJ$1 * ($B36*_c1+$C36*_c2+$D36*_c3+'Input spectra'!$Y35))</f>
        <v>1.5171075903099947E-16</v>
      </c>
      <c r="CK36">
        <f>CK$2*EXP(- CK$1 * ($B36*_c1+$C36*_c2+$D36*_c3+'Input spectra'!$Y35))</f>
        <v>1.0252540467433302E-16</v>
      </c>
      <c r="CL36">
        <f>CL$2*EXP(- CL$1 * ($B36*_c1+$C36*_c2+$D36*_c3+'Input spectra'!$Y35))</f>
        <v>6.9312662529306947E-17</v>
      </c>
      <c r="CM36">
        <f>CM$2*EXP(- CM$1 * ($B36*_c1+$C36*_c2+$D36*_c3+'Input spectra'!$Y35))</f>
        <v>4.6876402448156632E-17</v>
      </c>
      <c r="CN36">
        <f>CN$2*EXP(- CN$1 * ($B36*_c1+$C36*_c2+$D36*_c3+'Input spectra'!$Y35))</f>
        <v>3.1714033505070074E-17</v>
      </c>
      <c r="CO36">
        <f>CO$2*EXP(- CO$1 * ($B36*_c1+$C36*_c2+$D36*_c3+'Input spectra'!$Y35))</f>
        <v>2.1463442478712522E-17</v>
      </c>
      <c r="CP36">
        <f>CP$2*EXP(- CP$1 * ($B36*_c1+$C36*_c2+$D36*_c3+'Input spectra'!$Y35))</f>
        <v>1.4530929374730799E-17</v>
      </c>
      <c r="CQ36">
        <f>CQ$2*EXP(- CQ$1 * ($B36*_c1+$C36*_c2+$D36*_c3+'Input spectra'!$Y35))</f>
        <v>9.8407720348025208E-18</v>
      </c>
      <c r="CR36">
        <f>CR$2*EXP(- CR$1 * ($B36*_c1+$C36*_c2+$D36*_c3+'Input spectra'!$Y35))</f>
        <v>6.6665720937135319E-18</v>
      </c>
      <c r="CS36">
        <f>CS$2*EXP(- CS$1 * ($B36*_c1+$C36*_c2+$D36*_c3+'Input spectra'!$Y35))</f>
        <v>2.9911666926284732E-18</v>
      </c>
      <c r="CT36">
        <f>CT$2*EXP(- CT$1 * ($B36*_c1+$C36*_c2+$D36*_c3+'Input spectra'!$Y35))</f>
        <v>1.353918182976308E-18</v>
      </c>
      <c r="CU36">
        <f>CU$2*EXP(- CU$1 * ($B36*_c1+$C36*_c2+$D36*_c3+'Input spectra'!$Y35))</f>
        <v>6.5342923028169858E-19</v>
      </c>
      <c r="CV36">
        <f>CV$2*EXP(- CV$1 * ($B36*_c1+$C36*_c2+$D36*_c3+'Input spectra'!$Y35))</f>
        <v>3.1677954908213201E-19</v>
      </c>
      <c r="CW36">
        <f>CW$2*EXP(- CW$1 * ($B36*_c1+$C36*_c2+$D36*_c3+'Input spectra'!$Y35))</f>
        <v>1.5073605367005948E-19</v>
      </c>
      <c r="CX36">
        <f>CX$2*EXP(- CX$1 * ($B36*_c1+$C36*_c2+$D36*_c3+'Input spectra'!$Y35))</f>
        <v>6.9051990017704541E-20</v>
      </c>
      <c r="CY36">
        <f>CY$2*EXP(- CY$1 * ($B36*_c1+$C36*_c2+$D36*_c3+'Input spectra'!$Y35))</f>
        <v>2.9718243201153577E-20</v>
      </c>
      <c r="CZ36">
        <f>CZ$2*EXP(- CZ$1 * ($B36*_c1+$C36*_c2+$D36*_c3+'Input spectra'!$Y35))</f>
        <v>1.1548776843006652E-20</v>
      </c>
      <c r="DA36">
        <f>DA$2*EXP(- DA$1 * ($B36*_c1+$C36*_c2+$D36*_c3+'Input spectra'!$Y35))</f>
        <v>3.7423180378155045E-21</v>
      </c>
      <c r="DB36">
        <f>DB$2*EXP(- DB$1 * ($B36*_c1+$C36*_c2+$D36*_c3+'Input spectra'!$Y35))</f>
        <v>8.1610246073171695E-22</v>
      </c>
      <c r="DC36">
        <f>DC$2*EXP(- DC$1 * ($B36*_c1+$C36*_c2+$D36*_c3+'Input spectra'!$Y35))</f>
        <v>3.6126496164069737E-23</v>
      </c>
      <c r="DD36">
        <f>DD$2*EXP(- DD$1 * ($B36*_c1+$C36*_c2+$D36*_c3+'Input spectra'!$Y35))</f>
        <v>0</v>
      </c>
      <c r="DE36">
        <f>DE$2*EXP(- DE$1 * ($B36*_c1+$C36*_c2+$D36*_c3+'Input spectra'!$Y35))</f>
        <v>0</v>
      </c>
      <c r="DF36">
        <f>DF$2*EXP(- DF$1 * ($B36*_c1+$C36*_c2+$D36*_c3+'Input spectra'!$Y35))</f>
        <v>0</v>
      </c>
      <c r="DG36">
        <f>DG$2*EXP(- DG$1 * ($B36*_c1+$C36*_c2+$D36*_c3+'Input spectra'!$Y35))</f>
        <v>0</v>
      </c>
      <c r="DH36">
        <f>DH$2*EXP(- DH$1 * ($B36*_c1+$C36*_c2+$D36*_c3+'Input spectra'!$Y35))</f>
        <v>0</v>
      </c>
      <c r="DI36">
        <f>DI$2*EXP(- DI$1 * ($B36*_c1+$C36*_c2+$D36*_c3+'Input spectra'!$Y35))</f>
        <v>0</v>
      </c>
      <c r="DJ36">
        <f>DJ$2*EXP(- DJ$1 * ($B36*_c1+$C36*_c2+$D36*_c3+'Input spectra'!$Y35))</f>
        <v>0</v>
      </c>
      <c r="DK36">
        <f>DK$2*EXP(- DK$1 * ($B36*_c1+$C36*_c2+$D36*_c3+'Input spectra'!$Y35))</f>
        <v>0</v>
      </c>
      <c r="DL36">
        <f>DL$2*EXP(- DL$1 * ($B36*_c1+$C36*_c2+$D36*_c3+'Input spectra'!$Y35))</f>
        <v>0</v>
      </c>
      <c r="DM36">
        <f>DM$2*EXP(- DM$1 * ($B36*_c1+$C36*_c2+$D36*_c3+'Input spectra'!$Y35))</f>
        <v>0</v>
      </c>
      <c r="DN36">
        <f>DN$2*EXP(- DN$1 * ($B36*_c1+$C36*_c2+$D36*_c3+'Input spectra'!$Y35))</f>
        <v>0</v>
      </c>
      <c r="DO36">
        <f>DO$2*EXP(- DO$1 * ($B36*_c1+$C36*_c2+$D36*_c3+'Input spectra'!$Y35))</f>
        <v>0</v>
      </c>
      <c r="DP36">
        <f>DP$2*EXP(- DP$1 * ($B36*_c1+$C36*_c2+$D36*_c3+'Input spectra'!$Y35))</f>
        <v>0</v>
      </c>
      <c r="DQ36">
        <f>DQ$2*EXP(- DQ$1 * ($B36*_c1+$C36*_c2+$D36*_c3+'Input spectra'!$Y35))</f>
        <v>0</v>
      </c>
      <c r="DR36">
        <f>DR$2*EXP(- DR$1 * ($B36*_c1+$C36*_c2+$D36*_c3+'Input spectra'!$Y35))</f>
        <v>0</v>
      </c>
      <c r="DS36">
        <f>DS$2*EXP(- DS$1 * ($B36*_c1+$C36*_c2+$D36*_c3+'Input spectra'!$Y35))</f>
        <v>0</v>
      </c>
      <c r="DT36">
        <f>DT$2*EXP(- DT$1 * ($B36*_c1+$C36*_c2+$D36*_c3+'Input spectra'!$Y35))</f>
        <v>0</v>
      </c>
      <c r="DU36">
        <f>DU$2*EXP(- DU$1 * ($B36*_c1+$C36*_c2+$D36*_c3+'Input spectra'!$Y35))</f>
        <v>0</v>
      </c>
      <c r="DV36">
        <f>DV$2*EXP(- DV$1 * ($B36*_c1+$C36*_c2+$D36*_c3+'Input spectra'!$Y35))</f>
        <v>0</v>
      </c>
      <c r="DW36">
        <f>DW$2*EXP(- DW$1 * ($B36*_c1+$C36*_c2+$D36*_c3+'Input spectra'!$Y35))</f>
        <v>0</v>
      </c>
      <c r="DX36">
        <f>DX$2*EXP(- DX$1 * ($B36*_c1+$C36*_c2+$D36*_c3+'Input spectra'!$Y35))</f>
        <v>0</v>
      </c>
      <c r="DY36">
        <f>DY$2*EXP(- DY$1 * ($B36*_c1+$C36*_c2+$D36*_c3+'Input spectra'!$Y35))</f>
        <v>0</v>
      </c>
      <c r="DZ36">
        <f>DZ$2*EXP(- DZ$1 * ($B36*_c1+$C36*_c2+$D36*_c3+'Input spectra'!$Y35))</f>
        <v>0</v>
      </c>
      <c r="EA36">
        <f>EA$2*EXP(- EA$1 * ($B36*_c1+$C36*_c2+$D36*_c3+'Input spectra'!$Y35))</f>
        <v>0</v>
      </c>
      <c r="EB36">
        <f>EB$2*EXP(- EB$1 * ($B36*_c1+$C36*_c2+$D36*_c3+'Input spectra'!$Y35))</f>
        <v>0</v>
      </c>
      <c r="EC36">
        <f>EC$2*EXP(- EC$1 * ($B36*_c1+$C36*_c2+$D36*_c3+'Input spectra'!$Y35))</f>
        <v>0</v>
      </c>
      <c r="ED36">
        <f>ED$2*EXP(- ED$1 * ($B36*_c1+$C36*_c2+$D36*_c3+'Input spectra'!$Y35))</f>
        <v>0</v>
      </c>
      <c r="EE36">
        <f>EE$2*EXP(- EE$1 * ($B36*_c1+$C36*_c2+$D36*_c3+'Input spectra'!$Y35))</f>
        <v>0</v>
      </c>
      <c r="EF36">
        <f>EF$2*EXP(- EF$1 * ($B36*_c1+$C36*_c2+$D36*_c3+'Input spectra'!$Y35))</f>
        <v>0</v>
      </c>
      <c r="EG36">
        <f>EG$2*EXP(- EG$1 * ($B36*_c1+$C36*_c2+$D36*_c3+'Input spectra'!$Y35))</f>
        <v>0</v>
      </c>
      <c r="EH36">
        <f>EH$2*EXP(- EH$1 * ($B36*_c1+$C36*_c2+$D36*_c3+'Input spectra'!$Y35))</f>
        <v>0</v>
      </c>
      <c r="EI36">
        <f>EI$2*EXP(- EI$1 * ($B36*_c1+$C36*_c2+$D36*_c3+'Input spectra'!$Y35))</f>
        <v>0</v>
      </c>
      <c r="EJ36">
        <f>EJ$2*EXP(- EJ$1 * ($B36*_c1+$C36*_c2+$D36*_c3+'Input spectra'!$Y35))</f>
        <v>0</v>
      </c>
      <c r="EK36">
        <f>EK$2*EXP(- EK$1 * ($B36*_c1+$C36*_c2+$D36*_c3+'Input spectra'!$Y35))</f>
        <v>0</v>
      </c>
      <c r="EL36">
        <f>EL$2*EXP(- EL$1 * ($B36*_c1+$C36*_c2+$D36*_c3+'Input spectra'!$Y35))</f>
        <v>0</v>
      </c>
      <c r="EM36">
        <f>EM$2*EXP(- EM$1 * ($B36*_c1+$C36*_c2+$D36*_c3+'Input spectra'!$Y35))</f>
        <v>0</v>
      </c>
      <c r="EN36">
        <f>EN$2*EXP(- EN$1 * ($B36*_c1+$C36*_c2+$D36*_c3+'Input spectra'!$Y35))</f>
        <v>0</v>
      </c>
      <c r="EO36">
        <f>EO$2*EXP(- EO$1 * ($B36*_c1+$C36*_c2+$D36*_c3+'Input spectra'!$Y35))</f>
        <v>0</v>
      </c>
      <c r="EP36">
        <f>EP$2*EXP(- EP$1 * ($B36*_c1+$C36*_c2+$D36*_c3+'Input spectra'!$Y35))</f>
        <v>0</v>
      </c>
      <c r="EQ36">
        <f>EQ$2*EXP(- EQ$1 * ($B36*_c1+$C36*_c2+$D36*_c3+'Input spectra'!$Y35))</f>
        <v>0</v>
      </c>
      <c r="ER36">
        <f>ER$2*EXP(- ER$1 * ($B36*_c1+$C36*_c2+$D36*_c3+'Input spectra'!$Y35))</f>
        <v>0</v>
      </c>
      <c r="ES36">
        <f>ES$2*EXP(- ES$1 * ($B36*_c1+$C36*_c2+$D36*_c3+'Input spectra'!$Y35))</f>
        <v>0</v>
      </c>
      <c r="ET36">
        <f>ET$2*EXP(- ET$1 * ($B36*_c1+$C36*_c2+$D36*_c3+'Input spectra'!$Y35))</f>
        <v>0</v>
      </c>
      <c r="EU36">
        <f>EU$2*EXP(- EU$1 * ($B36*_c1+$C36*_c2+$D36*_c3+'Input spectra'!$Y35))</f>
        <v>0</v>
      </c>
      <c r="EV36">
        <f>EV$2*EXP(- EV$1 * ($B36*_c1+$C36*_c2+$D36*_c3+'Input spectra'!$Y35))</f>
        <v>0</v>
      </c>
      <c r="EW36">
        <f>EW$2*EXP(- EW$1 * ($B36*_c1+$C36*_c2+$D36*_c3+'Input spectra'!$Y35))</f>
        <v>0</v>
      </c>
      <c r="EX36">
        <f>EX$2*EXP(- EX$1 * ($B36*_c1+$C36*_c2+$D36*_c3+'Input spectra'!$Y35))</f>
        <v>0</v>
      </c>
      <c r="EY36">
        <f>EY$2*EXP(- EY$1 * ($B36*_c1+$C36*_c2+$D36*_c3+'Input spectra'!$Y35))</f>
        <v>0</v>
      </c>
      <c r="FA36">
        <f t="shared" si="0"/>
        <v>6.6339661021198607E-2</v>
      </c>
      <c r="FD36">
        <f>(1-EXP(-($B36*_c1+$C36*_c2+$D36*_c3+'Input spectra'!$Y35)*_t))/2</f>
        <v>0.41962040996159355</v>
      </c>
      <c r="FE36">
        <f>LN(1-FD36)/(-($B36*_c1+$C36*_c2+$D36*_c3+'Input spectra'!$Y35))</f>
        <v>0.14882883603269789</v>
      </c>
    </row>
    <row r="37" spans="1:161" x14ac:dyDescent="0.25">
      <c r="A37">
        <v>450</v>
      </c>
      <c r="B37">
        <f>'Input spectra'!B36</f>
        <v>0.42928464007866501</v>
      </c>
      <c r="C37">
        <f>'Input spectra'!D36</f>
        <v>0.278049239094463</v>
      </c>
      <c r="D37">
        <f>'Input spectra'!F36</f>
        <v>9.5789473684210397E-2</v>
      </c>
      <c r="E37">
        <f>E$2*EXP(- E$1 * ($B37*_c1+$C37*_c2+$D37*_c3+'Input spectra'!$Y36))</f>
        <v>2.0653927966864227E-2</v>
      </c>
      <c r="F37">
        <f>F$2*EXP(- F$1 * ($B37*_c1+$C37*_c2+$D37*_c3+'Input spectra'!$Y36))</f>
        <v>1.4515337722062949E-2</v>
      </c>
      <c r="G37">
        <f>G$2*EXP(- G$1 * ($B37*_c1+$C37*_c2+$D37*_c3+'Input spectra'!$Y36))</f>
        <v>1.0200659682071608E-2</v>
      </c>
      <c r="H37">
        <f>H$2*EXP(- H$1 * ($B37*_c1+$C37*_c2+$D37*_c3+'Input spectra'!$Y36))</f>
        <v>7.1681263682286172E-3</v>
      </c>
      <c r="I37">
        <f>I$2*EXP(- I$1 * ($B37*_c1+$C37*_c2+$D37*_c3+'Input spectra'!$Y36))</f>
        <v>5.0368494843028308E-3</v>
      </c>
      <c r="J37">
        <f>J$2*EXP(- J$1 * ($B37*_c1+$C37*_c2+$D37*_c3+'Input spectra'!$Y36))</f>
        <v>3.5390594368327425E-3</v>
      </c>
      <c r="K37">
        <f>K$2*EXP(- K$1 * ($B37*_c1+$C37*_c2+$D37*_c3+'Input spectra'!$Y36))</f>
        <v>2.4865198604332034E-3</v>
      </c>
      <c r="L37">
        <f>L$2*EXP(- L$1 * ($B37*_c1+$C37*_c2+$D37*_c3+'Input spectra'!$Y36))</f>
        <v>1.7469111691618641E-3</v>
      </c>
      <c r="M37">
        <f>M$2*EXP(- M$1 * ($B37*_c1+$C37*_c2+$D37*_c3+'Input spectra'!$Y36))</f>
        <v>1.2272248365572459E-3</v>
      </c>
      <c r="N37">
        <f>N$2*EXP(- N$1 * ($B37*_c1+$C37*_c2+$D37*_c3+'Input spectra'!$Y36))</f>
        <v>8.6208775887894578E-4</v>
      </c>
      <c r="O37">
        <f>O$2*EXP(- O$1 * ($B37*_c1+$C37*_c2+$D37*_c3+'Input spectra'!$Y36))</f>
        <v>6.0555339400434065E-4</v>
      </c>
      <c r="P37">
        <f>P$2*EXP(- P$1 * ($B37*_c1+$C37*_c2+$D37*_c3+'Input spectra'!$Y36))</f>
        <v>4.2533058407564193E-4</v>
      </c>
      <c r="Q37">
        <f>Q$2*EXP(- Q$1 * ($B37*_c1+$C37*_c2+$D37*_c3+'Input spectra'!$Y36))</f>
        <v>2.9872637037862314E-4</v>
      </c>
      <c r="R37">
        <f>R$2*EXP(- R$1 * ($B37*_c1+$C37*_c2+$D37*_c3+'Input spectra'!$Y36))</f>
        <v>2.0979389944047162E-4</v>
      </c>
      <c r="S37">
        <f>S$2*EXP(- S$1 * ($B37*_c1+$C37*_c2+$D37*_c3+'Input spectra'!$Y36))</f>
        <v>1.4732757663099002E-4</v>
      </c>
      <c r="T37">
        <f>T$2*EXP(- T$1 * ($B37*_c1+$C37*_c2+$D37*_c3+'Input spectra'!$Y36))</f>
        <v>1.0345385404844203E-4</v>
      </c>
      <c r="U37">
        <f>U$2*EXP(- U$1 * ($B37*_c1+$C37*_c2+$D37*_c3+'Input spectra'!$Y36))</f>
        <v>7.2640742350560427E-5</v>
      </c>
      <c r="V37">
        <f>V$2*EXP(- V$1 * ($B37*_c1+$C37*_c2+$D37*_c3+'Input spectra'!$Y36))</f>
        <v>5.1001666000987712E-5</v>
      </c>
      <c r="W37">
        <f>W$2*EXP(- W$1 * ($B37*_c1+$C37*_c2+$D37*_c3+'Input spectra'!$Y36))</f>
        <v>3.5806217788171512E-5</v>
      </c>
      <c r="X37">
        <f>X$2*EXP(- X$1 * ($B37*_c1+$C37*_c2+$D37*_c3+'Input spectra'!$Y36))</f>
        <v>2.5136339123218413E-5</v>
      </c>
      <c r="Y37">
        <f>Y$2*EXP(- Y$1 * ($B37*_c1+$C37*_c2+$D37*_c3+'Input spectra'!$Y36))</f>
        <v>1.7644712202035698E-5</v>
      </c>
      <c r="Z37">
        <f>Z$2*EXP(- Z$1 * ($B37*_c1+$C37*_c2+$D37*_c3+'Input spectra'!$Y36))</f>
        <v>1.238498754331354E-5</v>
      </c>
      <c r="AA37">
        <f>AA$2*EXP(- AA$1 * ($B37*_c1+$C37*_c2+$D37*_c3+'Input spectra'!$Y36))</f>
        <v>8.6924953499857178E-6</v>
      </c>
      <c r="AB37">
        <f>AB$2*EXP(- AB$1 * ($B37*_c1+$C37*_c2+$D37*_c3+'Input spectra'!$Y36))</f>
        <v>6.1004335188328721E-6</v>
      </c>
      <c r="AC37">
        <f>AC$2*EXP(- AC$1 * ($B37*_c1+$C37*_c2+$D37*_c3+'Input spectra'!$Y36))</f>
        <v>4.2809848902463326E-6</v>
      </c>
      <c r="AD37">
        <f>AD$2*EXP(- AD$1 * ($B37*_c1+$C37*_c2+$D37*_c3+'Input spectra'!$Y36))</f>
        <v>3.0039511565183916E-6</v>
      </c>
      <c r="AE37">
        <f>AE$2*EXP(- AE$1 * ($B37*_c1+$C37*_c2+$D37*_c3+'Input spectra'!$Y36))</f>
        <v>2.1076942428418104E-6</v>
      </c>
      <c r="AF37">
        <f>AF$2*EXP(- AF$1 * ($B37*_c1+$C37*_c2+$D37*_c3+'Input spectra'!$Y36))</f>
        <v>1.4787246098767783E-6</v>
      </c>
      <c r="AG37">
        <f>AG$2*EXP(- AG$1 * ($B37*_c1+$C37*_c2+$D37*_c3+'Input spectra'!$Y36))</f>
        <v>1.0373643117121892E-6</v>
      </c>
      <c r="AH37">
        <f>AH$2*EXP(- AH$1 * ($B37*_c1+$C37*_c2+$D37*_c3+'Input spectra'!$Y36))</f>
        <v>7.2767752225011308E-7</v>
      </c>
      <c r="AI37">
        <f>AI$2*EXP(- AI$1 * ($B37*_c1+$C37*_c2+$D37*_c3+'Input spectra'!$Y36))</f>
        <v>5.1039874442548542E-7</v>
      </c>
      <c r="AJ37">
        <f>AJ$2*EXP(- AJ$1 * ($B37*_c1+$C37*_c2+$D37*_c3+'Input spectra'!$Y36))</f>
        <v>3.5796661267357681E-7</v>
      </c>
      <c r="AK37">
        <f>AK$2*EXP(- AK$1 * ($B37*_c1+$C37*_c2+$D37*_c3+'Input spectra'!$Y36))</f>
        <v>2.5103658681986019E-7</v>
      </c>
      <c r="AL37">
        <f>AL$2*EXP(- AL$1 * ($B37*_c1+$C37*_c2+$D37*_c3+'Input spectra'!$Y36))</f>
        <v>1.7603229945565343E-7</v>
      </c>
      <c r="AM37">
        <f>AM$2*EXP(- AM$1 * ($B37*_c1+$C37*_c2+$D37*_c3+'Input spectra'!$Y36))</f>
        <v>1.234263225579417E-7</v>
      </c>
      <c r="AN37">
        <f>AN$2*EXP(- AN$1 * ($B37*_c1+$C37*_c2+$D37*_c3+'Input spectra'!$Y36))</f>
        <v>8.6533152822280216E-8</v>
      </c>
      <c r="AO37">
        <f>AO$2*EXP(- AO$1 * ($B37*_c1+$C37*_c2+$D37*_c3+'Input spectra'!$Y36))</f>
        <v>6.0661867555625607E-8</v>
      </c>
      <c r="AP37">
        <f>AP$2*EXP(- AP$1 * ($B37*_c1+$C37*_c2+$D37*_c3+'Input spectra'!$Y36))</f>
        <v>4.2521317613899046E-8</v>
      </c>
      <c r="AQ37">
        <f>AQ$2*EXP(- AQ$1 * ($B37*_c1+$C37*_c2+$D37*_c3+'Input spectra'!$Y36))</f>
        <v>2.9802623126986162E-8</v>
      </c>
      <c r="AR37">
        <f>AR$2*EXP(- AR$1 * ($B37*_c1+$C37*_c2+$D37*_c3+'Input spectra'!$Y36))</f>
        <v>2.0886142408372383E-8</v>
      </c>
      <c r="AS37">
        <f>AS$2*EXP(- AS$1 * ($B37*_c1+$C37*_c2+$D37*_c3+'Input spectra'!$Y36))</f>
        <v>1.4635819507872475E-8</v>
      </c>
      <c r="AT37">
        <f>AT$2*EXP(- AT$1 * ($B37*_c1+$C37*_c2+$D37*_c3+'Input spectra'!$Y36))</f>
        <v>1.0254866080158745E-8</v>
      </c>
      <c r="AU37">
        <f>AU$2*EXP(- AU$1 * ($B37*_c1+$C37*_c2+$D37*_c3+'Input spectra'!$Y36))</f>
        <v>7.1844929354888623E-9</v>
      </c>
      <c r="AV37">
        <f>AV$2*EXP(- AV$1 * ($B37*_c1+$C37*_c2+$D37*_c3+'Input spectra'!$Y36))</f>
        <v>5.0328552978501283E-9</v>
      </c>
      <c r="AW37">
        <f>AW$2*EXP(- AW$1 * ($B37*_c1+$C37*_c2+$D37*_c3+'Input spectra'!$Y36))</f>
        <v>3.525201446564813E-9</v>
      </c>
      <c r="AX37">
        <f>AX$2*EXP(- AX$1 * ($B37*_c1+$C37*_c2+$D37*_c3+'Input spectra'!$Y36))</f>
        <v>2.4689003260385833E-9</v>
      </c>
      <c r="AY37">
        <f>AY$2*EXP(- AY$1 * ($B37*_c1+$C37*_c2+$D37*_c3+'Input spectra'!$Y36))</f>
        <v>1.5606805935346354E-9</v>
      </c>
      <c r="AZ37">
        <f>AZ$2*EXP(- AZ$1 * ($B37*_c1+$C37*_c2+$D37*_c3+'Input spectra'!$Y36))</f>
        <v>9.4831951956023214E-10</v>
      </c>
      <c r="BA37">
        <f>BA$2*EXP(- BA$1 * ($B37*_c1+$C37*_c2+$D37*_c3+'Input spectra'!$Y36))</f>
        <v>6.0705830474049294E-10</v>
      </c>
      <c r="BB37">
        <f>BB$2*EXP(- BB$1 * ($B37*_c1+$C37*_c2+$D37*_c3+'Input spectra'!$Y36))</f>
        <v>3.9543755027830236E-10</v>
      </c>
      <c r="BC37">
        <f>BC$2*EXP(- BC$1 * ($B37*_c1+$C37*_c2+$D37*_c3+'Input spectra'!$Y36))</f>
        <v>2.6013958473195497E-10</v>
      </c>
      <c r="BD37">
        <f>BD$2*EXP(- BD$1 * ($B37*_c1+$C37*_c2+$D37*_c3+'Input spectra'!$Y36))</f>
        <v>1.7227428554498001E-10</v>
      </c>
      <c r="BE37">
        <f>BE$2*EXP(- BE$1 * ($B37*_c1+$C37*_c2+$D37*_c3+'Input spectra'!$Y36))</f>
        <v>1.1464888302344799E-10</v>
      </c>
      <c r="BF37">
        <f>BF$2*EXP(- BF$1 * ($B37*_c1+$C37*_c2+$D37*_c3+'Input spectra'!$Y36))</f>
        <v>7.6593975562965442E-11</v>
      </c>
      <c r="BG37">
        <f>BG$2*EXP(- BG$1 * ($B37*_c1+$C37*_c2+$D37*_c3+'Input spectra'!$Y36))</f>
        <v>5.1331939615993357E-11</v>
      </c>
      <c r="BH37">
        <f>BH$2*EXP(- BH$1 * ($B37*_c1+$C37*_c2+$D37*_c3+'Input spectra'!$Y36))</f>
        <v>3.4493017615082972E-11</v>
      </c>
      <c r="BI37">
        <f>BI$2*EXP(- BI$1 * ($B37*_c1+$C37*_c2+$D37*_c3+'Input spectra'!$Y36))</f>
        <v>2.3230768160040098E-11</v>
      </c>
      <c r="BJ37">
        <f>BJ$2*EXP(- BJ$1 * ($B37*_c1+$C37*_c2+$D37*_c3+'Input spectra'!$Y36))</f>
        <v>1.5676918214719436E-11</v>
      </c>
      <c r="BK37">
        <f>BK$2*EXP(- BK$1 * ($B37*_c1+$C37*_c2+$D37*_c3+'Input spectra'!$Y36))</f>
        <v>1.0598014666564988E-11</v>
      </c>
      <c r="BL37">
        <f>BL$2*EXP(- BL$1 * ($B37*_c1+$C37*_c2+$D37*_c3+'Input spectra'!$Y36))</f>
        <v>7.17589075345419E-12</v>
      </c>
      <c r="BM37">
        <f>BM$2*EXP(- BM$1 * ($B37*_c1+$C37*_c2+$D37*_c3+'Input spectra'!$Y36))</f>
        <v>4.8657451191562488E-12</v>
      </c>
      <c r="BN37">
        <f>BN$2*EXP(- BN$1 * ($B37*_c1+$C37*_c2+$D37*_c3+'Input spectra'!$Y36))</f>
        <v>3.3036233667538247E-12</v>
      </c>
      <c r="BO37">
        <f>BO$2*EXP(- BO$1 * ($B37*_c1+$C37*_c2+$D37*_c3+'Input spectra'!$Y36))</f>
        <v>2.2457066088462085E-12</v>
      </c>
      <c r="BP37">
        <f>BP$2*EXP(- BP$1 * ($B37*_c1+$C37*_c2+$D37*_c3+'Input spectra'!$Y36))</f>
        <v>1.5282593123200452E-12</v>
      </c>
      <c r="BQ37">
        <f>BQ$2*EXP(- BQ$1 * ($B37*_c1+$C37*_c2+$D37*_c3+'Input spectra'!$Y36))</f>
        <v>1.041089661517351E-12</v>
      </c>
      <c r="BR37">
        <f>BR$2*EXP(- BR$1 * ($B37*_c1+$C37*_c2+$D37*_c3+'Input spectra'!$Y36))</f>
        <v>7.0989819012242649E-13</v>
      </c>
      <c r="BS37">
        <f>BS$2*EXP(- BS$1 * ($B37*_c1+$C37*_c2+$D37*_c3+'Input spectra'!$Y36))</f>
        <v>4.8450047785883856E-13</v>
      </c>
      <c r="BT37">
        <f>BT$2*EXP(- BT$1 * ($B37*_c1+$C37*_c2+$D37*_c3+'Input spectra'!$Y36))</f>
        <v>3.3094732372662132E-13</v>
      </c>
      <c r="BU37">
        <f>BU$2*EXP(- BU$1 * ($B37*_c1+$C37*_c2+$D37*_c3+'Input spectra'!$Y36))</f>
        <v>2.2623973127538824E-13</v>
      </c>
      <c r="BV37">
        <f>BV$2*EXP(- BV$1 * ($B37*_c1+$C37*_c2+$D37*_c3+'Input spectra'!$Y36))</f>
        <v>1.5477654935196829E-13</v>
      </c>
      <c r="BW37">
        <f>BW$2*EXP(- BW$1 * ($B37*_c1+$C37*_c2+$D37*_c3+'Input spectra'!$Y36))</f>
        <v>1.0596208360182275E-13</v>
      </c>
      <c r="BX37">
        <f>BX$2*EXP(- BX$1 * ($B37*_c1+$C37*_c2+$D37*_c3+'Input spectra'!$Y36))</f>
        <v>7.259207383412343E-14</v>
      </c>
      <c r="BY37">
        <f>BY$2*EXP(- BY$1 * ($B37*_c1+$C37*_c2+$D37*_c3+'Input spectra'!$Y36))</f>
        <v>4.9763052317022278E-14</v>
      </c>
      <c r="BZ37">
        <f>BZ$2*EXP(- BZ$1 * ($B37*_c1+$C37*_c2+$D37*_c3+'Input spectra'!$Y36))</f>
        <v>3.4134285569533164E-14</v>
      </c>
      <c r="CA37">
        <f>CA$2*EXP(- CA$1 * ($B37*_c1+$C37*_c2+$D37*_c3+'Input spectra'!$Y36))</f>
        <v>2.3427642294083808E-14</v>
      </c>
      <c r="CB37">
        <f>CB$2*EXP(- CB$1 * ($B37*_c1+$C37*_c2+$D37*_c3+'Input spectra'!$Y36))</f>
        <v>1.6088264757914789E-14</v>
      </c>
      <c r="CC37">
        <f>CC$2*EXP(- CC$1 * ($B37*_c1+$C37*_c2+$D37*_c3+'Input spectra'!$Y36))</f>
        <v>1.1054074837478558E-14</v>
      </c>
      <c r="CD37">
        <f>CD$2*EXP(- CD$1 * ($B37*_c1+$C37*_c2+$D37*_c3+'Input spectra'!$Y36))</f>
        <v>7.5990383106560073E-15</v>
      </c>
      <c r="CE37">
        <f>CE$2*EXP(- CE$1 * ($B37*_c1+$C37*_c2+$D37*_c3+'Input spectra'!$Y36))</f>
        <v>5.2264768476213779E-15</v>
      </c>
      <c r="CF37">
        <f>CF$2*EXP(- CF$1 * ($B37*_c1+$C37*_c2+$D37*_c3+'Input spectra'!$Y36))</f>
        <v>3.5963778473699171E-15</v>
      </c>
      <c r="CG37">
        <f>CG$2*EXP(- CG$1 * ($B37*_c1+$C37*_c2+$D37*_c3+'Input spectra'!$Y36))</f>
        <v>2.4758238665527466E-15</v>
      </c>
      <c r="CH37">
        <f>CH$2*EXP(- CH$1 * ($B37*_c1+$C37*_c2+$D37*_c3+'Input spectra'!$Y36))</f>
        <v>1.7051597622244674E-15</v>
      </c>
      <c r="CI37">
        <f>CI$2*EXP(- CI$1 * ($B37*_c1+$C37*_c2+$D37*_c3+'Input spectra'!$Y36))</f>
        <v>1.1748826792520494E-15</v>
      </c>
      <c r="CJ37">
        <f>CJ$2*EXP(- CJ$1 * ($B37*_c1+$C37*_c2+$D37*_c3+'Input spectra'!$Y36))</f>
        <v>8.0984447283468E-16</v>
      </c>
      <c r="CK37">
        <f>CK$2*EXP(- CK$1 * ($B37*_c1+$C37*_c2+$D37*_c3+'Input spectra'!$Y36))</f>
        <v>5.5844500538217456E-16</v>
      </c>
      <c r="CL37">
        <f>CL$2*EXP(- CL$1 * ($B37*_c1+$C37*_c2+$D37*_c3+'Input spectra'!$Y36))</f>
        <v>3.8523450404715486E-16</v>
      </c>
      <c r="CM37">
        <f>CM$2*EXP(- CM$1 * ($B37*_c1+$C37*_c2+$D37*_c3+'Input spectra'!$Y36))</f>
        <v>2.6584625592756938E-16</v>
      </c>
      <c r="CN37">
        <f>CN$2*EXP(- CN$1 * ($B37*_c1+$C37*_c2+$D37*_c3+'Input spectra'!$Y36))</f>
        <v>1.8352339404821447E-16</v>
      </c>
      <c r="CO37">
        <f>CO$2*EXP(- CO$1 * ($B37*_c1+$C37*_c2+$D37*_c3+'Input spectra'!$Y36))</f>
        <v>1.2673687903018984E-16</v>
      </c>
      <c r="CP37">
        <f>CP$2*EXP(- CP$1 * ($B37*_c1+$C37*_c2+$D37*_c3+'Input spectra'!$Y36))</f>
        <v>8.7550916936576518E-17</v>
      </c>
      <c r="CQ37">
        <f>CQ$2*EXP(- CQ$1 * ($B37*_c1+$C37*_c2+$D37*_c3+'Input spectra'!$Y36))</f>
        <v>6.0500666056889106E-17</v>
      </c>
      <c r="CR37">
        <f>CR$2*EXP(- CR$1 * ($B37*_c1+$C37*_c2+$D37*_c3+'Input spectra'!$Y36))</f>
        <v>4.1821272419212428E-17</v>
      </c>
      <c r="CS37">
        <f>CS$2*EXP(- CS$1 * ($B37*_c1+$C37*_c2+$D37*_c3+'Input spectra'!$Y36))</f>
        <v>1.9146921465125112E-17</v>
      </c>
      <c r="CT37">
        <f>CT$2*EXP(- CT$1 * ($B37*_c1+$C37*_c2+$D37*_c3+'Input spectra'!$Y36))</f>
        <v>8.8433016268519333E-18</v>
      </c>
      <c r="CU37">
        <f>CU$2*EXP(- CU$1 * ($B37*_c1+$C37*_c2+$D37*_c3+'Input spectra'!$Y36))</f>
        <v>4.3549608294603434E-18</v>
      </c>
      <c r="CV37">
        <f>CV$2*EXP(- CV$1 * ($B37*_c1+$C37*_c2+$D37*_c3+'Input spectra'!$Y36))</f>
        <v>2.154301624033883E-18</v>
      </c>
      <c r="CW37">
        <f>CW$2*EXP(- CW$1 * ($B37*_c1+$C37*_c2+$D37*_c3+'Input spectra'!$Y36))</f>
        <v>1.0459964034391982E-18</v>
      </c>
      <c r="CX37">
        <f>CX$2*EXP(- CX$1 * ($B37*_c1+$C37*_c2+$D37*_c3+'Input spectra'!$Y36))</f>
        <v>4.8893702633074845E-19</v>
      </c>
      <c r="CY37">
        <f>CY$2*EXP(- CY$1 * ($B37*_c1+$C37*_c2+$D37*_c3+'Input spectra'!$Y36))</f>
        <v>2.1471556980176658E-19</v>
      </c>
      <c r="CZ37">
        <f>CZ$2*EXP(- CZ$1 * ($B37*_c1+$C37*_c2+$D37*_c3+'Input spectra'!$Y36))</f>
        <v>8.5141259913763602E-20</v>
      </c>
      <c r="DA37">
        <f>DA$2*EXP(- DA$1 * ($B37*_c1+$C37*_c2+$D37*_c3+'Input spectra'!$Y36))</f>
        <v>2.8151948120019005E-20</v>
      </c>
      <c r="DB37">
        <f>DB$2*EXP(- DB$1 * ($B37*_c1+$C37*_c2+$D37*_c3+'Input spectra'!$Y36))</f>
        <v>6.2643516017610086E-21</v>
      </c>
      <c r="DC37">
        <f>DC$2*EXP(- DC$1 * ($B37*_c1+$C37*_c2+$D37*_c3+'Input spectra'!$Y36))</f>
        <v>2.8295733604046139E-22</v>
      </c>
      <c r="DD37">
        <f>DD$2*EXP(- DD$1 * ($B37*_c1+$C37*_c2+$D37*_c3+'Input spectra'!$Y36))</f>
        <v>0</v>
      </c>
      <c r="DE37">
        <f>DE$2*EXP(- DE$1 * ($B37*_c1+$C37*_c2+$D37*_c3+'Input spectra'!$Y36))</f>
        <v>0</v>
      </c>
      <c r="DF37">
        <f>DF$2*EXP(- DF$1 * ($B37*_c1+$C37*_c2+$D37*_c3+'Input spectra'!$Y36))</f>
        <v>0</v>
      </c>
      <c r="DG37">
        <f>DG$2*EXP(- DG$1 * ($B37*_c1+$C37*_c2+$D37*_c3+'Input spectra'!$Y36))</f>
        <v>0</v>
      </c>
      <c r="DH37">
        <f>DH$2*EXP(- DH$1 * ($B37*_c1+$C37*_c2+$D37*_c3+'Input spectra'!$Y36))</f>
        <v>0</v>
      </c>
      <c r="DI37">
        <f>DI$2*EXP(- DI$1 * ($B37*_c1+$C37*_c2+$D37*_c3+'Input spectra'!$Y36))</f>
        <v>0</v>
      </c>
      <c r="DJ37">
        <f>DJ$2*EXP(- DJ$1 * ($B37*_c1+$C37*_c2+$D37*_c3+'Input spectra'!$Y36))</f>
        <v>0</v>
      </c>
      <c r="DK37">
        <f>DK$2*EXP(- DK$1 * ($B37*_c1+$C37*_c2+$D37*_c3+'Input spectra'!$Y36))</f>
        <v>0</v>
      </c>
      <c r="DL37">
        <f>DL$2*EXP(- DL$1 * ($B37*_c1+$C37*_c2+$D37*_c3+'Input spectra'!$Y36))</f>
        <v>0</v>
      </c>
      <c r="DM37">
        <f>DM$2*EXP(- DM$1 * ($B37*_c1+$C37*_c2+$D37*_c3+'Input spectra'!$Y36))</f>
        <v>0</v>
      </c>
      <c r="DN37">
        <f>DN$2*EXP(- DN$1 * ($B37*_c1+$C37*_c2+$D37*_c3+'Input spectra'!$Y36))</f>
        <v>0</v>
      </c>
      <c r="DO37">
        <f>DO$2*EXP(- DO$1 * ($B37*_c1+$C37*_c2+$D37*_c3+'Input spectra'!$Y36))</f>
        <v>0</v>
      </c>
      <c r="DP37">
        <f>DP$2*EXP(- DP$1 * ($B37*_c1+$C37*_c2+$D37*_c3+'Input spectra'!$Y36))</f>
        <v>0</v>
      </c>
      <c r="DQ37">
        <f>DQ$2*EXP(- DQ$1 * ($B37*_c1+$C37*_c2+$D37*_c3+'Input spectra'!$Y36))</f>
        <v>0</v>
      </c>
      <c r="DR37">
        <f>DR$2*EXP(- DR$1 * ($B37*_c1+$C37*_c2+$D37*_c3+'Input spectra'!$Y36))</f>
        <v>0</v>
      </c>
      <c r="DS37">
        <f>DS$2*EXP(- DS$1 * ($B37*_c1+$C37*_c2+$D37*_c3+'Input spectra'!$Y36))</f>
        <v>0</v>
      </c>
      <c r="DT37">
        <f>DT$2*EXP(- DT$1 * ($B37*_c1+$C37*_c2+$D37*_c3+'Input spectra'!$Y36))</f>
        <v>0</v>
      </c>
      <c r="DU37">
        <f>DU$2*EXP(- DU$1 * ($B37*_c1+$C37*_c2+$D37*_c3+'Input spectra'!$Y36))</f>
        <v>0</v>
      </c>
      <c r="DV37">
        <f>DV$2*EXP(- DV$1 * ($B37*_c1+$C37*_c2+$D37*_c3+'Input spectra'!$Y36))</f>
        <v>0</v>
      </c>
      <c r="DW37">
        <f>DW$2*EXP(- DW$1 * ($B37*_c1+$C37*_c2+$D37*_c3+'Input spectra'!$Y36))</f>
        <v>0</v>
      </c>
      <c r="DX37">
        <f>DX$2*EXP(- DX$1 * ($B37*_c1+$C37*_c2+$D37*_c3+'Input spectra'!$Y36))</f>
        <v>0</v>
      </c>
      <c r="DY37">
        <f>DY$2*EXP(- DY$1 * ($B37*_c1+$C37*_c2+$D37*_c3+'Input spectra'!$Y36))</f>
        <v>0</v>
      </c>
      <c r="DZ37">
        <f>DZ$2*EXP(- DZ$1 * ($B37*_c1+$C37*_c2+$D37*_c3+'Input spectra'!$Y36))</f>
        <v>0</v>
      </c>
      <c r="EA37">
        <f>EA$2*EXP(- EA$1 * ($B37*_c1+$C37*_c2+$D37*_c3+'Input spectra'!$Y36))</f>
        <v>0</v>
      </c>
      <c r="EB37">
        <f>EB$2*EXP(- EB$1 * ($B37*_c1+$C37*_c2+$D37*_c3+'Input spectra'!$Y36))</f>
        <v>0</v>
      </c>
      <c r="EC37">
        <f>EC$2*EXP(- EC$1 * ($B37*_c1+$C37*_c2+$D37*_c3+'Input spectra'!$Y36))</f>
        <v>0</v>
      </c>
      <c r="ED37">
        <f>ED$2*EXP(- ED$1 * ($B37*_c1+$C37*_c2+$D37*_c3+'Input spectra'!$Y36))</f>
        <v>0</v>
      </c>
      <c r="EE37">
        <f>EE$2*EXP(- EE$1 * ($B37*_c1+$C37*_c2+$D37*_c3+'Input spectra'!$Y36))</f>
        <v>0</v>
      </c>
      <c r="EF37">
        <f>EF$2*EXP(- EF$1 * ($B37*_c1+$C37*_c2+$D37*_c3+'Input spectra'!$Y36))</f>
        <v>0</v>
      </c>
      <c r="EG37">
        <f>EG$2*EXP(- EG$1 * ($B37*_c1+$C37*_c2+$D37*_c3+'Input spectra'!$Y36))</f>
        <v>0</v>
      </c>
      <c r="EH37">
        <f>EH$2*EXP(- EH$1 * ($B37*_c1+$C37*_c2+$D37*_c3+'Input spectra'!$Y36))</f>
        <v>0</v>
      </c>
      <c r="EI37">
        <f>EI$2*EXP(- EI$1 * ($B37*_c1+$C37*_c2+$D37*_c3+'Input spectra'!$Y36))</f>
        <v>0</v>
      </c>
      <c r="EJ37">
        <f>EJ$2*EXP(- EJ$1 * ($B37*_c1+$C37*_c2+$D37*_c3+'Input spectra'!$Y36))</f>
        <v>0</v>
      </c>
      <c r="EK37">
        <f>EK$2*EXP(- EK$1 * ($B37*_c1+$C37*_c2+$D37*_c3+'Input spectra'!$Y36))</f>
        <v>0</v>
      </c>
      <c r="EL37">
        <f>EL$2*EXP(- EL$1 * ($B37*_c1+$C37*_c2+$D37*_c3+'Input spectra'!$Y36))</f>
        <v>0</v>
      </c>
      <c r="EM37">
        <f>EM$2*EXP(- EM$1 * ($B37*_c1+$C37*_c2+$D37*_c3+'Input spectra'!$Y36))</f>
        <v>0</v>
      </c>
      <c r="EN37">
        <f>EN$2*EXP(- EN$1 * ($B37*_c1+$C37*_c2+$D37*_c3+'Input spectra'!$Y36))</f>
        <v>0</v>
      </c>
      <c r="EO37">
        <f>EO$2*EXP(- EO$1 * ($B37*_c1+$C37*_c2+$D37*_c3+'Input spectra'!$Y36))</f>
        <v>0</v>
      </c>
      <c r="EP37">
        <f>EP$2*EXP(- EP$1 * ($B37*_c1+$C37*_c2+$D37*_c3+'Input spectra'!$Y36))</f>
        <v>0</v>
      </c>
      <c r="EQ37">
        <f>EQ$2*EXP(- EQ$1 * ($B37*_c1+$C37*_c2+$D37*_c3+'Input spectra'!$Y36))</f>
        <v>0</v>
      </c>
      <c r="ER37">
        <f>ER$2*EXP(- ER$1 * ($B37*_c1+$C37*_c2+$D37*_c3+'Input spectra'!$Y36))</f>
        <v>0</v>
      </c>
      <c r="ES37">
        <f>ES$2*EXP(- ES$1 * ($B37*_c1+$C37*_c2+$D37*_c3+'Input spectra'!$Y36))</f>
        <v>0</v>
      </c>
      <c r="ET37">
        <f>ET$2*EXP(- ET$1 * ($B37*_c1+$C37*_c2+$D37*_c3+'Input spectra'!$Y36))</f>
        <v>0</v>
      </c>
      <c r="EU37">
        <f>EU$2*EXP(- EU$1 * ($B37*_c1+$C37*_c2+$D37*_c3+'Input spectra'!$Y36))</f>
        <v>0</v>
      </c>
      <c r="EV37">
        <f>EV$2*EXP(- EV$1 * ($B37*_c1+$C37*_c2+$D37*_c3+'Input spectra'!$Y36))</f>
        <v>0</v>
      </c>
      <c r="EW37">
        <f>EW$2*EXP(- EW$1 * ($B37*_c1+$C37*_c2+$D37*_c3+'Input spectra'!$Y36))</f>
        <v>0</v>
      </c>
      <c r="EX37">
        <f>EX$2*EXP(- EX$1 * ($B37*_c1+$C37*_c2+$D37*_c3+'Input spectra'!$Y36))</f>
        <v>0</v>
      </c>
      <c r="EY37">
        <f>EY$2*EXP(- EY$1 * ($B37*_c1+$C37*_c2+$D37*_c3+'Input spectra'!$Y36))</f>
        <v>0</v>
      </c>
      <c r="FA37">
        <f t="shared" si="0"/>
        <v>6.9470640615275733E-2</v>
      </c>
      <c r="FD37">
        <f>(1-EXP(-($B37*_c1+$C37*_c2+$D37*_c3+'Input spectra'!$Y36)*_t))/2</f>
        <v>0.41108722297212025</v>
      </c>
      <c r="FE37">
        <f>LN(1-FD37)/(-($B37*_c1+$C37*_c2+$D37*_c3+'Input spectra'!$Y36))</f>
        <v>0.15329815722922799</v>
      </c>
    </row>
    <row r="38" spans="1:161" x14ac:dyDescent="0.25">
      <c r="A38">
        <v>455</v>
      </c>
      <c r="B38">
        <f>'Input spectra'!B37</f>
        <v>0.39282026559647698</v>
      </c>
      <c r="C38">
        <f>'Input spectra'!D37</f>
        <v>0.26027339272412903</v>
      </c>
      <c r="D38">
        <f>'Input spectra'!F37</f>
        <v>0.11358801552999701</v>
      </c>
      <c r="E38">
        <f>E$2*EXP(- E$1 * ($B38*_c1+$C38*_c2+$D38*_c3+'Input spectra'!$Y37))</f>
        <v>2.0653927966864227E-2</v>
      </c>
      <c r="F38">
        <f>F$2*EXP(- F$1 * ($B38*_c1+$C38*_c2+$D38*_c3+'Input spectra'!$Y37))</f>
        <v>1.4782014490591255E-2</v>
      </c>
      <c r="G38">
        <f>G$2*EXP(- G$1 * ($B38*_c1+$C38*_c2+$D38*_c3+'Input spectra'!$Y37))</f>
        <v>1.057891716228559E-2</v>
      </c>
      <c r="H38">
        <f>H$2*EXP(- H$1 * ($B38*_c1+$C38*_c2+$D38*_c3+'Input spectra'!$Y37))</f>
        <v>7.5705091644950708E-3</v>
      </c>
      <c r="I38">
        <f>I$2*EXP(- I$1 * ($B38*_c1+$C38*_c2+$D38*_c3+'Input spectra'!$Y37))</f>
        <v>5.4173249699953152E-3</v>
      </c>
      <c r="J38">
        <f>J$2*EXP(- J$1 * ($B38*_c1+$C38*_c2+$D38*_c3+'Input spectra'!$Y37))</f>
        <v>3.8763256119392084E-3</v>
      </c>
      <c r="K38">
        <f>K$2*EXP(- K$1 * ($B38*_c1+$C38*_c2+$D38*_c3+'Input spectra'!$Y37))</f>
        <v>2.7735168294925538E-3</v>
      </c>
      <c r="L38">
        <f>L$2*EXP(- L$1 * ($B38*_c1+$C38*_c2+$D38*_c3+'Input spectra'!$Y37))</f>
        <v>1.9843403956995693E-3</v>
      </c>
      <c r="M38">
        <f>M$2*EXP(- M$1 * ($B38*_c1+$C38*_c2+$D38*_c3+'Input spectra'!$Y37))</f>
        <v>1.4196326095967365E-3</v>
      </c>
      <c r="N38">
        <f>N$2*EXP(- N$1 * ($B38*_c1+$C38*_c2+$D38*_c3+'Input spectra'!$Y37))</f>
        <v>1.0155698240394109E-3</v>
      </c>
      <c r="O38">
        <f>O$2*EXP(- O$1 * ($B38*_c1+$C38*_c2+$D38*_c3+'Input spectra'!$Y37))</f>
        <v>7.2646924145650322E-4</v>
      </c>
      <c r="P38">
        <f>P$2*EXP(- P$1 * ($B38*_c1+$C38*_c2+$D38*_c3+'Input spectra'!$Y37))</f>
        <v>5.1963438324339952E-4</v>
      </c>
      <c r="Q38">
        <f>Q$2*EXP(- Q$1 * ($B38*_c1+$C38*_c2+$D38*_c3+'Input spectra'!$Y37))</f>
        <v>3.716646945888534E-4</v>
      </c>
      <c r="R38">
        <f>R$2*EXP(- R$1 * ($B38*_c1+$C38*_c2+$D38*_c3+'Input spectra'!$Y37))</f>
        <v>2.6581352840569192E-4</v>
      </c>
      <c r="S38">
        <f>S$2*EXP(- S$1 * ($B38*_c1+$C38*_c2+$D38*_c3+'Input spectra'!$Y37))</f>
        <v>1.9009677501971207E-4</v>
      </c>
      <c r="T38">
        <f>T$2*EXP(- T$1 * ($B38*_c1+$C38*_c2+$D38*_c3+'Input spectra'!$Y37))</f>
        <v>1.3593893311823155E-4</v>
      </c>
      <c r="U38">
        <f>U$2*EXP(- U$1 * ($B38*_c1+$C38*_c2+$D38*_c3+'Input spectra'!$Y37))</f>
        <v>9.7203954926981155E-5</v>
      </c>
      <c r="V38">
        <f>V$2*EXP(- V$1 * ($B38*_c1+$C38*_c2+$D38*_c3+'Input spectra'!$Y37))</f>
        <v>6.95015520916486E-5</v>
      </c>
      <c r="W38">
        <f>W$2*EXP(- W$1 * ($B38*_c1+$C38*_c2+$D38*_c3+'Input spectra'!$Y37))</f>
        <v>4.9690694670019276E-5</v>
      </c>
      <c r="X38">
        <f>X$2*EXP(- X$1 * ($B38*_c1+$C38*_c2+$D38*_c3+'Input spectra'!$Y37))</f>
        <v>3.5524266961365964E-5</v>
      </c>
      <c r="Y38">
        <f>Y$2*EXP(- Y$1 * ($B38*_c1+$C38*_c2+$D38*_c3+'Input spectra'!$Y37))</f>
        <v>2.5394762532235164E-5</v>
      </c>
      <c r="Z38">
        <f>Z$2*EXP(- Z$1 * ($B38*_c1+$C38*_c2+$D38*_c3+'Input spectra'!$Y37))</f>
        <v>1.8152298724738554E-5</v>
      </c>
      <c r="AA38">
        <f>AA$2*EXP(- AA$1 * ($B38*_c1+$C38*_c2+$D38*_c3+'Input spectra'!$Y37))</f>
        <v>1.2974391594155719E-5</v>
      </c>
      <c r="AB38">
        <f>AB$2*EXP(- AB$1 * ($B38*_c1+$C38*_c2+$D38*_c3+'Input spectra'!$Y37))</f>
        <v>9.2727747913013939E-6</v>
      </c>
      <c r="AC38">
        <f>AC$2*EXP(- AC$1 * ($B38*_c1+$C38*_c2+$D38*_c3+'Input spectra'!$Y37))</f>
        <v>6.626728647161103E-6</v>
      </c>
      <c r="AD38">
        <f>AD$2*EXP(- AD$1 * ($B38*_c1+$C38*_c2+$D38*_c3+'Input spectra'!$Y37))</f>
        <v>4.7353800275543976E-6</v>
      </c>
      <c r="AE38">
        <f>AE$2*EXP(- AE$1 * ($B38*_c1+$C38*_c2+$D38*_c3+'Input spectra'!$Y37))</f>
        <v>3.3835769622840539E-6</v>
      </c>
      <c r="AF38">
        <f>AF$2*EXP(- AF$1 * ($B38*_c1+$C38*_c2+$D38*_c3+'Input spectra'!$Y37))</f>
        <v>2.4174763252434145E-6</v>
      </c>
      <c r="AG38">
        <f>AG$2*EXP(- AG$1 * ($B38*_c1+$C38*_c2+$D38*_c3+'Input spectra'!$Y37))</f>
        <v>1.7270810170230715E-6</v>
      </c>
      <c r="AH38">
        <f>AH$2*EXP(- AH$1 * ($B38*_c1+$C38*_c2+$D38*_c3+'Input spectra'!$Y37))</f>
        <v>1.2337490933055128E-6</v>
      </c>
      <c r="AI38">
        <f>AI$2*EXP(- AI$1 * ($B38*_c1+$C38*_c2+$D38*_c3+'Input spectra'!$Y37))</f>
        <v>8.8125980658328142E-7</v>
      </c>
      <c r="AJ38">
        <f>AJ$2*EXP(- AJ$1 * ($B38*_c1+$C38*_c2+$D38*_c3+'Input spectra'!$Y37))</f>
        <v>6.2942409837742912E-7</v>
      </c>
      <c r="AK38">
        <f>AK$2*EXP(- AK$1 * ($B38*_c1+$C38*_c2+$D38*_c3+'Input spectra'!$Y37))</f>
        <v>4.4951516168693407E-7</v>
      </c>
      <c r="AL38">
        <f>AL$2*EXP(- AL$1 * ($B38*_c1+$C38*_c2+$D38*_c3+'Input spectra'!$Y37))</f>
        <v>3.2100083645219144E-7</v>
      </c>
      <c r="AM38">
        <f>AM$2*EXP(- AM$1 * ($B38*_c1+$C38*_c2+$D38*_c3+'Input spectra'!$Y37))</f>
        <v>2.2920710212931244E-7</v>
      </c>
      <c r="AN38">
        <f>AN$2*EXP(- AN$1 * ($B38*_c1+$C38*_c2+$D38*_c3+'Input spectra'!$Y37))</f>
        <v>1.6364746686743718E-7</v>
      </c>
      <c r="AO38">
        <f>AO$2*EXP(- AO$1 * ($B38*_c1+$C38*_c2+$D38*_c3+'Input spectra'!$Y37))</f>
        <v>1.1682855767152571E-7</v>
      </c>
      <c r="AP38">
        <f>AP$2*EXP(- AP$1 * ($B38*_c1+$C38*_c2+$D38*_c3+'Input spectra'!$Y37))</f>
        <v>8.3396232417453063E-8</v>
      </c>
      <c r="AQ38">
        <f>AQ$2*EXP(- AQ$1 * ($B38*_c1+$C38*_c2+$D38*_c3+'Input spectra'!$Y37))</f>
        <v>5.9525175860792579E-8</v>
      </c>
      <c r="AR38">
        <f>AR$2*EXP(- AR$1 * ($B38*_c1+$C38*_c2+$D38*_c3+'Input spectra'!$Y37))</f>
        <v>4.2482582545535417E-8</v>
      </c>
      <c r="AS38">
        <f>AS$2*EXP(- AS$1 * ($B38*_c1+$C38*_c2+$D38*_c3+'Input spectra'!$Y37))</f>
        <v>3.0316300204849937E-8</v>
      </c>
      <c r="AT38">
        <f>AT$2*EXP(- AT$1 * ($B38*_c1+$C38*_c2+$D38*_c3+'Input spectra'!$Y37))</f>
        <v>2.163194778780992E-8</v>
      </c>
      <c r="AU38">
        <f>AU$2*EXP(- AU$1 * ($B38*_c1+$C38*_c2+$D38*_c3+'Input spectra'!$Y37))</f>
        <v>1.5433635305540389E-8</v>
      </c>
      <c r="AV38">
        <f>AV$2*EXP(- AV$1 * ($B38*_c1+$C38*_c2+$D38*_c3+'Input spectra'!$Y37))</f>
        <v>1.1010144896788814E-8</v>
      </c>
      <c r="AW38">
        <f>AW$2*EXP(- AW$1 * ($B38*_c1+$C38*_c2+$D38*_c3+'Input spectra'!$Y37))</f>
        <v>7.853604177691455E-9</v>
      </c>
      <c r="AX38">
        <f>AX$2*EXP(- AX$1 * ($B38*_c1+$C38*_c2+$D38*_c3+'Input spectra'!$Y37))</f>
        <v>5.6013808878395192E-9</v>
      </c>
      <c r="AY38">
        <f>AY$2*EXP(- AY$1 * ($B38*_c1+$C38*_c2+$D38*_c3+'Input spectra'!$Y37))</f>
        <v>3.6058865377874099E-9</v>
      </c>
      <c r="AZ38">
        <f>AZ$2*EXP(- AZ$1 * ($B38*_c1+$C38*_c2+$D38*_c3+'Input spectra'!$Y37))</f>
        <v>2.231306321129341E-9</v>
      </c>
      <c r="BA38">
        <f>BA$2*EXP(- BA$1 * ($B38*_c1+$C38*_c2+$D38*_c3+'Input spectra'!$Y37))</f>
        <v>1.4545926524765434E-9</v>
      </c>
      <c r="BB38">
        <f>BB$2*EXP(- BB$1 * ($B38*_c1+$C38*_c2+$D38*_c3+'Input spectra'!$Y37))</f>
        <v>9.6492902602949265E-10</v>
      </c>
      <c r="BC38">
        <f>BC$2*EXP(- BC$1 * ($B38*_c1+$C38*_c2+$D38*_c3+'Input spectra'!$Y37))</f>
        <v>6.4644322030639345E-10</v>
      </c>
      <c r="BD38">
        <f>BD$2*EXP(- BD$1 * ($B38*_c1+$C38*_c2+$D38*_c3+'Input spectra'!$Y37))</f>
        <v>4.3596425112401073E-10</v>
      </c>
      <c r="BE38">
        <f>BE$2*EXP(- BE$1 * ($B38*_c1+$C38*_c2+$D38*_c3+'Input spectra'!$Y37))</f>
        <v>2.95465466150112E-10</v>
      </c>
      <c r="BF38">
        <f>BF$2*EXP(- BF$1 * ($B38*_c1+$C38*_c2+$D38*_c3+'Input spectra'!$Y37))</f>
        <v>2.0101940856382834E-10</v>
      </c>
      <c r="BG38">
        <f>BG$2*EXP(- BG$1 * ($B38*_c1+$C38*_c2+$D38*_c3+'Input spectra'!$Y37))</f>
        <v>1.3719476260638268E-10</v>
      </c>
      <c r="BH38">
        <f>BH$2*EXP(- BH$1 * ($B38*_c1+$C38*_c2+$D38*_c3+'Input spectra'!$Y37))</f>
        <v>9.388312278603963E-11</v>
      </c>
      <c r="BI38">
        <f>BI$2*EXP(- BI$1 * ($B38*_c1+$C38*_c2+$D38*_c3+'Input spectra'!$Y37))</f>
        <v>6.439118034672929E-11</v>
      </c>
      <c r="BJ38">
        <f>BJ$2*EXP(- BJ$1 * ($B38*_c1+$C38*_c2+$D38*_c3+'Input spectra'!$Y37))</f>
        <v>4.4251702809467182E-11</v>
      </c>
      <c r="BK38">
        <f>BK$2*EXP(- BK$1 * ($B38*_c1+$C38*_c2+$D38*_c3+'Input spectra'!$Y37))</f>
        <v>3.0464937355203062E-11</v>
      </c>
      <c r="BL38">
        <f>BL$2*EXP(- BL$1 * ($B38*_c1+$C38*_c2+$D38*_c3+'Input spectra'!$Y37))</f>
        <v>2.1006711471395715E-11</v>
      </c>
      <c r="BM38">
        <f>BM$2*EXP(- BM$1 * ($B38*_c1+$C38*_c2+$D38*_c3+'Input spectra'!$Y37))</f>
        <v>1.4505679801124136E-11</v>
      </c>
      <c r="BN38">
        <f>BN$2*EXP(- BN$1 * ($B38*_c1+$C38*_c2+$D38*_c3+'Input spectra'!$Y37))</f>
        <v>1.0029649101789015E-11</v>
      </c>
      <c r="BO38">
        <f>BO$2*EXP(- BO$1 * ($B38*_c1+$C38*_c2+$D38*_c3+'Input spectra'!$Y37))</f>
        <v>6.9431205488760658E-12</v>
      </c>
      <c r="BP38">
        <f>BP$2*EXP(- BP$1 * ($B38*_c1+$C38*_c2+$D38*_c3+'Input spectra'!$Y37))</f>
        <v>4.8117739681869435E-12</v>
      </c>
      <c r="BQ38">
        <f>BQ$2*EXP(- BQ$1 * ($B38*_c1+$C38*_c2+$D38*_c3+'Input spectra'!$Y37))</f>
        <v>3.3381264201892928E-12</v>
      </c>
      <c r="BR38">
        <f>BR$2*EXP(- BR$1 * ($B38*_c1+$C38*_c2+$D38*_c3+'Input spectra'!$Y37))</f>
        <v>2.3180200819603423E-12</v>
      </c>
      <c r="BS38">
        <f>BS$2*EXP(- BS$1 * ($B38*_c1+$C38*_c2+$D38*_c3+'Input spectra'!$Y37))</f>
        <v>1.6110974629218936E-12</v>
      </c>
      <c r="BT38">
        <f>BT$2*EXP(- BT$1 * ($B38*_c1+$C38*_c2+$D38*_c3+'Input spectra'!$Y37))</f>
        <v>1.1207092495041603E-12</v>
      </c>
      <c r="BU38">
        <f>BU$2*EXP(- BU$1 * ($B38*_c1+$C38*_c2+$D38*_c3+'Input spectra'!$Y37))</f>
        <v>7.8020627333519111E-13</v>
      </c>
      <c r="BV38">
        <f>BV$2*EXP(- BV$1 * ($B38*_c1+$C38*_c2+$D38*_c3+'Input spectra'!$Y37))</f>
        <v>5.4356589590903897E-13</v>
      </c>
      <c r="BW38">
        <f>BW$2*EXP(- BW$1 * ($B38*_c1+$C38*_c2+$D38*_c3+'Input spectra'!$Y37))</f>
        <v>3.7896928201916815E-13</v>
      </c>
      <c r="BX38">
        <f>BX$2*EXP(- BX$1 * ($B38*_c1+$C38*_c2+$D38*_c3+'Input spectra'!$Y37))</f>
        <v>2.6439254292902021E-13</v>
      </c>
      <c r="BY38">
        <f>BY$2*EXP(- BY$1 * ($B38*_c1+$C38*_c2+$D38*_c3+'Input spectra'!$Y37))</f>
        <v>1.8457525960777278E-13</v>
      </c>
      <c r="BZ38">
        <f>BZ$2*EXP(- BZ$1 * ($B38*_c1+$C38*_c2+$D38*_c3+'Input spectra'!$Y37))</f>
        <v>1.289329066487862E-13</v>
      </c>
      <c r="CA38">
        <f>CA$2*EXP(- CA$1 * ($B38*_c1+$C38*_c2+$D38*_c3+'Input spectra'!$Y37))</f>
        <v>9.0117268418075869E-14</v>
      </c>
      <c r="CB38">
        <f>CB$2*EXP(- CB$1 * ($B38*_c1+$C38*_c2+$D38*_c3+'Input spectra'!$Y37))</f>
        <v>6.302242619086608E-14</v>
      </c>
      <c r="CC38">
        <f>CC$2*EXP(- CC$1 * ($B38*_c1+$C38*_c2+$D38*_c3+'Input spectra'!$Y37))</f>
        <v>4.4097583676500943E-14</v>
      </c>
      <c r="CD38">
        <f>CD$2*EXP(- CD$1 * ($B38*_c1+$C38*_c2+$D38*_c3+'Input spectra'!$Y37))</f>
        <v>3.0871483910596282E-14</v>
      </c>
      <c r="CE38">
        <f>CE$2*EXP(- CE$1 * ($B38*_c1+$C38*_c2+$D38*_c3+'Input spectra'!$Y37))</f>
        <v>2.1622921969861072E-14</v>
      </c>
      <c r="CF38">
        <f>CF$2*EXP(- CF$1 * ($B38*_c1+$C38*_c2+$D38*_c3+'Input spectra'!$Y37))</f>
        <v>1.5152250547650293E-14</v>
      </c>
      <c r="CG38">
        <f>CG$2*EXP(- CG$1 * ($B38*_c1+$C38*_c2+$D38*_c3+'Input spectra'!$Y37))</f>
        <v>1.0622776717758351E-14</v>
      </c>
      <c r="CH38">
        <f>CH$2*EXP(- CH$1 * ($B38*_c1+$C38*_c2+$D38*_c3+'Input spectra'!$Y37))</f>
        <v>7.4505762297968489E-15</v>
      </c>
      <c r="CI38">
        <f>CI$2*EXP(- CI$1 * ($B38*_c1+$C38*_c2+$D38*_c3+'Input spectra'!$Y37))</f>
        <v>5.2278818845600165E-15</v>
      </c>
      <c r="CJ38">
        <f>CJ$2*EXP(- CJ$1 * ($B38*_c1+$C38*_c2+$D38*_c3+'Input spectra'!$Y37))</f>
        <v>3.6697744016035259E-15</v>
      </c>
      <c r="CK38">
        <f>CK$2*EXP(- CK$1 * ($B38*_c1+$C38*_c2+$D38*_c3+'Input spectra'!$Y37))</f>
        <v>2.5770606188048659E-15</v>
      </c>
      <c r="CL38">
        <f>CL$2*EXP(- CL$1 * ($B38*_c1+$C38*_c2+$D38*_c3+'Input spectra'!$Y37))</f>
        <v>1.8104055841063064E-15</v>
      </c>
      <c r="CM38">
        <f>CM$2*EXP(- CM$1 * ($B38*_c1+$C38*_c2+$D38*_c3+'Input spectra'!$Y37))</f>
        <v>1.2722947328520559E-15</v>
      </c>
      <c r="CN38">
        <f>CN$2*EXP(- CN$1 * ($B38*_c1+$C38*_c2+$D38*_c3+'Input spectra'!$Y37))</f>
        <v>8.9444798954307316E-16</v>
      </c>
      <c r="CO38">
        <f>CO$2*EXP(- CO$1 * ($B38*_c1+$C38*_c2+$D38*_c3+'Input spectra'!$Y37))</f>
        <v>6.2903259022185511E-16</v>
      </c>
      <c r="CP38">
        <f>CP$2*EXP(- CP$1 * ($B38*_c1+$C38*_c2+$D38*_c3+'Input spectra'!$Y37))</f>
        <v>4.425244963066422E-16</v>
      </c>
      <c r="CQ38">
        <f>CQ$2*EXP(- CQ$1 * ($B38*_c1+$C38*_c2+$D38*_c3+'Input spectra'!$Y37))</f>
        <v>3.1141767087868235E-16</v>
      </c>
      <c r="CR38">
        <f>CR$2*EXP(- CR$1 * ($B38*_c1+$C38*_c2+$D38*_c3+'Input spectra'!$Y37))</f>
        <v>2.1922335372926021E-16</v>
      </c>
      <c r="CS38">
        <f>CS$2*EXP(- CS$1 * ($B38*_c1+$C38*_c2+$D38*_c3+'Input spectra'!$Y37))</f>
        <v>1.0221038167331959E-16</v>
      </c>
      <c r="CT38">
        <f>CT$2*EXP(- CT$1 * ($B38*_c1+$C38*_c2+$D38*_c3+'Input spectra'!$Y37))</f>
        <v>4.8074742983100896E-17</v>
      </c>
      <c r="CU38">
        <f>CU$2*EXP(- CU$1 * ($B38*_c1+$C38*_c2+$D38*_c3+'Input spectra'!$Y37))</f>
        <v>2.4109780966393314E-17</v>
      </c>
      <c r="CV38">
        <f>CV$2*EXP(- CV$1 * ($B38*_c1+$C38*_c2+$D38*_c3+'Input spectra'!$Y37))</f>
        <v>1.2145684609253719E-17</v>
      </c>
      <c r="CW38">
        <f>CW$2*EXP(- CW$1 * ($B38*_c1+$C38*_c2+$D38*_c3+'Input spectra'!$Y37))</f>
        <v>6.0055413384584627E-18</v>
      </c>
      <c r="CX38">
        <f>CX$2*EXP(- CX$1 * ($B38*_c1+$C38*_c2+$D38*_c3+'Input spectra'!$Y37))</f>
        <v>2.8587842132966653E-18</v>
      </c>
      <c r="CY38">
        <f>CY$2*EXP(- CY$1 * ($B38*_c1+$C38*_c2+$D38*_c3+'Input spectra'!$Y37))</f>
        <v>1.2784933252835742E-18</v>
      </c>
      <c r="CZ38">
        <f>CZ$2*EXP(- CZ$1 * ($B38*_c1+$C38*_c2+$D38*_c3+'Input spectra'!$Y37))</f>
        <v>5.1627545554295696E-19</v>
      </c>
      <c r="DA38">
        <f>DA$2*EXP(- DA$1 * ($B38*_c1+$C38*_c2+$D38*_c3+'Input spectra'!$Y37))</f>
        <v>1.7384265190381845E-19</v>
      </c>
      <c r="DB38">
        <f>DB$2*EXP(- DB$1 * ($B38*_c1+$C38*_c2+$D38*_c3+'Input spectra'!$Y37))</f>
        <v>3.9394037072722323E-20</v>
      </c>
      <c r="DC38">
        <f>DC$2*EXP(- DC$1 * ($B38*_c1+$C38*_c2+$D38*_c3+'Input spectra'!$Y37))</f>
        <v>1.8120984990573334E-21</v>
      </c>
      <c r="DD38">
        <f>DD$2*EXP(- DD$1 * ($B38*_c1+$C38*_c2+$D38*_c3+'Input spectra'!$Y37))</f>
        <v>0</v>
      </c>
      <c r="DE38">
        <f>DE$2*EXP(- DE$1 * ($B38*_c1+$C38*_c2+$D38*_c3+'Input spectra'!$Y37))</f>
        <v>0</v>
      </c>
      <c r="DF38">
        <f>DF$2*EXP(- DF$1 * ($B38*_c1+$C38*_c2+$D38*_c3+'Input spectra'!$Y37))</f>
        <v>0</v>
      </c>
      <c r="DG38">
        <f>DG$2*EXP(- DG$1 * ($B38*_c1+$C38*_c2+$D38*_c3+'Input spectra'!$Y37))</f>
        <v>0</v>
      </c>
      <c r="DH38">
        <f>DH$2*EXP(- DH$1 * ($B38*_c1+$C38*_c2+$D38*_c3+'Input spectra'!$Y37))</f>
        <v>0</v>
      </c>
      <c r="DI38">
        <f>DI$2*EXP(- DI$1 * ($B38*_c1+$C38*_c2+$D38*_c3+'Input spectra'!$Y37))</f>
        <v>0</v>
      </c>
      <c r="DJ38">
        <f>DJ$2*EXP(- DJ$1 * ($B38*_c1+$C38*_c2+$D38*_c3+'Input spectra'!$Y37))</f>
        <v>0</v>
      </c>
      <c r="DK38">
        <f>DK$2*EXP(- DK$1 * ($B38*_c1+$C38*_c2+$D38*_c3+'Input spectra'!$Y37))</f>
        <v>0</v>
      </c>
      <c r="DL38">
        <f>DL$2*EXP(- DL$1 * ($B38*_c1+$C38*_c2+$D38*_c3+'Input spectra'!$Y37))</f>
        <v>0</v>
      </c>
      <c r="DM38">
        <f>DM$2*EXP(- DM$1 * ($B38*_c1+$C38*_c2+$D38*_c3+'Input spectra'!$Y37))</f>
        <v>0</v>
      </c>
      <c r="DN38">
        <f>DN$2*EXP(- DN$1 * ($B38*_c1+$C38*_c2+$D38*_c3+'Input spectra'!$Y37))</f>
        <v>0</v>
      </c>
      <c r="DO38">
        <f>DO$2*EXP(- DO$1 * ($B38*_c1+$C38*_c2+$D38*_c3+'Input spectra'!$Y37))</f>
        <v>0</v>
      </c>
      <c r="DP38">
        <f>DP$2*EXP(- DP$1 * ($B38*_c1+$C38*_c2+$D38*_c3+'Input spectra'!$Y37))</f>
        <v>0</v>
      </c>
      <c r="DQ38">
        <f>DQ$2*EXP(- DQ$1 * ($B38*_c1+$C38*_c2+$D38*_c3+'Input spectra'!$Y37))</f>
        <v>0</v>
      </c>
      <c r="DR38">
        <f>DR$2*EXP(- DR$1 * ($B38*_c1+$C38*_c2+$D38*_c3+'Input spectra'!$Y37))</f>
        <v>0</v>
      </c>
      <c r="DS38">
        <f>DS$2*EXP(- DS$1 * ($B38*_c1+$C38*_c2+$D38*_c3+'Input spectra'!$Y37))</f>
        <v>0</v>
      </c>
      <c r="DT38">
        <f>DT$2*EXP(- DT$1 * ($B38*_c1+$C38*_c2+$D38*_c3+'Input spectra'!$Y37))</f>
        <v>0</v>
      </c>
      <c r="DU38">
        <f>DU$2*EXP(- DU$1 * ($B38*_c1+$C38*_c2+$D38*_c3+'Input spectra'!$Y37))</f>
        <v>0</v>
      </c>
      <c r="DV38">
        <f>DV$2*EXP(- DV$1 * ($B38*_c1+$C38*_c2+$D38*_c3+'Input spectra'!$Y37))</f>
        <v>0</v>
      </c>
      <c r="DW38">
        <f>DW$2*EXP(- DW$1 * ($B38*_c1+$C38*_c2+$D38*_c3+'Input spectra'!$Y37))</f>
        <v>0</v>
      </c>
      <c r="DX38">
        <f>DX$2*EXP(- DX$1 * ($B38*_c1+$C38*_c2+$D38*_c3+'Input spectra'!$Y37))</f>
        <v>0</v>
      </c>
      <c r="DY38">
        <f>DY$2*EXP(- DY$1 * ($B38*_c1+$C38*_c2+$D38*_c3+'Input spectra'!$Y37))</f>
        <v>0</v>
      </c>
      <c r="DZ38">
        <f>DZ$2*EXP(- DZ$1 * ($B38*_c1+$C38*_c2+$D38*_c3+'Input spectra'!$Y37))</f>
        <v>0</v>
      </c>
      <c r="EA38">
        <f>EA$2*EXP(- EA$1 * ($B38*_c1+$C38*_c2+$D38*_c3+'Input spectra'!$Y37))</f>
        <v>0</v>
      </c>
      <c r="EB38">
        <f>EB$2*EXP(- EB$1 * ($B38*_c1+$C38*_c2+$D38*_c3+'Input spectra'!$Y37))</f>
        <v>0</v>
      </c>
      <c r="EC38">
        <f>EC$2*EXP(- EC$1 * ($B38*_c1+$C38*_c2+$D38*_c3+'Input spectra'!$Y37))</f>
        <v>0</v>
      </c>
      <c r="ED38">
        <f>ED$2*EXP(- ED$1 * ($B38*_c1+$C38*_c2+$D38*_c3+'Input spectra'!$Y37))</f>
        <v>0</v>
      </c>
      <c r="EE38">
        <f>EE$2*EXP(- EE$1 * ($B38*_c1+$C38*_c2+$D38*_c3+'Input spectra'!$Y37))</f>
        <v>0</v>
      </c>
      <c r="EF38">
        <f>EF$2*EXP(- EF$1 * ($B38*_c1+$C38*_c2+$D38*_c3+'Input spectra'!$Y37))</f>
        <v>0</v>
      </c>
      <c r="EG38">
        <f>EG$2*EXP(- EG$1 * ($B38*_c1+$C38*_c2+$D38*_c3+'Input spectra'!$Y37))</f>
        <v>0</v>
      </c>
      <c r="EH38">
        <f>EH$2*EXP(- EH$1 * ($B38*_c1+$C38*_c2+$D38*_c3+'Input spectra'!$Y37))</f>
        <v>0</v>
      </c>
      <c r="EI38">
        <f>EI$2*EXP(- EI$1 * ($B38*_c1+$C38*_c2+$D38*_c3+'Input spectra'!$Y37))</f>
        <v>0</v>
      </c>
      <c r="EJ38">
        <f>EJ$2*EXP(- EJ$1 * ($B38*_c1+$C38*_c2+$D38*_c3+'Input spectra'!$Y37))</f>
        <v>0</v>
      </c>
      <c r="EK38">
        <f>EK$2*EXP(- EK$1 * ($B38*_c1+$C38*_c2+$D38*_c3+'Input spectra'!$Y37))</f>
        <v>0</v>
      </c>
      <c r="EL38">
        <f>EL$2*EXP(- EL$1 * ($B38*_c1+$C38*_c2+$D38*_c3+'Input spectra'!$Y37))</f>
        <v>0</v>
      </c>
      <c r="EM38">
        <f>EM$2*EXP(- EM$1 * ($B38*_c1+$C38*_c2+$D38*_c3+'Input spectra'!$Y37))</f>
        <v>0</v>
      </c>
      <c r="EN38">
        <f>EN$2*EXP(- EN$1 * ($B38*_c1+$C38*_c2+$D38*_c3+'Input spectra'!$Y37))</f>
        <v>0</v>
      </c>
      <c r="EO38">
        <f>EO$2*EXP(- EO$1 * ($B38*_c1+$C38*_c2+$D38*_c3+'Input spectra'!$Y37))</f>
        <v>0</v>
      </c>
      <c r="EP38">
        <f>EP$2*EXP(- EP$1 * ($B38*_c1+$C38*_c2+$D38*_c3+'Input spectra'!$Y37))</f>
        <v>0</v>
      </c>
      <c r="EQ38">
        <f>EQ$2*EXP(- EQ$1 * ($B38*_c1+$C38*_c2+$D38*_c3+'Input spectra'!$Y37))</f>
        <v>0</v>
      </c>
      <c r="ER38">
        <f>ER$2*EXP(- ER$1 * ($B38*_c1+$C38*_c2+$D38*_c3+'Input spectra'!$Y37))</f>
        <v>0</v>
      </c>
      <c r="ES38">
        <f>ES$2*EXP(- ES$1 * ($B38*_c1+$C38*_c2+$D38*_c3+'Input spectra'!$Y37))</f>
        <v>0</v>
      </c>
      <c r="ET38">
        <f>ET$2*EXP(- ET$1 * ($B38*_c1+$C38*_c2+$D38*_c3+'Input spectra'!$Y37))</f>
        <v>0</v>
      </c>
      <c r="EU38">
        <f>EU$2*EXP(- EU$1 * ($B38*_c1+$C38*_c2+$D38*_c3+'Input spectra'!$Y37))</f>
        <v>0</v>
      </c>
      <c r="EV38">
        <f>EV$2*EXP(- EV$1 * ($B38*_c1+$C38*_c2+$D38*_c3+'Input spectra'!$Y37))</f>
        <v>0</v>
      </c>
      <c r="EW38">
        <f>EW$2*EXP(- EW$1 * ($B38*_c1+$C38*_c2+$D38*_c3+'Input spectra'!$Y37))</f>
        <v>0</v>
      </c>
      <c r="EX38">
        <f>EX$2*EXP(- EX$1 * ($B38*_c1+$C38*_c2+$D38*_c3+'Input spectra'!$Y37))</f>
        <v>0</v>
      </c>
      <c r="EY38">
        <f>EY$2*EXP(- EY$1 * ($B38*_c1+$C38*_c2+$D38*_c3+'Input spectra'!$Y37))</f>
        <v>0</v>
      </c>
      <c r="FA38">
        <f t="shared" si="0"/>
        <v>7.2622613677288561E-2</v>
      </c>
      <c r="FD38">
        <f>(1-EXP(-($B38*_c1+$C38*_c2+$D38*_c3+'Input spectra'!$Y37)*_t))/2</f>
        <v>0.40261399081495597</v>
      </c>
      <c r="FE38">
        <f>LN(1-FD38)/(-($B38*_c1+$C38*_c2+$D38*_c3+'Input spectra'!$Y37))</f>
        <v>0.15746187099780032</v>
      </c>
    </row>
    <row r="39" spans="1:161" x14ac:dyDescent="0.25">
      <c r="A39">
        <v>460</v>
      </c>
      <c r="B39">
        <f>'Input spectra'!B38</f>
        <v>0.35635589111429</v>
      </c>
      <c r="C39">
        <f>'Input spectra'!D38</f>
        <v>0.24259151171516699</v>
      </c>
      <c r="D39">
        <f>'Input spectra'!F38</f>
        <v>0.152002051131784</v>
      </c>
      <c r="E39">
        <f>E$2*EXP(- E$1 * ($B39*_c1+$C39*_c2+$D39*_c3+'Input spectra'!$Y38))</f>
        <v>2.0653927966864227E-2</v>
      </c>
      <c r="F39">
        <f>F$2*EXP(- F$1 * ($B39*_c1+$C39*_c2+$D39*_c3+'Input spectra'!$Y38))</f>
        <v>1.4960073926965172E-2</v>
      </c>
      <c r="G39">
        <f>G$2*EXP(- G$1 * ($B39*_c1+$C39*_c2+$D39*_c3+'Input spectra'!$Y38))</f>
        <v>1.0835312677142132E-2</v>
      </c>
      <c r="H39">
        <f>H$2*EXP(- H$1 * ($B39*_c1+$C39*_c2+$D39*_c3+'Input spectra'!$Y38))</f>
        <v>7.8473936268242967E-3</v>
      </c>
      <c r="I39">
        <f>I$2*EXP(- I$1 * ($B39*_c1+$C39*_c2+$D39*_c3+'Input spectra'!$Y38))</f>
        <v>5.6831007118428121E-3</v>
      </c>
      <c r="J39">
        <f>J$2*EXP(- J$1 * ($B39*_c1+$C39*_c2+$D39*_c3+'Input spectra'!$Y38))</f>
        <v>4.1154831755263665E-3</v>
      </c>
      <c r="K39">
        <f>K$2*EXP(- K$1 * ($B39*_c1+$C39*_c2+$D39*_c3+'Input spectra'!$Y38))</f>
        <v>2.9801045554492308E-3</v>
      </c>
      <c r="L39">
        <f>L$2*EXP(- L$1 * ($B39*_c1+$C39*_c2+$D39*_c3+'Input spectra'!$Y38))</f>
        <v>2.1578288006038255E-3</v>
      </c>
      <c r="M39">
        <f>M$2*EXP(- M$1 * ($B39*_c1+$C39*_c2+$D39*_c3+'Input spectra'!$Y38))</f>
        <v>1.5623448297290927E-3</v>
      </c>
      <c r="N39">
        <f>N$2*EXP(- N$1 * ($B39*_c1+$C39*_c2+$D39*_c3+'Input spectra'!$Y38))</f>
        <v>1.1311256006511258E-3</v>
      </c>
      <c r="O39">
        <f>O$2*EXP(- O$1 * ($B39*_c1+$C39*_c2+$D39*_c3+'Input spectra'!$Y38))</f>
        <v>8.1887646771831293E-4</v>
      </c>
      <c r="P39">
        <f>P$2*EXP(- P$1 * ($B39*_c1+$C39*_c2+$D39*_c3+'Input spectra'!$Y38))</f>
        <v>5.9278766156196461E-4</v>
      </c>
      <c r="Q39">
        <f>Q$2*EXP(- Q$1 * ($B39*_c1+$C39*_c2+$D39*_c3+'Input spectra'!$Y38))</f>
        <v>4.2909425503664066E-4</v>
      </c>
      <c r="R39">
        <f>R$2*EXP(- R$1 * ($B39*_c1+$C39*_c2+$D39*_c3+'Input spectra'!$Y38))</f>
        <v>3.1058364891393525E-4</v>
      </c>
      <c r="S39">
        <f>S$2*EXP(- S$1 * ($B39*_c1+$C39*_c2+$D39*_c3+'Input spectra'!$Y38))</f>
        <v>2.2478968193193587E-4</v>
      </c>
      <c r="T39">
        <f>T$2*EXP(- T$1 * ($B39*_c1+$C39*_c2+$D39*_c3+'Input spectra'!$Y38))</f>
        <v>1.626842827022391E-4</v>
      </c>
      <c r="U39">
        <f>U$2*EXP(- U$1 * ($B39*_c1+$C39*_c2+$D39*_c3+'Input spectra'!$Y38))</f>
        <v>1.1772963321761141E-4</v>
      </c>
      <c r="V39">
        <f>V$2*EXP(- V$1 * ($B39*_c1+$C39*_c2+$D39*_c3+'Input spectra'!$Y38))</f>
        <v>8.5191541142937377E-5</v>
      </c>
      <c r="W39">
        <f>W$2*EXP(- W$1 * ($B39*_c1+$C39*_c2+$D39*_c3+'Input spectra'!$Y38))</f>
        <v>6.1642061685393139E-5</v>
      </c>
      <c r="X39">
        <f>X$2*EXP(- X$1 * ($B39*_c1+$C39*_c2+$D39*_c3+'Input spectra'!$Y38))</f>
        <v>4.4599226701871398E-5</v>
      </c>
      <c r="Y39">
        <f>Y$2*EXP(- Y$1 * ($B39*_c1+$C39*_c2+$D39*_c3+'Input spectra'!$Y38))</f>
        <v>3.2266100010383464E-5</v>
      </c>
      <c r="Z39">
        <f>Z$2*EXP(- Z$1 * ($B39*_c1+$C39*_c2+$D39*_c3+'Input spectra'!$Y38))</f>
        <v>2.3341785051139373E-5</v>
      </c>
      <c r="AA39">
        <f>AA$2*EXP(- AA$1 * ($B39*_c1+$C39*_c2+$D39*_c3+'Input spectra'!$Y38))</f>
        <v>1.6884552436942542E-5</v>
      </c>
      <c r="AB39">
        <f>AB$2*EXP(- AB$1 * ($B39*_c1+$C39*_c2+$D39*_c3+'Input spectra'!$Y38))</f>
        <v>1.2212719421437216E-5</v>
      </c>
      <c r="AC39">
        <f>AC$2*EXP(- AC$1 * ($B39*_c1+$C39*_c2+$D39*_c3+'Input spectra'!$Y38))</f>
        <v>8.8328726874629258E-6</v>
      </c>
      <c r="AD39">
        <f>AD$2*EXP(- AD$1 * ($B39*_c1+$C39*_c2+$D39*_c3+'Input spectra'!$Y38))</f>
        <v>6.3878945382411839E-6</v>
      </c>
      <c r="AE39">
        <f>AE$2*EXP(- AE$1 * ($B39*_c1+$C39*_c2+$D39*_c3+'Input spectra'!$Y38))</f>
        <v>4.6193309126540749E-6</v>
      </c>
      <c r="AF39">
        <f>AF$2*EXP(- AF$1 * ($B39*_c1+$C39*_c2+$D39*_c3+'Input spectra'!$Y38))</f>
        <v>3.3401453114744826E-6</v>
      </c>
      <c r="AG39">
        <f>AG$2*EXP(- AG$1 * ($B39*_c1+$C39*_c2+$D39*_c3+'Input spectra'!$Y38))</f>
        <v>2.4149934547195963E-6</v>
      </c>
      <c r="AH39">
        <f>AH$2*EXP(- AH$1 * ($B39*_c1+$C39*_c2+$D39*_c3+'Input spectra'!$Y38))</f>
        <v>1.7459435976771431E-6</v>
      </c>
      <c r="AI39">
        <f>AI$2*EXP(- AI$1 * ($B39*_c1+$C39*_c2+$D39*_c3+'Input spectra'!$Y38))</f>
        <v>1.26213974247529E-6</v>
      </c>
      <c r="AJ39">
        <f>AJ$2*EXP(- AJ$1 * ($B39*_c1+$C39*_c2+$D39*_c3+'Input spectra'!$Y38))</f>
        <v>9.1231950861520624E-7</v>
      </c>
      <c r="AK39">
        <f>AK$2*EXP(- AK$1 * ($B39*_c1+$C39*_c2+$D39*_c3+'Input spectra'!$Y38))</f>
        <v>6.5939865331387978E-7</v>
      </c>
      <c r="AL39">
        <f>AL$2*EXP(- AL$1 * ($B39*_c1+$C39*_c2+$D39*_c3+'Input spectra'!$Y38))</f>
        <v>4.7655166503420649E-7</v>
      </c>
      <c r="AM39">
        <f>AM$2*EXP(- AM$1 * ($B39*_c1+$C39*_c2+$D39*_c3+'Input spectra'!$Y38))</f>
        <v>3.4437531510271536E-7</v>
      </c>
      <c r="AN39">
        <f>AN$2*EXP(- AN$1 * ($B39*_c1+$C39*_c2+$D39*_c3+'Input spectra'!$Y38))</f>
        <v>2.4883607723905632E-7</v>
      </c>
      <c r="AO39">
        <f>AO$2*EXP(- AO$1 * ($B39*_c1+$C39*_c2+$D39*_c3+'Input spectra'!$Y38))</f>
        <v>1.7978489061714248E-7</v>
      </c>
      <c r="AP39">
        <f>AP$2*EXP(- AP$1 * ($B39*_c1+$C39*_c2+$D39*_c3+'Input spectra'!$Y38))</f>
        <v>1.2988252473388207E-7</v>
      </c>
      <c r="AQ39">
        <f>AQ$2*EXP(- AQ$1 * ($B39*_c1+$C39*_c2+$D39*_c3+'Input spectra'!$Y38))</f>
        <v>9.382208807401E-8</v>
      </c>
      <c r="AR39">
        <f>AR$2*EXP(- AR$1 * ($B39*_c1+$C39*_c2+$D39*_c3+'Input spectra'!$Y38))</f>
        <v>6.776655885588763E-8</v>
      </c>
      <c r="AS39">
        <f>AS$2*EXP(- AS$1 * ($B39*_c1+$C39*_c2+$D39*_c3+'Input spectra'!$Y38))</f>
        <v>4.8941901430168231E-8</v>
      </c>
      <c r="AT39">
        <f>AT$2*EXP(- AT$1 * ($B39*_c1+$C39*_c2+$D39*_c3+'Input spectra'!$Y38))</f>
        <v>3.5342753444798969E-8</v>
      </c>
      <c r="AU39">
        <f>AU$2*EXP(- AU$1 * ($B39*_c1+$C39*_c2+$D39*_c3+'Input spectra'!$Y38))</f>
        <v>2.5519555449402757E-8</v>
      </c>
      <c r="AV39">
        <f>AV$2*EXP(- AV$1 * ($B39*_c1+$C39*_c2+$D39*_c3+'Input spectra'!$Y38))</f>
        <v>1.8424598021292644E-8</v>
      </c>
      <c r="AW39">
        <f>AW$2*EXP(- AW$1 * ($B39*_c1+$C39*_c2+$D39*_c3+'Input spectra'!$Y38))</f>
        <v>1.3300688177546249E-8</v>
      </c>
      <c r="AX39">
        <f>AX$2*EXP(- AX$1 * ($B39*_c1+$C39*_c2+$D39*_c3+'Input spectra'!$Y38))</f>
        <v>9.6006430749583574E-9</v>
      </c>
      <c r="AY39">
        <f>AY$2*EXP(- AY$1 * ($B39*_c1+$C39*_c2+$D39*_c3+'Input spectra'!$Y38))</f>
        <v>6.254857098666778E-9</v>
      </c>
      <c r="AZ39">
        <f>AZ$2*EXP(- AZ$1 * ($B39*_c1+$C39*_c2+$D39*_c3+'Input spectra'!$Y38))</f>
        <v>3.9170998899014325E-9</v>
      </c>
      <c r="BA39">
        <f>BA$2*EXP(- BA$1 * ($B39*_c1+$C39*_c2+$D39*_c3+'Input spectra'!$Y38))</f>
        <v>2.584323973552484E-9</v>
      </c>
      <c r="BB39">
        <f>BB$2*EXP(- BB$1 * ($B39*_c1+$C39*_c2+$D39*_c3+'Input spectra'!$Y38))</f>
        <v>1.7350062893092573E-9</v>
      </c>
      <c r="BC39">
        <f>BC$2*EXP(- BC$1 * ($B39*_c1+$C39*_c2+$D39*_c3+'Input spectra'!$Y38))</f>
        <v>1.1763489897851397E-9</v>
      </c>
      <c r="BD39">
        <f>BD$2*EXP(- BD$1 * ($B39*_c1+$C39*_c2+$D39*_c3+'Input spectra'!$Y38))</f>
        <v>8.0289137680048809E-10</v>
      </c>
      <c r="BE39">
        <f>BE$2*EXP(- BE$1 * ($B39*_c1+$C39*_c2+$D39*_c3+'Input spectra'!$Y38))</f>
        <v>5.5069706112545047E-10</v>
      </c>
      <c r="BF39">
        <f>BF$2*EXP(- BF$1 * ($B39*_c1+$C39*_c2+$D39*_c3+'Input spectra'!$Y38))</f>
        <v>3.7917887839167996E-10</v>
      </c>
      <c r="BG39">
        <f>BG$2*EXP(- BG$1 * ($B39*_c1+$C39*_c2+$D39*_c3+'Input spectra'!$Y38))</f>
        <v>2.6190500341773781E-10</v>
      </c>
      <c r="BH39">
        <f>BH$2*EXP(- BH$1 * ($B39*_c1+$C39*_c2+$D39*_c3+'Input spectra'!$Y38))</f>
        <v>1.8138188273907123E-10</v>
      </c>
      <c r="BI39">
        <f>BI$2*EXP(- BI$1 * ($B39*_c1+$C39*_c2+$D39*_c3+'Input spectra'!$Y38))</f>
        <v>1.2590207297264103E-10</v>
      </c>
      <c r="BJ39">
        <f>BJ$2*EXP(- BJ$1 * ($B39*_c1+$C39*_c2+$D39*_c3+'Input spectra'!$Y38))</f>
        <v>8.7566218969223475E-11</v>
      </c>
      <c r="BK39">
        <f>BK$2*EXP(- BK$1 * ($B39*_c1+$C39*_c2+$D39*_c3+'Input spectra'!$Y38))</f>
        <v>6.1010841629901958E-11</v>
      </c>
      <c r="BL39">
        <f>BL$2*EXP(- BL$1 * ($B39*_c1+$C39*_c2+$D39*_c3+'Input spectra'!$Y38))</f>
        <v>4.2576005468474817E-11</v>
      </c>
      <c r="BM39">
        <f>BM$2*EXP(- BM$1 * ($B39*_c1+$C39*_c2+$D39*_c3+'Input spectra'!$Y38))</f>
        <v>2.9753978519956204E-11</v>
      </c>
      <c r="BN39">
        <f>BN$2*EXP(- BN$1 * ($B39*_c1+$C39*_c2+$D39*_c3+'Input spectra'!$Y38))</f>
        <v>2.0820579522343881E-11</v>
      </c>
      <c r="BO39">
        <f>BO$2*EXP(- BO$1 * ($B39*_c1+$C39*_c2+$D39*_c3+'Input spectra'!$Y38))</f>
        <v>1.4586862735291745E-11</v>
      </c>
      <c r="BP39">
        <f>BP$2*EXP(- BP$1 * ($B39*_c1+$C39*_c2+$D39*_c3+'Input spectra'!$Y38))</f>
        <v>1.023086902182699E-11</v>
      </c>
      <c r="BQ39">
        <f>BQ$2*EXP(- BQ$1 * ($B39*_c1+$C39*_c2+$D39*_c3+'Input spectra'!$Y38))</f>
        <v>7.1830717171426483E-12</v>
      </c>
      <c r="BR39">
        <f>BR$2*EXP(- BR$1 * ($B39*_c1+$C39*_c2+$D39*_c3+'Input spectra'!$Y38))</f>
        <v>5.0480626078489392E-12</v>
      </c>
      <c r="BS39">
        <f>BS$2*EXP(- BS$1 * ($B39*_c1+$C39*_c2+$D39*_c3+'Input spectra'!$Y38))</f>
        <v>3.5508266289056526E-12</v>
      </c>
      <c r="BT39">
        <f>BT$2*EXP(- BT$1 * ($B39*_c1+$C39*_c2+$D39*_c3+'Input spectra'!$Y38))</f>
        <v>2.4997738848572017E-12</v>
      </c>
      <c r="BU39">
        <f>BU$2*EXP(- BU$1 * ($B39*_c1+$C39*_c2+$D39*_c3+'Input spectra'!$Y38))</f>
        <v>1.7612350688691656E-12</v>
      </c>
      <c r="BV39">
        <f>BV$2*EXP(- BV$1 * ($B39*_c1+$C39*_c2+$D39*_c3+'Input spectra'!$Y38))</f>
        <v>1.2418244404994847E-12</v>
      </c>
      <c r="BW39">
        <f>BW$2*EXP(- BW$1 * ($B39*_c1+$C39*_c2+$D39*_c3+'Input spectra'!$Y38))</f>
        <v>8.7621791258234515E-13</v>
      </c>
      <c r="BX39">
        <f>BX$2*EXP(- BX$1 * ($B39*_c1+$C39*_c2+$D39*_c3+'Input spectra'!$Y38))</f>
        <v>6.1866769094556006E-13</v>
      </c>
      <c r="BY39">
        <f>BY$2*EXP(- BY$1 * ($B39*_c1+$C39*_c2+$D39*_c3+'Input spectra'!$Y38))</f>
        <v>4.3710103837041894E-13</v>
      </c>
      <c r="BZ39">
        <f>BZ$2*EXP(- BZ$1 * ($B39*_c1+$C39*_c2+$D39*_c3+'Input spectra'!$Y38))</f>
        <v>3.0900979056948968E-13</v>
      </c>
      <c r="CA39">
        <f>CA$2*EXP(- CA$1 * ($B39*_c1+$C39*_c2+$D39*_c3+'Input spectra'!$Y38))</f>
        <v>2.1858311028681662E-13</v>
      </c>
      <c r="CB39">
        <f>CB$2*EXP(- CB$1 * ($B39*_c1+$C39*_c2+$D39*_c3+'Input spectra'!$Y38))</f>
        <v>1.5470480990388647E-13</v>
      </c>
      <c r="CC39">
        <f>CC$2*EXP(- CC$1 * ($B39*_c1+$C39*_c2+$D39*_c3+'Input spectra'!$Y38))</f>
        <v>1.0955283158648957E-13</v>
      </c>
      <c r="CD39">
        <f>CD$2*EXP(- CD$1 * ($B39*_c1+$C39*_c2+$D39*_c3+'Input spectra'!$Y38))</f>
        <v>7.7618712661136985E-14</v>
      </c>
      <c r="CE39">
        <f>CE$2*EXP(- CE$1 * ($B39*_c1+$C39*_c2+$D39*_c3+'Input spectra'!$Y38))</f>
        <v>5.5020359941307398E-14</v>
      </c>
      <c r="CF39">
        <f>CF$2*EXP(- CF$1 * ($B39*_c1+$C39*_c2+$D39*_c3+'Input spectra'!$Y38))</f>
        <v>3.9019913743173695E-14</v>
      </c>
      <c r="CG39">
        <f>CG$2*EXP(- CG$1 * ($B39*_c1+$C39*_c2+$D39*_c3+'Input spectra'!$Y38))</f>
        <v>2.7685178700716781E-14</v>
      </c>
      <c r="CH39">
        <f>CH$2*EXP(- CH$1 * ($B39*_c1+$C39*_c2+$D39*_c3+'Input spectra'!$Y38))</f>
        <v>1.9651660674218859E-14</v>
      </c>
      <c r="CI39">
        <f>CI$2*EXP(- CI$1 * ($B39*_c1+$C39*_c2+$D39*_c3+'Input spectra'!$Y38))</f>
        <v>1.3955174674957908E-14</v>
      </c>
      <c r="CJ39">
        <f>CJ$2*EXP(- CJ$1 * ($B39*_c1+$C39*_c2+$D39*_c3+'Input spectra'!$Y38))</f>
        <v>9.9140017887505763E-15</v>
      </c>
      <c r="CK39">
        <f>CK$2*EXP(- CK$1 * ($B39*_c1+$C39*_c2+$D39*_c3+'Input spectra'!$Y38))</f>
        <v>7.0458659498296212E-15</v>
      </c>
      <c r="CL39">
        <f>CL$2*EXP(- CL$1 * ($B39*_c1+$C39*_c2+$D39*_c3+'Input spectra'!$Y38))</f>
        <v>5.0094003115982603E-15</v>
      </c>
      <c r="CM39">
        <f>CM$2*EXP(- CM$1 * ($B39*_c1+$C39*_c2+$D39*_c3+'Input spectra'!$Y38))</f>
        <v>3.5628513513737276E-15</v>
      </c>
      <c r="CN39">
        <f>CN$2*EXP(- CN$1 * ($B39*_c1+$C39*_c2+$D39*_c3+'Input spectra'!$Y38))</f>
        <v>2.5349253945754851E-15</v>
      </c>
      <c r="CO39">
        <f>CO$2*EXP(- CO$1 * ($B39*_c1+$C39*_c2+$D39*_c3+'Input spectra'!$Y38))</f>
        <v>1.8041944923782411E-15</v>
      </c>
      <c r="CP39">
        <f>CP$2*EXP(- CP$1 * ($B39*_c1+$C39*_c2+$D39*_c3+'Input spectra'!$Y38))</f>
        <v>1.2845400169317631E-15</v>
      </c>
      <c r="CQ39">
        <f>CQ$2*EXP(- CQ$1 * ($B39*_c1+$C39*_c2+$D39*_c3+'Input spectra'!$Y38))</f>
        <v>9.148579998802024E-16</v>
      </c>
      <c r="CR39">
        <f>CR$2*EXP(- CR$1 * ($B39*_c1+$C39*_c2+$D39*_c3+'Input spectra'!$Y38))</f>
        <v>6.5177450909161426E-16</v>
      </c>
      <c r="CS39">
        <f>CS$2*EXP(- CS$1 * ($B39*_c1+$C39*_c2+$D39*_c3+'Input spectra'!$Y38))</f>
        <v>3.075428819720459E-16</v>
      </c>
      <c r="CT39">
        <f>CT$2*EXP(- CT$1 * ($B39*_c1+$C39*_c2+$D39*_c3+'Input spectra'!$Y38))</f>
        <v>1.4639550995830169E-16</v>
      </c>
      <c r="CU39">
        <f>CU$2*EXP(- CU$1 * ($B39*_c1+$C39*_c2+$D39*_c3+'Input spectra'!$Y38))</f>
        <v>7.4302626645935392E-17</v>
      </c>
      <c r="CV39">
        <f>CV$2*EXP(- CV$1 * ($B39*_c1+$C39*_c2+$D39*_c3+'Input spectra'!$Y38))</f>
        <v>3.7882010243380723E-17</v>
      </c>
      <c r="CW39">
        <f>CW$2*EXP(- CW$1 * ($B39*_c1+$C39*_c2+$D39*_c3+'Input spectra'!$Y38))</f>
        <v>1.8956724322176196E-17</v>
      </c>
      <c r="CX39">
        <f>CX$2*EXP(- CX$1 * ($B39*_c1+$C39*_c2+$D39*_c3+'Input spectra'!$Y38))</f>
        <v>9.1325619067482473E-18</v>
      </c>
      <c r="CY39">
        <f>CY$2*EXP(- CY$1 * ($B39*_c1+$C39*_c2+$D39*_c3+'Input spectra'!$Y38))</f>
        <v>4.1334227993462841E-18</v>
      </c>
      <c r="CZ39">
        <f>CZ$2*EXP(- CZ$1 * ($B39*_c1+$C39*_c2+$D39*_c3+'Input spectra'!$Y38))</f>
        <v>1.6892462370805295E-18</v>
      </c>
      <c r="DA39">
        <f>DA$2*EXP(- DA$1 * ($B39*_c1+$C39*_c2+$D39*_c3+'Input spectra'!$Y38))</f>
        <v>5.7566249538915766E-19</v>
      </c>
      <c r="DB39">
        <f>DB$2*EXP(- DB$1 * ($B39*_c1+$C39*_c2+$D39*_c3+'Input spectra'!$Y38))</f>
        <v>1.3202075219368332E-19</v>
      </c>
      <c r="DC39">
        <f>DC$2*EXP(- DC$1 * ($B39*_c1+$C39*_c2+$D39*_c3+'Input spectra'!$Y38))</f>
        <v>6.1460152025534401E-21</v>
      </c>
      <c r="DD39">
        <f>DD$2*EXP(- DD$1 * ($B39*_c1+$C39*_c2+$D39*_c3+'Input spectra'!$Y38))</f>
        <v>0</v>
      </c>
      <c r="DE39">
        <f>DE$2*EXP(- DE$1 * ($B39*_c1+$C39*_c2+$D39*_c3+'Input spectra'!$Y38))</f>
        <v>0</v>
      </c>
      <c r="DF39">
        <f>DF$2*EXP(- DF$1 * ($B39*_c1+$C39*_c2+$D39*_c3+'Input spectra'!$Y38))</f>
        <v>0</v>
      </c>
      <c r="DG39">
        <f>DG$2*EXP(- DG$1 * ($B39*_c1+$C39*_c2+$D39*_c3+'Input spectra'!$Y38))</f>
        <v>0</v>
      </c>
      <c r="DH39">
        <f>DH$2*EXP(- DH$1 * ($B39*_c1+$C39*_c2+$D39*_c3+'Input spectra'!$Y38))</f>
        <v>0</v>
      </c>
      <c r="DI39">
        <f>DI$2*EXP(- DI$1 * ($B39*_c1+$C39*_c2+$D39*_c3+'Input spectra'!$Y38))</f>
        <v>0</v>
      </c>
      <c r="DJ39">
        <f>DJ$2*EXP(- DJ$1 * ($B39*_c1+$C39*_c2+$D39*_c3+'Input spectra'!$Y38))</f>
        <v>0</v>
      </c>
      <c r="DK39">
        <f>DK$2*EXP(- DK$1 * ($B39*_c1+$C39*_c2+$D39*_c3+'Input spectra'!$Y38))</f>
        <v>0</v>
      </c>
      <c r="DL39">
        <f>DL$2*EXP(- DL$1 * ($B39*_c1+$C39*_c2+$D39*_c3+'Input spectra'!$Y38))</f>
        <v>0</v>
      </c>
      <c r="DM39">
        <f>DM$2*EXP(- DM$1 * ($B39*_c1+$C39*_c2+$D39*_c3+'Input spectra'!$Y38))</f>
        <v>0</v>
      </c>
      <c r="DN39">
        <f>DN$2*EXP(- DN$1 * ($B39*_c1+$C39*_c2+$D39*_c3+'Input spectra'!$Y38))</f>
        <v>0</v>
      </c>
      <c r="DO39">
        <f>DO$2*EXP(- DO$1 * ($B39*_c1+$C39*_c2+$D39*_c3+'Input spectra'!$Y38))</f>
        <v>0</v>
      </c>
      <c r="DP39">
        <f>DP$2*EXP(- DP$1 * ($B39*_c1+$C39*_c2+$D39*_c3+'Input spectra'!$Y38))</f>
        <v>0</v>
      </c>
      <c r="DQ39">
        <f>DQ$2*EXP(- DQ$1 * ($B39*_c1+$C39*_c2+$D39*_c3+'Input spectra'!$Y38))</f>
        <v>0</v>
      </c>
      <c r="DR39">
        <f>DR$2*EXP(- DR$1 * ($B39*_c1+$C39*_c2+$D39*_c3+'Input spectra'!$Y38))</f>
        <v>0</v>
      </c>
      <c r="DS39">
        <f>DS$2*EXP(- DS$1 * ($B39*_c1+$C39*_c2+$D39*_c3+'Input spectra'!$Y38))</f>
        <v>0</v>
      </c>
      <c r="DT39">
        <f>DT$2*EXP(- DT$1 * ($B39*_c1+$C39*_c2+$D39*_c3+'Input spectra'!$Y38))</f>
        <v>0</v>
      </c>
      <c r="DU39">
        <f>DU$2*EXP(- DU$1 * ($B39*_c1+$C39*_c2+$D39*_c3+'Input spectra'!$Y38))</f>
        <v>0</v>
      </c>
      <c r="DV39">
        <f>DV$2*EXP(- DV$1 * ($B39*_c1+$C39*_c2+$D39*_c3+'Input spectra'!$Y38))</f>
        <v>0</v>
      </c>
      <c r="DW39">
        <f>DW$2*EXP(- DW$1 * ($B39*_c1+$C39*_c2+$D39*_c3+'Input spectra'!$Y38))</f>
        <v>0</v>
      </c>
      <c r="DX39">
        <f>DX$2*EXP(- DX$1 * ($B39*_c1+$C39*_c2+$D39*_c3+'Input spectra'!$Y38))</f>
        <v>0</v>
      </c>
      <c r="DY39">
        <f>DY$2*EXP(- DY$1 * ($B39*_c1+$C39*_c2+$D39*_c3+'Input spectra'!$Y38))</f>
        <v>0</v>
      </c>
      <c r="DZ39">
        <f>DZ$2*EXP(- DZ$1 * ($B39*_c1+$C39*_c2+$D39*_c3+'Input spectra'!$Y38))</f>
        <v>0</v>
      </c>
      <c r="EA39">
        <f>EA$2*EXP(- EA$1 * ($B39*_c1+$C39*_c2+$D39*_c3+'Input spectra'!$Y38))</f>
        <v>0</v>
      </c>
      <c r="EB39">
        <f>EB$2*EXP(- EB$1 * ($B39*_c1+$C39*_c2+$D39*_c3+'Input spectra'!$Y38))</f>
        <v>0</v>
      </c>
      <c r="EC39">
        <f>EC$2*EXP(- EC$1 * ($B39*_c1+$C39*_c2+$D39*_c3+'Input spectra'!$Y38))</f>
        <v>0</v>
      </c>
      <c r="ED39">
        <f>ED$2*EXP(- ED$1 * ($B39*_c1+$C39*_c2+$D39*_c3+'Input spectra'!$Y38))</f>
        <v>0</v>
      </c>
      <c r="EE39">
        <f>EE$2*EXP(- EE$1 * ($B39*_c1+$C39*_c2+$D39*_c3+'Input spectra'!$Y38))</f>
        <v>0</v>
      </c>
      <c r="EF39">
        <f>EF$2*EXP(- EF$1 * ($B39*_c1+$C39*_c2+$D39*_c3+'Input spectra'!$Y38))</f>
        <v>0</v>
      </c>
      <c r="EG39">
        <f>EG$2*EXP(- EG$1 * ($B39*_c1+$C39*_c2+$D39*_c3+'Input spectra'!$Y38))</f>
        <v>0</v>
      </c>
      <c r="EH39">
        <f>EH$2*EXP(- EH$1 * ($B39*_c1+$C39*_c2+$D39*_c3+'Input spectra'!$Y38))</f>
        <v>0</v>
      </c>
      <c r="EI39">
        <f>EI$2*EXP(- EI$1 * ($B39*_c1+$C39*_c2+$D39*_c3+'Input spectra'!$Y38))</f>
        <v>0</v>
      </c>
      <c r="EJ39">
        <f>EJ$2*EXP(- EJ$1 * ($B39*_c1+$C39*_c2+$D39*_c3+'Input spectra'!$Y38))</f>
        <v>0</v>
      </c>
      <c r="EK39">
        <f>EK$2*EXP(- EK$1 * ($B39*_c1+$C39*_c2+$D39*_c3+'Input spectra'!$Y38))</f>
        <v>0</v>
      </c>
      <c r="EL39">
        <f>EL$2*EXP(- EL$1 * ($B39*_c1+$C39*_c2+$D39*_c3+'Input spectra'!$Y38))</f>
        <v>0</v>
      </c>
      <c r="EM39">
        <f>EM$2*EXP(- EM$1 * ($B39*_c1+$C39*_c2+$D39*_c3+'Input spectra'!$Y38))</f>
        <v>0</v>
      </c>
      <c r="EN39">
        <f>EN$2*EXP(- EN$1 * ($B39*_c1+$C39*_c2+$D39*_c3+'Input spectra'!$Y38))</f>
        <v>0</v>
      </c>
      <c r="EO39">
        <f>EO$2*EXP(- EO$1 * ($B39*_c1+$C39*_c2+$D39*_c3+'Input spectra'!$Y38))</f>
        <v>0</v>
      </c>
      <c r="EP39">
        <f>EP$2*EXP(- EP$1 * ($B39*_c1+$C39*_c2+$D39*_c3+'Input spectra'!$Y38))</f>
        <v>0</v>
      </c>
      <c r="EQ39">
        <f>EQ$2*EXP(- EQ$1 * ($B39*_c1+$C39*_c2+$D39*_c3+'Input spectra'!$Y38))</f>
        <v>0</v>
      </c>
      <c r="ER39">
        <f>ER$2*EXP(- ER$1 * ($B39*_c1+$C39*_c2+$D39*_c3+'Input spectra'!$Y38))</f>
        <v>0</v>
      </c>
      <c r="ES39">
        <f>ES$2*EXP(- ES$1 * ($B39*_c1+$C39*_c2+$D39*_c3+'Input spectra'!$Y38))</f>
        <v>0</v>
      </c>
      <c r="ET39">
        <f>ET$2*EXP(- ET$1 * ($B39*_c1+$C39*_c2+$D39*_c3+'Input spectra'!$Y38))</f>
        <v>0</v>
      </c>
      <c r="EU39">
        <f>EU$2*EXP(- EU$1 * ($B39*_c1+$C39*_c2+$D39*_c3+'Input spectra'!$Y38))</f>
        <v>0</v>
      </c>
      <c r="EV39">
        <f>EV$2*EXP(- EV$1 * ($B39*_c1+$C39*_c2+$D39*_c3+'Input spectra'!$Y38))</f>
        <v>0</v>
      </c>
      <c r="EW39">
        <f>EW$2*EXP(- EW$1 * ($B39*_c1+$C39*_c2+$D39*_c3+'Input spectra'!$Y38))</f>
        <v>0</v>
      </c>
      <c r="EX39">
        <f>EX$2*EXP(- EX$1 * ($B39*_c1+$C39*_c2+$D39*_c3+'Input spectra'!$Y38))</f>
        <v>0</v>
      </c>
      <c r="EY39">
        <f>EY$2*EXP(- EY$1 * ($B39*_c1+$C39*_c2+$D39*_c3+'Input spectra'!$Y38))</f>
        <v>0</v>
      </c>
      <c r="FA39">
        <f t="shared" si="0"/>
        <v>7.4891264937209726E-2</v>
      </c>
      <c r="FD39">
        <f>(1-EXP(-($B39*_c1+$C39*_c2+$D39*_c3+'Input spectra'!$Y38)*_t))/2</f>
        <v>0.39660556866062613</v>
      </c>
      <c r="FE39">
        <f>LN(1-FD39)/(-($B39*_c1+$C39*_c2+$D39*_c3+'Input spectra'!$Y38))</f>
        <v>0.16026837330327318</v>
      </c>
    </row>
    <row r="40" spans="1:161" x14ac:dyDescent="0.25">
      <c r="A40">
        <v>465</v>
      </c>
      <c r="B40">
        <f>'Input spectra'!B39</f>
        <v>0.32359450094724701</v>
      </c>
      <c r="C40">
        <f>'Input spectra'!D39</f>
        <v>0.22592484504849999</v>
      </c>
      <c r="D40">
        <f>'Input spectra'!F39</f>
        <v>0.19041608673357199</v>
      </c>
      <c r="E40">
        <f>E$2*EXP(- E$1 * ($B40*_c1+$C40*_c2+$D40*_c3+'Input spectra'!$Y39))</f>
        <v>2.0653927966864227E-2</v>
      </c>
      <c r="F40">
        <f>F$2*EXP(- F$1 * ($B40*_c1+$C40*_c2+$D40*_c3+'Input spectra'!$Y39))</f>
        <v>1.5110197134234046E-2</v>
      </c>
      <c r="G40">
        <f>G$2*EXP(- G$1 * ($B40*_c1+$C40*_c2+$D40*_c3+'Input spectra'!$Y39))</f>
        <v>1.1053866871815811E-2</v>
      </c>
      <c r="H40">
        <f>H$2*EXP(- H$1 * ($B40*_c1+$C40*_c2+$D40*_c3+'Input spectra'!$Y39))</f>
        <v>8.0860162470152205E-3</v>
      </c>
      <c r="I40">
        <f>I$2*EXP(- I$1 * ($B40*_c1+$C40*_c2+$D40*_c3+'Input spectra'!$Y39))</f>
        <v>5.9146753987223853E-3</v>
      </c>
      <c r="J40">
        <f>J$2*EXP(- J$1 * ($B40*_c1+$C40*_c2+$D40*_c3+'Input spectra'!$Y39))</f>
        <v>4.3261620591859154E-3</v>
      </c>
      <c r="K40">
        <f>K$2*EXP(- K$1 * ($B40*_c1+$C40*_c2+$D40*_c3+'Input spectra'!$Y39))</f>
        <v>3.1640974131518294E-3</v>
      </c>
      <c r="L40">
        <f>L$2*EXP(- L$1 * ($B40*_c1+$C40*_c2+$D40*_c3+'Input spectra'!$Y39))</f>
        <v>2.3140445747692872E-3</v>
      </c>
      <c r="M40">
        <f>M$2*EXP(- M$1 * ($B40*_c1+$C40*_c2+$D40*_c3+'Input spectra'!$Y39))</f>
        <v>1.692263628355219E-3</v>
      </c>
      <c r="N40">
        <f>N$2*EXP(- N$1 * ($B40*_c1+$C40*_c2+$D40*_c3+'Input spectra'!$Y39))</f>
        <v>1.2374804549852233E-3</v>
      </c>
      <c r="O40">
        <f>O$2*EXP(- O$1 * ($B40*_c1+$C40*_c2+$D40*_c3+'Input spectra'!$Y39))</f>
        <v>9.0486189126283997E-4</v>
      </c>
      <c r="P40">
        <f>P$2*EXP(- P$1 * ($B40*_c1+$C40*_c2+$D40*_c3+'Input spectra'!$Y39))</f>
        <v>6.6160602797230624E-4</v>
      </c>
      <c r="Q40">
        <f>Q$2*EXP(- Q$1 * ($B40*_c1+$C40*_c2+$D40*_c3+'Input spectra'!$Y39))</f>
        <v>4.8371481462427824E-4</v>
      </c>
      <c r="R40">
        <f>R$2*EXP(- R$1 * ($B40*_c1+$C40*_c2+$D40*_c3+'Input spectra'!$Y39))</f>
        <v>3.5363208967083227E-4</v>
      </c>
      <c r="S40">
        <f>S$2*EXP(- S$1 * ($B40*_c1+$C40*_c2+$D40*_c3+'Input spectra'!$Y39))</f>
        <v>2.5851505676208848E-4</v>
      </c>
      <c r="T40">
        <f>T$2*EXP(- T$1 * ($B40*_c1+$C40*_c2+$D40*_c3+'Input spectra'!$Y39))</f>
        <v>1.8896938845210784E-4</v>
      </c>
      <c r="U40">
        <f>U$2*EXP(- U$1 * ($B40*_c1+$C40*_c2+$D40*_c3+'Input spectra'!$Y39))</f>
        <v>1.3812364879155323E-4</v>
      </c>
      <c r="V40">
        <f>V$2*EXP(- V$1 * ($B40*_c1+$C40*_c2+$D40*_c3+'Input spectra'!$Y39))</f>
        <v>1.009520441074222E-4</v>
      </c>
      <c r="W40">
        <f>W$2*EXP(- W$1 * ($B40*_c1+$C40*_c2+$D40*_c3+'Input spectra'!$Y39))</f>
        <v>7.3778902181914079E-5</v>
      </c>
      <c r="X40">
        <f>X$2*EXP(- X$1 * ($B40*_c1+$C40*_c2+$D40*_c3+'Input spectra'!$Y39))</f>
        <v>5.3916135030440005E-5</v>
      </c>
      <c r="Y40">
        <f>Y$2*EXP(- Y$1 * ($B40*_c1+$C40*_c2+$D40*_c3+'Input spectra'!$Y39))</f>
        <v>3.9398010354373762E-5</v>
      </c>
      <c r="Z40">
        <f>Z$2*EXP(- Z$1 * ($B40*_c1+$C40*_c2+$D40*_c3+'Input spectra'!$Y39))</f>
        <v>2.8787123472559136E-5</v>
      </c>
      <c r="AA40">
        <f>AA$2*EXP(- AA$1 * ($B40*_c1+$C40*_c2+$D40*_c3+'Input spectra'!$Y39))</f>
        <v>2.1032463747721036E-5</v>
      </c>
      <c r="AB40">
        <f>AB$2*EXP(- AB$1 * ($B40*_c1+$C40*_c2+$D40*_c3+'Input spectra'!$Y39))</f>
        <v>1.5365594438510696E-5</v>
      </c>
      <c r="AC40">
        <f>AC$2*EXP(- AC$1 * ($B40*_c1+$C40*_c2+$D40*_c3+'Input spectra'!$Y39))</f>
        <v>1.1224715650545732E-5</v>
      </c>
      <c r="AD40">
        <f>AD$2*EXP(- AD$1 * ($B40*_c1+$C40*_c2+$D40*_c3+'Input spectra'!$Y39))</f>
        <v>8.1991249619969665E-6</v>
      </c>
      <c r="AE40">
        <f>AE$2*EXP(- AE$1 * ($B40*_c1+$C40*_c2+$D40*_c3+'Input spectra'!$Y39))</f>
        <v>5.9885989996625043E-6</v>
      </c>
      <c r="AF40">
        <f>AF$2*EXP(- AF$1 * ($B40*_c1+$C40*_c2+$D40*_c3+'Input spectra'!$Y39))</f>
        <v>4.373689121304532E-6</v>
      </c>
      <c r="AG40">
        <f>AG$2*EXP(- AG$1 * ($B40*_c1+$C40*_c2+$D40*_c3+'Input spectra'!$Y39))</f>
        <v>3.1939999000323087E-6</v>
      </c>
      <c r="AH40">
        <f>AH$2*EXP(- AH$1 * ($B40*_c1+$C40*_c2+$D40*_c3+'Input spectra'!$Y39))</f>
        <v>2.3323060600008242E-6</v>
      </c>
      <c r="AI40">
        <f>AI$2*EXP(- AI$1 * ($B40*_c1+$C40*_c2+$D40*_c3+'Input spectra'!$Y39))</f>
        <v>1.7029392826383118E-6</v>
      </c>
      <c r="AJ40">
        <f>AJ$2*EXP(- AJ$1 * ($B40*_c1+$C40*_c2+$D40*_c3+'Input spectra'!$Y39))</f>
        <v>1.2432975391401025E-6</v>
      </c>
      <c r="AK40">
        <f>AK$2*EXP(- AK$1 * ($B40*_c1+$C40*_c2+$D40*_c3+'Input spectra'!$Y39))</f>
        <v>9.0763776748862207E-7</v>
      </c>
      <c r="AL40">
        <f>AL$2*EXP(- AL$1 * ($B40*_c1+$C40*_c2+$D40*_c3+'Input spectra'!$Y39))</f>
        <v>6.6253814139384934E-7</v>
      </c>
      <c r="AM40">
        <f>AM$2*EXP(- AM$1 * ($B40*_c1+$C40*_c2+$D40*_c3+'Input spectra'!$Y39))</f>
        <v>4.8358107690997012E-7</v>
      </c>
      <c r="AN40">
        <f>AN$2*EXP(- AN$1 * ($B40*_c1+$C40*_c2+$D40*_c3+'Input spectra'!$Y39))</f>
        <v>3.5292873665934341E-7</v>
      </c>
      <c r="AO40">
        <f>AO$2*EXP(- AO$1 * ($B40*_c1+$C40*_c2+$D40*_c3+'Input spectra'!$Y39))</f>
        <v>2.5755100929044895E-7</v>
      </c>
      <c r="AP40">
        <f>AP$2*EXP(- AP$1 * ($B40*_c1+$C40*_c2+$D40*_c3+'Input spectra'!$Y39))</f>
        <v>1.8793046085750176E-7</v>
      </c>
      <c r="AQ40">
        <f>AQ$2*EXP(- AQ$1 * ($B40*_c1+$C40*_c2+$D40*_c3+'Input spectra'!$Y39))</f>
        <v>1.3711593883096342E-7</v>
      </c>
      <c r="AR40">
        <f>AR$2*EXP(- AR$1 * ($B40*_c1+$C40*_c2+$D40*_c3+'Input spectra'!$Y39))</f>
        <v>1.0003101397386444E-7</v>
      </c>
      <c r="AS40">
        <f>AS$2*EXP(- AS$1 * ($B40*_c1+$C40*_c2+$D40*_c3+'Input spectra'!$Y39))</f>
        <v>7.2968676115429321E-8</v>
      </c>
      <c r="AT40">
        <f>AT$2*EXP(- AT$1 * ($B40*_c1+$C40*_c2+$D40*_c3+'Input spectra'!$Y39))</f>
        <v>5.3222148276133263E-8</v>
      </c>
      <c r="AU40">
        <f>AU$2*EXP(- AU$1 * ($B40*_c1+$C40*_c2+$D40*_c3+'Input spectra'!$Y39))</f>
        <v>3.8815171999527682E-8</v>
      </c>
      <c r="AV40">
        <f>AV$2*EXP(- AV$1 * ($B40*_c1+$C40*_c2+$D40*_c3+'Input spectra'!$Y39))</f>
        <v>2.8304978047633471E-8</v>
      </c>
      <c r="AW40">
        <f>AW$2*EXP(- AW$1 * ($B40*_c1+$C40*_c2+$D40*_c3+'Input spectra'!$Y39))</f>
        <v>2.0638365700569135E-8</v>
      </c>
      <c r="AX40">
        <f>AX$2*EXP(- AX$1 * ($B40*_c1+$C40*_c2+$D40*_c3+'Input spectra'!$Y39))</f>
        <v>1.5046583742562976E-8</v>
      </c>
      <c r="AY40">
        <f>AY$2*EXP(- AY$1 * ($B40*_c1+$C40*_c2+$D40*_c3+'Input spectra'!$Y39))</f>
        <v>9.9012805248943534E-9</v>
      </c>
      <c r="AZ40">
        <f>AZ$2*EXP(- AZ$1 * ($B40*_c1+$C40*_c2+$D40*_c3+'Input spectra'!$Y39))</f>
        <v>6.2628932673877396E-9</v>
      </c>
      <c r="BA40">
        <f>BA$2*EXP(- BA$1 * ($B40*_c1+$C40*_c2+$D40*_c3+'Input spectra'!$Y39))</f>
        <v>4.1734355482156062E-9</v>
      </c>
      <c r="BB40">
        <f>BB$2*EXP(- BB$1 * ($B40*_c1+$C40*_c2+$D40*_c3+'Input spectra'!$Y39))</f>
        <v>2.8299854243897593E-9</v>
      </c>
      <c r="BC40">
        <f>BC$2*EXP(- BC$1 * ($B40*_c1+$C40*_c2+$D40*_c3+'Input spectra'!$Y39))</f>
        <v>1.9380086891014289E-9</v>
      </c>
      <c r="BD40">
        <f>BD$2*EXP(- BD$1 * ($B40*_c1+$C40*_c2+$D40*_c3+'Input spectra'!$Y39))</f>
        <v>1.336019264091173E-9</v>
      </c>
      <c r="BE40">
        <f>BE$2*EXP(- BE$1 * ($B40*_c1+$C40*_c2+$D40*_c3+'Input spectra'!$Y39))</f>
        <v>9.2556106318289228E-10</v>
      </c>
      <c r="BF40">
        <f>BF$2*EXP(- BF$1 * ($B40*_c1+$C40*_c2+$D40*_c3+'Input spectra'!$Y39))</f>
        <v>6.4368419526337107E-10</v>
      </c>
      <c r="BG40">
        <f>BG$2*EXP(- BG$1 * ($B40*_c1+$C40*_c2+$D40*_c3+'Input spectra'!$Y39))</f>
        <v>4.4906467589792073E-10</v>
      </c>
      <c r="BH40">
        <f>BH$2*EXP(- BH$1 * ($B40*_c1+$C40*_c2+$D40*_c3+'Input spectra'!$Y39))</f>
        <v>3.1411985997100876E-10</v>
      </c>
      <c r="BI40">
        <f>BI$2*EXP(- BI$1 * ($B40*_c1+$C40*_c2+$D40*_c3+'Input spectra'!$Y39))</f>
        <v>2.2022710061718766E-10</v>
      </c>
      <c r="BJ40">
        <f>BJ$2*EXP(- BJ$1 * ($B40*_c1+$C40*_c2+$D40*_c3+'Input spectra'!$Y39))</f>
        <v>1.5470732208154051E-10</v>
      </c>
      <c r="BK40">
        <f>BK$2*EXP(- BK$1 * ($B40*_c1+$C40*_c2+$D40*_c3+'Input spectra'!$Y39))</f>
        <v>1.0887237020140919E-10</v>
      </c>
      <c r="BL40">
        <f>BL$2*EXP(- BL$1 * ($B40*_c1+$C40*_c2+$D40*_c3+'Input spectra'!$Y39))</f>
        <v>7.6738263167623612E-11</v>
      </c>
      <c r="BM40">
        <f>BM$2*EXP(- BM$1 * ($B40*_c1+$C40*_c2+$D40*_c3+'Input spectra'!$Y39))</f>
        <v>5.4166214893783804E-11</v>
      </c>
      <c r="BN40">
        <f>BN$2*EXP(- BN$1 * ($B40*_c1+$C40*_c2+$D40*_c3+'Input spectra'!$Y39))</f>
        <v>3.8283589207763045E-11</v>
      </c>
      <c r="BO40">
        <f>BO$2*EXP(- BO$1 * ($B40*_c1+$C40*_c2+$D40*_c3+'Input spectra'!$Y39))</f>
        <v>2.709056862462133E-11</v>
      </c>
      <c r="BP40">
        <f>BP$2*EXP(- BP$1 * ($B40*_c1+$C40*_c2+$D40*_c3+'Input spectra'!$Y39))</f>
        <v>1.9191332953537033E-11</v>
      </c>
      <c r="BQ40">
        <f>BQ$2*EXP(- BQ$1 * ($B40*_c1+$C40*_c2+$D40*_c3+'Input spectra'!$Y39))</f>
        <v>1.360940720242131E-11</v>
      </c>
      <c r="BR40">
        <f>BR$2*EXP(- BR$1 * ($B40*_c1+$C40*_c2+$D40*_c3+'Input spectra'!$Y39))</f>
        <v>9.6602892288522288E-12</v>
      </c>
      <c r="BS40">
        <f>BS$2*EXP(- BS$1 * ($B40*_c1+$C40*_c2+$D40*_c3+'Input spectra'!$Y39))</f>
        <v>6.8632727086552553E-12</v>
      </c>
      <c r="BT40">
        <f>BT$2*EXP(- BT$1 * ($B40*_c1+$C40*_c2+$D40*_c3+'Input spectra'!$Y39))</f>
        <v>4.8802144324281518E-12</v>
      </c>
      <c r="BU40">
        <f>BU$2*EXP(- BU$1 * ($B40*_c1+$C40*_c2+$D40*_c3+'Input spectra'!$Y39))</f>
        <v>3.4728969219582724E-12</v>
      </c>
      <c r="BV40">
        <f>BV$2*EXP(- BV$1 * ($B40*_c1+$C40*_c2+$D40*_c3+'Input spectra'!$Y39))</f>
        <v>2.4732679102273447E-12</v>
      </c>
      <c r="BW40">
        <f>BW$2*EXP(- BW$1 * ($B40*_c1+$C40*_c2+$D40*_c3+'Input spectra'!$Y39))</f>
        <v>1.7626231820918282E-12</v>
      </c>
      <c r="BX40">
        <f>BX$2*EXP(- BX$1 * ($B40*_c1+$C40*_c2+$D40*_c3+'Input spectra'!$Y39))</f>
        <v>1.2570170758025152E-12</v>
      </c>
      <c r="BY40">
        <f>BY$2*EXP(- BY$1 * ($B40*_c1+$C40*_c2+$D40*_c3+'Input spectra'!$Y39))</f>
        <v>8.9701967752073625E-13</v>
      </c>
      <c r="BZ40">
        <f>BZ$2*EXP(- BZ$1 * ($B40*_c1+$C40*_c2+$D40*_c3+'Input spectra'!$Y39))</f>
        <v>6.4051419989987355E-13</v>
      </c>
      <c r="CA40">
        <f>CA$2*EXP(- CA$1 * ($B40*_c1+$C40*_c2+$D40*_c3+'Input spectra'!$Y39))</f>
        <v>4.5762476060605704E-13</v>
      </c>
      <c r="CB40">
        <f>CB$2*EXP(- CB$1 * ($B40*_c1+$C40*_c2+$D40*_c3+'Input spectra'!$Y39))</f>
        <v>3.2713960166462538E-13</v>
      </c>
      <c r="CC40">
        <f>CC$2*EXP(- CC$1 * ($B40*_c1+$C40*_c2+$D40*_c3+'Input spectra'!$Y39))</f>
        <v>2.3398569220410499E-13</v>
      </c>
      <c r="CD40">
        <f>CD$2*EXP(- CD$1 * ($B40*_c1+$C40*_c2+$D40*_c3+'Input spectra'!$Y39))</f>
        <v>1.6744358778725338E-13</v>
      </c>
      <c r="CE40">
        <f>CE$2*EXP(- CE$1 * ($B40*_c1+$C40*_c2+$D40*_c3+'Input spectra'!$Y39))</f>
        <v>1.1988418726756402E-13</v>
      </c>
      <c r="CF40">
        <f>CF$2*EXP(- CF$1 * ($B40*_c1+$C40*_c2+$D40*_c3+'Input spectra'!$Y39))</f>
        <v>8.5873897018346345E-14</v>
      </c>
      <c r="CG40">
        <f>CG$2*EXP(- CG$1 * ($B40*_c1+$C40*_c2+$D40*_c3+'Input spectra'!$Y39))</f>
        <v>6.1540155424767859E-14</v>
      </c>
      <c r="CH40">
        <f>CH$2*EXP(- CH$1 * ($B40*_c1+$C40*_c2+$D40*_c3+'Input spectra'!$Y39))</f>
        <v>4.4121158258452755E-14</v>
      </c>
      <c r="CI40">
        <f>CI$2*EXP(- CI$1 * ($B40*_c1+$C40*_c2+$D40*_c3+'Input spectra'!$Y39))</f>
        <v>3.1646035865423255E-14</v>
      </c>
      <c r="CJ40">
        <f>CJ$2*EXP(- CJ$1 * ($B40*_c1+$C40*_c2+$D40*_c3+'Input spectra'!$Y39))</f>
        <v>2.2707505221898258E-14</v>
      </c>
      <c r="CK40">
        <f>CK$2*EXP(- CK$1 * ($B40*_c1+$C40*_c2+$D40*_c3+'Input spectra'!$Y39))</f>
        <v>1.6300134832294247E-14</v>
      </c>
      <c r="CL40">
        <f>CL$2*EXP(- CL$1 * ($B40*_c1+$C40*_c2+$D40*_c3+'Input spectra'!$Y39))</f>
        <v>1.1705202993375118E-14</v>
      </c>
      <c r="CM40">
        <f>CM$2*EXP(- CM$1 * ($B40*_c1+$C40*_c2+$D40*_c3+'Input spectra'!$Y39))</f>
        <v>8.4086699284396965E-15</v>
      </c>
      <c r="CN40">
        <f>CN$2*EXP(- CN$1 * ($B40*_c1+$C40*_c2+$D40*_c3+'Input spectra'!$Y39))</f>
        <v>6.0427019662129563E-15</v>
      </c>
      <c r="CO40">
        <f>CO$2*EXP(- CO$1 * ($B40*_c1+$C40*_c2+$D40*_c3+'Input spectra'!$Y39))</f>
        <v>4.3439591858026808E-15</v>
      </c>
      <c r="CP40">
        <f>CP$2*EXP(- CP$1 * ($B40*_c1+$C40*_c2+$D40*_c3+'Input spectra'!$Y39))</f>
        <v>3.1238229583276498E-15</v>
      </c>
      <c r="CQ40">
        <f>CQ$2*EXP(- CQ$1 * ($B40*_c1+$C40*_c2+$D40*_c3+'Input spectra'!$Y39))</f>
        <v>2.2471334002724438E-15</v>
      </c>
      <c r="CR40">
        <f>CR$2*EXP(- CR$1 * ($B40*_c1+$C40*_c2+$D40*_c3+'Input spectra'!$Y39))</f>
        <v>1.6169959299461011E-15</v>
      </c>
      <c r="CS40">
        <f>CS$2*EXP(- CS$1 * ($B40*_c1+$C40*_c2+$D40*_c3+'Input spectra'!$Y39))</f>
        <v>7.706436887923397E-16</v>
      </c>
      <c r="CT40">
        <f>CT$2*EXP(- CT$1 * ($B40*_c1+$C40*_c2+$D40*_c3+'Input spectra'!$Y39))</f>
        <v>3.7052037408650936E-16</v>
      </c>
      <c r="CU40">
        <f>CU$2*EXP(- CU$1 * ($B40*_c1+$C40*_c2+$D40*_c3+'Input spectra'!$Y39))</f>
        <v>1.8994370034251484E-16</v>
      </c>
      <c r="CV40">
        <f>CV$2*EXP(- CV$1 * ($B40*_c1+$C40*_c2+$D40*_c3+'Input spectra'!$Y39))</f>
        <v>9.7811548758621668E-17</v>
      </c>
      <c r="CW40">
        <f>CW$2*EXP(- CW$1 * ($B40*_c1+$C40*_c2+$D40*_c3+'Input spectra'!$Y39))</f>
        <v>4.9437534462132308E-17</v>
      </c>
      <c r="CX40">
        <f>CX$2*EXP(- CX$1 * ($B40*_c1+$C40*_c2+$D40*_c3+'Input spectra'!$Y39))</f>
        <v>2.4055950682066052E-17</v>
      </c>
      <c r="CY40">
        <f>CY$2*EXP(- CY$1 * ($B40*_c1+$C40*_c2+$D40*_c3+'Input spectra'!$Y39))</f>
        <v>1.0997048014913595E-17</v>
      </c>
      <c r="CZ40">
        <f>CZ$2*EXP(- CZ$1 * ($B40*_c1+$C40*_c2+$D40*_c3+'Input spectra'!$Y39))</f>
        <v>4.539370610073213E-18</v>
      </c>
      <c r="DA40">
        <f>DA$2*EXP(- DA$1 * ($B40*_c1+$C40*_c2+$D40*_c3+'Input spectra'!$Y39))</f>
        <v>1.5624531646061645E-18</v>
      </c>
      <c r="DB40">
        <f>DB$2*EXP(- DB$1 * ($B40*_c1+$C40*_c2+$D40*_c3+'Input spectra'!$Y39))</f>
        <v>3.6192423541976005E-19</v>
      </c>
      <c r="DC40">
        <f>DC$2*EXP(- DC$1 * ($B40*_c1+$C40*_c2+$D40*_c3+'Input spectra'!$Y39))</f>
        <v>1.7017881047302982E-20</v>
      </c>
      <c r="DD40">
        <f>DD$2*EXP(- DD$1 * ($B40*_c1+$C40*_c2+$D40*_c3+'Input spectra'!$Y39))</f>
        <v>0</v>
      </c>
      <c r="DE40">
        <f>DE$2*EXP(- DE$1 * ($B40*_c1+$C40*_c2+$D40*_c3+'Input spectra'!$Y39))</f>
        <v>0</v>
      </c>
      <c r="DF40">
        <f>DF$2*EXP(- DF$1 * ($B40*_c1+$C40*_c2+$D40*_c3+'Input spectra'!$Y39))</f>
        <v>0</v>
      </c>
      <c r="DG40">
        <f>DG$2*EXP(- DG$1 * ($B40*_c1+$C40*_c2+$D40*_c3+'Input spectra'!$Y39))</f>
        <v>0</v>
      </c>
      <c r="DH40">
        <f>DH$2*EXP(- DH$1 * ($B40*_c1+$C40*_c2+$D40*_c3+'Input spectra'!$Y39))</f>
        <v>0</v>
      </c>
      <c r="DI40">
        <f>DI$2*EXP(- DI$1 * ($B40*_c1+$C40*_c2+$D40*_c3+'Input spectra'!$Y39))</f>
        <v>0</v>
      </c>
      <c r="DJ40">
        <f>DJ$2*EXP(- DJ$1 * ($B40*_c1+$C40*_c2+$D40*_c3+'Input spectra'!$Y39))</f>
        <v>0</v>
      </c>
      <c r="DK40">
        <f>DK$2*EXP(- DK$1 * ($B40*_c1+$C40*_c2+$D40*_c3+'Input spectra'!$Y39))</f>
        <v>0</v>
      </c>
      <c r="DL40">
        <f>DL$2*EXP(- DL$1 * ($B40*_c1+$C40*_c2+$D40*_c3+'Input spectra'!$Y39))</f>
        <v>0</v>
      </c>
      <c r="DM40">
        <f>DM$2*EXP(- DM$1 * ($B40*_c1+$C40*_c2+$D40*_c3+'Input spectra'!$Y39))</f>
        <v>0</v>
      </c>
      <c r="DN40">
        <f>DN$2*EXP(- DN$1 * ($B40*_c1+$C40*_c2+$D40*_c3+'Input spectra'!$Y39))</f>
        <v>0</v>
      </c>
      <c r="DO40">
        <f>DO$2*EXP(- DO$1 * ($B40*_c1+$C40*_c2+$D40*_c3+'Input spectra'!$Y39))</f>
        <v>0</v>
      </c>
      <c r="DP40">
        <f>DP$2*EXP(- DP$1 * ($B40*_c1+$C40*_c2+$D40*_c3+'Input spectra'!$Y39))</f>
        <v>0</v>
      </c>
      <c r="DQ40">
        <f>DQ$2*EXP(- DQ$1 * ($B40*_c1+$C40*_c2+$D40*_c3+'Input spectra'!$Y39))</f>
        <v>0</v>
      </c>
      <c r="DR40">
        <f>DR$2*EXP(- DR$1 * ($B40*_c1+$C40*_c2+$D40*_c3+'Input spectra'!$Y39))</f>
        <v>0</v>
      </c>
      <c r="DS40">
        <f>DS$2*EXP(- DS$1 * ($B40*_c1+$C40*_c2+$D40*_c3+'Input spectra'!$Y39))</f>
        <v>0</v>
      </c>
      <c r="DT40">
        <f>DT$2*EXP(- DT$1 * ($B40*_c1+$C40*_c2+$D40*_c3+'Input spectra'!$Y39))</f>
        <v>0</v>
      </c>
      <c r="DU40">
        <f>DU$2*EXP(- DU$1 * ($B40*_c1+$C40*_c2+$D40*_c3+'Input spectra'!$Y39))</f>
        <v>0</v>
      </c>
      <c r="DV40">
        <f>DV$2*EXP(- DV$1 * ($B40*_c1+$C40*_c2+$D40*_c3+'Input spectra'!$Y39))</f>
        <v>0</v>
      </c>
      <c r="DW40">
        <f>DW$2*EXP(- DW$1 * ($B40*_c1+$C40*_c2+$D40*_c3+'Input spectra'!$Y39))</f>
        <v>0</v>
      </c>
      <c r="DX40">
        <f>DX$2*EXP(- DX$1 * ($B40*_c1+$C40*_c2+$D40*_c3+'Input spectra'!$Y39))</f>
        <v>0</v>
      </c>
      <c r="DY40">
        <f>DY$2*EXP(- DY$1 * ($B40*_c1+$C40*_c2+$D40*_c3+'Input spectra'!$Y39))</f>
        <v>0</v>
      </c>
      <c r="DZ40">
        <f>DZ$2*EXP(- DZ$1 * ($B40*_c1+$C40*_c2+$D40*_c3+'Input spectra'!$Y39))</f>
        <v>0</v>
      </c>
      <c r="EA40">
        <f>EA$2*EXP(- EA$1 * ($B40*_c1+$C40*_c2+$D40*_c3+'Input spectra'!$Y39))</f>
        <v>0</v>
      </c>
      <c r="EB40">
        <f>EB$2*EXP(- EB$1 * ($B40*_c1+$C40*_c2+$D40*_c3+'Input spectra'!$Y39))</f>
        <v>0</v>
      </c>
      <c r="EC40">
        <f>EC$2*EXP(- EC$1 * ($B40*_c1+$C40*_c2+$D40*_c3+'Input spectra'!$Y39))</f>
        <v>0</v>
      </c>
      <c r="ED40">
        <f>ED$2*EXP(- ED$1 * ($B40*_c1+$C40*_c2+$D40*_c3+'Input spectra'!$Y39))</f>
        <v>0</v>
      </c>
      <c r="EE40">
        <f>EE$2*EXP(- EE$1 * ($B40*_c1+$C40*_c2+$D40*_c3+'Input spectra'!$Y39))</f>
        <v>0</v>
      </c>
      <c r="EF40">
        <f>EF$2*EXP(- EF$1 * ($B40*_c1+$C40*_c2+$D40*_c3+'Input spectra'!$Y39))</f>
        <v>0</v>
      </c>
      <c r="EG40">
        <f>EG$2*EXP(- EG$1 * ($B40*_c1+$C40*_c2+$D40*_c3+'Input spectra'!$Y39))</f>
        <v>0</v>
      </c>
      <c r="EH40">
        <f>EH$2*EXP(- EH$1 * ($B40*_c1+$C40*_c2+$D40*_c3+'Input spectra'!$Y39))</f>
        <v>0</v>
      </c>
      <c r="EI40">
        <f>EI$2*EXP(- EI$1 * ($B40*_c1+$C40*_c2+$D40*_c3+'Input spectra'!$Y39))</f>
        <v>0</v>
      </c>
      <c r="EJ40">
        <f>EJ$2*EXP(- EJ$1 * ($B40*_c1+$C40*_c2+$D40*_c3+'Input spectra'!$Y39))</f>
        <v>0</v>
      </c>
      <c r="EK40">
        <f>EK$2*EXP(- EK$1 * ($B40*_c1+$C40*_c2+$D40*_c3+'Input spectra'!$Y39))</f>
        <v>0</v>
      </c>
      <c r="EL40">
        <f>EL$2*EXP(- EL$1 * ($B40*_c1+$C40*_c2+$D40*_c3+'Input spectra'!$Y39))</f>
        <v>0</v>
      </c>
      <c r="EM40">
        <f>EM$2*EXP(- EM$1 * ($B40*_c1+$C40*_c2+$D40*_c3+'Input spectra'!$Y39))</f>
        <v>0</v>
      </c>
      <c r="EN40">
        <f>EN$2*EXP(- EN$1 * ($B40*_c1+$C40*_c2+$D40*_c3+'Input spectra'!$Y39))</f>
        <v>0</v>
      </c>
      <c r="EO40">
        <f>EO$2*EXP(- EO$1 * ($B40*_c1+$C40*_c2+$D40*_c3+'Input spectra'!$Y39))</f>
        <v>0</v>
      </c>
      <c r="EP40">
        <f>EP$2*EXP(- EP$1 * ($B40*_c1+$C40*_c2+$D40*_c3+'Input spectra'!$Y39))</f>
        <v>0</v>
      </c>
      <c r="EQ40">
        <f>EQ$2*EXP(- EQ$1 * ($B40*_c1+$C40*_c2+$D40*_c3+'Input spectra'!$Y39))</f>
        <v>0</v>
      </c>
      <c r="ER40">
        <f>ER$2*EXP(- ER$1 * ($B40*_c1+$C40*_c2+$D40*_c3+'Input spectra'!$Y39))</f>
        <v>0</v>
      </c>
      <c r="ES40">
        <f>ES$2*EXP(- ES$1 * ($B40*_c1+$C40*_c2+$D40*_c3+'Input spectra'!$Y39))</f>
        <v>0</v>
      </c>
      <c r="ET40">
        <f>ET$2*EXP(- ET$1 * ($B40*_c1+$C40*_c2+$D40*_c3+'Input spectra'!$Y39))</f>
        <v>0</v>
      </c>
      <c r="EU40">
        <f>EU$2*EXP(- EU$1 * ($B40*_c1+$C40*_c2+$D40*_c3+'Input spectra'!$Y39))</f>
        <v>0</v>
      </c>
      <c r="EV40">
        <f>EV$2*EXP(- EV$1 * ($B40*_c1+$C40*_c2+$D40*_c3+'Input spectra'!$Y39))</f>
        <v>0</v>
      </c>
      <c r="EW40">
        <f>EW$2*EXP(- EW$1 * ($B40*_c1+$C40*_c2+$D40*_c3+'Input spectra'!$Y39))</f>
        <v>0</v>
      </c>
      <c r="EX40">
        <f>EX$2*EXP(- EX$1 * ($B40*_c1+$C40*_c2+$D40*_c3+'Input spectra'!$Y39))</f>
        <v>0</v>
      </c>
      <c r="EY40">
        <f>EY$2*EXP(- EY$1 * ($B40*_c1+$C40*_c2+$D40*_c3+'Input spectra'!$Y39))</f>
        <v>0</v>
      </c>
      <c r="FA40">
        <f t="shared" si="0"/>
        <v>7.6916991442005783E-2</v>
      </c>
      <c r="FD40">
        <f>(1-EXP(-($B40*_c1+$C40*_c2+$D40*_c3+'Input spectra'!$Y39)*_t))/2</f>
        <v>0.39131262432283098</v>
      </c>
      <c r="FE40">
        <f>LN(1-FD40)/(-($B40*_c1+$C40*_c2+$D40*_c3+'Input spectra'!$Y39))</f>
        <v>0.16264986812079088</v>
      </c>
    </row>
    <row r="41" spans="1:161" x14ac:dyDescent="0.25">
      <c r="A41">
        <v>470</v>
      </c>
      <c r="B41">
        <f>'Input spectra'!B40</f>
        <v>0.29299467128427098</v>
      </c>
      <c r="C41">
        <f>'Input spectra'!D40</f>
        <v>0.209258178381833</v>
      </c>
      <c r="D41">
        <f>'Input spectra'!F40</f>
        <v>0.22883012233535899</v>
      </c>
      <c r="E41">
        <f>E$2*EXP(- E$1 * ($B41*_c1+$C41*_c2+$D41*_c3+'Input spectra'!$Y40))</f>
        <v>2.0653927966864227E-2</v>
      </c>
      <c r="F41">
        <f>F$2*EXP(- F$1 * ($B41*_c1+$C41*_c2+$D41*_c3+'Input spectra'!$Y40))</f>
        <v>1.5248636774712167E-2</v>
      </c>
      <c r="G41">
        <f>G$2*EXP(- G$1 * ($B41*_c1+$C41*_c2+$D41*_c3+'Input spectra'!$Y40))</f>
        <v>1.1257345835929683E-2</v>
      </c>
      <c r="H41">
        <f>H$2*EXP(- H$1 * ($B41*_c1+$C41*_c2+$D41*_c3+'Input spectra'!$Y40))</f>
        <v>8.3103110068470324E-3</v>
      </c>
      <c r="I41">
        <f>I$2*EXP(- I$1 * ($B41*_c1+$C41*_c2+$D41*_c3+'Input spectra'!$Y40))</f>
        <v>6.1344336296374671E-3</v>
      </c>
      <c r="J41">
        <f>J$2*EXP(- J$1 * ($B41*_c1+$C41*_c2+$D41*_c3+'Input spectra'!$Y40))</f>
        <v>4.5280084662046704E-3</v>
      </c>
      <c r="K41">
        <f>K$2*EXP(- K$1 * ($B41*_c1+$C41*_c2+$D41*_c3+'Input spectra'!$Y40))</f>
        <v>3.342067221016536E-3</v>
      </c>
      <c r="L41">
        <f>L$2*EXP(- L$1 * ($B41*_c1+$C41*_c2+$D41*_c3+'Input spectra'!$Y40))</f>
        <v>2.4665955564718445E-3</v>
      </c>
      <c r="M41">
        <f>M$2*EXP(- M$1 * ($B41*_c1+$C41*_c2+$D41*_c3+'Input spectra'!$Y40))</f>
        <v>1.8203509882801848E-3</v>
      </c>
      <c r="N41">
        <f>N$2*EXP(- N$1 * ($B41*_c1+$C41*_c2+$D41*_c3+'Input spectra'!$Y40))</f>
        <v>1.3433412509017504E-3</v>
      </c>
      <c r="O41">
        <f>O$2*EXP(- O$1 * ($B41*_c1+$C41*_c2+$D41*_c3+'Input spectra'!$Y40))</f>
        <v>9.9126823624832864E-4</v>
      </c>
      <c r="P41">
        <f>P$2*EXP(- P$1 * ($B41*_c1+$C41*_c2+$D41*_c3+'Input spectra'!$Y40))</f>
        <v>7.3142404727240273E-4</v>
      </c>
      <c r="Q41">
        <f>Q$2*EXP(- Q$1 * ($B41*_c1+$C41*_c2+$D41*_c3+'Input spectra'!$Y40))</f>
        <v>5.3965978877162707E-4</v>
      </c>
      <c r="R41">
        <f>R$2*EXP(- R$1 * ($B41*_c1+$C41*_c2+$D41*_c3+'Input spectra'!$Y40))</f>
        <v>3.9814679763249265E-4</v>
      </c>
      <c r="S41">
        <f>S$2*EXP(- S$1 * ($B41*_c1+$C41*_c2+$D41*_c3+'Input spectra'!$Y40))</f>
        <v>2.9372322751151361E-4</v>
      </c>
      <c r="T41">
        <f>T$2*EXP(- T$1 * ($B41*_c1+$C41*_c2+$D41*_c3+'Input spectra'!$Y40))</f>
        <v>2.1667299955573758E-4</v>
      </c>
      <c r="U41">
        <f>U$2*EXP(- U$1 * ($B41*_c1+$C41*_c2+$D41*_c3+'Input spectra'!$Y40))</f>
        <v>1.5982410081573074E-4</v>
      </c>
      <c r="V41">
        <f>V$2*EXP(- V$1 * ($B41*_c1+$C41*_c2+$D41*_c3+'Input spectra'!$Y40))</f>
        <v>1.1788274318049038E-4</v>
      </c>
      <c r="W41">
        <f>W$2*EXP(- W$1 * ($B41*_c1+$C41*_c2+$D41*_c3+'Input spectra'!$Y40))</f>
        <v>8.6941713308766254E-5</v>
      </c>
      <c r="X41">
        <f>X$2*EXP(- X$1 * ($B41*_c1+$C41*_c2+$D41*_c3+'Input spectra'!$Y40))</f>
        <v>6.411736220490349E-5</v>
      </c>
      <c r="Y41">
        <f>Y$2*EXP(- Y$1 * ($B41*_c1+$C41*_c2+$D41*_c3+'Input spectra'!$Y40))</f>
        <v>4.7281590142439714E-5</v>
      </c>
      <c r="Z41">
        <f>Z$2*EXP(- Z$1 * ($B41*_c1+$C41*_c2+$D41*_c3+'Input spectra'!$Y40))</f>
        <v>3.4863978395458321E-5</v>
      </c>
      <c r="AA41">
        <f>AA$2*EXP(- AA$1 * ($B41*_c1+$C41*_c2+$D41*_c3+'Input spectra'!$Y40))</f>
        <v>2.5705716375890919E-5</v>
      </c>
      <c r="AB41">
        <f>AB$2*EXP(- AB$1 * ($B41*_c1+$C41*_c2+$D41*_c3+'Input spectra'!$Y40))</f>
        <v>1.8951771775177893E-5</v>
      </c>
      <c r="AC41">
        <f>AC$2*EXP(- AC$1 * ($B41*_c1+$C41*_c2+$D41*_c3+'Input spectra'!$Y40))</f>
        <v>1.3971295840908209E-5</v>
      </c>
      <c r="AD41">
        <f>AD$2*EXP(- AD$1 * ($B41*_c1+$C41*_c2+$D41*_c3+'Input spectra'!$Y40))</f>
        <v>1.0298873778320442E-5</v>
      </c>
      <c r="AE41">
        <f>AE$2*EXP(- AE$1 * ($B41*_c1+$C41*_c2+$D41*_c3+'Input spectra'!$Y40))</f>
        <v>7.5911636258793565E-6</v>
      </c>
      <c r="AF41">
        <f>AF$2*EXP(- AF$1 * ($B41*_c1+$C41*_c2+$D41*_c3+'Input spectra'!$Y40))</f>
        <v>5.594894721619432E-6</v>
      </c>
      <c r="AG41">
        <f>AG$2*EXP(- AG$1 * ($B41*_c1+$C41*_c2+$D41*_c3+'Input spectra'!$Y40))</f>
        <v>4.1232512170061515E-6</v>
      </c>
      <c r="AH41">
        <f>AH$2*EXP(- AH$1 * ($B41*_c1+$C41*_c2+$D41*_c3+'Input spectra'!$Y40))</f>
        <v>3.0384446368744452E-6</v>
      </c>
      <c r="AI41">
        <f>AI$2*EXP(- AI$1 * ($B41*_c1+$C41*_c2+$D41*_c3+'Input spectra'!$Y40))</f>
        <v>2.2388543423775739E-6</v>
      </c>
      <c r="AJ41">
        <f>AJ$2*EXP(- AJ$1 * ($B41*_c1+$C41*_c2+$D41*_c3+'Input spectra'!$Y40))</f>
        <v>1.6495391947083541E-6</v>
      </c>
      <c r="AK41">
        <f>AK$2*EXP(- AK$1 * ($B41*_c1+$C41*_c2+$D41*_c3+'Input spectra'!$Y40))</f>
        <v>1.2152370823509053E-6</v>
      </c>
      <c r="AL41">
        <f>AL$2*EXP(- AL$1 * ($B41*_c1+$C41*_c2+$D41*_c3+'Input spectra'!$Y40))</f>
        <v>8.9520031983174963E-7</v>
      </c>
      <c r="AM41">
        <f>AM$2*EXP(- AM$1 * ($B41*_c1+$C41*_c2+$D41*_c3+'Input spectra'!$Y40))</f>
        <v>6.5938570982770506E-7</v>
      </c>
      <c r="AN41">
        <f>AN$2*EXP(- AN$1 * ($B41*_c1+$C41*_c2+$D41*_c3+'Input spectra'!$Y40))</f>
        <v>4.8564412977203596E-7</v>
      </c>
      <c r="AO41">
        <f>AO$2*EXP(- AO$1 * ($B41*_c1+$C41*_c2+$D41*_c3+'Input spectra'!$Y40))</f>
        <v>3.5764756072913604E-7</v>
      </c>
      <c r="AP41">
        <f>AP$2*EXP(- AP$1 * ($B41*_c1+$C41*_c2+$D41*_c3+'Input spectra'!$Y40))</f>
        <v>2.6336016110484722E-7</v>
      </c>
      <c r="AQ41">
        <f>AQ$2*EXP(- AQ$1 * ($B41*_c1+$C41*_c2+$D41*_c3+'Input spectra'!$Y40))</f>
        <v>1.9391068085544917E-7</v>
      </c>
      <c r="AR41">
        <f>AR$2*EXP(- AR$1 * ($B41*_c1+$C41*_c2+$D41*_c3+'Input spectra'!$Y40))</f>
        <v>1.4276092390973658E-7</v>
      </c>
      <c r="AS41">
        <f>AS$2*EXP(- AS$1 * ($B41*_c1+$C41*_c2+$D41*_c3+'Input spectra'!$Y40))</f>
        <v>1.0509257537023905E-7</v>
      </c>
      <c r="AT41">
        <f>AT$2*EXP(- AT$1 * ($B41*_c1+$C41*_c2+$D41*_c3+'Input spectra'!$Y40))</f>
        <v>7.7355083242022291E-8</v>
      </c>
      <c r="AU41">
        <f>AU$2*EXP(- AU$1 * ($B41*_c1+$C41*_c2+$D41*_c3+'Input spectra'!$Y40))</f>
        <v>5.6932317335134986E-8</v>
      </c>
      <c r="AV41">
        <f>AV$2*EXP(- AV$1 * ($B41*_c1+$C41*_c2+$D41*_c3+'Input spectra'!$Y40))</f>
        <v>4.1896819719529157E-8</v>
      </c>
      <c r="AW41">
        <f>AW$2*EXP(- AW$1 * ($B41*_c1+$C41*_c2+$D41*_c3+'Input spectra'!$Y40))</f>
        <v>3.082864441242556E-8</v>
      </c>
      <c r="AX41">
        <f>AX$2*EXP(- AX$1 * ($B41*_c1+$C41*_c2+$D41*_c3+'Input spectra'!$Y40))</f>
        <v>2.2681821096091765E-8</v>
      </c>
      <c r="AY41">
        <f>AY$2*EXP(- AY$1 * ($B41*_c1+$C41*_c2+$D41*_c3+'Input spectra'!$Y40))</f>
        <v>1.5062333819411497E-8</v>
      </c>
      <c r="AZ41">
        <f>AZ$2*EXP(- AZ$1 * ($B41*_c1+$C41*_c2+$D41*_c3+'Input spectra'!$Y40))</f>
        <v>9.6147235798767735E-9</v>
      </c>
      <c r="BA41">
        <f>BA$2*EXP(- BA$1 * ($B41*_c1+$C41*_c2+$D41*_c3+'Input spectra'!$Y40))</f>
        <v>6.4657125433621667E-9</v>
      </c>
      <c r="BB41">
        <f>BB$2*EXP(- BB$1 * ($B41*_c1+$C41*_c2+$D41*_c3+'Input spectra'!$Y40))</f>
        <v>4.4245363719278965E-9</v>
      </c>
      <c r="BC41">
        <f>BC$2*EXP(- BC$1 * ($B41*_c1+$C41*_c2+$D41*_c3+'Input spectra'!$Y40))</f>
        <v>3.057737362522879E-9</v>
      </c>
      <c r="BD41">
        <f>BD$2*EXP(- BD$1 * ($B41*_c1+$C41*_c2+$D41*_c3+'Input spectra'!$Y40))</f>
        <v>2.1272477331316463E-9</v>
      </c>
      <c r="BE41">
        <f>BE$2*EXP(- BE$1 * ($B41*_c1+$C41*_c2+$D41*_c3+'Input spectra'!$Y40))</f>
        <v>1.4872066363766245E-9</v>
      </c>
      <c r="BF41">
        <f>BF$2*EXP(- BF$1 * ($B41*_c1+$C41*_c2+$D41*_c3+'Input spectra'!$Y40))</f>
        <v>1.0437583754686653E-9</v>
      </c>
      <c r="BG41">
        <f>BG$2*EXP(- BG$1 * ($B41*_c1+$C41*_c2+$D41*_c3+'Input spectra'!$Y40))</f>
        <v>7.34846975431382E-10</v>
      </c>
      <c r="BH41">
        <f>BH$2*EXP(- BH$1 * ($B41*_c1+$C41*_c2+$D41*_c3+'Input spectra'!$Y40))</f>
        <v>5.1873350648595255E-10</v>
      </c>
      <c r="BI41">
        <f>BI$2*EXP(- BI$1 * ($B41*_c1+$C41*_c2+$D41*_c3+'Input spectra'!$Y40))</f>
        <v>3.6701224678080352E-10</v>
      </c>
      <c r="BJ41">
        <f>BJ$2*EXP(- BJ$1 * ($B41*_c1+$C41*_c2+$D41*_c3+'Input spectra'!$Y40))</f>
        <v>2.6018457935815821E-10</v>
      </c>
      <c r="BK41">
        <f>BK$2*EXP(- BK$1 * ($B41*_c1+$C41*_c2+$D41*_c3+'Input spectra'!$Y40))</f>
        <v>1.8477757001510707E-10</v>
      </c>
      <c r="BL41">
        <f>BL$2*EXP(- BL$1 * ($B41*_c1+$C41*_c2+$D41*_c3+'Input spectra'!$Y40))</f>
        <v>1.314330022485717E-10</v>
      </c>
      <c r="BM41">
        <f>BM$2*EXP(- BM$1 * ($B41*_c1+$C41*_c2+$D41*_c3+'Input spectra'!$Y40))</f>
        <v>9.3622846325860329E-11</v>
      </c>
      <c r="BN41">
        <f>BN$2*EXP(- BN$1 * ($B41*_c1+$C41*_c2+$D41*_c3+'Input spectra'!$Y40))</f>
        <v>6.6776997624958443E-11</v>
      </c>
      <c r="BO41">
        <f>BO$2*EXP(- BO$1 * ($B41*_c1+$C41*_c2+$D41*_c3+'Input spectra'!$Y40))</f>
        <v>4.7686258788111383E-11</v>
      </c>
      <c r="BP41">
        <f>BP$2*EXP(- BP$1 * ($B41*_c1+$C41*_c2+$D41*_c3+'Input spectra'!$Y40))</f>
        <v>3.4091111397059079E-11</v>
      </c>
      <c r="BQ41">
        <f>BQ$2*EXP(- BQ$1 * ($B41*_c1+$C41*_c2+$D41*_c3+'Input spectra'!$Y40))</f>
        <v>2.4396982658921982E-11</v>
      </c>
      <c r="BR41">
        <f>BR$2*EXP(- BR$1 * ($B41*_c1+$C41*_c2+$D41*_c3+'Input spectra'!$Y40))</f>
        <v>1.7476237071232258E-11</v>
      </c>
      <c r="BS41">
        <f>BS$2*EXP(- BS$1 * ($B41*_c1+$C41*_c2+$D41*_c3+'Input spectra'!$Y40))</f>
        <v>1.2529967454703772E-11</v>
      </c>
      <c r="BT41">
        <f>BT$2*EXP(- BT$1 * ($B41*_c1+$C41*_c2+$D41*_c3+'Input spectra'!$Y40))</f>
        <v>8.99121704269719E-12</v>
      </c>
      <c r="BU41">
        <f>BU$2*EXP(- BU$1 * ($B41*_c1+$C41*_c2+$D41*_c3+'Input spectra'!$Y40))</f>
        <v>6.457023380928394E-12</v>
      </c>
      <c r="BV41">
        <f>BV$2*EXP(- BV$1 * ($B41*_c1+$C41*_c2+$D41*_c3+'Input spectra'!$Y40))</f>
        <v>4.6405827098105179E-12</v>
      </c>
      <c r="BW41">
        <f>BW$2*EXP(- BW$1 * ($B41*_c1+$C41*_c2+$D41*_c3+'Input spectra'!$Y40))</f>
        <v>3.3375034379818725E-12</v>
      </c>
      <c r="BX41">
        <f>BX$2*EXP(- BX$1 * ($B41*_c1+$C41*_c2+$D41*_c3+'Input spectra'!$Y40))</f>
        <v>2.4019519241569295E-12</v>
      </c>
      <c r="BY41">
        <f>BY$2*EXP(- BY$1 * ($B41*_c1+$C41*_c2+$D41*_c3+'Input spectra'!$Y40))</f>
        <v>1.7297605676883501E-12</v>
      </c>
      <c r="BZ41">
        <f>BZ$2*EXP(- BZ$1 * ($B41*_c1+$C41*_c2+$D41*_c3+'Input spectra'!$Y40))</f>
        <v>1.246446590438495E-12</v>
      </c>
      <c r="CA41">
        <f>CA$2*EXP(- CA$1 * ($B41*_c1+$C41*_c2+$D41*_c3+'Input spectra'!$Y40))</f>
        <v>8.9870118753498562E-13</v>
      </c>
      <c r="CB41">
        <f>CB$2*EXP(- CB$1 * ($B41*_c1+$C41*_c2+$D41*_c3+'Input spectra'!$Y40))</f>
        <v>6.4833551237373124E-13</v>
      </c>
      <c r="CC41">
        <f>CC$2*EXP(- CC$1 * ($B41*_c1+$C41*_c2+$D41*_c3+'Input spectra'!$Y40))</f>
        <v>4.6796878063930138E-13</v>
      </c>
      <c r="CD41">
        <f>CD$2*EXP(- CD$1 * ($B41*_c1+$C41*_c2+$D41*_c3+'Input spectra'!$Y40))</f>
        <v>3.3795353182813872E-13</v>
      </c>
      <c r="CE41">
        <f>CE$2*EXP(- CE$1 * ($B41*_c1+$C41*_c2+$D41*_c3+'Input spectra'!$Y40))</f>
        <v>2.4418065876830028E-13</v>
      </c>
      <c r="CF41">
        <f>CF$2*EXP(- CF$1 * ($B41*_c1+$C41*_c2+$D41*_c3+'Input spectra'!$Y40))</f>
        <v>1.765108550718056E-13</v>
      </c>
      <c r="CG41">
        <f>CG$2*EXP(- CG$1 * ($B41*_c1+$C41*_c2+$D41*_c3+'Input spectra'!$Y40))</f>
        <v>1.2765261763096134E-13</v>
      </c>
      <c r="CH41">
        <f>CH$2*EXP(- CH$1 * ($B41*_c1+$C41*_c2+$D41*_c3+'Input spectra'!$Y40))</f>
        <v>9.2358937935604425E-14</v>
      </c>
      <c r="CI41">
        <f>CI$2*EXP(- CI$1 * ($B41*_c1+$C41*_c2+$D41*_c3+'Input spectra'!$Y40))</f>
        <v>6.6851665337736392E-14</v>
      </c>
      <c r="CJ41">
        <f>CJ$2*EXP(- CJ$1 * ($B41*_c1+$C41*_c2+$D41*_c3+'Input spectra'!$Y40))</f>
        <v>4.8408678425228078E-14</v>
      </c>
      <c r="CK41">
        <f>CK$2*EXP(- CK$1 * ($B41*_c1+$C41*_c2+$D41*_c3+'Input spectra'!$Y40))</f>
        <v>3.5067587532562138E-14</v>
      </c>
      <c r="CL41">
        <f>CL$2*EXP(- CL$1 * ($B41*_c1+$C41*_c2+$D41*_c3+'Input spectra'!$Y40))</f>
        <v>2.5412917803824174E-14</v>
      </c>
      <c r="CM41">
        <f>CM$2*EXP(- CM$1 * ($B41*_c1+$C41*_c2+$D41*_c3+'Input spectra'!$Y40))</f>
        <v>1.8423145261725384E-14</v>
      </c>
      <c r="CN41">
        <f>CN$2*EXP(- CN$1 * ($B41*_c1+$C41*_c2+$D41*_c3+'Input spectra'!$Y40))</f>
        <v>1.3360679166474256E-14</v>
      </c>
      <c r="CO41">
        <f>CO$2*EXP(- CO$1 * ($B41*_c1+$C41*_c2+$D41*_c3+'Input spectra'!$Y40))</f>
        <v>9.6926824749832571E-15</v>
      </c>
      <c r="CP41">
        <f>CP$2*EXP(- CP$1 * ($B41*_c1+$C41*_c2+$D41*_c3+'Input spectra'!$Y40))</f>
        <v>7.0340516228614775E-15</v>
      </c>
      <c r="CQ41">
        <f>CQ$2*EXP(- CQ$1 * ($B41*_c1+$C41*_c2+$D41*_c3+'Input spectra'!$Y40))</f>
        <v>5.1063300593881795E-15</v>
      </c>
      <c r="CR41">
        <f>CR$2*EXP(- CR$1 * ($B41*_c1+$C41*_c2+$D41*_c3+'Input spectra'!$Y40))</f>
        <v>3.7080863932418268E-15</v>
      </c>
      <c r="CS41">
        <f>CS$2*EXP(- CS$1 * ($B41*_c1+$C41*_c2+$D41*_c3+'Input spectra'!$Y40))</f>
        <v>1.7834273911936029E-15</v>
      </c>
      <c r="CT41">
        <f>CT$2*EXP(- CT$1 * ($B41*_c1+$C41*_c2+$D41*_c3+'Input spectra'!$Y40))</f>
        <v>8.6531611055188752E-16</v>
      </c>
      <c r="CU41">
        <f>CU$2*EXP(- CU$1 * ($B41*_c1+$C41*_c2+$D41*_c3+'Input spectra'!$Y40))</f>
        <v>4.4766019467307161E-16</v>
      </c>
      <c r="CV41">
        <f>CV$2*EXP(- CV$1 * ($B41*_c1+$C41*_c2+$D41*_c3+'Input spectra'!$Y40))</f>
        <v>2.3263476145631861E-16</v>
      </c>
      <c r="CW41">
        <f>CW$2*EXP(- CW$1 * ($B41*_c1+$C41*_c2+$D41*_c3+'Input spectra'!$Y40))</f>
        <v>1.1865940515359763E-16</v>
      </c>
      <c r="CX41">
        <f>CX$2*EXP(- CX$1 * ($B41*_c1+$C41*_c2+$D41*_c3+'Input spectra'!$Y40))</f>
        <v>5.8267820975881762E-17</v>
      </c>
      <c r="CY41">
        <f>CY$2*EXP(- CY$1 * ($B41*_c1+$C41*_c2+$D41*_c3+'Input spectra'!$Y40))</f>
        <v>2.6880866433731248E-17</v>
      </c>
      <c r="CZ41">
        <f>CZ$2*EXP(- CZ$1 * ($B41*_c1+$C41*_c2+$D41*_c3+'Input spectra'!$Y40))</f>
        <v>1.119756706943053E-17</v>
      </c>
      <c r="DA41">
        <f>DA$2*EXP(- DA$1 * ($B41*_c1+$C41*_c2+$D41*_c3+'Input spectra'!$Y40))</f>
        <v>3.8895192754421233E-18</v>
      </c>
      <c r="DB41">
        <f>DB$2*EXP(- DB$1 * ($B41*_c1+$C41*_c2+$D41*_c3+'Input spectra'!$Y40))</f>
        <v>9.0921684839527037E-19</v>
      </c>
      <c r="DC41">
        <f>DC$2*EXP(- DC$1 * ($B41*_c1+$C41*_c2+$D41*_c3+'Input spectra'!$Y40))</f>
        <v>4.3143580266926472E-20</v>
      </c>
      <c r="DD41">
        <f>DD$2*EXP(- DD$1 * ($B41*_c1+$C41*_c2+$D41*_c3+'Input spectra'!$Y40))</f>
        <v>0</v>
      </c>
      <c r="DE41">
        <f>DE$2*EXP(- DE$1 * ($B41*_c1+$C41*_c2+$D41*_c3+'Input spectra'!$Y40))</f>
        <v>0</v>
      </c>
      <c r="DF41">
        <f>DF$2*EXP(- DF$1 * ($B41*_c1+$C41*_c2+$D41*_c3+'Input spectra'!$Y40))</f>
        <v>0</v>
      </c>
      <c r="DG41">
        <f>DG$2*EXP(- DG$1 * ($B41*_c1+$C41*_c2+$D41*_c3+'Input spectra'!$Y40))</f>
        <v>0</v>
      </c>
      <c r="DH41">
        <f>DH$2*EXP(- DH$1 * ($B41*_c1+$C41*_c2+$D41*_c3+'Input spectra'!$Y40))</f>
        <v>0</v>
      </c>
      <c r="DI41">
        <f>DI$2*EXP(- DI$1 * ($B41*_c1+$C41*_c2+$D41*_c3+'Input spectra'!$Y40))</f>
        <v>0</v>
      </c>
      <c r="DJ41">
        <f>DJ$2*EXP(- DJ$1 * ($B41*_c1+$C41*_c2+$D41*_c3+'Input spectra'!$Y40))</f>
        <v>0</v>
      </c>
      <c r="DK41">
        <f>DK$2*EXP(- DK$1 * ($B41*_c1+$C41*_c2+$D41*_c3+'Input spectra'!$Y40))</f>
        <v>0</v>
      </c>
      <c r="DL41">
        <f>DL$2*EXP(- DL$1 * ($B41*_c1+$C41*_c2+$D41*_c3+'Input spectra'!$Y40))</f>
        <v>0</v>
      </c>
      <c r="DM41">
        <f>DM$2*EXP(- DM$1 * ($B41*_c1+$C41*_c2+$D41*_c3+'Input spectra'!$Y40))</f>
        <v>0</v>
      </c>
      <c r="DN41">
        <f>DN$2*EXP(- DN$1 * ($B41*_c1+$C41*_c2+$D41*_c3+'Input spectra'!$Y40))</f>
        <v>0</v>
      </c>
      <c r="DO41">
        <f>DO$2*EXP(- DO$1 * ($B41*_c1+$C41*_c2+$D41*_c3+'Input spectra'!$Y40))</f>
        <v>0</v>
      </c>
      <c r="DP41">
        <f>DP$2*EXP(- DP$1 * ($B41*_c1+$C41*_c2+$D41*_c3+'Input spectra'!$Y40))</f>
        <v>0</v>
      </c>
      <c r="DQ41">
        <f>DQ$2*EXP(- DQ$1 * ($B41*_c1+$C41*_c2+$D41*_c3+'Input spectra'!$Y40))</f>
        <v>0</v>
      </c>
      <c r="DR41">
        <f>DR$2*EXP(- DR$1 * ($B41*_c1+$C41*_c2+$D41*_c3+'Input spectra'!$Y40))</f>
        <v>0</v>
      </c>
      <c r="DS41">
        <f>DS$2*EXP(- DS$1 * ($B41*_c1+$C41*_c2+$D41*_c3+'Input spectra'!$Y40))</f>
        <v>0</v>
      </c>
      <c r="DT41">
        <f>DT$2*EXP(- DT$1 * ($B41*_c1+$C41*_c2+$D41*_c3+'Input spectra'!$Y40))</f>
        <v>0</v>
      </c>
      <c r="DU41">
        <f>DU$2*EXP(- DU$1 * ($B41*_c1+$C41*_c2+$D41*_c3+'Input spectra'!$Y40))</f>
        <v>0</v>
      </c>
      <c r="DV41">
        <f>DV$2*EXP(- DV$1 * ($B41*_c1+$C41*_c2+$D41*_c3+'Input spectra'!$Y40))</f>
        <v>0</v>
      </c>
      <c r="DW41">
        <f>DW$2*EXP(- DW$1 * ($B41*_c1+$C41*_c2+$D41*_c3+'Input spectra'!$Y40))</f>
        <v>0</v>
      </c>
      <c r="DX41">
        <f>DX$2*EXP(- DX$1 * ($B41*_c1+$C41*_c2+$D41*_c3+'Input spectra'!$Y40))</f>
        <v>0</v>
      </c>
      <c r="DY41">
        <f>DY$2*EXP(- DY$1 * ($B41*_c1+$C41*_c2+$D41*_c3+'Input spectra'!$Y40))</f>
        <v>0</v>
      </c>
      <c r="DZ41">
        <f>DZ$2*EXP(- DZ$1 * ($B41*_c1+$C41*_c2+$D41*_c3+'Input spectra'!$Y40))</f>
        <v>0</v>
      </c>
      <c r="EA41">
        <f>EA$2*EXP(- EA$1 * ($B41*_c1+$C41*_c2+$D41*_c3+'Input spectra'!$Y40))</f>
        <v>0</v>
      </c>
      <c r="EB41">
        <f>EB$2*EXP(- EB$1 * ($B41*_c1+$C41*_c2+$D41*_c3+'Input spectra'!$Y40))</f>
        <v>0</v>
      </c>
      <c r="EC41">
        <f>EC$2*EXP(- EC$1 * ($B41*_c1+$C41*_c2+$D41*_c3+'Input spectra'!$Y40))</f>
        <v>0</v>
      </c>
      <c r="ED41">
        <f>ED$2*EXP(- ED$1 * ($B41*_c1+$C41*_c2+$D41*_c3+'Input spectra'!$Y40))</f>
        <v>0</v>
      </c>
      <c r="EE41">
        <f>EE$2*EXP(- EE$1 * ($B41*_c1+$C41*_c2+$D41*_c3+'Input spectra'!$Y40))</f>
        <v>0</v>
      </c>
      <c r="EF41">
        <f>EF$2*EXP(- EF$1 * ($B41*_c1+$C41*_c2+$D41*_c3+'Input spectra'!$Y40))</f>
        <v>0</v>
      </c>
      <c r="EG41">
        <f>EG$2*EXP(- EG$1 * ($B41*_c1+$C41*_c2+$D41*_c3+'Input spectra'!$Y40))</f>
        <v>0</v>
      </c>
      <c r="EH41">
        <f>EH$2*EXP(- EH$1 * ($B41*_c1+$C41*_c2+$D41*_c3+'Input spectra'!$Y40))</f>
        <v>0</v>
      </c>
      <c r="EI41">
        <f>EI$2*EXP(- EI$1 * ($B41*_c1+$C41*_c2+$D41*_c3+'Input spectra'!$Y40))</f>
        <v>0</v>
      </c>
      <c r="EJ41">
        <f>EJ$2*EXP(- EJ$1 * ($B41*_c1+$C41*_c2+$D41*_c3+'Input spectra'!$Y40))</f>
        <v>0</v>
      </c>
      <c r="EK41">
        <f>EK$2*EXP(- EK$1 * ($B41*_c1+$C41*_c2+$D41*_c3+'Input spectra'!$Y40))</f>
        <v>0</v>
      </c>
      <c r="EL41">
        <f>EL$2*EXP(- EL$1 * ($B41*_c1+$C41*_c2+$D41*_c3+'Input spectra'!$Y40))</f>
        <v>0</v>
      </c>
      <c r="EM41">
        <f>EM$2*EXP(- EM$1 * ($B41*_c1+$C41*_c2+$D41*_c3+'Input spectra'!$Y40))</f>
        <v>0</v>
      </c>
      <c r="EN41">
        <f>EN$2*EXP(- EN$1 * ($B41*_c1+$C41*_c2+$D41*_c3+'Input spectra'!$Y40))</f>
        <v>0</v>
      </c>
      <c r="EO41">
        <f>EO$2*EXP(- EO$1 * ($B41*_c1+$C41*_c2+$D41*_c3+'Input spectra'!$Y40))</f>
        <v>0</v>
      </c>
      <c r="EP41">
        <f>EP$2*EXP(- EP$1 * ($B41*_c1+$C41*_c2+$D41*_c3+'Input spectra'!$Y40))</f>
        <v>0</v>
      </c>
      <c r="EQ41">
        <f>EQ$2*EXP(- EQ$1 * ($B41*_c1+$C41*_c2+$D41*_c3+'Input spectra'!$Y40))</f>
        <v>0</v>
      </c>
      <c r="ER41">
        <f>ER$2*EXP(- ER$1 * ($B41*_c1+$C41*_c2+$D41*_c3+'Input spectra'!$Y40))</f>
        <v>0</v>
      </c>
      <c r="ES41">
        <f>ES$2*EXP(- ES$1 * ($B41*_c1+$C41*_c2+$D41*_c3+'Input spectra'!$Y40))</f>
        <v>0</v>
      </c>
      <c r="ET41">
        <f>ET$2*EXP(- ET$1 * ($B41*_c1+$C41*_c2+$D41*_c3+'Input spectra'!$Y40))</f>
        <v>0</v>
      </c>
      <c r="EU41">
        <f>EU$2*EXP(- EU$1 * ($B41*_c1+$C41*_c2+$D41*_c3+'Input spectra'!$Y40))</f>
        <v>0</v>
      </c>
      <c r="EV41">
        <f>EV$2*EXP(- EV$1 * ($B41*_c1+$C41*_c2+$D41*_c3+'Input spectra'!$Y40))</f>
        <v>0</v>
      </c>
      <c r="EW41">
        <f>EW$2*EXP(- EW$1 * ($B41*_c1+$C41*_c2+$D41*_c3+'Input spectra'!$Y40))</f>
        <v>0</v>
      </c>
      <c r="EX41">
        <f>EX$2*EXP(- EX$1 * ($B41*_c1+$C41*_c2+$D41*_c3+'Input spectra'!$Y40))</f>
        <v>0</v>
      </c>
      <c r="EY41">
        <f>EY$2*EXP(- EY$1 * ($B41*_c1+$C41*_c2+$D41*_c3+'Input spectra'!$Y40))</f>
        <v>0</v>
      </c>
      <c r="FA41">
        <f t="shared" si="0"/>
        <v>7.8884582830103245E-2</v>
      </c>
      <c r="FD41">
        <f>(1-EXP(-($B41*_c1+$C41*_c2+$D41*_c3+'Input spectra'!$Y40)*_t))/2</f>
        <v>0.38624158075844306</v>
      </c>
      <c r="FE41">
        <f>LN(1-FD41)/(-($B41*_c1+$C41*_c2+$D41*_c3+'Input spectra'!$Y40))</f>
        <v>0.1648577007248648</v>
      </c>
    </row>
    <row r="42" spans="1:161" x14ac:dyDescent="0.25">
      <c r="A42">
        <v>475</v>
      </c>
      <c r="B42">
        <f>'Input spectra'!B41</f>
        <v>0.26287754085331899</v>
      </c>
      <c r="C42">
        <f>'Input spectra'!D41</f>
        <v>0.20498783228682699</v>
      </c>
      <c r="D42">
        <f>'Input spectra'!F41</f>
        <v>0.28266411727214702</v>
      </c>
      <c r="E42">
        <f>E$2*EXP(- E$1 * ($B42*_c1+$C42*_c2+$D42*_c3+'Input spectra'!$Y41))</f>
        <v>2.0653927966864227E-2</v>
      </c>
      <c r="F42">
        <f>F$2*EXP(- F$1 * ($B42*_c1+$C42*_c2+$D42*_c3+'Input spectra'!$Y41))</f>
        <v>1.5218964439091582E-2</v>
      </c>
      <c r="G42">
        <f>G$2*EXP(- G$1 * ($B42*_c1+$C42*_c2+$D42*_c3+'Input spectra'!$Y41))</f>
        <v>1.1213577104017457E-2</v>
      </c>
      <c r="H42">
        <f>H$2*EXP(- H$1 * ($B42*_c1+$C42*_c2+$D42*_c3+'Input spectra'!$Y41))</f>
        <v>8.2618922230024774E-3</v>
      </c>
      <c r="I42">
        <f>I$2*EXP(- I$1 * ($B42*_c1+$C42*_c2+$D42*_c3+'Input spectra'!$Y41))</f>
        <v>6.0868248192007812E-3</v>
      </c>
      <c r="J42">
        <f>J$2*EXP(- J$1 * ($B42*_c1+$C42*_c2+$D42*_c3+'Input spectra'!$Y41))</f>
        <v>4.4841243091548579E-3</v>
      </c>
      <c r="K42">
        <f>K$2*EXP(- K$1 * ($B42*_c1+$C42*_c2+$D42*_c3+'Input spectra'!$Y41))</f>
        <v>3.3032365626616184E-3</v>
      </c>
      <c r="L42">
        <f>L$2*EXP(- L$1 * ($B42*_c1+$C42*_c2+$D42*_c3+'Input spectra'!$Y41))</f>
        <v>2.4331928050780904E-3</v>
      </c>
      <c r="M42">
        <f>M$2*EXP(- M$1 * ($B42*_c1+$C42*_c2+$D42*_c3+'Input spectra'!$Y41))</f>
        <v>1.7922054571572479E-3</v>
      </c>
      <c r="N42">
        <f>N$2*EXP(- N$1 * ($B42*_c1+$C42*_c2+$D42*_c3+'Input spectra'!$Y41))</f>
        <v>1.319997459347472E-3</v>
      </c>
      <c r="O42">
        <f>O$2*EXP(- O$1 * ($B42*_c1+$C42*_c2+$D42*_c3+'Input spectra'!$Y41))</f>
        <v>9.7214717151301129E-4</v>
      </c>
      <c r="P42">
        <f>P$2*EXP(- P$1 * ($B42*_c1+$C42*_c2+$D42*_c3+'Input spectra'!$Y41))</f>
        <v>7.1591942163216915E-4</v>
      </c>
      <c r="Q42">
        <f>Q$2*EXP(- Q$1 * ($B42*_c1+$C42*_c2+$D42*_c3+'Input spectra'!$Y41))</f>
        <v>5.2719229125902461E-4</v>
      </c>
      <c r="R42">
        <f>R$2*EXP(- R$1 * ($B42*_c1+$C42*_c2+$D42*_c3+'Input spectra'!$Y41))</f>
        <v>3.8819175046487104E-4</v>
      </c>
      <c r="S42">
        <f>S$2*EXP(- S$1 * ($B42*_c1+$C42*_c2+$D42*_c3+'Input spectra'!$Y41))</f>
        <v>2.8582186540694973E-4</v>
      </c>
      <c r="T42">
        <f>T$2*EXP(- T$1 * ($B42*_c1+$C42*_c2+$D42*_c3+'Input spectra'!$Y41))</f>
        <v>2.1043406076743575E-4</v>
      </c>
      <c r="U42">
        <f>U$2*EXP(- U$1 * ($B42*_c1+$C42*_c2+$D42*_c3+'Input spectra'!$Y41))</f>
        <v>1.549200372368766E-4</v>
      </c>
      <c r="V42">
        <f>V$2*EXP(- V$1 * ($B42*_c1+$C42*_c2+$D42*_c3+'Input spectra'!$Y41))</f>
        <v>1.1404326413840244E-4</v>
      </c>
      <c r="W42">
        <f>W$2*EXP(- W$1 * ($B42*_c1+$C42*_c2+$D42*_c3+'Input spectra'!$Y41))</f>
        <v>8.3946323898913738E-5</v>
      </c>
      <c r="X42">
        <f>X$2*EXP(- X$1 * ($B42*_c1+$C42*_c2+$D42*_c3+'Input spectra'!$Y41))</f>
        <v>6.1787869149281324E-5</v>
      </c>
      <c r="Y42">
        <f>Y$2*EXP(- Y$1 * ($B42*_c1+$C42*_c2+$D42*_c3+'Input spectra'!$Y41))</f>
        <v>4.5475106803428705E-5</v>
      </c>
      <c r="Z42">
        <f>Z$2*EXP(- Z$1 * ($B42*_c1+$C42*_c2+$D42*_c3+'Input spectra'!$Y41))</f>
        <v>3.3466683780422964E-5</v>
      </c>
      <c r="AA42">
        <f>AA$2*EXP(- AA$1 * ($B42*_c1+$C42*_c2+$D42*_c3+'Input spectra'!$Y41))</f>
        <v>2.462745479218782E-5</v>
      </c>
      <c r="AB42">
        <f>AB$2*EXP(- AB$1 * ($B42*_c1+$C42*_c2+$D42*_c3+'Input spectra'!$Y41))</f>
        <v>1.8121482315626377E-5</v>
      </c>
      <c r="AC42">
        <f>AC$2*EXP(- AC$1 * ($B42*_c1+$C42*_c2+$D42*_c3+'Input spectra'!$Y41))</f>
        <v>1.3333208587184588E-5</v>
      </c>
      <c r="AD42">
        <f>AD$2*EXP(- AD$1 * ($B42*_c1+$C42*_c2+$D42*_c3+'Input spectra'!$Y41))</f>
        <v>9.8093855091838412E-6</v>
      </c>
      <c r="AE42">
        <f>AE$2*EXP(- AE$1 * ($B42*_c1+$C42*_c2+$D42*_c3+'Input spectra'!$Y41))</f>
        <v>7.2162987177871995E-6</v>
      </c>
      <c r="AF42">
        <f>AF$2*EXP(- AF$1 * ($B42*_c1+$C42*_c2+$D42*_c3+'Input spectra'!$Y41))</f>
        <v>5.3082595699387859E-6</v>
      </c>
      <c r="AG42">
        <f>AG$2*EXP(- AG$1 * ($B42*_c1+$C42*_c2+$D42*_c3+'Input spectra'!$Y41))</f>
        <v>3.9043982642258231E-6</v>
      </c>
      <c r="AH42">
        <f>AH$2*EXP(- AH$1 * ($B42*_c1+$C42*_c2+$D42*_c3+'Input spectra'!$Y41))</f>
        <v>2.871572101997752E-6</v>
      </c>
      <c r="AI42">
        <f>AI$2*EXP(- AI$1 * ($B42*_c1+$C42*_c2+$D42*_c3+'Input spectra'!$Y41))</f>
        <v>2.1117782874153642E-6</v>
      </c>
      <c r="AJ42">
        <f>AJ$2*EXP(- AJ$1 * ($B42*_c1+$C42*_c2+$D42*_c3+'Input spectra'!$Y41))</f>
        <v>1.552884669586166E-6</v>
      </c>
      <c r="AK42">
        <f>AK$2*EXP(- AK$1 * ($B42*_c1+$C42*_c2+$D42*_c3+'Input spectra'!$Y41))</f>
        <v>1.141804260714053E-6</v>
      </c>
      <c r="AL42">
        <f>AL$2*EXP(- AL$1 * ($B42*_c1+$C42*_c2+$D42*_c3+'Input spectra'!$Y41))</f>
        <v>8.394695686843103E-7</v>
      </c>
      <c r="AM42">
        <f>AM$2*EXP(- AM$1 * ($B42*_c1+$C42*_c2+$D42*_c3+'Input spectra'!$Y41))</f>
        <v>6.1713239196936373E-7</v>
      </c>
      <c r="AN42">
        <f>AN$2*EXP(- AN$1 * ($B42*_c1+$C42*_c2+$D42*_c3+'Input spectra'!$Y41))</f>
        <v>4.5363968223587595E-7</v>
      </c>
      <c r="AO42">
        <f>AO$2*EXP(- AO$1 * ($B42*_c1+$C42*_c2+$D42*_c3+'Input spectra'!$Y41))</f>
        <v>3.3342813561317816E-7</v>
      </c>
      <c r="AP42">
        <f>AP$2*EXP(- AP$1 * ($B42*_c1+$C42*_c2+$D42*_c3+'Input spectra'!$Y41))</f>
        <v>2.4504798660967593E-7</v>
      </c>
      <c r="AQ42">
        <f>AQ$2*EXP(- AQ$1 * ($B42*_c1+$C42*_c2+$D42*_c3+'Input spectra'!$Y41))</f>
        <v>1.8007643044394982E-7</v>
      </c>
      <c r="AR42">
        <f>AR$2*EXP(- AR$1 * ($B42*_c1+$C42*_c2+$D42*_c3+'Input spectra'!$Y41))</f>
        <v>1.3231789239202899E-7</v>
      </c>
      <c r="AS42">
        <f>AS$2*EXP(- AS$1 * ($B42*_c1+$C42*_c2+$D42*_c3+'Input spectra'!$Y41))</f>
        <v>9.7215461522153095E-8</v>
      </c>
      <c r="AT42">
        <f>AT$2*EXP(- AT$1 * ($B42*_c1+$C42*_c2+$D42*_c3+'Input spectra'!$Y41))</f>
        <v>7.1417763844565645E-8</v>
      </c>
      <c r="AU42">
        <f>AU$2*EXP(- AU$1 * ($B42*_c1+$C42*_c2+$D42*_c3+'Input spectra'!$Y41))</f>
        <v>5.2460247378698515E-8</v>
      </c>
      <c r="AV42">
        <f>AV$2*EXP(- AV$1 * ($B42*_c1+$C42*_c2+$D42*_c3+'Input spectra'!$Y41))</f>
        <v>3.8530674666177806E-8</v>
      </c>
      <c r="AW42">
        <f>AW$2*EXP(- AW$1 * ($B42*_c1+$C42*_c2+$D42*_c3+'Input spectra'!$Y41))</f>
        <v>2.8296587684191233E-8</v>
      </c>
      <c r="AX42">
        <f>AX$2*EXP(- AX$1 * ($B42*_c1+$C42*_c2+$D42*_c3+'Input spectra'!$Y41))</f>
        <v>2.0778377940816217E-8</v>
      </c>
      <c r="AY42">
        <f>AY$2*EXP(- AY$1 * ($B42*_c1+$C42*_c2+$D42*_c3+'Input spectra'!$Y41))</f>
        <v>1.3771462757244614E-8</v>
      </c>
      <c r="AZ42">
        <f>AZ$2*EXP(- AZ$1 * ($B42*_c1+$C42*_c2+$D42*_c3+'Input spectra'!$Y41))</f>
        <v>8.7736173471730814E-9</v>
      </c>
      <c r="BA42">
        <f>BA$2*EXP(- BA$1 * ($B42*_c1+$C42*_c2+$D42*_c3+'Input spectra'!$Y41))</f>
        <v>5.8886041605669339E-9</v>
      </c>
      <c r="BB42">
        <f>BB$2*EXP(- BB$1 * ($B42*_c1+$C42*_c2+$D42*_c3+'Input spectra'!$Y41))</f>
        <v>4.0217754724721397E-9</v>
      </c>
      <c r="BC42">
        <f>BC$2*EXP(- BC$1 * ($B42*_c1+$C42*_c2+$D42*_c3+'Input spectra'!$Y41))</f>
        <v>2.7739863148770819E-9</v>
      </c>
      <c r="BD42">
        <f>BD$2*EXP(- BD$1 * ($B42*_c1+$C42*_c2+$D42*_c3+'Input spectra'!$Y41))</f>
        <v>1.9260887140323989E-9</v>
      </c>
      <c r="BE42">
        <f>BE$2*EXP(- BE$1 * ($B42*_c1+$C42*_c2+$D42*_c3+'Input spectra'!$Y41))</f>
        <v>1.3439515557622576E-9</v>
      </c>
      <c r="BF42">
        <f>BF$2*EXP(- BF$1 * ($B42*_c1+$C42*_c2+$D42*_c3+'Input spectra'!$Y41))</f>
        <v>9.4138300963001812E-10</v>
      </c>
      <c r="BG42">
        <f>BG$2*EXP(- BG$1 * ($B42*_c1+$C42*_c2+$D42*_c3+'Input spectra'!$Y41))</f>
        <v>6.614810026410879E-10</v>
      </c>
      <c r="BH42">
        <f>BH$2*EXP(- BH$1 * ($B42*_c1+$C42*_c2+$D42*_c3+'Input spectra'!$Y41))</f>
        <v>4.6603533778416212E-10</v>
      </c>
      <c r="BI42">
        <f>BI$2*EXP(- BI$1 * ($B42*_c1+$C42*_c2+$D42*_c3+'Input spectra'!$Y41))</f>
        <v>3.290858332137028E-10</v>
      </c>
      <c r="BJ42">
        <f>BJ$2*EXP(- BJ$1 * ($B42*_c1+$C42*_c2+$D42*_c3+'Input spectra'!$Y41))</f>
        <v>2.3284357906726547E-10</v>
      </c>
      <c r="BK42">
        <f>BK$2*EXP(- BK$1 * ($B42*_c1+$C42*_c2+$D42*_c3+'Input spectra'!$Y41))</f>
        <v>1.6503879620227092E-10</v>
      </c>
      <c r="BL42">
        <f>BL$2*EXP(- BL$1 * ($B42*_c1+$C42*_c2+$D42*_c3+'Input spectra'!$Y41))</f>
        <v>1.171643012474233E-10</v>
      </c>
      <c r="BM42">
        <f>BM$2*EXP(- BM$1 * ($B42*_c1+$C42*_c2+$D42*_c3+'Input spectra'!$Y41))</f>
        <v>8.3296509245457491E-11</v>
      </c>
      <c r="BN42">
        <f>BN$2*EXP(- BN$1 * ($B42*_c1+$C42*_c2+$D42*_c3+'Input spectra'!$Y41))</f>
        <v>5.9296073035444437E-11</v>
      </c>
      <c r="BO42">
        <f>BO$2*EXP(- BO$1 * ($B42*_c1+$C42*_c2+$D42*_c3+'Input spectra'!$Y41))</f>
        <v>4.2261643074842432E-11</v>
      </c>
      <c r="BP42">
        <f>BP$2*EXP(- BP$1 * ($B42*_c1+$C42*_c2+$D42*_c3+'Input spectra'!$Y41))</f>
        <v>3.0154238742725554E-11</v>
      </c>
      <c r="BQ42">
        <f>BQ$2*EXP(- BQ$1 * ($B42*_c1+$C42*_c2+$D42*_c3+'Input spectra'!$Y41))</f>
        <v>2.1537605081409614E-11</v>
      </c>
      <c r="BR42">
        <f>BR$2*EXP(- BR$1 * ($B42*_c1+$C42*_c2+$D42*_c3+'Input spectra'!$Y41))</f>
        <v>1.5397964073144177E-11</v>
      </c>
      <c r="BS42">
        <f>BS$2*EXP(- BS$1 * ($B42*_c1+$C42*_c2+$D42*_c3+'Input spectra'!$Y41))</f>
        <v>1.1018421964142738E-11</v>
      </c>
      <c r="BT42">
        <f>BT$2*EXP(- BT$1 * ($B42*_c1+$C42*_c2+$D42*_c3+'Input spectra'!$Y41))</f>
        <v>7.8911812984346801E-12</v>
      </c>
      <c r="BU42">
        <f>BU$2*EXP(- BU$1 * ($B42*_c1+$C42*_c2+$D42*_c3+'Input spectra'!$Y41))</f>
        <v>5.6560075642114796E-12</v>
      </c>
      <c r="BV42">
        <f>BV$2*EXP(- BV$1 * ($B42*_c1+$C42*_c2+$D42*_c3+'Input spectra'!$Y41))</f>
        <v>4.0569926684190245E-12</v>
      </c>
      <c r="BW42">
        <f>BW$2*EXP(- BW$1 * ($B42*_c1+$C42*_c2+$D42*_c3+'Input spectra'!$Y41))</f>
        <v>2.9121082166341562E-12</v>
      </c>
      <c r="BX42">
        <f>BX$2*EXP(- BX$1 * ($B42*_c1+$C42*_c2+$D42*_c3+'Input spectra'!$Y41))</f>
        <v>2.0917230455908826E-12</v>
      </c>
      <c r="BY42">
        <f>BY$2*EXP(- BY$1 * ($B42*_c1+$C42*_c2+$D42*_c3+'Input spectra'!$Y41))</f>
        <v>1.503418693256992E-12</v>
      </c>
      <c r="BZ42">
        <f>BZ$2*EXP(- BZ$1 * ($B42*_c1+$C42*_c2+$D42*_c3+'Input spectra'!$Y41))</f>
        <v>1.0812390194201445E-12</v>
      </c>
      <c r="CA42">
        <f>CA$2*EXP(- CA$1 * ($B42*_c1+$C42*_c2+$D42*_c3+'Input spectra'!$Y41))</f>
        <v>7.7806778511406E-13</v>
      </c>
      <c r="CB42">
        <f>CB$2*EXP(- CB$1 * ($B42*_c1+$C42*_c2+$D42*_c3+'Input spectra'!$Y41))</f>
        <v>5.6021664976437085E-13</v>
      </c>
      <c r="CC42">
        <f>CC$2*EXP(- CC$1 * ($B42*_c1+$C42*_c2+$D42*_c3+'Input spectra'!$Y41))</f>
        <v>4.0357770401812698E-13</v>
      </c>
      <c r="CD42">
        <f>CD$2*EXP(- CD$1 * ($B42*_c1+$C42*_c2+$D42*_c3+'Input spectra'!$Y41))</f>
        <v>2.9088501980974558E-13</v>
      </c>
      <c r="CE42">
        <f>CE$2*EXP(- CE$1 * ($B42*_c1+$C42*_c2+$D42*_c3+'Input spectra'!$Y41))</f>
        <v>2.097633984398507E-13</v>
      </c>
      <c r="CF42">
        <f>CF$2*EXP(- CF$1 * ($B42*_c1+$C42*_c2+$D42*_c3+'Input spectra'!$Y41))</f>
        <v>1.5133659243225998E-13</v>
      </c>
      <c r="CG42">
        <f>CG$2*EXP(- CG$1 * ($B42*_c1+$C42*_c2+$D42*_c3+'Input spectra'!$Y41))</f>
        <v>1.0923362333598106E-13</v>
      </c>
      <c r="CH42">
        <f>CH$2*EXP(- CH$1 * ($B42*_c1+$C42*_c2+$D42*_c3+'Input spectra'!$Y41))</f>
        <v>7.8878678808895914E-14</v>
      </c>
      <c r="CI42">
        <f>CI$2*EXP(- CI$1 * ($B42*_c1+$C42*_c2+$D42*_c3+'Input spectra'!$Y41))</f>
        <v>5.6983223145714721E-14</v>
      </c>
      <c r="CJ42">
        <f>CJ$2*EXP(- CJ$1 * ($B42*_c1+$C42*_c2+$D42*_c3+'Input spectra'!$Y41))</f>
        <v>4.1182441416084492E-14</v>
      </c>
      <c r="CK42">
        <f>CK$2*EXP(- CK$1 * ($B42*_c1+$C42*_c2+$D42*_c3+'Input spectra'!$Y41))</f>
        <v>2.9774798787894938E-14</v>
      </c>
      <c r="CL42">
        <f>CL$2*EXP(- CL$1 * ($B42*_c1+$C42*_c2+$D42*_c3+'Input spectra'!$Y41))</f>
        <v>2.153533143338478E-14</v>
      </c>
      <c r="CM42">
        <f>CM$2*EXP(- CM$1 * ($B42*_c1+$C42*_c2+$D42*_c3+'Input spectra'!$Y41))</f>
        <v>1.558170175437063E-14</v>
      </c>
      <c r="CN42">
        <f>CN$2*EXP(- CN$1 * ($B42*_c1+$C42*_c2+$D42*_c3+'Input spectra'!$Y41))</f>
        <v>1.12780425541238E-14</v>
      </c>
      <c r="CO42">
        <f>CO$2*EXP(- CO$1 * ($B42*_c1+$C42*_c2+$D42*_c3+'Input spectra'!$Y41))</f>
        <v>8.1658850500334626E-15</v>
      </c>
      <c r="CP42">
        <f>CP$2*EXP(- CP$1 * ($B42*_c1+$C42*_c2+$D42*_c3+'Input spectra'!$Y41))</f>
        <v>5.9145119048209597E-15</v>
      </c>
      <c r="CQ42">
        <f>CQ$2*EXP(- CQ$1 * ($B42*_c1+$C42*_c2+$D42*_c3+'Input spectra'!$Y41))</f>
        <v>4.2852515896293573E-15</v>
      </c>
      <c r="CR42">
        <f>CR$2*EXP(- CR$1 * ($B42*_c1+$C42*_c2+$D42*_c3+'Input spectra'!$Y41))</f>
        <v>3.1057848591980311E-15</v>
      </c>
      <c r="CS42">
        <f>CS$2*EXP(- CS$1 * ($B42*_c1+$C42*_c2+$D42*_c3+'Input spectra'!$Y41))</f>
        <v>1.4908400104856133E-15</v>
      </c>
      <c r="CT42">
        <f>CT$2*EXP(- CT$1 * ($B42*_c1+$C42*_c2+$D42*_c3+'Input spectra'!$Y41))</f>
        <v>7.2194560899477085E-16</v>
      </c>
      <c r="CU42">
        <f>CU$2*EXP(- CU$1 * ($B42*_c1+$C42*_c2+$D42*_c3+'Input spectra'!$Y41))</f>
        <v>3.7276253083241486E-16</v>
      </c>
      <c r="CV42">
        <f>CV$2*EXP(- CV$1 * ($B42*_c1+$C42*_c2+$D42*_c3+'Input spectra'!$Y41))</f>
        <v>1.9333588236628907E-16</v>
      </c>
      <c r="CW42">
        <f>CW$2*EXP(- CW$1 * ($B42*_c1+$C42*_c2+$D42*_c3+'Input spectra'!$Y41))</f>
        <v>9.8422434833457582E-17</v>
      </c>
      <c r="CX42">
        <f>CX$2*EXP(- CX$1 * ($B42*_c1+$C42*_c2+$D42*_c3+'Input spectra'!$Y41))</f>
        <v>4.8236389983682423E-17</v>
      </c>
      <c r="CY42">
        <f>CY$2*EXP(- CY$1 * ($B42*_c1+$C42*_c2+$D42*_c3+'Input spectra'!$Y41))</f>
        <v>2.2209734458615703E-17</v>
      </c>
      <c r="CZ42">
        <f>CZ$2*EXP(- CZ$1 * ($B42*_c1+$C42*_c2+$D42*_c3+'Input spectra'!$Y41))</f>
        <v>9.23374460439673E-18</v>
      </c>
      <c r="DA42">
        <f>DA$2*EXP(- DA$1 * ($B42*_c1+$C42*_c2+$D42*_c3+'Input spectra'!$Y41))</f>
        <v>3.2011365242653219E-18</v>
      </c>
      <c r="DB42">
        <f>DB$2*EXP(- DB$1 * ($B42*_c1+$C42*_c2+$D42*_c3+'Input spectra'!$Y41))</f>
        <v>7.4684387931305299E-19</v>
      </c>
      <c r="DC42">
        <f>DC$2*EXP(- DC$1 * ($B42*_c1+$C42*_c2+$D42*_c3+'Input spectra'!$Y41))</f>
        <v>3.536980097660843E-20</v>
      </c>
      <c r="DD42">
        <f>DD$2*EXP(- DD$1 * ($B42*_c1+$C42*_c2+$D42*_c3+'Input spectra'!$Y41))</f>
        <v>0</v>
      </c>
      <c r="DE42">
        <f>DE$2*EXP(- DE$1 * ($B42*_c1+$C42*_c2+$D42*_c3+'Input spectra'!$Y41))</f>
        <v>0</v>
      </c>
      <c r="DF42">
        <f>DF$2*EXP(- DF$1 * ($B42*_c1+$C42*_c2+$D42*_c3+'Input spectra'!$Y41))</f>
        <v>0</v>
      </c>
      <c r="DG42">
        <f>DG$2*EXP(- DG$1 * ($B42*_c1+$C42*_c2+$D42*_c3+'Input spectra'!$Y41))</f>
        <v>0</v>
      </c>
      <c r="DH42">
        <f>DH$2*EXP(- DH$1 * ($B42*_c1+$C42*_c2+$D42*_c3+'Input spectra'!$Y41))</f>
        <v>0</v>
      </c>
      <c r="DI42">
        <f>DI$2*EXP(- DI$1 * ($B42*_c1+$C42*_c2+$D42*_c3+'Input spectra'!$Y41))</f>
        <v>0</v>
      </c>
      <c r="DJ42">
        <f>DJ$2*EXP(- DJ$1 * ($B42*_c1+$C42*_c2+$D42*_c3+'Input spectra'!$Y41))</f>
        <v>0</v>
      </c>
      <c r="DK42">
        <f>DK$2*EXP(- DK$1 * ($B42*_c1+$C42*_c2+$D42*_c3+'Input spectra'!$Y41))</f>
        <v>0</v>
      </c>
      <c r="DL42">
        <f>DL$2*EXP(- DL$1 * ($B42*_c1+$C42*_c2+$D42*_c3+'Input spectra'!$Y41))</f>
        <v>0</v>
      </c>
      <c r="DM42">
        <f>DM$2*EXP(- DM$1 * ($B42*_c1+$C42*_c2+$D42*_c3+'Input spectra'!$Y41))</f>
        <v>0</v>
      </c>
      <c r="DN42">
        <f>DN$2*EXP(- DN$1 * ($B42*_c1+$C42*_c2+$D42*_c3+'Input spectra'!$Y41))</f>
        <v>0</v>
      </c>
      <c r="DO42">
        <f>DO$2*EXP(- DO$1 * ($B42*_c1+$C42*_c2+$D42*_c3+'Input spectra'!$Y41))</f>
        <v>0</v>
      </c>
      <c r="DP42">
        <f>DP$2*EXP(- DP$1 * ($B42*_c1+$C42*_c2+$D42*_c3+'Input spectra'!$Y41))</f>
        <v>0</v>
      </c>
      <c r="DQ42">
        <f>DQ$2*EXP(- DQ$1 * ($B42*_c1+$C42*_c2+$D42*_c3+'Input spectra'!$Y41))</f>
        <v>0</v>
      </c>
      <c r="DR42">
        <f>DR$2*EXP(- DR$1 * ($B42*_c1+$C42*_c2+$D42*_c3+'Input spectra'!$Y41))</f>
        <v>0</v>
      </c>
      <c r="DS42">
        <f>DS$2*EXP(- DS$1 * ($B42*_c1+$C42*_c2+$D42*_c3+'Input spectra'!$Y41))</f>
        <v>0</v>
      </c>
      <c r="DT42">
        <f>DT$2*EXP(- DT$1 * ($B42*_c1+$C42*_c2+$D42*_c3+'Input spectra'!$Y41))</f>
        <v>0</v>
      </c>
      <c r="DU42">
        <f>DU$2*EXP(- DU$1 * ($B42*_c1+$C42*_c2+$D42*_c3+'Input spectra'!$Y41))</f>
        <v>0</v>
      </c>
      <c r="DV42">
        <f>DV$2*EXP(- DV$1 * ($B42*_c1+$C42*_c2+$D42*_c3+'Input spectra'!$Y41))</f>
        <v>0</v>
      </c>
      <c r="DW42">
        <f>DW$2*EXP(- DW$1 * ($B42*_c1+$C42*_c2+$D42*_c3+'Input spectra'!$Y41))</f>
        <v>0</v>
      </c>
      <c r="DX42">
        <f>DX$2*EXP(- DX$1 * ($B42*_c1+$C42*_c2+$D42*_c3+'Input spectra'!$Y41))</f>
        <v>0</v>
      </c>
      <c r="DY42">
        <f>DY$2*EXP(- DY$1 * ($B42*_c1+$C42*_c2+$D42*_c3+'Input spectra'!$Y41))</f>
        <v>0</v>
      </c>
      <c r="DZ42">
        <f>DZ$2*EXP(- DZ$1 * ($B42*_c1+$C42*_c2+$D42*_c3+'Input spectra'!$Y41))</f>
        <v>0</v>
      </c>
      <c r="EA42">
        <f>EA$2*EXP(- EA$1 * ($B42*_c1+$C42*_c2+$D42*_c3+'Input spectra'!$Y41))</f>
        <v>0</v>
      </c>
      <c r="EB42">
        <f>EB$2*EXP(- EB$1 * ($B42*_c1+$C42*_c2+$D42*_c3+'Input spectra'!$Y41))</f>
        <v>0</v>
      </c>
      <c r="EC42">
        <f>EC$2*EXP(- EC$1 * ($B42*_c1+$C42*_c2+$D42*_c3+'Input spectra'!$Y41))</f>
        <v>0</v>
      </c>
      <c r="ED42">
        <f>ED$2*EXP(- ED$1 * ($B42*_c1+$C42*_c2+$D42*_c3+'Input spectra'!$Y41))</f>
        <v>0</v>
      </c>
      <c r="EE42">
        <f>EE$2*EXP(- EE$1 * ($B42*_c1+$C42*_c2+$D42*_c3+'Input spectra'!$Y41))</f>
        <v>0</v>
      </c>
      <c r="EF42">
        <f>EF$2*EXP(- EF$1 * ($B42*_c1+$C42*_c2+$D42*_c3+'Input spectra'!$Y41))</f>
        <v>0</v>
      </c>
      <c r="EG42">
        <f>EG$2*EXP(- EG$1 * ($B42*_c1+$C42*_c2+$D42*_c3+'Input spectra'!$Y41))</f>
        <v>0</v>
      </c>
      <c r="EH42">
        <f>EH$2*EXP(- EH$1 * ($B42*_c1+$C42*_c2+$D42*_c3+'Input spectra'!$Y41))</f>
        <v>0</v>
      </c>
      <c r="EI42">
        <f>EI$2*EXP(- EI$1 * ($B42*_c1+$C42*_c2+$D42*_c3+'Input spectra'!$Y41))</f>
        <v>0</v>
      </c>
      <c r="EJ42">
        <f>EJ$2*EXP(- EJ$1 * ($B42*_c1+$C42*_c2+$D42*_c3+'Input spectra'!$Y41))</f>
        <v>0</v>
      </c>
      <c r="EK42">
        <f>EK$2*EXP(- EK$1 * ($B42*_c1+$C42*_c2+$D42*_c3+'Input spectra'!$Y41))</f>
        <v>0</v>
      </c>
      <c r="EL42">
        <f>EL$2*EXP(- EL$1 * ($B42*_c1+$C42*_c2+$D42*_c3+'Input spectra'!$Y41))</f>
        <v>0</v>
      </c>
      <c r="EM42">
        <f>EM$2*EXP(- EM$1 * ($B42*_c1+$C42*_c2+$D42*_c3+'Input spectra'!$Y41))</f>
        <v>0</v>
      </c>
      <c r="EN42">
        <f>EN$2*EXP(- EN$1 * ($B42*_c1+$C42*_c2+$D42*_c3+'Input spectra'!$Y41))</f>
        <v>0</v>
      </c>
      <c r="EO42">
        <f>EO$2*EXP(- EO$1 * ($B42*_c1+$C42*_c2+$D42*_c3+'Input spectra'!$Y41))</f>
        <v>0</v>
      </c>
      <c r="EP42">
        <f>EP$2*EXP(- EP$1 * ($B42*_c1+$C42*_c2+$D42*_c3+'Input spectra'!$Y41))</f>
        <v>0</v>
      </c>
      <c r="EQ42">
        <f>EQ$2*EXP(- EQ$1 * ($B42*_c1+$C42*_c2+$D42*_c3+'Input spectra'!$Y41))</f>
        <v>0</v>
      </c>
      <c r="ER42">
        <f>ER$2*EXP(- ER$1 * ($B42*_c1+$C42*_c2+$D42*_c3+'Input spectra'!$Y41))</f>
        <v>0</v>
      </c>
      <c r="ES42">
        <f>ES$2*EXP(- ES$1 * ($B42*_c1+$C42*_c2+$D42*_c3+'Input spectra'!$Y41))</f>
        <v>0</v>
      </c>
      <c r="ET42">
        <f>ET$2*EXP(- ET$1 * ($B42*_c1+$C42*_c2+$D42*_c3+'Input spectra'!$Y41))</f>
        <v>0</v>
      </c>
      <c r="EU42">
        <f>EU$2*EXP(- EU$1 * ($B42*_c1+$C42*_c2+$D42*_c3+'Input spectra'!$Y41))</f>
        <v>0</v>
      </c>
      <c r="EV42">
        <f>EV$2*EXP(- EV$1 * ($B42*_c1+$C42*_c2+$D42*_c3+'Input spectra'!$Y41))</f>
        <v>0</v>
      </c>
      <c r="EW42">
        <f>EW$2*EXP(- EW$1 * ($B42*_c1+$C42*_c2+$D42*_c3+'Input spectra'!$Y41))</f>
        <v>0</v>
      </c>
      <c r="EX42">
        <f>EX$2*EXP(- EX$1 * ($B42*_c1+$C42*_c2+$D42*_c3+'Input spectra'!$Y41))</f>
        <v>0</v>
      </c>
      <c r="EY42">
        <f>EY$2*EXP(- EY$1 * ($B42*_c1+$C42*_c2+$D42*_c3+'Input spectra'!$Y41))</f>
        <v>0</v>
      </c>
      <c r="FA42">
        <f t="shared" si="0"/>
        <v>7.8454439033359483E-2</v>
      </c>
      <c r="FD42">
        <f>(1-EXP(-($B42*_c1+$C42*_c2+$D42*_c3+'Input spectra'!$Y41)*_t))/2</f>
        <v>0.3873440946722298</v>
      </c>
      <c r="FE42">
        <f>LN(1-FD42)/(-($B42*_c1+$C42*_c2+$D42*_c3+'Input spectra'!$Y41))</f>
        <v>0.16438357680892046</v>
      </c>
    </row>
    <row r="43" spans="1:161" x14ac:dyDescent="0.25">
      <c r="A43">
        <v>480</v>
      </c>
      <c r="B43">
        <f>'Input spectra'!B42</f>
        <v>0.233058421543754</v>
      </c>
      <c r="C43">
        <f>'Input spectra'!D42</f>
        <v>0.202975583817886</v>
      </c>
      <c r="D43">
        <f>'Input spectra'!F42</f>
        <v>0.33700871043127201</v>
      </c>
      <c r="E43">
        <f>E$2*EXP(- E$1 * ($B43*_c1+$C43*_c2+$D43*_c3+'Input spectra'!$Y42))</f>
        <v>2.0653927966864227E-2</v>
      </c>
      <c r="F43">
        <f>F$2*EXP(- F$1 * ($B43*_c1+$C43*_c2+$D43*_c3+'Input spectra'!$Y42))</f>
        <v>1.5168059192249395E-2</v>
      </c>
      <c r="G43">
        <f>G$2*EXP(- G$1 * ($B43*_c1+$C43*_c2+$D43*_c3+'Input spectra'!$Y42))</f>
        <v>1.1138686957480151E-2</v>
      </c>
      <c r="H43">
        <f>H$2*EXP(- H$1 * ($B43*_c1+$C43*_c2+$D43*_c3+'Input spectra'!$Y42))</f>
        <v>8.1792646944205804E-3</v>
      </c>
      <c r="I43">
        <f>I$2*EXP(- I$1 * ($B43*_c1+$C43*_c2+$D43*_c3+'Input spectra'!$Y42))</f>
        <v>6.0057942937042971E-3</v>
      </c>
      <c r="J43">
        <f>J$2*EXP(- J$1 * ($B43*_c1+$C43*_c2+$D43*_c3+'Input spectra'!$Y42))</f>
        <v>4.4096305666029741E-3</v>
      </c>
      <c r="K43">
        <f>K$2*EXP(- K$1 * ($B43*_c1+$C43*_c2+$D43*_c3+'Input spectra'!$Y42))</f>
        <v>3.2374953419733064E-3</v>
      </c>
      <c r="L43">
        <f>L$2*EXP(- L$1 * ($B43*_c1+$C43*_c2+$D43*_c3+'Input spectra'!$Y42))</f>
        <v>2.3767905462667568E-3</v>
      </c>
      <c r="M43">
        <f>M$2*EXP(- M$1 * ($B43*_c1+$C43*_c2+$D43*_c3+'Input spectra'!$Y42))</f>
        <v>1.7448057979627613E-3</v>
      </c>
      <c r="N43">
        <f>N$2*EXP(- N$1 * ($B43*_c1+$C43*_c2+$D43*_c3+'Input spectra'!$Y42))</f>
        <v>1.2807881718063319E-3</v>
      </c>
      <c r="O43">
        <f>O$2*EXP(- O$1 * ($B43*_c1+$C43*_c2+$D43*_c3+'Input spectra'!$Y42))</f>
        <v>9.4011534682541154E-4</v>
      </c>
      <c r="P43">
        <f>P$2*EXP(- P$1 * ($B43*_c1+$C43*_c2+$D43*_c3+'Input spectra'!$Y42))</f>
        <v>6.9001444449447624E-4</v>
      </c>
      <c r="Q43">
        <f>Q$2*EXP(- Q$1 * ($B43*_c1+$C43*_c2+$D43*_c3+'Input spectra'!$Y42))</f>
        <v>5.0641668004420312E-4</v>
      </c>
      <c r="R43">
        <f>R$2*EXP(- R$1 * ($B43*_c1+$C43*_c2+$D43*_c3+'Input spectra'!$Y42))</f>
        <v>3.7164660077031972E-4</v>
      </c>
      <c r="S43">
        <f>S$2*EXP(- S$1 * ($B43*_c1+$C43*_c2+$D43*_c3+'Input spectra'!$Y42))</f>
        <v>2.7272454438700538E-4</v>
      </c>
      <c r="T43">
        <f>T$2*EXP(- T$1 * ($B43*_c1+$C43*_c2+$D43*_c3+'Input spectra'!$Y42))</f>
        <v>2.0011964510236542E-4</v>
      </c>
      <c r="U43">
        <f>U$2*EXP(- U$1 * ($B43*_c1+$C43*_c2+$D43*_c3+'Input spectra'!$Y42))</f>
        <v>1.468338524292643E-4</v>
      </c>
      <c r="V43">
        <f>V$2*EXP(- V$1 * ($B43*_c1+$C43*_c2+$D43*_c3+'Input spectra'!$Y42))</f>
        <v>1.0772912994969864E-4</v>
      </c>
      <c r="W43">
        <f>W$2*EXP(- W$1 * ($B43*_c1+$C43*_c2+$D43*_c3+'Input spectra'!$Y42))</f>
        <v>7.9033298604169359E-5</v>
      </c>
      <c r="X43">
        <f>X$2*EXP(- X$1 * ($B43*_c1+$C43*_c2+$D43*_c3+'Input spectra'!$Y42))</f>
        <v>5.7977109103298523E-5</v>
      </c>
      <c r="Y43">
        <f>Y$2*EXP(- Y$1 * ($B43*_c1+$C43*_c2+$D43*_c3+'Input spectra'!$Y42))</f>
        <v>4.2527708118461296E-5</v>
      </c>
      <c r="Z43">
        <f>Z$2*EXP(- Z$1 * ($B43*_c1+$C43*_c2+$D43*_c3+'Input spectra'!$Y42))</f>
        <v>3.1192906508675608E-5</v>
      </c>
      <c r="AA43">
        <f>AA$2*EXP(- AA$1 * ($B43*_c1+$C43*_c2+$D43*_c3+'Input spectra'!$Y42))</f>
        <v>2.2877449557538817E-5</v>
      </c>
      <c r="AB43">
        <f>AB$2*EXP(- AB$1 * ($B43*_c1+$C43*_c2+$D43*_c3+'Input spectra'!$Y42))</f>
        <v>1.6777479159944095E-5</v>
      </c>
      <c r="AC43">
        <f>AC$2*EXP(- AC$1 * ($B43*_c1+$C43*_c2+$D43*_c3+'Input spectra'!$Y42))</f>
        <v>1.2303043919482416E-5</v>
      </c>
      <c r="AD43">
        <f>AD$2*EXP(- AD$1 * ($B43*_c1+$C43*_c2+$D43*_c3+'Input spectra'!$Y42))</f>
        <v>9.0212063349478566E-6</v>
      </c>
      <c r="AE43">
        <f>AE$2*EXP(- AE$1 * ($B43*_c1+$C43*_c2+$D43*_c3+'Input spectra'!$Y42))</f>
        <v>6.6142747116043502E-6</v>
      </c>
      <c r="AF43">
        <f>AF$2*EXP(- AF$1 * ($B43*_c1+$C43*_c2+$D43*_c3+'Input spectra'!$Y42))</f>
        <v>4.8491407499815301E-6</v>
      </c>
      <c r="AG43">
        <f>AG$2*EXP(- AG$1 * ($B43*_c1+$C43*_c2+$D43*_c3+'Input spectra'!$Y42))</f>
        <v>3.5547712757642684E-6</v>
      </c>
      <c r="AH43">
        <f>AH$2*EXP(- AH$1 * ($B43*_c1+$C43*_c2+$D43*_c3+'Input spectra'!$Y42))</f>
        <v>2.6056866573202116E-6</v>
      </c>
      <c r="AI43">
        <f>AI$2*EXP(- AI$1 * ($B43*_c1+$C43*_c2+$D43*_c3+'Input spectra'!$Y42))</f>
        <v>1.9098343338567173E-6</v>
      </c>
      <c r="AJ43">
        <f>AJ$2*EXP(- AJ$1 * ($B43*_c1+$C43*_c2+$D43*_c3+'Input spectra'!$Y42))</f>
        <v>1.3996888123870375E-6</v>
      </c>
      <c r="AK43">
        <f>AK$2*EXP(- AK$1 * ($B43*_c1+$C43*_c2+$D43*_c3+'Input spectra'!$Y42))</f>
        <v>1.02572008721754E-6</v>
      </c>
      <c r="AL43">
        <f>AL$2*EXP(- AL$1 * ($B43*_c1+$C43*_c2+$D43*_c3+'Input spectra'!$Y42))</f>
        <v>7.5160051877767578E-7</v>
      </c>
      <c r="AM43">
        <f>AM$2*EXP(- AM$1 * ($B43*_c1+$C43*_c2+$D43*_c3+'Input spectra'!$Y42))</f>
        <v>5.5068769026741095E-7</v>
      </c>
      <c r="AN43">
        <f>AN$2*EXP(- AN$1 * ($B43*_c1+$C43*_c2+$D43*_c3+'Input spectra'!$Y42))</f>
        <v>4.0344373569665661E-7</v>
      </c>
      <c r="AO43">
        <f>AO$2*EXP(- AO$1 * ($B43*_c1+$C43*_c2+$D43*_c3+'Input spectra'!$Y42))</f>
        <v>2.955419235037189E-7</v>
      </c>
      <c r="AP43">
        <f>AP$2*EXP(- AP$1 * ($B43*_c1+$C43*_c2+$D43*_c3+'Input spectra'!$Y42))</f>
        <v>2.1647756919033112E-7</v>
      </c>
      <c r="AQ43">
        <f>AQ$2*EXP(- AQ$1 * ($B43*_c1+$C43*_c2+$D43*_c3+'Input spectra'!$Y42))</f>
        <v>1.5854901559081951E-7</v>
      </c>
      <c r="AR43">
        <f>AR$2*EXP(- AR$1 * ($B43*_c1+$C43*_c2+$D43*_c3+'Input spectra'!$Y42))</f>
        <v>1.1611014403476785E-7</v>
      </c>
      <c r="AS43">
        <f>AS$2*EXP(- AS$1 * ($B43*_c1+$C43*_c2+$D43*_c3+'Input spectra'!$Y42))</f>
        <v>8.5022103204838145E-8</v>
      </c>
      <c r="AT43">
        <f>AT$2*EXP(- AT$1 * ($B43*_c1+$C43*_c2+$D43*_c3+'Input spectra'!$Y42))</f>
        <v>6.2251190612642897E-8</v>
      </c>
      <c r="AU43">
        <f>AU$2*EXP(- AU$1 * ($B43*_c1+$C43*_c2+$D43*_c3+'Input spectra'!$Y42))</f>
        <v>4.5573948891644569E-8</v>
      </c>
      <c r="AV43">
        <f>AV$2*EXP(- AV$1 * ($B43*_c1+$C43*_c2+$D43*_c3+'Input spectra'!$Y42))</f>
        <v>3.3360907254021168E-8</v>
      </c>
      <c r="AW43">
        <f>AW$2*EXP(- AW$1 * ($B43*_c1+$C43*_c2+$D43*_c3+'Input spectra'!$Y42))</f>
        <v>2.4418007258496413E-8</v>
      </c>
      <c r="AX43">
        <f>AX$2*EXP(- AX$1 * ($B43*_c1+$C43*_c2+$D43*_c3+'Input spectra'!$Y42))</f>
        <v>1.7870335490064707E-8</v>
      </c>
      <c r="AY43">
        <f>AY$2*EXP(- AY$1 * ($B43*_c1+$C43*_c2+$D43*_c3+'Input spectra'!$Y42))</f>
        <v>1.1804457934775731E-8</v>
      </c>
      <c r="AZ43">
        <f>AZ$2*EXP(- AZ$1 * ($B43*_c1+$C43*_c2+$D43*_c3+'Input spectra'!$Y42))</f>
        <v>7.4953096375693536E-9</v>
      </c>
      <c r="BA43">
        <f>BA$2*EXP(- BA$1 * ($B43*_c1+$C43*_c2+$D43*_c3+'Input spectra'!$Y42))</f>
        <v>5.0138133629287663E-9</v>
      </c>
      <c r="BB43">
        <f>BB$2*EXP(- BB$1 * ($B43*_c1+$C43*_c2+$D43*_c3+'Input spectra'!$Y42))</f>
        <v>3.4128604904425504E-9</v>
      </c>
      <c r="BC43">
        <f>BC$2*EXP(- BC$1 * ($B43*_c1+$C43*_c2+$D43*_c3+'Input spectra'!$Y42))</f>
        <v>2.3461184849437533E-9</v>
      </c>
      <c r="BD43">
        <f>BD$2*EXP(- BD$1 * ($B43*_c1+$C43*_c2+$D43*_c3+'Input spectra'!$Y42))</f>
        <v>1.6235543294998391E-9</v>
      </c>
      <c r="BE43">
        <f>BE$2*EXP(- BE$1 * ($B43*_c1+$C43*_c2+$D43*_c3+'Input spectra'!$Y42))</f>
        <v>1.1290653163514254E-9</v>
      </c>
      <c r="BF43">
        <f>BF$2*EXP(- BF$1 * ($B43*_c1+$C43*_c2+$D43*_c3+'Input spectra'!$Y42))</f>
        <v>7.8821867544816903E-10</v>
      </c>
      <c r="BG43">
        <f>BG$2*EXP(- BG$1 * ($B43*_c1+$C43*_c2+$D43*_c3+'Input spectra'!$Y42))</f>
        <v>5.5200454464562077E-10</v>
      </c>
      <c r="BH43">
        <f>BH$2*EXP(- BH$1 * ($B43*_c1+$C43*_c2+$D43*_c3+'Input spectra'!$Y42))</f>
        <v>3.8760470373322392E-10</v>
      </c>
      <c r="BI43">
        <f>BI$2*EXP(- BI$1 * ($B43*_c1+$C43*_c2+$D43*_c3+'Input spectra'!$Y42))</f>
        <v>2.7278738912383592E-10</v>
      </c>
      <c r="BJ43">
        <f>BJ$2*EXP(- BJ$1 * ($B43*_c1+$C43*_c2+$D43*_c3+'Input spectra'!$Y42))</f>
        <v>1.923642134857587E-10</v>
      </c>
      <c r="BK43">
        <f>BK$2*EXP(- BK$1 * ($B43*_c1+$C43*_c2+$D43*_c3+'Input spectra'!$Y42))</f>
        <v>1.3589108764506232E-10</v>
      </c>
      <c r="BL43">
        <f>BL$2*EXP(- BL$1 * ($B43*_c1+$C43*_c2+$D43*_c3+'Input spectra'!$Y42))</f>
        <v>9.6149083037006903E-11</v>
      </c>
      <c r="BM43">
        <f>BM$2*EXP(- BM$1 * ($B43*_c1+$C43*_c2+$D43*_c3+'Input spectra'!$Y42))</f>
        <v>6.8127359081433083E-11</v>
      </c>
      <c r="BN43">
        <f>BN$2*EXP(- BN$1 * ($B43*_c1+$C43*_c2+$D43*_c3+'Input spectra'!$Y42))</f>
        <v>4.8335431238563817E-11</v>
      </c>
      <c r="BO43">
        <f>BO$2*EXP(- BO$1 * ($B43*_c1+$C43*_c2+$D43*_c3+'Input spectra'!$Y42))</f>
        <v>3.4334518034317782E-11</v>
      </c>
      <c r="BP43">
        <f>BP$2*EXP(- BP$1 * ($B43*_c1+$C43*_c2+$D43*_c3+'Input spectra'!$Y42))</f>
        <v>2.4416187936211435E-11</v>
      </c>
      <c r="BQ43">
        <f>BQ$2*EXP(- BQ$1 * ($B43*_c1+$C43*_c2+$D43*_c3+'Input spectra'!$Y42))</f>
        <v>1.7380882037712086E-11</v>
      </c>
      <c r="BR43">
        <f>BR$2*EXP(- BR$1 * ($B43*_c1+$C43*_c2+$D43*_c3+'Input spectra'!$Y42))</f>
        <v>1.2384618050908674E-11</v>
      </c>
      <c r="BS43">
        <f>BS$2*EXP(- BS$1 * ($B43*_c1+$C43*_c2+$D43*_c3+'Input spectra'!$Y42))</f>
        <v>8.8324996313343177E-12</v>
      </c>
      <c r="BT43">
        <f>BT$2*EXP(- BT$1 * ($B43*_c1+$C43*_c2+$D43*_c3+'Input spectra'!$Y42))</f>
        <v>6.3045074411066665E-12</v>
      </c>
      <c r="BU43">
        <f>BU$2*EXP(- BU$1 * ($B43*_c1+$C43*_c2+$D43*_c3+'Input spectra'!$Y42))</f>
        <v>4.503643802822344E-12</v>
      </c>
      <c r="BV43">
        <f>BV$2*EXP(- BV$1 * ($B43*_c1+$C43*_c2+$D43*_c3+'Input spectra'!$Y42))</f>
        <v>3.2196094117405746E-12</v>
      </c>
      <c r="BW43">
        <f>BW$2*EXP(- BW$1 * ($B43*_c1+$C43*_c2+$D43*_c3+'Input spectra'!$Y42))</f>
        <v>2.3033046675297419E-12</v>
      </c>
      <c r="BX43">
        <f>BX$2*EXP(- BX$1 * ($B43*_c1+$C43*_c2+$D43*_c3+'Input spectra'!$Y42))</f>
        <v>1.6488948886945072E-12</v>
      </c>
      <c r="BY43">
        <f>BY$2*EXP(- BY$1 * ($B43*_c1+$C43*_c2+$D43*_c3+'Input spectra'!$Y42))</f>
        <v>1.1811733750279871E-12</v>
      </c>
      <c r="BZ43">
        <f>BZ$2*EXP(- BZ$1 * ($B43*_c1+$C43*_c2+$D43*_c3+'Input spectra'!$Y42))</f>
        <v>8.4664300694802496E-13</v>
      </c>
      <c r="CA43">
        <f>CA$2*EXP(- CA$1 * ($B43*_c1+$C43*_c2+$D43*_c3+'Input spectra'!$Y42))</f>
        <v>6.0721286225191148E-13</v>
      </c>
      <c r="CB43">
        <f>CB$2*EXP(- CB$1 * ($B43*_c1+$C43*_c2+$D43*_c3+'Input spectra'!$Y42))</f>
        <v>4.3573701369832936E-13</v>
      </c>
      <c r="CC43">
        <f>CC$2*EXP(- CC$1 * ($B43*_c1+$C43*_c2+$D43*_c3+'Input spectra'!$Y42))</f>
        <v>3.1285314019447977E-13</v>
      </c>
      <c r="CD43">
        <f>CD$2*EXP(- CD$1 * ($B43*_c1+$C43*_c2+$D43*_c3+'Input spectra'!$Y42))</f>
        <v>2.2473960953330882E-13</v>
      </c>
      <c r="CE43">
        <f>CE$2*EXP(- CE$1 * ($B43*_c1+$C43*_c2+$D43*_c3+'Input spectra'!$Y42))</f>
        <v>1.6152244828283851E-13</v>
      </c>
      <c r="CF43">
        <f>CF$2*EXP(- CF$1 * ($B43*_c1+$C43*_c2+$D43*_c3+'Input spectra'!$Y42))</f>
        <v>1.1614273311010515E-13</v>
      </c>
      <c r="CG43">
        <f>CG$2*EXP(- CG$1 * ($B43*_c1+$C43*_c2+$D43*_c3+'Input spectra'!$Y42))</f>
        <v>8.3550555752682535E-14</v>
      </c>
      <c r="CH43">
        <f>CH$2*EXP(- CH$1 * ($B43*_c1+$C43*_c2+$D43*_c3+'Input spectra'!$Y42))</f>
        <v>6.0130877776043271E-14</v>
      </c>
      <c r="CI43">
        <f>CI$2*EXP(- CI$1 * ($B43*_c1+$C43*_c2+$D43*_c3+'Input spectra'!$Y42))</f>
        <v>4.3294211964015103E-14</v>
      </c>
      <c r="CJ43">
        <f>CJ$2*EXP(- CJ$1 * ($B43*_c1+$C43*_c2+$D43*_c3+'Input spectra'!$Y42))</f>
        <v>3.1184575047379708E-14</v>
      </c>
      <c r="CK43">
        <f>CK$2*EXP(- CK$1 * ($B43*_c1+$C43*_c2+$D43*_c3+'Input spectra'!$Y42))</f>
        <v>2.2470952868235941E-14</v>
      </c>
      <c r="CL43">
        <f>CL$2*EXP(- CL$1 * ($B43*_c1+$C43*_c2+$D43*_c3+'Input spectra'!$Y42))</f>
        <v>1.6198288365797173E-14</v>
      </c>
      <c r="CM43">
        <f>CM$2*EXP(- CM$1 * ($B43*_c1+$C43*_c2+$D43*_c3+'Input spectra'!$Y42))</f>
        <v>1.1680928510770285E-14</v>
      </c>
      <c r="CN43">
        <f>CN$2*EXP(- CN$1 * ($B43*_c1+$C43*_c2+$D43*_c3+'Input spectra'!$Y42))</f>
        <v>8.4263815465457927E-15</v>
      </c>
      <c r="CO43">
        <f>CO$2*EXP(- CO$1 * ($B43*_c1+$C43*_c2+$D43*_c3+'Input spectra'!$Y42))</f>
        <v>6.0807278407235062E-15</v>
      </c>
      <c r="CP43">
        <f>CP$2*EXP(- CP$1 * ($B43*_c1+$C43*_c2+$D43*_c3+'Input spectra'!$Y42))</f>
        <v>4.3895108467442792E-15</v>
      </c>
      <c r="CQ43">
        <f>CQ$2*EXP(- CQ$1 * ($B43*_c1+$C43*_c2+$D43*_c3+'Input spectra'!$Y42))</f>
        <v>3.1697021430608673E-15</v>
      </c>
      <c r="CR43">
        <f>CR$2*EXP(- CR$1 * ($B43*_c1+$C43*_c2+$D43*_c3+'Input spectra'!$Y42))</f>
        <v>2.2895936384905528E-15</v>
      </c>
      <c r="CS43">
        <f>CS$2*EXP(- CS$1 * ($B43*_c1+$C43*_c2+$D43*_c3+'Input spectra'!$Y42))</f>
        <v>1.0953754257627296E-15</v>
      </c>
      <c r="CT43">
        <f>CT$2*EXP(- CT$1 * ($B43*_c1+$C43*_c2+$D43*_c3+'Input spectra'!$Y42))</f>
        <v>5.2866595751035795E-16</v>
      </c>
      <c r="CU43">
        <f>CU$2*EXP(- CU$1 * ($B43*_c1+$C43*_c2+$D43*_c3+'Input spectra'!$Y42))</f>
        <v>2.7205332027692804E-16</v>
      </c>
      <c r="CV43">
        <f>CV$2*EXP(- CV$1 * ($B43*_c1+$C43*_c2+$D43*_c3+'Input spectra'!$Y42))</f>
        <v>1.4063038195791079E-16</v>
      </c>
      <c r="CW43">
        <f>CW$2*EXP(- CW$1 * ($B43*_c1+$C43*_c2+$D43*_c3+'Input spectra'!$Y42))</f>
        <v>7.135192734806512E-17</v>
      </c>
      <c r="CX43">
        <f>CX$2*EXP(- CX$1 * ($B43*_c1+$C43*_c2+$D43*_c3+'Input spectra'!$Y42))</f>
        <v>3.4852289616376451E-17</v>
      </c>
      <c r="CY43">
        <f>CY$2*EXP(- CY$1 * ($B43*_c1+$C43*_c2+$D43*_c3+'Input spectra'!$Y42))</f>
        <v>1.5993547158799574E-17</v>
      </c>
      <c r="CZ43">
        <f>CZ$2*EXP(- CZ$1 * ($B43*_c1+$C43*_c2+$D43*_c3+'Input spectra'!$Y42))</f>
        <v>6.6271103149512385E-18</v>
      </c>
      <c r="DA43">
        <f>DA$2*EXP(- DA$1 * ($B43*_c1+$C43*_c2+$D43*_c3+'Input spectra'!$Y42))</f>
        <v>2.2897889268188428E-18</v>
      </c>
      <c r="DB43">
        <f>DB$2*EXP(- DB$1 * ($B43*_c1+$C43*_c2+$D43*_c3+'Input spectra'!$Y42))</f>
        <v>5.3243426009259532E-19</v>
      </c>
      <c r="DC43">
        <f>DC$2*EXP(- DC$1 * ($B43*_c1+$C43*_c2+$D43*_c3+'Input spectra'!$Y42))</f>
        <v>2.5131227138138854E-20</v>
      </c>
      <c r="DD43">
        <f>DD$2*EXP(- DD$1 * ($B43*_c1+$C43*_c2+$D43*_c3+'Input spectra'!$Y42))</f>
        <v>0</v>
      </c>
      <c r="DE43">
        <f>DE$2*EXP(- DE$1 * ($B43*_c1+$C43*_c2+$D43*_c3+'Input spectra'!$Y42))</f>
        <v>0</v>
      </c>
      <c r="DF43">
        <f>DF$2*EXP(- DF$1 * ($B43*_c1+$C43*_c2+$D43*_c3+'Input spectra'!$Y42))</f>
        <v>0</v>
      </c>
      <c r="DG43">
        <f>DG$2*EXP(- DG$1 * ($B43*_c1+$C43*_c2+$D43*_c3+'Input spectra'!$Y42))</f>
        <v>0</v>
      </c>
      <c r="DH43">
        <f>DH$2*EXP(- DH$1 * ($B43*_c1+$C43*_c2+$D43*_c3+'Input spectra'!$Y42))</f>
        <v>0</v>
      </c>
      <c r="DI43">
        <f>DI$2*EXP(- DI$1 * ($B43*_c1+$C43*_c2+$D43*_c3+'Input spectra'!$Y42))</f>
        <v>0</v>
      </c>
      <c r="DJ43">
        <f>DJ$2*EXP(- DJ$1 * ($B43*_c1+$C43*_c2+$D43*_c3+'Input spectra'!$Y42))</f>
        <v>0</v>
      </c>
      <c r="DK43">
        <f>DK$2*EXP(- DK$1 * ($B43*_c1+$C43*_c2+$D43*_c3+'Input spectra'!$Y42))</f>
        <v>0</v>
      </c>
      <c r="DL43">
        <f>DL$2*EXP(- DL$1 * ($B43*_c1+$C43*_c2+$D43*_c3+'Input spectra'!$Y42))</f>
        <v>0</v>
      </c>
      <c r="DM43">
        <f>DM$2*EXP(- DM$1 * ($B43*_c1+$C43*_c2+$D43*_c3+'Input spectra'!$Y42))</f>
        <v>0</v>
      </c>
      <c r="DN43">
        <f>DN$2*EXP(- DN$1 * ($B43*_c1+$C43*_c2+$D43*_c3+'Input spectra'!$Y42))</f>
        <v>0</v>
      </c>
      <c r="DO43">
        <f>DO$2*EXP(- DO$1 * ($B43*_c1+$C43*_c2+$D43*_c3+'Input spectra'!$Y42))</f>
        <v>0</v>
      </c>
      <c r="DP43">
        <f>DP$2*EXP(- DP$1 * ($B43*_c1+$C43*_c2+$D43*_c3+'Input spectra'!$Y42))</f>
        <v>0</v>
      </c>
      <c r="DQ43">
        <f>DQ$2*EXP(- DQ$1 * ($B43*_c1+$C43*_c2+$D43*_c3+'Input spectra'!$Y42))</f>
        <v>0</v>
      </c>
      <c r="DR43">
        <f>DR$2*EXP(- DR$1 * ($B43*_c1+$C43*_c2+$D43*_c3+'Input spectra'!$Y42))</f>
        <v>0</v>
      </c>
      <c r="DS43">
        <f>DS$2*EXP(- DS$1 * ($B43*_c1+$C43*_c2+$D43*_c3+'Input spectra'!$Y42))</f>
        <v>0</v>
      </c>
      <c r="DT43">
        <f>DT$2*EXP(- DT$1 * ($B43*_c1+$C43*_c2+$D43*_c3+'Input spectra'!$Y42))</f>
        <v>0</v>
      </c>
      <c r="DU43">
        <f>DU$2*EXP(- DU$1 * ($B43*_c1+$C43*_c2+$D43*_c3+'Input spectra'!$Y42))</f>
        <v>0</v>
      </c>
      <c r="DV43">
        <f>DV$2*EXP(- DV$1 * ($B43*_c1+$C43*_c2+$D43*_c3+'Input spectra'!$Y42))</f>
        <v>0</v>
      </c>
      <c r="DW43">
        <f>DW$2*EXP(- DW$1 * ($B43*_c1+$C43*_c2+$D43*_c3+'Input spectra'!$Y42))</f>
        <v>0</v>
      </c>
      <c r="DX43">
        <f>DX$2*EXP(- DX$1 * ($B43*_c1+$C43*_c2+$D43*_c3+'Input spectra'!$Y42))</f>
        <v>0</v>
      </c>
      <c r="DY43">
        <f>DY$2*EXP(- DY$1 * ($B43*_c1+$C43*_c2+$D43*_c3+'Input spectra'!$Y42))</f>
        <v>0</v>
      </c>
      <c r="DZ43">
        <f>DZ$2*EXP(- DZ$1 * ($B43*_c1+$C43*_c2+$D43*_c3+'Input spectra'!$Y42))</f>
        <v>0</v>
      </c>
      <c r="EA43">
        <f>EA$2*EXP(- EA$1 * ($B43*_c1+$C43*_c2+$D43*_c3+'Input spectra'!$Y42))</f>
        <v>0</v>
      </c>
      <c r="EB43">
        <f>EB$2*EXP(- EB$1 * ($B43*_c1+$C43*_c2+$D43*_c3+'Input spectra'!$Y42))</f>
        <v>0</v>
      </c>
      <c r="EC43">
        <f>EC$2*EXP(- EC$1 * ($B43*_c1+$C43*_c2+$D43*_c3+'Input spectra'!$Y42))</f>
        <v>0</v>
      </c>
      <c r="ED43">
        <f>ED$2*EXP(- ED$1 * ($B43*_c1+$C43*_c2+$D43*_c3+'Input spectra'!$Y42))</f>
        <v>0</v>
      </c>
      <c r="EE43">
        <f>EE$2*EXP(- EE$1 * ($B43*_c1+$C43*_c2+$D43*_c3+'Input spectra'!$Y42))</f>
        <v>0</v>
      </c>
      <c r="EF43">
        <f>EF$2*EXP(- EF$1 * ($B43*_c1+$C43*_c2+$D43*_c3+'Input spectra'!$Y42))</f>
        <v>0</v>
      </c>
      <c r="EG43">
        <f>EG$2*EXP(- EG$1 * ($B43*_c1+$C43*_c2+$D43*_c3+'Input spectra'!$Y42))</f>
        <v>0</v>
      </c>
      <c r="EH43">
        <f>EH$2*EXP(- EH$1 * ($B43*_c1+$C43*_c2+$D43*_c3+'Input spectra'!$Y42))</f>
        <v>0</v>
      </c>
      <c r="EI43">
        <f>EI$2*EXP(- EI$1 * ($B43*_c1+$C43*_c2+$D43*_c3+'Input spectra'!$Y42))</f>
        <v>0</v>
      </c>
      <c r="EJ43">
        <f>EJ$2*EXP(- EJ$1 * ($B43*_c1+$C43*_c2+$D43*_c3+'Input spectra'!$Y42))</f>
        <v>0</v>
      </c>
      <c r="EK43">
        <f>EK$2*EXP(- EK$1 * ($B43*_c1+$C43*_c2+$D43*_c3+'Input spectra'!$Y42))</f>
        <v>0</v>
      </c>
      <c r="EL43">
        <f>EL$2*EXP(- EL$1 * ($B43*_c1+$C43*_c2+$D43*_c3+'Input spectra'!$Y42))</f>
        <v>0</v>
      </c>
      <c r="EM43">
        <f>EM$2*EXP(- EM$1 * ($B43*_c1+$C43*_c2+$D43*_c3+'Input spectra'!$Y42))</f>
        <v>0</v>
      </c>
      <c r="EN43">
        <f>EN$2*EXP(- EN$1 * ($B43*_c1+$C43*_c2+$D43*_c3+'Input spectra'!$Y42))</f>
        <v>0</v>
      </c>
      <c r="EO43">
        <f>EO$2*EXP(- EO$1 * ($B43*_c1+$C43*_c2+$D43*_c3+'Input spectra'!$Y42))</f>
        <v>0</v>
      </c>
      <c r="EP43">
        <f>EP$2*EXP(- EP$1 * ($B43*_c1+$C43*_c2+$D43*_c3+'Input spectra'!$Y42))</f>
        <v>0</v>
      </c>
      <c r="EQ43">
        <f>EQ$2*EXP(- EQ$1 * ($B43*_c1+$C43*_c2+$D43*_c3+'Input spectra'!$Y42))</f>
        <v>0</v>
      </c>
      <c r="ER43">
        <f>ER$2*EXP(- ER$1 * ($B43*_c1+$C43*_c2+$D43*_c3+'Input spectra'!$Y42))</f>
        <v>0</v>
      </c>
      <c r="ES43">
        <f>ES$2*EXP(- ES$1 * ($B43*_c1+$C43*_c2+$D43*_c3+'Input spectra'!$Y42))</f>
        <v>0</v>
      </c>
      <c r="ET43">
        <f>ET$2*EXP(- ET$1 * ($B43*_c1+$C43*_c2+$D43*_c3+'Input spectra'!$Y42))</f>
        <v>0</v>
      </c>
      <c r="EU43">
        <f>EU$2*EXP(- EU$1 * ($B43*_c1+$C43*_c2+$D43*_c3+'Input spectra'!$Y42))</f>
        <v>0</v>
      </c>
      <c r="EV43">
        <f>EV$2*EXP(- EV$1 * ($B43*_c1+$C43*_c2+$D43*_c3+'Input spectra'!$Y42))</f>
        <v>0</v>
      </c>
      <c r="EW43">
        <f>EW$2*EXP(- EW$1 * ($B43*_c1+$C43*_c2+$D43*_c3+'Input spectra'!$Y42))</f>
        <v>0</v>
      </c>
      <c r="EX43">
        <f>EX$2*EXP(- EX$1 * ($B43*_c1+$C43*_c2+$D43*_c3+'Input spectra'!$Y42))</f>
        <v>0</v>
      </c>
      <c r="EY43">
        <f>EY$2*EXP(- EY$1 * ($B43*_c1+$C43*_c2+$D43*_c3+'Input spectra'!$Y42))</f>
        <v>0</v>
      </c>
      <c r="FA43">
        <f t="shared" si="0"/>
        <v>7.7727309484529744E-2</v>
      </c>
      <c r="FD43">
        <f>(1-EXP(-($B43*_c1+$C43*_c2+$D43*_c3+'Input spectra'!$Y42)*_t))/2</f>
        <v>0.38921562173745916</v>
      </c>
      <c r="FE43">
        <f>LN(1-FD43)/(-($B43*_c1+$C43*_c2+$D43*_c3+'Input spectra'!$Y42))</f>
        <v>0.16357132665740198</v>
      </c>
    </row>
    <row r="44" spans="1:161" x14ac:dyDescent="0.25">
      <c r="A44">
        <v>485</v>
      </c>
      <c r="B44">
        <f>'Input spectra'!B43</f>
        <v>0.20323930223418801</v>
      </c>
      <c r="C44">
        <f>'Input spectra'!D43</f>
        <v>0.12839590979826501</v>
      </c>
      <c r="D44">
        <f>'Input spectra'!F43</f>
        <v>0.38218334953028799</v>
      </c>
      <c r="E44">
        <f>E$2*EXP(- E$1 * ($B44*_c1+$C44*_c2+$D44*_c3+'Input spectra'!$Y43))</f>
        <v>2.0653927966864227E-2</v>
      </c>
      <c r="F44">
        <f>F$2*EXP(- F$1 * ($B44*_c1+$C44*_c2+$D44*_c3+'Input spectra'!$Y43))</f>
        <v>1.5719092938946036E-2</v>
      </c>
      <c r="G44">
        <f>G$2*EXP(- G$1 * ($B44*_c1+$C44*_c2+$D44*_c3+'Input spectra'!$Y43))</f>
        <v>1.1962692310804589E-2</v>
      </c>
      <c r="H44">
        <f>H$2*EXP(- H$1 * ($B44*_c1+$C44*_c2+$D44*_c3+'Input spectra'!$Y43))</f>
        <v>9.1034636758882074E-3</v>
      </c>
      <c r="I44">
        <f>I$2*EXP(- I$1 * ($B44*_c1+$C44*_c2+$D44*_c3+'Input spectra'!$Y43))</f>
        <v>6.9272413756363387E-3</v>
      </c>
      <c r="J44">
        <f>J$2*EXP(- J$1 * ($B44*_c1+$C44*_c2+$D44*_c3+'Input spectra'!$Y43))</f>
        <v>5.2709578208369797E-3</v>
      </c>
      <c r="K44">
        <f>K$2*EXP(- K$1 * ($B44*_c1+$C44*_c2+$D44*_c3+'Input spectra'!$Y43))</f>
        <v>4.0104578268052365E-3</v>
      </c>
      <c r="L44">
        <f>L$2*EXP(- L$1 * ($B44*_c1+$C44*_c2+$D44*_c3+'Input spectra'!$Y43))</f>
        <v>3.0512175930137498E-3</v>
      </c>
      <c r="M44">
        <f>M$2*EXP(- M$1 * ($B44*_c1+$C44*_c2+$D44*_c3+'Input spectra'!$Y43))</f>
        <v>2.3212762665798686E-3</v>
      </c>
      <c r="N44">
        <f>N$2*EXP(- N$1 * ($B44*_c1+$C44*_c2+$D44*_c3+'Input spectra'!$Y43))</f>
        <v>1.7658528492459182E-3</v>
      </c>
      <c r="O44">
        <f>O$2*EXP(- O$1 * ($B44*_c1+$C44*_c2+$D44*_c3+'Input spectra'!$Y43))</f>
        <v>1.3432467903797495E-3</v>
      </c>
      <c r="P44">
        <f>P$2*EXP(- P$1 * ($B44*_c1+$C44*_c2+$D44*_c3+'Input spectra'!$Y43))</f>
        <v>1.0217162913063202E-3</v>
      </c>
      <c r="Q44">
        <f>Q$2*EXP(- Q$1 * ($B44*_c1+$C44*_c2+$D44*_c3+'Input spectra'!$Y43))</f>
        <v>7.7710124506560603E-4</v>
      </c>
      <c r="R44">
        <f>R$2*EXP(- R$1 * ($B44*_c1+$C44*_c2+$D44*_c3+'Input spectra'!$Y43))</f>
        <v>5.9101327362660828E-4</v>
      </c>
      <c r="S44">
        <f>S$2*EXP(- S$1 * ($B44*_c1+$C44*_c2+$D44*_c3+'Input spectra'!$Y43))</f>
        <v>4.4945763447692115E-4</v>
      </c>
      <c r="T44">
        <f>T$2*EXP(- T$1 * ($B44*_c1+$C44*_c2+$D44*_c3+'Input spectra'!$Y43))</f>
        <v>3.4178399971486137E-4</v>
      </c>
      <c r="U44">
        <f>U$2*EXP(- U$1 * ($B44*_c1+$C44*_c2+$D44*_c3+'Input spectra'!$Y43))</f>
        <v>2.5988766314855781E-4</v>
      </c>
      <c r="V44">
        <f>V$2*EXP(- V$1 * ($B44*_c1+$C44*_c2+$D44*_c3+'Input spectra'!$Y43))</f>
        <v>1.9760143310158657E-4</v>
      </c>
      <c r="W44">
        <f>W$2*EXP(- W$1 * ($B44*_c1+$C44*_c2+$D44*_c3+'Input spectra'!$Y43))</f>
        <v>1.5023271398543293E-4</v>
      </c>
      <c r="X44">
        <f>X$2*EXP(- X$1 * ($B44*_c1+$C44*_c2+$D44*_c3+'Input spectra'!$Y43))</f>
        <v>1.1421112985313224E-4</v>
      </c>
      <c r="Y44">
        <f>Y$2*EXP(- Y$1 * ($B44*_c1+$C44*_c2+$D44*_c3+'Input spectra'!$Y43))</f>
        <v>8.6820306946762521E-5</v>
      </c>
      <c r="Z44">
        <f>Z$2*EXP(- Z$1 * ($B44*_c1+$C44*_c2+$D44*_c3+'Input spectra'!$Y43))</f>
        <v>6.5993725930877791E-5</v>
      </c>
      <c r="AA44">
        <f>AA$2*EXP(- AA$1 * ($B44*_c1+$C44*_c2+$D44*_c3+'Input spectra'!$Y43))</f>
        <v>5.0159347536479404E-5</v>
      </c>
      <c r="AB44">
        <f>AB$2*EXP(- AB$1 * ($B44*_c1+$C44*_c2+$D44*_c3+'Input spectra'!$Y43))</f>
        <v>3.8121365372580305E-5</v>
      </c>
      <c r="AC44">
        <f>AC$2*EXP(- AC$1 * ($B44*_c1+$C44*_c2+$D44*_c3+'Input spectra'!$Y43))</f>
        <v>2.8970219141496645E-5</v>
      </c>
      <c r="AD44">
        <f>AD$2*EXP(- AD$1 * ($B44*_c1+$C44*_c2+$D44*_c3+'Input spectra'!$Y43))</f>
        <v>2.201411795444861E-5</v>
      </c>
      <c r="AE44">
        <f>AE$2*EXP(- AE$1 * ($B44*_c1+$C44*_c2+$D44*_c3+'Input spectra'!$Y43))</f>
        <v>1.6726934967749708E-5</v>
      </c>
      <c r="AF44">
        <f>AF$2*EXP(- AF$1 * ($B44*_c1+$C44*_c2+$D44*_c3+'Input spectra'!$Y43))</f>
        <v>1.2708561554734451E-5</v>
      </c>
      <c r="AG44">
        <f>AG$2*EXP(- AG$1 * ($B44*_c1+$C44*_c2+$D44*_c3+'Input spectra'!$Y43))</f>
        <v>9.6547434031162037E-6</v>
      </c>
      <c r="AH44">
        <f>AH$2*EXP(- AH$1 * ($B44*_c1+$C44*_c2+$D44*_c3+'Input spectra'!$Y43))</f>
        <v>7.3341321282822952E-6</v>
      </c>
      <c r="AI44">
        <f>AI$2*EXP(- AI$1 * ($B44*_c1+$C44*_c2+$D44*_c3+'Input spectra'!$Y43))</f>
        <v>5.570827414044331E-6</v>
      </c>
      <c r="AJ44">
        <f>AJ$2*EXP(- AJ$1 * ($B44*_c1+$C44*_c2+$D44*_c3+'Input spectra'!$Y43))</f>
        <v>4.2310968433114359E-6</v>
      </c>
      <c r="AK44">
        <f>AK$2*EXP(- AK$1 * ($B44*_c1+$C44*_c2+$D44*_c3+'Input spectra'!$Y43))</f>
        <v>3.2132743107807505E-6</v>
      </c>
      <c r="AL44">
        <f>AL$2*EXP(- AL$1 * ($B44*_c1+$C44*_c2+$D44*_c3+'Input spectra'!$Y43))</f>
        <v>2.4400767087241716E-6</v>
      </c>
      <c r="AM44">
        <f>AM$2*EXP(- AM$1 * ($B44*_c1+$C44*_c2+$D44*_c3+'Input spectra'!$Y43))</f>
        <v>1.8527603321350534E-6</v>
      </c>
      <c r="AN44">
        <f>AN$2*EXP(- AN$1 * ($B44*_c1+$C44*_c2+$D44*_c3+'Input spectra'!$Y43))</f>
        <v>1.4066767800805199E-6</v>
      </c>
      <c r="AO44">
        <f>AO$2*EXP(- AO$1 * ($B44*_c1+$C44*_c2+$D44*_c3+'Input spectra'!$Y43))</f>
        <v>1.0678934053647668E-6</v>
      </c>
      <c r="AP44">
        <f>AP$2*EXP(- AP$1 * ($B44*_c1+$C44*_c2+$D44*_c3+'Input spectra'!$Y43))</f>
        <v>8.1062347905240419E-7</v>
      </c>
      <c r="AQ44">
        <f>AQ$2*EXP(- AQ$1 * ($B44*_c1+$C44*_c2+$D44*_c3+'Input spectra'!$Y43))</f>
        <v>6.1527220010486354E-7</v>
      </c>
      <c r="AR44">
        <f>AR$2*EXP(- AR$1 * ($B44*_c1+$C44*_c2+$D44*_c3+'Input spectra'!$Y43))</f>
        <v>4.6695106858474283E-7</v>
      </c>
      <c r="AS44">
        <f>AS$2*EXP(- AS$1 * ($B44*_c1+$C44*_c2+$D44*_c3+'Input spectra'!$Y43))</f>
        <v>3.5434843635795097E-7</v>
      </c>
      <c r="AT44">
        <f>AT$2*EXP(- AT$1 * ($B44*_c1+$C44*_c2+$D44*_c3+'Input spectra'!$Y43))</f>
        <v>2.6887090300441367E-7</v>
      </c>
      <c r="AU44">
        <f>AU$2*EXP(- AU$1 * ($B44*_c1+$C44*_c2+$D44*_c3+'Input spectra'!$Y43))</f>
        <v>2.0399065455526203E-7</v>
      </c>
      <c r="AV44">
        <f>AV$2*EXP(- AV$1 * ($B44*_c1+$C44*_c2+$D44*_c3+'Input spectra'!$Y43))</f>
        <v>1.5474938448037573E-7</v>
      </c>
      <c r="AW44">
        <f>AW$2*EXP(- AW$1 * ($B44*_c1+$C44*_c2+$D44*_c3+'Input spectra'!$Y43))</f>
        <v>1.1738125887704845E-7</v>
      </c>
      <c r="AX44">
        <f>AX$2*EXP(- AX$1 * ($B44*_c1+$C44*_c2+$D44*_c3+'Input spectra'!$Y43))</f>
        <v>8.9026380559449917E-8</v>
      </c>
      <c r="AY44">
        <f>AY$2*EXP(- AY$1 * ($B44*_c1+$C44*_c2+$D44*_c3+'Input spectra'!$Y43))</f>
        <v>6.0943799582738807E-8</v>
      </c>
      <c r="AZ44">
        <f>AZ$2*EXP(- AZ$1 * ($B44*_c1+$C44*_c2+$D44*_c3+'Input spectra'!$Y43))</f>
        <v>4.0102414702908813E-8</v>
      </c>
      <c r="BA44">
        <f>BA$2*EXP(- BA$1 * ($B44*_c1+$C44*_c2+$D44*_c3+'Input spectra'!$Y43))</f>
        <v>2.780011391736922E-8</v>
      </c>
      <c r="BB44">
        <f>BB$2*EXP(- BB$1 * ($B44*_c1+$C44*_c2+$D44*_c3+'Input spectra'!$Y43))</f>
        <v>1.961075954596421E-8</v>
      </c>
      <c r="BC44">
        <f>BC$2*EXP(- BC$1 * ($B44*_c1+$C44*_c2+$D44*_c3+'Input spectra'!$Y43))</f>
        <v>1.3970864713420515E-8</v>
      </c>
      <c r="BD44">
        <f>BD$2*EXP(- BD$1 * ($B44*_c1+$C44*_c2+$D44*_c3+'Input spectra'!$Y43))</f>
        <v>1.0019305961336465E-8</v>
      </c>
      <c r="BE44">
        <f>BE$2*EXP(- BE$1 * ($B44*_c1+$C44*_c2+$D44*_c3+'Input spectra'!$Y43))</f>
        <v>7.2208337535525212E-9</v>
      </c>
      <c r="BF44">
        <f>BF$2*EXP(- BF$1 * ($B44*_c1+$C44*_c2+$D44*_c3+'Input spectra'!$Y43))</f>
        <v>5.2241118544440694E-9</v>
      </c>
      <c r="BG44">
        <f>BG$2*EXP(- BG$1 * ($B44*_c1+$C44*_c2+$D44*_c3+'Input spectra'!$Y43))</f>
        <v>3.7914546598452377E-9</v>
      </c>
      <c r="BH44">
        <f>BH$2*EXP(- BH$1 * ($B44*_c1+$C44*_c2+$D44*_c3+'Input spectra'!$Y43))</f>
        <v>2.7589874133826063E-9</v>
      </c>
      <c r="BI44">
        <f>BI$2*EXP(- BI$1 * ($B44*_c1+$C44*_c2+$D44*_c3+'Input spectra'!$Y43))</f>
        <v>2.012252318891147E-9</v>
      </c>
      <c r="BJ44">
        <f>BJ$2*EXP(- BJ$1 * ($B44*_c1+$C44*_c2+$D44*_c3+'Input spectra'!$Y43))</f>
        <v>1.4705503385158882E-9</v>
      </c>
      <c r="BK44">
        <f>BK$2*EXP(- BK$1 * ($B44*_c1+$C44*_c2+$D44*_c3+'Input spectra'!$Y43))</f>
        <v>1.0765744184108502E-9</v>
      </c>
      <c r="BL44">
        <f>BL$2*EXP(- BL$1 * ($B44*_c1+$C44*_c2+$D44*_c3+'Input spectra'!$Y43))</f>
        <v>7.8939740594651838E-10</v>
      </c>
      <c r="BM44">
        <f>BM$2*EXP(- BM$1 * ($B44*_c1+$C44*_c2+$D44*_c3+'Input spectra'!$Y43))</f>
        <v>5.7965497701935539E-10</v>
      </c>
      <c r="BN44">
        <f>BN$2*EXP(- BN$1 * ($B44*_c1+$C44*_c2+$D44*_c3+'Input spectra'!$Y43))</f>
        <v>4.2619767832963856E-10</v>
      </c>
      <c r="BO44">
        <f>BO$2*EXP(- BO$1 * ($B44*_c1+$C44*_c2+$D44*_c3+'Input spectra'!$Y43))</f>
        <v>3.1374289841448216E-10</v>
      </c>
      <c r="BP44">
        <f>BP$2*EXP(- BP$1 * ($B44*_c1+$C44*_c2+$D44*_c3+'Input spectra'!$Y43))</f>
        <v>2.3121620830508056E-10</v>
      </c>
      <c r="BQ44">
        <f>BQ$2*EXP(- BQ$1 * ($B44*_c1+$C44*_c2+$D44*_c3+'Input spectra'!$Y43))</f>
        <v>1.7057276709333186E-10</v>
      </c>
      <c r="BR44">
        <f>BR$2*EXP(- BR$1 * ($B44*_c1+$C44*_c2+$D44*_c3+'Input spectra'!$Y43))</f>
        <v>1.2595574090167649E-10</v>
      </c>
      <c r="BS44">
        <f>BS$2*EXP(- BS$1 * ($B44*_c1+$C44*_c2+$D44*_c3+'Input spectra'!$Y43))</f>
        <v>9.3092875355486423E-11</v>
      </c>
      <c r="BT44">
        <f>BT$2*EXP(- BT$1 * ($B44*_c1+$C44*_c2+$D44*_c3+'Input spectra'!$Y43))</f>
        <v>6.8862287488563932E-11</v>
      </c>
      <c r="BU44">
        <f>BU$2*EXP(- BU$1 * ($B44*_c1+$C44*_c2+$D44*_c3+'Input spectra'!$Y43))</f>
        <v>5.0979055491481509E-11</v>
      </c>
      <c r="BV44">
        <f>BV$2*EXP(- BV$1 * ($B44*_c1+$C44*_c2+$D44*_c3+'Input spectra'!$Y43))</f>
        <v>3.776838422389109E-11</v>
      </c>
      <c r="BW44">
        <f>BW$2*EXP(- BW$1 * ($B44*_c1+$C44*_c2+$D44*_c3+'Input spectra'!$Y43))</f>
        <v>2.8001034192577582E-11</v>
      </c>
      <c r="BX44">
        <f>BX$2*EXP(- BX$1 * ($B44*_c1+$C44*_c2+$D44*_c3+'Input spectra'!$Y43))</f>
        <v>2.0773664956619345E-11</v>
      </c>
      <c r="BY44">
        <f>BY$2*EXP(- BY$1 * ($B44*_c1+$C44*_c2+$D44*_c3+'Input spectra'!$Y43))</f>
        <v>1.5421665076071663E-11</v>
      </c>
      <c r="BZ44">
        <f>BZ$2*EXP(- BZ$1 * ($B44*_c1+$C44*_c2+$D44*_c3+'Input spectra'!$Y43))</f>
        <v>1.1455535896823439E-11</v>
      </c>
      <c r="CA44">
        <f>CA$2*EXP(- CA$1 * ($B44*_c1+$C44*_c2+$D44*_c3+'Input spectra'!$Y43))</f>
        <v>8.514389514536144E-12</v>
      </c>
      <c r="CB44">
        <f>CB$2*EXP(- CB$1 * ($B44*_c1+$C44*_c2+$D44*_c3+'Input spectra'!$Y43))</f>
        <v>6.3319061829617257E-12</v>
      </c>
      <c r="CC44">
        <f>CC$2*EXP(- CC$1 * ($B44*_c1+$C44*_c2+$D44*_c3+'Input spectra'!$Y43))</f>
        <v>4.7113785919324357E-12</v>
      </c>
      <c r="CD44">
        <f>CD$2*EXP(- CD$1 * ($B44*_c1+$C44*_c2+$D44*_c3+'Input spectra'!$Y43))</f>
        <v>3.5073941609509287E-12</v>
      </c>
      <c r="CE44">
        <f>CE$2*EXP(- CE$1 * ($B44*_c1+$C44*_c2+$D44*_c3+'Input spectra'!$Y43))</f>
        <v>2.6123737332984522E-12</v>
      </c>
      <c r="CF44">
        <f>CF$2*EXP(- CF$1 * ($B44*_c1+$C44*_c2+$D44*_c3+'Input spectra'!$Y43))</f>
        <v>1.9466681722260377E-12</v>
      </c>
      <c r="CG44">
        <f>CG$2*EXP(- CG$1 * ($B44*_c1+$C44*_c2+$D44*_c3+'Input spectra'!$Y43))</f>
        <v>1.4512649160923992E-12</v>
      </c>
      <c r="CH44">
        <f>CH$2*EXP(- CH$1 * ($B44*_c1+$C44*_c2+$D44*_c3+'Input spectra'!$Y43))</f>
        <v>1.0824114157715664E-12</v>
      </c>
      <c r="CI44">
        <f>CI$2*EXP(- CI$1 * ($B44*_c1+$C44*_c2+$D44*_c3+'Input spectra'!$Y43))</f>
        <v>8.0764800812506634E-13</v>
      </c>
      <c r="CJ44">
        <f>CJ$2*EXP(- CJ$1 * ($B44*_c1+$C44*_c2+$D44*_c3+'Input spectra'!$Y43))</f>
        <v>6.0287820602661088E-13</v>
      </c>
      <c r="CK44">
        <f>CK$2*EXP(- CK$1 * ($B44*_c1+$C44*_c2+$D44*_c3+'Input spectra'!$Y43))</f>
        <v>4.5020333715759499E-13</v>
      </c>
      <c r="CL44">
        <f>CL$2*EXP(- CL$1 * ($B44*_c1+$C44*_c2+$D44*_c3+'Input spectra'!$Y43))</f>
        <v>3.3632086715397735E-13</v>
      </c>
      <c r="CM44">
        <f>CM$2*EXP(- CM$1 * ($B44*_c1+$C44*_c2+$D44*_c3+'Input spectra'!$Y43))</f>
        <v>2.5133879054563663E-13</v>
      </c>
      <c r="CN44">
        <f>CN$2*EXP(- CN$1 * ($B44*_c1+$C44*_c2+$D44*_c3+'Input spectra'!$Y43))</f>
        <v>1.8789738756740852E-13</v>
      </c>
      <c r="CO44">
        <f>CO$2*EXP(- CO$1 * ($B44*_c1+$C44*_c2+$D44*_c3+'Input spectra'!$Y43))</f>
        <v>1.4051822479302289E-13</v>
      </c>
      <c r="CP44">
        <f>CP$2*EXP(- CP$1 * ($B44*_c1+$C44*_c2+$D44*_c3+'Input spectra'!$Y43))</f>
        <v>1.0512129011907682E-13</v>
      </c>
      <c r="CQ44">
        <f>CQ$2*EXP(- CQ$1 * ($B44*_c1+$C44*_c2+$D44*_c3+'Input spectra'!$Y43))</f>
        <v>7.8666617364509896E-14</v>
      </c>
      <c r="CR44">
        <f>CR$2*EXP(- CR$1 * ($B44*_c1+$C44*_c2+$D44*_c3+'Input spectra'!$Y43))</f>
        <v>5.8888148413638857E-14</v>
      </c>
      <c r="CS44">
        <f>CS$2*EXP(- CS$1 * ($B44*_c1+$C44*_c2+$D44*_c3+'Input spectra'!$Y43))</f>
        <v>2.919644335756627E-14</v>
      </c>
      <c r="CT44">
        <f>CT$2*EXP(- CT$1 * ($B44*_c1+$C44*_c2+$D44*_c3+'Input spectra'!$Y43))</f>
        <v>1.4603123868008063E-14</v>
      </c>
      <c r="CU44">
        <f>CU$2*EXP(- CU$1 * ($B44*_c1+$C44*_c2+$D44*_c3+'Input spectra'!$Y43))</f>
        <v>7.7878202828943279E-15</v>
      </c>
      <c r="CV44">
        <f>CV$2*EXP(- CV$1 * ($B44*_c1+$C44*_c2+$D44*_c3+'Input spectra'!$Y43))</f>
        <v>4.1719444154175335E-15</v>
      </c>
      <c r="CW44">
        <f>CW$2*EXP(- CW$1 * ($B44*_c1+$C44*_c2+$D44*_c3+'Input spectra'!$Y43))</f>
        <v>2.1936257365615053E-15</v>
      </c>
      <c r="CX44">
        <f>CX$2*EXP(- CX$1 * ($B44*_c1+$C44*_c2+$D44*_c3+'Input spectra'!$Y43))</f>
        <v>1.1104157299722421E-15</v>
      </c>
      <c r="CY44">
        <f>CY$2*EXP(- CY$1 * ($B44*_c1+$C44*_c2+$D44*_c3+'Input spectra'!$Y43))</f>
        <v>5.2807614962752581E-16</v>
      </c>
      <c r="CZ44">
        <f>CZ$2*EXP(- CZ$1 * ($B44*_c1+$C44*_c2+$D44*_c3+'Input spectra'!$Y43))</f>
        <v>2.2676364267320831E-16</v>
      </c>
      <c r="DA44">
        <f>DA$2*EXP(- DA$1 * ($B44*_c1+$C44*_c2+$D44*_c3+'Input spectra'!$Y43))</f>
        <v>8.1197403657976249E-17</v>
      </c>
      <c r="DB44">
        <f>DB$2*EXP(- DB$1 * ($B44*_c1+$C44*_c2+$D44*_c3+'Input spectra'!$Y43))</f>
        <v>1.9566365034552962E-17</v>
      </c>
      <c r="DC44">
        <f>DC$2*EXP(- DC$1 * ($B44*_c1+$C44*_c2+$D44*_c3+'Input spectra'!$Y43))</f>
        <v>9.5709560285143096E-19</v>
      </c>
      <c r="DD44">
        <f>DD$2*EXP(- DD$1 * ($B44*_c1+$C44*_c2+$D44*_c3+'Input spectra'!$Y43))</f>
        <v>0</v>
      </c>
      <c r="DE44">
        <f>DE$2*EXP(- DE$1 * ($B44*_c1+$C44*_c2+$D44*_c3+'Input spectra'!$Y43))</f>
        <v>0</v>
      </c>
      <c r="DF44">
        <f>DF$2*EXP(- DF$1 * ($B44*_c1+$C44*_c2+$D44*_c3+'Input spectra'!$Y43))</f>
        <v>0</v>
      </c>
      <c r="DG44">
        <f>DG$2*EXP(- DG$1 * ($B44*_c1+$C44*_c2+$D44*_c3+'Input spectra'!$Y43))</f>
        <v>0</v>
      </c>
      <c r="DH44">
        <f>DH$2*EXP(- DH$1 * ($B44*_c1+$C44*_c2+$D44*_c3+'Input spectra'!$Y43))</f>
        <v>0</v>
      </c>
      <c r="DI44">
        <f>DI$2*EXP(- DI$1 * ($B44*_c1+$C44*_c2+$D44*_c3+'Input spectra'!$Y43))</f>
        <v>0</v>
      </c>
      <c r="DJ44">
        <f>DJ$2*EXP(- DJ$1 * ($B44*_c1+$C44*_c2+$D44*_c3+'Input spectra'!$Y43))</f>
        <v>0</v>
      </c>
      <c r="DK44">
        <f>DK$2*EXP(- DK$1 * ($B44*_c1+$C44*_c2+$D44*_c3+'Input spectra'!$Y43))</f>
        <v>0</v>
      </c>
      <c r="DL44">
        <f>DL$2*EXP(- DL$1 * ($B44*_c1+$C44*_c2+$D44*_c3+'Input spectra'!$Y43))</f>
        <v>0</v>
      </c>
      <c r="DM44">
        <f>DM$2*EXP(- DM$1 * ($B44*_c1+$C44*_c2+$D44*_c3+'Input spectra'!$Y43))</f>
        <v>0</v>
      </c>
      <c r="DN44">
        <f>DN$2*EXP(- DN$1 * ($B44*_c1+$C44*_c2+$D44*_c3+'Input spectra'!$Y43))</f>
        <v>0</v>
      </c>
      <c r="DO44">
        <f>DO$2*EXP(- DO$1 * ($B44*_c1+$C44*_c2+$D44*_c3+'Input spectra'!$Y43))</f>
        <v>0</v>
      </c>
      <c r="DP44">
        <f>DP$2*EXP(- DP$1 * ($B44*_c1+$C44*_c2+$D44*_c3+'Input spectra'!$Y43))</f>
        <v>0</v>
      </c>
      <c r="DQ44">
        <f>DQ$2*EXP(- DQ$1 * ($B44*_c1+$C44*_c2+$D44*_c3+'Input spectra'!$Y43))</f>
        <v>0</v>
      </c>
      <c r="DR44">
        <f>DR$2*EXP(- DR$1 * ($B44*_c1+$C44*_c2+$D44*_c3+'Input spectra'!$Y43))</f>
        <v>0</v>
      </c>
      <c r="DS44">
        <f>DS$2*EXP(- DS$1 * ($B44*_c1+$C44*_c2+$D44*_c3+'Input spectra'!$Y43))</f>
        <v>0</v>
      </c>
      <c r="DT44">
        <f>DT$2*EXP(- DT$1 * ($B44*_c1+$C44*_c2+$D44*_c3+'Input spectra'!$Y43))</f>
        <v>0</v>
      </c>
      <c r="DU44">
        <f>DU$2*EXP(- DU$1 * ($B44*_c1+$C44*_c2+$D44*_c3+'Input spectra'!$Y43))</f>
        <v>0</v>
      </c>
      <c r="DV44">
        <f>DV$2*EXP(- DV$1 * ($B44*_c1+$C44*_c2+$D44*_c3+'Input spectra'!$Y43))</f>
        <v>0</v>
      </c>
      <c r="DW44">
        <f>DW$2*EXP(- DW$1 * ($B44*_c1+$C44*_c2+$D44*_c3+'Input spectra'!$Y43))</f>
        <v>0</v>
      </c>
      <c r="DX44">
        <f>DX$2*EXP(- DX$1 * ($B44*_c1+$C44*_c2+$D44*_c3+'Input spectra'!$Y43))</f>
        <v>0</v>
      </c>
      <c r="DY44">
        <f>DY$2*EXP(- DY$1 * ($B44*_c1+$C44*_c2+$D44*_c3+'Input spectra'!$Y43))</f>
        <v>0</v>
      </c>
      <c r="DZ44">
        <f>DZ$2*EXP(- DZ$1 * ($B44*_c1+$C44*_c2+$D44*_c3+'Input spectra'!$Y43))</f>
        <v>0</v>
      </c>
      <c r="EA44">
        <f>EA$2*EXP(- EA$1 * ($B44*_c1+$C44*_c2+$D44*_c3+'Input spectra'!$Y43))</f>
        <v>0</v>
      </c>
      <c r="EB44">
        <f>EB$2*EXP(- EB$1 * ($B44*_c1+$C44*_c2+$D44*_c3+'Input spectra'!$Y43))</f>
        <v>0</v>
      </c>
      <c r="EC44">
        <f>EC$2*EXP(- EC$1 * ($B44*_c1+$C44*_c2+$D44*_c3+'Input spectra'!$Y43))</f>
        <v>0</v>
      </c>
      <c r="ED44">
        <f>ED$2*EXP(- ED$1 * ($B44*_c1+$C44*_c2+$D44*_c3+'Input spectra'!$Y43))</f>
        <v>0</v>
      </c>
      <c r="EE44">
        <f>EE$2*EXP(- EE$1 * ($B44*_c1+$C44*_c2+$D44*_c3+'Input spectra'!$Y43))</f>
        <v>0</v>
      </c>
      <c r="EF44">
        <f>EF$2*EXP(- EF$1 * ($B44*_c1+$C44*_c2+$D44*_c3+'Input spectra'!$Y43))</f>
        <v>0</v>
      </c>
      <c r="EG44">
        <f>EG$2*EXP(- EG$1 * ($B44*_c1+$C44*_c2+$D44*_c3+'Input spectra'!$Y43))</f>
        <v>0</v>
      </c>
      <c r="EH44">
        <f>EH$2*EXP(- EH$1 * ($B44*_c1+$C44*_c2+$D44*_c3+'Input spectra'!$Y43))</f>
        <v>0</v>
      </c>
      <c r="EI44">
        <f>EI$2*EXP(- EI$1 * ($B44*_c1+$C44*_c2+$D44*_c3+'Input spectra'!$Y43))</f>
        <v>0</v>
      </c>
      <c r="EJ44">
        <f>EJ$2*EXP(- EJ$1 * ($B44*_c1+$C44*_c2+$D44*_c3+'Input spectra'!$Y43))</f>
        <v>0</v>
      </c>
      <c r="EK44">
        <f>EK$2*EXP(- EK$1 * ($B44*_c1+$C44*_c2+$D44*_c3+'Input spectra'!$Y43))</f>
        <v>0</v>
      </c>
      <c r="EL44">
        <f>EL$2*EXP(- EL$1 * ($B44*_c1+$C44*_c2+$D44*_c3+'Input spectra'!$Y43))</f>
        <v>0</v>
      </c>
      <c r="EM44">
        <f>EM$2*EXP(- EM$1 * ($B44*_c1+$C44*_c2+$D44*_c3+'Input spectra'!$Y43))</f>
        <v>0</v>
      </c>
      <c r="EN44">
        <f>EN$2*EXP(- EN$1 * ($B44*_c1+$C44*_c2+$D44*_c3+'Input spectra'!$Y43))</f>
        <v>0</v>
      </c>
      <c r="EO44">
        <f>EO$2*EXP(- EO$1 * ($B44*_c1+$C44*_c2+$D44*_c3+'Input spectra'!$Y43))</f>
        <v>0</v>
      </c>
      <c r="EP44">
        <f>EP$2*EXP(- EP$1 * ($B44*_c1+$C44*_c2+$D44*_c3+'Input spectra'!$Y43))</f>
        <v>0</v>
      </c>
      <c r="EQ44">
        <f>EQ$2*EXP(- EQ$1 * ($B44*_c1+$C44*_c2+$D44*_c3+'Input spectra'!$Y43))</f>
        <v>0</v>
      </c>
      <c r="ER44">
        <f>ER$2*EXP(- ER$1 * ($B44*_c1+$C44*_c2+$D44*_c3+'Input spectra'!$Y43))</f>
        <v>0</v>
      </c>
      <c r="ES44">
        <f>ES$2*EXP(- ES$1 * ($B44*_c1+$C44*_c2+$D44*_c3+'Input spectra'!$Y43))</f>
        <v>0</v>
      </c>
      <c r="ET44">
        <f>ET$2*EXP(- ET$1 * ($B44*_c1+$C44*_c2+$D44*_c3+'Input spectra'!$Y43))</f>
        <v>0</v>
      </c>
      <c r="EU44">
        <f>EU$2*EXP(- EU$1 * ($B44*_c1+$C44*_c2+$D44*_c3+'Input spectra'!$Y43))</f>
        <v>0</v>
      </c>
      <c r="EV44">
        <f>EV$2*EXP(- EV$1 * ($B44*_c1+$C44*_c2+$D44*_c3+'Input spectra'!$Y43))</f>
        <v>0</v>
      </c>
      <c r="EW44">
        <f>EW$2*EXP(- EW$1 * ($B44*_c1+$C44*_c2+$D44*_c3+'Input spectra'!$Y43))</f>
        <v>0</v>
      </c>
      <c r="EX44">
        <f>EX$2*EXP(- EX$1 * ($B44*_c1+$C44*_c2+$D44*_c3+'Input spectra'!$Y43))</f>
        <v>0</v>
      </c>
      <c r="EY44">
        <f>EY$2*EXP(- EY$1 * ($B44*_c1+$C44*_c2+$D44*_c3+'Input spectra'!$Y43))</f>
        <v>0</v>
      </c>
      <c r="FA44">
        <f t="shared" si="0"/>
        <v>8.6393999072128996E-2</v>
      </c>
      <c r="FD44">
        <f>(1-EXP(-($B44*_c1+$C44*_c2+$D44*_c3+'Input spectra'!$Y43)*_t))/2</f>
        <v>0.36757625696536556</v>
      </c>
      <c r="FE44">
        <f>LN(1-FD44)/(-($B44*_c1+$C44*_c2+$D44*_c3+'Input spectra'!$Y43))</f>
        <v>0.17243535896972129</v>
      </c>
    </row>
    <row r="45" spans="1:161" x14ac:dyDescent="0.25">
      <c r="A45">
        <v>490</v>
      </c>
      <c r="B45">
        <f>'Input spectra'!B44</f>
        <v>0.174931414341262</v>
      </c>
      <c r="C45">
        <f>'Input spectra'!D44</f>
        <v>8.2199684829404998E-2</v>
      </c>
      <c r="D45">
        <f>'Input spectra'!F44</f>
        <v>0.44637158161826801</v>
      </c>
      <c r="E45">
        <f>E$2*EXP(- E$1 * ($B45*_c1+$C45*_c2+$D45*_c3+'Input spectra'!$Y44))</f>
        <v>2.0653927966864227E-2</v>
      </c>
      <c r="F45">
        <f>F$2*EXP(- F$1 * ($B45*_c1+$C45*_c2+$D45*_c3+'Input spectra'!$Y44))</f>
        <v>1.5959591964591357E-2</v>
      </c>
      <c r="G45">
        <f>G$2*EXP(- G$1 * ($B45*_c1+$C45*_c2+$D45*_c3+'Input spectra'!$Y44))</f>
        <v>1.2331546257271024E-2</v>
      </c>
      <c r="H45">
        <f>H$2*EXP(- H$1 * ($B45*_c1+$C45*_c2+$D45*_c3+'Input spectra'!$Y44))</f>
        <v>9.5277328073756547E-3</v>
      </c>
      <c r="I45">
        <f>I$2*EXP(- I$1 * ($B45*_c1+$C45*_c2+$D45*_c3+'Input spectra'!$Y44))</f>
        <v>7.3610120443787543E-3</v>
      </c>
      <c r="J45">
        <f>J$2*EXP(- J$1 * ($B45*_c1+$C45*_c2+$D45*_c3+'Input spectra'!$Y44))</f>
        <v>5.686709594924148E-3</v>
      </c>
      <c r="K45">
        <f>K$2*EXP(- K$1 * ($B45*_c1+$C45*_c2+$D45*_c3+'Input spectra'!$Y44))</f>
        <v>4.3929854546746784E-3</v>
      </c>
      <c r="L45">
        <f>L$2*EXP(- L$1 * ($B45*_c1+$C45*_c2+$D45*_c3+'Input spectra'!$Y44))</f>
        <v>3.3933862308280116E-3</v>
      </c>
      <c r="M45">
        <f>M$2*EXP(- M$1 * ($B45*_c1+$C45*_c2+$D45*_c3+'Input spectra'!$Y44))</f>
        <v>2.6210858535840129E-3</v>
      </c>
      <c r="N45">
        <f>N$2*EXP(- N$1 * ($B45*_c1+$C45*_c2+$D45*_c3+'Input spectra'!$Y44))</f>
        <v>2.02443215960049E-3</v>
      </c>
      <c r="O45">
        <f>O$2*EXP(- O$1 * ($B45*_c1+$C45*_c2+$D45*_c3+'Input spectra'!$Y44))</f>
        <v>1.5635034028285476E-3</v>
      </c>
      <c r="P45">
        <f>P$2*EXP(- P$1 * ($B45*_c1+$C45*_c2+$D45*_c3+'Input spectra'!$Y44))</f>
        <v>1.2074457841079857E-3</v>
      </c>
      <c r="Q45">
        <f>Q$2*EXP(- Q$1 * ($B45*_c1+$C45*_c2+$D45*_c3+'Input spectra'!$Y44))</f>
        <v>9.3241494931492767E-4</v>
      </c>
      <c r="R45">
        <f>R$2*EXP(- R$1 * ($B45*_c1+$C45*_c2+$D45*_c3+'Input spectra'!$Y44))</f>
        <v>7.1998452149445158E-4</v>
      </c>
      <c r="S45">
        <f>S$2*EXP(- S$1 * ($B45*_c1+$C45*_c2+$D45*_c3+'Input spectra'!$Y44))</f>
        <v>5.5591576309691132E-4</v>
      </c>
      <c r="T45">
        <f>T$2*EXP(- T$1 * ($B45*_c1+$C45*_c2+$D45*_c3+'Input spectra'!$Y44))</f>
        <v>4.2920646668502532E-4</v>
      </c>
      <c r="U45">
        <f>U$2*EXP(- U$1 * ($B45*_c1+$C45*_c2+$D45*_c3+'Input spectra'!$Y44))</f>
        <v>3.3135573748823853E-4</v>
      </c>
      <c r="V45">
        <f>V$2*EXP(- V$1 * ($B45*_c1+$C45*_c2+$D45*_c3+'Input spectra'!$Y44))</f>
        <v>2.5579569007157227E-4</v>
      </c>
      <c r="W45">
        <f>W$2*EXP(- W$1 * ($B45*_c1+$C45*_c2+$D45*_c3+'Input spectra'!$Y44))</f>
        <v>1.9745218664945618E-4</v>
      </c>
      <c r="X45">
        <f>X$2*EXP(- X$1 * ($B45*_c1+$C45*_c2+$D45*_c3+'Input spectra'!$Y44))</f>
        <v>1.5240533310513179E-4</v>
      </c>
      <c r="Y45">
        <f>Y$2*EXP(- Y$1 * ($B45*_c1+$C45*_c2+$D45*_c3+'Input spectra'!$Y44))</f>
        <v>1.1762709064993484E-4</v>
      </c>
      <c r="Z45">
        <f>Z$2*EXP(- Z$1 * ($B45*_c1+$C45*_c2+$D45*_c3+'Input spectra'!$Y44))</f>
        <v>9.0778497280458433E-5</v>
      </c>
      <c r="AA45">
        <f>AA$2*EXP(- AA$1 * ($B45*_c1+$C45*_c2+$D45*_c3+'Input spectra'!$Y44))</f>
        <v>7.0052964910937771E-5</v>
      </c>
      <c r="AB45">
        <f>AB$2*EXP(- AB$1 * ($B45*_c1+$C45*_c2+$D45*_c3+'Input spectra'!$Y44))</f>
        <v>5.4055189160111874E-5</v>
      </c>
      <c r="AC45">
        <f>AC$2*EXP(- AC$1 * ($B45*_c1+$C45*_c2+$D45*_c3+'Input spectra'!$Y44))</f>
        <v>4.17075833731588E-5</v>
      </c>
      <c r="AD45">
        <f>AD$2*EXP(- AD$1 * ($B45*_c1+$C45*_c2+$D45*_c3+'Input spectra'!$Y44))</f>
        <v>3.2177984438414047E-5</v>
      </c>
      <c r="AE45">
        <f>AE$2*EXP(- AE$1 * ($B45*_c1+$C45*_c2+$D45*_c3+'Input spectra'!$Y44))</f>
        <v>2.4823797424738718E-5</v>
      </c>
      <c r="AF45">
        <f>AF$2*EXP(- AF$1 * ($B45*_c1+$C45*_c2+$D45*_c3+'Input spectra'!$Y44))</f>
        <v>1.9148843458865259E-5</v>
      </c>
      <c r="AG45">
        <f>AG$2*EXP(- AG$1 * ($B45*_c1+$C45*_c2+$D45*_c3+'Input spectra'!$Y44))</f>
        <v>1.4770023620573089E-5</v>
      </c>
      <c r="AH45">
        <f>AH$2*EXP(- AH$1 * ($B45*_c1+$C45*_c2+$D45*_c3+'Input spectra'!$Y44))</f>
        <v>1.1391567440404116E-5</v>
      </c>
      <c r="AI45">
        <f>AI$2*EXP(- AI$1 * ($B45*_c1+$C45*_c2+$D45*_c3+'Input spectra'!$Y44))</f>
        <v>8.7851415188969325E-6</v>
      </c>
      <c r="AJ45">
        <f>AJ$2*EXP(- AJ$1 * ($B45*_c1+$C45*_c2+$D45*_c3+'Input spectra'!$Y44))</f>
        <v>6.7744856240316304E-6</v>
      </c>
      <c r="AK45">
        <f>AK$2*EXP(- AK$1 * ($B45*_c1+$C45*_c2+$D45*_c3+'Input spectra'!$Y44))</f>
        <v>5.2235464818223525E-6</v>
      </c>
      <c r="AL45">
        <f>AL$2*EXP(- AL$1 * ($B45*_c1+$C45*_c2+$D45*_c3+'Input spectra'!$Y44))</f>
        <v>4.0273135477413331E-6</v>
      </c>
      <c r="AM45">
        <f>AM$2*EXP(- AM$1 * ($B45*_c1+$C45*_c2+$D45*_c3+'Input spectra'!$Y44))</f>
        <v>3.1047419473687201E-6</v>
      </c>
      <c r="AN45">
        <f>AN$2*EXP(- AN$1 * ($B45*_c1+$C45*_c2+$D45*_c3+'Input spectra'!$Y44))</f>
        <v>2.393287574719984E-6</v>
      </c>
      <c r="AO45">
        <f>AO$2*EXP(- AO$1 * ($B45*_c1+$C45*_c2+$D45*_c3+'Input spectra'!$Y44))</f>
        <v>1.8446873685382975E-6</v>
      </c>
      <c r="AP45">
        <f>AP$2*EXP(- AP$1 * ($B45*_c1+$C45*_c2+$D45*_c3+'Input spectra'!$Y44))</f>
        <v>1.4217012650560288E-6</v>
      </c>
      <c r="AQ45">
        <f>AQ$2*EXP(- AQ$1 * ($B45*_c1+$C45*_c2+$D45*_c3+'Input spectra'!$Y44))</f>
        <v>1.095596827439292E-6</v>
      </c>
      <c r="AR45">
        <f>AR$2*EXP(- AR$1 * ($B45*_c1+$C45*_c2+$D45*_c3+'Input spectra'!$Y44))</f>
        <v>8.4420738840890263E-7</v>
      </c>
      <c r="AS45">
        <f>AS$2*EXP(- AS$1 * ($B45*_c1+$C45*_c2+$D45*_c3+'Input spectra'!$Y44))</f>
        <v>6.5043304565366365E-7</v>
      </c>
      <c r="AT45">
        <f>AT$2*EXP(- AT$1 * ($B45*_c1+$C45*_c2+$D45*_c3+'Input spectra'!$Y44))</f>
        <v>5.010835951944586E-7</v>
      </c>
      <c r="AU45">
        <f>AU$2*EXP(- AU$1 * ($B45*_c1+$C45*_c2+$D45*_c3+'Input spectra'!$Y44))</f>
        <v>3.859854664312242E-7</v>
      </c>
      <c r="AV45">
        <f>AV$2*EXP(- AV$1 * ($B45*_c1+$C45*_c2+$D45*_c3+'Input spectra'!$Y44))</f>
        <v>2.972924726347819E-7</v>
      </c>
      <c r="AW45">
        <f>AW$2*EXP(- AW$1 * ($B45*_c1+$C45*_c2+$D45*_c3+'Input spectra'!$Y44))</f>
        <v>2.2895390102804106E-7</v>
      </c>
      <c r="AX45">
        <f>AX$2*EXP(- AX$1 * ($B45*_c1+$C45*_c2+$D45*_c3+'Input spectra'!$Y44))</f>
        <v>1.7630405606880185E-7</v>
      </c>
      <c r="AY45">
        <f>AY$2*EXP(- AY$1 * ($B45*_c1+$C45*_c2+$D45*_c3+'Input spectra'!$Y44))</f>
        <v>1.2253704858340334E-7</v>
      </c>
      <c r="AZ45">
        <f>AZ$2*EXP(- AZ$1 * ($B45*_c1+$C45*_c2+$D45*_c3+'Input spectra'!$Y44))</f>
        <v>8.1865838485734956E-8</v>
      </c>
      <c r="BA45">
        <f>BA$2*EXP(- BA$1 * ($B45*_c1+$C45*_c2+$D45*_c3+'Input spectra'!$Y44))</f>
        <v>5.761997533296272E-8</v>
      </c>
      <c r="BB45">
        <f>BB$2*EXP(- BB$1 * ($B45*_c1+$C45*_c2+$D45*_c3+'Input spectra'!$Y44))</f>
        <v>4.1268169828121342E-8</v>
      </c>
      <c r="BC45">
        <f>BC$2*EXP(- BC$1 * ($B45*_c1+$C45*_c2+$D45*_c3+'Input spectra'!$Y44))</f>
        <v>2.9849590913027231E-8</v>
      </c>
      <c r="BD45">
        <f>BD$2*EXP(- BD$1 * ($B45*_c1+$C45*_c2+$D45*_c3+'Input spectra'!$Y44))</f>
        <v>2.1734369054039557E-8</v>
      </c>
      <c r="BE45">
        <f>BE$2*EXP(- BE$1 * ($B45*_c1+$C45*_c2+$D45*_c3+'Input spectra'!$Y44))</f>
        <v>1.5903438965083616E-8</v>
      </c>
      <c r="BF45">
        <f>BF$2*EXP(- BF$1 * ($B45*_c1+$C45*_c2+$D45*_c3+'Input spectra'!$Y44))</f>
        <v>1.1681818900866306E-8</v>
      </c>
      <c r="BG45">
        <f>BG$2*EXP(- BG$1 * ($B45*_c1+$C45*_c2+$D45*_c3+'Input spectra'!$Y44))</f>
        <v>8.6079189845713369E-9</v>
      </c>
      <c r="BH45">
        <f>BH$2*EXP(- BH$1 * ($B45*_c1+$C45*_c2+$D45*_c3+'Input spectra'!$Y44))</f>
        <v>6.3596955425060796E-9</v>
      </c>
      <c r="BI45">
        <f>BI$2*EXP(- BI$1 * ($B45*_c1+$C45*_c2+$D45*_c3+'Input spectra'!$Y44))</f>
        <v>4.709375763806082E-9</v>
      </c>
      <c r="BJ45">
        <f>BJ$2*EXP(- BJ$1 * ($B45*_c1+$C45*_c2+$D45*_c3+'Input spectra'!$Y44))</f>
        <v>3.4942591033919877E-9</v>
      </c>
      <c r="BK45">
        <f>BK$2*EXP(- BK$1 * ($B45*_c1+$C45*_c2+$D45*_c3+'Input spectra'!$Y44))</f>
        <v>2.5972488798210538E-9</v>
      </c>
      <c r="BL45">
        <f>BL$2*EXP(- BL$1 * ($B45*_c1+$C45*_c2+$D45*_c3+'Input spectra'!$Y44))</f>
        <v>1.9335682608242901E-9</v>
      </c>
      <c r="BM45">
        <f>BM$2*EXP(- BM$1 * ($B45*_c1+$C45*_c2+$D45*_c3+'Input spectra'!$Y44))</f>
        <v>1.4415432761422117E-9</v>
      </c>
      <c r="BN45">
        <f>BN$2*EXP(- BN$1 * ($B45*_c1+$C45*_c2+$D45*_c3+'Input spectra'!$Y44))</f>
        <v>1.0761269235931593E-9</v>
      </c>
      <c r="BO45">
        <f>BO$2*EXP(- BO$1 * ($B45*_c1+$C45*_c2+$D45*_c3+'Input spectra'!$Y44))</f>
        <v>8.0430473193399944E-10</v>
      </c>
      <c r="BP45">
        <f>BP$2*EXP(- BP$1 * ($B45*_c1+$C45*_c2+$D45*_c3+'Input spectra'!$Y44))</f>
        <v>6.0180985643275994E-10</v>
      </c>
      <c r="BQ45">
        <f>BQ$2*EXP(- BQ$1 * ($B45*_c1+$C45*_c2+$D45*_c3+'Input spectra'!$Y44))</f>
        <v>4.5075963453585519E-10</v>
      </c>
      <c r="BR45">
        <f>BR$2*EXP(- BR$1 * ($B45*_c1+$C45*_c2+$D45*_c3+'Input spectra'!$Y44))</f>
        <v>3.3794621920253804E-10</v>
      </c>
      <c r="BS45">
        <f>BS$2*EXP(- BS$1 * ($B45*_c1+$C45*_c2+$D45*_c3+'Input spectra'!$Y44))</f>
        <v>2.5359481616240754E-10</v>
      </c>
      <c r="BT45">
        <f>BT$2*EXP(- BT$1 * ($B45*_c1+$C45*_c2+$D45*_c3+'Input spectra'!$Y44))</f>
        <v>1.9045819942082189E-10</v>
      </c>
      <c r="BU45">
        <f>BU$2*EXP(- BU$1 * ($B45*_c1+$C45*_c2+$D45*_c3+'Input spectra'!$Y44))</f>
        <v>1.4315427303621001E-10</v>
      </c>
      <c r="BV45">
        <f>BV$2*EXP(- BV$1 * ($B45*_c1+$C45*_c2+$D45*_c3+'Input spectra'!$Y44))</f>
        <v>1.0768004751918001E-10</v>
      </c>
      <c r="BW45">
        <f>BW$2*EXP(- BW$1 * ($B45*_c1+$C45*_c2+$D45*_c3+'Input spectra'!$Y44))</f>
        <v>8.1054140854168032E-11</v>
      </c>
      <c r="BX45">
        <f>BX$2*EXP(- BX$1 * ($B45*_c1+$C45*_c2+$D45*_c3+'Input spectra'!$Y44))</f>
        <v>6.1053217998113778E-11</v>
      </c>
      <c r="BY45">
        <f>BY$2*EXP(- BY$1 * ($B45*_c1+$C45*_c2+$D45*_c3+'Input spectra'!$Y44))</f>
        <v>4.6017286463261388E-11</v>
      </c>
      <c r="BZ45">
        <f>BZ$2*EXP(- BZ$1 * ($B45*_c1+$C45*_c2+$D45*_c3+'Input spectra'!$Y44))</f>
        <v>3.4705591545007414E-11</v>
      </c>
      <c r="CA45">
        <f>CA$2*EXP(- CA$1 * ($B45*_c1+$C45*_c2+$D45*_c3+'Input spectra'!$Y44))</f>
        <v>2.6189780398829971E-11</v>
      </c>
      <c r="CB45">
        <f>CB$2*EXP(- CB$1 * ($B45*_c1+$C45*_c2+$D45*_c3+'Input spectra'!$Y44))</f>
        <v>1.9774573073202214E-11</v>
      </c>
      <c r="CC45">
        <f>CC$2*EXP(- CC$1 * ($B45*_c1+$C45*_c2+$D45*_c3+'Input spectra'!$Y44))</f>
        <v>1.4938773776897225E-11</v>
      </c>
      <c r="CD45">
        <f>CD$2*EXP(- CD$1 * ($B45*_c1+$C45*_c2+$D45*_c3+'Input spectra'!$Y44))</f>
        <v>1.129134879038774E-11</v>
      </c>
      <c r="CE45">
        <f>CE$2*EXP(- CE$1 * ($B45*_c1+$C45*_c2+$D45*_c3+'Input spectra'!$Y44))</f>
        <v>8.5386823723535712E-12</v>
      </c>
      <c r="CF45">
        <f>CF$2*EXP(- CF$1 * ($B45*_c1+$C45*_c2+$D45*_c3+'Input spectra'!$Y44))</f>
        <v>6.4601377782179013E-12</v>
      </c>
      <c r="CG45">
        <f>CG$2*EXP(- CG$1 * ($B45*_c1+$C45*_c2+$D45*_c3+'Input spectra'!$Y44))</f>
        <v>4.8897972344582534E-12</v>
      </c>
      <c r="CH45">
        <f>CH$2*EXP(- CH$1 * ($B45*_c1+$C45*_c2+$D45*_c3+'Input spectra'!$Y44))</f>
        <v>3.7028048167859781E-12</v>
      </c>
      <c r="CI45">
        <f>CI$2*EXP(- CI$1 * ($B45*_c1+$C45*_c2+$D45*_c3+'Input spectra'!$Y44))</f>
        <v>2.8051422170325091E-12</v>
      </c>
      <c r="CJ45">
        <f>CJ$2*EXP(- CJ$1 * ($B45*_c1+$C45*_c2+$D45*_c3+'Input spectra'!$Y44))</f>
        <v>2.1259676138649566E-12</v>
      </c>
      <c r="CK45">
        <f>CK$2*EXP(- CK$1 * ($B45*_c1+$C45*_c2+$D45*_c3+'Input spectra'!$Y44))</f>
        <v>1.611870220612587E-12</v>
      </c>
      <c r="CL45">
        <f>CL$2*EXP(- CL$1 * ($B45*_c1+$C45*_c2+$D45*_c3+'Input spectra'!$Y44))</f>
        <v>1.2225580169178524E-12</v>
      </c>
      <c r="CM45">
        <f>CM$2*EXP(- CM$1 * ($B45*_c1+$C45*_c2+$D45*_c3+'Input spectra'!$Y44))</f>
        <v>9.2761868192548454E-13</v>
      </c>
      <c r="CN45">
        <f>CN$2*EXP(- CN$1 * ($B45*_c1+$C45*_c2+$D45*_c3+'Input spectra'!$Y44))</f>
        <v>7.0408486616242632E-13</v>
      </c>
      <c r="CO45">
        <f>CO$2*EXP(- CO$1 * ($B45*_c1+$C45*_c2+$D45*_c3+'Input spectra'!$Y44))</f>
        <v>5.3460279393956457E-13</v>
      </c>
      <c r="CP45">
        <f>CP$2*EXP(- CP$1 * ($B45*_c1+$C45*_c2+$D45*_c3+'Input spectra'!$Y44))</f>
        <v>4.0605377619908395E-13</v>
      </c>
      <c r="CQ45">
        <f>CQ$2*EXP(- CQ$1 * ($B45*_c1+$C45*_c2+$D45*_c3+'Input spectra'!$Y44))</f>
        <v>3.0851596980605587E-13</v>
      </c>
      <c r="CR45">
        <f>CR$2*EXP(- CR$1 * ($B45*_c1+$C45*_c2+$D45*_c3+'Input spectra'!$Y44))</f>
        <v>2.3448192703253966E-13</v>
      </c>
      <c r="CS45">
        <f>CS$2*EXP(- CS$1 * ($B45*_c1+$C45*_c2+$D45*_c3+'Input spectra'!$Y44))</f>
        <v>1.1803362010364242E-13</v>
      </c>
      <c r="CT45">
        <f>CT$2*EXP(- CT$1 * ($B45*_c1+$C45*_c2+$D45*_c3+'Input spectra'!$Y44))</f>
        <v>5.993987711118733E-14</v>
      </c>
      <c r="CU45">
        <f>CU$2*EXP(- CU$1 * ($B45*_c1+$C45*_c2+$D45*_c3+'Input spectra'!$Y44))</f>
        <v>3.2454901993082609E-14</v>
      </c>
      <c r="CV45">
        <f>CV$2*EXP(- CV$1 * ($B45*_c1+$C45*_c2+$D45*_c3+'Input spectra'!$Y44))</f>
        <v>1.7652133225907085E-14</v>
      </c>
      <c r="CW45">
        <f>CW$2*EXP(- CW$1 * ($B45*_c1+$C45*_c2+$D45*_c3+'Input spectra'!$Y44))</f>
        <v>9.4235712334069829E-15</v>
      </c>
      <c r="CX45">
        <f>CX$2*EXP(- CX$1 * ($B45*_c1+$C45*_c2+$D45*_c3+'Input spectra'!$Y44))</f>
        <v>4.8432054485354049E-15</v>
      </c>
      <c r="CY45">
        <f>CY$2*EXP(- CY$1 * ($B45*_c1+$C45*_c2+$D45*_c3+'Input spectra'!$Y44))</f>
        <v>2.3385041339938246E-15</v>
      </c>
      <c r="CZ45">
        <f>CZ$2*EXP(- CZ$1 * ($B45*_c1+$C45*_c2+$D45*_c3+'Input spectra'!$Y44))</f>
        <v>1.0195518464667974E-15</v>
      </c>
      <c r="DA45">
        <f>DA$2*EXP(- DA$1 * ($B45*_c1+$C45*_c2+$D45*_c3+'Input spectra'!$Y44))</f>
        <v>3.706571100260096E-16</v>
      </c>
      <c r="DB45">
        <f>DB$2*EXP(- DB$1 * ($B45*_c1+$C45*_c2+$D45*_c3+'Input spectra'!$Y44))</f>
        <v>9.0684830617568321E-17</v>
      </c>
      <c r="DC45">
        <f>DC$2*EXP(- DC$1 * ($B45*_c1+$C45*_c2+$D45*_c3+'Input spectra'!$Y44))</f>
        <v>4.5037483652414018E-18</v>
      </c>
      <c r="DD45">
        <f>DD$2*EXP(- DD$1 * ($B45*_c1+$C45*_c2+$D45*_c3+'Input spectra'!$Y44))</f>
        <v>0</v>
      </c>
      <c r="DE45">
        <f>DE$2*EXP(- DE$1 * ($B45*_c1+$C45*_c2+$D45*_c3+'Input spectra'!$Y44))</f>
        <v>0</v>
      </c>
      <c r="DF45">
        <f>DF$2*EXP(- DF$1 * ($B45*_c1+$C45*_c2+$D45*_c3+'Input spectra'!$Y44))</f>
        <v>0</v>
      </c>
      <c r="DG45">
        <f>DG$2*EXP(- DG$1 * ($B45*_c1+$C45*_c2+$D45*_c3+'Input spectra'!$Y44))</f>
        <v>0</v>
      </c>
      <c r="DH45">
        <f>DH$2*EXP(- DH$1 * ($B45*_c1+$C45*_c2+$D45*_c3+'Input spectra'!$Y44))</f>
        <v>0</v>
      </c>
      <c r="DI45">
        <f>DI$2*EXP(- DI$1 * ($B45*_c1+$C45*_c2+$D45*_c3+'Input spectra'!$Y44))</f>
        <v>0</v>
      </c>
      <c r="DJ45">
        <f>DJ$2*EXP(- DJ$1 * ($B45*_c1+$C45*_c2+$D45*_c3+'Input spectra'!$Y44))</f>
        <v>0</v>
      </c>
      <c r="DK45">
        <f>DK$2*EXP(- DK$1 * ($B45*_c1+$C45*_c2+$D45*_c3+'Input spectra'!$Y44))</f>
        <v>0</v>
      </c>
      <c r="DL45">
        <f>DL$2*EXP(- DL$1 * ($B45*_c1+$C45*_c2+$D45*_c3+'Input spectra'!$Y44))</f>
        <v>0</v>
      </c>
      <c r="DM45">
        <f>DM$2*EXP(- DM$1 * ($B45*_c1+$C45*_c2+$D45*_c3+'Input spectra'!$Y44))</f>
        <v>0</v>
      </c>
      <c r="DN45">
        <f>DN$2*EXP(- DN$1 * ($B45*_c1+$C45*_c2+$D45*_c3+'Input spectra'!$Y44))</f>
        <v>0</v>
      </c>
      <c r="DO45">
        <f>DO$2*EXP(- DO$1 * ($B45*_c1+$C45*_c2+$D45*_c3+'Input spectra'!$Y44))</f>
        <v>0</v>
      </c>
      <c r="DP45">
        <f>DP$2*EXP(- DP$1 * ($B45*_c1+$C45*_c2+$D45*_c3+'Input spectra'!$Y44))</f>
        <v>0</v>
      </c>
      <c r="DQ45">
        <f>DQ$2*EXP(- DQ$1 * ($B45*_c1+$C45*_c2+$D45*_c3+'Input spectra'!$Y44))</f>
        <v>0</v>
      </c>
      <c r="DR45">
        <f>DR$2*EXP(- DR$1 * ($B45*_c1+$C45*_c2+$D45*_c3+'Input spectra'!$Y44))</f>
        <v>0</v>
      </c>
      <c r="DS45">
        <f>DS$2*EXP(- DS$1 * ($B45*_c1+$C45*_c2+$D45*_c3+'Input spectra'!$Y44))</f>
        <v>0</v>
      </c>
      <c r="DT45">
        <f>DT$2*EXP(- DT$1 * ($B45*_c1+$C45*_c2+$D45*_c3+'Input spectra'!$Y44))</f>
        <v>0</v>
      </c>
      <c r="DU45">
        <f>DU$2*EXP(- DU$1 * ($B45*_c1+$C45*_c2+$D45*_c3+'Input spectra'!$Y44))</f>
        <v>0</v>
      </c>
      <c r="DV45">
        <f>DV$2*EXP(- DV$1 * ($B45*_c1+$C45*_c2+$D45*_c3+'Input spectra'!$Y44))</f>
        <v>0</v>
      </c>
      <c r="DW45">
        <f>DW$2*EXP(- DW$1 * ($B45*_c1+$C45*_c2+$D45*_c3+'Input spectra'!$Y44))</f>
        <v>0</v>
      </c>
      <c r="DX45">
        <f>DX$2*EXP(- DX$1 * ($B45*_c1+$C45*_c2+$D45*_c3+'Input spectra'!$Y44))</f>
        <v>0</v>
      </c>
      <c r="DY45">
        <f>DY$2*EXP(- DY$1 * ($B45*_c1+$C45*_c2+$D45*_c3+'Input spectra'!$Y44))</f>
        <v>0</v>
      </c>
      <c r="DZ45">
        <f>DZ$2*EXP(- DZ$1 * ($B45*_c1+$C45*_c2+$D45*_c3+'Input spectra'!$Y44))</f>
        <v>0</v>
      </c>
      <c r="EA45">
        <f>EA$2*EXP(- EA$1 * ($B45*_c1+$C45*_c2+$D45*_c3+'Input spectra'!$Y44))</f>
        <v>0</v>
      </c>
      <c r="EB45">
        <f>EB$2*EXP(- EB$1 * ($B45*_c1+$C45*_c2+$D45*_c3+'Input spectra'!$Y44))</f>
        <v>0</v>
      </c>
      <c r="EC45">
        <f>EC$2*EXP(- EC$1 * ($B45*_c1+$C45*_c2+$D45*_c3+'Input spectra'!$Y44))</f>
        <v>0</v>
      </c>
      <c r="ED45">
        <f>ED$2*EXP(- ED$1 * ($B45*_c1+$C45*_c2+$D45*_c3+'Input spectra'!$Y44))</f>
        <v>0</v>
      </c>
      <c r="EE45">
        <f>EE$2*EXP(- EE$1 * ($B45*_c1+$C45*_c2+$D45*_c3+'Input spectra'!$Y44))</f>
        <v>0</v>
      </c>
      <c r="EF45">
        <f>EF$2*EXP(- EF$1 * ($B45*_c1+$C45*_c2+$D45*_c3+'Input spectra'!$Y44))</f>
        <v>0</v>
      </c>
      <c r="EG45">
        <f>EG$2*EXP(- EG$1 * ($B45*_c1+$C45*_c2+$D45*_c3+'Input spectra'!$Y44))</f>
        <v>0</v>
      </c>
      <c r="EH45">
        <f>EH$2*EXP(- EH$1 * ($B45*_c1+$C45*_c2+$D45*_c3+'Input spectra'!$Y44))</f>
        <v>0</v>
      </c>
      <c r="EI45">
        <f>EI$2*EXP(- EI$1 * ($B45*_c1+$C45*_c2+$D45*_c3+'Input spectra'!$Y44))</f>
        <v>0</v>
      </c>
      <c r="EJ45">
        <f>EJ$2*EXP(- EJ$1 * ($B45*_c1+$C45*_c2+$D45*_c3+'Input spectra'!$Y44))</f>
        <v>0</v>
      </c>
      <c r="EK45">
        <f>EK$2*EXP(- EK$1 * ($B45*_c1+$C45*_c2+$D45*_c3+'Input spectra'!$Y44))</f>
        <v>0</v>
      </c>
      <c r="EL45">
        <f>EL$2*EXP(- EL$1 * ($B45*_c1+$C45*_c2+$D45*_c3+'Input spectra'!$Y44))</f>
        <v>0</v>
      </c>
      <c r="EM45">
        <f>EM$2*EXP(- EM$1 * ($B45*_c1+$C45*_c2+$D45*_c3+'Input spectra'!$Y44))</f>
        <v>0</v>
      </c>
      <c r="EN45">
        <f>EN$2*EXP(- EN$1 * ($B45*_c1+$C45*_c2+$D45*_c3+'Input spectra'!$Y44))</f>
        <v>0</v>
      </c>
      <c r="EO45">
        <f>EO$2*EXP(- EO$1 * ($B45*_c1+$C45*_c2+$D45*_c3+'Input spectra'!$Y44))</f>
        <v>0</v>
      </c>
      <c r="EP45">
        <f>EP$2*EXP(- EP$1 * ($B45*_c1+$C45*_c2+$D45*_c3+'Input spectra'!$Y44))</f>
        <v>0</v>
      </c>
      <c r="EQ45">
        <f>EQ$2*EXP(- EQ$1 * ($B45*_c1+$C45*_c2+$D45*_c3+'Input spectra'!$Y44))</f>
        <v>0</v>
      </c>
      <c r="ER45">
        <f>ER$2*EXP(- ER$1 * ($B45*_c1+$C45*_c2+$D45*_c3+'Input spectra'!$Y44))</f>
        <v>0</v>
      </c>
      <c r="ES45">
        <f>ES$2*EXP(- ES$1 * ($B45*_c1+$C45*_c2+$D45*_c3+'Input spectra'!$Y44))</f>
        <v>0</v>
      </c>
      <c r="ET45">
        <f>ET$2*EXP(- ET$1 * ($B45*_c1+$C45*_c2+$D45*_c3+'Input spectra'!$Y44))</f>
        <v>0</v>
      </c>
      <c r="EU45">
        <f>EU$2*EXP(- EU$1 * ($B45*_c1+$C45*_c2+$D45*_c3+'Input spectra'!$Y44))</f>
        <v>0</v>
      </c>
      <c r="EV45">
        <f>EV$2*EXP(- EV$1 * ($B45*_c1+$C45*_c2+$D45*_c3+'Input spectra'!$Y44))</f>
        <v>0</v>
      </c>
      <c r="EW45">
        <f>EW$2*EXP(- EW$1 * ($B45*_c1+$C45*_c2+$D45*_c3+'Input spectra'!$Y44))</f>
        <v>0</v>
      </c>
      <c r="EX45">
        <f>EX$2*EXP(- EX$1 * ($B45*_c1+$C45*_c2+$D45*_c3+'Input spectra'!$Y44))</f>
        <v>0</v>
      </c>
      <c r="EY45">
        <f>EY$2*EXP(- EY$1 * ($B45*_c1+$C45*_c2+$D45*_c3+'Input spectra'!$Y44))</f>
        <v>0</v>
      </c>
      <c r="FA45">
        <f t="shared" si="0"/>
        <v>9.0812594372211022E-2</v>
      </c>
      <c r="FD45">
        <f>(1-EXP(-($B45*_c1+$C45*_c2+$D45*_c3+'Input spectra'!$Y44)*_t))/2</f>
        <v>0.35713120922086083</v>
      </c>
      <c r="FE45">
        <f>LN(1-FD45)/(-($B45*_c1+$C45*_c2+$D45*_c3+'Input spectra'!$Y44))</f>
        <v>0.17634756156975562</v>
      </c>
    </row>
    <row r="46" spans="1:161" x14ac:dyDescent="0.25">
      <c r="A46">
        <v>495</v>
      </c>
      <c r="B46">
        <f>'Input spectra'!B45</f>
        <v>0.14741165750235599</v>
      </c>
      <c r="C46">
        <f>'Input spectra'!D45</f>
        <v>5.03233136333908E-2</v>
      </c>
      <c r="D46">
        <f>'Input spectra'!F45</f>
        <v>0.59879134543645796</v>
      </c>
      <c r="E46">
        <f>E$2*EXP(- E$1 * ($B46*_c1+$C46*_c2+$D46*_c3+'Input spectra'!$Y45))</f>
        <v>2.0653927966864227E-2</v>
      </c>
      <c r="F46">
        <f>F$2*EXP(- F$1 * ($B46*_c1+$C46*_c2+$D46*_c3+'Input spectra'!$Y45))</f>
        <v>1.5662970004724549E-2</v>
      </c>
      <c r="G46">
        <f>G$2*EXP(- G$1 * ($B46*_c1+$C46*_c2+$D46*_c3+'Input spectra'!$Y45))</f>
        <v>1.1877422396412858E-2</v>
      </c>
      <c r="H46">
        <f>H$2*EXP(- H$1 * ($B46*_c1+$C46*_c2+$D46*_c3+'Input spectra'!$Y45))</f>
        <v>9.0063032763708032E-3</v>
      </c>
      <c r="I46">
        <f>I$2*EXP(- I$1 * ($B46*_c1+$C46*_c2+$D46*_c3+'Input spectra'!$Y45))</f>
        <v>6.8288387643668921E-3</v>
      </c>
      <c r="J46">
        <f>J$2*EXP(- J$1 * ($B46*_c1+$C46*_c2+$D46*_c3+'Input spectra'!$Y45))</f>
        <v>5.1775310674265929E-3</v>
      </c>
      <c r="K46">
        <f>K$2*EXP(- K$1 * ($B46*_c1+$C46*_c2+$D46*_c3+'Input spectra'!$Y45))</f>
        <v>3.9253081939077759E-3</v>
      </c>
      <c r="L46">
        <f>L$2*EXP(- L$1 * ($B46*_c1+$C46*_c2+$D46*_c3+'Input spectra'!$Y45))</f>
        <v>2.9757717835674161E-3</v>
      </c>
      <c r="M46">
        <f>M$2*EXP(- M$1 * ($B46*_c1+$C46*_c2+$D46*_c3+'Input spectra'!$Y45))</f>
        <v>2.2557964415369424E-3</v>
      </c>
      <c r="N46">
        <f>N$2*EXP(- N$1 * ($B46*_c1+$C46*_c2+$D46*_c3+'Input spectra'!$Y45))</f>
        <v>1.7099138149226343E-3</v>
      </c>
      <c r="O46">
        <f>O$2*EXP(- O$1 * ($B46*_c1+$C46*_c2+$D46*_c3+'Input spectra'!$Y45))</f>
        <v>1.2960511946703199E-3</v>
      </c>
      <c r="P46">
        <f>P$2*EXP(- P$1 * ($B46*_c1+$C46*_c2+$D46*_c3+'Input spectra'!$Y45))</f>
        <v>9.82298086398932E-4</v>
      </c>
      <c r="Q46">
        <f>Q$2*EXP(- Q$1 * ($B46*_c1+$C46*_c2+$D46*_c3+'Input spectra'!$Y45))</f>
        <v>7.4445288798271876E-4</v>
      </c>
      <c r="R46">
        <f>R$2*EXP(- R$1 * ($B46*_c1+$C46*_c2+$D46*_c3+'Input spectra'!$Y45))</f>
        <v>5.6416154974321003E-4</v>
      </c>
      <c r="S46">
        <f>S$2*EXP(- S$1 * ($B46*_c1+$C46*_c2+$D46*_c3+'Input spectra'!$Y45))</f>
        <v>4.2750543954704959E-4</v>
      </c>
      <c r="T46">
        <f>T$2*EXP(- T$1 * ($B46*_c1+$C46*_c2+$D46*_c3+'Input spectra'!$Y45))</f>
        <v>3.2393005562802535E-4</v>
      </c>
      <c r="U46">
        <f>U$2*EXP(- U$1 * ($B46*_c1+$C46*_c2+$D46*_c3+'Input spectra'!$Y45))</f>
        <v>2.4543235601409496E-4</v>
      </c>
      <c r="V46">
        <f>V$2*EXP(- V$1 * ($B46*_c1+$C46*_c2+$D46*_c3+'Input spectra'!$Y45))</f>
        <v>1.8594430297087179E-4</v>
      </c>
      <c r="W46">
        <f>W$2*EXP(- W$1 * ($B46*_c1+$C46*_c2+$D46*_c3+'Input spectra'!$Y45))</f>
        <v>1.4086527073946004E-4</v>
      </c>
      <c r="X46">
        <f>X$2*EXP(- X$1 * ($B46*_c1+$C46*_c2+$D46*_c3+'Input spectra'!$Y45))</f>
        <v>1.0670738664126502E-4</v>
      </c>
      <c r="Y46">
        <f>Y$2*EXP(- Y$1 * ($B46*_c1+$C46*_c2+$D46*_c3+'Input spectra'!$Y45))</f>
        <v>8.0826543590568271E-5</v>
      </c>
      <c r="Z46">
        <f>Z$2*EXP(- Z$1 * ($B46*_c1+$C46*_c2+$D46*_c3+'Input spectra'!$Y45))</f>
        <v>6.1218399864816709E-5</v>
      </c>
      <c r="AA46">
        <f>AA$2*EXP(- AA$1 * ($B46*_c1+$C46*_c2+$D46*_c3+'Input spectra'!$Y45))</f>
        <v>4.6363673423975007E-5</v>
      </c>
      <c r="AB46">
        <f>AB$2*EXP(- AB$1 * ($B46*_c1+$C46*_c2+$D46*_c3+'Input spectra'!$Y45))</f>
        <v>3.5110825557530121E-5</v>
      </c>
      <c r="AC46">
        <f>AC$2*EXP(- AC$1 * ($B46*_c1+$C46*_c2+$D46*_c3+'Input spectra'!$Y45))</f>
        <v>2.658710243814702E-5</v>
      </c>
      <c r="AD46">
        <f>AD$2*EXP(- AD$1 * ($B46*_c1+$C46*_c2+$D46*_c3+'Input spectra'!$Y45))</f>
        <v>2.0131083590154832E-5</v>
      </c>
      <c r="AE46">
        <f>AE$2*EXP(- AE$1 * ($B46*_c1+$C46*_c2+$D46*_c3+'Input spectra'!$Y45))</f>
        <v>1.5241540553534883E-5</v>
      </c>
      <c r="AF46">
        <f>AF$2*EXP(- AF$1 * ($B46*_c1+$C46*_c2+$D46*_c3+'Input spectra'!$Y45))</f>
        <v>1.1538664046585606E-5</v>
      </c>
      <c r="AG46">
        <f>AG$2*EXP(- AG$1 * ($B46*_c1+$C46*_c2+$D46*_c3+'Input spectra'!$Y45))</f>
        <v>8.7346700140505038E-6</v>
      </c>
      <c r="AH46">
        <f>AH$2*EXP(- AH$1 * ($B46*_c1+$C46*_c2+$D46*_c3+'Input spectra'!$Y45))</f>
        <v>6.6115171807628008E-6</v>
      </c>
      <c r="AI46">
        <f>AI$2*EXP(- AI$1 * ($B46*_c1+$C46*_c2+$D46*_c3+'Input spectra'!$Y45))</f>
        <v>5.0040165767531714E-6</v>
      </c>
      <c r="AJ46">
        <f>AJ$2*EXP(- AJ$1 * ($B46*_c1+$C46*_c2+$D46*_c3+'Input spectra'!$Y45))</f>
        <v>3.7870290442744533E-6</v>
      </c>
      <c r="AK46">
        <f>AK$2*EXP(- AK$1 * ($B46*_c1+$C46*_c2+$D46*_c3+'Input spectra'!$Y45))</f>
        <v>2.8657619142504853E-6</v>
      </c>
      <c r="AL46">
        <f>AL$2*EXP(- AL$1 * ($B46*_c1+$C46*_c2+$D46*_c3+'Input spectra'!$Y45))</f>
        <v>2.1684150789063377E-6</v>
      </c>
      <c r="AM46">
        <f>AM$2*EXP(- AM$1 * ($B46*_c1+$C46*_c2+$D46*_c3+'Input spectra'!$Y45))</f>
        <v>1.6406079720193313E-6</v>
      </c>
      <c r="AN46">
        <f>AN$2*EXP(- AN$1 * ($B46*_c1+$C46*_c2+$D46*_c3+'Input spectra'!$Y45))</f>
        <v>1.2411564451917953E-6</v>
      </c>
      <c r="AO46">
        <f>AO$2*EXP(- AO$1 * ($B46*_c1+$C46*_c2+$D46*_c3+'Input spectra'!$Y45))</f>
        <v>9.3887277837114036E-7</v>
      </c>
      <c r="AP46">
        <f>AP$2*EXP(- AP$1 * ($B46*_c1+$C46*_c2+$D46*_c3+'Input spectra'!$Y45))</f>
        <v>7.1014111195158639E-7</v>
      </c>
      <c r="AQ46">
        <f>AQ$2*EXP(- AQ$1 * ($B46*_c1+$C46*_c2+$D46*_c3+'Input spectra'!$Y45))</f>
        <v>5.3708052472397736E-7</v>
      </c>
      <c r="AR46">
        <f>AR$2*EXP(- AR$1 * ($B46*_c1+$C46*_c2+$D46*_c3+'Input spectra'!$Y45))</f>
        <v>4.0615342499962937E-7</v>
      </c>
      <c r="AS46">
        <f>AS$2*EXP(- AS$1 * ($B46*_c1+$C46*_c2+$D46*_c3+'Input spectra'!$Y45))</f>
        <v>3.0711137433936916E-7</v>
      </c>
      <c r="AT46">
        <f>AT$2*EXP(- AT$1 * ($B46*_c1+$C46*_c2+$D46*_c3+'Input spectra'!$Y45))</f>
        <v>2.3219658124794289E-7</v>
      </c>
      <c r="AU46">
        <f>AU$2*EXP(- AU$1 * ($B46*_c1+$C46*_c2+$D46*_c3+'Input spectra'!$Y45))</f>
        <v>1.7553710086738044E-7</v>
      </c>
      <c r="AV46">
        <f>AV$2*EXP(- AV$1 * ($B46*_c1+$C46*_c2+$D46*_c3+'Input spectra'!$Y45))</f>
        <v>1.3268878417083565E-7</v>
      </c>
      <c r="AW46">
        <f>AW$2*EXP(- AW$1 * ($B46*_c1+$C46*_c2+$D46*_c3+'Input spectra'!$Y45))</f>
        <v>1.0028839518280728E-7</v>
      </c>
      <c r="AX46">
        <f>AX$2*EXP(- AX$1 * ($B46*_c1+$C46*_c2+$D46*_c3+'Input spectra'!$Y45))</f>
        <v>7.5790936004924133E-8</v>
      </c>
      <c r="AY46">
        <f>AY$2*EXP(- AY$1 * ($B46*_c1+$C46*_c2+$D46*_c3+'Input spectra'!$Y45))</f>
        <v>5.1698115807517581E-8</v>
      </c>
      <c r="AZ46">
        <f>AZ$2*EXP(- AZ$1 * ($B46*_c1+$C46*_c2+$D46*_c3+'Input spectra'!$Y45))</f>
        <v>3.3897084518068322E-8</v>
      </c>
      <c r="BA46">
        <f>BA$2*EXP(- BA$1 * ($B46*_c1+$C46*_c2+$D46*_c3+'Input spectra'!$Y45))</f>
        <v>2.3414507783103489E-8</v>
      </c>
      <c r="BB46">
        <f>BB$2*EXP(- BB$1 * ($B46*_c1+$C46*_c2+$D46*_c3+'Input spectra'!$Y45))</f>
        <v>1.6458092777392585E-8</v>
      </c>
      <c r="BC46">
        <f>BC$2*EXP(- BC$1 * ($B46*_c1+$C46*_c2+$D46*_c3+'Input spectra'!$Y45))</f>
        <v>1.1683017123217362E-8</v>
      </c>
      <c r="BD46">
        <f>BD$2*EXP(- BD$1 * ($B46*_c1+$C46*_c2+$D46*_c3+'Input spectra'!$Y45))</f>
        <v>8.3486450970944605E-9</v>
      </c>
      <c r="BE46">
        <f>BE$2*EXP(- BE$1 * ($B46*_c1+$C46*_c2+$D46*_c3+'Input spectra'!$Y45))</f>
        <v>5.9953196250268716E-9</v>
      </c>
      <c r="BF46">
        <f>BF$2*EXP(- BF$1 * ($B46*_c1+$C46*_c2+$D46*_c3+'Input spectra'!$Y45))</f>
        <v>4.3219933738030247E-9</v>
      </c>
      <c r="BG46">
        <f>BG$2*EXP(- BG$1 * ($B46*_c1+$C46*_c2+$D46*_c3+'Input spectra'!$Y45))</f>
        <v>3.1255333045410725E-9</v>
      </c>
      <c r="BH46">
        <f>BH$2*EXP(- BH$1 * ($B46*_c1+$C46*_c2+$D46*_c3+'Input spectra'!$Y45))</f>
        <v>2.2662854881252162E-9</v>
      </c>
      <c r="BI46">
        <f>BI$2*EXP(- BI$1 * ($B46*_c1+$C46*_c2+$D46*_c3+'Input spectra'!$Y45))</f>
        <v>1.6470014051407038E-9</v>
      </c>
      <c r="BJ46">
        <f>BJ$2*EXP(- BJ$1 * ($B46*_c1+$C46*_c2+$D46*_c3+'Input spectra'!$Y45))</f>
        <v>1.1993282488688188E-9</v>
      </c>
      <c r="BK46">
        <f>BK$2*EXP(- BK$1 * ($B46*_c1+$C46*_c2+$D46*_c3+'Input spectra'!$Y45))</f>
        <v>8.7488074440274581E-10</v>
      </c>
      <c r="BL46">
        <f>BL$2*EXP(- BL$1 * ($B46*_c1+$C46*_c2+$D46*_c3+'Input spectra'!$Y45))</f>
        <v>6.3921525599468774E-10</v>
      </c>
      <c r="BM46">
        <f>BM$2*EXP(- BM$1 * ($B46*_c1+$C46*_c2+$D46*_c3+'Input spectra'!$Y45))</f>
        <v>4.6770029127311058E-10</v>
      </c>
      <c r="BN46">
        <f>BN$2*EXP(- BN$1 * ($B46*_c1+$C46*_c2+$D46*_c3+'Input spectra'!$Y45))</f>
        <v>3.4265398375032791E-10</v>
      </c>
      <c r="BO46">
        <f>BO$2*EXP(- BO$1 * ($B46*_c1+$C46*_c2+$D46*_c3+'Input spectra'!$Y45))</f>
        <v>2.5134210303438736E-10</v>
      </c>
      <c r="BP46">
        <f>BP$2*EXP(- BP$1 * ($B46*_c1+$C46*_c2+$D46*_c3+'Input spectra'!$Y45))</f>
        <v>1.8456793351732913E-10</v>
      </c>
      <c r="BQ46">
        <f>BQ$2*EXP(- BQ$1 * ($B46*_c1+$C46*_c2+$D46*_c3+'Input spectra'!$Y45))</f>
        <v>1.3567327362671053E-10</v>
      </c>
      <c r="BR46">
        <f>BR$2*EXP(- BR$1 * ($B46*_c1+$C46*_c2+$D46*_c3+'Input spectra'!$Y45))</f>
        <v>9.9827273720501599E-11</v>
      </c>
      <c r="BS46">
        <f>BS$2*EXP(- BS$1 * ($B46*_c1+$C46*_c2+$D46*_c3+'Input spectra'!$Y45))</f>
        <v>7.3518108171819063E-11</v>
      </c>
      <c r="BT46">
        <f>BT$2*EXP(- BT$1 * ($B46*_c1+$C46*_c2+$D46*_c3+'Input spectra'!$Y45))</f>
        <v>5.4188353840754499E-11</v>
      </c>
      <c r="BU46">
        <f>BU$2*EXP(- BU$1 * ($B46*_c1+$C46*_c2+$D46*_c3+'Input spectra'!$Y45))</f>
        <v>3.9972649204155855E-11</v>
      </c>
      <c r="BV46">
        <f>BV$2*EXP(- BV$1 * ($B46*_c1+$C46*_c2+$D46*_c3+'Input spectra'!$Y45))</f>
        <v>2.9508435713720867E-11</v>
      </c>
      <c r="BW46">
        <f>BW$2*EXP(- BW$1 * ($B46*_c1+$C46*_c2+$D46*_c3+'Input spectra'!$Y45))</f>
        <v>2.1799096220337056E-11</v>
      </c>
      <c r="BX46">
        <f>BX$2*EXP(- BX$1 * ($B46*_c1+$C46*_c2+$D46*_c3+'Input spectra'!$Y45))</f>
        <v>1.611477231933129E-11</v>
      </c>
      <c r="BY46">
        <f>BY$2*EXP(- BY$1 * ($B46*_c1+$C46*_c2+$D46*_c3+'Input spectra'!$Y45))</f>
        <v>1.192034849907311E-11</v>
      </c>
      <c r="BZ46">
        <f>BZ$2*EXP(- BZ$1 * ($B46*_c1+$C46*_c2+$D46*_c3+'Input spectra'!$Y45))</f>
        <v>8.8230701164630881E-12</v>
      </c>
      <c r="CA46">
        <f>CA$2*EXP(- CA$1 * ($B46*_c1+$C46*_c2+$D46*_c3+'Input spectra'!$Y45))</f>
        <v>6.5343812340193138E-12</v>
      </c>
      <c r="CB46">
        <f>CB$2*EXP(- CB$1 * ($B46*_c1+$C46*_c2+$D46*_c3+'Input spectra'!$Y45))</f>
        <v>4.8420811152337998E-12</v>
      </c>
      <c r="CC46">
        <f>CC$2*EXP(- CC$1 * ($B46*_c1+$C46*_c2+$D46*_c3+'Input spectra'!$Y45))</f>
        <v>3.5899816422512804E-12</v>
      </c>
      <c r="CD46">
        <f>CD$2*EXP(- CD$1 * ($B46*_c1+$C46*_c2+$D46*_c3+'Input spectra'!$Y45))</f>
        <v>2.6630261600335187E-12</v>
      </c>
      <c r="CE46">
        <f>CE$2*EXP(- CE$1 * ($B46*_c1+$C46*_c2+$D46*_c3+'Input spectra'!$Y45))</f>
        <v>1.9763906971394473E-12</v>
      </c>
      <c r="CF46">
        <f>CF$2*EXP(- CF$1 * ($B46*_c1+$C46*_c2+$D46*_c3+'Input spectra'!$Y45))</f>
        <v>1.4674930577040607E-12</v>
      </c>
      <c r="CG46">
        <f>CG$2*EXP(- CG$1 * ($B46*_c1+$C46*_c2+$D46*_c3+'Input spectra'!$Y45))</f>
        <v>1.0901279081877909E-12</v>
      </c>
      <c r="CH46">
        <f>CH$2*EXP(- CH$1 * ($B46*_c1+$C46*_c2+$D46*_c3+'Input spectra'!$Y45))</f>
        <v>8.1015806577963193E-13</v>
      </c>
      <c r="CI46">
        <f>CI$2*EXP(- CI$1 * ($B46*_c1+$C46*_c2+$D46*_c3+'Input spectra'!$Y45))</f>
        <v>6.0234617522851396E-13</v>
      </c>
      <c r="CJ46">
        <f>CJ$2*EXP(- CJ$1 * ($B46*_c1+$C46*_c2+$D46*_c3+'Input spectra'!$Y45))</f>
        <v>4.4802293796582711E-13</v>
      </c>
      <c r="CK46">
        <f>CK$2*EXP(- CK$1 * ($B46*_c1+$C46*_c2+$D46*_c3+'Input spectra'!$Y45))</f>
        <v>3.3336961203912782E-13</v>
      </c>
      <c r="CL46">
        <f>CL$2*EXP(- CL$1 * ($B46*_c1+$C46*_c2+$D46*_c3+'Input spectra'!$Y45))</f>
        <v>2.4815198204832273E-13</v>
      </c>
      <c r="CM46">
        <f>CM$2*EXP(- CM$1 * ($B46*_c1+$C46*_c2+$D46*_c3+'Input spectra'!$Y45))</f>
        <v>1.8478643617809702E-13</v>
      </c>
      <c r="CN46">
        <f>CN$2*EXP(- CN$1 * ($B46*_c1+$C46*_c2+$D46*_c3+'Input spectra'!$Y45))</f>
        <v>1.3765054816228018E-13</v>
      </c>
      <c r="CO46">
        <f>CO$2*EXP(- CO$1 * ($B46*_c1+$C46*_c2+$D46*_c3+'Input spectra'!$Y45))</f>
        <v>1.0257381121675506E-13</v>
      </c>
      <c r="CP46">
        <f>CP$2*EXP(- CP$1 * ($B46*_c1+$C46*_c2+$D46*_c3+'Input spectra'!$Y45))</f>
        <v>7.6461207900367695E-14</v>
      </c>
      <c r="CQ46">
        <f>CQ$2*EXP(- CQ$1 * ($B46*_c1+$C46*_c2+$D46*_c3+'Input spectra'!$Y45))</f>
        <v>5.7014797072371377E-14</v>
      </c>
      <c r="CR46">
        <f>CR$2*EXP(- CR$1 * ($B46*_c1+$C46*_c2+$D46*_c3+'Input spectra'!$Y45))</f>
        <v>4.2527675026330598E-14</v>
      </c>
      <c r="CS46">
        <f>CS$2*EXP(- CS$1 * ($B46*_c1+$C46*_c2+$D46*_c3+'Input spectra'!$Y45))</f>
        <v>2.1009722965069974E-14</v>
      </c>
      <c r="CT46">
        <f>CT$2*EXP(- CT$1 * ($B46*_c1+$C46*_c2+$D46*_c3+'Input spectra'!$Y45))</f>
        <v>1.0470870283585011E-14</v>
      </c>
      <c r="CU46">
        <f>CU$2*EXP(- CU$1 * ($B46*_c1+$C46*_c2+$D46*_c3+'Input spectra'!$Y45))</f>
        <v>5.5641594359723225E-15</v>
      </c>
      <c r="CV46">
        <f>CV$2*EXP(- CV$1 * ($B46*_c1+$C46*_c2+$D46*_c3+'Input spectra'!$Y45))</f>
        <v>2.9700844153563347E-15</v>
      </c>
      <c r="CW46">
        <f>CW$2*EXP(- CW$1 * ($B46*_c1+$C46*_c2+$D46*_c3+'Input spectra'!$Y45))</f>
        <v>1.5561069656961634E-15</v>
      </c>
      <c r="CX46">
        <f>CX$2*EXP(- CX$1 * ($B46*_c1+$C46*_c2+$D46*_c3+'Input spectra'!$Y45))</f>
        <v>7.8489064675767272E-16</v>
      </c>
      <c r="CY46">
        <f>CY$2*EXP(- CY$1 * ($B46*_c1+$C46*_c2+$D46*_c3+'Input spectra'!$Y45))</f>
        <v>3.7193473256334676E-16</v>
      </c>
      <c r="CZ46">
        <f>CZ$2*EXP(- CZ$1 * ($B46*_c1+$C46*_c2+$D46*_c3+'Input spectra'!$Y45))</f>
        <v>1.5914398998869728E-16</v>
      </c>
      <c r="DA46">
        <f>DA$2*EXP(- DA$1 * ($B46*_c1+$C46*_c2+$D46*_c3+'Input spectra'!$Y45))</f>
        <v>5.6781334417055162E-17</v>
      </c>
      <c r="DB46">
        <f>DB$2*EXP(- DB$1 * ($B46*_c1+$C46*_c2+$D46*_c3+'Input spectra'!$Y45))</f>
        <v>1.3633904202397026E-17</v>
      </c>
      <c r="DC46">
        <f>DC$2*EXP(- DC$1 * ($B46*_c1+$C46*_c2+$D46*_c3+'Input spectra'!$Y45))</f>
        <v>6.6452609855291138E-19</v>
      </c>
      <c r="DD46">
        <f>DD$2*EXP(- DD$1 * ($B46*_c1+$C46*_c2+$D46*_c3+'Input spectra'!$Y45))</f>
        <v>0</v>
      </c>
      <c r="DE46">
        <f>DE$2*EXP(- DE$1 * ($B46*_c1+$C46*_c2+$D46*_c3+'Input spectra'!$Y45))</f>
        <v>0</v>
      </c>
      <c r="DF46">
        <f>DF$2*EXP(- DF$1 * ($B46*_c1+$C46*_c2+$D46*_c3+'Input spectra'!$Y45))</f>
        <v>0</v>
      </c>
      <c r="DG46">
        <f>DG$2*EXP(- DG$1 * ($B46*_c1+$C46*_c2+$D46*_c3+'Input spectra'!$Y45))</f>
        <v>0</v>
      </c>
      <c r="DH46">
        <f>DH$2*EXP(- DH$1 * ($B46*_c1+$C46*_c2+$D46*_c3+'Input spectra'!$Y45))</f>
        <v>0</v>
      </c>
      <c r="DI46">
        <f>DI$2*EXP(- DI$1 * ($B46*_c1+$C46*_c2+$D46*_c3+'Input spectra'!$Y45))</f>
        <v>0</v>
      </c>
      <c r="DJ46">
        <f>DJ$2*EXP(- DJ$1 * ($B46*_c1+$C46*_c2+$D46*_c3+'Input spectra'!$Y45))</f>
        <v>0</v>
      </c>
      <c r="DK46">
        <f>DK$2*EXP(- DK$1 * ($B46*_c1+$C46*_c2+$D46*_c3+'Input spectra'!$Y45))</f>
        <v>0</v>
      </c>
      <c r="DL46">
        <f>DL$2*EXP(- DL$1 * ($B46*_c1+$C46*_c2+$D46*_c3+'Input spectra'!$Y45))</f>
        <v>0</v>
      </c>
      <c r="DM46">
        <f>DM$2*EXP(- DM$1 * ($B46*_c1+$C46*_c2+$D46*_c3+'Input spectra'!$Y45))</f>
        <v>0</v>
      </c>
      <c r="DN46">
        <f>DN$2*EXP(- DN$1 * ($B46*_c1+$C46*_c2+$D46*_c3+'Input spectra'!$Y45))</f>
        <v>0</v>
      </c>
      <c r="DO46">
        <f>DO$2*EXP(- DO$1 * ($B46*_c1+$C46*_c2+$D46*_c3+'Input spectra'!$Y45))</f>
        <v>0</v>
      </c>
      <c r="DP46">
        <f>DP$2*EXP(- DP$1 * ($B46*_c1+$C46*_c2+$D46*_c3+'Input spectra'!$Y45))</f>
        <v>0</v>
      </c>
      <c r="DQ46">
        <f>DQ$2*EXP(- DQ$1 * ($B46*_c1+$C46*_c2+$D46*_c3+'Input spectra'!$Y45))</f>
        <v>0</v>
      </c>
      <c r="DR46">
        <f>DR$2*EXP(- DR$1 * ($B46*_c1+$C46*_c2+$D46*_c3+'Input spectra'!$Y45))</f>
        <v>0</v>
      </c>
      <c r="DS46">
        <f>DS$2*EXP(- DS$1 * ($B46*_c1+$C46*_c2+$D46*_c3+'Input spectra'!$Y45))</f>
        <v>0</v>
      </c>
      <c r="DT46">
        <f>DT$2*EXP(- DT$1 * ($B46*_c1+$C46*_c2+$D46*_c3+'Input spectra'!$Y45))</f>
        <v>0</v>
      </c>
      <c r="DU46">
        <f>DU$2*EXP(- DU$1 * ($B46*_c1+$C46*_c2+$D46*_c3+'Input spectra'!$Y45))</f>
        <v>0</v>
      </c>
      <c r="DV46">
        <f>DV$2*EXP(- DV$1 * ($B46*_c1+$C46*_c2+$D46*_c3+'Input spectra'!$Y45))</f>
        <v>0</v>
      </c>
      <c r="DW46">
        <f>DW$2*EXP(- DW$1 * ($B46*_c1+$C46*_c2+$D46*_c3+'Input spectra'!$Y45))</f>
        <v>0</v>
      </c>
      <c r="DX46">
        <f>DX$2*EXP(- DX$1 * ($B46*_c1+$C46*_c2+$D46*_c3+'Input spectra'!$Y45))</f>
        <v>0</v>
      </c>
      <c r="DY46">
        <f>DY$2*EXP(- DY$1 * ($B46*_c1+$C46*_c2+$D46*_c3+'Input spectra'!$Y45))</f>
        <v>0</v>
      </c>
      <c r="DZ46">
        <f>DZ$2*EXP(- DZ$1 * ($B46*_c1+$C46*_c2+$D46*_c3+'Input spectra'!$Y45))</f>
        <v>0</v>
      </c>
      <c r="EA46">
        <f>EA$2*EXP(- EA$1 * ($B46*_c1+$C46*_c2+$D46*_c3+'Input spectra'!$Y45))</f>
        <v>0</v>
      </c>
      <c r="EB46">
        <f>EB$2*EXP(- EB$1 * ($B46*_c1+$C46*_c2+$D46*_c3+'Input spectra'!$Y45))</f>
        <v>0</v>
      </c>
      <c r="EC46">
        <f>EC$2*EXP(- EC$1 * ($B46*_c1+$C46*_c2+$D46*_c3+'Input spectra'!$Y45))</f>
        <v>0</v>
      </c>
      <c r="ED46">
        <f>ED$2*EXP(- ED$1 * ($B46*_c1+$C46*_c2+$D46*_c3+'Input spectra'!$Y45))</f>
        <v>0</v>
      </c>
      <c r="EE46">
        <f>EE$2*EXP(- EE$1 * ($B46*_c1+$C46*_c2+$D46*_c3+'Input spectra'!$Y45))</f>
        <v>0</v>
      </c>
      <c r="EF46">
        <f>EF$2*EXP(- EF$1 * ($B46*_c1+$C46*_c2+$D46*_c3+'Input spectra'!$Y45))</f>
        <v>0</v>
      </c>
      <c r="EG46">
        <f>EG$2*EXP(- EG$1 * ($B46*_c1+$C46*_c2+$D46*_c3+'Input spectra'!$Y45))</f>
        <v>0</v>
      </c>
      <c r="EH46">
        <f>EH$2*EXP(- EH$1 * ($B46*_c1+$C46*_c2+$D46*_c3+'Input spectra'!$Y45))</f>
        <v>0</v>
      </c>
      <c r="EI46">
        <f>EI$2*EXP(- EI$1 * ($B46*_c1+$C46*_c2+$D46*_c3+'Input spectra'!$Y45))</f>
        <v>0</v>
      </c>
      <c r="EJ46">
        <f>EJ$2*EXP(- EJ$1 * ($B46*_c1+$C46*_c2+$D46*_c3+'Input spectra'!$Y45))</f>
        <v>0</v>
      </c>
      <c r="EK46">
        <f>EK$2*EXP(- EK$1 * ($B46*_c1+$C46*_c2+$D46*_c3+'Input spectra'!$Y45))</f>
        <v>0</v>
      </c>
      <c r="EL46">
        <f>EL$2*EXP(- EL$1 * ($B46*_c1+$C46*_c2+$D46*_c3+'Input spectra'!$Y45))</f>
        <v>0</v>
      </c>
      <c r="EM46">
        <f>EM$2*EXP(- EM$1 * ($B46*_c1+$C46*_c2+$D46*_c3+'Input spectra'!$Y45))</f>
        <v>0</v>
      </c>
      <c r="EN46">
        <f>EN$2*EXP(- EN$1 * ($B46*_c1+$C46*_c2+$D46*_c3+'Input spectra'!$Y45))</f>
        <v>0</v>
      </c>
      <c r="EO46">
        <f>EO$2*EXP(- EO$1 * ($B46*_c1+$C46*_c2+$D46*_c3+'Input spectra'!$Y45))</f>
        <v>0</v>
      </c>
      <c r="EP46">
        <f>EP$2*EXP(- EP$1 * ($B46*_c1+$C46*_c2+$D46*_c3+'Input spectra'!$Y45))</f>
        <v>0</v>
      </c>
      <c r="EQ46">
        <f>EQ$2*EXP(- EQ$1 * ($B46*_c1+$C46*_c2+$D46*_c3+'Input spectra'!$Y45))</f>
        <v>0</v>
      </c>
      <c r="ER46">
        <f>ER$2*EXP(- ER$1 * ($B46*_c1+$C46*_c2+$D46*_c3+'Input spectra'!$Y45))</f>
        <v>0</v>
      </c>
      <c r="ES46">
        <f>ES$2*EXP(- ES$1 * ($B46*_c1+$C46*_c2+$D46*_c3+'Input spectra'!$Y45))</f>
        <v>0</v>
      </c>
      <c r="ET46">
        <f>ET$2*EXP(- ET$1 * ($B46*_c1+$C46*_c2+$D46*_c3+'Input spectra'!$Y45))</f>
        <v>0</v>
      </c>
      <c r="EU46">
        <f>EU$2*EXP(- EU$1 * ($B46*_c1+$C46*_c2+$D46*_c3+'Input spectra'!$Y45))</f>
        <v>0</v>
      </c>
      <c r="EV46">
        <f>EV$2*EXP(- EV$1 * ($B46*_c1+$C46*_c2+$D46*_c3+'Input spectra'!$Y45))</f>
        <v>0</v>
      </c>
      <c r="EW46">
        <f>EW$2*EXP(- EW$1 * ($B46*_c1+$C46*_c2+$D46*_c3+'Input spectra'!$Y45))</f>
        <v>0</v>
      </c>
      <c r="EX46">
        <f>EX$2*EXP(- EX$1 * ($B46*_c1+$C46*_c2+$D46*_c3+'Input spectra'!$Y45))</f>
        <v>0</v>
      </c>
      <c r="EY46">
        <f>EY$2*EXP(- EY$1 * ($B46*_c1+$C46*_c2+$D46*_c3+'Input spectra'!$Y45))</f>
        <v>0</v>
      </c>
      <c r="FA46">
        <f t="shared" si="0"/>
        <v>8.5423986440619798E-2</v>
      </c>
      <c r="FD46">
        <f>(1-EXP(-($B46*_c1+$C46*_c2+$D46*_c3+'Input spectra'!$Y45)*_t))/2</f>
        <v>0.36992344334148658</v>
      </c>
      <c r="FE46">
        <f>LN(1-FD46)/(-($B46*_c1+$C46*_c2+$D46*_c3+'Input spectra'!$Y45))</f>
        <v>0.17152585233822309</v>
      </c>
    </row>
    <row r="47" spans="1:161" x14ac:dyDescent="0.25">
      <c r="A47">
        <v>500</v>
      </c>
      <c r="B47">
        <f>'Input spectra'!B46</f>
        <v>0.12774307503944701</v>
      </c>
      <c r="C47">
        <f>'Input spectra'!D46</f>
        <v>2.4243992295518602E-2</v>
      </c>
      <c r="D47">
        <f>'Input spectra'!F46</f>
        <v>0.77055458841084001</v>
      </c>
      <c r="E47">
        <f>E$2*EXP(- E$1 * ($B47*_c1+$C47*_c2+$D47*_c3+'Input spectra'!$Y46))</f>
        <v>2.0653927966864227E-2</v>
      </c>
      <c r="F47">
        <f>F$2*EXP(- F$1 * ($B47*_c1+$C47*_c2+$D47*_c3+'Input spectra'!$Y46))</f>
        <v>1.5190900421658641E-2</v>
      </c>
      <c r="G47">
        <f>G$2*EXP(- G$1 * ($B47*_c1+$C47*_c2+$D47*_c3+'Input spectra'!$Y46))</f>
        <v>1.1172259198261151E-2</v>
      </c>
      <c r="H47">
        <f>H$2*EXP(- H$1 * ($B47*_c1+$C47*_c2+$D47*_c3+'Input spectra'!$Y46))</f>
        <v>8.2162712622546735E-3</v>
      </c>
      <c r="I47">
        <f>I$2*EXP(- I$1 * ($B47*_c1+$C47*_c2+$D47*_c3+'Input spectra'!$Y46))</f>
        <v>6.0420520372589798E-3</v>
      </c>
      <c r="J47">
        <f>J$2*EXP(- J$1 * ($B47*_c1+$C47*_c2+$D47*_c3+'Input spectra'!$Y46))</f>
        <v>4.4429325161971884E-3</v>
      </c>
      <c r="K47">
        <f>K$2*EXP(- K$1 * ($B47*_c1+$C47*_c2+$D47*_c3+'Input spectra'!$Y46))</f>
        <v>3.2668573026586778E-3</v>
      </c>
      <c r="L47">
        <f>L$2*EXP(- L$1 * ($B47*_c1+$C47*_c2+$D47*_c3+'Input spectra'!$Y46))</f>
        <v>2.4019580930913042E-3</v>
      </c>
      <c r="M47">
        <f>M$2*EXP(- M$1 * ($B47*_c1+$C47*_c2+$D47*_c3+'Input spectra'!$Y46))</f>
        <v>1.7659366195049975E-3</v>
      </c>
      <c r="N47">
        <f>N$2*EXP(- N$1 * ($B47*_c1+$C47*_c2+$D47*_c3+'Input spectra'!$Y46))</f>
        <v>1.2982514818581314E-3</v>
      </c>
      <c r="O47">
        <f>O$2*EXP(- O$1 * ($B47*_c1+$C47*_c2+$D47*_c3+'Input spectra'!$Y46))</f>
        <v>9.5436864659013206E-4</v>
      </c>
      <c r="P47">
        <f>P$2*EXP(- P$1 * ($B47*_c1+$C47*_c2+$D47*_c3+'Input spectra'!$Y46))</f>
        <v>7.0153073881260041E-4</v>
      </c>
      <c r="Q47">
        <f>Q$2*EXP(- Q$1 * ($B47*_c1+$C47*_c2+$D47*_c3+'Input spectra'!$Y46))</f>
        <v>5.156440690393284E-4</v>
      </c>
      <c r="R47">
        <f>R$2*EXP(- R$1 * ($B47*_c1+$C47*_c2+$D47*_c3+'Input spectra'!$Y46))</f>
        <v>3.7898820339808128E-4</v>
      </c>
      <c r="S47">
        <f>S$2*EXP(- S$1 * ($B47*_c1+$C47*_c2+$D47*_c3+'Input spectra'!$Y46))</f>
        <v>2.785308176959823E-4</v>
      </c>
      <c r="T47">
        <f>T$2*EXP(- T$1 * ($B47*_c1+$C47*_c2+$D47*_c3+'Input spectra'!$Y46))</f>
        <v>2.0468794005628452E-4</v>
      </c>
      <c r="U47">
        <f>U$2*EXP(- U$1 * ($B47*_c1+$C47*_c2+$D47*_c3+'Input spectra'!$Y46))</f>
        <v>1.5041191021950551E-4</v>
      </c>
      <c r="V47">
        <f>V$2*EXP(- V$1 * ($B47*_c1+$C47*_c2+$D47*_c3+'Input spectra'!$Y46))</f>
        <v>1.1052046103177205E-4</v>
      </c>
      <c r="W47">
        <f>W$2*EXP(- W$1 * ($B47*_c1+$C47*_c2+$D47*_c3+'Input spectra'!$Y46))</f>
        <v>8.1203200385899607E-5</v>
      </c>
      <c r="X47">
        <f>X$2*EXP(- X$1 * ($B47*_c1+$C47*_c2+$D47*_c3+'Input spectra'!$Y46))</f>
        <v>5.965860529222003E-5</v>
      </c>
      <c r="Y47">
        <f>Y$2*EXP(- Y$1 * ($B47*_c1+$C47*_c2+$D47*_c3+'Input spectra'!$Y46))</f>
        <v>4.382702790807399E-5</v>
      </c>
      <c r="Z47">
        <f>Z$2*EXP(- Z$1 * ($B47*_c1+$C47*_c2+$D47*_c3+'Input spectra'!$Y46))</f>
        <v>3.2194329707776039E-5</v>
      </c>
      <c r="AA47">
        <f>AA$2*EXP(- AA$1 * ($B47*_c1+$C47*_c2+$D47*_c3+'Input spectra'!$Y46))</f>
        <v>2.3647468324454933E-5</v>
      </c>
      <c r="AB47">
        <f>AB$2*EXP(- AB$1 * ($B47*_c1+$C47*_c2+$D47*_c3+'Input spectra'!$Y46))</f>
        <v>1.7368297763086974E-5</v>
      </c>
      <c r="AC47">
        <f>AC$2*EXP(- AC$1 * ($B47*_c1+$C47*_c2+$D47*_c3+'Input spectra'!$Y46))</f>
        <v>1.2755474664968501E-5</v>
      </c>
      <c r="AD47">
        <f>AD$2*EXP(- AD$1 * ($B47*_c1+$C47*_c2+$D47*_c3+'Input spectra'!$Y46))</f>
        <v>9.3670355490683466E-6</v>
      </c>
      <c r="AE47">
        <f>AE$2*EXP(- AE$1 * ($B47*_c1+$C47*_c2+$D47*_c3+'Input spectra'!$Y46))</f>
        <v>6.8781759754127433E-6</v>
      </c>
      <c r="AF47">
        <f>AF$2*EXP(- AF$1 * ($B47*_c1+$C47*_c2+$D47*_c3+'Input spectra'!$Y46))</f>
        <v>5.0502089408080518E-6</v>
      </c>
      <c r="AG47">
        <f>AG$2*EXP(- AG$1 * ($B47*_c1+$C47*_c2+$D47*_c3+'Input spectra'!$Y46))</f>
        <v>3.7077438285178199E-6</v>
      </c>
      <c r="AH47">
        <f>AH$2*EXP(- AH$1 * ($B47*_c1+$C47*_c2+$D47*_c3+'Input spectra'!$Y46))</f>
        <v>2.7219099282982405E-6</v>
      </c>
      <c r="AI47">
        <f>AI$2*EXP(- AI$1 * ($B47*_c1+$C47*_c2+$D47*_c3+'Input spectra'!$Y46))</f>
        <v>1.9980242696979433E-6</v>
      </c>
      <c r="AJ47">
        <f>AJ$2*EXP(- AJ$1 * ($B47*_c1+$C47*_c2+$D47*_c3+'Input spectra'!$Y46))</f>
        <v>1.4665269762709769E-6</v>
      </c>
      <c r="AK47">
        <f>AK$2*EXP(- AK$1 * ($B47*_c1+$C47*_c2+$D47*_c3+'Input spectra'!$Y46))</f>
        <v>1.0763188032885222E-6</v>
      </c>
      <c r="AL47">
        <f>AL$2*EXP(- AL$1 * ($B47*_c1+$C47*_c2+$D47*_c3+'Input spectra'!$Y46))</f>
        <v>7.8986458180249977E-7</v>
      </c>
      <c r="AM47">
        <f>AM$2*EXP(- AM$1 * ($B47*_c1+$C47*_c2+$D47*_c3+'Input spectra'!$Y46))</f>
        <v>5.7959474561097029E-7</v>
      </c>
      <c r="AN47">
        <f>AN$2*EXP(- AN$1 * ($B47*_c1+$C47*_c2+$D47*_c3+'Input spectra'!$Y46))</f>
        <v>4.252609936852039E-7</v>
      </c>
      <c r="AO47">
        <f>AO$2*EXP(- AO$1 * ($B47*_c1+$C47*_c2+$D47*_c3+'Input spectra'!$Y46))</f>
        <v>3.1199323034288809E-7</v>
      </c>
      <c r="AP47">
        <f>AP$2*EXP(- AP$1 * ($B47*_c1+$C47*_c2+$D47*_c3+'Input spectra'!$Y46))</f>
        <v>2.288719026099408E-7</v>
      </c>
      <c r="AQ47">
        <f>AQ$2*EXP(- AQ$1 * ($B47*_c1+$C47*_c2+$D47*_c3+'Input spectra'!$Y46))</f>
        <v>1.678790988351125E-7</v>
      </c>
      <c r="AR47">
        <f>AR$2*EXP(- AR$1 * ($B47*_c1+$C47*_c2+$D47*_c3+'Input spectra'!$Y46))</f>
        <v>1.2312797734831934E-7</v>
      </c>
      <c r="AS47">
        <f>AS$2*EXP(- AS$1 * ($B47*_c1+$C47*_c2+$D47*_c3+'Input spectra'!$Y46))</f>
        <v>9.029671013330779E-8</v>
      </c>
      <c r="AT47">
        <f>AT$2*EXP(- AT$1 * ($B47*_c1+$C47*_c2+$D47*_c3+'Input spectra'!$Y46))</f>
        <v>6.6212692380953366E-8</v>
      </c>
      <c r="AU47">
        <f>AU$2*EXP(- AU$1 * ($B47*_c1+$C47*_c2+$D47*_c3+'Input spectra'!$Y46))</f>
        <v>4.8547151041846018E-8</v>
      </c>
      <c r="AV47">
        <f>AV$2*EXP(- AV$1 * ($B47*_c1+$C47*_c2+$D47*_c3+'Input spectra'!$Y46))</f>
        <v>3.5590856757865026E-8</v>
      </c>
      <c r="AW47">
        <f>AW$2*EXP(- AW$1 * ($B47*_c1+$C47*_c2+$D47*_c3+'Input spectra'!$Y46))</f>
        <v>2.6089413158186859E-8</v>
      </c>
      <c r="AX47">
        <f>AX$2*EXP(- AX$1 * ($B47*_c1+$C47*_c2+$D47*_c3+'Input spectra'!$Y46))</f>
        <v>1.9122307595848827E-8</v>
      </c>
      <c r="AY47">
        <f>AY$2*EXP(- AY$1 * ($B47*_c1+$C47*_c2+$D47*_c3+'Input spectra'!$Y46))</f>
        <v>1.2650484096715631E-8</v>
      </c>
      <c r="AZ47">
        <f>AZ$2*EXP(- AZ$1 * ($B47*_c1+$C47*_c2+$D47*_c3+'Input spectra'!$Y46))</f>
        <v>8.0445948537315947E-9</v>
      </c>
      <c r="BA47">
        <f>BA$2*EXP(- BA$1 * ($B47*_c1+$C47*_c2+$D47*_c3+'Input spectra'!$Y46))</f>
        <v>5.3893484477655127E-9</v>
      </c>
      <c r="BB47">
        <f>BB$2*EXP(- BB$1 * ($B47*_c1+$C47*_c2+$D47*_c3+'Input spectra'!$Y46))</f>
        <v>3.6740083422531865E-9</v>
      </c>
      <c r="BC47">
        <f>BC$2*EXP(- BC$1 * ($B47*_c1+$C47*_c2+$D47*_c3+'Input spectra'!$Y46))</f>
        <v>2.5294438652456202E-9</v>
      </c>
      <c r="BD47">
        <f>BD$2*EXP(- BD$1 * ($B47*_c1+$C47*_c2+$D47*_c3+'Input spectra'!$Y46))</f>
        <v>1.7530545596075368E-9</v>
      </c>
      <c r="BE47">
        <f>BE$2*EXP(- BE$1 * ($B47*_c1+$C47*_c2+$D47*_c3+'Input spectra'!$Y46))</f>
        <v>1.2209592661679164E-9</v>
      </c>
      <c r="BF47">
        <f>BF$2*EXP(- BF$1 * ($B47*_c1+$C47*_c2+$D47*_c3+'Input spectra'!$Y46))</f>
        <v>8.536548875723005E-10</v>
      </c>
      <c r="BG47">
        <f>BG$2*EXP(- BG$1 * ($B47*_c1+$C47*_c2+$D47*_c3+'Input spectra'!$Y46))</f>
        <v>5.9873102930568858E-10</v>
      </c>
      <c r="BH47">
        <f>BH$2*EXP(- BH$1 * ($B47*_c1+$C47*_c2+$D47*_c3+'Input spectra'!$Y46))</f>
        <v>4.2104804349656696E-10</v>
      </c>
      <c r="BI47">
        <f>BI$2*EXP(- BI$1 * ($B47*_c1+$C47*_c2+$D47*_c3+'Input spectra'!$Y46))</f>
        <v>2.9677027978385011E-10</v>
      </c>
      <c r="BJ47">
        <f>BJ$2*EXP(- BJ$1 * ($B47*_c1+$C47*_c2+$D47*_c3+'Input spectra'!$Y46))</f>
        <v>2.0959161312659205E-10</v>
      </c>
      <c r="BK47">
        <f>BK$2*EXP(- BK$1 * ($B47*_c1+$C47*_c2+$D47*_c3+'Input spectra'!$Y46))</f>
        <v>1.4828393277136324E-10</v>
      </c>
      <c r="BL47">
        <f>BL$2*EXP(- BL$1 * ($B47*_c1+$C47*_c2+$D47*_c3+'Input spectra'!$Y46))</f>
        <v>1.0507557373608455E-10</v>
      </c>
      <c r="BM47">
        <f>BM$2*EXP(- BM$1 * ($B47*_c1+$C47*_c2+$D47*_c3+'Input spectra'!$Y46))</f>
        <v>7.4564426074834534E-11</v>
      </c>
      <c r="BN47">
        <f>BN$2*EXP(- BN$1 * ($B47*_c1+$C47*_c2+$D47*_c3+'Input spectra'!$Y46))</f>
        <v>5.2982106959847098E-11</v>
      </c>
      <c r="BO47">
        <f>BO$2*EXP(- BO$1 * ($B47*_c1+$C47*_c2+$D47*_c3+'Input spectra'!$Y46))</f>
        <v>3.7691904749324191E-11</v>
      </c>
      <c r="BP47">
        <f>BP$2*EXP(- BP$1 * ($B47*_c1+$C47*_c2+$D47*_c3+'Input spectra'!$Y46))</f>
        <v>2.6844077918662509E-11</v>
      </c>
      <c r="BQ47">
        <f>BQ$2*EXP(- BQ$1 * ($B47*_c1+$C47*_c2+$D47*_c3+'Input spectra'!$Y46))</f>
        <v>1.9137973362355386E-11</v>
      </c>
      <c r="BR47">
        <f>BR$2*EXP(- BR$1 * ($B47*_c1+$C47*_c2+$D47*_c3+'Input spectra'!$Y46))</f>
        <v>1.3657155459395884E-11</v>
      </c>
      <c r="BS47">
        <f>BS$2*EXP(- BS$1 * ($B47*_c1+$C47*_c2+$D47*_c3+'Input spectra'!$Y46))</f>
        <v>9.7547190556744127E-12</v>
      </c>
      <c r="BT47">
        <f>BT$2*EXP(- BT$1 * ($B47*_c1+$C47*_c2+$D47*_c3+'Input spectra'!$Y46))</f>
        <v>6.9732590898389792E-12</v>
      </c>
      <c r="BU47">
        <f>BU$2*EXP(- BU$1 * ($B47*_c1+$C47*_c2+$D47*_c3+'Input spectra'!$Y46))</f>
        <v>4.9888698768654254E-12</v>
      </c>
      <c r="BV47">
        <f>BV$2*EXP(- BV$1 * ($B47*_c1+$C47*_c2+$D47*_c3+'Input spectra'!$Y46))</f>
        <v>3.5718633239768834E-12</v>
      </c>
      <c r="BW47">
        <f>BW$2*EXP(- BW$1 * ($B47*_c1+$C47*_c2+$D47*_c3+'Input spectra'!$Y46))</f>
        <v>2.5591546662564072E-12</v>
      </c>
      <c r="BX47">
        <f>BX$2*EXP(- BX$1 * ($B47*_c1+$C47*_c2+$D47*_c3+'Input spectra'!$Y46))</f>
        <v>1.834812203862719E-12</v>
      </c>
      <c r="BY47">
        <f>BY$2*EXP(- BY$1 * ($B47*_c1+$C47*_c2+$D47*_c3+'Input spectra'!$Y46))</f>
        <v>1.3163330917996391E-12</v>
      </c>
      <c r="BZ47">
        <f>BZ$2*EXP(- BZ$1 * ($B47*_c1+$C47*_c2+$D47*_c3+'Input spectra'!$Y46))</f>
        <v>9.4494379610023901E-13</v>
      </c>
      <c r="CA47">
        <f>CA$2*EXP(- CA$1 * ($B47*_c1+$C47*_c2+$D47*_c3+'Input spectra'!$Y46))</f>
        <v>6.787348002179508E-13</v>
      </c>
      <c r="CB47">
        <f>CB$2*EXP(- CB$1 * ($B47*_c1+$C47*_c2+$D47*_c3+'Input spectra'!$Y46))</f>
        <v>4.8779473599395169E-13</v>
      </c>
      <c r="CC47">
        <f>CC$2*EXP(- CC$1 * ($B47*_c1+$C47*_c2+$D47*_c3+'Input spectra'!$Y46))</f>
        <v>3.5075726677050727E-13</v>
      </c>
      <c r="CD47">
        <f>CD$2*EXP(- CD$1 * ($B47*_c1+$C47*_c2+$D47*_c3+'Input spectra'!$Y46))</f>
        <v>2.5234766053577971E-13</v>
      </c>
      <c r="CE47">
        <f>CE$2*EXP(- CE$1 * ($B47*_c1+$C47*_c2+$D47*_c3+'Input spectra'!$Y46))</f>
        <v>1.8163772416775033E-13</v>
      </c>
      <c r="CF47">
        <f>CF$2*EXP(- CF$1 * ($B47*_c1+$C47*_c2+$D47*_c3+'Input spectra'!$Y46))</f>
        <v>1.3080330180528192E-13</v>
      </c>
      <c r="CG47">
        <f>CG$2*EXP(- CG$1 * ($B47*_c1+$C47*_c2+$D47*_c3+'Input spectra'!$Y46))</f>
        <v>9.4238748531924525E-14</v>
      </c>
      <c r="CH47">
        <f>CH$2*EXP(- CH$1 * ($B47*_c1+$C47*_c2+$D47*_c3+'Input spectra'!$Y46))</f>
        <v>6.7925244886777683E-14</v>
      </c>
      <c r="CI47">
        <f>CI$2*EXP(- CI$1 * ($B47*_c1+$C47*_c2+$D47*_c3+'Input spectra'!$Y46))</f>
        <v>4.8979800332117435E-14</v>
      </c>
      <c r="CJ47">
        <f>CJ$2*EXP(- CJ$1 * ($B47*_c1+$C47*_c2+$D47*_c3+'Input spectra'!$Y46))</f>
        <v>3.5332999208503879E-14</v>
      </c>
      <c r="CK47">
        <f>CK$2*EXP(- CK$1 * ($B47*_c1+$C47*_c2+$D47*_c3+'Input spectra'!$Y46))</f>
        <v>2.5498560553433515E-14</v>
      </c>
      <c r="CL47">
        <f>CL$2*EXP(- CL$1 * ($B47*_c1+$C47*_c2+$D47*_c3+'Input spectra'!$Y46))</f>
        <v>1.8408432258166456E-14</v>
      </c>
      <c r="CM47">
        <f>CM$2*EXP(- CM$1 * ($B47*_c1+$C47*_c2+$D47*_c3+'Input spectra'!$Y46))</f>
        <v>1.3294700118894666E-14</v>
      </c>
      <c r="CN47">
        <f>CN$2*EXP(- CN$1 * ($B47*_c1+$C47*_c2+$D47*_c3+'Input spectra'!$Y46))</f>
        <v>9.6049653357369787E-15</v>
      </c>
      <c r="CO47">
        <f>CO$2*EXP(- CO$1 * ($B47*_c1+$C47*_c2+$D47*_c3+'Input spectra'!$Y46))</f>
        <v>6.9416665756925438E-15</v>
      </c>
      <c r="CP47">
        <f>CP$2*EXP(- CP$1 * ($B47*_c1+$C47*_c2+$D47*_c3+'Input spectra'!$Y46))</f>
        <v>5.0185448814713601E-15</v>
      </c>
      <c r="CQ47">
        <f>CQ$2*EXP(- CQ$1 * ($B47*_c1+$C47*_c2+$D47*_c3+'Input spectra'!$Y46))</f>
        <v>3.6293900267626115E-15</v>
      </c>
      <c r="CR47">
        <f>CR$2*EXP(- CR$1 * ($B47*_c1+$C47*_c2+$D47*_c3+'Input spectra'!$Y46))</f>
        <v>2.62559115003982E-15</v>
      </c>
      <c r="CS47">
        <f>CS$2*EXP(- CS$1 * ($B47*_c1+$C47*_c2+$D47*_c3+'Input spectra'!$Y46))</f>
        <v>1.2580131641597301E-15</v>
      </c>
      <c r="CT47">
        <f>CT$2*EXP(- CT$1 * ($B47*_c1+$C47*_c2+$D47*_c3+'Input spectra'!$Y46))</f>
        <v>6.0807484807943722E-16</v>
      </c>
      <c r="CU47">
        <f>CU$2*EXP(- CU$1 * ($B47*_c1+$C47*_c2+$D47*_c3+'Input spectra'!$Y46))</f>
        <v>3.1338862360585455E-16</v>
      </c>
      <c r="CV47">
        <f>CV$2*EXP(- CV$1 * ($B47*_c1+$C47*_c2+$D47*_c3+'Input spectra'!$Y46))</f>
        <v>1.6224146333413645E-16</v>
      </c>
      <c r="CW47">
        <f>CW$2*EXP(- CW$1 * ($B47*_c1+$C47*_c2+$D47*_c3+'Input spectra'!$Y46))</f>
        <v>8.2440745284916064E-17</v>
      </c>
      <c r="CX47">
        <f>CX$2*EXP(- CX$1 * ($B47*_c1+$C47*_c2+$D47*_c3+'Input spectra'!$Y46))</f>
        <v>4.032933091787246E-17</v>
      </c>
      <c r="CY47">
        <f>CY$2*EXP(- CY$1 * ($B47*_c1+$C47*_c2+$D47*_c3+'Input spectra'!$Y46))</f>
        <v>1.8534804090135372E-17</v>
      </c>
      <c r="CZ47">
        <f>CZ$2*EXP(- CZ$1 * ($B47*_c1+$C47*_c2+$D47*_c3+'Input spectra'!$Y46))</f>
        <v>7.6916746676044677E-18</v>
      </c>
      <c r="DA47">
        <f>DA$2*EXP(- DA$1 * ($B47*_c1+$C47*_c2+$D47*_c3+'Input spectra'!$Y46))</f>
        <v>2.6616176005343082E-18</v>
      </c>
      <c r="DB47">
        <f>DB$2*EXP(- DB$1 * ($B47*_c1+$C47*_c2+$D47*_c3+'Input spectra'!$Y46))</f>
        <v>6.1982587743413736E-19</v>
      </c>
      <c r="DC47">
        <f>DC$2*EXP(- DC$1 * ($B47*_c1+$C47*_c2+$D47*_c3+'Input spectra'!$Y46))</f>
        <v>2.9300221834654356E-20</v>
      </c>
      <c r="DD47">
        <f>DD$2*EXP(- DD$1 * ($B47*_c1+$C47*_c2+$D47*_c3+'Input spectra'!$Y46))</f>
        <v>0</v>
      </c>
      <c r="DE47">
        <f>DE$2*EXP(- DE$1 * ($B47*_c1+$C47*_c2+$D47*_c3+'Input spectra'!$Y46))</f>
        <v>0</v>
      </c>
      <c r="DF47">
        <f>DF$2*EXP(- DF$1 * ($B47*_c1+$C47*_c2+$D47*_c3+'Input spectra'!$Y46))</f>
        <v>0</v>
      </c>
      <c r="DG47">
        <f>DG$2*EXP(- DG$1 * ($B47*_c1+$C47*_c2+$D47*_c3+'Input spectra'!$Y46))</f>
        <v>0</v>
      </c>
      <c r="DH47">
        <f>DH$2*EXP(- DH$1 * ($B47*_c1+$C47*_c2+$D47*_c3+'Input spectra'!$Y46))</f>
        <v>0</v>
      </c>
      <c r="DI47">
        <f>DI$2*EXP(- DI$1 * ($B47*_c1+$C47*_c2+$D47*_c3+'Input spectra'!$Y46))</f>
        <v>0</v>
      </c>
      <c r="DJ47">
        <f>DJ$2*EXP(- DJ$1 * ($B47*_c1+$C47*_c2+$D47*_c3+'Input spectra'!$Y46))</f>
        <v>0</v>
      </c>
      <c r="DK47">
        <f>DK$2*EXP(- DK$1 * ($B47*_c1+$C47*_c2+$D47*_c3+'Input spectra'!$Y46))</f>
        <v>0</v>
      </c>
      <c r="DL47">
        <f>DL$2*EXP(- DL$1 * ($B47*_c1+$C47*_c2+$D47*_c3+'Input spectra'!$Y46))</f>
        <v>0</v>
      </c>
      <c r="DM47">
        <f>DM$2*EXP(- DM$1 * ($B47*_c1+$C47*_c2+$D47*_c3+'Input spectra'!$Y46))</f>
        <v>0</v>
      </c>
      <c r="DN47">
        <f>DN$2*EXP(- DN$1 * ($B47*_c1+$C47*_c2+$D47*_c3+'Input spectra'!$Y46))</f>
        <v>0</v>
      </c>
      <c r="DO47">
        <f>DO$2*EXP(- DO$1 * ($B47*_c1+$C47*_c2+$D47*_c3+'Input spectra'!$Y46))</f>
        <v>0</v>
      </c>
      <c r="DP47">
        <f>DP$2*EXP(- DP$1 * ($B47*_c1+$C47*_c2+$D47*_c3+'Input spectra'!$Y46))</f>
        <v>0</v>
      </c>
      <c r="DQ47">
        <f>DQ$2*EXP(- DQ$1 * ($B47*_c1+$C47*_c2+$D47*_c3+'Input spectra'!$Y46))</f>
        <v>0</v>
      </c>
      <c r="DR47">
        <f>DR$2*EXP(- DR$1 * ($B47*_c1+$C47*_c2+$D47*_c3+'Input spectra'!$Y46))</f>
        <v>0</v>
      </c>
      <c r="DS47">
        <f>DS$2*EXP(- DS$1 * ($B47*_c1+$C47*_c2+$D47*_c3+'Input spectra'!$Y46))</f>
        <v>0</v>
      </c>
      <c r="DT47">
        <f>DT$2*EXP(- DT$1 * ($B47*_c1+$C47*_c2+$D47*_c3+'Input spectra'!$Y46))</f>
        <v>0</v>
      </c>
      <c r="DU47">
        <f>DU$2*EXP(- DU$1 * ($B47*_c1+$C47*_c2+$D47*_c3+'Input spectra'!$Y46))</f>
        <v>0</v>
      </c>
      <c r="DV47">
        <f>DV$2*EXP(- DV$1 * ($B47*_c1+$C47*_c2+$D47*_c3+'Input spectra'!$Y46))</f>
        <v>0</v>
      </c>
      <c r="DW47">
        <f>DW$2*EXP(- DW$1 * ($B47*_c1+$C47*_c2+$D47*_c3+'Input spectra'!$Y46))</f>
        <v>0</v>
      </c>
      <c r="DX47">
        <f>DX$2*EXP(- DX$1 * ($B47*_c1+$C47*_c2+$D47*_c3+'Input spectra'!$Y46))</f>
        <v>0</v>
      </c>
      <c r="DY47">
        <f>DY$2*EXP(- DY$1 * ($B47*_c1+$C47*_c2+$D47*_c3+'Input spectra'!$Y46))</f>
        <v>0</v>
      </c>
      <c r="DZ47">
        <f>DZ$2*EXP(- DZ$1 * ($B47*_c1+$C47*_c2+$D47*_c3+'Input spectra'!$Y46))</f>
        <v>0</v>
      </c>
      <c r="EA47">
        <f>EA$2*EXP(- EA$1 * ($B47*_c1+$C47*_c2+$D47*_c3+'Input spectra'!$Y46))</f>
        <v>0</v>
      </c>
      <c r="EB47">
        <f>EB$2*EXP(- EB$1 * ($B47*_c1+$C47*_c2+$D47*_c3+'Input spectra'!$Y46))</f>
        <v>0</v>
      </c>
      <c r="EC47">
        <f>EC$2*EXP(- EC$1 * ($B47*_c1+$C47*_c2+$D47*_c3+'Input spectra'!$Y46))</f>
        <v>0</v>
      </c>
      <c r="ED47">
        <f>ED$2*EXP(- ED$1 * ($B47*_c1+$C47*_c2+$D47*_c3+'Input spectra'!$Y46))</f>
        <v>0</v>
      </c>
      <c r="EE47">
        <f>EE$2*EXP(- EE$1 * ($B47*_c1+$C47*_c2+$D47*_c3+'Input spectra'!$Y46))</f>
        <v>0</v>
      </c>
      <c r="EF47">
        <f>EF$2*EXP(- EF$1 * ($B47*_c1+$C47*_c2+$D47*_c3+'Input spectra'!$Y46))</f>
        <v>0</v>
      </c>
      <c r="EG47">
        <f>EG$2*EXP(- EG$1 * ($B47*_c1+$C47*_c2+$D47*_c3+'Input spectra'!$Y46))</f>
        <v>0</v>
      </c>
      <c r="EH47">
        <f>EH$2*EXP(- EH$1 * ($B47*_c1+$C47*_c2+$D47*_c3+'Input spectra'!$Y46))</f>
        <v>0</v>
      </c>
      <c r="EI47">
        <f>EI$2*EXP(- EI$1 * ($B47*_c1+$C47*_c2+$D47*_c3+'Input spectra'!$Y46))</f>
        <v>0</v>
      </c>
      <c r="EJ47">
        <f>EJ$2*EXP(- EJ$1 * ($B47*_c1+$C47*_c2+$D47*_c3+'Input spectra'!$Y46))</f>
        <v>0</v>
      </c>
      <c r="EK47">
        <f>EK$2*EXP(- EK$1 * ($B47*_c1+$C47*_c2+$D47*_c3+'Input spectra'!$Y46))</f>
        <v>0</v>
      </c>
      <c r="EL47">
        <f>EL$2*EXP(- EL$1 * ($B47*_c1+$C47*_c2+$D47*_c3+'Input spectra'!$Y46))</f>
        <v>0</v>
      </c>
      <c r="EM47">
        <f>EM$2*EXP(- EM$1 * ($B47*_c1+$C47*_c2+$D47*_c3+'Input spectra'!$Y46))</f>
        <v>0</v>
      </c>
      <c r="EN47">
        <f>EN$2*EXP(- EN$1 * ($B47*_c1+$C47*_c2+$D47*_c3+'Input spectra'!$Y46))</f>
        <v>0</v>
      </c>
      <c r="EO47">
        <f>EO$2*EXP(- EO$1 * ($B47*_c1+$C47*_c2+$D47*_c3+'Input spectra'!$Y46))</f>
        <v>0</v>
      </c>
      <c r="EP47">
        <f>EP$2*EXP(- EP$1 * ($B47*_c1+$C47*_c2+$D47*_c3+'Input spectra'!$Y46))</f>
        <v>0</v>
      </c>
      <c r="EQ47">
        <f>EQ$2*EXP(- EQ$1 * ($B47*_c1+$C47*_c2+$D47*_c3+'Input spectra'!$Y46))</f>
        <v>0</v>
      </c>
      <c r="ER47">
        <f>ER$2*EXP(- ER$1 * ($B47*_c1+$C47*_c2+$D47*_c3+'Input spectra'!$Y46))</f>
        <v>0</v>
      </c>
      <c r="ES47">
        <f>ES$2*EXP(- ES$1 * ($B47*_c1+$C47*_c2+$D47*_c3+'Input spectra'!$Y46))</f>
        <v>0</v>
      </c>
      <c r="ET47">
        <f>ET$2*EXP(- ET$1 * ($B47*_c1+$C47*_c2+$D47*_c3+'Input spectra'!$Y46))</f>
        <v>0</v>
      </c>
      <c r="EU47">
        <f>EU$2*EXP(- EU$1 * ($B47*_c1+$C47*_c2+$D47*_c3+'Input spectra'!$Y46))</f>
        <v>0</v>
      </c>
      <c r="EV47">
        <f>EV$2*EXP(- EV$1 * ($B47*_c1+$C47*_c2+$D47*_c3+'Input spectra'!$Y46))</f>
        <v>0</v>
      </c>
      <c r="EW47">
        <f>EW$2*EXP(- EW$1 * ($B47*_c1+$C47*_c2+$D47*_c3+'Input spectra'!$Y46))</f>
        <v>0</v>
      </c>
      <c r="EX47">
        <f>EX$2*EXP(- EX$1 * ($B47*_c1+$C47*_c2+$D47*_c3+'Input spectra'!$Y46))</f>
        <v>0</v>
      </c>
      <c r="EY47">
        <f>EY$2*EXP(- EY$1 * ($B47*_c1+$C47*_c2+$D47*_c3+'Input spectra'!$Y46))</f>
        <v>0</v>
      </c>
      <c r="FA47">
        <f t="shared" si="0"/>
        <v>7.8051900640717251E-2</v>
      </c>
      <c r="FD47">
        <f>(1-EXP(-($B47*_c1+$C47*_c2+$D47*_c3+'Input spectra'!$Y46)*_t))/2</f>
        <v>0.38837896757221746</v>
      </c>
      <c r="FE47">
        <f>LN(1-FD47)/(-($B47*_c1+$C47*_c2+$D47*_c3+'Input spectra'!$Y46))</f>
        <v>0.16393560325560233</v>
      </c>
    </row>
    <row r="48" spans="1:161" x14ac:dyDescent="0.25">
      <c r="A48">
        <v>505</v>
      </c>
      <c r="B48">
        <f>'Input spectra'!B47</f>
        <v>0.112440517580027</v>
      </c>
      <c r="C48">
        <f>'Input spectra'!D47</f>
        <v>0</v>
      </c>
      <c r="D48">
        <f>'Input spectra'!F47</f>
        <v>0.90323761000462999</v>
      </c>
      <c r="E48">
        <f>E$2*EXP(- E$1 * ($B48*_c1+$C48*_c2+$D48*_c3+'Input spectra'!$Y47))</f>
        <v>2.0653927966864227E-2</v>
      </c>
      <c r="F48">
        <f>F$2*EXP(- F$1 * ($B48*_c1+$C48*_c2+$D48*_c3+'Input spectra'!$Y47))</f>
        <v>1.4867146536387274E-2</v>
      </c>
      <c r="G48">
        <f>G$2*EXP(- G$1 * ($B48*_c1+$C48*_c2+$D48*_c3+'Input spectra'!$Y47))</f>
        <v>1.0701119481388265E-2</v>
      </c>
      <c r="H48">
        <f>H$2*EXP(- H$1 * ($B48*_c1+$C48*_c2+$D48*_c3+'Input spectra'!$Y47))</f>
        <v>7.7020633175462292E-3</v>
      </c>
      <c r="I48">
        <f>I$2*EXP(- I$1 * ($B48*_c1+$C48*_c2+$D48*_c3+'Input spectra'!$Y47))</f>
        <v>5.5432042571663563E-3</v>
      </c>
      <c r="J48">
        <f>J$2*EXP(- J$1 * ($B48*_c1+$C48*_c2+$D48*_c3+'Input spectra'!$Y47))</f>
        <v>3.9892407110589745E-3</v>
      </c>
      <c r="K48">
        <f>K$2*EXP(- K$1 * ($B48*_c1+$C48*_c2+$D48*_c3+'Input spectra'!$Y47))</f>
        <v>2.8707461799174659E-3</v>
      </c>
      <c r="L48">
        <f>L$2*EXP(- L$1 * ($B48*_c1+$C48*_c2+$D48*_c3+'Input spectra'!$Y47))</f>
        <v>2.0657328789408227E-3</v>
      </c>
      <c r="M48">
        <f>M$2*EXP(- M$1 * ($B48*_c1+$C48*_c2+$D48*_c3+'Input spectra'!$Y47))</f>
        <v>1.4863734989002263E-3</v>
      </c>
      <c r="N48">
        <f>N$2*EXP(- N$1 * ($B48*_c1+$C48*_c2+$D48*_c3+'Input spectra'!$Y47))</f>
        <v>1.0694383977269733E-3</v>
      </c>
      <c r="O48">
        <f>O$2*EXP(- O$1 * ($B48*_c1+$C48*_c2+$D48*_c3+'Input spectra'!$Y47))</f>
        <v>7.6940891587649787E-4</v>
      </c>
      <c r="P48">
        <f>P$2*EXP(- P$1 * ($B48*_c1+$C48*_c2+$D48*_c3+'Input spectra'!$Y47))</f>
        <v>5.5351814436592906E-4</v>
      </c>
      <c r="Q48">
        <f>Q$2*EXP(- Q$1 * ($B48*_c1+$C48*_c2+$D48*_c3+'Input spectra'!$Y47))</f>
        <v>3.9817985899317523E-4</v>
      </c>
      <c r="R48">
        <f>R$2*EXP(- R$1 * ($B48*_c1+$C48*_c2+$D48*_c3+'Input spectra'!$Y47))</f>
        <v>2.8641717629674724E-4</v>
      </c>
      <c r="S48">
        <f>S$2*EXP(- S$1 * ($B48*_c1+$C48*_c2+$D48*_c3+'Input spectra'!$Y47))</f>
        <v>2.0601114980475175E-4</v>
      </c>
      <c r="T48">
        <f>T$2*EXP(- T$1 * ($B48*_c1+$C48*_c2+$D48*_c3+'Input spectra'!$Y47))</f>
        <v>1.4816779995830892E-4</v>
      </c>
      <c r="U48">
        <f>U$2*EXP(- U$1 * ($B48*_c1+$C48*_c2+$D48*_c3+'Input spectra'!$Y47))</f>
        <v>1.0655845351972071E-4</v>
      </c>
      <c r="V48">
        <f>V$2*EXP(- V$1 * ($B48*_c1+$C48*_c2+$D48*_c3+'Input spectra'!$Y47))</f>
        <v>7.662887950497655E-5</v>
      </c>
      <c r="W48">
        <f>W$2*EXP(- W$1 * ($B48*_c1+$C48*_c2+$D48*_c3+'Input spectra'!$Y47))</f>
        <v>5.5101958895457679E-5</v>
      </c>
      <c r="X48">
        <f>X$2*EXP(- X$1 * ($B48*_c1+$C48*_c2+$D48*_c3+'Input spectra'!$Y47))</f>
        <v>3.9619691878504888E-5</v>
      </c>
      <c r="Y48">
        <f>Y$2*EXP(- Y$1 * ($B48*_c1+$C48*_c2+$D48*_c3+'Input spectra'!$Y47))</f>
        <v>2.8485518110649919E-5</v>
      </c>
      <c r="Z48">
        <f>Z$2*EXP(- Z$1 * ($B48*_c1+$C48*_c2+$D48*_c3+'Input spectra'!$Y47))</f>
        <v>2.0478851428990086E-5</v>
      </c>
      <c r="AA48">
        <f>AA$2*EXP(- AA$1 * ($B48*_c1+$C48*_c2+$D48*_c3+'Input spectra'!$Y47))</f>
        <v>1.4721598373872751E-5</v>
      </c>
      <c r="AB48">
        <f>AB$2*EXP(- AB$1 * ($B48*_c1+$C48*_c2+$D48*_c3+'Input spectra'!$Y47))</f>
        <v>1.0582095441842172E-5</v>
      </c>
      <c r="AC48">
        <f>AC$2*EXP(- AC$1 * ($B48*_c1+$C48*_c2+$D48*_c3+'Input spectra'!$Y47))</f>
        <v>7.6059794509292954E-6</v>
      </c>
      <c r="AD48">
        <f>AD$2*EXP(- AD$1 * ($B48*_c1+$C48*_c2+$D48*_c3+'Input spectra'!$Y47))</f>
        <v>5.4664426583415697E-6</v>
      </c>
      <c r="AE48">
        <f>AE$2*EXP(- AE$1 * ($B48*_c1+$C48*_c2+$D48*_c3+'Input spectra'!$Y47))</f>
        <v>3.9284390226590431E-6</v>
      </c>
      <c r="AF48">
        <f>AF$2*EXP(- AF$1 * ($B48*_c1+$C48*_c2+$D48*_c3+'Input spectra'!$Y47))</f>
        <v>2.822930493838384E-6</v>
      </c>
      <c r="AG48">
        <f>AG$2*EXP(- AG$1 * ($B48*_c1+$C48*_c2+$D48*_c3+'Input spectra'!$Y47))</f>
        <v>2.0283582578006575E-6</v>
      </c>
      <c r="AH48">
        <f>AH$2*EXP(- AH$1 * ($B48*_c1+$C48*_c2+$D48*_c3+'Input spectra'!$Y47))</f>
        <v>1.4573128643768035E-6</v>
      </c>
      <c r="AI48">
        <f>AI$2*EXP(- AI$1 * ($B48*_c1+$C48*_c2+$D48*_c3+'Input spectra'!$Y47))</f>
        <v>1.0469451112673185E-6</v>
      </c>
      <c r="AJ48">
        <f>AJ$2*EXP(- AJ$1 * ($B48*_c1+$C48*_c2+$D48*_c3+'Input spectra'!$Y47))</f>
        <v>7.5206835528255224E-7</v>
      </c>
      <c r="AK48">
        <f>AK$2*EXP(- AK$1 * ($B48*_c1+$C48*_c2+$D48*_c3+'Input spectra'!$Y47))</f>
        <v>5.4019715399997234E-7</v>
      </c>
      <c r="AL48">
        <f>AL$2*EXP(- AL$1 * ($B48*_c1+$C48*_c2+$D48*_c3+'Input spectra'!$Y47))</f>
        <v>3.8797890197225316E-7</v>
      </c>
      <c r="AM48">
        <f>AM$2*EXP(- AM$1 * ($B48*_c1+$C48*_c2+$D48*_c3+'Input spectra'!$Y47))</f>
        <v>2.7862752311846583E-7</v>
      </c>
      <c r="AN48">
        <f>AN$2*EXP(- AN$1 * ($B48*_c1+$C48*_c2+$D48*_c3+'Input spectra'!$Y47))</f>
        <v>2.0007795019551162E-7</v>
      </c>
      <c r="AO48">
        <f>AO$2*EXP(- AO$1 * ($B48*_c1+$C48*_c2+$D48*_c3+'Input spectra'!$Y47))</f>
        <v>1.4365903857661769E-7</v>
      </c>
      <c r="AP48">
        <f>AP$2*EXP(- AP$1 * ($B48*_c1+$C48*_c2+$D48*_c3+'Input spectra'!$Y47))</f>
        <v>1.0313934521182128E-7</v>
      </c>
      <c r="AQ48">
        <f>AQ$2*EXP(- AQ$1 * ($B48*_c1+$C48*_c2+$D48*_c3+'Input spectra'!$Y47))</f>
        <v>7.4041059450211587E-8</v>
      </c>
      <c r="AR48">
        <f>AR$2*EXP(- AR$1 * ($B48*_c1+$C48*_c2+$D48*_c3+'Input spectra'!$Y47))</f>
        <v>5.31467663512431E-8</v>
      </c>
      <c r="AS48">
        <f>AS$2*EXP(- AS$1 * ($B48*_c1+$C48*_c2+$D48*_c3+'Input spectra'!$Y47))</f>
        <v>3.8144869457132488E-8</v>
      </c>
      <c r="AT48">
        <f>AT$2*EXP(- AT$1 * ($B48*_c1+$C48*_c2+$D48*_c3+'Input spectra'!$Y47))</f>
        <v>2.737471197053848E-8</v>
      </c>
      <c r="AU48">
        <f>AU$2*EXP(- AU$1 * ($B48*_c1+$C48*_c2+$D48*_c3+'Input spectra'!$Y47))</f>
        <v>1.964337756938916E-8</v>
      </c>
      <c r="AV48">
        <f>AV$2*EXP(- AV$1 * ($B48*_c1+$C48*_c2+$D48*_c3+'Input spectra'!$Y47))</f>
        <v>1.4094022597081666E-8</v>
      </c>
      <c r="AW48">
        <f>AW$2*EXP(- AW$1 * ($B48*_c1+$C48*_c2+$D48*_c3+'Input spectra'!$Y47))</f>
        <v>1.0111252047622753E-8</v>
      </c>
      <c r="AX48">
        <f>AX$2*EXP(- AX$1 * ($B48*_c1+$C48*_c2+$D48*_c3+'Input spectra'!$Y47))</f>
        <v>7.2531228089412698E-9</v>
      </c>
      <c r="AY48">
        <f>AY$2*EXP(- AY$1 * ($B48*_c1+$C48*_c2+$D48*_c3+'Input spectra'!$Y47))</f>
        <v>4.6960853471916517E-9</v>
      </c>
      <c r="AZ48">
        <f>AZ$2*EXP(- AZ$1 * ($B48*_c1+$C48*_c2+$D48*_c3+'Input spectra'!$Y47))</f>
        <v>2.922652075091735E-9</v>
      </c>
      <c r="BA48">
        <f>BA$2*EXP(- BA$1 * ($B48*_c1+$C48*_c2+$D48*_c3+'Input spectra'!$Y47))</f>
        <v>1.9162550406819025E-9</v>
      </c>
      <c r="BB48">
        <f>BB$2*EXP(- BB$1 * ($B48*_c1+$C48*_c2+$D48*_c3+'Input spectra'!$Y47))</f>
        <v>1.278501640787686E-9</v>
      </c>
      <c r="BC48">
        <f>BC$2*EXP(- BC$1 * ($B48*_c1+$C48*_c2+$D48*_c3+'Input spectra'!$Y47))</f>
        <v>8.6145045065335481E-10</v>
      </c>
      <c r="BD48">
        <f>BD$2*EXP(- BD$1 * ($B48*_c1+$C48*_c2+$D48*_c3+'Input spectra'!$Y47))</f>
        <v>5.8431198531690744E-10</v>
      </c>
      <c r="BE48">
        <f>BE$2*EXP(- BE$1 * ($B48*_c1+$C48*_c2+$D48*_c3+'Input spectra'!$Y47))</f>
        <v>3.9828563433205933E-10</v>
      </c>
      <c r="BF48">
        <f>BF$2*EXP(- BF$1 * ($B48*_c1+$C48*_c2+$D48*_c3+'Input spectra'!$Y47))</f>
        <v>2.7253350610319268E-10</v>
      </c>
      <c r="BG48">
        <f>BG$2*EXP(- BG$1 * ($B48*_c1+$C48*_c2+$D48*_c3+'Input spectra'!$Y47))</f>
        <v>1.870740047448706E-10</v>
      </c>
      <c r="BH48">
        <f>BH$2*EXP(- BH$1 * ($B48*_c1+$C48*_c2+$D48*_c3+'Input spectra'!$Y47))</f>
        <v>1.2875302342341697E-10</v>
      </c>
      <c r="BI48">
        <f>BI$2*EXP(- BI$1 * ($B48*_c1+$C48*_c2+$D48*_c3+'Input spectra'!$Y47))</f>
        <v>8.8815812617404297E-11</v>
      </c>
      <c r="BJ48">
        <f>BJ$2*EXP(- BJ$1 * ($B48*_c1+$C48*_c2+$D48*_c3+'Input spectra'!$Y47))</f>
        <v>6.1388623150226294E-11</v>
      </c>
      <c r="BK48">
        <f>BK$2*EXP(- BK$1 * ($B48*_c1+$C48*_c2+$D48*_c3+'Input spectra'!$Y47))</f>
        <v>4.2506191421252211E-11</v>
      </c>
      <c r="BL48">
        <f>BL$2*EXP(- BL$1 * ($B48*_c1+$C48*_c2+$D48*_c3+'Input spectra'!$Y47))</f>
        <v>2.9478404439625513E-11</v>
      </c>
      <c r="BM48">
        <f>BM$2*EXP(- BM$1 * ($B48*_c1+$C48*_c2+$D48*_c3+'Input spectra'!$Y47))</f>
        <v>2.0472835060570242E-11</v>
      </c>
      <c r="BN48">
        <f>BN$2*EXP(- BN$1 * ($B48*_c1+$C48*_c2+$D48*_c3+'Input spectra'!$Y47))</f>
        <v>1.4237037806908297E-11</v>
      </c>
      <c r="BO48">
        <f>BO$2*EXP(- BO$1 * ($B48*_c1+$C48*_c2+$D48*_c3+'Input spectra'!$Y47))</f>
        <v>9.9124863743023824E-12</v>
      </c>
      <c r="BP48">
        <f>BP$2*EXP(- BP$1 * ($B48*_c1+$C48*_c2+$D48*_c3+'Input spectra'!$Y47))</f>
        <v>6.9091896580121548E-12</v>
      </c>
      <c r="BQ48">
        <f>BQ$2*EXP(- BQ$1 * ($B48*_c1+$C48*_c2+$D48*_c3+'Input spectra'!$Y47))</f>
        <v>4.8207951170013859E-12</v>
      </c>
      <c r="BR48">
        <f>BR$2*EXP(- BR$1 * ($B48*_c1+$C48*_c2+$D48*_c3+'Input spectra'!$Y47))</f>
        <v>3.366875728148618E-12</v>
      </c>
      <c r="BS48">
        <f>BS$2*EXP(- BS$1 * ($B48*_c1+$C48*_c2+$D48*_c3+'Input spectra'!$Y47))</f>
        <v>2.3535623325231944E-12</v>
      </c>
      <c r="BT48">
        <f>BT$2*EXP(- BT$1 * ($B48*_c1+$C48*_c2+$D48*_c3+'Input spectra'!$Y47))</f>
        <v>1.6466103681523564E-12</v>
      </c>
      <c r="BU48">
        <f>BU$2*EXP(- BU$1 * ($B48*_c1+$C48*_c2+$D48*_c3+'Input spectra'!$Y47))</f>
        <v>1.1529257146775039E-12</v>
      </c>
      <c r="BV48">
        <f>BV$2*EXP(- BV$1 * ($B48*_c1+$C48*_c2+$D48*_c3+'Input spectra'!$Y47))</f>
        <v>8.078636860242527E-13</v>
      </c>
      <c r="BW48">
        <f>BW$2*EXP(- BW$1 * ($B48*_c1+$C48*_c2+$D48*_c3+'Input spectra'!$Y47))</f>
        <v>5.6647910260130219E-13</v>
      </c>
      <c r="BX48">
        <f>BX$2*EXP(- BX$1 * ($B48*_c1+$C48*_c2+$D48*_c3+'Input spectra'!$Y47))</f>
        <v>3.9748714212343396E-13</v>
      </c>
      <c r="BY48">
        <f>BY$2*EXP(- BY$1 * ($B48*_c1+$C48*_c2+$D48*_c3+'Input spectra'!$Y47))</f>
        <v>2.7908813214426944E-13</v>
      </c>
      <c r="BZ48">
        <f>BZ$2*EXP(- BZ$1 * ($B48*_c1+$C48*_c2+$D48*_c3+'Input spectra'!$Y47))</f>
        <v>1.9607654825083729E-13</v>
      </c>
      <c r="CA48">
        <f>CA$2*EXP(- CA$1 * ($B48*_c1+$C48*_c2+$D48*_c3+'Input spectra'!$Y47))</f>
        <v>1.3783639215846932E-13</v>
      </c>
      <c r="CB48">
        <f>CB$2*EXP(- CB$1 * ($B48*_c1+$C48*_c2+$D48*_c3+'Input spectra'!$Y47))</f>
        <v>9.6949370719687137E-14</v>
      </c>
      <c r="CC48">
        <f>CC$2*EXP(- CC$1 * ($B48*_c1+$C48*_c2+$D48*_c3+'Input spectra'!$Y47))</f>
        <v>6.8227375801351378E-14</v>
      </c>
      <c r="CD48">
        <f>CD$2*EXP(- CD$1 * ($B48*_c1+$C48*_c2+$D48*_c3+'Input spectra'!$Y47))</f>
        <v>4.8039157060009687E-14</v>
      </c>
      <c r="CE48">
        <f>CE$2*EXP(- CE$1 * ($B48*_c1+$C48*_c2+$D48*_c3+'Input spectra'!$Y47))</f>
        <v>3.3841238783569336E-14</v>
      </c>
      <c r="CF48">
        <f>CF$2*EXP(- CF$1 * ($B48*_c1+$C48*_c2+$D48*_c3+'Input spectra'!$Y47))</f>
        <v>2.3850803396854974E-14</v>
      </c>
      <c r="CG48">
        <f>CG$2*EXP(- CG$1 * ($B48*_c1+$C48*_c2+$D48*_c3+'Input spectra'!$Y47))</f>
        <v>1.6817363872498999E-14</v>
      </c>
      <c r="CH48">
        <f>CH$2*EXP(- CH$1 * ($B48*_c1+$C48*_c2+$D48*_c3+'Input spectra'!$Y47))</f>
        <v>1.1863251262086686E-14</v>
      </c>
      <c r="CI48">
        <f>CI$2*EXP(- CI$1 * ($B48*_c1+$C48*_c2+$D48*_c3+'Input spectra'!$Y47))</f>
        <v>8.3720850480522362E-15</v>
      </c>
      <c r="CJ48">
        <f>CJ$2*EXP(- CJ$1 * ($B48*_c1+$C48*_c2+$D48*_c3+'Input spectra'!$Y47))</f>
        <v>5.9107314771272212E-15</v>
      </c>
      <c r="CK48">
        <f>CK$2*EXP(- CK$1 * ($B48*_c1+$C48*_c2+$D48*_c3+'Input spectra'!$Y47))</f>
        <v>4.1746540882556378E-15</v>
      </c>
      <c r="CL48">
        <f>CL$2*EXP(- CL$1 * ($B48*_c1+$C48*_c2+$D48*_c3+'Input spectra'!$Y47))</f>
        <v>2.9496177643929778E-15</v>
      </c>
      <c r="CM48">
        <f>CM$2*EXP(- CM$1 * ($B48*_c1+$C48*_c2+$D48*_c3+'Input spectra'!$Y47))</f>
        <v>2.0848345101868089E-15</v>
      </c>
      <c r="CN48">
        <f>CN$2*EXP(- CN$1 * ($B48*_c1+$C48*_c2+$D48*_c3+'Input spectra'!$Y47))</f>
        <v>1.4741203738144781E-15</v>
      </c>
      <c r="CO48">
        <f>CO$2*EXP(- CO$1 * ($B48*_c1+$C48*_c2+$D48*_c3+'Input spectra'!$Y47))</f>
        <v>1.0426654948653829E-15</v>
      </c>
      <c r="CP48">
        <f>CP$2*EXP(- CP$1 * ($B48*_c1+$C48*_c2+$D48*_c3+'Input spectra'!$Y47))</f>
        <v>7.3773972500912878E-16</v>
      </c>
      <c r="CQ48">
        <f>CQ$2*EXP(- CQ$1 * ($B48*_c1+$C48*_c2+$D48*_c3+'Input spectra'!$Y47))</f>
        <v>5.22159403640804E-16</v>
      </c>
      <c r="CR48">
        <f>CR$2*EXP(- CR$1 * ($B48*_c1+$C48*_c2+$D48*_c3+'Input spectra'!$Y47))</f>
        <v>3.6969252307389344E-16</v>
      </c>
      <c r="CS48">
        <f>CS$2*EXP(- CS$1 * ($B48*_c1+$C48*_c2+$D48*_c3+'Input spectra'!$Y47))</f>
        <v>1.7335758893127546E-16</v>
      </c>
      <c r="CT48">
        <f>CT$2*EXP(- CT$1 * ($B48*_c1+$C48*_c2+$D48*_c3+'Input spectra'!$Y47))</f>
        <v>8.2008490405444739E-17</v>
      </c>
      <c r="CU48">
        <f>CU$2*EXP(- CU$1 * ($B48*_c1+$C48*_c2+$D48*_c3+'Input spectra'!$Y47))</f>
        <v>4.1364626736645212E-17</v>
      </c>
      <c r="CV48">
        <f>CV$2*EXP(- CV$1 * ($B48*_c1+$C48*_c2+$D48*_c3+'Input spectra'!$Y47))</f>
        <v>2.0958096835220808E-17</v>
      </c>
      <c r="CW48">
        <f>CW$2*EXP(- CW$1 * ($B48*_c1+$C48*_c2+$D48*_c3+'Input spectra'!$Y47))</f>
        <v>1.0422598358123111E-17</v>
      </c>
      <c r="CX48">
        <f>CX$2*EXP(- CX$1 * ($B48*_c1+$C48*_c2+$D48*_c3+'Input spectra'!$Y47))</f>
        <v>4.9899847119802198E-18</v>
      </c>
      <c r="CY48">
        <f>CY$2*EXP(- CY$1 * ($B48*_c1+$C48*_c2+$D48*_c3+'Input spectra'!$Y47))</f>
        <v>2.244451903121272E-18</v>
      </c>
      <c r="CZ48">
        <f>CZ$2*EXP(- CZ$1 * ($B48*_c1+$C48*_c2+$D48*_c3+'Input spectra'!$Y47))</f>
        <v>9.1156431421104433E-19</v>
      </c>
      <c r="DA48">
        <f>DA$2*EXP(- DA$1 * ($B48*_c1+$C48*_c2+$D48*_c3+'Input spectra'!$Y47))</f>
        <v>3.087138922022962E-19</v>
      </c>
      <c r="DB48">
        <f>DB$2*EXP(- DB$1 * ($B48*_c1+$C48*_c2+$D48*_c3+'Input spectra'!$Y47))</f>
        <v>7.0359755651024987E-20</v>
      </c>
      <c r="DC48">
        <f>DC$2*EXP(- DC$1 * ($B48*_c1+$C48*_c2+$D48*_c3+'Input spectra'!$Y47))</f>
        <v>3.2551397034069224E-21</v>
      </c>
      <c r="DD48">
        <f>DD$2*EXP(- DD$1 * ($B48*_c1+$C48*_c2+$D48*_c3+'Input spectra'!$Y47))</f>
        <v>0</v>
      </c>
      <c r="DE48">
        <f>DE$2*EXP(- DE$1 * ($B48*_c1+$C48*_c2+$D48*_c3+'Input spectra'!$Y47))</f>
        <v>0</v>
      </c>
      <c r="DF48">
        <f>DF$2*EXP(- DF$1 * ($B48*_c1+$C48*_c2+$D48*_c3+'Input spectra'!$Y47))</f>
        <v>0</v>
      </c>
      <c r="DG48">
        <f>DG$2*EXP(- DG$1 * ($B48*_c1+$C48*_c2+$D48*_c3+'Input spectra'!$Y47))</f>
        <v>0</v>
      </c>
      <c r="DH48">
        <f>DH$2*EXP(- DH$1 * ($B48*_c1+$C48*_c2+$D48*_c3+'Input spectra'!$Y47))</f>
        <v>0</v>
      </c>
      <c r="DI48">
        <f>DI$2*EXP(- DI$1 * ($B48*_c1+$C48*_c2+$D48*_c3+'Input spectra'!$Y47))</f>
        <v>0</v>
      </c>
      <c r="DJ48">
        <f>DJ$2*EXP(- DJ$1 * ($B48*_c1+$C48*_c2+$D48*_c3+'Input spectra'!$Y47))</f>
        <v>0</v>
      </c>
      <c r="DK48">
        <f>DK$2*EXP(- DK$1 * ($B48*_c1+$C48*_c2+$D48*_c3+'Input spectra'!$Y47))</f>
        <v>0</v>
      </c>
      <c r="DL48">
        <f>DL$2*EXP(- DL$1 * ($B48*_c1+$C48*_c2+$D48*_c3+'Input spectra'!$Y47))</f>
        <v>0</v>
      </c>
      <c r="DM48">
        <f>DM$2*EXP(- DM$1 * ($B48*_c1+$C48*_c2+$D48*_c3+'Input spectra'!$Y47))</f>
        <v>0</v>
      </c>
      <c r="DN48">
        <f>DN$2*EXP(- DN$1 * ($B48*_c1+$C48*_c2+$D48*_c3+'Input spectra'!$Y47))</f>
        <v>0</v>
      </c>
      <c r="DO48">
        <f>DO$2*EXP(- DO$1 * ($B48*_c1+$C48*_c2+$D48*_c3+'Input spectra'!$Y47))</f>
        <v>0</v>
      </c>
      <c r="DP48">
        <f>DP$2*EXP(- DP$1 * ($B48*_c1+$C48*_c2+$D48*_c3+'Input spectra'!$Y47))</f>
        <v>0</v>
      </c>
      <c r="DQ48">
        <f>DQ$2*EXP(- DQ$1 * ($B48*_c1+$C48*_c2+$D48*_c3+'Input spectra'!$Y47))</f>
        <v>0</v>
      </c>
      <c r="DR48">
        <f>DR$2*EXP(- DR$1 * ($B48*_c1+$C48*_c2+$D48*_c3+'Input spectra'!$Y47))</f>
        <v>0</v>
      </c>
      <c r="DS48">
        <f>DS$2*EXP(- DS$1 * ($B48*_c1+$C48*_c2+$D48*_c3+'Input spectra'!$Y47))</f>
        <v>0</v>
      </c>
      <c r="DT48">
        <f>DT$2*EXP(- DT$1 * ($B48*_c1+$C48*_c2+$D48*_c3+'Input spectra'!$Y47))</f>
        <v>0</v>
      </c>
      <c r="DU48">
        <f>DU$2*EXP(- DU$1 * ($B48*_c1+$C48*_c2+$D48*_c3+'Input spectra'!$Y47))</f>
        <v>0</v>
      </c>
      <c r="DV48">
        <f>DV$2*EXP(- DV$1 * ($B48*_c1+$C48*_c2+$D48*_c3+'Input spectra'!$Y47))</f>
        <v>0</v>
      </c>
      <c r="DW48">
        <f>DW$2*EXP(- DW$1 * ($B48*_c1+$C48*_c2+$D48*_c3+'Input spectra'!$Y47))</f>
        <v>0</v>
      </c>
      <c r="DX48">
        <f>DX$2*EXP(- DX$1 * ($B48*_c1+$C48*_c2+$D48*_c3+'Input spectra'!$Y47))</f>
        <v>0</v>
      </c>
      <c r="DY48">
        <f>DY$2*EXP(- DY$1 * ($B48*_c1+$C48*_c2+$D48*_c3+'Input spectra'!$Y47))</f>
        <v>0</v>
      </c>
      <c r="DZ48">
        <f>DZ$2*EXP(- DZ$1 * ($B48*_c1+$C48*_c2+$D48*_c3+'Input spectra'!$Y47))</f>
        <v>0</v>
      </c>
      <c r="EA48">
        <f>EA$2*EXP(- EA$1 * ($B48*_c1+$C48*_c2+$D48*_c3+'Input spectra'!$Y47))</f>
        <v>0</v>
      </c>
      <c r="EB48">
        <f>EB$2*EXP(- EB$1 * ($B48*_c1+$C48*_c2+$D48*_c3+'Input spectra'!$Y47))</f>
        <v>0</v>
      </c>
      <c r="EC48">
        <f>EC$2*EXP(- EC$1 * ($B48*_c1+$C48*_c2+$D48*_c3+'Input spectra'!$Y47))</f>
        <v>0</v>
      </c>
      <c r="ED48">
        <f>ED$2*EXP(- ED$1 * ($B48*_c1+$C48*_c2+$D48*_c3+'Input spectra'!$Y47))</f>
        <v>0</v>
      </c>
      <c r="EE48">
        <f>EE$2*EXP(- EE$1 * ($B48*_c1+$C48*_c2+$D48*_c3+'Input spectra'!$Y47))</f>
        <v>0</v>
      </c>
      <c r="EF48">
        <f>EF$2*EXP(- EF$1 * ($B48*_c1+$C48*_c2+$D48*_c3+'Input spectra'!$Y47))</f>
        <v>0</v>
      </c>
      <c r="EG48">
        <f>EG$2*EXP(- EG$1 * ($B48*_c1+$C48*_c2+$D48*_c3+'Input spectra'!$Y47))</f>
        <v>0</v>
      </c>
      <c r="EH48">
        <f>EH$2*EXP(- EH$1 * ($B48*_c1+$C48*_c2+$D48*_c3+'Input spectra'!$Y47))</f>
        <v>0</v>
      </c>
      <c r="EI48">
        <f>EI$2*EXP(- EI$1 * ($B48*_c1+$C48*_c2+$D48*_c3+'Input spectra'!$Y47))</f>
        <v>0</v>
      </c>
      <c r="EJ48">
        <f>EJ$2*EXP(- EJ$1 * ($B48*_c1+$C48*_c2+$D48*_c3+'Input spectra'!$Y47))</f>
        <v>0</v>
      </c>
      <c r="EK48">
        <f>EK$2*EXP(- EK$1 * ($B48*_c1+$C48*_c2+$D48*_c3+'Input spectra'!$Y47))</f>
        <v>0</v>
      </c>
      <c r="EL48">
        <f>EL$2*EXP(- EL$1 * ($B48*_c1+$C48*_c2+$D48*_c3+'Input spectra'!$Y47))</f>
        <v>0</v>
      </c>
      <c r="EM48">
        <f>EM$2*EXP(- EM$1 * ($B48*_c1+$C48*_c2+$D48*_c3+'Input spectra'!$Y47))</f>
        <v>0</v>
      </c>
      <c r="EN48">
        <f>EN$2*EXP(- EN$1 * ($B48*_c1+$C48*_c2+$D48*_c3+'Input spectra'!$Y47))</f>
        <v>0</v>
      </c>
      <c r="EO48">
        <f>EO$2*EXP(- EO$1 * ($B48*_c1+$C48*_c2+$D48*_c3+'Input spectra'!$Y47))</f>
        <v>0</v>
      </c>
      <c r="EP48">
        <f>EP$2*EXP(- EP$1 * ($B48*_c1+$C48*_c2+$D48*_c3+'Input spectra'!$Y47))</f>
        <v>0</v>
      </c>
      <c r="EQ48">
        <f>EQ$2*EXP(- EQ$1 * ($B48*_c1+$C48*_c2+$D48*_c3+'Input spectra'!$Y47))</f>
        <v>0</v>
      </c>
      <c r="ER48">
        <f>ER$2*EXP(- ER$1 * ($B48*_c1+$C48*_c2+$D48*_c3+'Input spectra'!$Y47))</f>
        <v>0</v>
      </c>
      <c r="ES48">
        <f>ES$2*EXP(- ES$1 * ($B48*_c1+$C48*_c2+$D48*_c3+'Input spectra'!$Y47))</f>
        <v>0</v>
      </c>
      <c r="ET48">
        <f>ET$2*EXP(- ET$1 * ($B48*_c1+$C48*_c2+$D48*_c3+'Input spectra'!$Y47))</f>
        <v>0</v>
      </c>
      <c r="EU48">
        <f>EU$2*EXP(- EU$1 * ($B48*_c1+$C48*_c2+$D48*_c3+'Input spectra'!$Y47))</f>
        <v>0</v>
      </c>
      <c r="EV48">
        <f>EV$2*EXP(- EV$1 * ($B48*_c1+$C48*_c2+$D48*_c3+'Input spectra'!$Y47))</f>
        <v>0</v>
      </c>
      <c r="EW48">
        <f>EW$2*EXP(- EW$1 * ($B48*_c1+$C48*_c2+$D48*_c3+'Input spectra'!$Y47))</f>
        <v>0</v>
      </c>
      <c r="EX48">
        <f>EX$2*EXP(- EX$1 * ($B48*_c1+$C48*_c2+$D48*_c3+'Input spectra'!$Y47))</f>
        <v>0</v>
      </c>
      <c r="EY48">
        <f>EY$2*EXP(- EY$1 * ($B48*_c1+$C48*_c2+$D48*_c3+'Input spectra'!$Y47))</f>
        <v>0</v>
      </c>
      <c r="FA48">
        <f t="shared" si="0"/>
        <v>7.3689892819332581E-2</v>
      </c>
      <c r="FD48">
        <f>(1-EXP(-($B48*_c1+$C48*_c2+$D48*_c3+'Input spectra'!$Y47)*_t))/2</f>
        <v>0.3997771932956406</v>
      </c>
      <c r="FE48">
        <f>LN(1-FD48)/(-($B48*_c1+$C48*_c2+$D48*_c3+'Input spectra'!$Y47))</f>
        <v>0.15880115545869813</v>
      </c>
    </row>
    <row r="49" spans="1:161" x14ac:dyDescent="0.25">
      <c r="A49">
        <v>510</v>
      </c>
      <c r="B49">
        <f>'Input spectra'!B48</f>
        <v>9.7137960120607297E-2</v>
      </c>
      <c r="C49">
        <f>'Input spectra'!D48</f>
        <v>0</v>
      </c>
      <c r="D49">
        <f>'Input spectra'!F48</f>
        <v>0.98814883433688405</v>
      </c>
      <c r="E49">
        <f>E$2*EXP(- E$1 * ($B49*_c1+$C49*_c2+$D49*_c3+'Input spectra'!$Y48))</f>
        <v>2.0653927966864227E-2</v>
      </c>
      <c r="F49">
        <f>F$2*EXP(- F$1 * ($B49*_c1+$C49*_c2+$D49*_c3+'Input spectra'!$Y48))</f>
        <v>1.4582303948645146E-2</v>
      </c>
      <c r="G49">
        <f>G$2*EXP(- G$1 * ($B49*_c1+$C49*_c2+$D49*_c3+'Input spectra'!$Y48))</f>
        <v>1.029499788269625E-2</v>
      </c>
      <c r="H49">
        <f>H$2*EXP(- H$1 * ($B49*_c1+$C49*_c2+$D49*_c3+'Input spectra'!$Y48))</f>
        <v>7.2677948078975962E-3</v>
      </c>
      <c r="I49">
        <f>I$2*EXP(- I$1 * ($B49*_c1+$C49*_c2+$D49*_c3+'Input spectra'!$Y48))</f>
        <v>5.1304443230571727E-3</v>
      </c>
      <c r="J49">
        <f>J$2*EXP(- J$1 * ($B49*_c1+$C49*_c2+$D49*_c3+'Input spectra'!$Y48))</f>
        <v>3.6214530879021471E-3</v>
      </c>
      <c r="K49">
        <f>K$2*EXP(- K$1 * ($B49*_c1+$C49*_c2+$D49*_c3+'Input spectra'!$Y48))</f>
        <v>2.5561476788122485E-3</v>
      </c>
      <c r="L49">
        <f>L$2*EXP(- L$1 * ($B49*_c1+$C49*_c2+$D49*_c3+'Input spectra'!$Y48))</f>
        <v>1.8041133980222081E-3</v>
      </c>
      <c r="M49">
        <f>M$2*EXP(- M$1 * ($B49*_c1+$C49*_c2+$D49*_c3+'Input spectra'!$Y48))</f>
        <v>1.2732572201832868E-3</v>
      </c>
      <c r="N49">
        <f>N$2*EXP(- N$1 * ($B49*_c1+$C49*_c2+$D49*_c3+'Input spectra'!$Y48))</f>
        <v>8.9855050275553818E-4</v>
      </c>
      <c r="O49">
        <f>O$2*EXP(- O$1 * ($B49*_c1+$C49*_c2+$D49*_c3+'Input spectra'!$Y48))</f>
        <v>6.3407766713617284E-4</v>
      </c>
      <c r="P49">
        <f>P$2*EXP(- P$1 * ($B49*_c1+$C49*_c2+$D49*_c3+'Input spectra'!$Y48))</f>
        <v>4.4742024211484734E-4</v>
      </c>
      <c r="Q49">
        <f>Q$2*EXP(- Q$1 * ($B49*_c1+$C49*_c2+$D49*_c3+'Input spectra'!$Y48))</f>
        <v>3.1569054840371381E-4</v>
      </c>
      <c r="R49">
        <f>R$2*EXP(- R$1 * ($B49*_c1+$C49*_c2+$D49*_c3+'Input spectra'!$Y48))</f>
        <v>2.2273059343798102E-4</v>
      </c>
      <c r="S49">
        <f>S$2*EXP(- S$1 * ($B49*_c1+$C49*_c2+$D49*_c3+'Input spectra'!$Y48))</f>
        <v>1.5713396367563663E-4</v>
      </c>
      <c r="T49">
        <f>T$2*EXP(- T$1 * ($B49*_c1+$C49*_c2+$D49*_c3+'Input spectra'!$Y48))</f>
        <v>1.1084897873263326E-4</v>
      </c>
      <c r="U49">
        <f>U$2*EXP(- U$1 * ($B49*_c1+$C49*_c2+$D49*_c3+'Input spectra'!$Y48))</f>
        <v>7.8192355659751744E-5</v>
      </c>
      <c r="V49">
        <f>V$2*EXP(- V$1 * ($B49*_c1+$C49*_c2+$D49*_c3+'Input spectra'!$Y48))</f>
        <v>5.5152777388997369E-5</v>
      </c>
      <c r="W49">
        <f>W$2*EXP(- W$1 * ($B49*_c1+$C49*_c2+$D49*_c3+'Input spectra'!$Y48))</f>
        <v>3.8899182566975983E-5</v>
      </c>
      <c r="X49">
        <f>X$2*EXP(- X$1 * ($B49*_c1+$C49*_c2+$D49*_c3+'Input spectra'!$Y48))</f>
        <v>2.7433615953975938E-5</v>
      </c>
      <c r="Y49">
        <f>Y$2*EXP(- Y$1 * ($B49*_c1+$C49*_c2+$D49*_c3+'Input spectra'!$Y48))</f>
        <v>1.9346152559787757E-5</v>
      </c>
      <c r="Z49">
        <f>Z$2*EXP(- Z$1 * ($B49*_c1+$C49*_c2+$D49*_c3+'Input spectra'!$Y48))</f>
        <v>1.3641891927393356E-5</v>
      </c>
      <c r="AA49">
        <f>AA$2*EXP(- AA$1 * ($B49*_c1+$C49*_c2+$D49*_c3+'Input spectra'!$Y48))</f>
        <v>9.6188355331898584E-6</v>
      </c>
      <c r="AB49">
        <f>AB$2*EXP(- AB$1 * ($B49*_c1+$C49*_c2+$D49*_c3+'Input spectra'!$Y48))</f>
        <v>6.7816868518708944E-6</v>
      </c>
      <c r="AC49">
        <f>AC$2*EXP(- AC$1 * ($B49*_c1+$C49*_c2+$D49*_c3+'Input spectra'!$Y48))</f>
        <v>4.7810108570722286E-6</v>
      </c>
      <c r="AD49">
        <f>AD$2*EXP(- AD$1 * ($B49*_c1+$C49*_c2+$D49*_c3+'Input spectra'!$Y48))</f>
        <v>3.3702949004787336E-6</v>
      </c>
      <c r="AE49">
        <f>AE$2*EXP(- AE$1 * ($B49*_c1+$C49*_c2+$D49*_c3+'Input spectra'!$Y48))</f>
        <v>2.3756455684102031E-6</v>
      </c>
      <c r="AF49">
        <f>AF$2*EXP(- AF$1 * ($B49*_c1+$C49*_c2+$D49*_c3+'Input spectra'!$Y48))</f>
        <v>1.6744043362585025E-6</v>
      </c>
      <c r="AG49">
        <f>AG$2*EXP(- AG$1 * ($B49*_c1+$C49*_c2+$D49*_c3+'Input spectra'!$Y48))</f>
        <v>1.1800579734846916E-6</v>
      </c>
      <c r="AH49">
        <f>AH$2*EXP(- AH$1 * ($B49*_c1+$C49*_c2+$D49*_c3+'Input spectra'!$Y48))</f>
        <v>8.3159142437718761E-7</v>
      </c>
      <c r="AI49">
        <f>AI$2*EXP(- AI$1 * ($B49*_c1+$C49*_c2+$D49*_c3+'Input spectra'!$Y48))</f>
        <v>5.8597574657039081E-7</v>
      </c>
      <c r="AJ49">
        <f>AJ$2*EXP(- AJ$1 * ($B49*_c1+$C49*_c2+$D49*_c3+'Input spectra'!$Y48))</f>
        <v>4.1286832682710309E-7</v>
      </c>
      <c r="AK49">
        <f>AK$2*EXP(- AK$1 * ($B49*_c1+$C49*_c2+$D49*_c3+'Input spectra'!$Y48))</f>
        <v>2.9087411038435871E-7</v>
      </c>
      <c r="AL49">
        <f>AL$2*EXP(- AL$1 * ($B49*_c1+$C49*_c2+$D49*_c3+'Input spectra'!$Y48))</f>
        <v>2.0490823387034784E-7</v>
      </c>
      <c r="AM49">
        <f>AM$2*EXP(- AM$1 * ($B49*_c1+$C49*_c2+$D49*_c3+'Input spectra'!$Y48))</f>
        <v>1.4433572533321981E-7</v>
      </c>
      <c r="AN49">
        <f>AN$2*EXP(- AN$1 * ($B49*_c1+$C49*_c2+$D49*_c3+'Input spectra'!$Y48))</f>
        <v>1.0165940848716938E-7</v>
      </c>
      <c r="AO49">
        <f>AO$2*EXP(- AO$1 * ($B49*_c1+$C49*_c2+$D49*_c3+'Input spectra'!$Y48))</f>
        <v>7.1594527776027782E-8</v>
      </c>
      <c r="AP49">
        <f>AP$2*EXP(- AP$1 * ($B49*_c1+$C49*_c2+$D49*_c3+'Input spectra'!$Y48))</f>
        <v>5.0416160389252162E-8</v>
      </c>
      <c r="AQ49">
        <f>AQ$2*EXP(- AQ$1 * ($B49*_c1+$C49*_c2+$D49*_c3+'Input spectra'!$Y48))</f>
        <v>3.5499034900862669E-8</v>
      </c>
      <c r="AR49">
        <f>AR$2*EXP(- AR$1 * ($B49*_c1+$C49*_c2+$D49*_c3+'Input spectra'!$Y48))</f>
        <v>2.4993051932465611E-8</v>
      </c>
      <c r="AS49">
        <f>AS$2*EXP(- AS$1 * ($B49*_c1+$C49*_c2+$D49*_c3+'Input spectra'!$Y48))</f>
        <v>1.7594507036055391E-8</v>
      </c>
      <c r="AT49">
        <f>AT$2*EXP(- AT$1 * ($B49*_c1+$C49*_c2+$D49*_c3+'Input spectra'!$Y48))</f>
        <v>1.238480157608274E-8</v>
      </c>
      <c r="AU49">
        <f>AU$2*EXP(- AU$1 * ($B49*_c1+$C49*_c2+$D49*_c3+'Input spectra'!$Y48))</f>
        <v>8.7167418268134797E-9</v>
      </c>
      <c r="AV49">
        <f>AV$2*EXP(- AV$1 * ($B49*_c1+$C49*_c2+$D49*_c3+'Input spectra'!$Y48))</f>
        <v>6.1343917417869374E-9</v>
      </c>
      <c r="AW49">
        <f>AW$2*EXP(- AW$1 * ($B49*_c1+$C49*_c2+$D49*_c3+'Input spectra'!$Y48))</f>
        <v>4.3165820824858342E-9</v>
      </c>
      <c r="AX49">
        <f>AX$2*EXP(- AX$1 * ($B49*_c1+$C49*_c2+$D49*_c3+'Input spectra'!$Y48))</f>
        <v>3.0370967183390193E-9</v>
      </c>
      <c r="AY49">
        <f>AY$2*EXP(- AY$1 * ($B49*_c1+$C49*_c2+$D49*_c3+'Input spectra'!$Y48))</f>
        <v>1.9287151731411602E-9</v>
      </c>
      <c r="AZ49">
        <f>AZ$2*EXP(- AZ$1 * ($B49*_c1+$C49*_c2+$D49*_c3+'Input spectra'!$Y48))</f>
        <v>1.1773558831560369E-9</v>
      </c>
      <c r="BA49">
        <f>BA$2*EXP(- BA$1 * ($B49*_c1+$C49*_c2+$D49*_c3+'Input spectra'!$Y48))</f>
        <v>7.5715095529139725E-10</v>
      </c>
      <c r="BB49">
        <f>BB$2*EXP(- BB$1 * ($B49*_c1+$C49*_c2+$D49*_c3+'Input spectra'!$Y48))</f>
        <v>4.9548325086989997E-10</v>
      </c>
      <c r="BC49">
        <f>BC$2*EXP(- BC$1 * ($B49*_c1+$C49*_c2+$D49*_c3+'Input spectra'!$Y48))</f>
        <v>3.2745868646663358E-10</v>
      </c>
      <c r="BD49">
        <f>BD$2*EXP(- BD$1 * ($B49*_c1+$C49*_c2+$D49*_c3+'Input spectra'!$Y48))</f>
        <v>2.1785600317066828E-10</v>
      </c>
      <c r="BE49">
        <f>BE$2*EXP(- BE$1 * ($B49*_c1+$C49*_c2+$D49*_c3+'Input spectra'!$Y48))</f>
        <v>1.456524866862528E-10</v>
      </c>
      <c r="BF49">
        <f>BF$2*EXP(- BF$1 * ($B49*_c1+$C49*_c2+$D49*_c3+'Input spectra'!$Y48))</f>
        <v>9.7755609765373107E-11</v>
      </c>
      <c r="BG49">
        <f>BG$2*EXP(- BG$1 * ($B49*_c1+$C49*_c2+$D49*_c3+'Input spectra'!$Y48))</f>
        <v>6.5816343862982968E-11</v>
      </c>
      <c r="BH49">
        <f>BH$2*EXP(- BH$1 * ($B49*_c1+$C49*_c2+$D49*_c3+'Input spectra'!$Y48))</f>
        <v>4.442999560207851E-11</v>
      </c>
      <c r="BI49">
        <f>BI$2*EXP(- BI$1 * ($B49*_c1+$C49*_c2+$D49*_c3+'Input spectra'!$Y48))</f>
        <v>3.0061292692766271E-11</v>
      </c>
      <c r="BJ49">
        <f>BJ$2*EXP(- BJ$1 * ($B49*_c1+$C49*_c2+$D49*_c3+'Input spectra'!$Y48))</f>
        <v>2.0379981039753254E-11</v>
      </c>
      <c r="BK49">
        <f>BK$2*EXP(- BK$1 * ($B49*_c1+$C49*_c2+$D49*_c3+'Input spectra'!$Y48))</f>
        <v>1.3840972335857672E-11</v>
      </c>
      <c r="BL49">
        <f>BL$2*EXP(- BL$1 * ($B49*_c1+$C49*_c2+$D49*_c3+'Input spectra'!$Y48))</f>
        <v>9.4149258556607489E-12</v>
      </c>
      <c r="BM49">
        <f>BM$2*EXP(- BM$1 * ($B49*_c1+$C49*_c2+$D49*_c3+'Input spectra'!$Y48))</f>
        <v>6.413416473805182E-12</v>
      </c>
      <c r="BN49">
        <f>BN$2*EXP(- BN$1 * ($B49*_c1+$C49*_c2+$D49*_c3+'Input spectra'!$Y48))</f>
        <v>4.374512058651119E-12</v>
      </c>
      <c r="BO49">
        <f>BO$2*EXP(- BO$1 * ($B49*_c1+$C49*_c2+$D49*_c3+'Input spectra'!$Y48))</f>
        <v>2.9873843897890101E-12</v>
      </c>
      <c r="BP49">
        <f>BP$2*EXP(- BP$1 * ($B49*_c1+$C49*_c2+$D49*_c3+'Input spectra'!$Y48))</f>
        <v>2.0423686829193516E-12</v>
      </c>
      <c r="BQ49">
        <f>BQ$2*EXP(- BQ$1 * ($B49*_c1+$C49*_c2+$D49*_c3+'Input spectra'!$Y48))</f>
        <v>1.3977330260044094E-12</v>
      </c>
      <c r="BR49">
        <f>BR$2*EXP(- BR$1 * ($B49*_c1+$C49*_c2+$D49*_c3+'Input spectra'!$Y48))</f>
        <v>9.5748320215499988E-13</v>
      </c>
      <c r="BS49">
        <f>BS$2*EXP(- BS$1 * ($B49*_c1+$C49*_c2+$D49*_c3+'Input spectra'!$Y48))</f>
        <v>6.5649028829174314E-13</v>
      </c>
      <c r="BT49">
        <f>BT$2*EXP(- BT$1 * ($B49*_c1+$C49*_c2+$D49*_c3+'Input spectra'!$Y48))</f>
        <v>4.5049707024982877E-13</v>
      </c>
      <c r="BU49">
        <f>BU$2*EXP(- BU$1 * ($B49*_c1+$C49*_c2+$D49*_c3+'Input spectra'!$Y48))</f>
        <v>3.0938622629502647E-13</v>
      </c>
      <c r="BV49">
        <f>BV$2*EXP(- BV$1 * ($B49*_c1+$C49*_c2+$D49*_c3+'Input spectra'!$Y48))</f>
        <v>2.1263573883273804E-13</v>
      </c>
      <c r="BW49">
        <f>BW$2*EXP(- BW$1 * ($B49*_c1+$C49*_c2+$D49*_c3+'Input spectra'!$Y48))</f>
        <v>1.4624485337777205E-13</v>
      </c>
      <c r="BX49">
        <f>BX$2*EXP(- BX$1 * ($B49*_c1+$C49*_c2+$D49*_c3+'Input spectra'!$Y48))</f>
        <v>1.0065104933809888E-13</v>
      </c>
      <c r="BY49">
        <f>BY$2*EXP(- BY$1 * ($B49*_c1+$C49*_c2+$D49*_c3+'Input spectra'!$Y48))</f>
        <v>6.9316258972959943E-14</v>
      </c>
      <c r="BZ49">
        <f>BZ$2*EXP(- BZ$1 * ($B49*_c1+$C49*_c2+$D49*_c3+'Input spectra'!$Y48))</f>
        <v>4.7765895453573635E-14</v>
      </c>
      <c r="CA49">
        <f>CA$2*EXP(- CA$1 * ($B49*_c1+$C49*_c2+$D49*_c3+'Input spectra'!$Y48))</f>
        <v>3.2934774336121935E-14</v>
      </c>
      <c r="CB49">
        <f>CB$2*EXP(- CB$1 * ($B49*_c1+$C49*_c2+$D49*_c3+'Input spectra'!$Y48))</f>
        <v>2.2721359531907557E-14</v>
      </c>
      <c r="CC49">
        <f>CC$2*EXP(- CC$1 * ($B49*_c1+$C49*_c2+$D49*_c3+'Input spectra'!$Y48))</f>
        <v>1.5683627219357712E-14</v>
      </c>
      <c r="CD49">
        <f>CD$2*EXP(- CD$1 * ($B49*_c1+$C49*_c2+$D49*_c3+'Input spectra'!$Y48))</f>
        <v>1.0831328960750106E-14</v>
      </c>
      <c r="CE49">
        <f>CE$2*EXP(- CE$1 * ($B49*_c1+$C49*_c2+$D49*_c3+'Input spectra'!$Y48))</f>
        <v>7.4839546025186842E-15</v>
      </c>
      <c r="CF49">
        <f>CF$2*EXP(- CF$1 * ($B49*_c1+$C49*_c2+$D49*_c3+'Input spectra'!$Y48))</f>
        <v>5.1735235322920833E-15</v>
      </c>
      <c r="CG49">
        <f>CG$2*EXP(- CG$1 * ($B49*_c1+$C49*_c2+$D49*_c3+'Input spectra'!$Y48))</f>
        <v>3.5779960896161782E-15</v>
      </c>
      <c r="CH49">
        <f>CH$2*EXP(- CH$1 * ($B49*_c1+$C49*_c2+$D49*_c3+'Input spectra'!$Y48))</f>
        <v>2.4756212030700356E-15</v>
      </c>
      <c r="CI49">
        <f>CI$2*EXP(- CI$1 * ($B49*_c1+$C49*_c2+$D49*_c3+'Input spectra'!$Y48))</f>
        <v>1.7136124965486949E-15</v>
      </c>
      <c r="CJ49">
        <f>CJ$2*EXP(- CJ$1 * ($B49*_c1+$C49*_c2+$D49*_c3+'Input spectra'!$Y48))</f>
        <v>1.186639343088765E-15</v>
      </c>
      <c r="CK49">
        <f>CK$2*EXP(- CK$1 * ($B49*_c1+$C49*_c2+$D49*_c3+'Input spectra'!$Y48))</f>
        <v>8.2204678149021426E-16</v>
      </c>
      <c r="CL49">
        <f>CL$2*EXP(- CL$1 * ($B49*_c1+$C49*_c2+$D49*_c3+'Input spectra'!$Y48))</f>
        <v>5.6969223774327414E-16</v>
      </c>
      <c r="CM49">
        <f>CM$2*EXP(- CM$1 * ($B49*_c1+$C49*_c2+$D49*_c3+'Input spectra'!$Y48))</f>
        <v>3.9495232378882977E-16</v>
      </c>
      <c r="CN49">
        <f>CN$2*EXP(- CN$1 * ($B49*_c1+$C49*_c2+$D49*_c3+'Input spectra'!$Y48))</f>
        <v>2.7390790047228657E-16</v>
      </c>
      <c r="CO49">
        <f>CO$2*EXP(- CO$1 * ($B49*_c1+$C49*_c2+$D49*_c3+'Input spectra'!$Y48))</f>
        <v>1.9002692305595699E-16</v>
      </c>
      <c r="CP49">
        <f>CP$2*EXP(- CP$1 * ($B49*_c1+$C49*_c2+$D49*_c3+'Input spectra'!$Y48))</f>
        <v>1.3187784094679666E-16</v>
      </c>
      <c r="CQ49">
        <f>CQ$2*EXP(- CQ$1 * ($B49*_c1+$C49*_c2+$D49*_c3+'Input spectra'!$Y48))</f>
        <v>9.1552516631311986E-17</v>
      </c>
      <c r="CR49">
        <f>CR$2*EXP(- CR$1 * ($B49*_c1+$C49*_c2+$D49*_c3+'Input spectra'!$Y48))</f>
        <v>6.3577928648716182E-17</v>
      </c>
      <c r="CS49">
        <f>CS$2*EXP(- CS$1 * ($B49*_c1+$C49*_c2+$D49*_c3+'Input spectra'!$Y48))</f>
        <v>2.9242001149774728E-17</v>
      </c>
      <c r="CT49">
        <f>CT$2*EXP(- CT$1 * ($B49*_c1+$C49*_c2+$D49*_c3+'Input spectra'!$Y48))</f>
        <v>1.3568179283798685E-17</v>
      </c>
      <c r="CU49">
        <f>CU$2*EXP(- CU$1 * ($B49*_c1+$C49*_c2+$D49*_c3+'Input spectra'!$Y48))</f>
        <v>6.7125941472488627E-18</v>
      </c>
      <c r="CV49">
        <f>CV$2*EXP(- CV$1 * ($B49*_c1+$C49*_c2+$D49*_c3+'Input spectra'!$Y48))</f>
        <v>3.3358894288833588E-18</v>
      </c>
      <c r="CW49">
        <f>CW$2*EXP(- CW$1 * ($B49*_c1+$C49*_c2+$D49*_c3+'Input spectra'!$Y48))</f>
        <v>1.627175254302582E-18</v>
      </c>
      <c r="CX49">
        <f>CX$2*EXP(- CX$1 * ($B49*_c1+$C49*_c2+$D49*_c3+'Input spectra'!$Y48))</f>
        <v>7.6411032488890164E-19</v>
      </c>
      <c r="CY49">
        <f>CY$2*EXP(- CY$1 * ($B49*_c1+$C49*_c2+$D49*_c3+'Input spectra'!$Y48))</f>
        <v>3.3710537753398103E-19</v>
      </c>
      <c r="CZ49">
        <f>CZ$2*EXP(- CZ$1 * ($B49*_c1+$C49*_c2+$D49*_c3+'Input spectra'!$Y48))</f>
        <v>1.3428924020508664E-19</v>
      </c>
      <c r="DA49">
        <f>DA$2*EXP(- DA$1 * ($B49*_c1+$C49*_c2+$D49*_c3+'Input spectra'!$Y48))</f>
        <v>4.4607573427238808E-20</v>
      </c>
      <c r="DB49">
        <f>DB$2*EXP(- DB$1 * ($B49*_c1+$C49*_c2+$D49*_c3+'Input spectra'!$Y48))</f>
        <v>9.9718393342684157E-21</v>
      </c>
      <c r="DC49">
        <f>DC$2*EXP(- DC$1 * ($B49*_c1+$C49*_c2+$D49*_c3+'Input spectra'!$Y48))</f>
        <v>4.5250054491576962E-22</v>
      </c>
      <c r="DD49">
        <f>DD$2*EXP(- DD$1 * ($B49*_c1+$C49*_c2+$D49*_c3+'Input spectra'!$Y48))</f>
        <v>0</v>
      </c>
      <c r="DE49">
        <f>DE$2*EXP(- DE$1 * ($B49*_c1+$C49*_c2+$D49*_c3+'Input spectra'!$Y48))</f>
        <v>0</v>
      </c>
      <c r="DF49">
        <f>DF$2*EXP(- DF$1 * ($B49*_c1+$C49*_c2+$D49*_c3+'Input spectra'!$Y48))</f>
        <v>0</v>
      </c>
      <c r="DG49">
        <f>DG$2*EXP(- DG$1 * ($B49*_c1+$C49*_c2+$D49*_c3+'Input spectra'!$Y48))</f>
        <v>0</v>
      </c>
      <c r="DH49">
        <f>DH$2*EXP(- DH$1 * ($B49*_c1+$C49*_c2+$D49*_c3+'Input spectra'!$Y48))</f>
        <v>0</v>
      </c>
      <c r="DI49">
        <f>DI$2*EXP(- DI$1 * ($B49*_c1+$C49*_c2+$D49*_c3+'Input spectra'!$Y48))</f>
        <v>0</v>
      </c>
      <c r="DJ49">
        <f>DJ$2*EXP(- DJ$1 * ($B49*_c1+$C49*_c2+$D49*_c3+'Input spectra'!$Y48))</f>
        <v>0</v>
      </c>
      <c r="DK49">
        <f>DK$2*EXP(- DK$1 * ($B49*_c1+$C49*_c2+$D49*_c3+'Input spectra'!$Y48))</f>
        <v>0</v>
      </c>
      <c r="DL49">
        <f>DL$2*EXP(- DL$1 * ($B49*_c1+$C49*_c2+$D49*_c3+'Input spectra'!$Y48))</f>
        <v>0</v>
      </c>
      <c r="DM49">
        <f>DM$2*EXP(- DM$1 * ($B49*_c1+$C49*_c2+$D49*_c3+'Input spectra'!$Y48))</f>
        <v>0</v>
      </c>
      <c r="DN49">
        <f>DN$2*EXP(- DN$1 * ($B49*_c1+$C49*_c2+$D49*_c3+'Input spectra'!$Y48))</f>
        <v>0</v>
      </c>
      <c r="DO49">
        <f>DO$2*EXP(- DO$1 * ($B49*_c1+$C49*_c2+$D49*_c3+'Input spectra'!$Y48))</f>
        <v>0</v>
      </c>
      <c r="DP49">
        <f>DP$2*EXP(- DP$1 * ($B49*_c1+$C49*_c2+$D49*_c3+'Input spectra'!$Y48))</f>
        <v>0</v>
      </c>
      <c r="DQ49">
        <f>DQ$2*EXP(- DQ$1 * ($B49*_c1+$C49*_c2+$D49*_c3+'Input spectra'!$Y48))</f>
        <v>0</v>
      </c>
      <c r="DR49">
        <f>DR$2*EXP(- DR$1 * ($B49*_c1+$C49*_c2+$D49*_c3+'Input spectra'!$Y48))</f>
        <v>0</v>
      </c>
      <c r="DS49">
        <f>DS$2*EXP(- DS$1 * ($B49*_c1+$C49*_c2+$D49*_c3+'Input spectra'!$Y48))</f>
        <v>0</v>
      </c>
      <c r="DT49">
        <f>DT$2*EXP(- DT$1 * ($B49*_c1+$C49*_c2+$D49*_c3+'Input spectra'!$Y48))</f>
        <v>0</v>
      </c>
      <c r="DU49">
        <f>DU$2*EXP(- DU$1 * ($B49*_c1+$C49*_c2+$D49*_c3+'Input spectra'!$Y48))</f>
        <v>0</v>
      </c>
      <c r="DV49">
        <f>DV$2*EXP(- DV$1 * ($B49*_c1+$C49*_c2+$D49*_c3+'Input spectra'!$Y48))</f>
        <v>0</v>
      </c>
      <c r="DW49">
        <f>DW$2*EXP(- DW$1 * ($B49*_c1+$C49*_c2+$D49*_c3+'Input spectra'!$Y48))</f>
        <v>0</v>
      </c>
      <c r="DX49">
        <f>DX$2*EXP(- DX$1 * ($B49*_c1+$C49*_c2+$D49*_c3+'Input spectra'!$Y48))</f>
        <v>0</v>
      </c>
      <c r="DY49">
        <f>DY$2*EXP(- DY$1 * ($B49*_c1+$C49*_c2+$D49*_c3+'Input spectra'!$Y48))</f>
        <v>0</v>
      </c>
      <c r="DZ49">
        <f>DZ$2*EXP(- DZ$1 * ($B49*_c1+$C49*_c2+$D49*_c3+'Input spectra'!$Y48))</f>
        <v>0</v>
      </c>
      <c r="EA49">
        <f>EA$2*EXP(- EA$1 * ($B49*_c1+$C49*_c2+$D49*_c3+'Input spectra'!$Y48))</f>
        <v>0</v>
      </c>
      <c r="EB49">
        <f>EB$2*EXP(- EB$1 * ($B49*_c1+$C49*_c2+$D49*_c3+'Input spectra'!$Y48))</f>
        <v>0</v>
      </c>
      <c r="EC49">
        <f>EC$2*EXP(- EC$1 * ($B49*_c1+$C49*_c2+$D49*_c3+'Input spectra'!$Y48))</f>
        <v>0</v>
      </c>
      <c r="ED49">
        <f>ED$2*EXP(- ED$1 * ($B49*_c1+$C49*_c2+$D49*_c3+'Input spectra'!$Y48))</f>
        <v>0</v>
      </c>
      <c r="EE49">
        <f>EE$2*EXP(- EE$1 * ($B49*_c1+$C49*_c2+$D49*_c3+'Input spectra'!$Y48))</f>
        <v>0</v>
      </c>
      <c r="EF49">
        <f>EF$2*EXP(- EF$1 * ($B49*_c1+$C49*_c2+$D49*_c3+'Input spectra'!$Y48))</f>
        <v>0</v>
      </c>
      <c r="EG49">
        <f>EG$2*EXP(- EG$1 * ($B49*_c1+$C49*_c2+$D49*_c3+'Input spectra'!$Y48))</f>
        <v>0</v>
      </c>
      <c r="EH49">
        <f>EH$2*EXP(- EH$1 * ($B49*_c1+$C49*_c2+$D49*_c3+'Input spectra'!$Y48))</f>
        <v>0</v>
      </c>
      <c r="EI49">
        <f>EI$2*EXP(- EI$1 * ($B49*_c1+$C49*_c2+$D49*_c3+'Input spectra'!$Y48))</f>
        <v>0</v>
      </c>
      <c r="EJ49">
        <f>EJ$2*EXP(- EJ$1 * ($B49*_c1+$C49*_c2+$D49*_c3+'Input spectra'!$Y48))</f>
        <v>0</v>
      </c>
      <c r="EK49">
        <f>EK$2*EXP(- EK$1 * ($B49*_c1+$C49*_c2+$D49*_c3+'Input spectra'!$Y48))</f>
        <v>0</v>
      </c>
      <c r="EL49">
        <f>EL$2*EXP(- EL$1 * ($B49*_c1+$C49*_c2+$D49*_c3+'Input spectra'!$Y48))</f>
        <v>0</v>
      </c>
      <c r="EM49">
        <f>EM$2*EXP(- EM$1 * ($B49*_c1+$C49*_c2+$D49*_c3+'Input spectra'!$Y48))</f>
        <v>0</v>
      </c>
      <c r="EN49">
        <f>EN$2*EXP(- EN$1 * ($B49*_c1+$C49*_c2+$D49*_c3+'Input spectra'!$Y48))</f>
        <v>0</v>
      </c>
      <c r="EO49">
        <f>EO$2*EXP(- EO$1 * ($B49*_c1+$C49*_c2+$D49*_c3+'Input spectra'!$Y48))</f>
        <v>0</v>
      </c>
      <c r="EP49">
        <f>EP$2*EXP(- EP$1 * ($B49*_c1+$C49*_c2+$D49*_c3+'Input spectra'!$Y48))</f>
        <v>0</v>
      </c>
      <c r="EQ49">
        <f>EQ$2*EXP(- EQ$1 * ($B49*_c1+$C49*_c2+$D49*_c3+'Input spectra'!$Y48))</f>
        <v>0</v>
      </c>
      <c r="ER49">
        <f>ER$2*EXP(- ER$1 * ($B49*_c1+$C49*_c2+$D49*_c3+'Input spectra'!$Y48))</f>
        <v>0</v>
      </c>
      <c r="ES49">
        <f>ES$2*EXP(- ES$1 * ($B49*_c1+$C49*_c2+$D49*_c3+'Input spectra'!$Y48))</f>
        <v>0</v>
      </c>
      <c r="ET49">
        <f>ET$2*EXP(- ET$1 * ($B49*_c1+$C49*_c2+$D49*_c3+'Input spectra'!$Y48))</f>
        <v>0</v>
      </c>
      <c r="EU49">
        <f>EU$2*EXP(- EU$1 * ($B49*_c1+$C49*_c2+$D49*_c3+'Input spectra'!$Y48))</f>
        <v>0</v>
      </c>
      <c r="EV49">
        <f>EV$2*EXP(- EV$1 * ($B49*_c1+$C49*_c2+$D49*_c3+'Input spectra'!$Y48))</f>
        <v>0</v>
      </c>
      <c r="EW49">
        <f>EW$2*EXP(- EW$1 * ($B49*_c1+$C49*_c2+$D49*_c3+'Input spectra'!$Y48))</f>
        <v>0</v>
      </c>
      <c r="EX49">
        <f>EX$2*EXP(- EX$1 * ($B49*_c1+$C49*_c2+$D49*_c3+'Input spectra'!$Y48))</f>
        <v>0</v>
      </c>
      <c r="EY49">
        <f>EY$2*EXP(- EY$1 * ($B49*_c1+$C49*_c2+$D49*_c3+'Input spectra'!$Y48))</f>
        <v>0</v>
      </c>
      <c r="FA49">
        <f t="shared" si="0"/>
        <v>7.0236152973930072E-2</v>
      </c>
      <c r="FD49">
        <f>(1-EXP(-($B49*_c1+$C49*_c2+$D49*_c3+'Input spectra'!$Y48)*_t))/2</f>
        <v>0.40901722430247284</v>
      </c>
      <c r="FE49">
        <f>LN(1-FD49)/(-($B49*_c1+$C49*_c2+$D49*_c3+'Input spectra'!$Y48))</f>
        <v>0.154339078343431</v>
      </c>
    </row>
    <row r="50" spans="1:161" x14ac:dyDescent="0.25">
      <c r="A50">
        <v>515</v>
      </c>
      <c r="B50">
        <f>'Input spectra'!B49</f>
        <v>8.1835402661186996E-2</v>
      </c>
      <c r="C50">
        <f>'Input spectra'!D49</f>
        <v>0</v>
      </c>
      <c r="D50">
        <f>'Input spectra'!F49</f>
        <v>0.87060035126935997</v>
      </c>
      <c r="E50">
        <f>E$2*EXP(- E$1 * ($B50*_c1+$C50*_c2+$D50*_c3+'Input spectra'!$Y49))</f>
        <v>2.0653927966864227E-2</v>
      </c>
      <c r="F50">
        <f>F$2*EXP(- F$1 * ($B50*_c1+$C50*_c2+$D50*_c3+'Input spectra'!$Y49))</f>
        <v>1.519845690437195E-2</v>
      </c>
      <c r="G50">
        <f>G$2*EXP(- G$1 * ($B50*_c1+$C50*_c2+$D50*_c3+'Input spectra'!$Y49))</f>
        <v>1.1183376904074746E-2</v>
      </c>
      <c r="H50">
        <f>H$2*EXP(- H$1 * ($B50*_c1+$C50*_c2+$D50*_c3+'Input spectra'!$Y49))</f>
        <v>8.228538540483981E-3</v>
      </c>
      <c r="I50">
        <f>I$2*EXP(- I$1 * ($B50*_c1+$C50*_c2+$D50*_c3+'Input spectra'!$Y49))</f>
        <v>6.0540831186623196E-3</v>
      </c>
      <c r="J50">
        <f>J$2*EXP(- J$1 * ($B50*_c1+$C50*_c2+$D50*_c3+'Input spectra'!$Y49))</f>
        <v>4.4539938618521676E-3</v>
      </c>
      <c r="K50">
        <f>K$2*EXP(- K$1 * ($B50*_c1+$C50*_c2+$D50*_c3+'Input spectra'!$Y49))</f>
        <v>3.2766197273518447E-3</v>
      </c>
      <c r="L50">
        <f>L$2*EXP(- L$1 * ($B50*_c1+$C50*_c2+$D50*_c3+'Input spectra'!$Y49))</f>
        <v>2.4103343076922654E-3</v>
      </c>
      <c r="M50">
        <f>M$2*EXP(- M$1 * ($B50*_c1+$C50*_c2+$D50*_c3+'Input spectra'!$Y49))</f>
        <v>1.7729763735470526E-3</v>
      </c>
      <c r="N50">
        <f>N$2*EXP(- N$1 * ($B50*_c1+$C50*_c2+$D50*_c3+'Input spectra'!$Y49))</f>
        <v>1.3040752193227321E-3</v>
      </c>
      <c r="O50">
        <f>O$2*EXP(- O$1 * ($B50*_c1+$C50*_c2+$D50*_c3+'Input spectra'!$Y49))</f>
        <v>9.591266493568139E-4</v>
      </c>
      <c r="P50">
        <f>P$2*EXP(- P$1 * ($B50*_c1+$C50*_c2+$D50*_c3+'Input spectra'!$Y49))</f>
        <v>7.0537892433222165E-4</v>
      </c>
      <c r="Q50">
        <f>Q$2*EXP(- Q$1 * ($B50*_c1+$C50*_c2+$D50*_c3+'Input spectra'!$Y49))</f>
        <v>5.1873049580319647E-4</v>
      </c>
      <c r="R50">
        <f>R$2*EXP(- R$1 * ($B50*_c1+$C50*_c2+$D50*_c3+'Input spectra'!$Y49))</f>
        <v>3.8144631643086363E-4</v>
      </c>
      <c r="S50">
        <f>S$2*EXP(- S$1 * ($B50*_c1+$C50*_c2+$D50*_c3+'Input spectra'!$Y49))</f>
        <v>2.8047681487077078E-4</v>
      </c>
      <c r="T50">
        <f>T$2*EXP(- T$1 * ($B50*_c1+$C50*_c2+$D50*_c3+'Input spectra'!$Y49))</f>
        <v>2.062205532133682E-4</v>
      </c>
      <c r="U50">
        <f>U$2*EXP(- U$1 * ($B50*_c1+$C50*_c2+$D50*_c3+'Input spectra'!$Y49))</f>
        <v>1.5161350870718246E-4</v>
      </c>
      <c r="V50">
        <f>V$2*EXP(- V$1 * ($B50*_c1+$C50*_c2+$D50*_c3+'Input spectra'!$Y49))</f>
        <v>1.1145879385916836E-4</v>
      </c>
      <c r="W50">
        <f>W$2*EXP(- W$1 * ($B50*_c1+$C50*_c2+$D50*_c3+'Input spectra'!$Y49))</f>
        <v>8.1933362169737047E-5</v>
      </c>
      <c r="X50">
        <f>X$2*EXP(- X$1 * ($B50*_c1+$C50*_c2+$D50*_c3+'Input spectra'!$Y49))</f>
        <v>6.0224985801724775E-5</v>
      </c>
      <c r="Y50">
        <f>Y$2*EXP(- Y$1 * ($B50*_c1+$C50*_c2+$D50*_c3+'Input spectra'!$Y49))</f>
        <v>4.4265116337573951E-5</v>
      </c>
      <c r="Z50">
        <f>Z$2*EXP(- Z$1 * ($B50*_c1+$C50*_c2+$D50*_c3+'Input spectra'!$Y49))</f>
        <v>3.2532314082060679E-5</v>
      </c>
      <c r="AA50">
        <f>AA$2*EXP(- AA$1 * ($B50*_c1+$C50*_c2+$D50*_c3+'Input spectra'!$Y49))</f>
        <v>2.3907612109979623E-5</v>
      </c>
      <c r="AB50">
        <f>AB$2*EXP(- AB$1 * ($B50*_c1+$C50*_c2+$D50*_c3+'Input spectra'!$Y49))</f>
        <v>1.7568099567331544E-5</v>
      </c>
      <c r="AC50">
        <f>AC$2*EXP(- AC$1 * ($B50*_c1+$C50*_c2+$D50*_c3+'Input spectra'!$Y49))</f>
        <v>1.2908629382921396E-5</v>
      </c>
      <c r="AD50">
        <f>AD$2*EXP(- AD$1 * ($B50*_c1+$C50*_c2+$D50*_c3+'Input spectra'!$Y49))</f>
        <v>9.484220785283735E-6</v>
      </c>
      <c r="AE50">
        <f>AE$2*EXP(- AE$1 * ($B50*_c1+$C50*_c2+$D50*_c3+'Input spectra'!$Y49))</f>
        <v>6.9676888638861576E-6</v>
      </c>
      <c r="AF50">
        <f>AF$2*EXP(- AF$1 * ($B50*_c1+$C50*_c2+$D50*_c3+'Input spectra'!$Y49))</f>
        <v>5.1184774278516109E-6</v>
      </c>
      <c r="AG50">
        <f>AG$2*EXP(- AG$1 * ($B50*_c1+$C50*_c2+$D50*_c3+'Input spectra'!$Y49))</f>
        <v>3.7597342281268866E-6</v>
      </c>
      <c r="AH50">
        <f>AH$2*EXP(- AH$1 * ($B50*_c1+$C50*_c2+$D50*_c3+'Input spectra'!$Y49))</f>
        <v>2.7614498127589108E-6</v>
      </c>
      <c r="AI50">
        <f>AI$2*EXP(- AI$1 * ($B50*_c1+$C50*_c2+$D50*_c3+'Input spectra'!$Y49))</f>
        <v>2.0280569377603024E-6</v>
      </c>
      <c r="AJ50">
        <f>AJ$2*EXP(- AJ$1 * ($B50*_c1+$C50*_c2+$D50*_c3+'Input spectra'!$Y49))</f>
        <v>1.489311078195264E-6</v>
      </c>
      <c r="AK50">
        <f>AK$2*EXP(- AK$1 * ($B50*_c1+$C50*_c2+$D50*_c3+'Input spectra'!$Y49))</f>
        <v>1.0935843105441065E-6</v>
      </c>
      <c r="AL50">
        <f>AL$2*EXP(- AL$1 * ($B50*_c1+$C50*_c2+$D50*_c3+'Input spectra'!$Y49))</f>
        <v>8.0293421193070454E-7</v>
      </c>
      <c r="AM50">
        <f>AM$2*EXP(- AM$1 * ($B50*_c1+$C50*_c2+$D50*_c3+'Input spectra'!$Y49))</f>
        <v>5.8947819092154348E-7</v>
      </c>
      <c r="AN50">
        <f>AN$2*EXP(- AN$1 * ($B50*_c1+$C50*_c2+$D50*_c3+'Input spectra'!$Y49))</f>
        <v>4.3272783461297828E-7</v>
      </c>
      <c r="AO50">
        <f>AO$2*EXP(- AO$1 * ($B50*_c1+$C50*_c2+$D50*_c3+'Input spectra'!$Y49))</f>
        <v>3.1762920827985683E-7</v>
      </c>
      <c r="AP50">
        <f>AP$2*EXP(- AP$1 * ($B50*_c1+$C50*_c2+$D50*_c3+'Input spectra'!$Y49))</f>
        <v>2.3312224712160226E-7</v>
      </c>
      <c r="AQ50">
        <f>AQ$2*EXP(- AQ$1 * ($B50*_c1+$C50*_c2+$D50*_c3+'Input spectra'!$Y49))</f>
        <v>1.7108181521193247E-7</v>
      </c>
      <c r="AR50">
        <f>AR$2*EXP(- AR$1 * ($B50*_c1+$C50*_c2+$D50*_c3+'Input spectra'!$Y49))</f>
        <v>1.25539370045141E-7</v>
      </c>
      <c r="AS50">
        <f>AS$2*EXP(- AS$1 * ($B50*_c1+$C50*_c2+$D50*_c3+'Input spectra'!$Y49))</f>
        <v>9.2110917186833234E-8</v>
      </c>
      <c r="AT50">
        <f>AT$2*EXP(- AT$1 * ($B50*_c1+$C50*_c2+$D50*_c3+'Input spectra'!$Y49))</f>
        <v>6.7576610783215286E-8</v>
      </c>
      <c r="AU50">
        <f>AU$2*EXP(- AU$1 * ($B50*_c1+$C50*_c2+$D50*_c3+'Input spectra'!$Y49))</f>
        <v>4.9571822607430731E-8</v>
      </c>
      <c r="AV50">
        <f>AV$2*EXP(- AV$1 * ($B50*_c1+$C50*_c2+$D50*_c3+'Input spectra'!$Y49))</f>
        <v>3.6360141137349573E-8</v>
      </c>
      <c r="AW50">
        <f>AW$2*EXP(- AW$1 * ($B50*_c1+$C50*_c2+$D50*_c3+'Input spectra'!$Y49))</f>
        <v>2.6666585327728558E-8</v>
      </c>
      <c r="AX50">
        <f>AX$2*EXP(- AX$1 * ($B50*_c1+$C50*_c2+$D50*_c3+'Input spectra'!$Y49))</f>
        <v>1.9555070071560825E-8</v>
      </c>
      <c r="AY50">
        <f>AY$2*EXP(- AY$1 * ($B50*_c1+$C50*_c2+$D50*_c3+'Input spectra'!$Y49))</f>
        <v>1.294321606754723E-8</v>
      </c>
      <c r="AZ50">
        <f>AZ$2*EXP(- AZ$1 * ($B50*_c1+$C50*_c2+$D50*_c3+'Input spectra'!$Y49))</f>
        <v>8.2348408915585138E-9</v>
      </c>
      <c r="BA50">
        <f>BA$2*EXP(- BA$1 * ($B50*_c1+$C50*_c2+$D50*_c3+'Input spectra'!$Y49))</f>
        <v>5.5195450054668876E-9</v>
      </c>
      <c r="BB50">
        <f>BB$2*EXP(- BB$1 * ($B50*_c1+$C50*_c2+$D50*_c3+'Input spectra'!$Y49))</f>
        <v>3.7646372284737002E-9</v>
      </c>
      <c r="BC50">
        <f>BC$2*EXP(- BC$1 * ($B50*_c1+$C50*_c2+$D50*_c3+'Input spectra'!$Y49))</f>
        <v>2.5931283893146215E-9</v>
      </c>
      <c r="BD50">
        <f>BD$2*EXP(- BD$1 * ($B50*_c1+$C50*_c2+$D50*_c3+'Input spectra'!$Y49))</f>
        <v>1.7980856961204107E-9</v>
      </c>
      <c r="BE50">
        <f>BE$2*EXP(- BE$1 * ($B50*_c1+$C50*_c2+$D50*_c3+'Input spectra'!$Y49))</f>
        <v>1.2529452909018595E-9</v>
      </c>
      <c r="BF50">
        <f>BF$2*EXP(- BF$1 * ($B50*_c1+$C50*_c2+$D50*_c3+'Input spectra'!$Y49))</f>
        <v>8.7645423467201581E-10</v>
      </c>
      <c r="BG50">
        <f>BG$2*EXP(- BG$1 * ($B50*_c1+$C50*_c2+$D50*_c3+'Input spectra'!$Y49))</f>
        <v>6.1502767426578878E-10</v>
      </c>
      <c r="BH50">
        <f>BH$2*EXP(- BH$1 * ($B50*_c1+$C50*_c2+$D50*_c3+'Input spectra'!$Y49))</f>
        <v>4.3272354378349769E-10</v>
      </c>
      <c r="BI50">
        <f>BI$2*EXP(- BI$1 * ($B50*_c1+$C50*_c2+$D50*_c3+'Input spectra'!$Y49))</f>
        <v>3.0515132290916057E-10</v>
      </c>
      <c r="BJ50">
        <f>BJ$2*EXP(- BJ$1 * ($B50*_c1+$C50*_c2+$D50*_c3+'Input spectra'!$Y49))</f>
        <v>2.1561785964484006E-10</v>
      </c>
      <c r="BK50">
        <f>BK$2*EXP(- BK$1 * ($B50*_c1+$C50*_c2+$D50*_c3+'Input spectra'!$Y49))</f>
        <v>1.5262332324721859E-10</v>
      </c>
      <c r="BL50">
        <f>BL$2*EXP(- BL$1 * ($B50*_c1+$C50*_c2+$D50*_c3+'Input spectra'!$Y49))</f>
        <v>1.0820430986422947E-10</v>
      </c>
      <c r="BM50">
        <f>BM$2*EXP(- BM$1 * ($B50*_c1+$C50*_c2+$D50*_c3+'Input spectra'!$Y49))</f>
        <v>7.6822855936395246E-11</v>
      </c>
      <c r="BN50">
        <f>BN$2*EXP(- BN$1 * ($B50*_c1+$C50*_c2+$D50*_c3+'Input spectra'!$Y49))</f>
        <v>5.4613998417467787E-11</v>
      </c>
      <c r="BO50">
        <f>BO$2*EXP(- BO$1 * ($B50*_c1+$C50*_c2+$D50*_c3+'Input spectra'!$Y49))</f>
        <v>3.8872172453493406E-11</v>
      </c>
      <c r="BP50">
        <f>BP$2*EXP(- BP$1 * ($B50*_c1+$C50*_c2+$D50*_c3+'Input spectra'!$Y49))</f>
        <v>2.7698432865756977E-11</v>
      </c>
      <c r="BQ50">
        <f>BQ$2*EXP(- BQ$1 * ($B50*_c1+$C50*_c2+$D50*_c3+'Input spectra'!$Y49))</f>
        <v>1.9756892306799471E-11</v>
      </c>
      <c r="BR50">
        <f>BR$2*EXP(- BR$1 * ($B50*_c1+$C50*_c2+$D50*_c3+'Input spectra'!$Y49))</f>
        <v>1.4105838891387108E-11</v>
      </c>
      <c r="BS50">
        <f>BS$2*EXP(- BS$1 * ($B50*_c1+$C50*_c2+$D50*_c3+'Input spectra'!$Y49))</f>
        <v>1.0080206095716899E-11</v>
      </c>
      <c r="BT50">
        <f>BT$2*EXP(- BT$1 * ($B50*_c1+$C50*_c2+$D50*_c3+'Input spectra'!$Y49))</f>
        <v>7.2095212599756181E-12</v>
      </c>
      <c r="BU50">
        <f>BU$2*EXP(- BU$1 * ($B50*_c1+$C50*_c2+$D50*_c3+'Input spectra'!$Y49))</f>
        <v>5.1604643389290426E-12</v>
      </c>
      <c r="BV50">
        <f>BV$2*EXP(- BV$1 * ($B50*_c1+$C50*_c2+$D50*_c3+'Input spectra'!$Y49))</f>
        <v>3.6965570792586534E-12</v>
      </c>
      <c r="BW50">
        <f>BW$2*EXP(- BW$1 * ($B50*_c1+$C50*_c2+$D50*_c3+'Input spectra'!$Y49))</f>
        <v>2.649812213910429E-12</v>
      </c>
      <c r="BX50">
        <f>BX$2*EXP(- BX$1 * ($B50*_c1+$C50*_c2+$D50*_c3+'Input spectra'!$Y49))</f>
        <v>1.9007550947810571E-12</v>
      </c>
      <c r="BY50">
        <f>BY$2*EXP(- BY$1 * ($B50*_c1+$C50*_c2+$D50*_c3+'Input spectra'!$Y49))</f>
        <v>1.3643202397750374E-12</v>
      </c>
      <c r="BZ50">
        <f>BZ$2*EXP(- BZ$1 * ($B50*_c1+$C50*_c2+$D50*_c3+'Input spectra'!$Y49))</f>
        <v>9.7987906740619938E-13</v>
      </c>
      <c r="CA50">
        <f>CA$2*EXP(- CA$1 * ($B50*_c1+$C50*_c2+$D50*_c3+'Input spectra'!$Y49))</f>
        <v>7.0417823659139938E-13</v>
      </c>
      <c r="CB50">
        <f>CB$2*EXP(- CB$1 * ($B50*_c1+$C50*_c2+$D50*_c3+'Input spectra'!$Y49))</f>
        <v>5.0633222724329968E-13</v>
      </c>
      <c r="CC50">
        <f>CC$2*EXP(- CC$1 * ($B50*_c1+$C50*_c2+$D50*_c3+'Input spectra'!$Y49))</f>
        <v>3.6426808096081791E-13</v>
      </c>
      <c r="CD50">
        <f>CD$2*EXP(- CD$1 * ($B50*_c1+$C50*_c2+$D50*_c3+'Input spectra'!$Y49))</f>
        <v>2.6219819816278047E-13</v>
      </c>
      <c r="CE50">
        <f>CE$2*EXP(- CE$1 * ($B50*_c1+$C50*_c2+$D50*_c3+'Input spectra'!$Y49))</f>
        <v>1.8882193822904993E-13</v>
      </c>
      <c r="CF50">
        <f>CF$2*EXP(- CF$1 * ($B50*_c1+$C50*_c2+$D50*_c3+'Input spectra'!$Y49))</f>
        <v>1.3604453038041183E-13</v>
      </c>
      <c r="CG50">
        <f>CG$2*EXP(- CG$1 * ($B50*_c1+$C50*_c2+$D50*_c3+'Input spectra'!$Y49))</f>
        <v>9.8063608153392041E-14</v>
      </c>
      <c r="CH50">
        <f>CH$2*EXP(- CH$1 * ($B50*_c1+$C50*_c2+$D50*_c3+'Input spectra'!$Y49))</f>
        <v>7.0717280446971856E-14</v>
      </c>
      <c r="CI50">
        <f>CI$2*EXP(- CI$1 * ($B50*_c1+$C50*_c2+$D50*_c3+'Input spectra'!$Y49))</f>
        <v>5.1018457955553437E-14</v>
      </c>
      <c r="CJ50">
        <f>CJ$2*EXP(- CJ$1 * ($B50*_c1+$C50*_c2+$D50*_c3+'Input spectra'!$Y49))</f>
        <v>3.6821951412721957E-14</v>
      </c>
      <c r="CK50">
        <f>CK$2*EXP(- CK$1 * ($B50*_c1+$C50*_c2+$D50*_c3+'Input spectra'!$Y49))</f>
        <v>2.6586302429555731E-14</v>
      </c>
      <c r="CL50">
        <f>CL$2*EXP(- CL$1 * ($B50*_c1+$C50*_c2+$D50*_c3+'Input spectra'!$Y49))</f>
        <v>1.9203264313040349E-14</v>
      </c>
      <c r="CM50">
        <f>CM$2*EXP(- CM$1 * ($B50*_c1+$C50*_c2+$D50*_c3+'Input spectra'!$Y49))</f>
        <v>1.3875632247618396E-14</v>
      </c>
      <c r="CN50">
        <f>CN$2*EXP(- CN$1 * ($B50*_c1+$C50*_c2+$D50*_c3+'Input spectra'!$Y49))</f>
        <v>1.0029655514266858E-14</v>
      </c>
      <c r="CO50">
        <f>CO$2*EXP(- CO$1 * ($B50*_c1+$C50*_c2+$D50*_c3+'Input spectra'!$Y49))</f>
        <v>7.2522028640090275E-15</v>
      </c>
      <c r="CP50">
        <f>CP$2*EXP(- CP$1 * ($B50*_c1+$C50*_c2+$D50*_c3+'Input spectra'!$Y49))</f>
        <v>5.2456581653724611E-15</v>
      </c>
      <c r="CQ50">
        <f>CQ$2*EXP(- CQ$1 * ($B50*_c1+$C50*_c2+$D50*_c3+'Input spectra'!$Y49))</f>
        <v>3.7955244620485051E-15</v>
      </c>
      <c r="CR50">
        <f>CR$2*EXP(- CR$1 * ($B50*_c1+$C50*_c2+$D50*_c3+'Input spectra'!$Y49))</f>
        <v>2.7471427838161874E-15</v>
      </c>
      <c r="CS50">
        <f>CS$2*EXP(- CS$1 * ($B50*_c1+$C50*_c2+$D50*_c3+'Input spectra'!$Y49))</f>
        <v>1.3169075815826644E-15</v>
      </c>
      <c r="CT50">
        <f>CT$2*EXP(- CT$1 * ($B50*_c1+$C50*_c2+$D50*_c3+'Input spectra'!$Y49))</f>
        <v>6.368587670410699E-16</v>
      </c>
      <c r="CU50">
        <f>CU$2*EXP(- CU$1 * ($B50*_c1+$C50*_c2+$D50*_c3+'Input spectra'!$Y49))</f>
        <v>3.2838650248440776E-16</v>
      </c>
      <c r="CV50">
        <f>CV$2*EXP(- CV$1 * ($B50*_c1+$C50*_c2+$D50*_c3+'Input spectra'!$Y49))</f>
        <v>1.7009044034367047E-16</v>
      </c>
      <c r="CW50">
        <f>CW$2*EXP(- CW$1 * ($B50*_c1+$C50*_c2+$D50*_c3+'Input spectra'!$Y49))</f>
        <v>8.6472086732729697E-17</v>
      </c>
      <c r="CX50">
        <f>CX$2*EXP(- CX$1 * ($B50*_c1+$C50*_c2+$D50*_c3+'Input spectra'!$Y49))</f>
        <v>4.2322472024141379E-17</v>
      </c>
      <c r="CY50">
        <f>CY$2*EXP(- CY$1 * ($B50*_c1+$C50*_c2+$D50*_c3+'Input spectra'!$Y49))</f>
        <v>1.946049976152201E-17</v>
      </c>
      <c r="CZ50">
        <f>CZ$2*EXP(- CZ$1 * ($B50*_c1+$C50*_c2+$D50*_c3+'Input spectra'!$Y49))</f>
        <v>8.0798421313688712E-18</v>
      </c>
      <c r="DA50">
        <f>DA$2*EXP(- DA$1 * ($B50*_c1+$C50*_c2+$D50*_c3+'Input spectra'!$Y49))</f>
        <v>2.7973293873865093E-18</v>
      </c>
      <c r="DB50">
        <f>DB$2*EXP(- DB$1 * ($B50*_c1+$C50*_c2+$D50*_c3+'Input spectra'!$Y49))</f>
        <v>6.5175388927561208E-19</v>
      </c>
      <c r="DC50">
        <f>DC$2*EXP(- DC$1 * ($B50*_c1+$C50*_c2+$D50*_c3+'Input spectra'!$Y49))</f>
        <v>3.082483890001341E-20</v>
      </c>
      <c r="DD50">
        <f>DD$2*EXP(- DD$1 * ($B50*_c1+$C50*_c2+$D50*_c3+'Input spectra'!$Y49))</f>
        <v>0</v>
      </c>
      <c r="DE50">
        <f>DE$2*EXP(- DE$1 * ($B50*_c1+$C50*_c2+$D50*_c3+'Input spectra'!$Y49))</f>
        <v>0</v>
      </c>
      <c r="DF50">
        <f>DF$2*EXP(- DF$1 * ($B50*_c1+$C50*_c2+$D50*_c3+'Input spectra'!$Y49))</f>
        <v>0</v>
      </c>
      <c r="DG50">
        <f>DG$2*EXP(- DG$1 * ($B50*_c1+$C50*_c2+$D50*_c3+'Input spectra'!$Y49))</f>
        <v>0</v>
      </c>
      <c r="DH50">
        <f>DH$2*EXP(- DH$1 * ($B50*_c1+$C50*_c2+$D50*_c3+'Input spectra'!$Y49))</f>
        <v>0</v>
      </c>
      <c r="DI50">
        <f>DI$2*EXP(- DI$1 * ($B50*_c1+$C50*_c2+$D50*_c3+'Input spectra'!$Y49))</f>
        <v>0</v>
      </c>
      <c r="DJ50">
        <f>DJ$2*EXP(- DJ$1 * ($B50*_c1+$C50*_c2+$D50*_c3+'Input spectra'!$Y49))</f>
        <v>0</v>
      </c>
      <c r="DK50">
        <f>DK$2*EXP(- DK$1 * ($B50*_c1+$C50*_c2+$D50*_c3+'Input spectra'!$Y49))</f>
        <v>0</v>
      </c>
      <c r="DL50">
        <f>DL$2*EXP(- DL$1 * ($B50*_c1+$C50*_c2+$D50*_c3+'Input spectra'!$Y49))</f>
        <v>0</v>
      </c>
      <c r="DM50">
        <f>DM$2*EXP(- DM$1 * ($B50*_c1+$C50*_c2+$D50*_c3+'Input spectra'!$Y49))</f>
        <v>0</v>
      </c>
      <c r="DN50">
        <f>DN$2*EXP(- DN$1 * ($B50*_c1+$C50*_c2+$D50*_c3+'Input spectra'!$Y49))</f>
        <v>0</v>
      </c>
      <c r="DO50">
        <f>DO$2*EXP(- DO$1 * ($B50*_c1+$C50*_c2+$D50*_c3+'Input spectra'!$Y49))</f>
        <v>0</v>
      </c>
      <c r="DP50">
        <f>DP$2*EXP(- DP$1 * ($B50*_c1+$C50*_c2+$D50*_c3+'Input spectra'!$Y49))</f>
        <v>0</v>
      </c>
      <c r="DQ50">
        <f>DQ$2*EXP(- DQ$1 * ($B50*_c1+$C50*_c2+$D50*_c3+'Input spectra'!$Y49))</f>
        <v>0</v>
      </c>
      <c r="DR50">
        <f>DR$2*EXP(- DR$1 * ($B50*_c1+$C50*_c2+$D50*_c3+'Input spectra'!$Y49))</f>
        <v>0</v>
      </c>
      <c r="DS50">
        <f>DS$2*EXP(- DS$1 * ($B50*_c1+$C50*_c2+$D50*_c3+'Input spectra'!$Y49))</f>
        <v>0</v>
      </c>
      <c r="DT50">
        <f>DT$2*EXP(- DT$1 * ($B50*_c1+$C50*_c2+$D50*_c3+'Input spectra'!$Y49))</f>
        <v>0</v>
      </c>
      <c r="DU50">
        <f>DU$2*EXP(- DU$1 * ($B50*_c1+$C50*_c2+$D50*_c3+'Input spectra'!$Y49))</f>
        <v>0</v>
      </c>
      <c r="DV50">
        <f>DV$2*EXP(- DV$1 * ($B50*_c1+$C50*_c2+$D50*_c3+'Input spectra'!$Y49))</f>
        <v>0</v>
      </c>
      <c r="DW50">
        <f>DW$2*EXP(- DW$1 * ($B50*_c1+$C50*_c2+$D50*_c3+'Input spectra'!$Y49))</f>
        <v>0</v>
      </c>
      <c r="DX50">
        <f>DX$2*EXP(- DX$1 * ($B50*_c1+$C50*_c2+$D50*_c3+'Input spectra'!$Y49))</f>
        <v>0</v>
      </c>
      <c r="DY50">
        <f>DY$2*EXP(- DY$1 * ($B50*_c1+$C50*_c2+$D50*_c3+'Input spectra'!$Y49))</f>
        <v>0</v>
      </c>
      <c r="DZ50">
        <f>DZ$2*EXP(- DZ$1 * ($B50*_c1+$C50*_c2+$D50*_c3+'Input spectra'!$Y49))</f>
        <v>0</v>
      </c>
      <c r="EA50">
        <f>EA$2*EXP(- EA$1 * ($B50*_c1+$C50*_c2+$D50*_c3+'Input spectra'!$Y49))</f>
        <v>0</v>
      </c>
      <c r="EB50">
        <f>EB$2*EXP(- EB$1 * ($B50*_c1+$C50*_c2+$D50*_c3+'Input spectra'!$Y49))</f>
        <v>0</v>
      </c>
      <c r="EC50">
        <f>EC$2*EXP(- EC$1 * ($B50*_c1+$C50*_c2+$D50*_c3+'Input spectra'!$Y49))</f>
        <v>0</v>
      </c>
      <c r="ED50">
        <f>ED$2*EXP(- ED$1 * ($B50*_c1+$C50*_c2+$D50*_c3+'Input spectra'!$Y49))</f>
        <v>0</v>
      </c>
      <c r="EE50">
        <f>EE$2*EXP(- EE$1 * ($B50*_c1+$C50*_c2+$D50*_c3+'Input spectra'!$Y49))</f>
        <v>0</v>
      </c>
      <c r="EF50">
        <f>EF$2*EXP(- EF$1 * ($B50*_c1+$C50*_c2+$D50*_c3+'Input spectra'!$Y49))</f>
        <v>0</v>
      </c>
      <c r="EG50">
        <f>EG$2*EXP(- EG$1 * ($B50*_c1+$C50*_c2+$D50*_c3+'Input spectra'!$Y49))</f>
        <v>0</v>
      </c>
      <c r="EH50">
        <f>EH$2*EXP(- EH$1 * ($B50*_c1+$C50*_c2+$D50*_c3+'Input spectra'!$Y49))</f>
        <v>0</v>
      </c>
      <c r="EI50">
        <f>EI$2*EXP(- EI$1 * ($B50*_c1+$C50*_c2+$D50*_c3+'Input spectra'!$Y49))</f>
        <v>0</v>
      </c>
      <c r="EJ50">
        <f>EJ$2*EXP(- EJ$1 * ($B50*_c1+$C50*_c2+$D50*_c3+'Input spectra'!$Y49))</f>
        <v>0</v>
      </c>
      <c r="EK50">
        <f>EK$2*EXP(- EK$1 * ($B50*_c1+$C50*_c2+$D50*_c3+'Input spectra'!$Y49))</f>
        <v>0</v>
      </c>
      <c r="EL50">
        <f>EL$2*EXP(- EL$1 * ($B50*_c1+$C50*_c2+$D50*_c3+'Input spectra'!$Y49))</f>
        <v>0</v>
      </c>
      <c r="EM50">
        <f>EM$2*EXP(- EM$1 * ($B50*_c1+$C50*_c2+$D50*_c3+'Input spectra'!$Y49))</f>
        <v>0</v>
      </c>
      <c r="EN50">
        <f>EN$2*EXP(- EN$1 * ($B50*_c1+$C50*_c2+$D50*_c3+'Input spectra'!$Y49))</f>
        <v>0</v>
      </c>
      <c r="EO50">
        <f>EO$2*EXP(- EO$1 * ($B50*_c1+$C50*_c2+$D50*_c3+'Input spectra'!$Y49))</f>
        <v>0</v>
      </c>
      <c r="EP50">
        <f>EP$2*EXP(- EP$1 * ($B50*_c1+$C50*_c2+$D50*_c3+'Input spectra'!$Y49))</f>
        <v>0</v>
      </c>
      <c r="EQ50">
        <f>EQ$2*EXP(- EQ$1 * ($B50*_c1+$C50*_c2+$D50*_c3+'Input spectra'!$Y49))</f>
        <v>0</v>
      </c>
      <c r="ER50">
        <f>ER$2*EXP(- ER$1 * ($B50*_c1+$C50*_c2+$D50*_c3+'Input spectra'!$Y49))</f>
        <v>0</v>
      </c>
      <c r="ES50">
        <f>ES$2*EXP(- ES$1 * ($B50*_c1+$C50*_c2+$D50*_c3+'Input spectra'!$Y49))</f>
        <v>0</v>
      </c>
      <c r="ET50">
        <f>ET$2*EXP(- ET$1 * ($B50*_c1+$C50*_c2+$D50*_c3+'Input spectra'!$Y49))</f>
        <v>0</v>
      </c>
      <c r="EU50">
        <f>EU$2*EXP(- EU$1 * ($B50*_c1+$C50*_c2+$D50*_c3+'Input spectra'!$Y49))</f>
        <v>0</v>
      </c>
      <c r="EV50">
        <f>EV$2*EXP(- EV$1 * ($B50*_c1+$C50*_c2+$D50*_c3+'Input spectra'!$Y49))</f>
        <v>0</v>
      </c>
      <c r="EW50">
        <f>EW$2*EXP(- EW$1 * ($B50*_c1+$C50*_c2+$D50*_c3+'Input spectra'!$Y49))</f>
        <v>0</v>
      </c>
      <c r="EX50">
        <f>EX$2*EXP(- EX$1 * ($B50*_c1+$C50*_c2+$D50*_c3+'Input spectra'!$Y49))</f>
        <v>0</v>
      </c>
      <c r="EY50">
        <f>EY$2*EXP(- EY$1 * ($B50*_c1+$C50*_c2+$D50*_c3+'Input spectra'!$Y49))</f>
        <v>0</v>
      </c>
      <c r="FA50">
        <f t="shared" si="0"/>
        <v>7.8159881057340105E-2</v>
      </c>
      <c r="FD50">
        <f>(1-EXP(-($B50*_c1+$C50*_c2+$D50*_c3+'Input spectra'!$Y49)*_t))/2</f>
        <v>0.3881010703010912</v>
      </c>
      <c r="FE50">
        <f>LN(1-FD50)/(-($B50*_c1+$C50*_c2+$D50*_c3+'Input spectra'!$Y49))</f>
        <v>0.16405618055367976</v>
      </c>
    </row>
    <row r="51" spans="1:161" x14ac:dyDescent="0.25">
      <c r="A51">
        <v>520</v>
      </c>
      <c r="B51">
        <f>'Input spectra'!B50</f>
        <v>6.9876539603496199E-2</v>
      </c>
      <c r="C51">
        <f>'Input spectra'!D50</f>
        <v>0</v>
      </c>
      <c r="D51">
        <f>'Input spectra'!F50</f>
        <v>0.69869202226345195</v>
      </c>
      <c r="E51">
        <f>E$2*EXP(- E$1 * ($B51*_c1+$C51*_c2+$D51*_c3+'Input spectra'!$Y50))</f>
        <v>2.0653927966864227E-2</v>
      </c>
      <c r="F51">
        <f>F$2*EXP(- F$1 * ($B51*_c1+$C51*_c2+$D51*_c3+'Input spectra'!$Y50))</f>
        <v>1.6079570404476256E-2</v>
      </c>
      <c r="G51">
        <f>G$2*EXP(- G$1 * ($B51*_c1+$C51*_c2+$D51*_c3+'Input spectra'!$Y50))</f>
        <v>1.2517651382204707E-2</v>
      </c>
      <c r="H51">
        <f>H$2*EXP(- H$1 * ($B51*_c1+$C51*_c2+$D51*_c3+'Input spectra'!$Y50))</f>
        <v>9.7442303788420441E-3</v>
      </c>
      <c r="I51">
        <f>I$2*EXP(- I$1 * ($B51*_c1+$C51*_c2+$D51*_c3+'Input spectra'!$Y50))</f>
        <v>7.58487032240086E-3</v>
      </c>
      <c r="J51">
        <f>J$2*EXP(- J$1 * ($B51*_c1+$C51*_c2+$D51*_c3+'Input spectra'!$Y50))</f>
        <v>5.9037008131702026E-3</v>
      </c>
      <c r="K51">
        <f>K$2*EXP(- K$1 * ($B51*_c1+$C51*_c2+$D51*_c3+'Input spectra'!$Y50))</f>
        <v>4.5948962841388715E-3</v>
      </c>
      <c r="L51">
        <f>L$2*EXP(- L$1 * ($B51*_c1+$C51*_c2+$D51*_c3+'Input spectra'!$Y50))</f>
        <v>3.576036137413351E-3</v>
      </c>
      <c r="M51">
        <f>M$2*EXP(- M$1 * ($B51*_c1+$C51*_c2+$D51*_c3+'Input spectra'!$Y50))</f>
        <v>2.7829314577960847E-3</v>
      </c>
      <c r="N51">
        <f>N$2*EXP(- N$1 * ($B51*_c1+$C51*_c2+$D51*_c3+'Input spectra'!$Y50))</f>
        <v>2.165594547234122E-3</v>
      </c>
      <c r="O51">
        <f>O$2*EXP(- O$1 * ($B51*_c1+$C51*_c2+$D51*_c3+'Input spectra'!$Y50))</f>
        <v>1.6850989585842277E-3</v>
      </c>
      <c r="P51">
        <f>P$2*EXP(- P$1 * ($B51*_c1+$C51*_c2+$D51*_c3+'Input spectra'!$Y50))</f>
        <v>1.3111333879681764E-3</v>
      </c>
      <c r="Q51">
        <f>Q$2*EXP(- Q$1 * ($B51*_c1+$C51*_c2+$D51*_c3+'Input spectra'!$Y50))</f>
        <v>1.0200961845841484E-3</v>
      </c>
      <c r="R51">
        <f>R$2*EXP(- R$1 * ($B51*_c1+$C51*_c2+$D51*_c3+'Input spectra'!$Y50))</f>
        <v>7.9361106272375572E-4</v>
      </c>
      <c r="S51">
        <f>S$2*EXP(- S$1 * ($B51*_c1+$C51*_c2+$D51*_c3+'Input spectra'!$Y50))</f>
        <v>6.1737096381374464E-4</v>
      </c>
      <c r="T51">
        <f>T$2*EXP(- T$1 * ($B51*_c1+$C51*_c2+$D51*_c3+'Input spectra'!$Y50))</f>
        <v>4.8023756223684248E-4</v>
      </c>
      <c r="U51">
        <f>U$2*EXP(- U$1 * ($B51*_c1+$C51*_c2+$D51*_c3+'Input spectra'!$Y50))</f>
        <v>3.7353992043503894E-4</v>
      </c>
      <c r="V51">
        <f>V$2*EXP(- V$1 * ($B51*_c1+$C51*_c2+$D51*_c3+'Input spectra'!$Y50))</f>
        <v>2.9052827649185569E-4</v>
      </c>
      <c r="W51">
        <f>W$2*EXP(- W$1 * ($B51*_c1+$C51*_c2+$D51*_c3+'Input spectra'!$Y50))</f>
        <v>2.2594867065941048E-4</v>
      </c>
      <c r="X51">
        <f>X$2*EXP(- X$1 * ($B51*_c1+$C51*_c2+$D51*_c3+'Input spectra'!$Y50))</f>
        <v>1.7571169386470359E-4</v>
      </c>
      <c r="Y51">
        <f>Y$2*EXP(- Y$1 * ($B51*_c1+$C51*_c2+$D51*_c3+'Input spectra'!$Y50))</f>
        <v>1.3663454480100025E-4</v>
      </c>
      <c r="Z51">
        <f>Z$2*EXP(- Z$1 * ($B51*_c1+$C51*_c2+$D51*_c3+'Input spectra'!$Y50))</f>
        <v>1.0624018200931998E-4</v>
      </c>
      <c r="AA51">
        <f>AA$2*EXP(- AA$1 * ($B51*_c1+$C51*_c2+$D51*_c3+'Input spectra'!$Y50))</f>
        <v>8.260094116070936E-5</v>
      </c>
      <c r="AB51">
        <f>AB$2*EXP(- AB$1 * ($B51*_c1+$C51*_c2+$D51*_c3+'Input spectra'!$Y50))</f>
        <v>6.421677985233513E-5</v>
      </c>
      <c r="AC51">
        <f>AC$2*EXP(- AC$1 * ($B51*_c1+$C51*_c2+$D51*_c3+'Input spectra'!$Y50))</f>
        <v>4.9920487430812851E-5</v>
      </c>
      <c r="AD51">
        <f>AD$2*EXP(- AD$1 * ($B51*_c1+$C51*_c2+$D51*_c3+'Input spectra'!$Y50))</f>
        <v>3.8803891881270797E-5</v>
      </c>
      <c r="AE51">
        <f>AE$2*EXP(- AE$1 * ($B51*_c1+$C51*_c2+$D51*_c3+'Input spectra'!$Y50))</f>
        <v>3.0160415830815283E-5</v>
      </c>
      <c r="AF51">
        <f>AF$2*EXP(- AF$1 * ($B51*_c1+$C51*_c2+$D51*_c3+'Input spectra'!$Y50))</f>
        <v>2.3440361936902852E-5</v>
      </c>
      <c r="AG51">
        <f>AG$2*EXP(- AG$1 * ($B51*_c1+$C51*_c2+$D51*_c3+'Input spectra'!$Y50))</f>
        <v>1.8216108827602701E-5</v>
      </c>
      <c r="AH51">
        <f>AH$2*EXP(- AH$1 * ($B51*_c1+$C51*_c2+$D51*_c3+'Input spectra'!$Y50))</f>
        <v>1.4155022561168053E-5</v>
      </c>
      <c r="AI51">
        <f>AI$2*EXP(- AI$1 * ($B51*_c1+$C51*_c2+$D51*_c3+'Input spectra'!$Y50))</f>
        <v>1.0998374413628218E-5</v>
      </c>
      <c r="AJ51">
        <f>AJ$2*EXP(- AJ$1 * ($B51*_c1+$C51*_c2+$D51*_c3+'Input spectra'!$Y50))</f>
        <v>8.5449341780268097E-6</v>
      </c>
      <c r="AK51">
        <f>AK$2*EXP(- AK$1 * ($B51*_c1+$C51*_c2+$D51*_c3+'Input spectra'!$Y50))</f>
        <v>6.6382028243251644E-6</v>
      </c>
      <c r="AL51">
        <f>AL$2*EXP(- AL$1 * ($B51*_c1+$C51*_c2+$D51*_c3+'Input spectra'!$Y50))</f>
        <v>5.1564778329590062E-6</v>
      </c>
      <c r="AM51">
        <f>AM$2*EXP(- AM$1 * ($B51*_c1+$C51*_c2+$D51*_c3+'Input spectra'!$Y50))</f>
        <v>4.0051231959458905E-6</v>
      </c>
      <c r="AN51">
        <f>AN$2*EXP(- AN$1 * ($B51*_c1+$C51*_c2+$D51*_c3+'Input spectra'!$Y50))</f>
        <v>3.1105552091143189E-6</v>
      </c>
      <c r="AO51">
        <f>AO$2*EXP(- AO$1 * ($B51*_c1+$C51*_c2+$D51*_c3+'Input spectra'!$Y50))</f>
        <v>2.4155635066018391E-6</v>
      </c>
      <c r="AP51">
        <f>AP$2*EXP(- AP$1 * ($B51*_c1+$C51*_c2+$D51*_c3+'Input spectra'!$Y50))</f>
        <v>1.8756711291612078E-6</v>
      </c>
      <c r="AQ51">
        <f>AQ$2*EXP(- AQ$1 * ($B51*_c1+$C51*_c2+$D51*_c3+'Input spectra'!$Y50))</f>
        <v>1.4563030790701428E-6</v>
      </c>
      <c r="AR51">
        <f>AR$2*EXP(- AR$1 * ($B51*_c1+$C51*_c2+$D51*_c3+'Input spectra'!$Y50))</f>
        <v>1.1305839307412853E-6</v>
      </c>
      <c r="AS51">
        <f>AS$2*EXP(- AS$1 * ($B51*_c1+$C51*_c2+$D51*_c3+'Input spectra'!$Y50))</f>
        <v>8.7762485723046976E-7</v>
      </c>
      <c r="AT51">
        <f>AT$2*EXP(- AT$1 * ($B51*_c1+$C51*_c2+$D51*_c3+'Input spectra'!$Y50))</f>
        <v>6.8119140621044893E-7</v>
      </c>
      <c r="AU51">
        <f>AU$2*EXP(- AU$1 * ($B51*_c1+$C51*_c2+$D51*_c3+'Input spectra'!$Y50))</f>
        <v>5.2866746727442444E-7</v>
      </c>
      <c r="AV51">
        <f>AV$2*EXP(- AV$1 * ($B51*_c1+$C51*_c2+$D51*_c3+'Input spectra'!$Y50))</f>
        <v>4.1024963619236215E-7</v>
      </c>
      <c r="AW51">
        <f>AW$2*EXP(- AW$1 * ($B51*_c1+$C51*_c2+$D51*_c3+'Input spectra'!$Y50))</f>
        <v>3.183207849414525E-7</v>
      </c>
      <c r="AX51">
        <f>AX$2*EXP(- AX$1 * ($B51*_c1+$C51*_c2+$D51*_c3+'Input spectra'!$Y50))</f>
        <v>2.4696301083890916E-7</v>
      </c>
      <c r="AY51">
        <f>AY$2*EXP(- AY$1 * ($B51*_c1+$C51*_c2+$D51*_c3+'Input spectra'!$Y50))</f>
        <v>1.7293770091414279E-7</v>
      </c>
      <c r="AZ51">
        <f>AZ$2*EXP(- AZ$1 * ($B51*_c1+$C51*_c2+$D51*_c3+'Input spectra'!$Y50))</f>
        <v>1.1640660884090485E-7</v>
      </c>
      <c r="BA51">
        <f>BA$2*EXP(- BA$1 * ($B51*_c1+$C51*_c2+$D51*_c3+'Input spectra'!$Y50))</f>
        <v>8.254687737513981E-8</v>
      </c>
      <c r="BB51">
        <f>BB$2*EXP(- BB$1 * ($B51*_c1+$C51*_c2+$D51*_c3+'Input spectra'!$Y50))</f>
        <v>5.9565590049999316E-8</v>
      </c>
      <c r="BC51">
        <f>BC$2*EXP(- BC$1 * ($B51*_c1+$C51*_c2+$D51*_c3+'Input spectra'!$Y50))</f>
        <v>4.340815034247329E-8</v>
      </c>
      <c r="BD51">
        <f>BD$2*EXP(- BD$1 * ($B51*_c1+$C51*_c2+$D51*_c3+'Input spectra'!$Y50))</f>
        <v>3.1844364929466532E-8</v>
      </c>
      <c r="BE51">
        <f>BE$2*EXP(- BE$1 * ($B51*_c1+$C51*_c2+$D51*_c3+'Input spectra'!$Y50))</f>
        <v>2.3476278850226715E-8</v>
      </c>
      <c r="BF51">
        <f>BF$2*EXP(- BF$1 * ($B51*_c1+$C51*_c2+$D51*_c3+'Input spectra'!$Y50))</f>
        <v>1.7374060925714731E-8</v>
      </c>
      <c r="BG51">
        <f>BG$2*EXP(- BG$1 * ($B51*_c1+$C51*_c2+$D51*_c3+'Input spectra'!$Y50))</f>
        <v>1.2898574003320288E-8</v>
      </c>
      <c r="BH51">
        <f>BH$2*EXP(- BH$1 * ($B51*_c1+$C51*_c2+$D51*_c3+'Input spectra'!$Y50))</f>
        <v>9.6013546545394191E-9</v>
      </c>
      <c r="BI51">
        <f>BI$2*EXP(- BI$1 * ($B51*_c1+$C51*_c2+$D51*_c3+'Input spectra'!$Y50))</f>
        <v>7.1632843188101531E-9</v>
      </c>
      <c r="BJ51">
        <f>BJ$2*EXP(- BJ$1 * ($B51*_c1+$C51*_c2+$D51*_c3+'Input spectra'!$Y50))</f>
        <v>5.3549646460872299E-9</v>
      </c>
      <c r="BK51">
        <f>BK$2*EXP(- BK$1 * ($B51*_c1+$C51*_c2+$D51*_c3+'Input spectra'!$Y50))</f>
        <v>4.0102156566012993E-9</v>
      </c>
      <c r="BL51">
        <f>BL$2*EXP(- BL$1 * ($B51*_c1+$C51*_c2+$D51*_c3+'Input spectra'!$Y50))</f>
        <v>3.0079203167924817E-9</v>
      </c>
      <c r="BM51">
        <f>BM$2*EXP(- BM$1 * ($B51*_c1+$C51*_c2+$D51*_c3+'Input spectra'!$Y50))</f>
        <v>2.2593689768754516E-9</v>
      </c>
      <c r="BN51">
        <f>BN$2*EXP(- BN$1 * ($B51*_c1+$C51*_c2+$D51*_c3+'Input spectra'!$Y50))</f>
        <v>1.6993218105158549E-9</v>
      </c>
      <c r="BO51">
        <f>BO$2*EXP(- BO$1 * ($B51*_c1+$C51*_c2+$D51*_c3+'Input spectra'!$Y50))</f>
        <v>1.2796329549396382E-9</v>
      </c>
      <c r="BP51">
        <f>BP$2*EXP(- BP$1 * ($B51*_c1+$C51*_c2+$D51*_c3+'Input spectra'!$Y50))</f>
        <v>9.6466549954666093E-10</v>
      </c>
      <c r="BQ51">
        <f>BQ$2*EXP(- BQ$1 * ($B51*_c1+$C51*_c2+$D51*_c3+'Input spectra'!$Y50))</f>
        <v>7.2797275594022496E-10</v>
      </c>
      <c r="BR51">
        <f>BR$2*EXP(- BR$1 * ($B51*_c1+$C51*_c2+$D51*_c3+'Input spectra'!$Y50))</f>
        <v>5.4988308216799121E-10</v>
      </c>
      <c r="BS51">
        <f>BS$2*EXP(- BS$1 * ($B51*_c1+$C51*_c2+$D51*_c3+'Input spectra'!$Y50))</f>
        <v>4.1573424116345971E-10</v>
      </c>
      <c r="BT51">
        <f>BT$2*EXP(- BT$1 * ($B51*_c1+$C51*_c2+$D51*_c3+'Input spectra'!$Y50))</f>
        <v>3.1457757212969523E-10</v>
      </c>
      <c r="BU51">
        <f>BU$2*EXP(- BU$1 * ($B51*_c1+$C51*_c2+$D51*_c3+'Input spectra'!$Y50))</f>
        <v>2.3822374948967075E-10</v>
      </c>
      <c r="BV51">
        <f>BV$2*EXP(- BV$1 * ($B51*_c1+$C51*_c2+$D51*_c3+'Input spectra'!$Y50))</f>
        <v>1.8053800392336481E-10</v>
      </c>
      <c r="BW51">
        <f>BW$2*EXP(- BW$1 * ($B51*_c1+$C51*_c2+$D51*_c3+'Input spectra'!$Y50))</f>
        <v>1.3691822573206713E-10</v>
      </c>
      <c r="BX51">
        <f>BX$2*EXP(- BX$1 * ($B51*_c1+$C51*_c2+$D51*_c3+'Input spectra'!$Y50))</f>
        <v>1.039075903557722E-10</v>
      </c>
      <c r="BY51">
        <f>BY$2*EXP(- BY$1 * ($B51*_c1+$C51*_c2+$D51*_c3+'Input spectra'!$Y50))</f>
        <v>7.8906426844628017E-11</v>
      </c>
      <c r="BZ51">
        <f>BZ$2*EXP(- BZ$1 * ($B51*_c1+$C51*_c2+$D51*_c3+'Input spectra'!$Y50))</f>
        <v>5.9957495138207832E-11</v>
      </c>
      <c r="CA51">
        <f>CA$2*EXP(- CA$1 * ($B51*_c1+$C51*_c2+$D51*_c3+'Input spectra'!$Y50))</f>
        <v>4.5585691230160849E-11</v>
      </c>
      <c r="CB51">
        <f>CB$2*EXP(- CB$1 * ($B51*_c1+$C51*_c2+$D51*_c3+'Input spectra'!$Y50))</f>
        <v>3.4678193180353821E-11</v>
      </c>
      <c r="CC51">
        <f>CC$2*EXP(- CC$1 * ($B51*_c1+$C51*_c2+$D51*_c3+'Input spectra'!$Y50))</f>
        <v>2.6394713611305077E-11</v>
      </c>
      <c r="CD51">
        <f>CD$2*EXP(- CD$1 * ($B51*_c1+$C51*_c2+$D51*_c3+'Input spectra'!$Y50))</f>
        <v>2.0100204893116758E-11</v>
      </c>
      <c r="CE51">
        <f>CE$2*EXP(- CE$1 * ($B51*_c1+$C51*_c2+$D51*_c3+'Input spectra'!$Y50))</f>
        <v>1.5314336236525755E-11</v>
      </c>
      <c r="CF51">
        <f>CF$2*EXP(- CF$1 * ($B51*_c1+$C51*_c2+$D51*_c3+'Input spectra'!$Y50))</f>
        <v>1.1673518014171767E-11</v>
      </c>
      <c r="CG51">
        <f>CG$2*EXP(- CG$1 * ($B51*_c1+$C51*_c2+$D51*_c3+'Input spectra'!$Y50))</f>
        <v>8.9023258344829865E-12</v>
      </c>
      <c r="CH51">
        <f>CH$2*EXP(- CH$1 * ($B51*_c1+$C51*_c2+$D51*_c3+'Input spectra'!$Y50))</f>
        <v>6.7919755405040043E-12</v>
      </c>
      <c r="CI51">
        <f>CI$2*EXP(- CI$1 * ($B51*_c1+$C51*_c2+$D51*_c3+'Input spectra'!$Y50))</f>
        <v>5.184093615114621E-12</v>
      </c>
      <c r="CJ51">
        <f>CJ$2*EXP(- CJ$1 * ($B51*_c1+$C51*_c2+$D51*_c3+'Input spectra'!$Y50))</f>
        <v>3.9584690482380011E-12</v>
      </c>
      <c r="CK51">
        <f>CK$2*EXP(- CK$1 * ($B51*_c1+$C51*_c2+$D51*_c3+'Input spectra'!$Y50))</f>
        <v>3.023801922411226E-12</v>
      </c>
      <c r="CL51">
        <f>CL$2*EXP(- CL$1 * ($B51*_c1+$C51*_c2+$D51*_c3+'Input spectra'!$Y50))</f>
        <v>2.310709782099065E-12</v>
      </c>
      <c r="CM51">
        <f>CM$2*EXP(- CM$1 * ($B51*_c1+$C51*_c2+$D51*_c3+'Input spectra'!$Y50))</f>
        <v>1.7664366608167557E-12</v>
      </c>
      <c r="CN51">
        <f>CN$2*EXP(- CN$1 * ($B51*_c1+$C51*_c2+$D51*_c3+'Input spectra'!$Y50))</f>
        <v>1.3508472730948648E-12</v>
      </c>
      <c r="CO51">
        <f>CO$2*EXP(- CO$1 * ($B51*_c1+$C51*_c2+$D51*_c3+'Input spectra'!$Y50))</f>
        <v>1.0333920662046173E-12</v>
      </c>
      <c r="CP51">
        <f>CP$2*EXP(- CP$1 * ($B51*_c1+$C51*_c2+$D51*_c3+'Input spectra'!$Y50))</f>
        <v>7.9080628170612721E-13</v>
      </c>
      <c r="CQ51">
        <f>CQ$2*EXP(- CQ$1 * ($B51*_c1+$C51*_c2+$D51*_c3+'Input spectra'!$Y50))</f>
        <v>6.0536438131856558E-13</v>
      </c>
      <c r="CR51">
        <f>CR$2*EXP(- CR$1 * ($B51*_c1+$C51*_c2+$D51*_c3+'Input spectra'!$Y50))</f>
        <v>4.6355497588374527E-13</v>
      </c>
      <c r="CS51">
        <f>CS$2*EXP(- CS$1 * ($B51*_c1+$C51*_c2+$D51*_c3+'Input spectra'!$Y50))</f>
        <v>2.3509871630104511E-13</v>
      </c>
      <c r="CT51">
        <f>CT$2*EXP(- CT$1 * ($B51*_c1+$C51*_c2+$D51*_c3+'Input spectra'!$Y50))</f>
        <v>1.2028543323591931E-13</v>
      </c>
      <c r="CU51">
        <f>CU$2*EXP(- CU$1 * ($B51*_c1+$C51*_c2+$D51*_c3+'Input spectra'!$Y50))</f>
        <v>6.5619081709226416E-14</v>
      </c>
      <c r="CV51">
        <f>CV$2*EXP(- CV$1 * ($B51*_c1+$C51*_c2+$D51*_c3+'Input spectra'!$Y50))</f>
        <v>3.5958345499853237E-14</v>
      </c>
      <c r="CW51">
        <f>CW$2*EXP(- CW$1 * ($B51*_c1+$C51*_c2+$D51*_c3+'Input spectra'!$Y50))</f>
        <v>1.9340632826471928E-14</v>
      </c>
      <c r="CX51">
        <f>CX$2*EXP(- CX$1 * ($B51*_c1+$C51*_c2+$D51*_c3+'Input spectra'!$Y50))</f>
        <v>1.0014763837884679E-14</v>
      </c>
      <c r="CY51">
        <f>CY$2*EXP(- CY$1 * ($B51*_c1+$C51*_c2+$D51*_c3+'Input spectra'!$Y50))</f>
        <v>4.8719028581016358E-15</v>
      </c>
      <c r="CZ51">
        <f>CZ$2*EXP(- CZ$1 * ($B51*_c1+$C51*_c2+$D51*_c3+'Input spectra'!$Y50))</f>
        <v>2.1400427632078562E-15</v>
      </c>
      <c r="DA51">
        <f>DA$2*EXP(- DA$1 * ($B51*_c1+$C51*_c2+$D51*_c3+'Input spectra'!$Y50))</f>
        <v>7.8385932534919037E-16</v>
      </c>
      <c r="DB51">
        <f>DB$2*EXP(- DB$1 * ($B51*_c1+$C51*_c2+$D51*_c3+'Input spectra'!$Y50))</f>
        <v>1.9322045399936291E-16</v>
      </c>
      <c r="DC51">
        <f>DC$2*EXP(- DC$1 * ($B51*_c1+$C51*_c2+$D51*_c3+'Input spectra'!$Y50))</f>
        <v>9.6681911327325531E-18</v>
      </c>
      <c r="DD51">
        <f>DD$2*EXP(- DD$1 * ($B51*_c1+$C51*_c2+$D51*_c3+'Input spectra'!$Y50))</f>
        <v>0</v>
      </c>
      <c r="DE51">
        <f>DE$2*EXP(- DE$1 * ($B51*_c1+$C51*_c2+$D51*_c3+'Input spectra'!$Y50))</f>
        <v>0</v>
      </c>
      <c r="DF51">
        <f>DF$2*EXP(- DF$1 * ($B51*_c1+$C51*_c2+$D51*_c3+'Input spectra'!$Y50))</f>
        <v>0</v>
      </c>
      <c r="DG51">
        <f>DG$2*EXP(- DG$1 * ($B51*_c1+$C51*_c2+$D51*_c3+'Input spectra'!$Y50))</f>
        <v>0</v>
      </c>
      <c r="DH51">
        <f>DH$2*EXP(- DH$1 * ($B51*_c1+$C51*_c2+$D51*_c3+'Input spectra'!$Y50))</f>
        <v>0</v>
      </c>
      <c r="DI51">
        <f>DI$2*EXP(- DI$1 * ($B51*_c1+$C51*_c2+$D51*_c3+'Input spectra'!$Y50))</f>
        <v>0</v>
      </c>
      <c r="DJ51">
        <f>DJ$2*EXP(- DJ$1 * ($B51*_c1+$C51*_c2+$D51*_c3+'Input spectra'!$Y50))</f>
        <v>0</v>
      </c>
      <c r="DK51">
        <f>DK$2*EXP(- DK$1 * ($B51*_c1+$C51*_c2+$D51*_c3+'Input spectra'!$Y50))</f>
        <v>0</v>
      </c>
      <c r="DL51">
        <f>DL$2*EXP(- DL$1 * ($B51*_c1+$C51*_c2+$D51*_c3+'Input spectra'!$Y50))</f>
        <v>0</v>
      </c>
      <c r="DM51">
        <f>DM$2*EXP(- DM$1 * ($B51*_c1+$C51*_c2+$D51*_c3+'Input spectra'!$Y50))</f>
        <v>0</v>
      </c>
      <c r="DN51">
        <f>DN$2*EXP(- DN$1 * ($B51*_c1+$C51*_c2+$D51*_c3+'Input spectra'!$Y50))</f>
        <v>0</v>
      </c>
      <c r="DO51">
        <f>DO$2*EXP(- DO$1 * ($B51*_c1+$C51*_c2+$D51*_c3+'Input spectra'!$Y50))</f>
        <v>0</v>
      </c>
      <c r="DP51">
        <f>DP$2*EXP(- DP$1 * ($B51*_c1+$C51*_c2+$D51*_c3+'Input spectra'!$Y50))</f>
        <v>0</v>
      </c>
      <c r="DQ51">
        <f>DQ$2*EXP(- DQ$1 * ($B51*_c1+$C51*_c2+$D51*_c3+'Input spectra'!$Y50))</f>
        <v>0</v>
      </c>
      <c r="DR51">
        <f>DR$2*EXP(- DR$1 * ($B51*_c1+$C51*_c2+$D51*_c3+'Input spectra'!$Y50))</f>
        <v>0</v>
      </c>
      <c r="DS51">
        <f>DS$2*EXP(- DS$1 * ($B51*_c1+$C51*_c2+$D51*_c3+'Input spectra'!$Y50))</f>
        <v>0</v>
      </c>
      <c r="DT51">
        <f>DT$2*EXP(- DT$1 * ($B51*_c1+$C51*_c2+$D51*_c3+'Input spectra'!$Y50))</f>
        <v>0</v>
      </c>
      <c r="DU51">
        <f>DU$2*EXP(- DU$1 * ($B51*_c1+$C51*_c2+$D51*_c3+'Input spectra'!$Y50))</f>
        <v>0</v>
      </c>
      <c r="DV51">
        <f>DV$2*EXP(- DV$1 * ($B51*_c1+$C51*_c2+$D51*_c3+'Input spectra'!$Y50))</f>
        <v>0</v>
      </c>
      <c r="DW51">
        <f>DW$2*EXP(- DW$1 * ($B51*_c1+$C51*_c2+$D51*_c3+'Input spectra'!$Y50))</f>
        <v>0</v>
      </c>
      <c r="DX51">
        <f>DX$2*EXP(- DX$1 * ($B51*_c1+$C51*_c2+$D51*_c3+'Input spectra'!$Y50))</f>
        <v>0</v>
      </c>
      <c r="DY51">
        <f>DY$2*EXP(- DY$1 * ($B51*_c1+$C51*_c2+$D51*_c3+'Input spectra'!$Y50))</f>
        <v>0</v>
      </c>
      <c r="DZ51">
        <f>DZ$2*EXP(- DZ$1 * ($B51*_c1+$C51*_c2+$D51*_c3+'Input spectra'!$Y50))</f>
        <v>0</v>
      </c>
      <c r="EA51">
        <f>EA$2*EXP(- EA$1 * ($B51*_c1+$C51*_c2+$D51*_c3+'Input spectra'!$Y50))</f>
        <v>0</v>
      </c>
      <c r="EB51">
        <f>EB$2*EXP(- EB$1 * ($B51*_c1+$C51*_c2+$D51*_c3+'Input spectra'!$Y50))</f>
        <v>0</v>
      </c>
      <c r="EC51">
        <f>EC$2*EXP(- EC$1 * ($B51*_c1+$C51*_c2+$D51*_c3+'Input spectra'!$Y50))</f>
        <v>0</v>
      </c>
      <c r="ED51">
        <f>ED$2*EXP(- ED$1 * ($B51*_c1+$C51*_c2+$D51*_c3+'Input spectra'!$Y50))</f>
        <v>0</v>
      </c>
      <c r="EE51">
        <f>EE$2*EXP(- EE$1 * ($B51*_c1+$C51*_c2+$D51*_c3+'Input spectra'!$Y50))</f>
        <v>0</v>
      </c>
      <c r="EF51">
        <f>EF$2*EXP(- EF$1 * ($B51*_c1+$C51*_c2+$D51*_c3+'Input spectra'!$Y50))</f>
        <v>0</v>
      </c>
      <c r="EG51">
        <f>EG$2*EXP(- EG$1 * ($B51*_c1+$C51*_c2+$D51*_c3+'Input spectra'!$Y50))</f>
        <v>0</v>
      </c>
      <c r="EH51">
        <f>EH$2*EXP(- EH$1 * ($B51*_c1+$C51*_c2+$D51*_c3+'Input spectra'!$Y50))</f>
        <v>0</v>
      </c>
      <c r="EI51">
        <f>EI$2*EXP(- EI$1 * ($B51*_c1+$C51*_c2+$D51*_c3+'Input spectra'!$Y50))</f>
        <v>0</v>
      </c>
      <c r="EJ51">
        <f>EJ$2*EXP(- EJ$1 * ($B51*_c1+$C51*_c2+$D51*_c3+'Input spectra'!$Y50))</f>
        <v>0</v>
      </c>
      <c r="EK51">
        <f>EK$2*EXP(- EK$1 * ($B51*_c1+$C51*_c2+$D51*_c3+'Input spectra'!$Y50))</f>
        <v>0</v>
      </c>
      <c r="EL51">
        <f>EL$2*EXP(- EL$1 * ($B51*_c1+$C51*_c2+$D51*_c3+'Input spectra'!$Y50))</f>
        <v>0</v>
      </c>
      <c r="EM51">
        <f>EM$2*EXP(- EM$1 * ($B51*_c1+$C51*_c2+$D51*_c3+'Input spectra'!$Y50))</f>
        <v>0</v>
      </c>
      <c r="EN51">
        <f>EN$2*EXP(- EN$1 * ($B51*_c1+$C51*_c2+$D51*_c3+'Input spectra'!$Y50))</f>
        <v>0</v>
      </c>
      <c r="EO51">
        <f>EO$2*EXP(- EO$1 * ($B51*_c1+$C51*_c2+$D51*_c3+'Input spectra'!$Y50))</f>
        <v>0</v>
      </c>
      <c r="EP51">
        <f>EP$2*EXP(- EP$1 * ($B51*_c1+$C51*_c2+$D51*_c3+'Input spectra'!$Y50))</f>
        <v>0</v>
      </c>
      <c r="EQ51">
        <f>EQ$2*EXP(- EQ$1 * ($B51*_c1+$C51*_c2+$D51*_c3+'Input spectra'!$Y50))</f>
        <v>0</v>
      </c>
      <c r="ER51">
        <f>ER$2*EXP(- ER$1 * ($B51*_c1+$C51*_c2+$D51*_c3+'Input spectra'!$Y50))</f>
        <v>0</v>
      </c>
      <c r="ES51">
        <f>ES$2*EXP(- ES$1 * ($B51*_c1+$C51*_c2+$D51*_c3+'Input spectra'!$Y50))</f>
        <v>0</v>
      </c>
      <c r="ET51">
        <f>ET$2*EXP(- ET$1 * ($B51*_c1+$C51*_c2+$D51*_c3+'Input spectra'!$Y50))</f>
        <v>0</v>
      </c>
      <c r="EU51">
        <f>EU$2*EXP(- EU$1 * ($B51*_c1+$C51*_c2+$D51*_c3+'Input spectra'!$Y50))</f>
        <v>0</v>
      </c>
      <c r="EV51">
        <f>EV$2*EXP(- EV$1 * ($B51*_c1+$C51*_c2+$D51*_c3+'Input spectra'!$Y50))</f>
        <v>0</v>
      </c>
      <c r="EW51">
        <f>EW$2*EXP(- EW$1 * ($B51*_c1+$C51*_c2+$D51*_c3+'Input spectra'!$Y50))</f>
        <v>0</v>
      </c>
      <c r="EX51">
        <f>EX$2*EXP(- EX$1 * ($B51*_c1+$C51*_c2+$D51*_c3+'Input spectra'!$Y50))</f>
        <v>0</v>
      </c>
      <c r="EY51">
        <f>EY$2*EXP(- EY$1 * ($B51*_c1+$C51*_c2+$D51*_c3+'Input spectra'!$Y50))</f>
        <v>0</v>
      </c>
      <c r="FA51">
        <f t="shared" si="0"/>
        <v>9.3190068714633756E-2</v>
      </c>
      <c r="FD51">
        <f>(1-EXP(-($B51*_c1+$C51*_c2+$D51*_c3+'Input spectra'!$Y50)*_t))/2</f>
        <v>0.35167967834118008</v>
      </c>
      <c r="FE51">
        <f>LN(1-FD51)/(-($B51*_c1+$C51*_c2+$D51*_c3+'Input spectra'!$Y50))</f>
        <v>0.17830740523397318</v>
      </c>
    </row>
    <row r="52" spans="1:161" x14ac:dyDescent="0.25">
      <c r="A52">
        <v>525</v>
      </c>
      <c r="B52">
        <f>'Input spectra'!B51</f>
        <v>6.1498627272259597E-2</v>
      </c>
      <c r="C52">
        <f>'Input spectra'!D51</f>
        <v>0</v>
      </c>
      <c r="D52">
        <f>'Input spectra'!F51</f>
        <v>0.46916630855178498</v>
      </c>
      <c r="E52">
        <f>E$2*EXP(- E$1 * ($B52*_c1+$C52*_c2+$D52*_c3+'Input spectra'!$Y51))</f>
        <v>2.0653927966864227E-2</v>
      </c>
      <c r="F52">
        <f>F$2*EXP(- F$1 * ($B52*_c1+$C52*_c2+$D52*_c3+'Input spectra'!$Y51))</f>
        <v>1.728359915949013E-2</v>
      </c>
      <c r="G52">
        <f>G$2*EXP(- G$1 * ($B52*_c1+$C52*_c2+$D52*_c3+'Input spectra'!$Y51))</f>
        <v>1.4462465644751997E-2</v>
      </c>
      <c r="H52">
        <f>H$2*EXP(- H$1 * ($B52*_c1+$C52*_c2+$D52*_c3+'Input spectra'!$Y51))</f>
        <v>1.210115365219935E-2</v>
      </c>
      <c r="I52">
        <f>I$2*EXP(- I$1 * ($B52*_c1+$C52*_c2+$D52*_c3+'Input spectra'!$Y51))</f>
        <v>1.0124815924924906E-2</v>
      </c>
      <c r="J52">
        <f>J$2*EXP(- J$1 * ($B52*_c1+$C52*_c2+$D52*_c3+'Input spectra'!$Y51))</f>
        <v>8.4707733268539701E-3</v>
      </c>
      <c r="K52">
        <f>K$2*EXP(- K$1 * ($B52*_c1+$C52*_c2+$D52*_c3+'Input spectra'!$Y51))</f>
        <v>7.0865389278347707E-3</v>
      </c>
      <c r="L52">
        <f>L$2*EXP(- L$1 * ($B52*_c1+$C52*_c2+$D52*_c3+'Input spectra'!$Y51))</f>
        <v>5.9281625994978453E-3</v>
      </c>
      <c r="M52">
        <f>M$2*EXP(- M$1 * ($B52*_c1+$C52*_c2+$D52*_c3+'Input spectra'!$Y51))</f>
        <v>4.9588441849660811E-3</v>
      </c>
      <c r="N52">
        <f>N$2*EXP(- N$1 * ($B52*_c1+$C52*_c2+$D52*_c3+'Input spectra'!$Y51))</f>
        <v>4.1477717135550811E-3</v>
      </c>
      <c r="O52">
        <f>O$2*EXP(- O$1 * ($B52*_c1+$C52*_c2+$D52*_c3+'Input spectra'!$Y51))</f>
        <v>3.4691481797031521E-3</v>
      </c>
      <c r="P52">
        <f>P$2*EXP(- P$1 * ($B52*_c1+$C52*_c2+$D52*_c3+'Input spectra'!$Y51))</f>
        <v>2.9013763132914941E-3</v>
      </c>
      <c r="Q52">
        <f>Q$2*EXP(- Q$1 * ($B52*_c1+$C52*_c2+$D52*_c3+'Input spectra'!$Y51))</f>
        <v>2.4263757205482714E-3</v>
      </c>
      <c r="R52">
        <f>R$2*EXP(- R$1 * ($B52*_c1+$C52*_c2+$D52*_c3+'Input spectra'!$Y51))</f>
        <v>2.0290109254020887E-3</v>
      </c>
      <c r="S52">
        <f>S$2*EXP(- S$1 * ($B52*_c1+$C52*_c2+$D52*_c3+'Input spectra'!$Y51))</f>
        <v>1.6966123200278832E-3</v>
      </c>
      <c r="T52">
        <f>T$2*EXP(- T$1 * ($B52*_c1+$C52*_c2+$D52*_c3+'Input spectra'!$Y51))</f>
        <v>1.418574949046359E-3</v>
      </c>
      <c r="U52">
        <f>U$2*EXP(- U$1 * ($B52*_c1+$C52*_c2+$D52*_c3+'Input spectra'!$Y51))</f>
        <v>1.1860224954796555E-3</v>
      </c>
      <c r="V52">
        <f>V$2*EXP(- V$1 * ($B52*_c1+$C52*_c2+$D52*_c3+'Input spectra'!$Y51))</f>
        <v>9.9152588449452129E-4</v>
      </c>
      <c r="W52">
        <f>W$2*EXP(- W$1 * ($B52*_c1+$C52*_c2+$D52*_c3+'Input spectra'!$Y51))</f>
        <v>8.2886763720150462E-4</v>
      </c>
      <c r="X52">
        <f>X$2*EXP(- X$1 * ($B52*_c1+$C52*_c2+$D52*_c3+'Input spectra'!$Y51))</f>
        <v>6.9284454499708758E-4</v>
      </c>
      <c r="Y52">
        <f>Y$2*EXP(- Y$1 * ($B52*_c1+$C52*_c2+$D52*_c3+'Input spectra'!$Y51))</f>
        <v>5.7910244013034424E-4</v>
      </c>
      <c r="Z52">
        <f>Z$2*EXP(- Z$1 * ($B52*_c1+$C52*_c2+$D52*_c3+'Input spectra'!$Y51))</f>
        <v>4.8399784806610926E-4</v>
      </c>
      <c r="AA52">
        <f>AA$2*EXP(- AA$1 * ($B52*_c1+$C52*_c2+$D52*_c3+'Input spectra'!$Y51))</f>
        <v>4.0448215342188572E-4</v>
      </c>
      <c r="AB52">
        <f>AB$2*EXP(- AB$1 * ($B52*_c1+$C52*_c2+$D52*_c3+'Input spectra'!$Y51))</f>
        <v>3.3800462028068932E-4</v>
      </c>
      <c r="AC52">
        <f>AC$2*EXP(- AC$1 * ($B52*_c1+$C52*_c2+$D52*_c3+'Input spectra'!$Y51))</f>
        <v>2.8243120174349944E-4</v>
      </c>
      <c r="AD52">
        <f>AD$2*EXP(- AD$1 * ($B52*_c1+$C52*_c2+$D52*_c3+'Input spectra'!$Y51))</f>
        <v>2.3597657130510185E-4</v>
      </c>
      <c r="AE52">
        <f>AE$2*EXP(- AE$1 * ($B52*_c1+$C52*_c2+$D52*_c3+'Input spectra'!$Y51))</f>
        <v>1.9714722562425255E-4</v>
      </c>
      <c r="AF52">
        <f>AF$2*EXP(- AF$1 * ($B52*_c1+$C52*_c2+$D52*_c3+'Input spectra'!$Y51))</f>
        <v>1.6469385759536215E-4</v>
      </c>
      <c r="AG52">
        <f>AG$2*EXP(- AG$1 * ($B52*_c1+$C52*_c2+$D52*_c3+'Input spectra'!$Y51))</f>
        <v>1.3757149127851875E-4</v>
      </c>
      <c r="AH52">
        <f>AH$2*EXP(- AH$1 * ($B52*_c1+$C52*_c2+$D52*_c3+'Input spectra'!$Y51))</f>
        <v>1.1490611539660685E-4</v>
      </c>
      <c r="AI52">
        <f>AI$2*EXP(- AI$1 * ($B52*_c1+$C52*_c2+$D52*_c3+'Input spectra'!$Y51))</f>
        <v>9.5966757463443973E-5</v>
      </c>
      <c r="AJ52">
        <f>AJ$2*EXP(- AJ$1 * ($B52*_c1+$C52*_c2+$D52*_c3+'Input spectra'!$Y51))</f>
        <v>8.014211261875424E-5</v>
      </c>
      <c r="AK52">
        <f>AK$2*EXP(- AK$1 * ($B52*_c1+$C52*_c2+$D52*_c3+'Input spectra'!$Y51))</f>
        <v>6.6920985322551865E-5</v>
      </c>
      <c r="AL52">
        <f>AL$2*EXP(- AL$1 * ($B52*_c1+$C52*_c2+$D52*_c3+'Input spectra'!$Y51))</f>
        <v>5.5875922734869995E-5</v>
      </c>
      <c r="AM52">
        <f>AM$2*EXP(- AM$1 * ($B52*_c1+$C52*_c2+$D52*_c3+'Input spectra'!$Y51))</f>
        <v>4.664951967415111E-5</v>
      </c>
      <c r="AN52">
        <f>AN$2*EXP(- AN$1 * ($B52*_c1+$C52*_c2+$D52*_c3+'Input spectra'!$Y51))</f>
        <v>3.8942959690858352E-5</v>
      </c>
      <c r="AO52">
        <f>AO$2*EXP(- AO$1 * ($B52*_c1+$C52*_c2+$D52*_c3+'Input spectra'!$Y51))</f>
        <v>3.2506427677987395E-5</v>
      </c>
      <c r="AP52">
        <f>AP$2*EXP(- AP$1 * ($B52*_c1+$C52*_c2+$D52*_c3+'Input spectra'!$Y51))</f>
        <v>2.7131088800884565E-5</v>
      </c>
      <c r="AQ52">
        <f>AQ$2*EXP(- AQ$1 * ($B52*_c1+$C52*_c2+$D52*_c3+'Input spectra'!$Y51))</f>
        <v>2.2642378236541362E-5</v>
      </c>
      <c r="AR52">
        <f>AR$2*EXP(- AR$1 * ($B52*_c1+$C52*_c2+$D52*_c3+'Input spectra'!$Y51))</f>
        <v>1.8894387835225173E-5</v>
      </c>
      <c r="AS52">
        <f>AS$2*EXP(- AS$1 * ($B52*_c1+$C52*_c2+$D52*_c3+'Input spectra'!$Y51))</f>
        <v>1.5765170668403406E-5</v>
      </c>
      <c r="AT52">
        <f>AT$2*EXP(- AT$1 * ($B52*_c1+$C52*_c2+$D52*_c3+'Input spectra'!$Y51))</f>
        <v>1.3152813606769862E-5</v>
      </c>
      <c r="AU52">
        <f>AU$2*EXP(- AU$1 * ($B52*_c1+$C52*_c2+$D52*_c3+'Input spectra'!$Y51))</f>
        <v>1.0972152502529376E-5</v>
      </c>
      <c r="AV52">
        <f>AV$2*EXP(- AV$1 * ($B52*_c1+$C52*_c2+$D52*_c3+'Input spectra'!$Y51))</f>
        <v>9.1520250030450037E-6</v>
      </c>
      <c r="AW52">
        <f>AW$2*EXP(- AW$1 * ($B52*_c1+$C52*_c2+$D52*_c3+'Input spectra'!$Y51))</f>
        <v>7.6329731452310756E-6</v>
      </c>
      <c r="AX52">
        <f>AX$2*EXP(- AX$1 * ($B52*_c1+$C52*_c2+$D52*_c3+'Input spectra'!$Y51))</f>
        <v>6.3653222133834457E-6</v>
      </c>
      <c r="AY52">
        <f>AY$2*EXP(- AY$1 * ($B52*_c1+$C52*_c2+$D52*_c3+'Input spectra'!$Y51))</f>
        <v>4.7911294652603866E-6</v>
      </c>
      <c r="AZ52">
        <f>AZ$2*EXP(- AZ$1 * ($B52*_c1+$C52*_c2+$D52*_c3+'Input spectra'!$Y51))</f>
        <v>3.466455321289627E-6</v>
      </c>
      <c r="BA52">
        <f>BA$2*EXP(- BA$1 * ($B52*_c1+$C52*_c2+$D52*_c3+'Input spectra'!$Y51))</f>
        <v>2.6422162711948643E-6</v>
      </c>
      <c r="BB52">
        <f>BB$2*EXP(- BB$1 * ($B52*_c1+$C52*_c2+$D52*_c3+'Input spectra'!$Y51))</f>
        <v>2.0493819448545647E-6</v>
      </c>
      <c r="BC52">
        <f>BC$2*EXP(- BC$1 * ($B52*_c1+$C52*_c2+$D52*_c3+'Input spectra'!$Y51))</f>
        <v>1.60530841451986E-6</v>
      </c>
      <c r="BD52">
        <f>BD$2*EXP(- BD$1 * ($B52*_c1+$C52*_c2+$D52*_c3+'Input spectra'!$Y51))</f>
        <v>1.2658421064706004E-6</v>
      </c>
      <c r="BE52">
        <f>BE$2*EXP(- BE$1 * ($B52*_c1+$C52*_c2+$D52*_c3+'Input spectra'!$Y51))</f>
        <v>1.0030808724545772E-6</v>
      </c>
      <c r="BF52">
        <f>BF$2*EXP(- BF$1 * ($B52*_c1+$C52*_c2+$D52*_c3+'Input spectra'!$Y51))</f>
        <v>7.9793547535239382E-7</v>
      </c>
      <c r="BG52">
        <f>BG$2*EXP(- BG$1 * ($B52*_c1+$C52*_c2+$D52*_c3+'Input spectra'!$Y51))</f>
        <v>6.367484220223555E-7</v>
      </c>
      <c r="BH52">
        <f>BH$2*EXP(- BH$1 * ($B52*_c1+$C52*_c2+$D52*_c3+'Input spectra'!$Y51))</f>
        <v>5.0946978633970864E-7</v>
      </c>
      <c r="BI52">
        <f>BI$2*EXP(- BI$1 * ($B52*_c1+$C52*_c2+$D52*_c3+'Input spectra'!$Y51))</f>
        <v>4.0856189092628434E-7</v>
      </c>
      <c r="BJ52">
        <f>BJ$2*EXP(- BJ$1 * ($B52*_c1+$C52*_c2+$D52*_c3+'Input spectra'!$Y51))</f>
        <v>3.2829329864901029E-7</v>
      </c>
      <c r="BK52">
        <f>BK$2*EXP(- BK$1 * ($B52*_c1+$C52*_c2+$D52*_c3+'Input spectra'!$Y51))</f>
        <v>2.6426088313042866E-7</v>
      </c>
      <c r="BL52">
        <f>BL$2*EXP(- BL$1 * ($B52*_c1+$C52*_c2+$D52*_c3+'Input spectra'!$Y51))</f>
        <v>2.1305475187662502E-7</v>
      </c>
      <c r="BM52">
        <f>BM$2*EXP(- BM$1 * ($B52*_c1+$C52*_c2+$D52*_c3+'Input spectra'!$Y51))</f>
        <v>1.7201717183558912E-7</v>
      </c>
      <c r="BN52">
        <f>BN$2*EXP(- BN$1 * ($B52*_c1+$C52*_c2+$D52*_c3+'Input spectra'!$Y51))</f>
        <v>1.3906569719486498E-7</v>
      </c>
      <c r="BO52">
        <f>BO$2*EXP(- BO$1 * ($B52*_c1+$C52*_c2+$D52*_c3+'Input spectra'!$Y51))</f>
        <v>1.125614155478025E-7</v>
      </c>
      <c r="BP52">
        <f>BP$2*EXP(- BP$1 * ($B52*_c1+$C52*_c2+$D52*_c3+'Input spectra'!$Y51))</f>
        <v>9.1209614585328867E-8</v>
      </c>
      <c r="BQ52">
        <f>BQ$2*EXP(- BQ$1 * ($B52*_c1+$C52*_c2+$D52*_c3+'Input spectra'!$Y51))</f>
        <v>7.3984159495473501E-8</v>
      </c>
      <c r="BR52">
        <f>BR$2*EXP(- BR$1 * ($B52*_c1+$C52*_c2+$D52*_c3+'Input spectra'!$Y51))</f>
        <v>6.0069458957753429E-8</v>
      </c>
      <c r="BS52">
        <f>BS$2*EXP(- BS$1 * ($B52*_c1+$C52*_c2+$D52*_c3+'Input spectra'!$Y51))</f>
        <v>4.8815630372259883E-8</v>
      </c>
      <c r="BT52">
        <f>BT$2*EXP(- BT$1 * ($B52*_c1+$C52*_c2+$D52*_c3+'Input spectra'!$Y51))</f>
        <v>3.9703665778725555E-8</v>
      </c>
      <c r="BU52">
        <f>BU$2*EXP(- BU$1 * ($B52*_c1+$C52*_c2+$D52*_c3+'Input spectra'!$Y51))</f>
        <v>3.2318236147593891E-8</v>
      </c>
      <c r="BV52">
        <f>BV$2*EXP(- BV$1 * ($B52*_c1+$C52*_c2+$D52*_c3+'Input spectra'!$Y51))</f>
        <v>2.6326369629371985E-8</v>
      </c>
      <c r="BW52">
        <f>BW$2*EXP(- BW$1 * ($B52*_c1+$C52*_c2+$D52*_c3+'Input spectra'!$Y51))</f>
        <v>2.1460673377810365E-8</v>
      </c>
      <c r="BX52">
        <f>BX$2*EXP(- BX$1 * ($B52*_c1+$C52*_c2+$D52*_c3+'Input spectra'!$Y51))</f>
        <v>1.7506087696941683E-8</v>
      </c>
      <c r="BY52">
        <f>BY$2*EXP(- BY$1 * ($B52*_c1+$C52*_c2+$D52*_c3+'Input spectra'!$Y51))</f>
        <v>1.4289398493015604E-8</v>
      </c>
      <c r="BZ52">
        <f>BZ$2*EXP(- BZ$1 * ($B52*_c1+$C52*_c2+$D52*_c3+'Input spectra'!$Y51))</f>
        <v>1.1670912019653145E-8</v>
      </c>
      <c r="CA52">
        <f>CA$2*EXP(- CA$1 * ($B52*_c1+$C52*_c2+$D52*_c3+'Input spectra'!$Y51))</f>
        <v>9.5378305582704997E-9</v>
      </c>
      <c r="CB52">
        <f>CB$2*EXP(- CB$1 * ($B52*_c1+$C52*_c2+$D52*_c3+'Input spectra'!$Y51))</f>
        <v>7.7989702539991656E-9</v>
      </c>
      <c r="CC52">
        <f>CC$2*EXP(- CC$1 * ($B52*_c1+$C52*_c2+$D52*_c3+'Input spectra'!$Y51))</f>
        <v>6.3805409534057419E-9</v>
      </c>
      <c r="CD52">
        <f>CD$2*EXP(- CD$1 * ($B52*_c1+$C52*_c2+$D52*_c3+'Input spectra'!$Y51))</f>
        <v>5.2227684850250122E-9</v>
      </c>
      <c r="CE52">
        <f>CE$2*EXP(- CE$1 * ($B52*_c1+$C52*_c2+$D52*_c3+'Input spectra'!$Y51))</f>
        <v>4.2771867473158783E-9</v>
      </c>
      <c r="CF52">
        <f>CF$2*EXP(- CF$1 * ($B52*_c1+$C52*_c2+$D52*_c3+'Input spectra'!$Y51))</f>
        <v>3.5044634616500738E-9</v>
      </c>
      <c r="CG52">
        <f>CG$2*EXP(- CG$1 * ($B52*_c1+$C52*_c2+$D52*_c3+'Input spectra'!$Y51))</f>
        <v>2.8726519382127704E-9</v>
      </c>
      <c r="CH52">
        <f>CH$2*EXP(- CH$1 * ($B52*_c1+$C52*_c2+$D52*_c3+'Input spectra'!$Y51))</f>
        <v>2.3557835223219877E-9</v>
      </c>
      <c r="CI52">
        <f>CI$2*EXP(- CI$1 * ($B52*_c1+$C52*_c2+$D52*_c3+'Input spectra'!$Y51))</f>
        <v>1.932732929037387E-9</v>
      </c>
      <c r="CJ52">
        <f>CJ$2*EXP(- CJ$1 * ($B52*_c1+$C52*_c2+$D52*_c3+'Input spectra'!$Y51))</f>
        <v>1.586302497753979E-9</v>
      </c>
      <c r="CK52">
        <f>CK$2*EXP(- CK$1 * ($B52*_c1+$C52*_c2+$D52*_c3+'Input spectra'!$Y51))</f>
        <v>1.3024823216502175E-9</v>
      </c>
      <c r="CL52">
        <f>CL$2*EXP(- CL$1 * ($B52*_c1+$C52*_c2+$D52*_c3+'Input spectra'!$Y51))</f>
        <v>1.0698518586634316E-9</v>
      </c>
      <c r="CM52">
        <f>CM$2*EXP(- CM$1 * ($B52*_c1+$C52*_c2+$D52*_c3+'Input spectra'!$Y51))</f>
        <v>8.7909549849274655E-10</v>
      </c>
      <c r="CN52">
        <f>CN$2*EXP(- CN$1 * ($B52*_c1+$C52*_c2+$D52*_c3+'Input spectra'!$Y51))</f>
        <v>7.2261002291610917E-10</v>
      </c>
      <c r="CO52">
        <f>CO$2*EXP(- CO$1 * ($B52*_c1+$C52*_c2+$D52*_c3+'Input spectra'!$Y51))</f>
        <v>5.9418625009057497E-10</v>
      </c>
      <c r="CP52">
        <f>CP$2*EXP(- CP$1 * ($B52*_c1+$C52*_c2+$D52*_c3+'Input spectra'!$Y51))</f>
        <v>4.8875062886428537E-10</v>
      </c>
      <c r="CQ52">
        <f>CQ$2*EXP(- CQ$1 * ($B52*_c1+$C52*_c2+$D52*_c3+'Input spectra'!$Y51))</f>
        <v>4.0215532808371825E-10</v>
      </c>
      <c r="CR52">
        <f>CR$2*EXP(- CR$1 * ($B52*_c1+$C52*_c2+$D52*_c3+'Input spectra'!$Y51))</f>
        <v>3.3100759137280336E-10</v>
      </c>
      <c r="CS52">
        <f>CS$2*EXP(- CS$1 * ($B52*_c1+$C52*_c2+$D52*_c3+'Input spectra'!$Y51))</f>
        <v>1.8044577117221983E-10</v>
      </c>
      <c r="CT52">
        <f>CT$2*EXP(- CT$1 * ($B52*_c1+$C52*_c2+$D52*_c3+'Input spectra'!$Y51))</f>
        <v>9.9235995704718313E-11</v>
      </c>
      <c r="CU52">
        <f>CU$2*EXP(- CU$1 * ($B52*_c1+$C52*_c2+$D52*_c3+'Input spectra'!$Y51))</f>
        <v>5.8189695874125723E-11</v>
      </c>
      <c r="CV52">
        <f>CV$2*EXP(- CV$1 * ($B52*_c1+$C52*_c2+$D52*_c3+'Input spectra'!$Y51))</f>
        <v>3.4274835878784515E-11</v>
      </c>
      <c r="CW52">
        <f>CW$2*EXP(- CW$1 * ($B52*_c1+$C52*_c2+$D52*_c3+'Input spectra'!$Y51))</f>
        <v>1.9815548904499241E-11</v>
      </c>
      <c r="CX52">
        <f>CX$2*EXP(- CX$1 * ($B52*_c1+$C52*_c2+$D52*_c3+'Input spectra'!$Y51))</f>
        <v>1.1028993569138302E-11</v>
      </c>
      <c r="CY52">
        <f>CY$2*EXP(- CY$1 * ($B52*_c1+$C52*_c2+$D52*_c3+'Input spectra'!$Y51))</f>
        <v>5.7670475902071501E-12</v>
      </c>
      <c r="CZ52">
        <f>CZ$2*EXP(- CZ$1 * ($B52*_c1+$C52*_c2+$D52*_c3+'Input spectra'!$Y51))</f>
        <v>2.7229339746936425E-12</v>
      </c>
      <c r="DA52">
        <f>DA$2*EXP(- DA$1 * ($B52*_c1+$C52*_c2+$D52*_c3+'Input spectra'!$Y51))</f>
        <v>1.072043807406442E-12</v>
      </c>
      <c r="DB52">
        <f>DB$2*EXP(- DB$1 * ($B52*_c1+$C52*_c2+$D52*_c3+'Input spectra'!$Y51))</f>
        <v>2.8404506310481253E-13</v>
      </c>
      <c r="DC52">
        <f>DC$2*EXP(- DC$1 * ($B52*_c1+$C52*_c2+$D52*_c3+'Input spectra'!$Y51))</f>
        <v>1.5277036584711717E-14</v>
      </c>
      <c r="DD52">
        <f>DD$2*EXP(- DD$1 * ($B52*_c1+$C52*_c2+$D52*_c3+'Input spectra'!$Y51))</f>
        <v>0</v>
      </c>
      <c r="DE52">
        <f>DE$2*EXP(- DE$1 * ($B52*_c1+$C52*_c2+$D52*_c3+'Input spectra'!$Y51))</f>
        <v>0</v>
      </c>
      <c r="DF52">
        <f>DF$2*EXP(- DF$1 * ($B52*_c1+$C52*_c2+$D52*_c3+'Input spectra'!$Y51))</f>
        <v>0</v>
      </c>
      <c r="DG52">
        <f>DG$2*EXP(- DG$1 * ($B52*_c1+$C52*_c2+$D52*_c3+'Input spectra'!$Y51))</f>
        <v>0</v>
      </c>
      <c r="DH52">
        <f>DH$2*EXP(- DH$1 * ($B52*_c1+$C52*_c2+$D52*_c3+'Input spectra'!$Y51))</f>
        <v>0</v>
      </c>
      <c r="DI52">
        <f>DI$2*EXP(- DI$1 * ($B52*_c1+$C52*_c2+$D52*_c3+'Input spectra'!$Y51))</f>
        <v>0</v>
      </c>
      <c r="DJ52">
        <f>DJ$2*EXP(- DJ$1 * ($B52*_c1+$C52*_c2+$D52*_c3+'Input spectra'!$Y51))</f>
        <v>0</v>
      </c>
      <c r="DK52">
        <f>DK$2*EXP(- DK$1 * ($B52*_c1+$C52*_c2+$D52*_c3+'Input spectra'!$Y51))</f>
        <v>0</v>
      </c>
      <c r="DL52">
        <f>DL$2*EXP(- DL$1 * ($B52*_c1+$C52*_c2+$D52*_c3+'Input spectra'!$Y51))</f>
        <v>0</v>
      </c>
      <c r="DM52">
        <f>DM$2*EXP(- DM$1 * ($B52*_c1+$C52*_c2+$D52*_c3+'Input spectra'!$Y51))</f>
        <v>0</v>
      </c>
      <c r="DN52">
        <f>DN$2*EXP(- DN$1 * ($B52*_c1+$C52*_c2+$D52*_c3+'Input spectra'!$Y51))</f>
        <v>0</v>
      </c>
      <c r="DO52">
        <f>DO$2*EXP(- DO$1 * ($B52*_c1+$C52*_c2+$D52*_c3+'Input spectra'!$Y51))</f>
        <v>0</v>
      </c>
      <c r="DP52">
        <f>DP$2*EXP(- DP$1 * ($B52*_c1+$C52*_c2+$D52*_c3+'Input spectra'!$Y51))</f>
        <v>0</v>
      </c>
      <c r="DQ52">
        <f>DQ$2*EXP(- DQ$1 * ($B52*_c1+$C52*_c2+$D52*_c3+'Input spectra'!$Y51))</f>
        <v>0</v>
      </c>
      <c r="DR52">
        <f>DR$2*EXP(- DR$1 * ($B52*_c1+$C52*_c2+$D52*_c3+'Input spectra'!$Y51))</f>
        <v>0</v>
      </c>
      <c r="DS52">
        <f>DS$2*EXP(- DS$1 * ($B52*_c1+$C52*_c2+$D52*_c3+'Input spectra'!$Y51))</f>
        <v>0</v>
      </c>
      <c r="DT52">
        <f>DT$2*EXP(- DT$1 * ($B52*_c1+$C52*_c2+$D52*_c3+'Input spectra'!$Y51))</f>
        <v>0</v>
      </c>
      <c r="DU52">
        <f>DU$2*EXP(- DU$1 * ($B52*_c1+$C52*_c2+$D52*_c3+'Input spectra'!$Y51))</f>
        <v>0</v>
      </c>
      <c r="DV52">
        <f>DV$2*EXP(- DV$1 * ($B52*_c1+$C52*_c2+$D52*_c3+'Input spectra'!$Y51))</f>
        <v>0</v>
      </c>
      <c r="DW52">
        <f>DW$2*EXP(- DW$1 * ($B52*_c1+$C52*_c2+$D52*_c3+'Input spectra'!$Y51))</f>
        <v>0</v>
      </c>
      <c r="DX52">
        <f>DX$2*EXP(- DX$1 * ($B52*_c1+$C52*_c2+$D52*_c3+'Input spectra'!$Y51))</f>
        <v>0</v>
      </c>
      <c r="DY52">
        <f>DY$2*EXP(- DY$1 * ($B52*_c1+$C52*_c2+$D52*_c3+'Input spectra'!$Y51))</f>
        <v>0</v>
      </c>
      <c r="DZ52">
        <f>DZ$2*EXP(- DZ$1 * ($B52*_c1+$C52*_c2+$D52*_c3+'Input spectra'!$Y51))</f>
        <v>0</v>
      </c>
      <c r="EA52">
        <f>EA$2*EXP(- EA$1 * ($B52*_c1+$C52*_c2+$D52*_c3+'Input spectra'!$Y51))</f>
        <v>0</v>
      </c>
      <c r="EB52">
        <f>EB$2*EXP(- EB$1 * ($B52*_c1+$C52*_c2+$D52*_c3+'Input spectra'!$Y51))</f>
        <v>0</v>
      </c>
      <c r="EC52">
        <f>EC$2*EXP(- EC$1 * ($B52*_c1+$C52*_c2+$D52*_c3+'Input spectra'!$Y51))</f>
        <v>0</v>
      </c>
      <c r="ED52">
        <f>ED$2*EXP(- ED$1 * ($B52*_c1+$C52*_c2+$D52*_c3+'Input spectra'!$Y51))</f>
        <v>0</v>
      </c>
      <c r="EE52">
        <f>EE$2*EXP(- EE$1 * ($B52*_c1+$C52*_c2+$D52*_c3+'Input spectra'!$Y51))</f>
        <v>0</v>
      </c>
      <c r="EF52">
        <f>EF$2*EXP(- EF$1 * ($B52*_c1+$C52*_c2+$D52*_c3+'Input spectra'!$Y51))</f>
        <v>0</v>
      </c>
      <c r="EG52">
        <f>EG$2*EXP(- EG$1 * ($B52*_c1+$C52*_c2+$D52*_c3+'Input spectra'!$Y51))</f>
        <v>0</v>
      </c>
      <c r="EH52">
        <f>EH$2*EXP(- EH$1 * ($B52*_c1+$C52*_c2+$D52*_c3+'Input spectra'!$Y51))</f>
        <v>0</v>
      </c>
      <c r="EI52">
        <f>EI$2*EXP(- EI$1 * ($B52*_c1+$C52*_c2+$D52*_c3+'Input spectra'!$Y51))</f>
        <v>0</v>
      </c>
      <c r="EJ52">
        <f>EJ$2*EXP(- EJ$1 * ($B52*_c1+$C52*_c2+$D52*_c3+'Input spectra'!$Y51))</f>
        <v>0</v>
      </c>
      <c r="EK52">
        <f>EK$2*EXP(- EK$1 * ($B52*_c1+$C52*_c2+$D52*_c3+'Input spectra'!$Y51))</f>
        <v>0</v>
      </c>
      <c r="EL52">
        <f>EL$2*EXP(- EL$1 * ($B52*_c1+$C52*_c2+$D52*_c3+'Input spectra'!$Y51))</f>
        <v>0</v>
      </c>
      <c r="EM52">
        <f>EM$2*EXP(- EM$1 * ($B52*_c1+$C52*_c2+$D52*_c3+'Input spectra'!$Y51))</f>
        <v>0</v>
      </c>
      <c r="EN52">
        <f>EN$2*EXP(- EN$1 * ($B52*_c1+$C52*_c2+$D52*_c3+'Input spectra'!$Y51))</f>
        <v>0</v>
      </c>
      <c r="EO52">
        <f>EO$2*EXP(- EO$1 * ($B52*_c1+$C52*_c2+$D52*_c3+'Input spectra'!$Y51))</f>
        <v>0</v>
      </c>
      <c r="EP52">
        <f>EP$2*EXP(- EP$1 * ($B52*_c1+$C52*_c2+$D52*_c3+'Input spectra'!$Y51))</f>
        <v>0</v>
      </c>
      <c r="EQ52">
        <f>EQ$2*EXP(- EQ$1 * ($B52*_c1+$C52*_c2+$D52*_c3+'Input spectra'!$Y51))</f>
        <v>0</v>
      </c>
      <c r="ER52">
        <f>ER$2*EXP(- ER$1 * ($B52*_c1+$C52*_c2+$D52*_c3+'Input spectra'!$Y51))</f>
        <v>0</v>
      </c>
      <c r="ES52">
        <f>ES$2*EXP(- ES$1 * ($B52*_c1+$C52*_c2+$D52*_c3+'Input spectra'!$Y51))</f>
        <v>0</v>
      </c>
      <c r="ET52">
        <f>ET$2*EXP(- ET$1 * ($B52*_c1+$C52*_c2+$D52*_c3+'Input spectra'!$Y51))</f>
        <v>0</v>
      </c>
      <c r="EU52">
        <f>EU$2*EXP(- EU$1 * ($B52*_c1+$C52*_c2+$D52*_c3+'Input spectra'!$Y51))</f>
        <v>0</v>
      </c>
      <c r="EV52">
        <f>EV$2*EXP(- EV$1 * ($B52*_c1+$C52*_c2+$D52*_c3+'Input spectra'!$Y51))</f>
        <v>0</v>
      </c>
      <c r="EW52">
        <f>EW$2*EXP(- EW$1 * ($B52*_c1+$C52*_c2+$D52*_c3+'Input spectra'!$Y51))</f>
        <v>0</v>
      </c>
      <c r="EX52">
        <f>EX$2*EXP(- EX$1 * ($B52*_c1+$C52*_c2+$D52*_c3+'Input spectra'!$Y51))</f>
        <v>0</v>
      </c>
      <c r="EY52">
        <f>EY$2*EXP(- EY$1 * ($B52*_c1+$C52*_c2+$D52*_c3+'Input spectra'!$Y51))</f>
        <v>0</v>
      </c>
      <c r="FA52">
        <f t="shared" si="0"/>
        <v>0.12636633300278585</v>
      </c>
      <c r="FD52">
        <f>(1-EXP(-($B52*_c1+$C52*_c2+$D52*_c3+'Input spectra'!$Y51)*_t))/2</f>
        <v>0.28718639980279237</v>
      </c>
      <c r="FE52">
        <f>LN(1-FD52)/(-($B52*_c1+$C52*_c2+$D52*_c3+'Input spectra'!$Y51))</f>
        <v>0.19816127289833116</v>
      </c>
    </row>
    <row r="53" spans="1:161" x14ac:dyDescent="0.25">
      <c r="A53">
        <v>530</v>
      </c>
      <c r="B53">
        <f>'Input spectra'!B52</f>
        <v>5.3120714941022898E-2</v>
      </c>
      <c r="C53">
        <f>'Input spectra'!D52</f>
        <v>0</v>
      </c>
      <c r="D53">
        <f>'Input spectra'!F52</f>
        <v>0.26558420580317099</v>
      </c>
      <c r="E53">
        <f>E$2*EXP(- E$1 * ($B53*_c1+$C53*_c2+$D53*_c3+'Input spectra'!$Y52))</f>
        <v>2.0653927966864227E-2</v>
      </c>
      <c r="F53">
        <f>F$2*EXP(- F$1 * ($B53*_c1+$C53*_c2+$D53*_c3+'Input spectra'!$Y52))</f>
        <v>1.8433753661577779E-2</v>
      </c>
      <c r="G53">
        <f>G$2*EXP(- G$1 * ($B53*_c1+$C53*_c2+$D53*_c3+'Input spectra'!$Y52))</f>
        <v>1.6451349473668862E-2</v>
      </c>
      <c r="H53">
        <f>H$2*EXP(- H$1 * ($B53*_c1+$C53*_c2+$D53*_c3+'Input spectra'!$Y52))</f>
        <v>1.4681335288046559E-2</v>
      </c>
      <c r="I53">
        <f>I$2*EXP(- I$1 * ($B53*_c1+$C53*_c2+$D53*_c3+'Input spectra'!$Y52))</f>
        <v>1.3101032133513591E-2</v>
      </c>
      <c r="J53">
        <f>J$2*EXP(- J$1 * ($B53*_c1+$C53*_c2+$D53*_c3+'Input spectra'!$Y52))</f>
        <v>1.1690175469027219E-2</v>
      </c>
      <c r="K53">
        <f>K$2*EXP(- K$1 * ($B53*_c1+$C53*_c2+$D53*_c3+'Input spectra'!$Y52))</f>
        <v>1.0430658830275672E-2</v>
      </c>
      <c r="L53">
        <f>L$2*EXP(- L$1 * ($B53*_c1+$C53*_c2+$D53*_c3+'Input spectra'!$Y52))</f>
        <v>9.3063046287036617E-3</v>
      </c>
      <c r="M53">
        <f>M$2*EXP(- M$1 * ($B53*_c1+$C53*_c2+$D53*_c3+'Input spectra'!$Y52))</f>
        <v>8.3026592333888434E-3</v>
      </c>
      <c r="N53">
        <f>N$2*EXP(- N$1 * ($B53*_c1+$C53*_c2+$D53*_c3+'Input spectra'!$Y52))</f>
        <v>7.4068097688340618E-3</v>
      </c>
      <c r="O53">
        <f>O$2*EXP(- O$1 * ($B53*_c1+$C53*_c2+$D53*_c3+'Input spectra'!$Y52))</f>
        <v>6.6072203325395562E-3</v>
      </c>
      <c r="P53">
        <f>P$2*EXP(- P$1 * ($B53*_c1+$C53*_c2+$D53*_c3+'Input spectra'!$Y52))</f>
        <v>5.8935855785035868E-3</v>
      </c>
      <c r="Q53">
        <f>Q$2*EXP(- Q$1 * ($B53*_c1+$C53*_c2+$D53*_c3+'Input spectra'!$Y52))</f>
        <v>5.2566998295669179E-3</v>
      </c>
      <c r="R53">
        <f>R$2*EXP(- R$1 * ($B53*_c1+$C53*_c2+$D53*_c3+'Input spectra'!$Y52))</f>
        <v>4.6883400754488339E-3</v>
      </c>
      <c r="S53">
        <f>S$2*EXP(- S$1 * ($B53*_c1+$C53*_c2+$D53*_c3+'Input spectra'!$Y52))</f>
        <v>4.1811613868214647E-3</v>
      </c>
      <c r="T53">
        <f>T$2*EXP(- T$1 * ($B53*_c1+$C53*_c2+$D53*_c3+'Input spectra'!$Y52))</f>
        <v>3.7286034309839417E-3</v>
      </c>
      <c r="U53">
        <f>U$2*EXP(- U$1 * ($B53*_c1+$C53*_c2+$D53*_c3+'Input spectra'!$Y52))</f>
        <v>3.3248069135520105E-3</v>
      </c>
      <c r="V53">
        <f>V$2*EXP(- V$1 * ($B53*_c1+$C53*_c2+$D53*_c3+'Input spectra'!$Y52))</f>
        <v>2.964538894793508E-3</v>
      </c>
      <c r="W53">
        <f>W$2*EXP(- W$1 * ($B53*_c1+$C53*_c2+$D53*_c3+'Input spectra'!$Y52))</f>
        <v>2.6431260403562656E-3</v>
      </c>
      <c r="X53">
        <f>X$2*EXP(- X$1 * ($B53*_c1+$C53*_c2+$D53*_c3+'Input spectra'!$Y52))</f>
        <v>2.3563949655311975E-3</v>
      </c>
      <c r="Y53">
        <f>Y$2*EXP(- Y$1 * ($B53*_c1+$C53*_c2+$D53*_c3+'Input spectra'!$Y52))</f>
        <v>2.1006189211035331E-3</v>
      </c>
      <c r="Z53">
        <f>Z$2*EXP(- Z$1 * ($B53*_c1+$C53*_c2+$D53*_c3+'Input spectra'!$Y52))</f>
        <v>1.8724701483734997E-3</v>
      </c>
      <c r="AA53">
        <f>AA$2*EXP(- AA$1 * ($B53*_c1+$C53*_c2+$D53*_c3+'Input spectra'!$Y52))</f>
        <v>1.6689773020623563E-3</v>
      </c>
      <c r="AB53">
        <f>AB$2*EXP(- AB$1 * ($B53*_c1+$C53*_c2+$D53*_c3+'Input spectra'!$Y52))</f>
        <v>1.4874874034448121E-3</v>
      </c>
      <c r="AC53">
        <f>AC$2*EXP(- AC$1 * ($B53*_c1+$C53*_c2+$D53*_c3+'Input spectra'!$Y52))</f>
        <v>1.3256318429556769E-3</v>
      </c>
      <c r="AD53">
        <f>AD$2*EXP(- AD$1 * ($B53*_c1+$C53*_c2+$D53*_c3+'Input spectra'!$Y52))</f>
        <v>1.1812960024152458E-3</v>
      </c>
      <c r="AE53">
        <f>AE$2*EXP(- AE$1 * ($B53*_c1+$C53*_c2+$D53*_c3+'Input spectra'!$Y52))</f>
        <v>1.0525921125377488E-3</v>
      </c>
      <c r="AF53">
        <f>AF$2*EXP(- AF$1 * ($B53*_c1+$C53*_c2+$D53*_c3+'Input spectra'!$Y52))</f>
        <v>9.3783500209730392E-4</v>
      </c>
      <c r="AG53">
        <f>AG$2*EXP(- AG$1 * ($B53*_c1+$C53*_c2+$D53*_c3+'Input spectra'!$Y52))</f>
        <v>8.3552043153322622E-4</v>
      </c>
      <c r="AH53">
        <f>AH$2*EXP(- AH$1 * ($B53*_c1+$C53*_c2+$D53*_c3+'Input spectra'!$Y52))</f>
        <v>7.4430573633518489E-4</v>
      </c>
      <c r="AI53">
        <f>AI$2*EXP(- AI$1 * ($B53*_c1+$C53*_c2+$D53*_c3+'Input spectra'!$Y52))</f>
        <v>6.6299253466460041E-4</v>
      </c>
      <c r="AJ53">
        <f>AJ$2*EXP(- AJ$1 * ($B53*_c1+$C53*_c2+$D53*_c3+'Input spectra'!$Y52))</f>
        <v>5.9051127970509779E-4</v>
      </c>
      <c r="AK53">
        <f>AK$2*EXP(- AK$1 * ($B53*_c1+$C53*_c2+$D53*_c3+'Input spectra'!$Y52))</f>
        <v>5.2590746051683229E-4</v>
      </c>
      <c r="AL53">
        <f>AL$2*EXP(- AL$1 * ($B53*_c1+$C53*_c2+$D53*_c3+'Input spectra'!$Y52))</f>
        <v>4.683292759878416E-4</v>
      </c>
      <c r="AM53">
        <f>AM$2*EXP(- AM$1 * ($B53*_c1+$C53*_c2+$D53*_c3+'Input spectra'!$Y52))</f>
        <v>4.1701662509042558E-4</v>
      </c>
      <c r="AN53">
        <f>AN$2*EXP(- AN$1 * ($B53*_c1+$C53*_c2+$D53*_c3+'Input spectra'!$Y52))</f>
        <v>3.7129127329460932E-4</v>
      </c>
      <c r="AO53">
        <f>AO$2*EXP(- AO$1 * ($B53*_c1+$C53*_c2+$D53*_c3+'Input spectra'!$Y52))</f>
        <v>3.3054806987223387E-4</v>
      </c>
      <c r="AP53">
        <f>AP$2*EXP(- AP$1 * ($B53*_c1+$C53*_c2+$D53*_c3+'Input spectra'!$Y52))</f>
        <v>2.9424710413037173E-4</v>
      </c>
      <c r="AQ53">
        <f>AQ$2*EXP(- AQ$1 * ($B53*_c1+$C53*_c2+$D53*_c3+'Input spectra'!$Y52))</f>
        <v>2.619067005081825E-4</v>
      </c>
      <c r="AR53">
        <f>AR$2*EXP(- AR$1 * ($B53*_c1+$C53*_c2+$D53*_c3+'Input spectra'!$Y52))</f>
        <v>2.3309716310606011E-4</v>
      </c>
      <c r="AS53">
        <f>AS$2*EXP(- AS$1 * ($B53*_c1+$C53*_c2+$D53*_c3+'Input spectra'!$Y52))</f>
        <v>2.0743518972325952E-4</v>
      </c>
      <c r="AT53">
        <f>AT$2*EXP(- AT$1 * ($B53*_c1+$C53*_c2+$D53*_c3+'Input spectra'!$Y52))</f>
        <v>1.8457888397939014E-4</v>
      </c>
      <c r="AU53">
        <f>AU$2*EXP(- AU$1 * ($B53*_c1+$C53*_c2+$D53*_c3+'Input spectra'!$Y52))</f>
        <v>1.642233016928713E-4</v>
      </c>
      <c r="AV53">
        <f>AV$2*EXP(- AV$1 * ($B53*_c1+$C53*_c2+$D53*_c3+'Input spectra'!$Y52))</f>
        <v>1.4609647448105971E-4</v>
      </c>
      <c r="AW53">
        <f>AW$2*EXP(- AW$1 * ($B53*_c1+$C53*_c2+$D53*_c3+'Input spectra'!$Y52))</f>
        <v>1.2995585961760069E-4</v>
      </c>
      <c r="AX53">
        <f>AX$2*EXP(- AX$1 * ($B53*_c1+$C53*_c2+$D53*_c3+'Input spectra'!$Y52))</f>
        <v>1.155851706089423E-4</v>
      </c>
      <c r="AY53">
        <f>AY$2*EXP(- AY$1 * ($B53*_c1+$C53*_c2+$D53*_c3+'Input spectra'!$Y52))</f>
        <v>9.2789583677470785E-5</v>
      </c>
      <c r="AZ53">
        <f>AZ$2*EXP(- AZ$1 * ($B53*_c1+$C53*_c2+$D53*_c3+'Input spectra'!$Y52))</f>
        <v>7.1602225433004359E-5</v>
      </c>
      <c r="BA53">
        <f>BA$2*EXP(- BA$1 * ($B53*_c1+$C53*_c2+$D53*_c3+'Input spectra'!$Y52))</f>
        <v>5.8208830022079878E-5</v>
      </c>
      <c r="BB53">
        <f>BB$2*EXP(- BB$1 * ($B53*_c1+$C53*_c2+$D53*_c3+'Input spectra'!$Y52))</f>
        <v>4.8152962045580544E-5</v>
      </c>
      <c r="BC53">
        <f>BC$2*EXP(- BC$1 * ($B53*_c1+$C53*_c2+$D53*_c3+'Input spectra'!$Y52))</f>
        <v>4.0228901840292198E-5</v>
      </c>
      <c r="BD53">
        <f>BD$2*EXP(- BD$1 * ($B53*_c1+$C53*_c2+$D53*_c3+'Input spectra'!$Y52))</f>
        <v>3.3832868987310377E-5</v>
      </c>
      <c r="BE53">
        <f>BE$2*EXP(- BE$1 * ($B53*_c1+$C53*_c2+$D53*_c3+'Input spectra'!$Y52))</f>
        <v>2.8593994687593152E-5</v>
      </c>
      <c r="BF53">
        <f>BF$2*EXP(- BF$1 * ($B53*_c1+$C53*_c2+$D53*_c3+'Input spectra'!$Y52))</f>
        <v>2.4259746074153581E-5</v>
      </c>
      <c r="BG53">
        <f>BG$2*EXP(- BG$1 * ($B53*_c1+$C53*_c2+$D53*_c3+'Input spectra'!$Y52))</f>
        <v>2.064742742826296E-5</v>
      </c>
      <c r="BH53">
        <f>BH$2*EXP(- BH$1 * ($B53*_c1+$C53*_c2+$D53*_c3+'Input spectra'!$Y52))</f>
        <v>1.7619602177377171E-5</v>
      </c>
      <c r="BI53">
        <f>BI$2*EXP(- BI$1 * ($B53*_c1+$C53*_c2+$D53*_c3+'Input spectra'!$Y52))</f>
        <v>1.5070064587963832E-5</v>
      </c>
      <c r="BJ53">
        <f>BJ$2*EXP(- BJ$1 * ($B53*_c1+$C53*_c2+$D53*_c3+'Input spectra'!$Y52))</f>
        <v>1.2915132627443993E-5</v>
      </c>
      <c r="BK53">
        <f>BK$2*EXP(- BK$1 * ($B53*_c1+$C53*_c2+$D53*_c3+'Input spectra'!$Y52))</f>
        <v>1.1087900718494724E-5</v>
      </c>
      <c r="BL53">
        <f>BL$2*EXP(- BL$1 * ($B53*_c1+$C53*_c2+$D53*_c3+'Input spectra'!$Y52))</f>
        <v>9.5342660248436913E-6</v>
      </c>
      <c r="BM53">
        <f>BM$2*EXP(- BM$1 * ($B53*_c1+$C53*_c2+$D53*_c3+'Input spectra'!$Y52))</f>
        <v>8.2100809170164914E-6</v>
      </c>
      <c r="BN53">
        <f>BN$2*EXP(- BN$1 * ($B53*_c1+$C53*_c2+$D53*_c3+'Input spectra'!$Y52))</f>
        <v>7.0790543346986305E-6</v>
      </c>
      <c r="BO53">
        <f>BO$2*EXP(- BO$1 * ($B53*_c1+$C53*_c2+$D53*_c3+'Input spectra'!$Y52))</f>
        <v>6.1111700450352024E-6</v>
      </c>
      <c r="BP53">
        <f>BP$2*EXP(- BP$1 * ($B53*_c1+$C53*_c2+$D53*_c3+'Input spectra'!$Y52))</f>
        <v>5.281472668731549E-6</v>
      </c>
      <c r="BQ53">
        <f>BQ$2*EXP(- BQ$1 * ($B53*_c1+$C53*_c2+$D53*_c3+'Input spectra'!$Y52))</f>
        <v>4.5691220004471294E-6</v>
      </c>
      <c r="BR53">
        <f>BR$2*EXP(- BR$1 * ($B53*_c1+$C53*_c2+$D53*_c3+'Input spectra'!$Y52))</f>
        <v>3.9566471699715229E-6</v>
      </c>
      <c r="BS53">
        <f>BS$2*EXP(- BS$1 * ($B53*_c1+$C53*_c2+$D53*_c3+'Input spectra'!$Y52))</f>
        <v>3.4293522753979716E-6</v>
      </c>
      <c r="BT53">
        <f>BT$2*EXP(- BT$1 * ($B53*_c1+$C53*_c2+$D53*_c3+'Input spectra'!$Y52))</f>
        <v>2.9748385318820722E-6</v>
      </c>
      <c r="BU53">
        <f>BU$2*EXP(- BU$1 * ($B53*_c1+$C53*_c2+$D53*_c3+'Input spectra'!$Y52))</f>
        <v>2.582617179590054E-6</v>
      </c>
      <c r="BV53">
        <f>BV$2*EXP(- BV$1 * ($B53*_c1+$C53*_c2+$D53*_c3+'Input spectra'!$Y52))</f>
        <v>2.2437938542840986E-6</v>
      </c>
      <c r="BW53">
        <f>BW$2*EXP(- BW$1 * ($B53*_c1+$C53*_c2+$D53*_c3+'Input spectra'!$Y52))</f>
        <v>1.9508097535271498E-6</v>
      </c>
      <c r="BX53">
        <f>BX$2*EXP(- BX$1 * ($B53*_c1+$C53*_c2+$D53*_c3+'Input spectra'!$Y52))</f>
        <v>1.6972283094255965E-6</v>
      </c>
      <c r="BY53">
        <f>BY$2*EXP(- BY$1 * ($B53*_c1+$C53*_c2+$D53*_c3+'Input spectra'!$Y52))</f>
        <v>1.4775585828293615E-6</v>
      </c>
      <c r="BZ53">
        <f>BZ$2*EXP(- BZ$1 * ($B53*_c1+$C53*_c2+$D53*_c3+'Input spectra'!$Y52))</f>
        <v>1.287108476198499E-6</v>
      </c>
      <c r="CA53">
        <f>CA$2*EXP(- CA$1 * ($B53*_c1+$C53*_c2+$D53*_c3+'Input spectra'!$Y52))</f>
        <v>1.1218622949187519E-6</v>
      </c>
      <c r="CB53">
        <f>CB$2*EXP(- CB$1 * ($B53*_c1+$C53*_c2+$D53*_c3+'Input spectra'!$Y52))</f>
        <v>9.7837828922104017E-7</v>
      </c>
      <c r="CC53">
        <f>CC$2*EXP(- CC$1 * ($B53*_c1+$C53*_c2+$D53*_c3+'Input spectra'!$Y52))</f>
        <v>8.537026655098843E-7</v>
      </c>
      <c r="CD53">
        <f>CD$2*EXP(- CD$1 * ($B53*_c1+$C53*_c2+$D53*_c3+'Input spectra'!$Y52))</f>
        <v>7.4529722747789936E-7</v>
      </c>
      <c r="CE53">
        <f>CE$2*EXP(- CE$1 * ($B53*_c1+$C53*_c2+$D53*_c3+'Input spectra'!$Y52))</f>
        <v>6.5097833802901636E-7</v>
      </c>
      <c r="CF53">
        <f>CF$2*EXP(- CF$1 * ($B53*_c1+$C53*_c2+$D53*_c3+'Input spectra'!$Y52))</f>
        <v>5.6886531531068547E-7</v>
      </c>
      <c r="CG53">
        <f>CG$2*EXP(- CG$1 * ($B53*_c1+$C53*_c2+$D53*_c3+'Input spectra'!$Y52))</f>
        <v>4.9733671435618632E-7</v>
      </c>
      <c r="CH53">
        <f>CH$2*EXP(- CH$1 * ($B53*_c1+$C53*_c2+$D53*_c3+'Input spectra'!$Y52))</f>
        <v>4.3499321827961805E-7</v>
      </c>
      <c r="CI53">
        <f>CI$2*EXP(- CI$1 * ($B53*_c1+$C53*_c2+$D53*_c3+'Input spectra'!$Y52))</f>
        <v>3.8062608359570543E-7</v>
      </c>
      <c r="CJ53">
        <f>CJ$2*EXP(- CJ$1 * ($B53*_c1+$C53*_c2+$D53*_c3+'Input spectra'!$Y52))</f>
        <v>3.3319026376940167E-7</v>
      </c>
      <c r="CK53">
        <f>CK$2*EXP(- CK$1 * ($B53*_c1+$C53*_c2+$D53*_c3+'Input spectra'!$Y52))</f>
        <v>2.9178148183575032E-7</v>
      </c>
      <c r="CL53">
        <f>CL$2*EXP(- CL$1 * ($B53*_c1+$C53*_c2+$D53*_c3+'Input spectra'!$Y52))</f>
        <v>2.5561664334500987E-7</v>
      </c>
      <c r="CM53">
        <f>CM$2*EXP(- CM$1 * ($B53*_c1+$C53*_c2+$D53*_c3+'Input spectra'!$Y52))</f>
        <v>2.2401708007057043E-7</v>
      </c>
      <c r="CN53">
        <f>CN$2*EXP(- CN$1 * ($B53*_c1+$C53*_c2+$D53*_c3+'Input spectra'!$Y52))</f>
        <v>1.9639419689148108E-7</v>
      </c>
      <c r="CO53">
        <f>CO$2*EXP(- CO$1 * ($B53*_c1+$C53*_c2+$D53*_c3+'Input spectra'!$Y52))</f>
        <v>1.7223716222809011E-7</v>
      </c>
      <c r="CP53">
        <f>CP$2*EXP(- CP$1 * ($B53*_c1+$C53*_c2+$D53*_c3+'Input spectra'!$Y52))</f>
        <v>1.5110233892754291E-7</v>
      </c>
      <c r="CQ53">
        <f>CQ$2*EXP(- CQ$1 * ($B53*_c1+$C53*_c2+$D53*_c3+'Input spectra'!$Y52))</f>
        <v>1.3260419962254041E-7</v>
      </c>
      <c r="CR53">
        <f>CR$2*EXP(- CR$1 * ($B53*_c1+$C53*_c2+$D53*_c3+'Input spectra'!$Y52))</f>
        <v>1.1640750998245328E-7</v>
      </c>
      <c r="CS53">
        <f>CS$2*EXP(- CS$1 * ($B53*_c1+$C53*_c2+$D53*_c3+'Input spectra'!$Y52))</f>
        <v>6.7681402252315615E-8</v>
      </c>
      <c r="CT53">
        <f>CT$2*EXP(- CT$1 * ($B53*_c1+$C53*_c2+$D53*_c3+'Input spectra'!$Y52))</f>
        <v>3.9698259374638043E-8</v>
      </c>
      <c r="CU53">
        <f>CU$2*EXP(- CU$1 * ($B53*_c1+$C53*_c2+$D53*_c3+'Input spectra'!$Y52))</f>
        <v>2.4827209821173347E-8</v>
      </c>
      <c r="CV53">
        <f>CV$2*EXP(- CV$1 * ($B53*_c1+$C53*_c2+$D53*_c3+'Input spectra'!$Y52))</f>
        <v>1.5596846753067451E-8</v>
      </c>
      <c r="CW53">
        <f>CW$2*EXP(- CW$1 * ($B53*_c1+$C53*_c2+$D53*_c3+'Input spectra'!$Y52))</f>
        <v>9.6171662155842608E-9</v>
      </c>
      <c r="CX53">
        <f>CX$2*EXP(- CX$1 * ($B53*_c1+$C53*_c2+$D53*_c3+'Input spectra'!$Y52))</f>
        <v>5.7089533260792726E-9</v>
      </c>
      <c r="CY53">
        <f>CY$2*EXP(- CY$1 * ($B53*_c1+$C53*_c2+$D53*_c3+'Input spectra'!$Y52))</f>
        <v>3.183858352808612E-9</v>
      </c>
      <c r="CZ53">
        <f>CZ$2*EXP(- CZ$1 * ($B53*_c1+$C53*_c2+$D53*_c3+'Input spectra'!$Y52))</f>
        <v>1.6033078077784988E-9</v>
      </c>
      <c r="DA53">
        <f>DA$2*EXP(- DA$1 * ($B53*_c1+$C53*_c2+$D53*_c3+'Input spectra'!$Y52))</f>
        <v>6.7324311871068556E-10</v>
      </c>
      <c r="DB53">
        <f>DB$2*EXP(- DB$1 * ($B53*_c1+$C53*_c2+$D53*_c3+'Input spectra'!$Y52))</f>
        <v>1.9025068533836815E-10</v>
      </c>
      <c r="DC53">
        <f>DC$2*EXP(- DC$1 * ($B53*_c1+$C53*_c2+$D53*_c3+'Input spectra'!$Y52))</f>
        <v>1.0913340287985E-11</v>
      </c>
      <c r="DD53">
        <f>DD$2*EXP(- DD$1 * ($B53*_c1+$C53*_c2+$D53*_c3+'Input spectra'!$Y52))</f>
        <v>0</v>
      </c>
      <c r="DE53">
        <f>DE$2*EXP(- DE$1 * ($B53*_c1+$C53*_c2+$D53*_c3+'Input spectra'!$Y52))</f>
        <v>0</v>
      </c>
      <c r="DF53">
        <f>DF$2*EXP(- DF$1 * ($B53*_c1+$C53*_c2+$D53*_c3+'Input spectra'!$Y52))</f>
        <v>0</v>
      </c>
      <c r="DG53">
        <f>DG$2*EXP(- DG$1 * ($B53*_c1+$C53*_c2+$D53*_c3+'Input spectra'!$Y52))</f>
        <v>0</v>
      </c>
      <c r="DH53">
        <f>DH$2*EXP(- DH$1 * ($B53*_c1+$C53*_c2+$D53*_c3+'Input spectra'!$Y52))</f>
        <v>0</v>
      </c>
      <c r="DI53">
        <f>DI$2*EXP(- DI$1 * ($B53*_c1+$C53*_c2+$D53*_c3+'Input spectra'!$Y52))</f>
        <v>0</v>
      </c>
      <c r="DJ53">
        <f>DJ$2*EXP(- DJ$1 * ($B53*_c1+$C53*_c2+$D53*_c3+'Input spectra'!$Y52))</f>
        <v>0</v>
      </c>
      <c r="DK53">
        <f>DK$2*EXP(- DK$1 * ($B53*_c1+$C53*_c2+$D53*_c3+'Input spectra'!$Y52))</f>
        <v>0</v>
      </c>
      <c r="DL53">
        <f>DL$2*EXP(- DL$1 * ($B53*_c1+$C53*_c2+$D53*_c3+'Input spectra'!$Y52))</f>
        <v>0</v>
      </c>
      <c r="DM53">
        <f>DM$2*EXP(- DM$1 * ($B53*_c1+$C53*_c2+$D53*_c3+'Input spectra'!$Y52))</f>
        <v>0</v>
      </c>
      <c r="DN53">
        <f>DN$2*EXP(- DN$1 * ($B53*_c1+$C53*_c2+$D53*_c3+'Input spectra'!$Y52))</f>
        <v>0</v>
      </c>
      <c r="DO53">
        <f>DO$2*EXP(- DO$1 * ($B53*_c1+$C53*_c2+$D53*_c3+'Input spectra'!$Y52))</f>
        <v>0</v>
      </c>
      <c r="DP53">
        <f>DP$2*EXP(- DP$1 * ($B53*_c1+$C53*_c2+$D53*_c3+'Input spectra'!$Y52))</f>
        <v>0</v>
      </c>
      <c r="DQ53">
        <f>DQ$2*EXP(- DQ$1 * ($B53*_c1+$C53*_c2+$D53*_c3+'Input spectra'!$Y52))</f>
        <v>0</v>
      </c>
      <c r="DR53">
        <f>DR$2*EXP(- DR$1 * ($B53*_c1+$C53*_c2+$D53*_c3+'Input spectra'!$Y52))</f>
        <v>0</v>
      </c>
      <c r="DS53">
        <f>DS$2*EXP(- DS$1 * ($B53*_c1+$C53*_c2+$D53*_c3+'Input spectra'!$Y52))</f>
        <v>0</v>
      </c>
      <c r="DT53">
        <f>DT$2*EXP(- DT$1 * ($B53*_c1+$C53*_c2+$D53*_c3+'Input spectra'!$Y52))</f>
        <v>0</v>
      </c>
      <c r="DU53">
        <f>DU$2*EXP(- DU$1 * ($B53*_c1+$C53*_c2+$D53*_c3+'Input spectra'!$Y52))</f>
        <v>0</v>
      </c>
      <c r="DV53">
        <f>DV$2*EXP(- DV$1 * ($B53*_c1+$C53*_c2+$D53*_c3+'Input spectra'!$Y52))</f>
        <v>0</v>
      </c>
      <c r="DW53">
        <f>DW$2*EXP(- DW$1 * ($B53*_c1+$C53*_c2+$D53*_c3+'Input spectra'!$Y52))</f>
        <v>0</v>
      </c>
      <c r="DX53">
        <f>DX$2*EXP(- DX$1 * ($B53*_c1+$C53*_c2+$D53*_c3+'Input spectra'!$Y52))</f>
        <v>0</v>
      </c>
      <c r="DY53">
        <f>DY$2*EXP(- DY$1 * ($B53*_c1+$C53*_c2+$D53*_c3+'Input spectra'!$Y52))</f>
        <v>0</v>
      </c>
      <c r="DZ53">
        <f>DZ$2*EXP(- DZ$1 * ($B53*_c1+$C53*_c2+$D53*_c3+'Input spectra'!$Y52))</f>
        <v>0</v>
      </c>
      <c r="EA53">
        <f>EA$2*EXP(- EA$1 * ($B53*_c1+$C53*_c2+$D53*_c3+'Input spectra'!$Y52))</f>
        <v>0</v>
      </c>
      <c r="EB53">
        <f>EB$2*EXP(- EB$1 * ($B53*_c1+$C53*_c2+$D53*_c3+'Input spectra'!$Y52))</f>
        <v>0</v>
      </c>
      <c r="EC53">
        <f>EC$2*EXP(- EC$1 * ($B53*_c1+$C53*_c2+$D53*_c3+'Input spectra'!$Y52))</f>
        <v>0</v>
      </c>
      <c r="ED53">
        <f>ED$2*EXP(- ED$1 * ($B53*_c1+$C53*_c2+$D53*_c3+'Input spectra'!$Y52))</f>
        <v>0</v>
      </c>
      <c r="EE53">
        <f>EE$2*EXP(- EE$1 * ($B53*_c1+$C53*_c2+$D53*_c3+'Input spectra'!$Y52))</f>
        <v>0</v>
      </c>
      <c r="EF53">
        <f>EF$2*EXP(- EF$1 * ($B53*_c1+$C53*_c2+$D53*_c3+'Input spectra'!$Y52))</f>
        <v>0</v>
      </c>
      <c r="EG53">
        <f>EG$2*EXP(- EG$1 * ($B53*_c1+$C53*_c2+$D53*_c3+'Input spectra'!$Y52))</f>
        <v>0</v>
      </c>
      <c r="EH53">
        <f>EH$2*EXP(- EH$1 * ($B53*_c1+$C53*_c2+$D53*_c3+'Input spectra'!$Y52))</f>
        <v>0</v>
      </c>
      <c r="EI53">
        <f>EI$2*EXP(- EI$1 * ($B53*_c1+$C53*_c2+$D53*_c3+'Input spectra'!$Y52))</f>
        <v>0</v>
      </c>
      <c r="EJ53">
        <f>EJ$2*EXP(- EJ$1 * ($B53*_c1+$C53*_c2+$D53*_c3+'Input spectra'!$Y52))</f>
        <v>0</v>
      </c>
      <c r="EK53">
        <f>EK$2*EXP(- EK$1 * ($B53*_c1+$C53*_c2+$D53*_c3+'Input spectra'!$Y52))</f>
        <v>0</v>
      </c>
      <c r="EL53">
        <f>EL$2*EXP(- EL$1 * ($B53*_c1+$C53*_c2+$D53*_c3+'Input spectra'!$Y52))</f>
        <v>0</v>
      </c>
      <c r="EM53">
        <f>EM$2*EXP(- EM$1 * ($B53*_c1+$C53*_c2+$D53*_c3+'Input spectra'!$Y52))</f>
        <v>0</v>
      </c>
      <c r="EN53">
        <f>EN$2*EXP(- EN$1 * ($B53*_c1+$C53*_c2+$D53*_c3+'Input spectra'!$Y52))</f>
        <v>0</v>
      </c>
      <c r="EO53">
        <f>EO$2*EXP(- EO$1 * ($B53*_c1+$C53*_c2+$D53*_c3+'Input spectra'!$Y52))</f>
        <v>0</v>
      </c>
      <c r="EP53">
        <f>EP$2*EXP(- EP$1 * ($B53*_c1+$C53*_c2+$D53*_c3+'Input spectra'!$Y52))</f>
        <v>0</v>
      </c>
      <c r="EQ53">
        <f>EQ$2*EXP(- EQ$1 * ($B53*_c1+$C53*_c2+$D53*_c3+'Input spectra'!$Y52))</f>
        <v>0</v>
      </c>
      <c r="ER53">
        <f>ER$2*EXP(- ER$1 * ($B53*_c1+$C53*_c2+$D53*_c3+'Input spectra'!$Y52))</f>
        <v>0</v>
      </c>
      <c r="ES53">
        <f>ES$2*EXP(- ES$1 * ($B53*_c1+$C53*_c2+$D53*_c3+'Input spectra'!$Y52))</f>
        <v>0</v>
      </c>
      <c r="ET53">
        <f>ET$2*EXP(- ET$1 * ($B53*_c1+$C53*_c2+$D53*_c3+'Input spectra'!$Y52))</f>
        <v>0</v>
      </c>
      <c r="EU53">
        <f>EU$2*EXP(- EU$1 * ($B53*_c1+$C53*_c2+$D53*_c3+'Input spectra'!$Y52))</f>
        <v>0</v>
      </c>
      <c r="EV53">
        <f>EV$2*EXP(- EV$1 * ($B53*_c1+$C53*_c2+$D53*_c3+'Input spectra'!$Y52))</f>
        <v>0</v>
      </c>
      <c r="EW53">
        <f>EW$2*EXP(- EW$1 * ($B53*_c1+$C53*_c2+$D53*_c3+'Input spectra'!$Y52))</f>
        <v>0</v>
      </c>
      <c r="EX53">
        <f>EX$2*EXP(- EX$1 * ($B53*_c1+$C53*_c2+$D53*_c3+'Input spectra'!$Y52))</f>
        <v>0</v>
      </c>
      <c r="EY53">
        <f>EY$2*EXP(- EY$1 * ($B53*_c1+$C53*_c2+$D53*_c3+'Input spectra'!$Y52))</f>
        <v>0</v>
      </c>
      <c r="FA53">
        <f t="shared" si="0"/>
        <v>0.19095860971470102</v>
      </c>
      <c r="FD53">
        <f>(1-EXP(-($B53*_c1+$C53*_c2+$D53*_c3+'Input spectra'!$Y52)*_t))/2</f>
        <v>0.20630446211872161</v>
      </c>
      <c r="FE53">
        <f>LN(1-FD53)/(-($B53*_c1+$C53*_c2+$D53*_c3+'Input spectra'!$Y52))</f>
        <v>0.21713097301595757</v>
      </c>
    </row>
    <row r="54" spans="1:161" x14ac:dyDescent="0.25">
      <c r="A54">
        <v>535</v>
      </c>
      <c r="B54">
        <f>'Input spectra'!B53</f>
        <v>4.4742802609786303E-2</v>
      </c>
      <c r="C54">
        <f>'Input spectra'!D53</f>
        <v>0</v>
      </c>
      <c r="D54">
        <f>'Input spectra'!F53</f>
        <v>0.19748309901286301</v>
      </c>
      <c r="E54">
        <f>E$2*EXP(- E$1 * ($B54*_c1+$C54*_c2+$D54*_c3+'Input spectra'!$Y53))</f>
        <v>2.0653927966864227E-2</v>
      </c>
      <c r="F54">
        <f>F$2*EXP(- F$1 * ($B54*_c1+$C54*_c2+$D54*_c3+'Input spectra'!$Y53))</f>
        <v>1.8877382630859692E-2</v>
      </c>
      <c r="G54">
        <f>G$2*EXP(- G$1 * ($B54*_c1+$C54*_c2+$D54*_c3+'Input spectra'!$Y53))</f>
        <v>1.7252718112775303E-2</v>
      </c>
      <c r="H54">
        <f>H$2*EXP(- H$1 * ($B54*_c1+$C54*_c2+$D54*_c3+'Input spectra'!$Y53))</f>
        <v>1.5767017684582264E-2</v>
      </c>
      <c r="I54">
        <f>I$2*EXP(- I$1 * ($B54*_c1+$C54*_c2+$D54*_c3+'Input spectra'!$Y53))</f>
        <v>1.4408458127594122E-2</v>
      </c>
      <c r="J54">
        <f>J$2*EXP(- J$1 * ($B54*_c1+$C54*_c2+$D54*_c3+'Input spectra'!$Y53))</f>
        <v>1.3166217527229409E-2</v>
      </c>
      <c r="K54">
        <f>K$2*EXP(- K$1 * ($B54*_c1+$C54*_c2+$D54*_c3+'Input spectra'!$Y53))</f>
        <v>1.2030390815111104E-2</v>
      </c>
      <c r="L54">
        <f>L$2*EXP(- L$1 * ($B54*_c1+$C54*_c2+$D54*_c3+'Input spectra'!$Y53))</f>
        <v>1.0991912409598341E-2</v>
      </c>
      <c r="M54">
        <f>M$2*EXP(- M$1 * ($B54*_c1+$C54*_c2+$D54*_c3+'Input spectra'!$Y53))</f>
        <v>1.0042485360043771E-2</v>
      </c>
      <c r="N54">
        <f>N$2*EXP(- N$1 * ($B54*_c1+$C54*_c2+$D54*_c3+'Input spectra'!$Y53))</f>
        <v>9.1745164497526056E-3</v>
      </c>
      <c r="O54">
        <f>O$2*EXP(- O$1 * ($B54*_c1+$C54*_c2+$D54*_c3+'Input spectra'!$Y53))</f>
        <v>8.381056758162142E-3</v>
      </c>
      <c r="P54">
        <f>P$2*EXP(- P$1 * ($B54*_c1+$C54*_c2+$D54*_c3+'Input spectra'!$Y53))</f>
        <v>7.6557472245076192E-3</v>
      </c>
      <c r="Q54">
        <f>Q$2*EXP(- Q$1 * ($B54*_c1+$C54*_c2+$D54*_c3+'Input spectra'!$Y53))</f>
        <v>6.9927687935071193E-3</v>
      </c>
      <c r="R54">
        <f>R$2*EXP(- R$1 * ($B54*_c1+$C54*_c2+$D54*_c3+'Input spectra'!$Y53))</f>
        <v>6.3867967586743284E-3</v>
      </c>
      <c r="S54">
        <f>S$2*EXP(- S$1 * ($B54*_c1+$C54*_c2+$D54*_c3+'Input spectra'!$Y53))</f>
        <v>5.8329589510189841E-3</v>
      </c>
      <c r="T54">
        <f>T$2*EXP(- T$1 * ($B54*_c1+$C54*_c2+$D54*_c3+'Input spectra'!$Y53))</f>
        <v>5.3267974503636174E-3</v>
      </c>
      <c r="U54">
        <f>U$2*EXP(- U$1 * ($B54*_c1+$C54*_c2+$D54*_c3+'Input spectra'!$Y53))</f>
        <v>4.8642335235155468E-3</v>
      </c>
      <c r="V54">
        <f>V$2*EXP(- V$1 * ($B54*_c1+$C54*_c2+$D54*_c3+'Input spectra'!$Y53))</f>
        <v>4.4415355182890557E-3</v>
      </c>
      <c r="W54">
        <f>W$2*EXP(- W$1 * ($B54*_c1+$C54*_c2+$D54*_c3+'Input spectra'!$Y53))</f>
        <v>4.0552894650624418E-3</v>
      </c>
      <c r="X54">
        <f>X$2*EXP(- X$1 * ($B54*_c1+$C54*_c2+$D54*_c3+'Input spectra'!$Y53))</f>
        <v>3.7023721583497975E-3</v>
      </c>
      <c r="Y54">
        <f>Y$2*EXP(- Y$1 * ($B54*_c1+$C54*_c2+$D54*_c3+'Input spectra'!$Y53))</f>
        <v>3.3799265099260646E-3</v>
      </c>
      <c r="Z54">
        <f>Z$2*EXP(- Z$1 * ($B54*_c1+$C54*_c2+$D54*_c3+'Input spectra'!$Y53))</f>
        <v>3.0853389825105755E-3</v>
      </c>
      <c r="AA54">
        <f>AA$2*EXP(- AA$1 * ($B54*_c1+$C54*_c2+$D54*_c3+'Input spectra'!$Y53))</f>
        <v>2.8162189290216245E-3</v>
      </c>
      <c r="AB54">
        <f>AB$2*EXP(- AB$1 * ($B54*_c1+$C54*_c2+$D54*_c3+'Input spectra'!$Y53))</f>
        <v>2.5703796770842691E-3</v>
      </c>
      <c r="AC54">
        <f>AC$2*EXP(- AC$1 * ($B54*_c1+$C54*_c2+$D54*_c3+'Input spectra'!$Y53))</f>
        <v>2.3458212119169628E-3</v>
      </c>
      <c r="AD54">
        <f>AD$2*EXP(- AD$1 * ($B54*_c1+$C54*_c2+$D54*_c3+'Input spectra'!$Y53))</f>
        <v>2.1407143230420937E-3</v>
      </c>
      <c r="AE54">
        <f>AE$2*EXP(- AE$1 * ($B54*_c1+$C54*_c2+$D54*_c3+'Input spectra'!$Y53))</f>
        <v>1.9533860915546294E-3</v>
      </c>
      <c r="AF54">
        <f>AF$2*EXP(- AF$1 * ($B54*_c1+$C54*_c2+$D54*_c3+'Input spectra'!$Y53))</f>
        <v>1.7823066050279804E-3</v>
      </c>
      <c r="AG54">
        <f>AG$2*EXP(- AG$1 * ($B54*_c1+$C54*_c2+$D54*_c3+'Input spectra'!$Y53))</f>
        <v>1.6260767966154391E-3</v>
      </c>
      <c r="AH54">
        <f>AH$2*EXP(- AH$1 * ($B54*_c1+$C54*_c2+$D54*_c3+'Input spectra'!$Y53))</f>
        <v>1.483417313591581E-3</v>
      </c>
      <c r="AI54">
        <f>AI$2*EXP(- AI$1 * ($B54*_c1+$C54*_c2+$D54*_c3+'Input spectra'!$Y53))</f>
        <v>1.3531583285368368E-3</v>
      </c>
      <c r="AJ54">
        <f>AJ$2*EXP(- AJ$1 * ($B54*_c1+$C54*_c2+$D54*_c3+'Input spectra'!$Y53))</f>
        <v>1.2342302136609123E-3</v>
      </c>
      <c r="AK54">
        <f>AK$2*EXP(- AK$1 * ($B54*_c1+$C54*_c2+$D54*_c3+'Input spectra'!$Y53))</f>
        <v>1.1256550054424012E-3</v>
      </c>
      <c r="AL54">
        <f>AL$2*EXP(- AL$1 * ($B54*_c1+$C54*_c2+$D54*_c3+'Input spectra'!$Y53))</f>
        <v>1.0265385928838698E-3</v>
      </c>
      <c r="AM54">
        <f>AM$2*EXP(- AM$1 * ($B54*_c1+$C54*_c2+$D54*_c3+'Input spectra'!$Y53))</f>
        <v>9.3606356829059145E-4</v>
      </c>
      <c r="AN54">
        <f>AN$2*EXP(- AN$1 * ($B54*_c1+$C54*_c2+$D54*_c3+'Input spectra'!$Y53))</f>
        <v>8.5348268461992122E-4</v>
      </c>
      <c r="AO54">
        <f>AO$2*EXP(- AO$1 * ($B54*_c1+$C54*_c2+$D54*_c3+'Input spectra'!$Y53))</f>
        <v>7.7811286815620802E-4</v>
      </c>
      <c r="AP54">
        <f>AP$2*EXP(- AP$1 * ($B54*_c1+$C54*_c2+$D54*_c3+'Input spectra'!$Y53))</f>
        <v>7.0932973957930846E-4</v>
      </c>
      <c r="AQ54">
        <f>AQ$2*EXP(- AQ$1 * ($B54*_c1+$C54*_c2+$D54*_c3+'Input spectra'!$Y53))</f>
        <v>6.4656260044602357E-4</v>
      </c>
      <c r="AR54">
        <f>AR$2*EXP(- AR$1 * ($B54*_c1+$C54*_c2+$D54*_c3+'Input spectra'!$Y53))</f>
        <v>5.8928984572357743E-4</v>
      </c>
      <c r="AS54">
        <f>AS$2*EXP(- AS$1 * ($B54*_c1+$C54*_c2+$D54*_c3+'Input spectra'!$Y53))</f>
        <v>5.3703476633017578E-4</v>
      </c>
      <c r="AT54">
        <f>AT$2*EXP(- AT$1 * ($B54*_c1+$C54*_c2+$D54*_c3+'Input spectra'!$Y53))</f>
        <v>4.8936170867523623E-4</v>
      </c>
      <c r="AU54">
        <f>AU$2*EXP(- AU$1 * ($B54*_c1+$C54*_c2+$D54*_c3+'Input spectra'!$Y53))</f>
        <v>4.4587256097435181E-4</v>
      </c>
      <c r="AV54">
        <f>AV$2*EXP(- AV$1 * ($B54*_c1+$C54*_c2+$D54*_c3+'Input spectra'!$Y53))</f>
        <v>4.0620353866276592E-4</v>
      </c>
      <c r="AW54">
        <f>AW$2*EXP(- AW$1 * ($B54*_c1+$C54*_c2+$D54*_c3+'Input spectra'!$Y53))</f>
        <v>3.700222435656986E-4</v>
      </c>
      <c r="AX54">
        <f>AX$2*EXP(- AX$1 * ($B54*_c1+$C54*_c2+$D54*_c3+'Input spectra'!$Y53))</f>
        <v>3.3702497362221682E-4</v>
      </c>
      <c r="AY54">
        <f>AY$2*EXP(- AY$1 * ($B54*_c1+$C54*_c2+$D54*_c3+'Input spectra'!$Y53))</f>
        <v>2.7706852351848274E-4</v>
      </c>
      <c r="AZ54">
        <f>AZ$2*EXP(- AZ$1 * ($B54*_c1+$C54*_c2+$D54*_c3+'Input spectra'!$Y53))</f>
        <v>2.1894875703150566E-4</v>
      </c>
      <c r="BA54">
        <f>BA$2*EXP(- BA$1 * ($B54*_c1+$C54*_c2+$D54*_c3+'Input spectra'!$Y53))</f>
        <v>1.8227740322215551E-4</v>
      </c>
      <c r="BB54">
        <f>BB$2*EXP(- BB$1 * ($B54*_c1+$C54*_c2+$D54*_c3+'Input spectra'!$Y53))</f>
        <v>1.5441694960857287E-4</v>
      </c>
      <c r="BC54">
        <f>BC$2*EXP(- BC$1 * ($B54*_c1+$C54*_c2+$D54*_c3+'Input spectra'!$Y53))</f>
        <v>1.3211074406446337E-4</v>
      </c>
      <c r="BD54">
        <f>BD$2*EXP(- BD$1 * ($B54*_c1+$C54*_c2+$D54*_c3+'Input spectra'!$Y53))</f>
        <v>1.1378022476261953E-4</v>
      </c>
      <c r="BE54">
        <f>BE$2*EXP(- BE$1 * ($B54*_c1+$C54*_c2+$D54*_c3+'Input spectra'!$Y53))</f>
        <v>9.8476088897292492E-5</v>
      </c>
      <c r="BF54">
        <f>BF$2*EXP(- BF$1 * ($B54*_c1+$C54*_c2+$D54*_c3+'Input spectra'!$Y53))</f>
        <v>8.5559888431671328E-5</v>
      </c>
      <c r="BG54">
        <f>BG$2*EXP(- BG$1 * ($B54*_c1+$C54*_c2+$D54*_c3+'Input spectra'!$Y53))</f>
        <v>7.4572363236982163E-5</v>
      </c>
      <c r="BH54">
        <f>BH$2*EXP(- BH$1 * ($B54*_c1+$C54*_c2+$D54*_c3+'Input spectra'!$Y53))</f>
        <v>6.5168249539964481E-5</v>
      </c>
      <c r="BI54">
        <f>BI$2*EXP(- BI$1 * ($B54*_c1+$C54*_c2+$D54*_c3+'Input spectra'!$Y53))</f>
        <v>5.707988245300068E-5</v>
      </c>
      <c r="BJ54">
        <f>BJ$2*EXP(- BJ$1 * ($B54*_c1+$C54*_c2+$D54*_c3+'Input spectra'!$Y53))</f>
        <v>5.0095051340669035E-5</v>
      </c>
      <c r="BK54">
        <f>BK$2*EXP(- BK$1 * ($B54*_c1+$C54*_c2+$D54*_c3+'Input spectra'!$Y53))</f>
        <v>4.404263391158825E-5</v>
      </c>
      <c r="BL54">
        <f>BL$2*EXP(- BL$1 * ($B54*_c1+$C54*_c2+$D54*_c3+'Input spectra'!$Y53))</f>
        <v>3.8782805262693402E-5</v>
      </c>
      <c r="BM54">
        <f>BM$2*EXP(- BM$1 * ($B54*_c1+$C54*_c2+$D54*_c3+'Input spectra'!$Y53))</f>
        <v>3.4200101171646681E-5</v>
      </c>
      <c r="BN54">
        <f>BN$2*EXP(- BN$1 * ($B54*_c1+$C54*_c2+$D54*_c3+'Input spectra'!$Y53))</f>
        <v>3.0198348886778609E-5</v>
      </c>
      <c r="BO54">
        <f>BO$2*EXP(- BO$1 * ($B54*_c1+$C54*_c2+$D54*_c3+'Input spectra'!$Y53))</f>
        <v>2.6696868360443731E-5</v>
      </c>
      <c r="BP54">
        <f>BP$2*EXP(- BP$1 * ($B54*_c1+$C54*_c2+$D54*_c3+'Input spectra'!$Y53))</f>
        <v>2.3627566147573866E-5</v>
      </c>
      <c r="BQ54">
        <f>BQ$2*EXP(- BQ$1 * ($B54*_c1+$C54*_c2+$D54*_c3+'Input spectra'!$Y53))</f>
        <v>2.0932673742226755E-5</v>
      </c>
      <c r="BR54">
        <f>BR$2*EXP(- BR$1 * ($B54*_c1+$C54*_c2+$D54*_c3+'Input spectra'!$Y53))</f>
        <v>1.8562961915830337E-5</v>
      </c>
      <c r="BS54">
        <f>BS$2*EXP(- BS$1 * ($B54*_c1+$C54*_c2+$D54*_c3+'Input spectra'!$Y53))</f>
        <v>1.6476313558582446E-5</v>
      </c>
      <c r="BT54">
        <f>BT$2*EXP(- BT$1 * ($B54*_c1+$C54*_c2+$D54*_c3+'Input spectra'!$Y53))</f>
        <v>1.4636571074071182E-5</v>
      </c>
      <c r="BU54">
        <f>BU$2*EXP(- BU$1 * ($B54*_c1+$C54*_c2+$D54*_c3+'Input spectra'!$Y53))</f>
        <v>1.3012597085196522E-5</v>
      </c>
      <c r="BV54">
        <f>BV$2*EXP(- BV$1 * ($B54*_c1+$C54*_c2+$D54*_c3+'Input spectra'!$Y53))</f>
        <v>1.1577502954531084E-5</v>
      </c>
      <c r="BW54">
        <f>BW$2*EXP(- BW$1 * ($B54*_c1+$C54*_c2+$D54*_c3+'Input spectra'!$Y53))</f>
        <v>1.0308010774738749E-5</v>
      </c>
      <c r="BX54">
        <f>BX$2*EXP(- BX$1 * ($B54*_c1+$C54*_c2+$D54*_c3+'Input spectra'!$Y53))</f>
        <v>9.1839225353587231E-6</v>
      </c>
      <c r="BY54">
        <f>BY$2*EXP(- BY$1 * ($B54*_c1+$C54*_c2+$D54*_c3+'Input spectra'!$Y53))</f>
        <v>8.1876760829965476E-6</v>
      </c>
      <c r="BZ54">
        <f>BZ$2*EXP(- BZ$1 * ($B54*_c1+$C54*_c2+$D54*_c3+'Input spectra'!$Y53))</f>
        <v>7.3039718977581477E-6</v>
      </c>
      <c r="CA54">
        <f>CA$2*EXP(- CA$1 * ($B54*_c1+$C54*_c2+$D54*_c3+'Input spectra'!$Y53))</f>
        <v>6.5194580377236373E-6</v>
      </c>
      <c r="CB54">
        <f>CB$2*EXP(- CB$1 * ($B54*_c1+$C54*_c2+$D54*_c3+'Input spectra'!$Y53))</f>
        <v>5.8224631495216738E-6</v>
      </c>
      <c r="CC54">
        <f>CC$2*EXP(- CC$1 * ($B54*_c1+$C54*_c2+$D54*_c3+'Input spectra'!$Y53))</f>
        <v>5.2027694122667078E-6</v>
      </c>
      <c r="CD54">
        <f>CD$2*EXP(- CD$1 * ($B54*_c1+$C54*_c2+$D54*_c3+'Input spectra'!$Y53))</f>
        <v>4.6514188203157986E-6</v>
      </c>
      <c r="CE54">
        <f>CE$2*EXP(- CE$1 * ($B54*_c1+$C54*_c2+$D54*_c3+'Input spectra'!$Y53))</f>
        <v>4.1605474227475418E-6</v>
      </c>
      <c r="CF54">
        <f>CF$2*EXP(- CF$1 * ($B54*_c1+$C54*_c2+$D54*_c3+'Input spectra'!$Y53))</f>
        <v>3.7232431010417907E-6</v>
      </c>
      <c r="CG54">
        <f>CG$2*EXP(- CG$1 * ($B54*_c1+$C54*_c2+$D54*_c3+'Input spectra'!$Y53))</f>
        <v>3.3334232379904734E-6</v>
      </c>
      <c r="CH54">
        <f>CH$2*EXP(- CH$1 * ($B54*_c1+$C54*_c2+$D54*_c3+'Input spectra'!$Y53))</f>
        <v>2.9857292529076829E-6</v>
      </c>
      <c r="CI54">
        <f>CI$2*EXP(- CI$1 * ($B54*_c1+$C54*_c2+$D54*_c3+'Input spectra'!$Y53))</f>
        <v>2.6754354828581304E-6</v>
      </c>
      <c r="CJ54">
        <f>CJ$2*EXP(- CJ$1 * ($B54*_c1+$C54*_c2+$D54*_c3+'Input spectra'!$Y53))</f>
        <v>2.3983703014007829E-6</v>
      </c>
      <c r="CK54">
        <f>CK$2*EXP(- CK$1 * ($B54*_c1+$C54*_c2+$D54*_c3+'Input spectra'!$Y53))</f>
        <v>2.1508477041236567E-6</v>
      </c>
      <c r="CL54">
        <f>CL$2*EXP(- CL$1 * ($B54*_c1+$C54*_c2+$D54*_c3+'Input spectra'!$Y53))</f>
        <v>1.9296078686788307E-6</v>
      </c>
      <c r="CM54">
        <f>CM$2*EXP(- CM$1 * ($B54*_c1+$C54*_c2+$D54*_c3+'Input spectra'!$Y53))</f>
        <v>1.7317654275775898E-6</v>
      </c>
      <c r="CN54">
        <f>CN$2*EXP(- CN$1 * ($B54*_c1+$C54*_c2+$D54*_c3+'Input spectra'!$Y53))</f>
        <v>1.5547643837067973E-6</v>
      </c>
      <c r="CO54">
        <f>CO$2*EXP(- CO$1 * ($B54*_c1+$C54*_c2+$D54*_c3+'Input spectra'!$Y53))</f>
        <v>1.3963387585444983E-6</v>
      </c>
      <c r="CP54">
        <f>CP$2*EXP(- CP$1 * ($B54*_c1+$C54*_c2+$D54*_c3+'Input spectra'!$Y53))</f>
        <v>1.2544781971041597E-6</v>
      </c>
      <c r="CQ54">
        <f>CQ$2*EXP(- CQ$1 * ($B54*_c1+$C54*_c2+$D54*_c3+'Input spectra'!$Y53))</f>
        <v>1.1273978663137453E-6</v>
      </c>
      <c r="CR54">
        <f>CR$2*EXP(- CR$1 * ($B54*_c1+$C54*_c2+$D54*_c3+'Input spectra'!$Y53))</f>
        <v>1.0135120785439642E-6</v>
      </c>
      <c r="CS54">
        <f>CS$2*EXP(- CS$1 * ($B54*_c1+$C54*_c2+$D54*_c3+'Input spectra'!$Y53))</f>
        <v>6.0345553694349527E-7</v>
      </c>
      <c r="CT54">
        <f>CT$2*EXP(- CT$1 * ($B54*_c1+$C54*_c2+$D54*_c3+'Input spectra'!$Y53))</f>
        <v>3.6247277494506705E-7</v>
      </c>
      <c r="CU54">
        <f>CU$2*EXP(- CU$1 * ($B54*_c1+$C54*_c2+$D54*_c3+'Input spectra'!$Y53))</f>
        <v>2.3214527118097144E-7</v>
      </c>
      <c r="CV54">
        <f>CV$2*EXP(- CV$1 * ($B54*_c1+$C54*_c2+$D54*_c3+'Input spectra'!$Y53))</f>
        <v>1.4934707839275855E-7</v>
      </c>
      <c r="CW54">
        <f>CW$2*EXP(- CW$1 * ($B54*_c1+$C54*_c2+$D54*_c3+'Input spectra'!$Y53))</f>
        <v>9.430507123366721E-8</v>
      </c>
      <c r="CX54">
        <f>CX$2*EXP(- CX$1 * ($B54*_c1+$C54*_c2+$D54*_c3+'Input spectra'!$Y53))</f>
        <v>5.7328742671624495E-8</v>
      </c>
      <c r="CY54">
        <f>CY$2*EXP(- CY$1 * ($B54*_c1+$C54*_c2+$D54*_c3+'Input spectra'!$Y53))</f>
        <v>3.2741431382322406E-8</v>
      </c>
      <c r="CZ54">
        <f>CZ$2*EXP(- CZ$1 * ($B54*_c1+$C54*_c2+$D54*_c3+'Input spectra'!$Y53))</f>
        <v>1.688452434085687E-8</v>
      </c>
      <c r="DA54">
        <f>DA$2*EXP(- DA$1 * ($B54*_c1+$C54*_c2+$D54*_c3+'Input spectra'!$Y53))</f>
        <v>7.2605888663353696E-9</v>
      </c>
      <c r="DB54">
        <f>DB$2*EXP(- DB$1 * ($B54*_c1+$C54*_c2+$D54*_c3+'Input spectra'!$Y53))</f>
        <v>2.1011359395202255E-9</v>
      </c>
      <c r="DC54">
        <f>DC$2*EXP(- DC$1 * ($B54*_c1+$C54*_c2+$D54*_c3+'Input spectra'!$Y53))</f>
        <v>1.2342797895360678E-10</v>
      </c>
      <c r="DD54">
        <f>DD$2*EXP(- DD$1 * ($B54*_c1+$C54*_c2+$D54*_c3+'Input spectra'!$Y53))</f>
        <v>0</v>
      </c>
      <c r="DE54">
        <f>DE$2*EXP(- DE$1 * ($B54*_c1+$C54*_c2+$D54*_c3+'Input spectra'!$Y53))</f>
        <v>0</v>
      </c>
      <c r="DF54">
        <f>DF$2*EXP(- DF$1 * ($B54*_c1+$C54*_c2+$D54*_c3+'Input spectra'!$Y53))</f>
        <v>0</v>
      </c>
      <c r="DG54">
        <f>DG$2*EXP(- DG$1 * ($B54*_c1+$C54*_c2+$D54*_c3+'Input spectra'!$Y53))</f>
        <v>0</v>
      </c>
      <c r="DH54">
        <f>DH$2*EXP(- DH$1 * ($B54*_c1+$C54*_c2+$D54*_c3+'Input spectra'!$Y53))</f>
        <v>0</v>
      </c>
      <c r="DI54">
        <f>DI$2*EXP(- DI$1 * ($B54*_c1+$C54*_c2+$D54*_c3+'Input spectra'!$Y53))</f>
        <v>0</v>
      </c>
      <c r="DJ54">
        <f>DJ$2*EXP(- DJ$1 * ($B54*_c1+$C54*_c2+$D54*_c3+'Input spectra'!$Y53))</f>
        <v>0</v>
      </c>
      <c r="DK54">
        <f>DK$2*EXP(- DK$1 * ($B54*_c1+$C54*_c2+$D54*_c3+'Input spectra'!$Y53))</f>
        <v>0</v>
      </c>
      <c r="DL54">
        <f>DL$2*EXP(- DL$1 * ($B54*_c1+$C54*_c2+$D54*_c3+'Input spectra'!$Y53))</f>
        <v>0</v>
      </c>
      <c r="DM54">
        <f>DM$2*EXP(- DM$1 * ($B54*_c1+$C54*_c2+$D54*_c3+'Input spectra'!$Y53))</f>
        <v>0</v>
      </c>
      <c r="DN54">
        <f>DN$2*EXP(- DN$1 * ($B54*_c1+$C54*_c2+$D54*_c3+'Input spectra'!$Y53))</f>
        <v>0</v>
      </c>
      <c r="DO54">
        <f>DO$2*EXP(- DO$1 * ($B54*_c1+$C54*_c2+$D54*_c3+'Input spectra'!$Y53))</f>
        <v>0</v>
      </c>
      <c r="DP54">
        <f>DP$2*EXP(- DP$1 * ($B54*_c1+$C54*_c2+$D54*_c3+'Input spectra'!$Y53))</f>
        <v>0</v>
      </c>
      <c r="DQ54">
        <f>DQ$2*EXP(- DQ$1 * ($B54*_c1+$C54*_c2+$D54*_c3+'Input spectra'!$Y53))</f>
        <v>0</v>
      </c>
      <c r="DR54">
        <f>DR$2*EXP(- DR$1 * ($B54*_c1+$C54*_c2+$D54*_c3+'Input spectra'!$Y53))</f>
        <v>0</v>
      </c>
      <c r="DS54">
        <f>DS$2*EXP(- DS$1 * ($B54*_c1+$C54*_c2+$D54*_c3+'Input spectra'!$Y53))</f>
        <v>0</v>
      </c>
      <c r="DT54">
        <f>DT$2*EXP(- DT$1 * ($B54*_c1+$C54*_c2+$D54*_c3+'Input spectra'!$Y53))</f>
        <v>0</v>
      </c>
      <c r="DU54">
        <f>DU$2*EXP(- DU$1 * ($B54*_c1+$C54*_c2+$D54*_c3+'Input spectra'!$Y53))</f>
        <v>0</v>
      </c>
      <c r="DV54">
        <f>DV$2*EXP(- DV$1 * ($B54*_c1+$C54*_c2+$D54*_c3+'Input spectra'!$Y53))</f>
        <v>0</v>
      </c>
      <c r="DW54">
        <f>DW$2*EXP(- DW$1 * ($B54*_c1+$C54*_c2+$D54*_c3+'Input spectra'!$Y53))</f>
        <v>0</v>
      </c>
      <c r="DX54">
        <f>DX$2*EXP(- DX$1 * ($B54*_c1+$C54*_c2+$D54*_c3+'Input spectra'!$Y53))</f>
        <v>0</v>
      </c>
      <c r="DY54">
        <f>DY$2*EXP(- DY$1 * ($B54*_c1+$C54*_c2+$D54*_c3+'Input spectra'!$Y53))</f>
        <v>0</v>
      </c>
      <c r="DZ54">
        <f>DZ$2*EXP(- DZ$1 * ($B54*_c1+$C54*_c2+$D54*_c3+'Input spectra'!$Y53))</f>
        <v>0</v>
      </c>
      <c r="EA54">
        <f>EA$2*EXP(- EA$1 * ($B54*_c1+$C54*_c2+$D54*_c3+'Input spectra'!$Y53))</f>
        <v>0</v>
      </c>
      <c r="EB54">
        <f>EB$2*EXP(- EB$1 * ($B54*_c1+$C54*_c2+$D54*_c3+'Input spectra'!$Y53))</f>
        <v>0</v>
      </c>
      <c r="EC54">
        <f>EC$2*EXP(- EC$1 * ($B54*_c1+$C54*_c2+$D54*_c3+'Input spectra'!$Y53))</f>
        <v>0</v>
      </c>
      <c r="ED54">
        <f>ED$2*EXP(- ED$1 * ($B54*_c1+$C54*_c2+$D54*_c3+'Input spectra'!$Y53))</f>
        <v>0</v>
      </c>
      <c r="EE54">
        <f>EE$2*EXP(- EE$1 * ($B54*_c1+$C54*_c2+$D54*_c3+'Input spectra'!$Y53))</f>
        <v>0</v>
      </c>
      <c r="EF54">
        <f>EF$2*EXP(- EF$1 * ($B54*_c1+$C54*_c2+$D54*_c3+'Input spectra'!$Y53))</f>
        <v>0</v>
      </c>
      <c r="EG54">
        <f>EG$2*EXP(- EG$1 * ($B54*_c1+$C54*_c2+$D54*_c3+'Input spectra'!$Y53))</f>
        <v>0</v>
      </c>
      <c r="EH54">
        <f>EH$2*EXP(- EH$1 * ($B54*_c1+$C54*_c2+$D54*_c3+'Input spectra'!$Y53))</f>
        <v>0</v>
      </c>
      <c r="EI54">
        <f>EI$2*EXP(- EI$1 * ($B54*_c1+$C54*_c2+$D54*_c3+'Input spectra'!$Y53))</f>
        <v>0</v>
      </c>
      <c r="EJ54">
        <f>EJ$2*EXP(- EJ$1 * ($B54*_c1+$C54*_c2+$D54*_c3+'Input spectra'!$Y53))</f>
        <v>0</v>
      </c>
      <c r="EK54">
        <f>EK$2*EXP(- EK$1 * ($B54*_c1+$C54*_c2+$D54*_c3+'Input spectra'!$Y53))</f>
        <v>0</v>
      </c>
      <c r="EL54">
        <f>EL$2*EXP(- EL$1 * ($B54*_c1+$C54*_c2+$D54*_c3+'Input spectra'!$Y53))</f>
        <v>0</v>
      </c>
      <c r="EM54">
        <f>EM$2*EXP(- EM$1 * ($B54*_c1+$C54*_c2+$D54*_c3+'Input spectra'!$Y53))</f>
        <v>0</v>
      </c>
      <c r="EN54">
        <f>EN$2*EXP(- EN$1 * ($B54*_c1+$C54*_c2+$D54*_c3+'Input spectra'!$Y53))</f>
        <v>0</v>
      </c>
      <c r="EO54">
        <f>EO$2*EXP(- EO$1 * ($B54*_c1+$C54*_c2+$D54*_c3+'Input spectra'!$Y53))</f>
        <v>0</v>
      </c>
      <c r="EP54">
        <f>EP$2*EXP(- EP$1 * ($B54*_c1+$C54*_c2+$D54*_c3+'Input spectra'!$Y53))</f>
        <v>0</v>
      </c>
      <c r="EQ54">
        <f>EQ$2*EXP(- EQ$1 * ($B54*_c1+$C54*_c2+$D54*_c3+'Input spectra'!$Y53))</f>
        <v>0</v>
      </c>
      <c r="ER54">
        <f>ER$2*EXP(- ER$1 * ($B54*_c1+$C54*_c2+$D54*_c3+'Input spectra'!$Y53))</f>
        <v>0</v>
      </c>
      <c r="ES54">
        <f>ES$2*EXP(- ES$1 * ($B54*_c1+$C54*_c2+$D54*_c3+'Input spectra'!$Y53))</f>
        <v>0</v>
      </c>
      <c r="ET54">
        <f>ET$2*EXP(- ET$1 * ($B54*_c1+$C54*_c2+$D54*_c3+'Input spectra'!$Y53))</f>
        <v>0</v>
      </c>
      <c r="EU54">
        <f>EU$2*EXP(- EU$1 * ($B54*_c1+$C54*_c2+$D54*_c3+'Input spectra'!$Y53))</f>
        <v>0</v>
      </c>
      <c r="EV54">
        <f>EV$2*EXP(- EV$1 * ($B54*_c1+$C54*_c2+$D54*_c3+'Input spectra'!$Y53))</f>
        <v>0</v>
      </c>
      <c r="EW54">
        <f>EW$2*EXP(- EW$1 * ($B54*_c1+$C54*_c2+$D54*_c3+'Input spectra'!$Y53))</f>
        <v>0</v>
      </c>
      <c r="EX54">
        <f>EX$2*EXP(- EX$1 * ($B54*_c1+$C54*_c2+$D54*_c3+'Input spectra'!$Y53))</f>
        <v>0</v>
      </c>
      <c r="EY54">
        <f>EY$2*EXP(- EY$1 * ($B54*_c1+$C54*_c2+$D54*_c3+'Input spectra'!$Y53))</f>
        <v>0</v>
      </c>
      <c r="FA54">
        <f t="shared" si="0"/>
        <v>0.23691858775287947</v>
      </c>
      <c r="FD54">
        <f>(1-EXP(-($B54*_c1+$C54*_c2+$D54*_c3+'Input spectra'!$Y53)*_t))/2</f>
        <v>0.16922144592553906</v>
      </c>
      <c r="FE54">
        <f>LN(1-FD54)/(-($B54*_c1+$C54*_c2+$D54*_c3+'Input spectra'!$Y53))</f>
        <v>0.22435916356408975</v>
      </c>
    </row>
    <row r="55" spans="1:161" x14ac:dyDescent="0.25">
      <c r="A55">
        <v>540</v>
      </c>
      <c r="B55">
        <f>'Input spectra'!B54</f>
        <v>3.72882151810741E-2</v>
      </c>
      <c r="C55">
        <f>'Input spectra'!D54</f>
        <v>0</v>
      </c>
      <c r="D55">
        <f>'Input spectra'!F54</f>
        <v>0.129381992222555</v>
      </c>
      <c r="E55">
        <f>E$2*EXP(- E$1 * ($B55*_c1+$C55*_c2+$D55*_c3+'Input spectra'!$Y54))</f>
        <v>2.0653927966864227E-2</v>
      </c>
      <c r="F55">
        <f>F$2*EXP(- F$1 * ($B55*_c1+$C55*_c2+$D55*_c3+'Input spectra'!$Y54))</f>
        <v>1.9324549575870677E-2</v>
      </c>
      <c r="G55">
        <f>G$2*EXP(- G$1 * ($B55*_c1+$C55*_c2+$D55*_c3+'Input spectra'!$Y54))</f>
        <v>1.8079762828701863E-2</v>
      </c>
      <c r="H55">
        <f>H$2*EXP(- H$1 * ($B55*_c1+$C55*_c2+$D55*_c3+'Input spectra'!$Y54))</f>
        <v>1.6914234933376449E-2</v>
      </c>
      <c r="I55">
        <f>I$2*EXP(- I$1 * ($B55*_c1+$C55*_c2+$D55*_c3+'Input spectra'!$Y54))</f>
        <v>1.582296668845774E-2</v>
      </c>
      <c r="J55">
        <f>J$2*EXP(- J$1 * ($B55*_c1+$C55*_c2+$D55*_c3+'Input spectra'!$Y54))</f>
        <v>1.4801271751650672E-2</v>
      </c>
      <c r="K55">
        <f>K$2*EXP(- K$1 * ($B55*_c1+$C55*_c2+$D55*_c3+'Input spectra'!$Y54))</f>
        <v>1.3844757189578356E-2</v>
      </c>
      <c r="L55">
        <f>L$2*EXP(- L$1 * ($B55*_c1+$C55*_c2+$D55*_c3+'Input spectra'!$Y54))</f>
        <v>1.2949305229945576E-2</v>
      </c>
      <c r="M55">
        <f>M$2*EXP(- M$1 * ($B55*_c1+$C55*_c2+$D55*_c3+'Input spectra'!$Y54))</f>
        <v>1.2111056142122028E-2</v>
      </c>
      <c r="N55">
        <f>N$2*EXP(- N$1 * ($B55*_c1+$C55*_c2+$D55*_c3+'Input spectra'!$Y54))</f>
        <v>1.1326392176708775E-2</v>
      </c>
      <c r="O55">
        <f>O$2*EXP(- O$1 * ($B55*_c1+$C55*_c2+$D55*_c3+'Input spectra'!$Y54))</f>
        <v>1.0591922498905833E-2</v>
      </c>
      <c r="P55">
        <f>P$2*EXP(- P$1 * ($B55*_c1+$C55*_c2+$D55*_c3+'Input spectra'!$Y54))</f>
        <v>9.9044690544934887E-3</v>
      </c>
      <c r="Q55">
        <f>Q$2*EXP(- Q$1 * ($B55*_c1+$C55*_c2+$D55*_c3+'Input spectra'!$Y54))</f>
        <v>9.2610533109907574E-3</v>
      </c>
      <c r="R55">
        <f>R$2*EXP(- R$1 * ($B55*_c1+$C55*_c2+$D55*_c3+'Input spectra'!$Y54))</f>
        <v>8.6588838200760843E-3</v>
      </c>
      <c r="S55">
        <f>S$2*EXP(- S$1 * ($B55*_c1+$C55*_c2+$D55*_c3+'Input spectra'!$Y54))</f>
        <v>8.0953445506621556E-3</v>
      </c>
      <c r="T55">
        <f>T$2*EXP(- T$1 * ($B55*_c1+$C55*_c2+$D55*_c3+'Input spectra'!$Y54))</f>
        <v>7.5679839451212247E-3</v>
      </c>
      <c r="U55">
        <f>U$2*EXP(- U$1 * ($B55*_c1+$C55*_c2+$D55*_c3+'Input spectra'!$Y54))</f>
        <v>7.0745046540723906E-3</v>
      </c>
      <c r="V55">
        <f>V$2*EXP(- V$1 * ($B55*_c1+$C55*_c2+$D55*_c3+'Input spectra'!$Y54))</f>
        <v>6.6127539078789637E-3</v>
      </c>
      <c r="W55">
        <f>W$2*EXP(- W$1 * ($B55*_c1+$C55*_c2+$D55*_c3+'Input spectra'!$Y54))</f>
        <v>6.1807144855735912E-3</v>
      </c>
      <c r="X55">
        <f>X$2*EXP(- X$1 * ($B55*_c1+$C55*_c2+$D55*_c3+'Input spectra'!$Y54))</f>
        <v>5.7764962443411054E-3</v>
      </c>
      <c r="Y55">
        <f>Y$2*EXP(- Y$1 * ($B55*_c1+$C55*_c2+$D55*_c3+'Input spectra'!$Y54))</f>
        <v>5.3983281749539081E-3</v>
      </c>
      <c r="Z55">
        <f>Z$2*EXP(- Z$1 * ($B55*_c1+$C55*_c2+$D55*_c3+'Input spectra'!$Y54))</f>
        <v>5.0445509506809472E-3</v>
      </c>
      <c r="AA55">
        <f>AA$2*EXP(- AA$1 * ($B55*_c1+$C55*_c2+$D55*_c3+'Input spectra'!$Y54))</f>
        <v>4.7136099391874948E-3</v>
      </c>
      <c r="AB55">
        <f>AB$2*EXP(- AB$1 * ($B55*_c1+$C55*_c2+$D55*_c3+'Input spectra'!$Y54))</f>
        <v>4.4040486488169089E-3</v>
      </c>
      <c r="AC55">
        <f>AC$2*EXP(- AC$1 * ($B55*_c1+$C55*_c2+$D55*_c3+'Input spectra'!$Y54))</f>
        <v>4.114502582404804E-3</v>
      </c>
      <c r="AD55">
        <f>AD$2*EXP(- AD$1 * ($B55*_c1+$C55*_c2+$D55*_c3+'Input spectra'!$Y54))</f>
        <v>3.8436934734276292E-3</v>
      </c>
      <c r="AE55">
        <f>AE$2*EXP(- AE$1 * ($B55*_c1+$C55*_c2+$D55*_c3+'Input spectra'!$Y54))</f>
        <v>3.590423880837944E-3</v>
      </c>
      <c r="AF55">
        <f>AF$2*EXP(- AF$1 * ($B55*_c1+$C55*_c2+$D55*_c3+'Input spectra'!$Y54))</f>
        <v>3.353572120394156E-3</v>
      </c>
      <c r="AG55">
        <f>AG$2*EXP(- AG$1 * ($B55*_c1+$C55*_c2+$D55*_c3+'Input spectra'!$Y54))</f>
        <v>3.132087511658636E-3</v>
      </c>
      <c r="AH55">
        <f>AH$2*EXP(- AH$1 * ($B55*_c1+$C55*_c2+$D55*_c3+'Input spectra'!$Y54))</f>
        <v>2.9249859211206001E-3</v>
      </c>
      <c r="AI55">
        <f>AI$2*EXP(- AI$1 * ($B55*_c1+$C55*_c2+$D55*_c3+'Input spectra'!$Y54))</f>
        <v>2.7313455831040191E-3</v>
      </c>
      <c r="AJ55">
        <f>AJ$2*EXP(- AJ$1 * ($B55*_c1+$C55*_c2+$D55*_c3+'Input spectra'!$Y54))</f>
        <v>2.5503031812507716E-3</v>
      </c>
      <c r="AK55">
        <f>AK$2*EXP(- AK$1 * ($B55*_c1+$C55*_c2+$D55*_c3+'Input spectra'!$Y54))</f>
        <v>2.3810501744300086E-3</v>
      </c>
      <c r="AL55">
        <f>AL$2*EXP(- AL$1 * ($B55*_c1+$C55*_c2+$D55*_c3+'Input spectra'!$Y54))</f>
        <v>2.2228293519202654E-3</v>
      </c>
      <c r="AM55">
        <f>AM$2*EXP(- AM$1 * ($B55*_c1+$C55*_c2+$D55*_c3+'Input spectra'!$Y54))</f>
        <v>2.0749316036454192E-3</v>
      </c>
      <c r="AN55">
        <f>AN$2*EXP(- AN$1 * ($B55*_c1+$C55*_c2+$D55*_c3+'Input spectra'!$Y54))</f>
        <v>1.9366928921226894E-3</v>
      </c>
      <c r="AO55">
        <f>AO$2*EXP(- AO$1 * ($B55*_c1+$C55*_c2+$D55*_c3+'Input spectra'!$Y54))</f>
        <v>1.8074914136041878E-3</v>
      </c>
      <c r="AP55">
        <f>AP$2*EXP(- AP$1 * ($B55*_c1+$C55*_c2+$D55*_c3+'Input spectra'!$Y54))</f>
        <v>1.6867449366662426E-3</v>
      </c>
      <c r="AQ55">
        <f>AQ$2*EXP(- AQ$1 * ($B55*_c1+$C55*_c2+$D55*_c3+'Input spectra'!$Y54))</f>
        <v>1.5739083072259545E-3</v>
      </c>
      <c r="AR55">
        <f>AR$2*EXP(- AR$1 * ($B55*_c1+$C55*_c2+$D55*_c3+'Input spectra'!$Y54))</f>
        <v>1.4684711096451264E-3</v>
      </c>
      <c r="AS55">
        <f>AS$2*EXP(- AS$1 * ($B55*_c1+$C55*_c2+$D55*_c3+'Input spectra'!$Y54))</f>
        <v>1.3699554742205491E-3</v>
      </c>
      <c r="AT55">
        <f>AT$2*EXP(- AT$1 * ($B55*_c1+$C55*_c2+$D55*_c3+'Input spectra'!$Y54))</f>
        <v>1.2779140219591643E-3</v>
      </c>
      <c r="AU55">
        <f>AU$2*EXP(- AU$1 * ($B55*_c1+$C55*_c2+$D55*_c3+'Input spectra'!$Y54))</f>
        <v>1.1919279380993098E-3</v>
      </c>
      <c r="AV55">
        <f>AV$2*EXP(- AV$1 * ($B55*_c1+$C55*_c2+$D55*_c3+'Input spectra'!$Y54))</f>
        <v>1.1116051663673432E-3</v>
      </c>
      <c r="AW55">
        <f>AW$2*EXP(- AW$1 * ($B55*_c1+$C55*_c2+$D55*_c3+'Input spectra'!$Y54))</f>
        <v>1.0365787164544542E-3</v>
      </c>
      <c r="AX55">
        <f>AX$2*EXP(- AX$1 * ($B55*_c1+$C55*_c2+$D55*_c3+'Input spectra'!$Y54))</f>
        <v>9.6650507766359852E-4</v>
      </c>
      <c r="AY55">
        <f>AY$2*EXP(- AY$1 * ($B55*_c1+$C55*_c2+$D55*_c3+'Input spectra'!$Y54))</f>
        <v>8.1338629068015891E-4</v>
      </c>
      <c r="AZ55">
        <f>AZ$2*EXP(- AZ$1 * ($B55*_c1+$C55*_c2+$D55*_c3+'Input spectra'!$Y54))</f>
        <v>6.5799068154698574E-4</v>
      </c>
      <c r="BA55">
        <f>BA$2*EXP(- BA$1 * ($B55*_c1+$C55*_c2+$D55*_c3+'Input spectra'!$Y54))</f>
        <v>5.6076086017943971E-4</v>
      </c>
      <c r="BB55">
        <f>BB$2*EXP(- BB$1 * ($B55*_c1+$C55*_c2+$D55*_c3+'Input spectra'!$Y54))</f>
        <v>4.8630353967044342E-4</v>
      </c>
      <c r="BC55">
        <f>BC$2*EXP(- BC$1 * ($B55*_c1+$C55*_c2+$D55*_c3+'Input spectra'!$Y54))</f>
        <v>4.2591035738864363E-4</v>
      </c>
      <c r="BD55">
        <f>BD$2*EXP(- BD$1 * ($B55*_c1+$C55*_c2+$D55*_c3+'Input spectra'!$Y54))</f>
        <v>3.7550389960544039E-4</v>
      </c>
      <c r="BE55">
        <f>BE$2*EXP(- BE$1 * ($B55*_c1+$C55*_c2+$D55*_c3+'Input spectra'!$Y54))</f>
        <v>3.3269483386716967E-4</v>
      </c>
      <c r="BF55">
        <f>BF$2*EXP(- BF$1 * ($B55*_c1+$C55*_c2+$D55*_c3+'Input spectra'!$Y54))</f>
        <v>2.9590552643484532E-4</v>
      </c>
      <c r="BG55">
        <f>BG$2*EXP(- BG$1 * ($B55*_c1+$C55*_c2+$D55*_c3+'Input spectra'!$Y54))</f>
        <v>2.6401486156279623E-4</v>
      </c>
      <c r="BH55">
        <f>BH$2*EXP(- BH$1 * ($B55*_c1+$C55*_c2+$D55*_c3+'Input spectra'!$Y54))</f>
        <v>2.3618598576883831E-4</v>
      </c>
      <c r="BI55">
        <f>BI$2*EXP(- BI$1 * ($B55*_c1+$C55*_c2+$D55*_c3+'Input spectra'!$Y54))</f>
        <v>2.1177209868343593E-4</v>
      </c>
      <c r="BJ55">
        <f>BJ$2*EXP(- BJ$1 * ($B55*_c1+$C55*_c2+$D55*_c3+'Input spectra'!$Y54))</f>
        <v>1.902602651934236E-4</v>
      </c>
      <c r="BK55">
        <f>BK$2*EXP(- BK$1 * ($B55*_c1+$C55*_c2+$D55*_c3+'Input spectra'!$Y54))</f>
        <v>1.7123563809031715E-4</v>
      </c>
      <c r="BL55">
        <f>BL$2*EXP(- BL$1 * ($B55*_c1+$C55*_c2+$D55*_c3+'Input spectra'!$Y54))</f>
        <v>1.543574849753389E-4</v>
      </c>
      <c r="BM55">
        <f>BM$2*EXP(- BM$1 * ($B55*_c1+$C55*_c2+$D55*_c3+'Input spectra'!$Y54))</f>
        <v>1.393424577021512E-4</v>
      </c>
      <c r="BN55">
        <f>BN$2*EXP(- BN$1 * ($B55*_c1+$C55*_c2+$D55*_c3+'Input spectra'!$Y54))</f>
        <v>1.2595252404649102E-4</v>
      </c>
      <c r="BO55">
        <f>BO$2*EXP(- BO$1 * ($B55*_c1+$C55*_c2+$D55*_c3+'Input spectra'!$Y54))</f>
        <v>1.1398602214878544E-4</v>
      </c>
      <c r="BP55">
        <f>BP$2*EXP(- BP$1 * ($B55*_c1+$C55*_c2+$D55*_c3+'Input spectra'!$Y54))</f>
        <v>1.0327087742491661E-4</v>
      </c>
      <c r="BQ55">
        <f>BQ$2*EXP(- BQ$1 * ($B55*_c1+$C55*_c2+$D55*_c3+'Input spectra'!$Y54))</f>
        <v>9.3659359844784293E-5</v>
      </c>
      <c r="BR55">
        <f>BR$2*EXP(- BR$1 * ($B55*_c1+$C55*_c2+$D55*_c3+'Input spectra'!$Y54))</f>
        <v>8.5023965292095255E-5</v>
      </c>
      <c r="BS55">
        <f>BS$2*EXP(- BS$1 * ($B55*_c1+$C55*_c2+$D55*_c3+'Input spectra'!$Y54))</f>
        <v>7.7254134506858453E-5</v>
      </c>
      <c r="BT55">
        <f>BT$2*EXP(- BT$1 * ($B55*_c1+$C55*_c2+$D55*_c3+'Input spectra'!$Y54))</f>
        <v>7.0253607540280393E-5</v>
      </c>
      <c r="BU55">
        <f>BU$2*EXP(- BU$1 * ($B55*_c1+$C55*_c2+$D55*_c3+'Input spectra'!$Y54))</f>
        <v>6.3938268094858403E-5</v>
      </c>
      <c r="BV55">
        <f>BV$2*EXP(- BV$1 * ($B55*_c1+$C55*_c2+$D55*_c3+'Input spectra'!$Y54))</f>
        <v>5.8234370781492015E-5</v>
      </c>
      <c r="BW55">
        <f>BW$2*EXP(- BW$1 * ($B55*_c1+$C55*_c2+$D55*_c3+'Input spectra'!$Y54))</f>
        <v>5.3077071381397484E-5</v>
      </c>
      <c r="BX55">
        <f>BX$2*EXP(- BX$1 * ($B55*_c1+$C55*_c2+$D55*_c3+'Input spectra'!$Y54))</f>
        <v>4.8409199505590952E-5</v>
      </c>
      <c r="BY55">
        <f>BY$2*EXP(- BY$1 * ($B55*_c1+$C55*_c2+$D55*_c3+'Input spectra'!$Y54))</f>
        <v>4.4180227060810469E-5</v>
      </c>
      <c r="BZ55">
        <f>BZ$2*EXP(- BZ$1 * ($B55*_c1+$C55*_c2+$D55*_c3+'Input spectra'!$Y54))</f>
        <v>4.0345396267946937E-5</v>
      </c>
      <c r="CA55">
        <f>CA$2*EXP(- CA$1 * ($B55*_c1+$C55*_c2+$D55*_c3+'Input spectra'!$Y54))</f>
        <v>3.686497871220311E-5</v>
      </c>
      <c r="CB55">
        <f>CB$2*EXP(- CB$1 * ($B55*_c1+$C55*_c2+$D55*_c3+'Input spectra'!$Y54))</f>
        <v>3.3703642764536616E-5</v>
      </c>
      <c r="CC55">
        <f>CC$2*EXP(- CC$1 * ($B55*_c1+$C55*_c2+$D55*_c3+'Input spectra'!$Y54))</f>
        <v>3.0829911207632283E-5</v>
      </c>
      <c r="CD55">
        <f>CD$2*EXP(- CD$1 * ($B55*_c1+$C55*_c2+$D55*_c3+'Input spectra'!$Y54))</f>
        <v>2.8215694382670832E-5</v>
      </c>
      <c r="CE55">
        <f>CE$2*EXP(- CE$1 * ($B55*_c1+$C55*_c2+$D55*_c3+'Input spectra'!$Y54))</f>
        <v>2.5835886899537399E-5</v>
      </c>
      <c r="CF55">
        <f>CF$2*EXP(- CF$1 * ($B55*_c1+$C55*_c2+$D55*_c3+'Input spectra'!$Y54))</f>
        <v>2.3668018106599497E-5</v>
      </c>
      <c r="CG55">
        <f>CG$2*EXP(- CG$1 * ($B55*_c1+$C55*_c2+$D55*_c3+'Input spectra'!$Y54))</f>
        <v>2.1691948231354232E-5</v>
      </c>
      <c r="CH55">
        <f>CH$2*EXP(- CH$1 * ($B55*_c1+$C55*_c2+$D55*_c3+'Input spectra'!$Y54))</f>
        <v>1.9889603479817603E-5</v>
      </c>
      <c r="CI55">
        <f>CI$2*EXP(- CI$1 * ($B55*_c1+$C55*_c2+$D55*_c3+'Input spectra'!$Y54))</f>
        <v>1.8244744495190733E-5</v>
      </c>
      <c r="CJ55">
        <f>CJ$2*EXP(- CJ$1 * ($B55*_c1+$C55*_c2+$D55*_c3+'Input spectra'!$Y54))</f>
        <v>1.674276348158495E-5</v>
      </c>
      <c r="CK55">
        <f>CK$2*EXP(- CK$1 * ($B55*_c1+$C55*_c2+$D55*_c3+'Input spectra'!$Y54))</f>
        <v>1.5370506039568634E-5</v>
      </c>
      <c r="CL55">
        <f>CL$2*EXP(- CL$1 * ($B55*_c1+$C55*_c2+$D55*_c3+'Input spectra'!$Y54))</f>
        <v>1.4116114370242225E-5</v>
      </c>
      <c r="CM55">
        <f>CM$2*EXP(- CM$1 * ($B55*_c1+$C55*_c2+$D55*_c3+'Input spectra'!$Y54))</f>
        <v>1.2968889009267552E-5</v>
      </c>
      <c r="CN55">
        <f>CN$2*EXP(- CN$1 * ($B55*_c1+$C55*_c2+$D55*_c3+'Input spectra'!$Y54))</f>
        <v>1.1919166671966892E-5</v>
      </c>
      <c r="CO55">
        <f>CO$2*EXP(- CO$1 * ($B55*_c1+$C55*_c2+$D55*_c3+'Input spectra'!$Y54))</f>
        <v>1.0958212141187215E-5</v>
      </c>
      <c r="CP55">
        <f>CP$2*EXP(- CP$1 * ($B55*_c1+$C55*_c2+$D55*_c3+'Input spectra'!$Y54))</f>
        <v>1.0078122423725114E-5</v>
      </c>
      <c r="CQ55">
        <f>CQ$2*EXP(- CQ$1 * ($B55*_c1+$C55*_c2+$D55*_c3+'Input spectra'!$Y54))</f>
        <v>9.2717416488147898E-6</v>
      </c>
      <c r="CR55">
        <f>CR$2*EXP(- CR$1 * ($B55*_c1+$C55*_c2+$D55*_c3+'Input spectra'!$Y54))</f>
        <v>8.5325853915957093E-6</v>
      </c>
      <c r="CS55">
        <f>CS$2*EXP(- CS$1 * ($B55*_c1+$C55*_c2+$D55*_c3+'Input spectra'!$Y54))</f>
        <v>5.200733408131507E-6</v>
      </c>
      <c r="CT55">
        <f>CT$2*EXP(- CT$1 * ($B55*_c1+$C55*_c2+$D55*_c3+'Input spectra'!$Y54))</f>
        <v>3.1978810804774249E-6</v>
      </c>
      <c r="CU55">
        <f>CU$2*EXP(- CU$1 * ($B55*_c1+$C55*_c2+$D55*_c3+'Input spectra'!$Y54))</f>
        <v>2.0965941020505954E-6</v>
      </c>
      <c r="CV55">
        <f>CV$2*EXP(- CV$1 * ($B55*_c1+$C55*_c2+$D55*_c3+'Input spectra'!$Y54))</f>
        <v>1.38076207740662E-6</v>
      </c>
      <c r="CW55">
        <f>CW$2*EXP(- CW$1 * ($B55*_c1+$C55*_c2+$D55*_c3+'Input spectra'!$Y54))</f>
        <v>8.9253399838677728E-7</v>
      </c>
      <c r="CX55">
        <f>CX$2*EXP(- CX$1 * ($B55*_c1+$C55*_c2+$D55*_c3+'Input spectra'!$Y54))</f>
        <v>5.5543051894454779E-7</v>
      </c>
      <c r="CY55">
        <f>CY$2*EXP(- CY$1 * ($B55*_c1+$C55*_c2+$D55*_c3+'Input spectra'!$Y54))</f>
        <v>3.2473012908907516E-7</v>
      </c>
      <c r="CZ55">
        <f>CZ$2*EXP(- CZ$1 * ($B55*_c1+$C55*_c2+$D55*_c3+'Input spectra'!$Y54))</f>
        <v>1.7142784079687377E-7</v>
      </c>
      <c r="DA55">
        <f>DA$2*EXP(- DA$1 * ($B55*_c1+$C55*_c2+$D55*_c3+'Input spectra'!$Y54))</f>
        <v>7.5462635934228363E-8</v>
      </c>
      <c r="DB55">
        <f>DB$2*EXP(- DB$1 * ($B55*_c1+$C55*_c2+$D55*_c3+'Input spectra'!$Y54))</f>
        <v>2.2355370835031042E-8</v>
      </c>
      <c r="DC55">
        <f>DC$2*EXP(- DC$1 * ($B55*_c1+$C55*_c2+$D55*_c3+'Input spectra'!$Y54))</f>
        <v>1.3443394586956838E-9</v>
      </c>
      <c r="DD55">
        <f>DD$2*EXP(- DD$1 * ($B55*_c1+$C55*_c2+$D55*_c3+'Input spectra'!$Y54))</f>
        <v>0</v>
      </c>
      <c r="DE55">
        <f>DE$2*EXP(- DE$1 * ($B55*_c1+$C55*_c2+$D55*_c3+'Input spectra'!$Y54))</f>
        <v>0</v>
      </c>
      <c r="DF55">
        <f>DF$2*EXP(- DF$1 * ($B55*_c1+$C55*_c2+$D55*_c3+'Input spectra'!$Y54))</f>
        <v>0</v>
      </c>
      <c r="DG55">
        <f>DG$2*EXP(- DG$1 * ($B55*_c1+$C55*_c2+$D55*_c3+'Input spectra'!$Y54))</f>
        <v>0</v>
      </c>
      <c r="DH55">
        <f>DH$2*EXP(- DH$1 * ($B55*_c1+$C55*_c2+$D55*_c3+'Input spectra'!$Y54))</f>
        <v>0</v>
      </c>
      <c r="DI55">
        <f>DI$2*EXP(- DI$1 * ($B55*_c1+$C55*_c2+$D55*_c3+'Input spectra'!$Y54))</f>
        <v>0</v>
      </c>
      <c r="DJ55">
        <f>DJ$2*EXP(- DJ$1 * ($B55*_c1+$C55*_c2+$D55*_c3+'Input spectra'!$Y54))</f>
        <v>0</v>
      </c>
      <c r="DK55">
        <f>DK$2*EXP(- DK$1 * ($B55*_c1+$C55*_c2+$D55*_c3+'Input spectra'!$Y54))</f>
        <v>0</v>
      </c>
      <c r="DL55">
        <f>DL$2*EXP(- DL$1 * ($B55*_c1+$C55*_c2+$D55*_c3+'Input spectra'!$Y54))</f>
        <v>0</v>
      </c>
      <c r="DM55">
        <f>DM$2*EXP(- DM$1 * ($B55*_c1+$C55*_c2+$D55*_c3+'Input spectra'!$Y54))</f>
        <v>0</v>
      </c>
      <c r="DN55">
        <f>DN$2*EXP(- DN$1 * ($B55*_c1+$C55*_c2+$D55*_c3+'Input spectra'!$Y54))</f>
        <v>0</v>
      </c>
      <c r="DO55">
        <f>DO$2*EXP(- DO$1 * ($B55*_c1+$C55*_c2+$D55*_c3+'Input spectra'!$Y54))</f>
        <v>0</v>
      </c>
      <c r="DP55">
        <f>DP$2*EXP(- DP$1 * ($B55*_c1+$C55*_c2+$D55*_c3+'Input spectra'!$Y54))</f>
        <v>0</v>
      </c>
      <c r="DQ55">
        <f>DQ$2*EXP(- DQ$1 * ($B55*_c1+$C55*_c2+$D55*_c3+'Input spectra'!$Y54))</f>
        <v>0</v>
      </c>
      <c r="DR55">
        <f>DR$2*EXP(- DR$1 * ($B55*_c1+$C55*_c2+$D55*_c3+'Input spectra'!$Y54))</f>
        <v>0</v>
      </c>
      <c r="DS55">
        <f>DS$2*EXP(- DS$1 * ($B55*_c1+$C55*_c2+$D55*_c3+'Input spectra'!$Y54))</f>
        <v>0</v>
      </c>
      <c r="DT55">
        <f>DT$2*EXP(- DT$1 * ($B55*_c1+$C55*_c2+$D55*_c3+'Input spectra'!$Y54))</f>
        <v>0</v>
      </c>
      <c r="DU55">
        <f>DU$2*EXP(- DU$1 * ($B55*_c1+$C55*_c2+$D55*_c3+'Input spectra'!$Y54))</f>
        <v>0</v>
      </c>
      <c r="DV55">
        <f>DV$2*EXP(- DV$1 * ($B55*_c1+$C55*_c2+$D55*_c3+'Input spectra'!$Y54))</f>
        <v>0</v>
      </c>
      <c r="DW55">
        <f>DW$2*EXP(- DW$1 * ($B55*_c1+$C55*_c2+$D55*_c3+'Input spectra'!$Y54))</f>
        <v>0</v>
      </c>
      <c r="DX55">
        <f>DX$2*EXP(- DX$1 * ($B55*_c1+$C55*_c2+$D55*_c3+'Input spectra'!$Y54))</f>
        <v>0</v>
      </c>
      <c r="DY55">
        <f>DY$2*EXP(- DY$1 * ($B55*_c1+$C55*_c2+$D55*_c3+'Input spectra'!$Y54))</f>
        <v>0</v>
      </c>
      <c r="DZ55">
        <f>DZ$2*EXP(- DZ$1 * ($B55*_c1+$C55*_c2+$D55*_c3+'Input spectra'!$Y54))</f>
        <v>0</v>
      </c>
      <c r="EA55">
        <f>EA$2*EXP(- EA$1 * ($B55*_c1+$C55*_c2+$D55*_c3+'Input spectra'!$Y54))</f>
        <v>0</v>
      </c>
      <c r="EB55">
        <f>EB$2*EXP(- EB$1 * ($B55*_c1+$C55*_c2+$D55*_c3+'Input spectra'!$Y54))</f>
        <v>0</v>
      </c>
      <c r="EC55">
        <f>EC$2*EXP(- EC$1 * ($B55*_c1+$C55*_c2+$D55*_c3+'Input spectra'!$Y54))</f>
        <v>0</v>
      </c>
      <c r="ED55">
        <f>ED$2*EXP(- ED$1 * ($B55*_c1+$C55*_c2+$D55*_c3+'Input spectra'!$Y54))</f>
        <v>0</v>
      </c>
      <c r="EE55">
        <f>EE$2*EXP(- EE$1 * ($B55*_c1+$C55*_c2+$D55*_c3+'Input spectra'!$Y54))</f>
        <v>0</v>
      </c>
      <c r="EF55">
        <f>EF$2*EXP(- EF$1 * ($B55*_c1+$C55*_c2+$D55*_c3+'Input spectra'!$Y54))</f>
        <v>0</v>
      </c>
      <c r="EG55">
        <f>EG$2*EXP(- EG$1 * ($B55*_c1+$C55*_c2+$D55*_c3+'Input spectra'!$Y54))</f>
        <v>0</v>
      </c>
      <c r="EH55">
        <f>EH$2*EXP(- EH$1 * ($B55*_c1+$C55*_c2+$D55*_c3+'Input spectra'!$Y54))</f>
        <v>0</v>
      </c>
      <c r="EI55">
        <f>EI$2*EXP(- EI$1 * ($B55*_c1+$C55*_c2+$D55*_c3+'Input spectra'!$Y54))</f>
        <v>0</v>
      </c>
      <c r="EJ55">
        <f>EJ$2*EXP(- EJ$1 * ($B55*_c1+$C55*_c2+$D55*_c3+'Input spectra'!$Y54))</f>
        <v>0</v>
      </c>
      <c r="EK55">
        <f>EK$2*EXP(- EK$1 * ($B55*_c1+$C55*_c2+$D55*_c3+'Input spectra'!$Y54))</f>
        <v>0</v>
      </c>
      <c r="EL55">
        <f>EL$2*EXP(- EL$1 * ($B55*_c1+$C55*_c2+$D55*_c3+'Input spectra'!$Y54))</f>
        <v>0</v>
      </c>
      <c r="EM55">
        <f>EM$2*EXP(- EM$1 * ($B55*_c1+$C55*_c2+$D55*_c3+'Input spectra'!$Y54))</f>
        <v>0</v>
      </c>
      <c r="EN55">
        <f>EN$2*EXP(- EN$1 * ($B55*_c1+$C55*_c2+$D55*_c3+'Input spectra'!$Y54))</f>
        <v>0</v>
      </c>
      <c r="EO55">
        <f>EO$2*EXP(- EO$1 * ($B55*_c1+$C55*_c2+$D55*_c3+'Input spectra'!$Y54))</f>
        <v>0</v>
      </c>
      <c r="EP55">
        <f>EP$2*EXP(- EP$1 * ($B55*_c1+$C55*_c2+$D55*_c3+'Input spectra'!$Y54))</f>
        <v>0</v>
      </c>
      <c r="EQ55">
        <f>EQ$2*EXP(- EQ$1 * ($B55*_c1+$C55*_c2+$D55*_c3+'Input spectra'!$Y54))</f>
        <v>0</v>
      </c>
      <c r="ER55">
        <f>ER$2*EXP(- ER$1 * ($B55*_c1+$C55*_c2+$D55*_c3+'Input spectra'!$Y54))</f>
        <v>0</v>
      </c>
      <c r="ES55">
        <f>ES$2*EXP(- ES$1 * ($B55*_c1+$C55*_c2+$D55*_c3+'Input spectra'!$Y54))</f>
        <v>0</v>
      </c>
      <c r="ET55">
        <f>ET$2*EXP(- ET$1 * ($B55*_c1+$C55*_c2+$D55*_c3+'Input spectra'!$Y54))</f>
        <v>0</v>
      </c>
      <c r="EU55">
        <f>EU$2*EXP(- EU$1 * ($B55*_c1+$C55*_c2+$D55*_c3+'Input spectra'!$Y54))</f>
        <v>0</v>
      </c>
      <c r="EV55">
        <f>EV$2*EXP(- EV$1 * ($B55*_c1+$C55*_c2+$D55*_c3+'Input spectra'!$Y54))</f>
        <v>0</v>
      </c>
      <c r="EW55">
        <f>EW$2*EXP(- EW$1 * ($B55*_c1+$C55*_c2+$D55*_c3+'Input spectra'!$Y54))</f>
        <v>0</v>
      </c>
      <c r="EX55">
        <f>EX$2*EXP(- EX$1 * ($B55*_c1+$C55*_c2+$D55*_c3+'Input spectra'!$Y54))</f>
        <v>0</v>
      </c>
      <c r="EY55">
        <f>EY$2*EXP(- EY$1 * ($B55*_c1+$C55*_c2+$D55*_c3+'Input spectra'!$Y54))</f>
        <v>0</v>
      </c>
      <c r="FA55">
        <f t="shared" si="0"/>
        <v>0.31011644069745886</v>
      </c>
      <c r="FD55">
        <f>(1-EXP(-($B55*_c1+$C55*_c2+$D55*_c3+'Input spectra'!$Y54)*_t))/2</f>
        <v>0.12814352274305502</v>
      </c>
      <c r="FE55">
        <f>LN(1-FD55)/(-($B55*_c1+$C55*_c2+$D55*_c3+'Input spectra'!$Y54))</f>
        <v>0.23156095507396457</v>
      </c>
    </row>
    <row r="56" spans="1:161" x14ac:dyDescent="0.25">
      <c r="A56">
        <v>545</v>
      </c>
      <c r="B56">
        <f>'Input spectra'!B55</f>
        <v>3.1829941816214402E-2</v>
      </c>
      <c r="C56">
        <f>'Input spectra'!D55</f>
        <v>0</v>
      </c>
      <c r="D56">
        <f>'Input spectra'!F55</f>
        <v>6.1280885432247301E-2</v>
      </c>
      <c r="E56">
        <f>E$2*EXP(- E$1 * ($B56*_c1+$C56*_c2+$D56*_c3+'Input spectra'!$Y55))</f>
        <v>2.0653927966864227E-2</v>
      </c>
      <c r="F56">
        <f>F$2*EXP(- F$1 * ($B56*_c1+$C56*_c2+$D56*_c3+'Input spectra'!$Y55))</f>
        <v>1.9766975003018911E-2</v>
      </c>
      <c r="G56">
        <f>G$2*EXP(- G$1 * ($B56*_c1+$C56*_c2+$D56*_c3+'Input spectra'!$Y55))</f>
        <v>1.8917092837995211E-2</v>
      </c>
      <c r="H56">
        <f>H$2*EXP(- H$1 * ($B56*_c1+$C56*_c2+$D56*_c3+'Input spectra'!$Y55))</f>
        <v>1.8102762666383991E-2</v>
      </c>
      <c r="I56">
        <f>I$2*EXP(- I$1 * ($B56*_c1+$C56*_c2+$D56*_c3+'Input spectra'!$Y55))</f>
        <v>1.7322526964265176E-2</v>
      </c>
      <c r="J56">
        <f>J$2*EXP(- J$1 * ($B56*_c1+$C56*_c2+$D56*_c3+'Input spectra'!$Y55))</f>
        <v>1.6574987046343827E-2</v>
      </c>
      <c r="K56">
        <f>K$2*EXP(- K$1 * ($B56*_c1+$C56*_c2+$D56*_c3+'Input spectra'!$Y55))</f>
        <v>1.5858800719514603E-2</v>
      </c>
      <c r="L56">
        <f>L$2*EXP(- L$1 * ($B56*_c1+$C56*_c2+$D56*_c3+'Input spectra'!$Y55))</f>
        <v>1.5172680029079014E-2</v>
      </c>
      <c r="M56">
        <f>M$2*EXP(- M$1 * ($B56*_c1+$C56*_c2+$D56*_c3+'Input spectra'!$Y55))</f>
        <v>1.4515389093986785E-2</v>
      </c>
      <c r="N56">
        <f>N$2*EXP(- N$1 * ($B56*_c1+$C56*_c2+$D56*_c3+'Input spectra'!$Y55))</f>
        <v>1.3885742027613683E-2</v>
      </c>
      <c r="O56">
        <f>O$2*EXP(- O$1 * ($B56*_c1+$C56*_c2+$D56*_c3+'Input spectra'!$Y55))</f>
        <v>1.3282600940723897E-2</v>
      </c>
      <c r="P56">
        <f>P$2*EXP(- P$1 * ($B56*_c1+$C56*_c2+$D56*_c3+'Input spectra'!$Y55))</f>
        <v>1.270487402339553E-2</v>
      </c>
      <c r="Q56">
        <f>Q$2*EXP(- Q$1 * ($B56*_c1+$C56*_c2+$D56*_c3+'Input spectra'!$Y55))</f>
        <v>1.2151513702813132E-2</v>
      </c>
      <c r="R56">
        <f>R$2*EXP(- R$1 * ($B56*_c1+$C56*_c2+$D56*_c3+'Input spectra'!$Y55))</f>
        <v>1.1621514873951688E-2</v>
      </c>
      <c r="S56">
        <f>S$2*EXP(- S$1 * ($B56*_c1+$C56*_c2+$D56*_c3+'Input spectra'!$Y55))</f>
        <v>1.1113913200292458E-2</v>
      </c>
      <c r="T56">
        <f>T$2*EXP(- T$1 * ($B56*_c1+$C56*_c2+$D56*_c3+'Input spectra'!$Y55))</f>
        <v>1.0627783481822386E-2</v>
      </c>
      <c r="U56">
        <f>U$2*EXP(- U$1 * ($B56*_c1+$C56*_c2+$D56*_c3+'Input spectra'!$Y55))</f>
        <v>1.0162238087675867E-2</v>
      </c>
      <c r="V56">
        <f>V$2*EXP(- V$1 * ($B56*_c1+$C56*_c2+$D56*_c3+'Input spectra'!$Y55))</f>
        <v>9.7164254508806391E-3</v>
      </c>
      <c r="W56">
        <f>W$2*EXP(- W$1 * ($B56*_c1+$C56*_c2+$D56*_c3+'Input spectra'!$Y55))</f>
        <v>9.2895286227684948E-3</v>
      </c>
      <c r="X56">
        <f>X$2*EXP(- X$1 * ($B56*_c1+$C56*_c2+$D56*_c3+'Input spectra'!$Y55))</f>
        <v>8.8807638847065891E-3</v>
      </c>
      <c r="Y56">
        <f>Y$2*EXP(- Y$1 * ($B56*_c1+$C56*_c2+$D56*_c3+'Input spectra'!$Y55))</f>
        <v>8.4893794148965755E-3</v>
      </c>
      <c r="Z56">
        <f>Z$2*EXP(- Z$1 * ($B56*_c1+$C56*_c2+$D56*_c3+'Input spectra'!$Y55))</f>
        <v>8.1146540080766945E-3</v>
      </c>
      <c r="AA56">
        <f>AA$2*EXP(- AA$1 * ($B56*_c1+$C56*_c2+$D56*_c3+'Input spectra'!$Y55))</f>
        <v>7.7558958460463836E-3</v>
      </c>
      <c r="AB56">
        <f>AB$2*EXP(- AB$1 * ($B56*_c1+$C56*_c2+$D56*_c3+'Input spectra'!$Y55))</f>
        <v>7.4124413170141975E-3</v>
      </c>
      <c r="AC56">
        <f>AC$2*EXP(- AC$1 * ($B56*_c1+$C56*_c2+$D56*_c3+'Input spectra'!$Y55))</f>
        <v>7.0836538818478722E-3</v>
      </c>
      <c r="AD56">
        <f>AD$2*EXP(- AD$1 * ($B56*_c1+$C56*_c2+$D56*_c3+'Input spectra'!$Y55))</f>
        <v>6.7689229853803981E-3</v>
      </c>
      <c r="AE56">
        <f>AE$2*EXP(- AE$1 * ($B56*_c1+$C56*_c2+$D56*_c3+'Input spectra'!$Y55))</f>
        <v>6.4676630109980586E-3</v>
      </c>
      <c r="AF56">
        <f>AF$2*EXP(- AF$1 * ($B56*_c1+$C56*_c2+$D56*_c3+'Input spectra'!$Y55))</f>
        <v>6.1793122768057452E-3</v>
      </c>
      <c r="AG56">
        <f>AG$2*EXP(- AG$1 * ($B56*_c1+$C56*_c2+$D56*_c3+'Input spectra'!$Y55))</f>
        <v>5.9033320717314219E-3</v>
      </c>
      <c r="AH56">
        <f>AH$2*EXP(- AH$1 * ($B56*_c1+$C56*_c2+$D56*_c3+'Input spectra'!$Y55))</f>
        <v>5.6392057299957058E-3</v>
      </c>
      <c r="AI56">
        <f>AI$2*EXP(- AI$1 * ($B56*_c1+$C56*_c2+$D56*_c3+'Input spectra'!$Y55))</f>
        <v>5.3864377424340673E-3</v>
      </c>
      <c r="AJ56">
        <f>AJ$2*EXP(- AJ$1 * ($B56*_c1+$C56*_c2+$D56*_c3+'Input spectra'!$Y55))</f>
        <v>5.1445529032182712E-3</v>
      </c>
      <c r="AK56">
        <f>AK$2*EXP(- AK$1 * ($B56*_c1+$C56*_c2+$D56*_c3+'Input spectra'!$Y55))</f>
        <v>4.913095490580591E-3</v>
      </c>
      <c r="AL56">
        <f>AL$2*EXP(- AL$1 * ($B56*_c1+$C56*_c2+$D56*_c3+'Input spectra'!$Y55))</f>
        <v>4.6916284801989611E-3</v>
      </c>
      <c r="AM56">
        <f>AM$2*EXP(- AM$1 * ($B56*_c1+$C56*_c2+$D56*_c3+'Input spectra'!$Y55))</f>
        <v>4.4797327899537536E-3</v>
      </c>
      <c r="AN56">
        <f>AN$2*EXP(- AN$1 * ($B56*_c1+$C56*_c2+$D56*_c3+'Input spectra'!$Y55))</f>
        <v>4.277006554817343E-3</v>
      </c>
      <c r="AO56">
        <f>AO$2*EXP(- AO$1 * ($B56*_c1+$C56*_c2+$D56*_c3+'Input spectra'!$Y55))</f>
        <v>4.0830644306861672E-3</v>
      </c>
      <c r="AP56">
        <f>AP$2*EXP(- AP$1 * ($B56*_c1+$C56*_c2+$D56*_c3+'Input spectra'!$Y55))</f>
        <v>3.8975369260116077E-3</v>
      </c>
      <c r="AQ56">
        <f>AQ$2*EXP(- AQ$1 * ($B56*_c1+$C56*_c2+$D56*_c3+'Input spectra'!$Y55))</f>
        <v>3.7200697601308288E-3</v>
      </c>
      <c r="AR56">
        <f>AR$2*EXP(- AR$1 * ($B56*_c1+$C56*_c2+$D56*_c3+'Input spectra'!$Y55))</f>
        <v>3.5503232472418045E-3</v>
      </c>
      <c r="AS56">
        <f>AS$2*EXP(- AS$1 * ($B56*_c1+$C56*_c2+$D56*_c3+'Input spectra'!$Y55))</f>
        <v>3.3879717050081552E-3</v>
      </c>
      <c r="AT56">
        <f>AT$2*EXP(- AT$1 * ($B56*_c1+$C56*_c2+$D56*_c3+'Input spectra'!$Y55))</f>
        <v>3.2327028868191924E-3</v>
      </c>
      <c r="AU56">
        <f>AU$2*EXP(- AU$1 * ($B56*_c1+$C56*_c2+$D56*_c3+'Input spectra'!$Y55))</f>
        <v>3.084217436768808E-3</v>
      </c>
      <c r="AV56">
        <f>AV$2*EXP(- AV$1 * ($B56*_c1+$C56*_c2+$D56*_c3+'Input spectra'!$Y55))</f>
        <v>2.9422283664536325E-3</v>
      </c>
      <c r="AW56">
        <f>AW$2*EXP(- AW$1 * ($B56*_c1+$C56*_c2+$D56*_c3+'Input spectra'!$Y55))</f>
        <v>2.8064605527261112E-3</v>
      </c>
      <c r="AX56">
        <f>AX$2*EXP(- AX$1 * ($B56*_c1+$C56*_c2+$D56*_c3+'Input spectra'!$Y55))</f>
        <v>2.676650255572198E-3</v>
      </c>
      <c r="AY56">
        <f>AY$2*EXP(- AY$1 * ($B56*_c1+$C56*_c2+$D56*_c3+'Input spectra'!$Y55))</f>
        <v>2.3041734553980015E-3</v>
      </c>
      <c r="AZ56">
        <f>AZ$2*EXP(- AZ$1 * ($B56*_c1+$C56*_c2+$D56*_c3+'Input spectra'!$Y55))</f>
        <v>1.9066408655421146E-3</v>
      </c>
      <c r="BA56">
        <f>BA$2*EXP(- BA$1 * ($B56*_c1+$C56*_c2+$D56*_c3+'Input spectra'!$Y55))</f>
        <v>1.6621020313375963E-3</v>
      </c>
      <c r="BB56">
        <f>BB$2*EXP(- BB$1 * ($B56*_c1+$C56*_c2+$D56*_c3+'Input spectra'!$Y55))</f>
        <v>1.4744099422733014E-3</v>
      </c>
      <c r="BC56">
        <f>BC$2*EXP(- BC$1 * ($B56*_c1+$C56*_c2+$D56*_c3+'Input spectra'!$Y55))</f>
        <v>1.3208693252680526E-3</v>
      </c>
      <c r="BD56">
        <f>BD$2*EXP(- BD$1 * ($B56*_c1+$C56*_c2+$D56*_c3+'Input spectra'!$Y55))</f>
        <v>1.1912061795363272E-3</v>
      </c>
      <c r="BE56">
        <f>BE$2*EXP(- BE$1 * ($B56*_c1+$C56*_c2+$D56*_c3+'Input spectra'!$Y55))</f>
        <v>1.0795664425395594E-3</v>
      </c>
      <c r="BF56">
        <f>BF$2*EXP(- BF$1 * ($B56*_c1+$C56*_c2+$D56*_c3+'Input spectra'!$Y55))</f>
        <v>9.821712754012786E-4</v>
      </c>
      <c r="BG56">
        <f>BG$2*EXP(- BG$1 * ($B56*_c1+$C56*_c2+$D56*_c3+'Input spectra'!$Y55))</f>
        <v>8.9638248019546481E-4</v>
      </c>
      <c r="BH56">
        <f>BH$2*EXP(- BH$1 * ($B56*_c1+$C56*_c2+$D56*_c3+'Input spectra'!$Y55))</f>
        <v>8.2025699636633926E-4</v>
      </c>
      <c r="BI56">
        <f>BI$2*EXP(- BI$1 * ($B56*_c1+$C56*_c2+$D56*_c3+'Input spectra'!$Y55))</f>
        <v>7.5230750102014607E-4</v>
      </c>
      <c r="BJ56">
        <f>BJ$2*EXP(- BJ$1 * ($B56*_c1+$C56*_c2+$D56*_c3+'Input spectra'!$Y55))</f>
        <v>6.9136212259917154E-4</v>
      </c>
      <c r="BK56">
        <f>BK$2*EXP(- BK$1 * ($B56*_c1+$C56*_c2+$D56*_c3+'Input spectra'!$Y55))</f>
        <v>6.3647664778909035E-4</v>
      </c>
      <c r="BL56">
        <f>BL$2*EXP(- BL$1 * ($B56*_c1+$C56*_c2+$D56*_c3+'Input spectra'!$Y55))</f>
        <v>5.8687666871726338E-4</v>
      </c>
      <c r="BM56">
        <f>BM$2*EXP(- BM$1 * ($B56*_c1+$C56*_c2+$D56*_c3+'Input spectra'!$Y55))</f>
        <v>5.4191784222140616E-4</v>
      </c>
      <c r="BN56">
        <f>BN$2*EXP(- BN$1 * ($B56*_c1+$C56*_c2+$D56*_c3+'Input spectra'!$Y55))</f>
        <v>5.0105764384775014E-4</v>
      </c>
      <c r="BO56">
        <f>BO$2*EXP(- BO$1 * ($B56*_c1+$C56*_c2+$D56*_c3+'Input spectra'!$Y55))</f>
        <v>4.6383471318968774E-4</v>
      </c>
      <c r="BP56">
        <f>BP$2*EXP(- BP$1 * ($B56*_c1+$C56*_c2+$D56*_c3+'Input spectra'!$Y55))</f>
        <v>4.2985338385632949E-4</v>
      </c>
      <c r="BQ56">
        <f>BQ$2*EXP(- BQ$1 * ($B56*_c1+$C56*_c2+$D56*_c3+'Input spectra'!$Y55))</f>
        <v>3.9877185732923914E-4</v>
      </c>
      <c r="BR56">
        <f>BR$2*EXP(- BR$1 * ($B56*_c1+$C56*_c2+$D56*_c3+'Input spectra'!$Y55))</f>
        <v>3.7029300194196075E-4</v>
      </c>
      <c r="BS56">
        <f>BS$2*EXP(- BS$1 * ($B56*_c1+$C56*_c2+$D56*_c3+'Input spectra'!$Y55))</f>
        <v>3.4415708416559213E-4</v>
      </c>
      <c r="BT56">
        <f>BT$2*EXP(- BT$1 * ($B56*_c1+$C56*_c2+$D56*_c3+'Input spectra'!$Y55))</f>
        <v>3.2013594929953138E-4</v>
      </c>
      <c r="BU56">
        <f>BU$2*EXP(- BU$1 * ($B56*_c1+$C56*_c2+$D56*_c3+'Input spectra'!$Y55))</f>
        <v>2.9802830757869628E-4</v>
      </c>
      <c r="BV56">
        <f>BV$2*EXP(- BV$1 * ($B56*_c1+$C56*_c2+$D56*_c3+'Input spectra'!$Y55))</f>
        <v>2.7765587587724071E-4</v>
      </c>
      <c r="BW56">
        <f>BW$2*EXP(- BW$1 * ($B56*_c1+$C56*_c2+$D56*_c3+'Input spectra'!$Y55))</f>
        <v>2.5886019041570021E-4</v>
      </c>
      <c r="BX56">
        <f>BX$2*EXP(- BX$1 * ($B56*_c1+$C56*_c2+$D56*_c3+'Input spectra'!$Y55))</f>
        <v>2.4149995194133438E-4</v>
      </c>
      <c r="BY56">
        <f>BY$2*EXP(- BY$1 * ($B56*_c1+$C56*_c2+$D56*_c3+'Input spectra'!$Y55))</f>
        <v>2.2544879795404792E-4</v>
      </c>
      <c r="BZ56">
        <f>BZ$2*EXP(- BZ$1 * ($B56*_c1+$C56*_c2+$D56*_c3+'Input spectra'!$Y55))</f>
        <v>2.1059342071903523E-4</v>
      </c>
      <c r="CA56">
        <f>CA$2*EXP(- CA$1 * ($B56*_c1+$C56*_c2+$D56*_c3+'Input spectra'!$Y55))</f>
        <v>1.9683196770969744E-4</v>
      </c>
      <c r="CB56">
        <f>CB$2*EXP(- CB$1 * ($B56*_c1+$C56*_c2+$D56*_c3+'Input spectra'!$Y55))</f>
        <v>1.8407267456100885E-4</v>
      </c>
      <c r="CC56">
        <f>CC$2*EXP(- CC$1 * ($B56*_c1+$C56*_c2+$D56*_c3+'Input spectra'!$Y55))</f>
        <v>1.7223269082088081E-4</v>
      </c>
      <c r="CD56">
        <f>CD$2*EXP(- CD$1 * ($B56*_c1+$C56*_c2+$D56*_c3+'Input spectra'!$Y55))</f>
        <v>1.6123706662780424E-4</v>
      </c>
      <c r="CE56">
        <f>CE$2*EXP(- CE$1 * ($B56*_c1+$C56*_c2+$D56*_c3+'Input spectra'!$Y55))</f>
        <v>1.5101787452776277E-4</v>
      </c>
      <c r="CF56">
        <f>CF$2*EXP(- CF$1 * ($B56*_c1+$C56*_c2+$D56*_c3+'Input spectra'!$Y55))</f>
        <v>1.4151344541018482E-4</v>
      </c>
      <c r="CG56">
        <f>CG$2*EXP(- CG$1 * ($B56*_c1+$C56*_c2+$D56*_c3+'Input spectra'!$Y55))</f>
        <v>1.3266770130978756E-4</v>
      </c>
      <c r="CH56">
        <f>CH$2*EXP(- CH$1 * ($B56*_c1+$C56*_c2+$D56*_c3+'Input spectra'!$Y55))</f>
        <v>1.2442957082245071E-4</v>
      </c>
      <c r="CI56">
        <f>CI$2*EXP(- CI$1 * ($B56*_c1+$C56*_c2+$D56*_c3+'Input spectra'!$Y55))</f>
        <v>1.1675247529251682E-4</v>
      </c>
      <c r="CJ56">
        <f>CJ$2*EXP(- CJ$1 * ($B56*_c1+$C56*_c2+$D56*_c3+'Input spectra'!$Y55))</f>
        <v>1.0959387587653084E-4</v>
      </c>
      <c r="CK56">
        <f>CK$2*EXP(- CK$1 * ($B56*_c1+$C56*_c2+$D56*_c3+'Input spectra'!$Y55))</f>
        <v>1.0291487317321937E-4</v>
      </c>
      <c r="CL56">
        <f>CL$2*EXP(- CL$1 * ($B56*_c1+$C56*_c2+$D56*_c3+'Input spectra'!$Y55))</f>
        <v>9.6679852406951339E-5</v>
      </c>
      <c r="CM56">
        <f>CM$2*EXP(- CM$1 * ($B56*_c1+$C56*_c2+$D56*_c3+'Input spectra'!$Y55))</f>
        <v>9.0856168220236283E-5</v>
      </c>
      <c r="CN56">
        <f>CN$2*EXP(- CN$1 * ($B56*_c1+$C56*_c2+$D56*_c3+'Input spectra'!$Y55))</f>
        <v>8.5413864015177266E-5</v>
      </c>
      <c r="CO56">
        <f>CO$2*EXP(- CO$1 * ($B56*_c1+$C56*_c2+$D56*_c3+'Input spectra'!$Y55))</f>
        <v>8.0325421519593618E-5</v>
      </c>
      <c r="CP56">
        <f>CP$2*EXP(- CP$1 * ($B56*_c1+$C56*_c2+$D56*_c3+'Input spectra'!$Y55))</f>
        <v>7.5565536868612811E-5</v>
      </c>
      <c r="CQ56">
        <f>CQ$2*EXP(- CQ$1 * ($B56*_c1+$C56*_c2+$D56*_c3+'Input spectra'!$Y55))</f>
        <v>7.1110920009010179E-5</v>
      </c>
      <c r="CR56">
        <f>CR$2*EXP(- CR$1 * ($B56*_c1+$C56*_c2+$D56*_c3+'Input spectra'!$Y55))</f>
        <v>6.694011466908455E-5</v>
      </c>
      <c r="CS56">
        <f>CS$2*EXP(- CS$1 * ($B56*_c1+$C56*_c2+$D56*_c3+'Input spectra'!$Y55))</f>
        <v>4.1735078431314739E-5</v>
      </c>
      <c r="CT56">
        <f>CT$2*EXP(- CT$1 * ($B56*_c1+$C56*_c2+$D56*_c3+'Input spectra'!$Y55))</f>
        <v>2.6250028813484294E-5</v>
      </c>
      <c r="CU56">
        <f>CU$2*EXP(- CU$1 * ($B56*_c1+$C56*_c2+$D56*_c3+'Input spectra'!$Y55))</f>
        <v>1.7604053009396971E-5</v>
      </c>
      <c r="CV56">
        <f>CV$2*EXP(- CV$1 * ($B56*_c1+$C56*_c2+$D56*_c3+'Input spectra'!$Y55))</f>
        <v>1.1858997885034907E-5</v>
      </c>
      <c r="CW56">
        <f>CW$2*EXP(- CW$1 * ($B56*_c1+$C56*_c2+$D56*_c3+'Input spectra'!$Y55))</f>
        <v>7.841239920070576E-6</v>
      </c>
      <c r="CX56">
        <f>CX$2*EXP(- CX$1 * ($B56*_c1+$C56*_c2+$D56*_c3+'Input spectra'!$Y55))</f>
        <v>4.9913789839748975E-6</v>
      </c>
      <c r="CY56">
        <f>CY$2*EXP(- CY$1 * ($B56*_c1+$C56*_c2+$D56*_c3+'Input spectra'!$Y55))</f>
        <v>2.9849992429878363E-6</v>
      </c>
      <c r="CZ56">
        <f>CZ$2*EXP(- CZ$1 * ($B56*_c1+$C56*_c2+$D56*_c3+'Input spectra'!$Y55))</f>
        <v>1.6118841628822872E-6</v>
      </c>
      <c r="DA56">
        <f>DA$2*EXP(- DA$1 * ($B56*_c1+$C56*_c2+$D56*_c3+'Input spectra'!$Y55))</f>
        <v>7.2579718164347679E-7</v>
      </c>
      <c r="DB56">
        <f>DB$2*EXP(- DB$1 * ($B56*_c1+$C56*_c2+$D56*_c3+'Input spectra'!$Y55))</f>
        <v>2.1993584580961869E-7</v>
      </c>
      <c r="DC56">
        <f>DC$2*EXP(- DC$1 * ($B56*_c1+$C56*_c2+$D56*_c3+'Input spectra'!$Y55))</f>
        <v>1.3528633092348346E-8</v>
      </c>
      <c r="DD56">
        <f>DD$2*EXP(- DD$1 * ($B56*_c1+$C56*_c2+$D56*_c3+'Input spectra'!$Y55))</f>
        <v>0</v>
      </c>
      <c r="DE56">
        <f>DE$2*EXP(- DE$1 * ($B56*_c1+$C56*_c2+$D56*_c3+'Input spectra'!$Y55))</f>
        <v>0</v>
      </c>
      <c r="DF56">
        <f>DF$2*EXP(- DF$1 * ($B56*_c1+$C56*_c2+$D56*_c3+'Input spectra'!$Y55))</f>
        <v>0</v>
      </c>
      <c r="DG56">
        <f>DG$2*EXP(- DG$1 * ($B56*_c1+$C56*_c2+$D56*_c3+'Input spectra'!$Y55))</f>
        <v>0</v>
      </c>
      <c r="DH56">
        <f>DH$2*EXP(- DH$1 * ($B56*_c1+$C56*_c2+$D56*_c3+'Input spectra'!$Y55))</f>
        <v>0</v>
      </c>
      <c r="DI56">
        <f>DI$2*EXP(- DI$1 * ($B56*_c1+$C56*_c2+$D56*_c3+'Input spectra'!$Y55))</f>
        <v>0</v>
      </c>
      <c r="DJ56">
        <f>DJ$2*EXP(- DJ$1 * ($B56*_c1+$C56*_c2+$D56*_c3+'Input spectra'!$Y55))</f>
        <v>0</v>
      </c>
      <c r="DK56">
        <f>DK$2*EXP(- DK$1 * ($B56*_c1+$C56*_c2+$D56*_c3+'Input spectra'!$Y55))</f>
        <v>0</v>
      </c>
      <c r="DL56">
        <f>DL$2*EXP(- DL$1 * ($B56*_c1+$C56*_c2+$D56*_c3+'Input spectra'!$Y55))</f>
        <v>0</v>
      </c>
      <c r="DM56">
        <f>DM$2*EXP(- DM$1 * ($B56*_c1+$C56*_c2+$D56*_c3+'Input spectra'!$Y55))</f>
        <v>0</v>
      </c>
      <c r="DN56">
        <f>DN$2*EXP(- DN$1 * ($B56*_c1+$C56*_c2+$D56*_c3+'Input spectra'!$Y55))</f>
        <v>0</v>
      </c>
      <c r="DO56">
        <f>DO$2*EXP(- DO$1 * ($B56*_c1+$C56*_c2+$D56*_c3+'Input spectra'!$Y55))</f>
        <v>0</v>
      </c>
      <c r="DP56">
        <f>DP$2*EXP(- DP$1 * ($B56*_c1+$C56*_c2+$D56*_c3+'Input spectra'!$Y55))</f>
        <v>0</v>
      </c>
      <c r="DQ56">
        <f>DQ$2*EXP(- DQ$1 * ($B56*_c1+$C56*_c2+$D56*_c3+'Input spectra'!$Y55))</f>
        <v>0</v>
      </c>
      <c r="DR56">
        <f>DR$2*EXP(- DR$1 * ($B56*_c1+$C56*_c2+$D56*_c3+'Input spectra'!$Y55))</f>
        <v>0</v>
      </c>
      <c r="DS56">
        <f>DS$2*EXP(- DS$1 * ($B56*_c1+$C56*_c2+$D56*_c3+'Input spectra'!$Y55))</f>
        <v>0</v>
      </c>
      <c r="DT56">
        <f>DT$2*EXP(- DT$1 * ($B56*_c1+$C56*_c2+$D56*_c3+'Input spectra'!$Y55))</f>
        <v>0</v>
      </c>
      <c r="DU56">
        <f>DU$2*EXP(- DU$1 * ($B56*_c1+$C56*_c2+$D56*_c3+'Input spectra'!$Y55))</f>
        <v>0</v>
      </c>
      <c r="DV56">
        <f>DV$2*EXP(- DV$1 * ($B56*_c1+$C56*_c2+$D56*_c3+'Input spectra'!$Y55))</f>
        <v>0</v>
      </c>
      <c r="DW56">
        <f>DW$2*EXP(- DW$1 * ($B56*_c1+$C56*_c2+$D56*_c3+'Input spectra'!$Y55))</f>
        <v>0</v>
      </c>
      <c r="DX56">
        <f>DX$2*EXP(- DX$1 * ($B56*_c1+$C56*_c2+$D56*_c3+'Input spectra'!$Y55))</f>
        <v>0</v>
      </c>
      <c r="DY56">
        <f>DY$2*EXP(- DY$1 * ($B56*_c1+$C56*_c2+$D56*_c3+'Input spectra'!$Y55))</f>
        <v>0</v>
      </c>
      <c r="DZ56">
        <f>DZ$2*EXP(- DZ$1 * ($B56*_c1+$C56*_c2+$D56*_c3+'Input spectra'!$Y55))</f>
        <v>0</v>
      </c>
      <c r="EA56">
        <f>EA$2*EXP(- EA$1 * ($B56*_c1+$C56*_c2+$D56*_c3+'Input spectra'!$Y55))</f>
        <v>0</v>
      </c>
      <c r="EB56">
        <f>EB$2*EXP(- EB$1 * ($B56*_c1+$C56*_c2+$D56*_c3+'Input spectra'!$Y55))</f>
        <v>0</v>
      </c>
      <c r="EC56">
        <f>EC$2*EXP(- EC$1 * ($B56*_c1+$C56*_c2+$D56*_c3+'Input spectra'!$Y55))</f>
        <v>0</v>
      </c>
      <c r="ED56">
        <f>ED$2*EXP(- ED$1 * ($B56*_c1+$C56*_c2+$D56*_c3+'Input spectra'!$Y55))</f>
        <v>0</v>
      </c>
      <c r="EE56">
        <f>EE$2*EXP(- EE$1 * ($B56*_c1+$C56*_c2+$D56*_c3+'Input spectra'!$Y55))</f>
        <v>0</v>
      </c>
      <c r="EF56">
        <f>EF$2*EXP(- EF$1 * ($B56*_c1+$C56*_c2+$D56*_c3+'Input spectra'!$Y55))</f>
        <v>0</v>
      </c>
      <c r="EG56">
        <f>EG$2*EXP(- EG$1 * ($B56*_c1+$C56*_c2+$D56*_c3+'Input spectra'!$Y55))</f>
        <v>0</v>
      </c>
      <c r="EH56">
        <f>EH$2*EXP(- EH$1 * ($B56*_c1+$C56*_c2+$D56*_c3+'Input spectra'!$Y55))</f>
        <v>0</v>
      </c>
      <c r="EI56">
        <f>EI$2*EXP(- EI$1 * ($B56*_c1+$C56*_c2+$D56*_c3+'Input spectra'!$Y55))</f>
        <v>0</v>
      </c>
      <c r="EJ56">
        <f>EJ$2*EXP(- EJ$1 * ($B56*_c1+$C56*_c2+$D56*_c3+'Input spectra'!$Y55))</f>
        <v>0</v>
      </c>
      <c r="EK56">
        <f>EK$2*EXP(- EK$1 * ($B56*_c1+$C56*_c2+$D56*_c3+'Input spectra'!$Y55))</f>
        <v>0</v>
      </c>
      <c r="EL56">
        <f>EL$2*EXP(- EL$1 * ($B56*_c1+$C56*_c2+$D56*_c3+'Input spectra'!$Y55))</f>
        <v>0</v>
      </c>
      <c r="EM56">
        <f>EM$2*EXP(- EM$1 * ($B56*_c1+$C56*_c2+$D56*_c3+'Input spectra'!$Y55))</f>
        <v>0</v>
      </c>
      <c r="EN56">
        <f>EN$2*EXP(- EN$1 * ($B56*_c1+$C56*_c2+$D56*_c3+'Input spectra'!$Y55))</f>
        <v>0</v>
      </c>
      <c r="EO56">
        <f>EO$2*EXP(- EO$1 * ($B56*_c1+$C56*_c2+$D56*_c3+'Input spectra'!$Y55))</f>
        <v>0</v>
      </c>
      <c r="EP56">
        <f>EP$2*EXP(- EP$1 * ($B56*_c1+$C56*_c2+$D56*_c3+'Input spectra'!$Y55))</f>
        <v>0</v>
      </c>
      <c r="EQ56">
        <f>EQ$2*EXP(- EQ$1 * ($B56*_c1+$C56*_c2+$D56*_c3+'Input spectra'!$Y55))</f>
        <v>0</v>
      </c>
      <c r="ER56">
        <f>ER$2*EXP(- ER$1 * ($B56*_c1+$C56*_c2+$D56*_c3+'Input spectra'!$Y55))</f>
        <v>0</v>
      </c>
      <c r="ES56">
        <f>ES$2*EXP(- ES$1 * ($B56*_c1+$C56*_c2+$D56*_c3+'Input spectra'!$Y55))</f>
        <v>0</v>
      </c>
      <c r="ET56">
        <f>ET$2*EXP(- ET$1 * ($B56*_c1+$C56*_c2+$D56*_c3+'Input spectra'!$Y55))</f>
        <v>0</v>
      </c>
      <c r="EU56">
        <f>EU$2*EXP(- EU$1 * ($B56*_c1+$C56*_c2+$D56*_c3+'Input spectra'!$Y55))</f>
        <v>0</v>
      </c>
      <c r="EV56">
        <f>EV$2*EXP(- EV$1 * ($B56*_c1+$C56*_c2+$D56*_c3+'Input spectra'!$Y55))</f>
        <v>0</v>
      </c>
      <c r="EW56">
        <f>EW$2*EXP(- EW$1 * ($B56*_c1+$C56*_c2+$D56*_c3+'Input spectra'!$Y55))</f>
        <v>0</v>
      </c>
      <c r="EX56">
        <f>EX$2*EXP(- EX$1 * ($B56*_c1+$C56*_c2+$D56*_c3+'Input spectra'!$Y55))</f>
        <v>0</v>
      </c>
      <c r="EY56">
        <f>EY$2*EXP(- EY$1 * ($B56*_c1+$C56*_c2+$D56*_c3+'Input spectra'!$Y55))</f>
        <v>0</v>
      </c>
      <c r="FA56">
        <f t="shared" si="0"/>
        <v>0.43587308366578198</v>
      </c>
      <c r="FD56">
        <f>(1-EXP(-($B56*_c1+$C56*_c2+$D56*_c3+'Input spectra'!$Y55)*_t))/2</f>
        <v>8.3581978829248782E-2</v>
      </c>
      <c r="FE56">
        <f>LN(1-FD56)/(-($B56*_c1+$C56*_c2+$D56*_c3+'Input spectra'!$Y55))</f>
        <v>0.23858349756488118</v>
      </c>
    </row>
    <row r="57" spans="1:161" x14ac:dyDescent="0.25">
      <c r="A57">
        <v>550</v>
      </c>
      <c r="B57">
        <f>'Input spectra'!B56</f>
        <v>2.6371668451354802E-2</v>
      </c>
      <c r="C57">
        <f>'Input spectra'!D56</f>
        <v>0</v>
      </c>
      <c r="D57">
        <f>'Input spectra'!F56</f>
        <v>0</v>
      </c>
      <c r="E57">
        <f>E$2*EXP(- E$1 * ($B57*_c1+$C57*_c2+$D57*_c3+'Input spectra'!$Y56))</f>
        <v>2.0653927966864227E-2</v>
      </c>
      <c r="F57">
        <f>F$2*EXP(- F$1 * ($B57*_c1+$C57*_c2+$D57*_c3+'Input spectra'!$Y56))</f>
        <v>2.0178220777752904E-2</v>
      </c>
      <c r="G57">
        <f>G$2*EXP(- G$1 * ($B57*_c1+$C57*_c2+$D57*_c3+'Input spectra'!$Y56))</f>
        <v>1.9712409300339934E-2</v>
      </c>
      <c r="H57">
        <f>H$2*EXP(- H$1 * ($B57*_c1+$C57*_c2+$D57*_c3+'Input spectra'!$Y56))</f>
        <v>1.9256299277085429E-2</v>
      </c>
      <c r="I57">
        <f>I$2*EXP(- I$1 * ($B57*_c1+$C57*_c2+$D57*_c3+'Input spectra'!$Y56))</f>
        <v>1.8809700123528183E-2</v>
      </c>
      <c r="J57">
        <f>J$2*EXP(- J$1 * ($B57*_c1+$C57*_c2+$D57*_c3+'Input spectra'!$Y56))</f>
        <v>1.8372424860632893E-2</v>
      </c>
      <c r="K57">
        <f>K$2*EXP(- K$1 * ($B57*_c1+$C57*_c2+$D57*_c3+'Input spectra'!$Y56))</f>
        <v>1.7944290048359419E-2</v>
      </c>
      <c r="L57">
        <f>L$2*EXP(- L$1 * ($B57*_c1+$C57*_c2+$D57*_c3+'Input spectra'!$Y56))</f>
        <v>1.7525115720432458E-2</v>
      </c>
      <c r="M57">
        <f>M$2*EXP(- M$1 * ($B57*_c1+$C57*_c2+$D57*_c3+'Input spectra'!$Y56))</f>
        <v>1.7114725320290229E-2</v>
      </c>
      <c r="N57">
        <f>N$2*EXP(- N$1 * ($B57*_c1+$C57*_c2+$D57*_c3+'Input spectra'!$Y56))</f>
        <v>1.6712945638191139E-2</v>
      </c>
      <c r="O57">
        <f>O$2*EXP(- O$1 * ($B57*_c1+$C57*_c2+$D57*_c3+'Input spectra'!$Y56))</f>
        <v>1.6319606749457875E-2</v>
      </c>
      <c r="P57">
        <f>P$2*EXP(- P$1 * ($B57*_c1+$C57*_c2+$D57*_c3+'Input spectra'!$Y56))</f>
        <v>1.5934541953838588E-2</v>
      </c>
      <c r="Q57">
        <f>Q$2*EXP(- Q$1 * ($B57*_c1+$C57*_c2+$D57*_c3+'Input spectra'!$Y56))</f>
        <v>1.5557587715965347E-2</v>
      </c>
      <c r="R57">
        <f>R$2*EXP(- R$1 * ($B57*_c1+$C57*_c2+$D57*_c3+'Input spectra'!$Y56))</f>
        <v>1.5188583606890255E-2</v>
      </c>
      <c r="S57">
        <f>S$2*EXP(- S$1 * ($B57*_c1+$C57*_c2+$D57*_c3+'Input spectra'!$Y56))</f>
        <v>1.4827372246679998E-2</v>
      </c>
      <c r="T57">
        <f>T$2*EXP(- T$1 * ($B57*_c1+$C57*_c2+$D57*_c3+'Input spectra'!$Y56))</f>
        <v>1.4473799248050059E-2</v>
      </c>
      <c r="U57">
        <f>U$2*EXP(- U$1 * ($B57*_c1+$C57*_c2+$D57*_c3+'Input spectra'!$Y56))</f>
        <v>1.4127713161019932E-2</v>
      </c>
      <c r="V57">
        <f>V$2*EXP(- V$1 * ($B57*_c1+$C57*_c2+$D57*_c3+'Input spectra'!$Y56))</f>
        <v>1.3788965418571213E-2</v>
      </c>
      <c r="W57">
        <f>W$2*EXP(- W$1 * ($B57*_c1+$C57*_c2+$D57*_c3+'Input spectra'!$Y56))</f>
        <v>1.3457410283290651E-2</v>
      </c>
      <c r="X57">
        <f>X$2*EXP(- X$1 * ($B57*_c1+$C57*_c2+$D57*_c3+'Input spectra'!$Y56))</f>
        <v>1.3132904794980575E-2</v>
      </c>
      <c r="Y57">
        <f>Y$2*EXP(- Y$1 * ($B57*_c1+$C57*_c2+$D57*_c3+'Input spectra'!$Y56))</f>
        <v>1.2815308719219437E-2</v>
      </c>
      <c r="Z57">
        <f>Z$2*EXP(- Z$1 * ($B57*_c1+$C57*_c2+$D57*_c3+'Input spectra'!$Y56))</f>
        <v>1.250448449685552E-2</v>
      </c>
      <c r="AA57">
        <f>AA$2*EXP(- AA$1 * ($B57*_c1+$C57*_c2+$D57*_c3+'Input spectra'!$Y56))</f>
        <v>1.220029719441715E-2</v>
      </c>
      <c r="AB57">
        <f>AB$2*EXP(- AB$1 * ($B57*_c1+$C57*_c2+$D57*_c3+'Input spectra'!$Y56))</f>
        <v>1.1902614455423004E-2</v>
      </c>
      <c r="AC57">
        <f>AC$2*EXP(- AC$1 * ($B57*_c1+$C57*_c2+$D57*_c3+'Input spectra'!$Y56))</f>
        <v>1.1611306452576499E-2</v>
      </c>
      <c r="AD57">
        <f>AD$2*EXP(- AD$1 * ($B57*_c1+$C57*_c2+$D57*_c3+'Input spectra'!$Y56))</f>
        <v>1.1326245840828428E-2</v>
      </c>
      <c r="AE57">
        <f>AE$2*EXP(- AE$1 * ($B57*_c1+$C57*_c2+$D57*_c3+'Input spectra'!$Y56))</f>
        <v>1.1047307711292302E-2</v>
      </c>
      <c r="AF57">
        <f>AF$2*EXP(- AF$1 * ($B57*_c1+$C57*_c2+$D57*_c3+'Input spectra'!$Y56))</f>
        <v>1.0774369545997226E-2</v>
      </c>
      <c r="AG57">
        <f>AG$2*EXP(- AG$1 * ($B57*_c1+$C57*_c2+$D57*_c3+'Input spectra'!$Y56))</f>
        <v>1.050731117346327E-2</v>
      </c>
      <c r="AH57">
        <f>AH$2*EXP(- AH$1 * ($B57*_c1+$C57*_c2+$D57*_c3+'Input spectra'!$Y56))</f>
        <v>1.0246014725084632E-2</v>
      </c>
      <c r="AI57">
        <f>AI$2*EXP(- AI$1 * ($B57*_c1+$C57*_c2+$D57*_c3+'Input spectra'!$Y56))</f>
        <v>9.9903645923062022E-3</v>
      </c>
      <c r="AJ57">
        <f>AJ$2*EXP(- AJ$1 * ($B57*_c1+$C57*_c2+$D57*_c3+'Input spectra'!$Y56))</f>
        <v>9.7402473845792457E-3</v>
      </c>
      <c r="AK57">
        <f>AK$2*EXP(- AK$1 * ($B57*_c1+$C57*_c2+$D57*_c3+'Input spectra'!$Y56))</f>
        <v>9.4955518880823347E-3</v>
      </c>
      <c r="AL57">
        <f>AL$2*EXP(- AL$1 * ($B57*_c1+$C57*_c2+$D57*_c3+'Input spectra'!$Y56))</f>
        <v>9.2561690251937705E-3</v>
      </c>
      <c r="AM57">
        <f>AM$2*EXP(- AM$1 * ($B57*_c1+$C57*_c2+$D57*_c3+'Input spectra'!$Y56))</f>
        <v>9.0219918147021027E-3</v>
      </c>
      <c r="AN57">
        <f>AN$2*EXP(- AN$1 * ($B57*_c1+$C57*_c2+$D57*_c3+'Input spectra'!$Y56))</f>
        <v>8.7929153327414803E-3</v>
      </c>
      <c r="AO57">
        <f>AO$2*EXP(- AO$1 * ($B57*_c1+$C57*_c2+$D57*_c3+'Input spectra'!$Y56))</f>
        <v>8.5688366744388466E-3</v>
      </c>
      <c r="AP57">
        <f>AP$2*EXP(- AP$1 * ($B57*_c1+$C57*_c2+$D57*_c3+'Input spectra'!$Y56))</f>
        <v>8.3496549162602775E-3</v>
      </c>
      <c r="AQ57">
        <f>AQ$2*EXP(- AQ$1 * ($B57*_c1+$C57*_c2+$D57*_c3+'Input spectra'!$Y56))</f>
        <v>8.1352710790438681E-3</v>
      </c>
      <c r="AR57">
        <f>AR$2*EXP(- AR$1 * ($B57*_c1+$C57*_c2+$D57*_c3+'Input spectra'!$Y56))</f>
        <v>7.9255880917068894E-3</v>
      </c>
      <c r="AS57">
        <f>AS$2*EXP(- AS$1 * ($B57*_c1+$C57*_c2+$D57*_c3+'Input spectra'!$Y56))</f>
        <v>7.7205107556151554E-3</v>
      </c>
      <c r="AT57">
        <f>AT$2*EXP(- AT$1 * ($B57*_c1+$C57*_c2+$D57*_c3+'Input spectra'!$Y56))</f>
        <v>7.5199457096026554E-3</v>
      </c>
      <c r="AU57">
        <f>AU$2*EXP(- AU$1 * ($B57*_c1+$C57*_c2+$D57*_c3+'Input spectra'!$Y56))</f>
        <v>7.3238013956298358E-3</v>
      </c>
      <c r="AV57">
        <f>AV$2*EXP(- AV$1 * ($B57*_c1+$C57*_c2+$D57*_c3+'Input spectra'!$Y56))</f>
        <v>7.1319880250690845E-3</v>
      </c>
      <c r="AW57">
        <f>AW$2*EXP(- AW$1 * ($B57*_c1+$C57*_c2+$D57*_c3+'Input spectra'!$Y56))</f>
        <v>6.9444175456060938E-3</v>
      </c>
      <c r="AX57">
        <f>AX$2*EXP(- AX$1 * ($B57*_c1+$C57*_c2+$D57*_c3+'Input spectra'!$Y56))</f>
        <v>6.761003608746128E-3</v>
      </c>
      <c r="AY57">
        <f>AY$2*EXP(- AY$1 * ($B57*_c1+$C57*_c2+$D57*_c3+'Input spectra'!$Y56))</f>
        <v>5.9412436826494089E-3</v>
      </c>
      <c r="AZ57">
        <f>AZ$2*EXP(- AZ$1 * ($B57*_c1+$C57*_c2+$D57*_c3+'Input spectra'!$Y56))</f>
        <v>5.0184979368969049E-3</v>
      </c>
      <c r="BA57">
        <f>BA$2*EXP(- BA$1 * ($B57*_c1+$C57*_c2+$D57*_c3+'Input spectra'!$Y56))</f>
        <v>4.4658608766330867E-3</v>
      </c>
      <c r="BB57">
        <f>BB$2*EXP(- BB$1 * ($B57*_c1+$C57*_c2+$D57*_c3+'Input spectra'!$Y56))</f>
        <v>4.0439745750158289E-3</v>
      </c>
      <c r="BC57">
        <f>BC$2*EXP(- BC$1 * ($B57*_c1+$C57*_c2+$D57*_c3+'Input spectra'!$Y56))</f>
        <v>3.6982194364475239E-3</v>
      </c>
      <c r="BD57">
        <f>BD$2*EXP(- BD$1 * ($B57*_c1+$C57*_c2+$D57*_c3+'Input spectra'!$Y56))</f>
        <v>3.4045711628149576E-3</v>
      </c>
      <c r="BE57">
        <f>BE$2*EXP(- BE$1 * ($B57*_c1+$C57*_c2+$D57*_c3+'Input spectra'!$Y56))</f>
        <v>3.149687823031746E-3</v>
      </c>
      <c r="BF57">
        <f>BF$2*EXP(- BF$1 * ($B57*_c1+$C57*_c2+$D57*_c3+'Input spectra'!$Y56))</f>
        <v>2.9251491830432136E-3</v>
      </c>
      <c r="BG57">
        <f>BG$2*EXP(- BG$1 * ($B57*_c1+$C57*_c2+$D57*_c3+'Input spectra'!$Y56))</f>
        <v>2.7251901313207335E-3</v>
      </c>
      <c r="BH57">
        <f>BH$2*EXP(- BH$1 * ($B57*_c1+$C57*_c2+$D57*_c3+'Input spectra'!$Y56))</f>
        <v>2.5456344974646421E-3</v>
      </c>
      <c r="BI57">
        <f>BI$2*EXP(- BI$1 * ($B57*_c1+$C57*_c2+$D57*_c3+'Input spectra'!$Y56))</f>
        <v>2.3833298527895391E-3</v>
      </c>
      <c r="BJ57">
        <f>BJ$2*EXP(- BJ$1 * ($B57*_c1+$C57*_c2+$D57*_c3+'Input spectra'!$Y56))</f>
        <v>2.2358208384020387E-3</v>
      </c>
      <c r="BK57">
        <f>BK$2*EXP(- BK$1 * ($B57*_c1+$C57*_c2+$D57*_c3+'Input spectra'!$Y56))</f>
        <v>2.1011475336074879E-3</v>
      </c>
      <c r="BL57">
        <f>BL$2*EXP(- BL$1 * ($B57*_c1+$C57*_c2+$D57*_c3+'Input spectra'!$Y56))</f>
        <v>1.9777143949938391E-3</v>
      </c>
      <c r="BM57">
        <f>BM$2*EXP(- BM$1 * ($B57*_c1+$C57*_c2+$D57*_c3+'Input spectra'!$Y56))</f>
        <v>1.8642014293286521E-3</v>
      </c>
      <c r="BN57">
        <f>BN$2*EXP(- BN$1 * ($B57*_c1+$C57*_c2+$D57*_c3+'Input spectra'!$Y56))</f>
        <v>1.7595018786563483E-3</v>
      </c>
      <c r="BO57">
        <f>BO$2*EXP(- BO$1 * ($B57*_c1+$C57*_c2+$D57*_c3+'Input spectra'!$Y56))</f>
        <v>1.6626772228240147E-3</v>
      </c>
      <c r="BP57">
        <f>BP$2*EXP(- BP$1 * ($B57*_c1+$C57*_c2+$D57*_c3+'Input spectra'!$Y56))</f>
        <v>1.5729238796226418E-3</v>
      </c>
      <c r="BQ57">
        <f>BQ$2*EXP(- BQ$1 * ($B57*_c1+$C57*_c2+$D57*_c3+'Input spectra'!$Y56))</f>
        <v>1.4895480367762904E-3</v>
      </c>
      <c r="BR57">
        <f>BR$2*EXP(- BR$1 * ($B57*_c1+$C57*_c2+$D57*_c3+'Input spectra'!$Y56))</f>
        <v>1.4119462792856548E-3</v>
      </c>
      <c r="BS57">
        <f>BS$2*EXP(- BS$1 * ($B57*_c1+$C57*_c2+$D57*_c3+'Input spectra'!$Y56))</f>
        <v>1.339590437651049E-3</v>
      </c>
      <c r="BT57">
        <f>BT$2*EXP(- BT$1 * ($B57*_c1+$C57*_c2+$D57*_c3+'Input spectra'!$Y56))</f>
        <v>1.2720155695956329E-3</v>
      </c>
      <c r="BU57">
        <f>BU$2*EXP(- BU$1 * ($B57*_c1+$C57*_c2+$D57*_c3+'Input spectra'!$Y56))</f>
        <v>1.2088103078023043E-3</v>
      </c>
      <c r="BV57">
        <f>BV$2*EXP(- BV$1 * ($B57*_c1+$C57*_c2+$D57*_c3+'Input spectra'!$Y56))</f>
        <v>1.1496090213649968E-3</v>
      </c>
      <c r="BW57">
        <f>BW$2*EXP(- BW$1 * ($B57*_c1+$C57*_c2+$D57*_c3+'Input spectra'!$Y56))</f>
        <v>1.0940853865471359E-3</v>
      </c>
      <c r="BX57">
        <f>BX$2*EXP(- BX$1 * ($B57*_c1+$C57*_c2+$D57*_c3+'Input spectra'!$Y56))</f>
        <v>1.0419470660614006E-3</v>
      </c>
      <c r="BY57">
        <f>BY$2*EXP(- BY$1 * ($B57*_c1+$C57*_c2+$D57*_c3+'Input spectra'!$Y56))</f>
        <v>9.9293126996501785E-4</v>
      </c>
      <c r="BZ57">
        <f>BZ$2*EXP(- BZ$1 * ($B57*_c1+$C57*_c2+$D57*_c3+'Input spectra'!$Y56))</f>
        <v>9.4680102478063495E-4</v>
      </c>
      <c r="CA57">
        <f>CA$2*EXP(- CA$1 * ($B57*_c1+$C57*_c2+$D57*_c3+'Input spectra'!$Y56))</f>
        <v>9.0334201678169389E-4</v>
      </c>
      <c r="CB57">
        <f>CB$2*EXP(- CB$1 * ($B57*_c1+$C57*_c2+$D57*_c3+'Input spectra'!$Y56))</f>
        <v>8.6235990466883099E-4</v>
      </c>
      <c r="CC57">
        <f>CC$2*EXP(- CC$1 * ($B57*_c1+$C57*_c2+$D57*_c3+'Input spectra'!$Y56))</f>
        <v>8.2367801894042789E-4</v>
      </c>
      <c r="CD57">
        <f>CD$2*EXP(- CD$1 * ($B57*_c1+$C57*_c2+$D57*_c3+'Input spectra'!$Y56))</f>
        <v>7.8713538208888885E-4</v>
      </c>
      <c r="CE57">
        <f>CE$2*EXP(- CE$1 * ($B57*_c1+$C57*_c2+$D57*_c3+'Input spectra'!$Y56))</f>
        <v>7.5258499671550965E-4</v>
      </c>
      <c r="CF57">
        <f>CF$2*EXP(- CF$1 * ($B57*_c1+$C57*_c2+$D57*_c3+'Input spectra'!$Y56))</f>
        <v>7.1989235873579126E-4</v>
      </c>
      <c r="CG57">
        <f>CG$2*EXP(- CG$1 * ($B57*_c1+$C57*_c2+$D57*_c3+'Input spectra'!$Y56))</f>
        <v>6.8893416075477222E-4</v>
      </c>
      <c r="CH57">
        <f>CH$2*EXP(- CH$1 * ($B57*_c1+$C57*_c2+$D57*_c3+'Input spectra'!$Y56))</f>
        <v>6.5959715694778891E-4</v>
      </c>
      <c r="CI57">
        <f>CI$2*EXP(- CI$1 * ($B57*_c1+$C57*_c2+$D57*_c3+'Input spectra'!$Y56))</f>
        <v>6.3177716576951262E-4</v>
      </c>
      <c r="CJ57">
        <f>CJ$2*EXP(- CJ$1 * ($B57*_c1+$C57*_c2+$D57*_c3+'Input spectra'!$Y56))</f>
        <v>6.0537819081913431E-4</v>
      </c>
      <c r="CK57">
        <f>CK$2*EXP(- CK$1 * ($B57*_c1+$C57*_c2+$D57*_c3+'Input spectra'!$Y56))</f>
        <v>5.8031164342753155E-4</v>
      </c>
      <c r="CL57">
        <f>CL$2*EXP(- CL$1 * ($B57*_c1+$C57*_c2+$D57*_c3+'Input spectra'!$Y56))</f>
        <v>5.5649565316671489E-4</v>
      </c>
      <c r="CM57">
        <f>CM$2*EXP(- CM$1 * ($B57*_c1+$C57*_c2+$D57*_c3+'Input spectra'!$Y56))</f>
        <v>5.3385445463811866E-4</v>
      </c>
      <c r="CN57">
        <f>CN$2*EXP(- CN$1 * ($B57*_c1+$C57*_c2+$D57*_c3+'Input spectra'!$Y56))</f>
        <v>5.1231784067107429E-4</v>
      </c>
      <c r="CO57">
        <f>CO$2*EXP(- CO$1 * ($B57*_c1+$C57*_c2+$D57*_c3+'Input spectra'!$Y56))</f>
        <v>4.9182067353134139E-4</v>
      </c>
      <c r="CP57">
        <f>CP$2*EXP(- CP$1 * ($B57*_c1+$C57*_c2+$D57*_c3+'Input spectra'!$Y56))</f>
        <v>4.7230244696075673E-4</v>
      </c>
      <c r="CQ57">
        <f>CQ$2*EXP(- CQ$1 * ($B57*_c1+$C57*_c2+$D57*_c3+'Input spectra'!$Y56))</f>
        <v>4.5370689288937459E-4</v>
      </c>
      <c r="CR57">
        <f>CR$2*EXP(- CR$1 * ($B57*_c1+$C57*_c2+$D57*_c3+'Input spectra'!$Y56))</f>
        <v>4.3598162751775249E-4</v>
      </c>
      <c r="CS57">
        <f>CS$2*EXP(- CS$1 * ($B57*_c1+$C57*_c2+$D57*_c3+'Input spectra'!$Y56))</f>
        <v>2.7747612874152278E-4</v>
      </c>
      <c r="CT57">
        <f>CT$2*EXP(- CT$1 * ($B57*_c1+$C57*_c2+$D57*_c3+'Input spectra'!$Y56))</f>
        <v>1.7815451516590655E-4</v>
      </c>
      <c r="CU57">
        <f>CU$2*EXP(- CU$1 * ($B57*_c1+$C57*_c2+$D57*_c3+'Input spectra'!$Y56))</f>
        <v>1.2196139220990913E-4</v>
      </c>
      <c r="CV57">
        <f>CV$2*EXP(- CV$1 * ($B57*_c1+$C57*_c2+$D57*_c3+'Input spectra'!$Y56))</f>
        <v>8.3868785425046565E-5</v>
      </c>
      <c r="CW57">
        <f>CW$2*EXP(- CW$1 * ($B57*_c1+$C57*_c2+$D57*_c3+'Input spectra'!$Y56))</f>
        <v>5.6608254112807759E-5</v>
      </c>
      <c r="CX57">
        <f>CX$2*EXP(- CX$1 * ($B57*_c1+$C57*_c2+$D57*_c3+'Input spectra'!$Y56))</f>
        <v>3.6783937927302316E-5</v>
      </c>
      <c r="CY57">
        <f>CY$2*EXP(- CY$1 * ($B57*_c1+$C57*_c2+$D57*_c3+'Input spectra'!$Y56))</f>
        <v>2.2455594471751116E-5</v>
      </c>
      <c r="CZ57">
        <f>CZ$2*EXP(- CZ$1 * ($B57*_c1+$C57*_c2+$D57*_c3+'Input spectra'!$Y56))</f>
        <v>1.2378180636105944E-5</v>
      </c>
      <c r="DA57">
        <f>DA$2*EXP(- DA$1 * ($B57*_c1+$C57*_c2+$D57*_c3+'Input spectra'!$Y56))</f>
        <v>5.6895893461604067E-6</v>
      </c>
      <c r="DB57">
        <f>DB$2*EXP(- DB$1 * ($B57*_c1+$C57*_c2+$D57*_c3+'Input spectra'!$Y56))</f>
        <v>1.7599661642426956E-6</v>
      </c>
      <c r="DC57">
        <f>DC$2*EXP(- DC$1 * ($B57*_c1+$C57*_c2+$D57*_c3+'Input spectra'!$Y56))</f>
        <v>1.1051083889551473E-7</v>
      </c>
      <c r="DD57">
        <f>DD$2*EXP(- DD$1 * ($B57*_c1+$C57*_c2+$D57*_c3+'Input spectra'!$Y56))</f>
        <v>0</v>
      </c>
      <c r="DE57">
        <f>DE$2*EXP(- DE$1 * ($B57*_c1+$C57*_c2+$D57*_c3+'Input spectra'!$Y56))</f>
        <v>0</v>
      </c>
      <c r="DF57">
        <f>DF$2*EXP(- DF$1 * ($B57*_c1+$C57*_c2+$D57*_c3+'Input spectra'!$Y56))</f>
        <v>0</v>
      </c>
      <c r="DG57">
        <f>DG$2*EXP(- DG$1 * ($B57*_c1+$C57*_c2+$D57*_c3+'Input spectra'!$Y56))</f>
        <v>0</v>
      </c>
      <c r="DH57">
        <f>DH$2*EXP(- DH$1 * ($B57*_c1+$C57*_c2+$D57*_c3+'Input spectra'!$Y56))</f>
        <v>0</v>
      </c>
      <c r="DI57">
        <f>DI$2*EXP(- DI$1 * ($B57*_c1+$C57*_c2+$D57*_c3+'Input spectra'!$Y56))</f>
        <v>0</v>
      </c>
      <c r="DJ57">
        <f>DJ$2*EXP(- DJ$1 * ($B57*_c1+$C57*_c2+$D57*_c3+'Input spectra'!$Y56))</f>
        <v>0</v>
      </c>
      <c r="DK57">
        <f>DK$2*EXP(- DK$1 * ($B57*_c1+$C57*_c2+$D57*_c3+'Input spectra'!$Y56))</f>
        <v>0</v>
      </c>
      <c r="DL57">
        <f>DL$2*EXP(- DL$1 * ($B57*_c1+$C57*_c2+$D57*_c3+'Input spectra'!$Y56))</f>
        <v>0</v>
      </c>
      <c r="DM57">
        <f>DM$2*EXP(- DM$1 * ($B57*_c1+$C57*_c2+$D57*_c3+'Input spectra'!$Y56))</f>
        <v>0</v>
      </c>
      <c r="DN57">
        <f>DN$2*EXP(- DN$1 * ($B57*_c1+$C57*_c2+$D57*_c3+'Input spectra'!$Y56))</f>
        <v>0</v>
      </c>
      <c r="DO57">
        <f>DO$2*EXP(- DO$1 * ($B57*_c1+$C57*_c2+$D57*_c3+'Input spectra'!$Y56))</f>
        <v>0</v>
      </c>
      <c r="DP57">
        <f>DP$2*EXP(- DP$1 * ($B57*_c1+$C57*_c2+$D57*_c3+'Input spectra'!$Y56))</f>
        <v>0</v>
      </c>
      <c r="DQ57">
        <f>DQ$2*EXP(- DQ$1 * ($B57*_c1+$C57*_c2+$D57*_c3+'Input spectra'!$Y56))</f>
        <v>0</v>
      </c>
      <c r="DR57">
        <f>DR$2*EXP(- DR$1 * ($B57*_c1+$C57*_c2+$D57*_c3+'Input spectra'!$Y56))</f>
        <v>0</v>
      </c>
      <c r="DS57">
        <f>DS$2*EXP(- DS$1 * ($B57*_c1+$C57*_c2+$D57*_c3+'Input spectra'!$Y56))</f>
        <v>0</v>
      </c>
      <c r="DT57">
        <f>DT$2*EXP(- DT$1 * ($B57*_c1+$C57*_c2+$D57*_c3+'Input spectra'!$Y56))</f>
        <v>0</v>
      </c>
      <c r="DU57">
        <f>DU$2*EXP(- DU$1 * ($B57*_c1+$C57*_c2+$D57*_c3+'Input spectra'!$Y56))</f>
        <v>0</v>
      </c>
      <c r="DV57">
        <f>DV$2*EXP(- DV$1 * ($B57*_c1+$C57*_c2+$D57*_c3+'Input spectra'!$Y56))</f>
        <v>0</v>
      </c>
      <c r="DW57">
        <f>DW$2*EXP(- DW$1 * ($B57*_c1+$C57*_c2+$D57*_c3+'Input spectra'!$Y56))</f>
        <v>0</v>
      </c>
      <c r="DX57">
        <f>DX$2*EXP(- DX$1 * ($B57*_c1+$C57*_c2+$D57*_c3+'Input spectra'!$Y56))</f>
        <v>0</v>
      </c>
      <c r="DY57">
        <f>DY$2*EXP(- DY$1 * ($B57*_c1+$C57*_c2+$D57*_c3+'Input spectra'!$Y56))</f>
        <v>0</v>
      </c>
      <c r="DZ57">
        <f>DZ$2*EXP(- DZ$1 * ($B57*_c1+$C57*_c2+$D57*_c3+'Input spectra'!$Y56))</f>
        <v>0</v>
      </c>
      <c r="EA57">
        <f>EA$2*EXP(- EA$1 * ($B57*_c1+$C57*_c2+$D57*_c3+'Input spectra'!$Y56))</f>
        <v>0</v>
      </c>
      <c r="EB57">
        <f>EB$2*EXP(- EB$1 * ($B57*_c1+$C57*_c2+$D57*_c3+'Input spectra'!$Y56))</f>
        <v>0</v>
      </c>
      <c r="EC57">
        <f>EC$2*EXP(- EC$1 * ($B57*_c1+$C57*_c2+$D57*_c3+'Input spectra'!$Y56))</f>
        <v>0</v>
      </c>
      <c r="ED57">
        <f>ED$2*EXP(- ED$1 * ($B57*_c1+$C57*_c2+$D57*_c3+'Input spectra'!$Y56))</f>
        <v>0</v>
      </c>
      <c r="EE57">
        <f>EE$2*EXP(- EE$1 * ($B57*_c1+$C57*_c2+$D57*_c3+'Input spectra'!$Y56))</f>
        <v>0</v>
      </c>
      <c r="EF57">
        <f>EF$2*EXP(- EF$1 * ($B57*_c1+$C57*_c2+$D57*_c3+'Input spectra'!$Y56))</f>
        <v>0</v>
      </c>
      <c r="EG57">
        <f>EG$2*EXP(- EG$1 * ($B57*_c1+$C57*_c2+$D57*_c3+'Input spectra'!$Y56))</f>
        <v>0</v>
      </c>
      <c r="EH57">
        <f>EH$2*EXP(- EH$1 * ($B57*_c1+$C57*_c2+$D57*_c3+'Input spectra'!$Y56))</f>
        <v>0</v>
      </c>
      <c r="EI57">
        <f>EI$2*EXP(- EI$1 * ($B57*_c1+$C57*_c2+$D57*_c3+'Input spectra'!$Y56))</f>
        <v>0</v>
      </c>
      <c r="EJ57">
        <f>EJ$2*EXP(- EJ$1 * ($B57*_c1+$C57*_c2+$D57*_c3+'Input spectra'!$Y56))</f>
        <v>0</v>
      </c>
      <c r="EK57">
        <f>EK$2*EXP(- EK$1 * ($B57*_c1+$C57*_c2+$D57*_c3+'Input spectra'!$Y56))</f>
        <v>0</v>
      </c>
      <c r="EL57">
        <f>EL$2*EXP(- EL$1 * ($B57*_c1+$C57*_c2+$D57*_c3+'Input spectra'!$Y56))</f>
        <v>0</v>
      </c>
      <c r="EM57">
        <f>EM$2*EXP(- EM$1 * ($B57*_c1+$C57*_c2+$D57*_c3+'Input spectra'!$Y56))</f>
        <v>0</v>
      </c>
      <c r="EN57">
        <f>EN$2*EXP(- EN$1 * ($B57*_c1+$C57*_c2+$D57*_c3+'Input spectra'!$Y56))</f>
        <v>0</v>
      </c>
      <c r="EO57">
        <f>EO$2*EXP(- EO$1 * ($B57*_c1+$C57*_c2+$D57*_c3+'Input spectra'!$Y56))</f>
        <v>0</v>
      </c>
      <c r="EP57">
        <f>EP$2*EXP(- EP$1 * ($B57*_c1+$C57*_c2+$D57*_c3+'Input spectra'!$Y56))</f>
        <v>0</v>
      </c>
      <c r="EQ57">
        <f>EQ$2*EXP(- EQ$1 * ($B57*_c1+$C57*_c2+$D57*_c3+'Input spectra'!$Y56))</f>
        <v>0</v>
      </c>
      <c r="ER57">
        <f>ER$2*EXP(- ER$1 * ($B57*_c1+$C57*_c2+$D57*_c3+'Input spectra'!$Y56))</f>
        <v>0</v>
      </c>
      <c r="ES57">
        <f>ES$2*EXP(- ES$1 * ($B57*_c1+$C57*_c2+$D57*_c3+'Input spectra'!$Y56))</f>
        <v>0</v>
      </c>
      <c r="ET57">
        <f>ET$2*EXP(- ET$1 * ($B57*_c1+$C57*_c2+$D57*_c3+'Input spectra'!$Y56))</f>
        <v>0</v>
      </c>
      <c r="EU57">
        <f>EU$2*EXP(- EU$1 * ($B57*_c1+$C57*_c2+$D57*_c3+'Input spectra'!$Y56))</f>
        <v>0</v>
      </c>
      <c r="EV57">
        <f>EV$2*EXP(- EV$1 * ($B57*_c1+$C57*_c2+$D57*_c3+'Input spectra'!$Y56))</f>
        <v>0</v>
      </c>
      <c r="EW57">
        <f>EW$2*EXP(- EW$1 * ($B57*_c1+$C57*_c2+$D57*_c3+'Input spectra'!$Y56))</f>
        <v>0</v>
      </c>
      <c r="EX57">
        <f>EX$2*EXP(- EX$1 * ($B57*_c1+$C57*_c2+$D57*_c3+'Input spectra'!$Y56))</f>
        <v>0</v>
      </c>
      <c r="EY57">
        <f>EY$2*EXP(- EY$1 * ($B57*_c1+$C57*_c2+$D57*_c3+'Input spectra'!$Y56))</f>
        <v>0</v>
      </c>
      <c r="FA57">
        <f t="shared" si="0"/>
        <v>0.65839341054214018</v>
      </c>
      <c r="FD57">
        <f>(1-EXP(-($B57*_c1+$C57*_c2+$D57*_c3+'Input spectra'!$Y56)*_t))/2</f>
        <v>3.842444744108181E-2</v>
      </c>
      <c r="FE57">
        <f>LN(1-FD57)/(-($B57*_c1+$C57*_c2+$D57*_c3+'Input spectra'!$Y56))</f>
        <v>0.24500368419523871</v>
      </c>
    </row>
    <row r="58" spans="1:161" x14ac:dyDescent="0.25">
      <c r="A58">
        <v>555</v>
      </c>
      <c r="B58">
        <f>'Input spectra'!B57</f>
        <v>2.0913395086495201E-2</v>
      </c>
      <c r="C58">
        <f>'Input spectra'!D57</f>
        <v>0</v>
      </c>
      <c r="D58">
        <f>'Input spectra'!F57</f>
        <v>0</v>
      </c>
      <c r="E58">
        <f>E$2*EXP(- E$1 * ($B58*_c1+$C58*_c2+$D58*_c3+'Input spectra'!$Y57))</f>
        <v>2.0653927966864227E-2</v>
      </c>
      <c r="F58">
        <f>F$2*EXP(- F$1 * ($B58*_c1+$C58*_c2+$D58*_c3+'Input spectra'!$Y57))</f>
        <v>2.0222802516947483E-2</v>
      </c>
      <c r="G58">
        <f>G$2*EXP(- G$1 * ($B58*_c1+$C58*_c2+$D58*_c3+'Input spectra'!$Y57))</f>
        <v>1.9799610676992808E-2</v>
      </c>
      <c r="H58">
        <f>H$2*EXP(- H$1 * ($B58*_c1+$C58*_c2+$D58*_c3+'Input spectra'!$Y57))</f>
        <v>1.9384216020861544E-2</v>
      </c>
      <c r="I58">
        <f>I$2*EXP(- I$1 * ($B58*_c1+$C58*_c2+$D58*_c3+'Input spectra'!$Y57))</f>
        <v>1.8976484370927797E-2</v>
      </c>
      <c r="J58">
        <f>J$2*EXP(- J$1 * ($B58*_c1+$C58*_c2+$D58*_c3+'Input spectra'!$Y57))</f>
        <v>1.8576283762081904E-2</v>
      </c>
      <c r="K58">
        <f>K$2*EXP(- K$1 * ($B58*_c1+$C58*_c2+$D58*_c3+'Input spectra'!$Y57))</f>
        <v>1.8183484406298096E-2</v>
      </c>
      <c r="L58">
        <f>L$2*EXP(- L$1 * ($B58*_c1+$C58*_c2+$D58*_c3+'Input spectra'!$Y57))</f>
        <v>1.7797958657757629E-2</v>
      </c>
      <c r="M58">
        <f>M$2*EXP(- M$1 * ($B58*_c1+$C58*_c2+$D58*_c3+'Input spectra'!$Y57))</f>
        <v>1.7419580978518867E-2</v>
      </c>
      <c r="N58">
        <f>N$2*EXP(- N$1 * ($B58*_c1+$C58*_c2+$D58*_c3+'Input spectra'!$Y57))</f>
        <v>1.7048227904725821E-2</v>
      </c>
      <c r="O58">
        <f>O$2*EXP(- O$1 * ($B58*_c1+$C58*_c2+$D58*_c3+'Input spectra'!$Y57))</f>
        <v>1.6683778013346848E-2</v>
      </c>
      <c r="P58">
        <f>P$2*EXP(- P$1 * ($B58*_c1+$C58*_c2+$D58*_c3+'Input spectra'!$Y57))</f>
        <v>1.6326111889435342E-2</v>
      </c>
      <c r="Q58">
        <f>Q$2*EXP(- Q$1 * ($B58*_c1+$C58*_c2+$D58*_c3+'Input spectra'!$Y57))</f>
        <v>1.5975112093904387E-2</v>
      </c>
      <c r="R58">
        <f>R$2*EXP(- R$1 * ($B58*_c1+$C58*_c2+$D58*_c3+'Input spectra'!$Y57))</f>
        <v>1.5630663131807353E-2</v>
      </c>
      <c r="S58">
        <f>S$2*EXP(- S$1 * ($B58*_c1+$C58*_c2+$D58*_c3+'Input spectra'!$Y57))</f>
        <v>1.5292651421116684E-2</v>
      </c>
      <c r="T58">
        <f>T$2*EXP(- T$1 * ($B58*_c1+$C58*_c2+$D58*_c3+'Input spectra'!$Y57))</f>
        <v>1.4960965261993191E-2</v>
      </c>
      <c r="U58">
        <f>U$2*EXP(- U$1 * ($B58*_c1+$C58*_c2+$D58*_c3+'Input spectra'!$Y57))</f>
        <v>1.4635494806538222E-2</v>
      </c>
      <c r="V58">
        <f>V$2*EXP(- V$1 * ($B58*_c1+$C58*_c2+$D58*_c3+'Input spectra'!$Y57))</f>
        <v>1.4316132029021286E-2</v>
      </c>
      <c r="W58">
        <f>W$2*EXP(- W$1 * ($B58*_c1+$C58*_c2+$D58*_c3+'Input spectra'!$Y57))</f>
        <v>1.4002770696575758E-2</v>
      </c>
      <c r="X58">
        <f>X$2*EXP(- X$1 * ($B58*_c1+$C58*_c2+$D58*_c3+'Input spectra'!$Y57))</f>
        <v>1.3695306340355467E-2</v>
      </c>
      <c r="Y58">
        <f>Y$2*EXP(- Y$1 * ($B58*_c1+$C58*_c2+$D58*_c3+'Input spectra'!$Y57))</f>
        <v>1.3393636227144968E-2</v>
      </c>
      <c r="Z58">
        <f>Z$2*EXP(- Z$1 * ($B58*_c1+$C58*_c2+$D58*_c3+'Input spectra'!$Y57))</f>
        <v>1.3097659331416576E-2</v>
      </c>
      <c r="AA58">
        <f>AA$2*EXP(- AA$1 * ($B58*_c1+$C58*_c2+$D58*_c3+'Input spectra'!$Y57))</f>
        <v>1.2807276307827168E-2</v>
      </c>
      <c r="AB58">
        <f>AB$2*EXP(- AB$1 * ($B58*_c1+$C58*_c2+$D58*_c3+'Input spectra'!$Y57))</f>
        <v>1.2522389464147986E-2</v>
      </c>
      <c r="AC58">
        <f>AC$2*EXP(- AC$1 * ($B58*_c1+$C58*_c2+$D58*_c3+'Input spectra'!$Y57))</f>
        <v>1.2242902734620753E-2</v>
      </c>
      <c r="AD58">
        <f>AD$2*EXP(- AD$1 * ($B58*_c1+$C58*_c2+$D58*_c3+'Input spectra'!$Y57))</f>
        <v>1.1968721653733475E-2</v>
      </c>
      <c r="AE58">
        <f>AE$2*EXP(- AE$1 * ($B58*_c1+$C58*_c2+$D58*_c3+'Input spectra'!$Y57))</f>
        <v>1.1699753330409424E-2</v>
      </c>
      <c r="AF58">
        <f>AF$2*EXP(- AF$1 * ($B58*_c1+$C58*_c2+$D58*_c3+'Input spectra'!$Y57))</f>
        <v>1.143590642260296E-2</v>
      </c>
      <c r="AG58">
        <f>AG$2*EXP(- AG$1 * ($B58*_c1+$C58*_c2+$D58*_c3+'Input spectra'!$Y57))</f>
        <v>1.1177091112295826E-2</v>
      </c>
      <c r="AH58">
        <f>AH$2*EXP(- AH$1 * ($B58*_c1+$C58*_c2+$D58*_c3+'Input spectra'!$Y57))</f>
        <v>1.0923219080887727E-2</v>
      </c>
      <c r="AI58">
        <f>AI$2*EXP(- AI$1 * ($B58*_c1+$C58*_c2+$D58*_c3+'Input spectra'!$Y57))</f>
        <v>1.0674203484975138E-2</v>
      </c>
      <c r="AJ58">
        <f>AJ$2*EXP(- AJ$1 * ($B58*_c1+$C58*_c2+$D58*_c3+'Input spectra'!$Y57))</f>
        <v>1.0429958932512235E-2</v>
      </c>
      <c r="AK58">
        <f>AK$2*EXP(- AK$1 * ($B58*_c1+$C58*_c2+$D58*_c3+'Input spectra'!$Y57))</f>
        <v>1.0190401459348094E-2</v>
      </c>
      <c r="AL58">
        <f>AL$2*EXP(- AL$1 * ($B58*_c1+$C58*_c2+$D58*_c3+'Input spectra'!$Y57))</f>
        <v>9.9554485061342946E-3</v>
      </c>
      <c r="AM58">
        <f>AM$2*EXP(- AM$1 * ($B58*_c1+$C58*_c2+$D58*_c3+'Input spectra'!$Y57))</f>
        <v>9.7250188955971852E-3</v>
      </c>
      <c r="AN58">
        <f>AN$2*EXP(- AN$1 * ($B58*_c1+$C58*_c2+$D58*_c3+'Input spectra'!$Y57))</f>
        <v>9.499032810169181E-3</v>
      </c>
      <c r="AO58">
        <f>AO$2*EXP(- AO$1 * ($B58*_c1+$C58*_c2+$D58*_c3+'Input spectra'!$Y57))</f>
        <v>9.2774117699734523E-3</v>
      </c>
      <c r="AP58">
        <f>AP$2*EXP(- AP$1 * ($B58*_c1+$C58*_c2+$D58*_c3+'Input spectra'!$Y57))</f>
        <v>9.0600786111566193E-3</v>
      </c>
      <c r="AQ58">
        <f>AQ$2*EXP(- AQ$1 * ($B58*_c1+$C58*_c2+$D58*_c3+'Input spectra'!$Y57))</f>
        <v>8.8469574645639749E-3</v>
      </c>
      <c r="AR58">
        <f>AR$2*EXP(- AR$1 * ($B58*_c1+$C58*_c2+$D58*_c3+'Input spectra'!$Y57))</f>
        <v>8.6379737347519314E-3</v>
      </c>
      <c r="AS58">
        <f>AS$2*EXP(- AS$1 * ($B58*_c1+$C58*_c2+$D58*_c3+'Input spectra'!$Y57))</f>
        <v>8.4330540793324856E-3</v>
      </c>
      <c r="AT58">
        <f>AT$2*EXP(- AT$1 * ($B58*_c1+$C58*_c2+$D58*_c3+'Input spectra'!$Y57))</f>
        <v>8.2321263886445239E-3</v>
      </c>
      <c r="AU58">
        <f>AU$2*EXP(- AU$1 * ($B58*_c1+$C58*_c2+$D58*_c3+'Input spectra'!$Y57))</f>
        <v>8.0351197657468586E-3</v>
      </c>
      <c r="AV58">
        <f>AV$2*EXP(- AV$1 * ($B58*_c1+$C58*_c2+$D58*_c3+'Input spectra'!$Y57))</f>
        <v>7.841964506728083E-3</v>
      </c>
      <c r="AW58">
        <f>AW$2*EXP(- AW$1 * ($B58*_c1+$C58*_c2+$D58*_c3+'Input spectra'!$Y57))</f>
        <v>7.6525920813282069E-3</v>
      </c>
      <c r="AX58">
        <f>AX$2*EXP(- AX$1 * ($B58*_c1+$C58*_c2+$D58*_c3+'Input spectra'!$Y57))</f>
        <v>7.4669351138673306E-3</v>
      </c>
      <c r="AY58">
        <f>AY$2*EXP(- AY$1 * ($B58*_c1+$C58*_c2+$D58*_c3+'Input spectra'!$Y57))</f>
        <v>6.5760793734877818E-3</v>
      </c>
      <c r="AZ58">
        <f>AZ$2*EXP(- AZ$1 * ($B58*_c1+$C58*_c2+$D58*_c3+'Input spectra'!$Y57))</f>
        <v>5.5670087289203356E-3</v>
      </c>
      <c r="BA58">
        <f>BA$2*EXP(- BA$1 * ($B58*_c1+$C58*_c2+$D58*_c3+'Input spectra'!$Y57))</f>
        <v>4.9649149480673884E-3</v>
      </c>
      <c r="BB58">
        <f>BB$2*EXP(- BB$1 * ($B58*_c1+$C58*_c2+$D58*_c3+'Input spectra'!$Y57))</f>
        <v>4.505816607813724E-3</v>
      </c>
      <c r="BC58">
        <f>BC$2*EXP(- BC$1 * ($B58*_c1+$C58*_c2+$D58*_c3+'Input spectra'!$Y57))</f>
        <v>4.1296785036620074E-3</v>
      </c>
      <c r="BD58">
        <f>BD$2*EXP(- BD$1 * ($B58*_c1+$C58*_c2+$D58*_c3+'Input spectra'!$Y57))</f>
        <v>3.8101708835180364E-3</v>
      </c>
      <c r="BE58">
        <f>BE$2*EXP(- BE$1 * ($B58*_c1+$C58*_c2+$D58*_c3+'Input spectra'!$Y57))</f>
        <v>3.5327102659234938E-3</v>
      </c>
      <c r="BF58">
        <f>BF$2*EXP(- BF$1 * ($B58*_c1+$C58*_c2+$D58*_c3+'Input spectra'!$Y57))</f>
        <v>3.2881150151555997E-3</v>
      </c>
      <c r="BG58">
        <f>BG$2*EXP(- BG$1 * ($B58*_c1+$C58*_c2+$D58*_c3+'Input spectra'!$Y57))</f>
        <v>3.0701122828784766E-3</v>
      </c>
      <c r="BH58">
        <f>BH$2*EXP(- BH$1 * ($B58*_c1+$C58*_c2+$D58*_c3+'Input spectra'!$Y57))</f>
        <v>2.8741668145483151E-3</v>
      </c>
      <c r="BI58">
        <f>BI$2*EXP(- BI$1 * ($B58*_c1+$C58*_c2+$D58*_c3+'Input spectra'!$Y57))</f>
        <v>2.6968609020379991E-3</v>
      </c>
      <c r="BJ58">
        <f>BJ$2*EXP(- BJ$1 * ($B58*_c1+$C58*_c2+$D58*_c3+'Input spectra'!$Y57))</f>
        <v>2.5355364905908801E-3</v>
      </c>
      <c r="BK58">
        <f>BK$2*EXP(- BK$1 * ($B58*_c1+$C58*_c2+$D58*_c3+'Input spectra'!$Y57))</f>
        <v>2.3880745740861181E-3</v>
      </c>
      <c r="BL58">
        <f>BL$2*EXP(- BL$1 * ($B58*_c1+$C58*_c2+$D58*_c3+'Input spectra'!$Y57))</f>
        <v>2.252751994341746E-3</v>
      </c>
      <c r="BM58">
        <f>BM$2*EXP(- BM$1 * ($B58*_c1+$C58*_c2+$D58*_c3+'Input spectra'!$Y57))</f>
        <v>2.1281445155332699E-3</v>
      </c>
      <c r="BN58">
        <f>BN$2*EXP(- BN$1 * ($B58*_c1+$C58*_c2+$D58*_c3+'Input spectra'!$Y57))</f>
        <v>2.0130589170825881E-3</v>
      </c>
      <c r="BO58">
        <f>BO$2*EXP(- BO$1 * ($B58*_c1+$C58*_c2+$D58*_c3+'Input spectra'!$Y57))</f>
        <v>1.9064840208502072E-3</v>
      </c>
      <c r="BP58">
        <f>BP$2*EXP(- BP$1 * ($B58*_c1+$C58*_c2+$D58*_c3+'Input spectra'!$Y57))</f>
        <v>1.8075544944283176E-3</v>
      </c>
      <c r="BQ58">
        <f>BQ$2*EXP(- BQ$1 * ($B58*_c1+$C58*_c2+$D58*_c3+'Input spectra'!$Y57))</f>
        <v>1.7155235265149727E-3</v>
      </c>
      <c r="BR58">
        <f>BR$2*EXP(- BR$1 * ($B58*_c1+$C58*_c2+$D58*_c3+'Input spectra'!$Y57))</f>
        <v>1.6297418184610668E-3</v>
      </c>
      <c r="BS58">
        <f>BS$2*EXP(- BS$1 * ($B58*_c1+$C58*_c2+$D58*_c3+'Input spectra'!$Y57))</f>
        <v>1.549641171175567E-3</v>
      </c>
      <c r="BT58">
        <f>BT$2*EXP(- BT$1 * ($B58*_c1+$C58*_c2+$D58*_c3+'Input spectra'!$Y57))</f>
        <v>1.4747214799971161E-3</v>
      </c>
      <c r="BU58">
        <f>BU$2*EXP(- BU$1 * ($B58*_c1+$C58*_c2+$D58*_c3+'Input spectra'!$Y57))</f>
        <v>1.4045403002012125E-3</v>
      </c>
      <c r="BV58">
        <f>BV$2*EXP(- BV$1 * ($B58*_c1+$C58*_c2+$D58*_c3+'Input spectra'!$Y57))</f>
        <v>1.3387043811190936E-3</v>
      </c>
      <c r="BW58">
        <f>BW$2*EXP(- BW$1 * ($B58*_c1+$C58*_c2+$D58*_c3+'Input spectra'!$Y57))</f>
        <v>1.2768627284429567E-3</v>
      </c>
      <c r="BX58">
        <f>BX$2*EXP(- BX$1 * ($B58*_c1+$C58*_c2+$D58*_c3+'Input spectra'!$Y57))</f>
        <v>1.2187008674316216E-3</v>
      </c>
      <c r="BY58">
        <f>BY$2*EXP(- BY$1 * ($B58*_c1+$C58*_c2+$D58*_c3+'Input spectra'!$Y57))</f>
        <v>1.1639360603356462E-3</v>
      </c>
      <c r="BZ58">
        <f>BZ$2*EXP(- BZ$1 * ($B58*_c1+$C58*_c2+$D58*_c3+'Input spectra'!$Y57))</f>
        <v>1.1123132897034066E-3</v>
      </c>
      <c r="CA58">
        <f>CA$2*EXP(- CA$1 * ($B58*_c1+$C58*_c2+$D58*_c3+'Input spectra'!$Y57))</f>
        <v>1.0636018620729104E-3</v>
      </c>
      <c r="CB58">
        <f>CB$2*EXP(- CB$1 * ($B58*_c1+$C58*_c2+$D58*_c3+'Input spectra'!$Y57))</f>
        <v>1.0175925184344283E-3</v>
      </c>
      <c r="CC58">
        <f>CC$2*EXP(- CC$1 * ($B58*_c1+$C58*_c2+$D58*_c3+'Input spectra'!$Y57))</f>
        <v>9.7409496186176483E-4</v>
      </c>
      <c r="CD58">
        <f>CD$2*EXP(- CD$1 * ($B58*_c1+$C58*_c2+$D58*_c3+'Input spectra'!$Y57))</f>
        <v>9.3293573100044819E-4</v>
      </c>
      <c r="CE58">
        <f>CE$2*EXP(- CE$1 * ($B58*_c1+$C58*_c2+$D58*_c3+'Input spectra'!$Y57))</f>
        <v>8.9395636217789098E-4</v>
      </c>
      <c r="CF58">
        <f>CF$2*EXP(- CF$1 * ($B58*_c1+$C58*_c2+$D58*_c3+'Input spectra'!$Y57))</f>
        <v>8.5701179383891016E-4</v>
      </c>
      <c r="CG58">
        <f>CG$2*EXP(- CG$1 * ($B58*_c1+$C58*_c2+$D58*_c3+'Input spectra'!$Y57))</f>
        <v>8.219689755856308E-4</v>
      </c>
      <c r="CH58">
        <f>CH$2*EXP(- CH$1 * ($B58*_c1+$C58*_c2+$D58*_c3+'Input spectra'!$Y57))</f>
        <v>7.8870565088016032E-4</v>
      </c>
      <c r="CI58">
        <f>CI$2*EXP(- CI$1 * ($B58*_c1+$C58*_c2+$D58*_c3+'Input spectra'!$Y57))</f>
        <v>7.5710928786942269E-4</v>
      </c>
      <c r="CJ58">
        <f>CJ$2*EXP(- CJ$1 * ($B58*_c1+$C58*_c2+$D58*_c3+'Input spectra'!$Y57))</f>
        <v>7.2707613712563388E-4</v>
      </c>
      <c r="CK58">
        <f>CK$2*EXP(- CK$1 * ($B58*_c1+$C58*_c2+$D58*_c3+'Input spectra'!$Y57))</f>
        <v>6.9851039859757092E-4</v>
      </c>
      <c r="CL58">
        <f>CL$2*EXP(- CL$1 * ($B58*_c1+$C58*_c2+$D58*_c3+'Input spectra'!$Y57))</f>
        <v>6.7132348291487425E-4</v>
      </c>
      <c r="CM58">
        <f>CM$2*EXP(- CM$1 * ($B58*_c1+$C58*_c2+$D58*_c3+'Input spectra'!$Y57))</f>
        <v>6.4543335451645802E-4</v>
      </c>
      <c r="CN58">
        <f>CN$2*EXP(- CN$1 * ($B58*_c1+$C58*_c2+$D58*_c3+'Input spectra'!$Y57))</f>
        <v>6.2076394598967524E-4</v>
      </c>
      <c r="CO58">
        <f>CO$2*EXP(- CO$1 * ($B58*_c1+$C58*_c2+$D58*_c3+'Input spectra'!$Y57))</f>
        <v>5.9724463459098309E-4</v>
      </c>
      <c r="CP58">
        <f>CP$2*EXP(- CP$1 * ($B58*_c1+$C58*_c2+$D58*_c3+'Input spectra'!$Y57))</f>
        <v>5.7480977323534079E-4</v>
      </c>
      <c r="CQ58">
        <f>CQ$2*EXP(- CQ$1 * ($B58*_c1+$C58*_c2+$D58*_c3+'Input spectra'!$Y57))</f>
        <v>5.5339826934088648E-4</v>
      </c>
      <c r="CR58">
        <f>CR$2*EXP(- CR$1 * ($B58*_c1+$C58*_c2+$D58*_c3+'Input spectra'!$Y57))</f>
        <v>5.3295320583751182E-4</v>
      </c>
      <c r="CS58">
        <f>CS$2*EXP(- CS$1 * ($B58*_c1+$C58*_c2+$D58*_c3+'Input spectra'!$Y57))</f>
        <v>3.399421280027824E-4</v>
      </c>
      <c r="CT58">
        <f>CT$2*EXP(- CT$1 * ($B58*_c1+$C58*_c2+$D58*_c3+'Input spectra'!$Y57))</f>
        <v>2.187432532974742E-4</v>
      </c>
      <c r="CU58">
        <f>CU$2*EXP(- CU$1 * ($B58*_c1+$C58*_c2+$D58*_c3+'Input spectra'!$Y57))</f>
        <v>1.5007856825919526E-4</v>
      </c>
      <c r="CV58">
        <f>CV$2*EXP(- CV$1 * ($B58*_c1+$C58*_c2+$D58*_c3+'Input spectra'!$Y57))</f>
        <v>1.0343204934702645E-4</v>
      </c>
      <c r="CW58">
        <f>CW$2*EXP(- CW$1 * ($B58*_c1+$C58*_c2+$D58*_c3+'Input spectra'!$Y57))</f>
        <v>6.9966960554005409E-5</v>
      </c>
      <c r="CX58">
        <f>CX$2*EXP(- CX$1 * ($B58*_c1+$C58*_c2+$D58*_c3+'Input spectra'!$Y57))</f>
        <v>4.5564849451157905E-5</v>
      </c>
      <c r="CY58">
        <f>CY$2*EXP(- CY$1 * ($B58*_c1+$C58*_c2+$D58*_c3+'Input spectra'!$Y57))</f>
        <v>2.7877559195231879E-5</v>
      </c>
      <c r="CZ58">
        <f>CZ$2*EXP(- CZ$1 * ($B58*_c1+$C58*_c2+$D58*_c3+'Input spectra'!$Y57))</f>
        <v>1.5400877887457829E-5</v>
      </c>
      <c r="DA58">
        <f>DA$2*EXP(- DA$1 * ($B58*_c1+$C58*_c2+$D58*_c3+'Input spectra'!$Y57))</f>
        <v>7.094602283211442E-6</v>
      </c>
      <c r="DB58">
        <f>DB$2*EXP(- DB$1 * ($B58*_c1+$C58*_c2+$D58*_c3+'Input spectra'!$Y57))</f>
        <v>2.1994288752918248E-6</v>
      </c>
      <c r="DC58">
        <f>DC$2*EXP(- DC$1 * ($B58*_c1+$C58*_c2+$D58*_c3+'Input spectra'!$Y57))</f>
        <v>1.3841047240753145E-7</v>
      </c>
      <c r="DD58">
        <f>DD$2*EXP(- DD$1 * ($B58*_c1+$C58*_c2+$D58*_c3+'Input spectra'!$Y57))</f>
        <v>0</v>
      </c>
      <c r="DE58">
        <f>DE$2*EXP(- DE$1 * ($B58*_c1+$C58*_c2+$D58*_c3+'Input spectra'!$Y57))</f>
        <v>0</v>
      </c>
      <c r="DF58">
        <f>DF$2*EXP(- DF$1 * ($B58*_c1+$C58*_c2+$D58*_c3+'Input spectra'!$Y57))</f>
        <v>0</v>
      </c>
      <c r="DG58">
        <f>DG$2*EXP(- DG$1 * ($B58*_c1+$C58*_c2+$D58*_c3+'Input spectra'!$Y57))</f>
        <v>0</v>
      </c>
      <c r="DH58">
        <f>DH$2*EXP(- DH$1 * ($B58*_c1+$C58*_c2+$D58*_c3+'Input spectra'!$Y57))</f>
        <v>0</v>
      </c>
      <c r="DI58">
        <f>DI$2*EXP(- DI$1 * ($B58*_c1+$C58*_c2+$D58*_c3+'Input spectra'!$Y57))</f>
        <v>0</v>
      </c>
      <c r="DJ58">
        <f>DJ$2*EXP(- DJ$1 * ($B58*_c1+$C58*_c2+$D58*_c3+'Input spectra'!$Y57))</f>
        <v>0</v>
      </c>
      <c r="DK58">
        <f>DK$2*EXP(- DK$1 * ($B58*_c1+$C58*_c2+$D58*_c3+'Input spectra'!$Y57))</f>
        <v>0</v>
      </c>
      <c r="DL58">
        <f>DL$2*EXP(- DL$1 * ($B58*_c1+$C58*_c2+$D58*_c3+'Input spectra'!$Y57))</f>
        <v>0</v>
      </c>
      <c r="DM58">
        <f>DM$2*EXP(- DM$1 * ($B58*_c1+$C58*_c2+$D58*_c3+'Input spectra'!$Y57))</f>
        <v>0</v>
      </c>
      <c r="DN58">
        <f>DN$2*EXP(- DN$1 * ($B58*_c1+$C58*_c2+$D58*_c3+'Input spectra'!$Y57))</f>
        <v>0</v>
      </c>
      <c r="DO58">
        <f>DO$2*EXP(- DO$1 * ($B58*_c1+$C58*_c2+$D58*_c3+'Input spectra'!$Y57))</f>
        <v>0</v>
      </c>
      <c r="DP58">
        <f>DP$2*EXP(- DP$1 * ($B58*_c1+$C58*_c2+$D58*_c3+'Input spectra'!$Y57))</f>
        <v>0</v>
      </c>
      <c r="DQ58">
        <f>DQ$2*EXP(- DQ$1 * ($B58*_c1+$C58*_c2+$D58*_c3+'Input spectra'!$Y57))</f>
        <v>0</v>
      </c>
      <c r="DR58">
        <f>DR$2*EXP(- DR$1 * ($B58*_c1+$C58*_c2+$D58*_c3+'Input spectra'!$Y57))</f>
        <v>0</v>
      </c>
      <c r="DS58">
        <f>DS$2*EXP(- DS$1 * ($B58*_c1+$C58*_c2+$D58*_c3+'Input spectra'!$Y57))</f>
        <v>0</v>
      </c>
      <c r="DT58">
        <f>DT$2*EXP(- DT$1 * ($B58*_c1+$C58*_c2+$D58*_c3+'Input spectra'!$Y57))</f>
        <v>0</v>
      </c>
      <c r="DU58">
        <f>DU$2*EXP(- DU$1 * ($B58*_c1+$C58*_c2+$D58*_c3+'Input spectra'!$Y57))</f>
        <v>0</v>
      </c>
      <c r="DV58">
        <f>DV$2*EXP(- DV$1 * ($B58*_c1+$C58*_c2+$D58*_c3+'Input spectra'!$Y57))</f>
        <v>0</v>
      </c>
      <c r="DW58">
        <f>DW$2*EXP(- DW$1 * ($B58*_c1+$C58*_c2+$D58*_c3+'Input spectra'!$Y57))</f>
        <v>0</v>
      </c>
      <c r="DX58">
        <f>DX$2*EXP(- DX$1 * ($B58*_c1+$C58*_c2+$D58*_c3+'Input spectra'!$Y57))</f>
        <v>0</v>
      </c>
      <c r="DY58">
        <f>DY$2*EXP(- DY$1 * ($B58*_c1+$C58*_c2+$D58*_c3+'Input spectra'!$Y57))</f>
        <v>0</v>
      </c>
      <c r="DZ58">
        <f>DZ$2*EXP(- DZ$1 * ($B58*_c1+$C58*_c2+$D58*_c3+'Input spectra'!$Y57))</f>
        <v>0</v>
      </c>
      <c r="EA58">
        <f>EA$2*EXP(- EA$1 * ($B58*_c1+$C58*_c2+$D58*_c3+'Input spectra'!$Y57))</f>
        <v>0</v>
      </c>
      <c r="EB58">
        <f>EB$2*EXP(- EB$1 * ($B58*_c1+$C58*_c2+$D58*_c3+'Input spectra'!$Y57))</f>
        <v>0</v>
      </c>
      <c r="EC58">
        <f>EC$2*EXP(- EC$1 * ($B58*_c1+$C58*_c2+$D58*_c3+'Input spectra'!$Y57))</f>
        <v>0</v>
      </c>
      <c r="ED58">
        <f>ED$2*EXP(- ED$1 * ($B58*_c1+$C58*_c2+$D58*_c3+'Input spectra'!$Y57))</f>
        <v>0</v>
      </c>
      <c r="EE58">
        <f>EE$2*EXP(- EE$1 * ($B58*_c1+$C58*_c2+$D58*_c3+'Input spectra'!$Y57))</f>
        <v>0</v>
      </c>
      <c r="EF58">
        <f>EF$2*EXP(- EF$1 * ($B58*_c1+$C58*_c2+$D58*_c3+'Input spectra'!$Y57))</f>
        <v>0</v>
      </c>
      <c r="EG58">
        <f>EG$2*EXP(- EG$1 * ($B58*_c1+$C58*_c2+$D58*_c3+'Input spectra'!$Y57))</f>
        <v>0</v>
      </c>
      <c r="EH58">
        <f>EH$2*EXP(- EH$1 * ($B58*_c1+$C58*_c2+$D58*_c3+'Input spectra'!$Y57))</f>
        <v>0</v>
      </c>
      <c r="EI58">
        <f>EI$2*EXP(- EI$1 * ($B58*_c1+$C58*_c2+$D58*_c3+'Input spectra'!$Y57))</f>
        <v>0</v>
      </c>
      <c r="EJ58">
        <f>EJ$2*EXP(- EJ$1 * ($B58*_c1+$C58*_c2+$D58*_c3+'Input spectra'!$Y57))</f>
        <v>0</v>
      </c>
      <c r="EK58">
        <f>EK$2*EXP(- EK$1 * ($B58*_c1+$C58*_c2+$D58*_c3+'Input spectra'!$Y57))</f>
        <v>0</v>
      </c>
      <c r="EL58">
        <f>EL$2*EXP(- EL$1 * ($B58*_c1+$C58*_c2+$D58*_c3+'Input spectra'!$Y57))</f>
        <v>0</v>
      </c>
      <c r="EM58">
        <f>EM$2*EXP(- EM$1 * ($B58*_c1+$C58*_c2+$D58*_c3+'Input spectra'!$Y57))</f>
        <v>0</v>
      </c>
      <c r="EN58">
        <f>EN$2*EXP(- EN$1 * ($B58*_c1+$C58*_c2+$D58*_c3+'Input spectra'!$Y57))</f>
        <v>0</v>
      </c>
      <c r="EO58">
        <f>EO$2*EXP(- EO$1 * ($B58*_c1+$C58*_c2+$D58*_c3+'Input spectra'!$Y57))</f>
        <v>0</v>
      </c>
      <c r="EP58">
        <f>EP$2*EXP(- EP$1 * ($B58*_c1+$C58*_c2+$D58*_c3+'Input spectra'!$Y57))</f>
        <v>0</v>
      </c>
      <c r="EQ58">
        <f>EQ$2*EXP(- EQ$1 * ($B58*_c1+$C58*_c2+$D58*_c3+'Input spectra'!$Y57))</f>
        <v>0</v>
      </c>
      <c r="ER58">
        <f>ER$2*EXP(- ER$1 * ($B58*_c1+$C58*_c2+$D58*_c3+'Input spectra'!$Y57))</f>
        <v>0</v>
      </c>
      <c r="ES58">
        <f>ES$2*EXP(- ES$1 * ($B58*_c1+$C58*_c2+$D58*_c3+'Input spectra'!$Y57))</f>
        <v>0</v>
      </c>
      <c r="ET58">
        <f>ET$2*EXP(- ET$1 * ($B58*_c1+$C58*_c2+$D58*_c3+'Input spectra'!$Y57))</f>
        <v>0</v>
      </c>
      <c r="EU58">
        <f>EU$2*EXP(- EU$1 * ($B58*_c1+$C58*_c2+$D58*_c3+'Input spectra'!$Y57))</f>
        <v>0</v>
      </c>
      <c r="EV58">
        <f>EV$2*EXP(- EV$1 * ($B58*_c1+$C58*_c2+$D58*_c3+'Input spectra'!$Y57))</f>
        <v>0</v>
      </c>
      <c r="EW58">
        <f>EW$2*EXP(- EW$1 * ($B58*_c1+$C58*_c2+$D58*_c3+'Input spectra'!$Y57))</f>
        <v>0</v>
      </c>
      <c r="EX58">
        <f>EX$2*EXP(- EX$1 * ($B58*_c1+$C58*_c2+$D58*_c3+'Input spectra'!$Y57))</f>
        <v>0</v>
      </c>
      <c r="EY58">
        <f>EY$2*EXP(- EY$1 * ($B58*_c1+$C58*_c2+$D58*_c3+'Input spectra'!$Y57))</f>
        <v>0</v>
      </c>
      <c r="FA58">
        <f t="shared" si="0"/>
        <v>0.69344925020579173</v>
      </c>
      <c r="FD58">
        <f>(1-EXP(-($B58*_c1+$C58*_c2+$D58*_c3+'Input spectra'!$Y57)*_t))/2</f>
        <v>3.3302843417978456E-2</v>
      </c>
      <c r="FE58">
        <f>LN(1-FD58)/(-($B58*_c1+$C58*_c2+$D58*_c3+'Input spectra'!$Y57))</f>
        <v>0.24569288139924078</v>
      </c>
    </row>
    <row r="59" spans="1:161" x14ac:dyDescent="0.25">
      <c r="A59">
        <v>560</v>
      </c>
      <c r="B59">
        <f>'Input spectra'!B58</f>
        <v>1.54551217216355E-2</v>
      </c>
      <c r="C59">
        <f>'Input spectra'!D58</f>
        <v>0</v>
      </c>
      <c r="D59">
        <f>'Input spectra'!F58</f>
        <v>0</v>
      </c>
      <c r="E59">
        <f>E$2*EXP(- E$1 * ($B59*_c1+$C59*_c2+$D59*_c3+'Input spectra'!$Y58))</f>
        <v>2.0653927966864227E-2</v>
      </c>
      <c r="F59">
        <f>F$2*EXP(- F$1 * ($B59*_c1+$C59*_c2+$D59*_c3+'Input spectra'!$Y58))</f>
        <v>2.0267482754988499E-2</v>
      </c>
      <c r="G59">
        <f>G$2*EXP(- G$1 * ($B59*_c1+$C59*_c2+$D59*_c3+'Input spectra'!$Y58))</f>
        <v>1.9887197804569087E-2</v>
      </c>
      <c r="H59">
        <f>H$2*EXP(- H$1 * ($B59*_c1+$C59*_c2+$D59*_c3+'Input spectra'!$Y58))</f>
        <v>1.9512982496619022E-2</v>
      </c>
      <c r="I59">
        <f>I$2*EXP(- I$1 * ($B59*_c1+$C59*_c2+$D59*_c3+'Input spectra'!$Y58))</f>
        <v>1.9144747482158202E-2</v>
      </c>
      <c r="J59">
        <f>J$2*EXP(- J$1 * ($B59*_c1+$C59*_c2+$D59*_c3+'Input spectra'!$Y58))</f>
        <v>1.8782404664982294E-2</v>
      </c>
      <c r="K59">
        <f>K$2*EXP(- K$1 * ($B59*_c1+$C59*_c2+$D59*_c3+'Input spectra'!$Y58))</f>
        <v>1.8425867184659963E-2</v>
      </c>
      <c r="L59">
        <f>L$2*EXP(- L$1 * ($B59*_c1+$C59*_c2+$D59*_c3+'Input spectra'!$Y58))</f>
        <v>1.8075049399755582E-2</v>
      </c>
      <c r="M59">
        <f>M$2*EXP(- M$1 * ($B59*_c1+$C59*_c2+$D59*_c3+'Input spectra'!$Y58))</f>
        <v>1.7729866871274497E-2</v>
      </c>
      <c r="N59">
        <f>N$2*EXP(- N$1 * ($B59*_c1+$C59*_c2+$D59*_c3+'Input spectra'!$Y58))</f>
        <v>1.7390236346327807E-2</v>
      </c>
      <c r="O59">
        <f>O$2*EXP(- O$1 * ($B59*_c1+$C59*_c2+$D59*_c3+'Input spectra'!$Y58))</f>
        <v>1.7056075742013965E-2</v>
      </c>
      <c r="P59">
        <f>P$2*EXP(- P$1 * ($B59*_c1+$C59*_c2+$D59*_c3+'Input spectra'!$Y58))</f>
        <v>1.6727304129514245E-2</v>
      </c>
      <c r="Q59">
        <f>Q$2*EXP(- Q$1 * ($B59*_c1+$C59*_c2+$D59*_c3+'Input spectra'!$Y58))</f>
        <v>1.6403841718399401E-2</v>
      </c>
      <c r="R59">
        <f>R$2*EXP(- R$1 * ($B59*_c1+$C59*_c2+$D59*_c3+'Input spectra'!$Y58))</f>
        <v>1.6085609841144627E-2</v>
      </c>
      <c r="S59">
        <f>S$2*EXP(- S$1 * ($B59*_c1+$C59*_c2+$D59*_c3+'Input spectra'!$Y58))</f>
        <v>1.5772530937850238E-2</v>
      </c>
      <c r="T59">
        <f>T$2*EXP(- T$1 * ($B59*_c1+$C59*_c2+$D59*_c3+'Input spectra'!$Y58))</f>
        <v>1.546452854116531E-2</v>
      </c>
      <c r="U59">
        <f>U$2*EXP(- U$1 * ($B59*_c1+$C59*_c2+$D59*_c3+'Input spectra'!$Y58))</f>
        <v>1.5161527261411623E-2</v>
      </c>
      <c r="V59">
        <f>V$2*EXP(- V$1 * ($B59*_c1+$C59*_c2+$D59*_c3+'Input spectra'!$Y58))</f>
        <v>1.486345277190535E-2</v>
      </c>
      <c r="W59">
        <f>W$2*EXP(- W$1 * ($B59*_c1+$C59*_c2+$D59*_c3+'Input spectra'!$Y58))</f>
        <v>1.4570231794473863E-2</v>
      </c>
      <c r="X59">
        <f>X$2*EXP(- X$1 * ($B59*_c1+$C59*_c2+$D59*_c3+'Input spectra'!$Y58))</f>
        <v>1.4281792085165137E-2</v>
      </c>
      <c r="Y59">
        <f>Y$2*EXP(- Y$1 * ($B59*_c1+$C59*_c2+$D59*_c3+'Input spectra'!$Y58))</f>
        <v>1.3998062420147197E-2</v>
      </c>
      <c r="Z59">
        <f>Z$2*EXP(- Z$1 * ($B59*_c1+$C59*_c2+$D59*_c3+'Input spectra'!$Y58))</f>
        <v>1.3718972581795188E-2</v>
      </c>
      <c r="AA59">
        <f>AA$2*EXP(- AA$1 * ($B59*_c1+$C59*_c2+$D59*_c3+'Input spectra'!$Y58))</f>
        <v>1.3444453344963567E-2</v>
      </c>
      <c r="AB59">
        <f>AB$2*EXP(- AB$1 * ($B59*_c1+$C59*_c2+$D59*_c3+'Input spectra'!$Y58))</f>
        <v>1.3174436463440993E-2</v>
      </c>
      <c r="AC59">
        <f>AC$2*EXP(- AC$1 * ($B59*_c1+$C59*_c2+$D59*_c3+'Input spectra'!$Y58))</f>
        <v>1.2908854656585598E-2</v>
      </c>
      <c r="AD59">
        <f>AD$2*EXP(- AD$1 * ($B59*_c1+$C59*_c2+$D59*_c3+'Input spectra'!$Y58))</f>
        <v>1.2647641596138189E-2</v>
      </c>
      <c r="AE59">
        <f>AE$2*EXP(- AE$1 * ($B59*_c1+$C59*_c2+$D59*_c3+'Input spectra'!$Y58))</f>
        <v>1.2390731893211115E-2</v>
      </c>
      <c r="AF59">
        <f>AF$2*EXP(- AF$1 * ($B59*_c1+$C59*_c2+$D59*_c3+'Input spectra'!$Y58))</f>
        <v>1.2138061085450494E-2</v>
      </c>
      <c r="AG59">
        <f>AG$2*EXP(- AG$1 * ($B59*_c1+$C59*_c2+$D59*_c3+'Input spectra'!$Y58))</f>
        <v>1.1889565624369509E-2</v>
      </c>
      <c r="AH59">
        <f>AH$2*EXP(- AH$1 * ($B59*_c1+$C59*_c2+$D59*_c3+'Input spectra'!$Y58))</f>
        <v>1.1645182862850547E-2</v>
      </c>
      <c r="AI59">
        <f>AI$2*EXP(- AI$1 * ($B59*_c1+$C59*_c2+$D59*_c3+'Input spectra'!$Y58))</f>
        <v>1.1404851042814012E-2</v>
      </c>
      <c r="AJ59">
        <f>AJ$2*EXP(- AJ$1 * ($B59*_c1+$C59*_c2+$D59*_c3+'Input spectra'!$Y58))</f>
        <v>1.1168509283051556E-2</v>
      </c>
      <c r="AK59">
        <f>AK$2*EXP(- AK$1 * ($B59*_c1+$C59*_c2+$D59*_c3+'Input spectra'!$Y58))</f>
        <v>1.093609756722163E-2</v>
      </c>
      <c r="AL59">
        <f>AL$2*EXP(- AL$1 * ($B59*_c1+$C59*_c2+$D59*_c3+'Input spectra'!$Y58))</f>
        <v>1.0707556732005217E-2</v>
      </c>
      <c r="AM59">
        <f>AM$2*EXP(- AM$1 * ($B59*_c1+$C59*_c2+$D59*_c3+'Input spectra'!$Y58))</f>
        <v>1.0482828455419663E-2</v>
      </c>
      <c r="AN59">
        <f>AN$2*EXP(- AN$1 * ($B59*_c1+$C59*_c2+$D59*_c3+'Input spectra'!$Y58))</f>
        <v>1.0261855245288493E-2</v>
      </c>
      <c r="AO59">
        <f>AO$2*EXP(- AO$1 * ($B59*_c1+$C59*_c2+$D59*_c3+'Input spectra'!$Y58))</f>
        <v>1.0044580427865213E-2</v>
      </c>
      <c r="AP59">
        <f>AP$2*EXP(- AP$1 * ($B59*_c1+$C59*_c2+$D59*_c3+'Input spectra'!$Y58))</f>
        <v>9.830948136609079E-3</v>
      </c>
      <c r="AQ59">
        <f>AQ$2*EXP(- AQ$1 * ($B59*_c1+$C59*_c2+$D59*_c3+'Input spectra'!$Y58))</f>
        <v>9.6209033011108048E-3</v>
      </c>
      <c r="AR59">
        <f>AR$2*EXP(- AR$1 * ($B59*_c1+$C59*_c2+$D59*_c3+'Input spectra'!$Y58))</f>
        <v>9.4143916361662753E-3</v>
      </c>
      <c r="AS59">
        <f>AS$2*EXP(- AS$1 * ($B59*_c1+$C59*_c2+$D59*_c3+'Input spectra'!$Y58))</f>
        <v>9.2113596309963321E-3</v>
      </c>
      <c r="AT59">
        <f>AT$2*EXP(- AT$1 * ($B59*_c1+$C59*_c2+$D59*_c3+'Input spectra'!$Y58))</f>
        <v>9.0117545386106841E-3</v>
      </c>
      <c r="AU59">
        <f>AU$2*EXP(- AU$1 * ($B59*_c1+$C59*_c2+$D59*_c3+'Input spectra'!$Y58))</f>
        <v>8.8155243653140671E-3</v>
      </c>
      <c r="AV59">
        <f>AV$2*EXP(- AV$1 * ($B59*_c1+$C59*_c2+$D59*_c3+'Input spectra'!$Y58))</f>
        <v>8.6226178603528245E-3</v>
      </c>
      <c r="AW59">
        <f>AW$2*EXP(- AW$1 * ($B59*_c1+$C59*_c2+$D59*_c3+'Input spectra'!$Y58))</f>
        <v>8.4329845056999864E-3</v>
      </c>
      <c r="AX59">
        <f>AX$2*EXP(- AX$1 * ($B59*_c1+$C59*_c2+$D59*_c3+'Input spectra'!$Y58))</f>
        <v>8.2465745059771105E-3</v>
      </c>
      <c r="AY59">
        <f>AY$2*EXP(- AY$1 * ($B59*_c1+$C59*_c2+$D59*_c3+'Input spectra'!$Y58))</f>
        <v>7.2787487328119784E-3</v>
      </c>
      <c r="AZ59">
        <f>AZ$2*EXP(- AZ$1 * ($B59*_c1+$C59*_c2+$D59*_c3+'Input spectra'!$Y58))</f>
        <v>6.1754705446861987E-3</v>
      </c>
      <c r="BA59">
        <f>BA$2*EXP(- BA$1 * ($B59*_c1+$C59*_c2+$D59*_c3+'Input spectra'!$Y58))</f>
        <v>5.5197376547313172E-3</v>
      </c>
      <c r="BB59">
        <f>BB$2*EXP(- BB$1 * ($B59*_c1+$C59*_c2+$D59*_c3+'Input spectra'!$Y58))</f>
        <v>5.0204033004264265E-3</v>
      </c>
      <c r="BC59">
        <f>BC$2*EXP(- BC$1 * ($B59*_c1+$C59*_c2+$D59*_c3+'Input spectra'!$Y58))</f>
        <v>4.6114744775637958E-3</v>
      </c>
      <c r="BD59">
        <f>BD$2*EXP(- BD$1 * ($B59*_c1+$C59*_c2+$D59*_c3+'Input spectra'!$Y58))</f>
        <v>4.2640912665210433E-3</v>
      </c>
      <c r="BE59">
        <f>BE$2*EXP(- BE$1 * ($B59*_c1+$C59*_c2+$D59*_c3+'Input spectra'!$Y58))</f>
        <v>3.9623107190821715E-3</v>
      </c>
      <c r="BF59">
        <f>BF$2*EXP(- BF$1 * ($B59*_c1+$C59*_c2+$D59*_c3+'Input spectra'!$Y58))</f>
        <v>3.6961193007064553E-3</v>
      </c>
      <c r="BG59">
        <f>BG$2*EXP(- BG$1 * ($B59*_c1+$C59*_c2+$D59*_c3+'Input spectra'!$Y58))</f>
        <v>3.4586905776417547E-3</v>
      </c>
      <c r="BH59">
        <f>BH$2*EXP(- BH$1 * ($B59*_c1+$C59*_c2+$D59*_c3+'Input spectra'!$Y58))</f>
        <v>3.2450985740797903E-3</v>
      </c>
      <c r="BI59">
        <f>BI$2*EXP(- BI$1 * ($B59*_c1+$C59*_c2+$D59*_c3+'Input spectra'!$Y58))</f>
        <v>3.0516374879576876E-3</v>
      </c>
      <c r="BJ59">
        <f>BJ$2*EXP(- BJ$1 * ($B59*_c1+$C59*_c2+$D59*_c3+'Input spectra'!$Y58))</f>
        <v>2.875429544575119E-3</v>
      </c>
      <c r="BK59">
        <f>BK$2*EXP(- BK$1 * ($B59*_c1+$C59*_c2+$D59*_c3+'Input spectra'!$Y58))</f>
        <v>2.7141835973817732E-3</v>
      </c>
      <c r="BL59">
        <f>BL$2*EXP(- BL$1 * ($B59*_c1+$C59*_c2+$D59*_c3+'Input spectra'!$Y58))</f>
        <v>2.5660386357386749E-3</v>
      </c>
      <c r="BM59">
        <f>BM$2*EXP(- BM$1 * ($B59*_c1+$C59*_c2+$D59*_c3+'Input spectra'!$Y58))</f>
        <v>2.4294580015558525E-3</v>
      </c>
      <c r="BN59">
        <f>BN$2*EXP(- BN$1 * ($B59*_c1+$C59*_c2+$D59*_c3+'Input spectra'!$Y58))</f>
        <v>2.3031553718717104E-3</v>
      </c>
      <c r="BO59">
        <f>BO$2*EXP(- BO$1 * ($B59*_c1+$C59*_c2+$D59*_c3+'Input spectra'!$Y58))</f>
        <v>2.1860414468081618E-3</v>
      </c>
      <c r="BP59">
        <f>BP$2*EXP(- BP$1 * ($B59*_c1+$C59*_c2+$D59*_c3+'Input spectra'!$Y58))</f>
        <v>2.0771845940261674E-3</v>
      </c>
      <c r="BQ59">
        <f>BQ$2*EXP(- BQ$1 * ($B59*_c1+$C59*_c2+$D59*_c3+'Input spectra'!$Y58))</f>
        <v>1.9757811748023399E-3</v>
      </c>
      <c r="BR59">
        <f>BR$2*EXP(- BR$1 * ($B59*_c1+$C59*_c2+$D59*_c3+'Input spectra'!$Y58))</f>
        <v>1.8811327554080683E-3</v>
      </c>
      <c r="BS59">
        <f>BS$2*EXP(- BS$1 * ($B59*_c1+$C59*_c2+$D59*_c3+'Input spectra'!$Y58))</f>
        <v>1.7926283227380955E-3</v>
      </c>
      <c r="BT59">
        <f>BT$2*EXP(- BT$1 * ($B59*_c1+$C59*_c2+$D59*_c3+'Input spectra'!$Y58))</f>
        <v>1.7097302073560703E-3</v>
      </c>
      <c r="BU59">
        <f>BU$2*EXP(- BU$1 * ($B59*_c1+$C59*_c2+$D59*_c3+'Input spectra'!$Y58))</f>
        <v>1.6319628002476891E-3</v>
      </c>
      <c r="BV59">
        <f>BV$2*EXP(- BV$1 * ($B59*_c1+$C59*_c2+$D59*_c3+'Input spectra'!$Y58))</f>
        <v>1.5589034069161739E-3</v>
      </c>
      <c r="BW59">
        <f>BW$2*EXP(- BW$1 * ($B59*_c1+$C59*_c2+$D59*_c3+'Input spectra'!$Y58))</f>
        <v>1.4901747590580373E-3</v>
      </c>
      <c r="BX59">
        <f>BX$2*EXP(- BX$1 * ($B59*_c1+$C59*_c2+$D59*_c3+'Input spectra'!$Y58))</f>
        <v>1.425438827610337E-3</v>
      </c>
      <c r="BY59">
        <f>BY$2*EXP(- BY$1 * ($B59*_c1+$C59*_c2+$D59*_c3+'Input spectra'!$Y58))</f>
        <v>1.3643916689192387E-3</v>
      </c>
      <c r="BZ59">
        <f>BZ$2*EXP(- BZ$1 * ($B59*_c1+$C59*_c2+$D59*_c3+'Input spectra'!$Y58))</f>
        <v>1.3067590993973382E-3</v>
      </c>
      <c r="CA59">
        <f>CA$2*EXP(- CA$1 * ($B59*_c1+$C59*_c2+$D59*_c3+'Input spectra'!$Y58))</f>
        <v>1.2522930407192056E-3</v>
      </c>
      <c r="CB59">
        <f>CB$2*EXP(- CB$1 * ($B59*_c1+$C59*_c2+$D59*_c3+'Input spectra'!$Y58))</f>
        <v>1.2007684123154861E-3</v>
      </c>
      <c r="CC59">
        <f>CC$2*EXP(- CC$1 * ($B59*_c1+$C59*_c2+$D59*_c3+'Input spectra'!$Y58))</f>
        <v>1.1519804740511147E-3</v>
      </c>
      <c r="CD59">
        <f>CD$2*EXP(- CD$1 * ($B59*_c1+$C59*_c2+$D59*_c3+'Input spectra'!$Y58))</f>
        <v>1.1057425418580103E-3</v>
      </c>
      <c r="CE59">
        <f>CE$2*EXP(- CE$1 * ($B59*_c1+$C59*_c2+$D59*_c3+'Input spectra'!$Y58))</f>
        <v>1.0618840143851915E-3</v>
      </c>
      <c r="CF59">
        <f>CF$2*EXP(- CF$1 * ($B59*_c1+$C59*_c2+$D59*_c3+'Input spectra'!$Y58))</f>
        <v>1.0202486606036448E-3</v>
      </c>
      <c r="CG59">
        <f>CG$2*EXP(- CG$1 * ($B59*_c1+$C59*_c2+$D59*_c3+'Input spectra'!$Y58))</f>
        <v>9.8069312760611853E-4</v>
      </c>
      <c r="CH59">
        <f>CH$2*EXP(- CH$1 * ($B59*_c1+$C59*_c2+$D59*_c3+'Input spectra'!$Y58))</f>
        <v>9.4308563519102584E-4</v>
      </c>
      <c r="CI59">
        <f>CI$2*EXP(- CI$1 * ($B59*_c1+$C59*_c2+$D59*_c3+'Input spectra'!$Y58))</f>
        <v>9.0730482967038605E-4</v>
      </c>
      <c r="CJ59">
        <f>CJ$2*EXP(- CJ$1 * ($B59*_c1+$C59*_c2+$D59*_c3+'Input spectra'!$Y58))</f>
        <v>8.7323877403352795E-4</v>
      </c>
      <c r="CK59">
        <f>CK$2*EXP(- CK$1 * ($B59*_c1+$C59*_c2+$D59*_c3+'Input spectra'!$Y58))</f>
        <v>8.4078405538638788E-4</v>
      </c>
      <c r="CL59">
        <f>CL$2*EXP(- CL$1 * ($B59*_c1+$C59*_c2+$D59*_c3+'Input spectra'!$Y58))</f>
        <v>8.0984499366421167E-4</v>
      </c>
      <c r="CM59">
        <f>CM$2*EXP(- CM$1 * ($B59*_c1+$C59*_c2+$D59*_c3+'Input spectra'!$Y58))</f>
        <v>7.8033293813153199E-4</v>
      </c>
      <c r="CN59">
        <f>CN$2*EXP(- CN$1 * ($B59*_c1+$C59*_c2+$D59*_c3+'Input spectra'!$Y58))</f>
        <v>7.5216564025159703E-4</v>
      </c>
      <c r="CO59">
        <f>CO$2*EXP(- CO$1 * ($B59*_c1+$C59*_c2+$D59*_c3+'Input spectra'!$Y58))</f>
        <v>7.2526669321676591E-4</v>
      </c>
      <c r="CP59">
        <f>CP$2*EXP(- CP$1 * ($B59*_c1+$C59*_c2+$D59*_c3+'Input spectra'!$Y58))</f>
        <v>6.9956502985113413E-4</v>
      </c>
      <c r="CQ59">
        <f>CQ$2*EXP(- CQ$1 * ($B59*_c1+$C59*_c2+$D59*_c3+'Input spectra'!$Y58))</f>
        <v>6.7499447178150172E-4</v>
      </c>
      <c r="CR59">
        <f>CR$2*EXP(- CR$1 * ($B59*_c1+$C59*_c2+$D59*_c3+'Input spectra'!$Y58))</f>
        <v>6.5149332376607315E-4</v>
      </c>
      <c r="CS59">
        <f>CS$2*EXP(- CS$1 * ($B59*_c1+$C59*_c2+$D59*_c3+'Input spectra'!$Y58))</f>
        <v>4.1647060204846962E-4</v>
      </c>
      <c r="CT59">
        <f>CT$2*EXP(- CT$1 * ($B59*_c1+$C59*_c2+$D59*_c3+'Input spectra'!$Y58))</f>
        <v>2.6857927691927502E-4</v>
      </c>
      <c r="CU59">
        <f>CU$2*EXP(- CU$1 * ($B59*_c1+$C59*_c2+$D59*_c3+'Input spectra'!$Y58))</f>
        <v>1.8467792341993325E-4</v>
      </c>
      <c r="CV59">
        <f>CV$2*EXP(- CV$1 * ($B59*_c1+$C59*_c2+$D59*_c3+'Input spectra'!$Y58))</f>
        <v>1.2755864745038814E-4</v>
      </c>
      <c r="CW59">
        <f>CW$2*EXP(- CW$1 * ($B59*_c1+$C59*_c2+$D59*_c3+'Input spectra'!$Y58))</f>
        <v>8.6478123126891869E-5</v>
      </c>
      <c r="CX59">
        <f>CX$2*EXP(- CX$1 * ($B59*_c1+$C59*_c2+$D59*_c3+'Input spectra'!$Y58))</f>
        <v>5.6441904333622246E-5</v>
      </c>
      <c r="CY59">
        <f>CY$2*EXP(- CY$1 * ($B59*_c1+$C59*_c2+$D59*_c3+'Input spectra'!$Y58))</f>
        <v>3.4608672135637178E-5</v>
      </c>
      <c r="CZ59">
        <f>CZ$2*EXP(- CZ$1 * ($B59*_c1+$C59*_c2+$D59*_c3+'Input spectra'!$Y58))</f>
        <v>1.9161704508701168E-5</v>
      </c>
      <c r="DA59">
        <f>DA$2*EXP(- DA$1 * ($B59*_c1+$C59*_c2+$D59*_c3+'Input spectra'!$Y58))</f>
        <v>8.8465754722555686E-6</v>
      </c>
      <c r="DB59">
        <f>DB$2*EXP(- DB$1 * ($B59*_c1+$C59*_c2+$D59*_c3+'Input spectra'!$Y58))</f>
        <v>2.7486252155018178E-6</v>
      </c>
      <c r="DC59">
        <f>DC$2*EXP(- DC$1 * ($B59*_c1+$C59*_c2+$D59*_c3+'Input spectra'!$Y58))</f>
        <v>1.733536643422736E-7</v>
      </c>
      <c r="DD59">
        <f>DD$2*EXP(- DD$1 * ($B59*_c1+$C59*_c2+$D59*_c3+'Input spectra'!$Y58))</f>
        <v>0</v>
      </c>
      <c r="DE59">
        <f>DE$2*EXP(- DE$1 * ($B59*_c1+$C59*_c2+$D59*_c3+'Input spectra'!$Y58))</f>
        <v>0</v>
      </c>
      <c r="DF59">
        <f>DF$2*EXP(- DF$1 * ($B59*_c1+$C59*_c2+$D59*_c3+'Input spectra'!$Y58))</f>
        <v>0</v>
      </c>
      <c r="DG59">
        <f>DG$2*EXP(- DG$1 * ($B59*_c1+$C59*_c2+$D59*_c3+'Input spectra'!$Y58))</f>
        <v>0</v>
      </c>
      <c r="DH59">
        <f>DH$2*EXP(- DH$1 * ($B59*_c1+$C59*_c2+$D59*_c3+'Input spectra'!$Y58))</f>
        <v>0</v>
      </c>
      <c r="DI59">
        <f>DI$2*EXP(- DI$1 * ($B59*_c1+$C59*_c2+$D59*_c3+'Input spectra'!$Y58))</f>
        <v>0</v>
      </c>
      <c r="DJ59">
        <f>DJ$2*EXP(- DJ$1 * ($B59*_c1+$C59*_c2+$D59*_c3+'Input spectra'!$Y58))</f>
        <v>0</v>
      </c>
      <c r="DK59">
        <f>DK$2*EXP(- DK$1 * ($B59*_c1+$C59*_c2+$D59*_c3+'Input spectra'!$Y58))</f>
        <v>0</v>
      </c>
      <c r="DL59">
        <f>DL$2*EXP(- DL$1 * ($B59*_c1+$C59*_c2+$D59*_c3+'Input spectra'!$Y58))</f>
        <v>0</v>
      </c>
      <c r="DM59">
        <f>DM$2*EXP(- DM$1 * ($B59*_c1+$C59*_c2+$D59*_c3+'Input spectra'!$Y58))</f>
        <v>0</v>
      </c>
      <c r="DN59">
        <f>DN$2*EXP(- DN$1 * ($B59*_c1+$C59*_c2+$D59*_c3+'Input spectra'!$Y58))</f>
        <v>0</v>
      </c>
      <c r="DO59">
        <f>DO$2*EXP(- DO$1 * ($B59*_c1+$C59*_c2+$D59*_c3+'Input spectra'!$Y58))</f>
        <v>0</v>
      </c>
      <c r="DP59">
        <f>DP$2*EXP(- DP$1 * ($B59*_c1+$C59*_c2+$D59*_c3+'Input spectra'!$Y58))</f>
        <v>0</v>
      </c>
      <c r="DQ59">
        <f>DQ$2*EXP(- DQ$1 * ($B59*_c1+$C59*_c2+$D59*_c3+'Input spectra'!$Y58))</f>
        <v>0</v>
      </c>
      <c r="DR59">
        <f>DR$2*EXP(- DR$1 * ($B59*_c1+$C59*_c2+$D59*_c3+'Input spectra'!$Y58))</f>
        <v>0</v>
      </c>
      <c r="DS59">
        <f>DS$2*EXP(- DS$1 * ($B59*_c1+$C59*_c2+$D59*_c3+'Input spectra'!$Y58))</f>
        <v>0</v>
      </c>
      <c r="DT59">
        <f>DT$2*EXP(- DT$1 * ($B59*_c1+$C59*_c2+$D59*_c3+'Input spectra'!$Y58))</f>
        <v>0</v>
      </c>
      <c r="DU59">
        <f>DU$2*EXP(- DU$1 * ($B59*_c1+$C59*_c2+$D59*_c3+'Input spectra'!$Y58))</f>
        <v>0</v>
      </c>
      <c r="DV59">
        <f>DV$2*EXP(- DV$1 * ($B59*_c1+$C59*_c2+$D59*_c3+'Input spectra'!$Y58))</f>
        <v>0</v>
      </c>
      <c r="DW59">
        <f>DW$2*EXP(- DW$1 * ($B59*_c1+$C59*_c2+$D59*_c3+'Input spectra'!$Y58))</f>
        <v>0</v>
      </c>
      <c r="DX59">
        <f>DX$2*EXP(- DX$1 * ($B59*_c1+$C59*_c2+$D59*_c3+'Input spectra'!$Y58))</f>
        <v>0</v>
      </c>
      <c r="DY59">
        <f>DY$2*EXP(- DY$1 * ($B59*_c1+$C59*_c2+$D59*_c3+'Input spectra'!$Y58))</f>
        <v>0</v>
      </c>
      <c r="DZ59">
        <f>DZ$2*EXP(- DZ$1 * ($B59*_c1+$C59*_c2+$D59*_c3+'Input spectra'!$Y58))</f>
        <v>0</v>
      </c>
      <c r="EA59">
        <f>EA$2*EXP(- EA$1 * ($B59*_c1+$C59*_c2+$D59*_c3+'Input spectra'!$Y58))</f>
        <v>0</v>
      </c>
      <c r="EB59">
        <f>EB$2*EXP(- EB$1 * ($B59*_c1+$C59*_c2+$D59*_c3+'Input spectra'!$Y58))</f>
        <v>0</v>
      </c>
      <c r="EC59">
        <f>EC$2*EXP(- EC$1 * ($B59*_c1+$C59*_c2+$D59*_c3+'Input spectra'!$Y58))</f>
        <v>0</v>
      </c>
      <c r="ED59">
        <f>ED$2*EXP(- ED$1 * ($B59*_c1+$C59*_c2+$D59*_c3+'Input spectra'!$Y58))</f>
        <v>0</v>
      </c>
      <c r="EE59">
        <f>EE$2*EXP(- EE$1 * ($B59*_c1+$C59*_c2+$D59*_c3+'Input spectra'!$Y58))</f>
        <v>0</v>
      </c>
      <c r="EF59">
        <f>EF$2*EXP(- EF$1 * ($B59*_c1+$C59*_c2+$D59*_c3+'Input spectra'!$Y58))</f>
        <v>0</v>
      </c>
      <c r="EG59">
        <f>EG$2*EXP(- EG$1 * ($B59*_c1+$C59*_c2+$D59*_c3+'Input spectra'!$Y58))</f>
        <v>0</v>
      </c>
      <c r="EH59">
        <f>EH$2*EXP(- EH$1 * ($B59*_c1+$C59*_c2+$D59*_c3+'Input spectra'!$Y58))</f>
        <v>0</v>
      </c>
      <c r="EI59">
        <f>EI$2*EXP(- EI$1 * ($B59*_c1+$C59*_c2+$D59*_c3+'Input spectra'!$Y58))</f>
        <v>0</v>
      </c>
      <c r="EJ59">
        <f>EJ$2*EXP(- EJ$1 * ($B59*_c1+$C59*_c2+$D59*_c3+'Input spectra'!$Y58))</f>
        <v>0</v>
      </c>
      <c r="EK59">
        <f>EK$2*EXP(- EK$1 * ($B59*_c1+$C59*_c2+$D59*_c3+'Input spectra'!$Y58))</f>
        <v>0</v>
      </c>
      <c r="EL59">
        <f>EL$2*EXP(- EL$1 * ($B59*_c1+$C59*_c2+$D59*_c3+'Input spectra'!$Y58))</f>
        <v>0</v>
      </c>
      <c r="EM59">
        <f>EM$2*EXP(- EM$1 * ($B59*_c1+$C59*_c2+$D59*_c3+'Input spectra'!$Y58))</f>
        <v>0</v>
      </c>
      <c r="EN59">
        <f>EN$2*EXP(- EN$1 * ($B59*_c1+$C59*_c2+$D59*_c3+'Input spectra'!$Y58))</f>
        <v>0</v>
      </c>
      <c r="EO59">
        <f>EO$2*EXP(- EO$1 * ($B59*_c1+$C59*_c2+$D59*_c3+'Input spectra'!$Y58))</f>
        <v>0</v>
      </c>
      <c r="EP59">
        <f>EP$2*EXP(- EP$1 * ($B59*_c1+$C59*_c2+$D59*_c3+'Input spectra'!$Y58))</f>
        <v>0</v>
      </c>
      <c r="EQ59">
        <f>EQ$2*EXP(- EQ$1 * ($B59*_c1+$C59*_c2+$D59*_c3+'Input spectra'!$Y58))</f>
        <v>0</v>
      </c>
      <c r="ER59">
        <f>ER$2*EXP(- ER$1 * ($B59*_c1+$C59*_c2+$D59*_c3+'Input spectra'!$Y58))</f>
        <v>0</v>
      </c>
      <c r="ES59">
        <f>ES$2*EXP(- ES$1 * ($B59*_c1+$C59*_c2+$D59*_c3+'Input spectra'!$Y58))</f>
        <v>0</v>
      </c>
      <c r="ET59">
        <f>ET$2*EXP(- ET$1 * ($B59*_c1+$C59*_c2+$D59*_c3+'Input spectra'!$Y58))</f>
        <v>0</v>
      </c>
      <c r="EU59">
        <f>EU$2*EXP(- EU$1 * ($B59*_c1+$C59*_c2+$D59*_c3+'Input spectra'!$Y58))</f>
        <v>0</v>
      </c>
      <c r="EV59">
        <f>EV$2*EXP(- EV$1 * ($B59*_c1+$C59*_c2+$D59*_c3+'Input spectra'!$Y58))</f>
        <v>0</v>
      </c>
      <c r="EW59">
        <f>EW$2*EXP(- EW$1 * ($B59*_c1+$C59*_c2+$D59*_c3+'Input spectra'!$Y58))</f>
        <v>0</v>
      </c>
      <c r="EX59">
        <f>EX$2*EXP(- EX$1 * ($B59*_c1+$C59*_c2+$D59*_c3+'Input spectra'!$Y58))</f>
        <v>0</v>
      </c>
      <c r="EY59">
        <f>EY$2*EXP(- EY$1 * ($B59*_c1+$C59*_c2+$D59*_c3+'Input spectra'!$Y58))</f>
        <v>0</v>
      </c>
      <c r="FA59">
        <f t="shared" si="0"/>
        <v>0.73163556647409578</v>
      </c>
      <c r="FD59">
        <f>(1-EXP(-($B59*_c1+$C59*_c2+$D59*_c3+'Input spectra'!$Y58)*_t))/2</f>
        <v>2.8124410501698005E-2</v>
      </c>
      <c r="FE59">
        <f>LN(1-FD59)/(-($B59*_c1+$C59*_c2+$D59*_c3+'Input spectra'!$Y58))</f>
        <v>0.24638220960530854</v>
      </c>
    </row>
    <row r="60" spans="1:161" x14ac:dyDescent="0.25">
      <c r="A60">
        <v>565</v>
      </c>
      <c r="B60">
        <f>'Input spectra'!B59</f>
        <v>9.9968483567759499E-3</v>
      </c>
      <c r="C60">
        <f>'Input spectra'!D59</f>
        <v>0</v>
      </c>
      <c r="D60">
        <f>'Input spectra'!F59</f>
        <v>0</v>
      </c>
      <c r="E60">
        <f>E$2*EXP(- E$1 * ($B60*_c1+$C60*_c2+$D60*_c3+'Input spectra'!$Y59))</f>
        <v>2.0653927966864227E-2</v>
      </c>
      <c r="F60">
        <f>F$2*EXP(- F$1 * ($B60*_c1+$C60*_c2+$D60*_c3+'Input spectra'!$Y59))</f>
        <v>2.0312261709499183E-2</v>
      </c>
      <c r="G60">
        <f>G$2*EXP(- G$1 * ($B60*_c1+$C60*_c2+$D60*_c3+'Input spectra'!$Y59))</f>
        <v>1.9975172389507141E-2</v>
      </c>
      <c r="H60">
        <f>H$2*EXP(- H$1 * ($B60*_c1+$C60*_c2+$D60*_c3+'Input spectra'!$Y59))</f>
        <v>1.9642604349001534E-2</v>
      </c>
      <c r="I60">
        <f>I$2*EXP(- I$1 * ($B60*_c1+$C60*_c2+$D60*_c3+'Input spectra'!$Y59))</f>
        <v>1.9314502570197772E-2</v>
      </c>
      <c r="J60">
        <f>J$2*EXP(- J$1 * ($B60*_c1+$C60*_c2+$D60*_c3+'Input spectra'!$Y59))</f>
        <v>1.8990812668314424E-2</v>
      </c>
      <c r="K60">
        <f>K$2*EXP(- K$1 * ($B60*_c1+$C60*_c2+$D60*_c3+'Input spectra'!$Y59))</f>
        <v>1.8671480884551141E-2</v>
      </c>
      <c r="L60">
        <f>L$2*EXP(- L$1 * ($B60*_c1+$C60*_c2+$D60*_c3+'Input spectra'!$Y59))</f>
        <v>1.8356454079142492E-2</v>
      </c>
      <c r="M60">
        <f>M$2*EXP(- M$1 * ($B60*_c1+$C60*_c2+$D60*_c3+'Input spectra'!$Y59))</f>
        <v>1.8045679724486962E-2</v>
      </c>
      <c r="N60">
        <f>N$2*EXP(- N$1 * ($B60*_c1+$C60*_c2+$D60*_c3+'Input spectra'!$Y59))</f>
        <v>1.7739105898350208E-2</v>
      </c>
      <c r="O60">
        <f>O$2*EXP(- O$1 * ($B60*_c1+$C60*_c2+$D60*_c3+'Input spectra'!$Y59))</f>
        <v>1.743668127714192E-2</v>
      </c>
      <c r="P60">
        <f>P$2*EXP(- P$1 * ($B60*_c1+$C60*_c2+$D60*_c3+'Input spectra'!$Y59))</f>
        <v>1.7138355129265346E-2</v>
      </c>
      <c r="Q60">
        <f>Q$2*EXP(- Q$1 * ($B60*_c1+$C60*_c2+$D60*_c3+'Input spectra'!$Y59))</f>
        <v>1.6844077308538905E-2</v>
      </c>
      <c r="R60">
        <f>R$2*EXP(- R$1 * ($B60*_c1+$C60*_c2+$D60*_c3+'Input spectra'!$Y59))</f>
        <v>1.6553798247688937E-2</v>
      </c>
      <c r="S60">
        <f>S$2*EXP(- S$1 * ($B60*_c1+$C60*_c2+$D60*_c3+'Input spectra'!$Y59))</f>
        <v>1.6267468951912927E-2</v>
      </c>
      <c r="T60">
        <f>T$2*EXP(- T$1 * ($B60*_c1+$C60*_c2+$D60*_c3+'Input spectra'!$Y59))</f>
        <v>1.598504099251247E-2</v>
      </c>
      <c r="U60">
        <f>U$2*EXP(- U$1 * ($B60*_c1+$C60*_c2+$D60*_c3+'Input spectra'!$Y59))</f>
        <v>1.5706466500595196E-2</v>
      </c>
      <c r="V60">
        <f>V$2*EXP(- V$1 * ($B60*_c1+$C60*_c2+$D60*_c3+'Input spectra'!$Y59))</f>
        <v>1.5431698160844901E-2</v>
      </c>
      <c r="W60">
        <f>W$2*EXP(- W$1 * ($B60*_c1+$C60*_c2+$D60*_c3+'Input spectra'!$Y59))</f>
        <v>1.5160689205359238E-2</v>
      </c>
      <c r="X60">
        <f>X$2*EXP(- X$1 * ($B60*_c1+$C60*_c2+$D60*_c3+'Input spectra'!$Y59))</f>
        <v>1.4893393407554191E-2</v>
      </c>
      <c r="Y60">
        <f>Y$2*EXP(- Y$1 * ($B60*_c1+$C60*_c2+$D60*_c3+'Input spectra'!$Y59))</f>
        <v>1.4629765076134621E-2</v>
      </c>
      <c r="Z60">
        <f>Z$2*EXP(- Z$1 * ($B60*_c1+$C60*_c2+$D60*_c3+'Input spectra'!$Y59))</f>
        <v>1.4369759049130196E-2</v>
      </c>
      <c r="AA60">
        <f>AA$2*EXP(- AA$1 * ($B60*_c1+$C60*_c2+$D60*_c3+'Input spectra'!$Y59))</f>
        <v>1.4113330687996037E-2</v>
      </c>
      <c r="AB60">
        <f>AB$2*EXP(- AB$1 * ($B60*_c1+$C60*_c2+$D60*_c3+'Input spectra'!$Y59))</f>
        <v>1.3860435871777335E-2</v>
      </c>
      <c r="AC60">
        <f>AC$2*EXP(- AC$1 * ($B60*_c1+$C60*_c2+$D60*_c3+'Input spectra'!$Y59))</f>
        <v>1.3611030991337307E-2</v>
      </c>
      <c r="AD60">
        <f>AD$2*EXP(- AD$1 * ($B60*_c1+$C60*_c2+$D60*_c3+'Input spectra'!$Y59))</f>
        <v>1.3365072943647785E-2</v>
      </c>
      <c r="AE60">
        <f>AE$2*EXP(- AE$1 * ($B60*_c1+$C60*_c2+$D60*_c3+'Input spectra'!$Y59))</f>
        <v>1.3122519126141796E-2</v>
      </c>
      <c r="AF60">
        <f>AF$2*EXP(- AF$1 * ($B60*_c1+$C60*_c2+$D60*_c3+'Input spectra'!$Y59))</f>
        <v>1.2883327431127455E-2</v>
      </c>
      <c r="AG60">
        <f>AG$2*EXP(- AG$1 * ($B60*_c1+$C60*_c2+$D60*_c3+'Input spectra'!$Y59))</f>
        <v>1.264745624026254E-2</v>
      </c>
      <c r="AH60">
        <f>AH$2*EXP(- AH$1 * ($B60*_c1+$C60*_c2+$D60*_c3+'Input spectra'!$Y59))</f>
        <v>1.2414864419089063E-2</v>
      </c>
      <c r="AI60">
        <f>AI$2*EXP(- AI$1 * ($B60*_c1+$C60*_c2+$D60*_c3+'Input spectra'!$Y59))</f>
        <v>1.2185511311627253E-2</v>
      </c>
      <c r="AJ60">
        <f>AJ$2*EXP(- AJ$1 * ($B60*_c1+$C60*_c2+$D60*_c3+'Input spectra'!$Y59))</f>
        <v>1.1959356735028272E-2</v>
      </c>
      <c r="AK60">
        <f>AK$2*EXP(- AK$1 * ($B60*_c1+$C60*_c2+$D60*_c3+'Input spectra'!$Y59))</f>
        <v>1.1736360974285064E-2</v>
      </c>
      <c r="AL60">
        <f>AL$2*EXP(- AL$1 * ($B60*_c1+$C60*_c2+$D60*_c3+'Input spectra'!$Y59))</f>
        <v>1.1516484777000702E-2</v>
      </c>
      <c r="AM60">
        <f>AM$2*EXP(- AM$1 * ($B60*_c1+$C60*_c2+$D60*_c3+'Input spectra'!$Y59))</f>
        <v>1.1299689348213642E-2</v>
      </c>
      <c r="AN60">
        <f>AN$2*EXP(- AN$1 * ($B60*_c1+$C60*_c2+$D60*_c3+'Input spectra'!$Y59))</f>
        <v>1.1085936345279259E-2</v>
      </c>
      <c r="AO60">
        <f>AO$2*EXP(- AO$1 * ($B60*_c1+$C60*_c2+$D60*_c3+'Input spectra'!$Y59))</f>
        <v>1.087518787280705E-2</v>
      </c>
      <c r="AP60">
        <f>AP$2*EXP(- AP$1 * ($B60*_c1+$C60*_c2+$D60*_c3+'Input spectra'!$Y59))</f>
        <v>1.0667406477652972E-2</v>
      </c>
      <c r="AQ60">
        <f>AQ$2*EXP(- AQ$1 * ($B60*_c1+$C60*_c2+$D60*_c3+'Input spectra'!$Y59))</f>
        <v>1.0462555143966263E-2</v>
      </c>
      <c r="AR60">
        <f>AR$2*EXP(- AR$1 * ($B60*_c1+$C60*_c2+$D60*_c3+'Input spectra'!$Y59))</f>
        <v>1.0260597288290159E-2</v>
      </c>
      <c r="AS60">
        <f>AS$2*EXP(- AS$1 * ($B60*_c1+$C60*_c2+$D60*_c3+'Input spectra'!$Y59))</f>
        <v>1.0061496754716036E-2</v>
      </c>
      <c r="AT60">
        <f>AT$2*EXP(- AT$1 * ($B60*_c1+$C60*_c2+$D60*_c3+'Input spectra'!$Y59))</f>
        <v>9.8652178100902665E-3</v>
      </c>
      <c r="AU60">
        <f>AU$2*EXP(- AU$1 * ($B60*_c1+$C60*_c2+$D60*_c3+'Input spectra'!$Y59))</f>
        <v>9.671725139273309E-3</v>
      </c>
      <c r="AV60">
        <f>AV$2*EXP(- AV$1 * ($B60*_c1+$C60*_c2+$D60*_c3+'Input spectra'!$Y59))</f>
        <v>9.4809838404504958E-3</v>
      </c>
      <c r="AW60">
        <f>AW$2*EXP(- AW$1 * ($B60*_c1+$C60*_c2+$D60*_c3+'Input spectra'!$Y59))</f>
        <v>9.2929594204938775E-3</v>
      </c>
      <c r="AX60">
        <f>AX$2*EXP(- AX$1 * ($B60*_c1+$C60*_c2+$D60*_c3+'Input spectra'!$Y59))</f>
        <v>9.1076177903746686E-3</v>
      </c>
      <c r="AY60">
        <f>AY$2*EXP(- AY$1 * ($B60*_c1+$C60*_c2+$D60*_c3+'Input spectra'!$Y59))</f>
        <v>8.0564999456982679E-3</v>
      </c>
      <c r="AZ60">
        <f>AZ$2*EXP(- AZ$1 * ($B60*_c1+$C60*_c2+$D60*_c3+'Input spectra'!$Y59))</f>
        <v>6.8504358992953996E-3</v>
      </c>
      <c r="BA60">
        <f>BA$2*EXP(- BA$1 * ($B60*_c1+$C60*_c2+$D60*_c3+'Input spectra'!$Y59))</f>
        <v>6.136561068164576E-3</v>
      </c>
      <c r="BB60">
        <f>BB$2*EXP(- BB$1 * ($B60*_c1+$C60*_c2+$D60*_c3+'Input spectra'!$Y59))</f>
        <v>5.5937583556384396E-3</v>
      </c>
      <c r="BC60">
        <f>BC$2*EXP(- BC$1 * ($B60*_c1+$C60*_c2+$D60*_c3+'Input spectra'!$Y59))</f>
        <v>5.1494799990761441E-3</v>
      </c>
      <c r="BD60">
        <f>BD$2*EXP(- BD$1 * ($B60*_c1+$C60*_c2+$D60*_c3+'Input spectra'!$Y59))</f>
        <v>4.772088939074718E-3</v>
      </c>
      <c r="BE60">
        <f>BE$2*EXP(- BE$1 * ($B60*_c1+$C60*_c2+$D60*_c3+'Input spectra'!$Y59))</f>
        <v>4.4441533702875777E-3</v>
      </c>
      <c r="BF60">
        <f>BF$2*EXP(- BF$1 * ($B60*_c1+$C60*_c2+$D60*_c3+'Input spectra'!$Y59))</f>
        <v>4.1547506161089221E-3</v>
      </c>
      <c r="BG60">
        <f>BG$2*EXP(- BG$1 * ($B60*_c1+$C60*_c2+$D60*_c3+'Input spectra'!$Y59))</f>
        <v>3.8964504909416425E-3</v>
      </c>
      <c r="BH60">
        <f>BH$2*EXP(- BH$1 * ($B60*_c1+$C60*_c2+$D60*_c3+'Input spectra'!$Y59))</f>
        <v>3.6639017269947762E-3</v>
      </c>
      <c r="BI60">
        <f>BI$2*EXP(- BI$1 * ($B60*_c1+$C60*_c2+$D60*_c3+'Input spectra'!$Y59))</f>
        <v>3.4530855302441739E-3</v>
      </c>
      <c r="BJ60">
        <f>BJ$2*EXP(- BJ$1 * ($B60*_c1+$C60*_c2+$D60*_c3+'Input spectra'!$Y59))</f>
        <v>3.2608858505872467E-3</v>
      </c>
      <c r="BK60">
        <f>BK$2*EXP(- BK$1 * ($B60*_c1+$C60*_c2+$D60*_c3+'Input spectra'!$Y59))</f>
        <v>3.084825189395686E-3</v>
      </c>
      <c r="BL60">
        <f>BL$2*EXP(- BL$1 * ($B60*_c1+$C60*_c2+$D60*_c3+'Input spectra'!$Y59))</f>
        <v>2.9228935527044453E-3</v>
      </c>
      <c r="BM60">
        <f>BM$2*EXP(- BM$1 * ($B60*_c1+$C60*_c2+$D60*_c3+'Input spectra'!$Y59))</f>
        <v>2.7734329779971461E-3</v>
      </c>
      <c r="BN60">
        <f>BN$2*EXP(- BN$1 * ($B60*_c1+$C60*_c2+$D60*_c3+'Input spectra'!$Y59))</f>
        <v>2.6350568391058523E-3</v>
      </c>
      <c r="BO60">
        <f>BO$2*EXP(- BO$1 * ($B60*_c1+$C60*_c2+$D60*_c3+'Input spectra'!$Y59))</f>
        <v>2.506591796679196E-3</v>
      </c>
      <c r="BP60">
        <f>BP$2*EXP(- BP$1 * ($B60*_c1+$C60*_c2+$D60*_c3+'Input spectra'!$Y59))</f>
        <v>2.3870349972625639E-3</v>
      </c>
      <c r="BQ60">
        <f>BQ$2*EXP(- BQ$1 * ($B60*_c1+$C60*_c2+$D60*_c3+'Input spectra'!$Y59))</f>
        <v>2.2755218394664356E-3</v>
      </c>
      <c r="BR60">
        <f>BR$2*EXP(- BR$1 * ($B60*_c1+$C60*_c2+$D60*_c3+'Input spectra'!$Y59))</f>
        <v>2.1713012474642284E-3</v>
      </c>
      <c r="BS60">
        <f>BS$2*EXP(- BS$1 * ($B60*_c1+$C60*_c2+$D60*_c3+'Input spectra'!$Y59))</f>
        <v>2.0737163952897499E-3</v>
      </c>
      <c r="BT60">
        <f>BT$2*EXP(- BT$1 * ($B60*_c1+$C60*_c2+$D60*_c3+'Input spectra'!$Y59))</f>
        <v>1.9821894653297748E-3</v>
      </c>
      <c r="BU60">
        <f>BU$2*EXP(- BU$1 * ($B60*_c1+$C60*_c2+$D60*_c3+'Input spectra'!$Y59))</f>
        <v>1.8962094437665652E-3</v>
      </c>
      <c r="BV60">
        <f>BV$2*EXP(- BV$1 * ($B60*_c1+$C60*_c2+$D60*_c3+'Input spectra'!$Y59))</f>
        <v>1.8153222372091779E-3</v>
      </c>
      <c r="BW60">
        <f>BW$2*EXP(- BW$1 * ($B60*_c1+$C60*_c2+$D60*_c3+'Input spectra'!$Y59))</f>
        <v>1.7391225877832282E-3</v>
      </c>
      <c r="BX60">
        <f>BX$2*EXP(- BX$1 * ($B60*_c1+$C60*_c2+$D60*_c3+'Input spectra'!$Y59))</f>
        <v>1.6672473988971906E-3</v>
      </c>
      <c r="BY60">
        <f>BY$2*EXP(- BY$1 * ($B60*_c1+$C60*_c2+$D60*_c3+'Input spectra'!$Y59))</f>
        <v>1.5993701799043786E-3</v>
      </c>
      <c r="BZ60">
        <f>BZ$2*EXP(- BZ$1 * ($B60*_c1+$C60*_c2+$D60*_c3+'Input spectra'!$Y59))</f>
        <v>1.5351963872633964E-3</v>
      </c>
      <c r="CA60">
        <f>CA$2*EXP(- CA$1 * ($B60*_c1+$C60*_c2+$D60*_c3+'Input spectra'!$Y59))</f>
        <v>1.4744594906756963E-3</v>
      </c>
      <c r="CB60">
        <f>CB$2*EXP(- CB$1 * ($B60*_c1+$C60*_c2+$D60*_c3+'Input spectra'!$Y59))</f>
        <v>1.4169176304803536E-3</v>
      </c>
      <c r="CC60">
        <f>CC$2*EXP(- CC$1 * ($B60*_c1+$C60*_c2+$D60*_c3+'Input spectra'!$Y59))</f>
        <v>1.3623507610168177E-3</v>
      </c>
      <c r="CD60">
        <f>CD$2*EXP(- CD$1 * ($B60*_c1+$C60*_c2+$D60*_c3+'Input spectra'!$Y59))</f>
        <v>1.3105581962901789E-3</v>
      </c>
      <c r="CE60">
        <f>CE$2*EXP(- CE$1 * ($B60*_c1+$C60*_c2+$D60*_c3+'Input spectra'!$Y59))</f>
        <v>1.2613564908914646E-3</v>
      </c>
      <c r="CF60">
        <f>CF$2*EXP(- CF$1 * ($B60*_c1+$C60*_c2+$D60*_c3+'Input spectra'!$Y59))</f>
        <v>1.2145776020197703E-3</v>
      </c>
      <c r="CG60">
        <f>CG$2*EXP(- CG$1 * ($B60*_c1+$C60*_c2+$D60*_c3+'Input spectra'!$Y59))</f>
        <v>1.1700672885477676E-3</v>
      </c>
      <c r="CH60">
        <f>CH$2*EXP(- CH$1 * ($B60*_c1+$C60*_c2+$D60*_c3+'Input spectra'!$Y59))</f>
        <v>1.1276837110411381E-3</v>
      </c>
      <c r="CI60">
        <f>CI$2*EXP(- CI$1 * ($B60*_c1+$C60*_c2+$D60*_c3+'Input spectra'!$Y59))</f>
        <v>1.0872962029824941E-3</v>
      </c>
      <c r="CJ60">
        <f>CJ$2*EXP(- CJ$1 * ($B60*_c1+$C60*_c2+$D60*_c3+'Input spectra'!$Y59))</f>
        <v>1.0487841885310168E-3</v>
      </c>
      <c r="CK60">
        <f>CK$2*EXP(- CK$1 * ($B60*_c1+$C60*_c2+$D60*_c3+'Input spectra'!$Y59))</f>
        <v>1.0120362262484358E-3</v>
      </c>
      <c r="CL60">
        <f>CL$2*EXP(- CL$1 * ($B60*_c1+$C60*_c2+$D60*_c3+'Input spectra'!$Y59))</f>
        <v>9.7694916155070138E-4</v>
      </c>
      <c r="CM60">
        <f>CM$2*EXP(- CM$1 * ($B60*_c1+$C60*_c2+$D60*_c3+'Input spectra'!$Y59))</f>
        <v>9.434273733640125E-4</v>
      </c>
      <c r="CN60">
        <f>CN$2*EXP(- CN$1 * ($B60*_c1+$C60*_c2+$D60*_c3+'Input spectra'!$Y59))</f>
        <v>9.1138210269786038E-4</v>
      </c>
      <c r="CO60">
        <f>CO$2*EXP(- CO$1 * ($B60*_c1+$C60*_c2+$D60*_c3+'Input spectra'!$Y59))</f>
        <v>8.8073085269290525E-4</v>
      </c>
      <c r="CP60">
        <f>CP$2*EXP(- CP$1 * ($B60*_c1+$C60*_c2+$D60*_c3+'Input spectra'!$Y59))</f>
        <v>8.5139685123315843E-4</v>
      </c>
      <c r="CQ60">
        <f>CQ$2*EXP(- CQ$1 * ($B60*_c1+$C60*_c2+$D60*_c3+'Input spectra'!$Y59))</f>
        <v>8.2330856848945226E-4</v>
      </c>
      <c r="CR60">
        <f>CR$2*EXP(- CR$1 * ($B60*_c1+$C60*_c2+$D60*_c3+'Input spectra'!$Y59))</f>
        <v>7.9639928283153645E-4</v>
      </c>
      <c r="CS60">
        <f>CS$2*EXP(- CS$1 * ($B60*_c1+$C60*_c2+$D60*_c3+'Input spectra'!$Y59))</f>
        <v>5.1022732424971435E-4</v>
      </c>
      <c r="CT60">
        <f>CT$2*EXP(- CT$1 * ($B60*_c1+$C60*_c2+$D60*_c3+'Input spectra'!$Y59))</f>
        <v>3.2976938444077283E-4</v>
      </c>
      <c r="CU60">
        <f>CU$2*EXP(- CU$1 * ($B60*_c1+$C60*_c2+$D60*_c3+'Input spectra'!$Y59))</f>
        <v>2.2725386971839557E-4</v>
      </c>
      <c r="CV60">
        <f>CV$2*EXP(- CV$1 * ($B60*_c1+$C60*_c2+$D60*_c3+'Input spectra'!$Y59))</f>
        <v>1.5731302475483703E-4</v>
      </c>
      <c r="CW60">
        <f>CW$2*EXP(- CW$1 * ($B60*_c1+$C60*_c2+$D60*_c3+'Input spectra'!$Y59))</f>
        <v>1.0688567461462636E-4</v>
      </c>
      <c r="CX60">
        <f>CX$2*EXP(- CX$1 * ($B60*_c1+$C60*_c2+$D60*_c3+'Input spectra'!$Y59))</f>
        <v>6.9915485361595693E-5</v>
      </c>
      <c r="CY60">
        <f>CY$2*EXP(- CY$1 * ($B60*_c1+$C60*_c2+$D60*_c3+'Input spectra'!$Y59))</f>
        <v>4.2965030711759138E-5</v>
      </c>
      <c r="CZ60">
        <f>CZ$2*EXP(- CZ$1 * ($B60*_c1+$C60*_c2+$D60*_c3+'Input spectra'!$Y59))</f>
        <v>2.3840908444433081E-5</v>
      </c>
      <c r="DA60">
        <f>DA$2*EXP(- DA$1 * ($B60*_c1+$C60*_c2+$D60*_c3+'Input spectra'!$Y59))</f>
        <v>1.1031188847824638E-5</v>
      </c>
      <c r="DB60">
        <f>DB$2*EXP(- DB$1 * ($B60*_c1+$C60*_c2+$D60*_c3+'Input spectra'!$Y59))</f>
        <v>3.4349556196901144E-6</v>
      </c>
      <c r="DC60">
        <f>DC$2*EXP(- DC$1 * ($B60*_c1+$C60*_c2+$D60*_c3+'Input spectra'!$Y59))</f>
        <v>2.1711863573740846E-7</v>
      </c>
      <c r="DD60">
        <f>DD$2*EXP(- DD$1 * ($B60*_c1+$C60*_c2+$D60*_c3+'Input spectra'!$Y59))</f>
        <v>0</v>
      </c>
      <c r="DE60">
        <f>DE$2*EXP(- DE$1 * ($B60*_c1+$C60*_c2+$D60*_c3+'Input spectra'!$Y59))</f>
        <v>0</v>
      </c>
      <c r="DF60">
        <f>DF$2*EXP(- DF$1 * ($B60*_c1+$C60*_c2+$D60*_c3+'Input spectra'!$Y59))</f>
        <v>0</v>
      </c>
      <c r="DG60">
        <f>DG$2*EXP(- DG$1 * ($B60*_c1+$C60*_c2+$D60*_c3+'Input spectra'!$Y59))</f>
        <v>0</v>
      </c>
      <c r="DH60">
        <f>DH$2*EXP(- DH$1 * ($B60*_c1+$C60*_c2+$D60*_c3+'Input spectra'!$Y59))</f>
        <v>0</v>
      </c>
      <c r="DI60">
        <f>DI$2*EXP(- DI$1 * ($B60*_c1+$C60*_c2+$D60*_c3+'Input spectra'!$Y59))</f>
        <v>0</v>
      </c>
      <c r="DJ60">
        <f>DJ$2*EXP(- DJ$1 * ($B60*_c1+$C60*_c2+$D60*_c3+'Input spectra'!$Y59))</f>
        <v>0</v>
      </c>
      <c r="DK60">
        <f>DK$2*EXP(- DK$1 * ($B60*_c1+$C60*_c2+$D60*_c3+'Input spectra'!$Y59))</f>
        <v>0</v>
      </c>
      <c r="DL60">
        <f>DL$2*EXP(- DL$1 * ($B60*_c1+$C60*_c2+$D60*_c3+'Input spectra'!$Y59))</f>
        <v>0</v>
      </c>
      <c r="DM60">
        <f>DM$2*EXP(- DM$1 * ($B60*_c1+$C60*_c2+$D60*_c3+'Input spectra'!$Y59))</f>
        <v>0</v>
      </c>
      <c r="DN60">
        <f>DN$2*EXP(- DN$1 * ($B60*_c1+$C60*_c2+$D60*_c3+'Input spectra'!$Y59))</f>
        <v>0</v>
      </c>
      <c r="DO60">
        <f>DO$2*EXP(- DO$1 * ($B60*_c1+$C60*_c2+$D60*_c3+'Input spectra'!$Y59))</f>
        <v>0</v>
      </c>
      <c r="DP60">
        <f>DP$2*EXP(- DP$1 * ($B60*_c1+$C60*_c2+$D60*_c3+'Input spectra'!$Y59))</f>
        <v>0</v>
      </c>
      <c r="DQ60">
        <f>DQ$2*EXP(- DQ$1 * ($B60*_c1+$C60*_c2+$D60*_c3+'Input spectra'!$Y59))</f>
        <v>0</v>
      </c>
      <c r="DR60">
        <f>DR$2*EXP(- DR$1 * ($B60*_c1+$C60*_c2+$D60*_c3+'Input spectra'!$Y59))</f>
        <v>0</v>
      </c>
      <c r="DS60">
        <f>DS$2*EXP(- DS$1 * ($B60*_c1+$C60*_c2+$D60*_c3+'Input spectra'!$Y59))</f>
        <v>0</v>
      </c>
      <c r="DT60">
        <f>DT$2*EXP(- DT$1 * ($B60*_c1+$C60*_c2+$D60*_c3+'Input spectra'!$Y59))</f>
        <v>0</v>
      </c>
      <c r="DU60">
        <f>DU$2*EXP(- DU$1 * ($B60*_c1+$C60*_c2+$D60*_c3+'Input spectra'!$Y59))</f>
        <v>0</v>
      </c>
      <c r="DV60">
        <f>DV$2*EXP(- DV$1 * ($B60*_c1+$C60*_c2+$D60*_c3+'Input spectra'!$Y59))</f>
        <v>0</v>
      </c>
      <c r="DW60">
        <f>DW$2*EXP(- DW$1 * ($B60*_c1+$C60*_c2+$D60*_c3+'Input spectra'!$Y59))</f>
        <v>0</v>
      </c>
      <c r="DX60">
        <f>DX$2*EXP(- DX$1 * ($B60*_c1+$C60*_c2+$D60*_c3+'Input spectra'!$Y59))</f>
        <v>0</v>
      </c>
      <c r="DY60">
        <f>DY$2*EXP(- DY$1 * ($B60*_c1+$C60*_c2+$D60*_c3+'Input spectra'!$Y59))</f>
        <v>0</v>
      </c>
      <c r="DZ60">
        <f>DZ$2*EXP(- DZ$1 * ($B60*_c1+$C60*_c2+$D60*_c3+'Input spectra'!$Y59))</f>
        <v>0</v>
      </c>
      <c r="EA60">
        <f>EA$2*EXP(- EA$1 * ($B60*_c1+$C60*_c2+$D60*_c3+'Input spectra'!$Y59))</f>
        <v>0</v>
      </c>
      <c r="EB60">
        <f>EB$2*EXP(- EB$1 * ($B60*_c1+$C60*_c2+$D60*_c3+'Input spectra'!$Y59))</f>
        <v>0</v>
      </c>
      <c r="EC60">
        <f>EC$2*EXP(- EC$1 * ($B60*_c1+$C60*_c2+$D60*_c3+'Input spectra'!$Y59))</f>
        <v>0</v>
      </c>
      <c r="ED60">
        <f>ED$2*EXP(- ED$1 * ($B60*_c1+$C60*_c2+$D60*_c3+'Input spectra'!$Y59))</f>
        <v>0</v>
      </c>
      <c r="EE60">
        <f>EE$2*EXP(- EE$1 * ($B60*_c1+$C60*_c2+$D60*_c3+'Input spectra'!$Y59))</f>
        <v>0</v>
      </c>
      <c r="EF60">
        <f>EF$2*EXP(- EF$1 * ($B60*_c1+$C60*_c2+$D60*_c3+'Input spectra'!$Y59))</f>
        <v>0</v>
      </c>
      <c r="EG60">
        <f>EG$2*EXP(- EG$1 * ($B60*_c1+$C60*_c2+$D60*_c3+'Input spectra'!$Y59))</f>
        <v>0</v>
      </c>
      <c r="EH60">
        <f>EH$2*EXP(- EH$1 * ($B60*_c1+$C60*_c2+$D60*_c3+'Input spectra'!$Y59))</f>
        <v>0</v>
      </c>
      <c r="EI60">
        <f>EI$2*EXP(- EI$1 * ($B60*_c1+$C60*_c2+$D60*_c3+'Input spectra'!$Y59))</f>
        <v>0</v>
      </c>
      <c r="EJ60">
        <f>EJ$2*EXP(- EJ$1 * ($B60*_c1+$C60*_c2+$D60*_c3+'Input spectra'!$Y59))</f>
        <v>0</v>
      </c>
      <c r="EK60">
        <f>EK$2*EXP(- EK$1 * ($B60*_c1+$C60*_c2+$D60*_c3+'Input spectra'!$Y59))</f>
        <v>0</v>
      </c>
      <c r="EL60">
        <f>EL$2*EXP(- EL$1 * ($B60*_c1+$C60*_c2+$D60*_c3+'Input spectra'!$Y59))</f>
        <v>0</v>
      </c>
      <c r="EM60">
        <f>EM$2*EXP(- EM$1 * ($B60*_c1+$C60*_c2+$D60*_c3+'Input spectra'!$Y59))</f>
        <v>0</v>
      </c>
      <c r="EN60">
        <f>EN$2*EXP(- EN$1 * ($B60*_c1+$C60*_c2+$D60*_c3+'Input spectra'!$Y59))</f>
        <v>0</v>
      </c>
      <c r="EO60">
        <f>EO$2*EXP(- EO$1 * ($B60*_c1+$C60*_c2+$D60*_c3+'Input spectra'!$Y59))</f>
        <v>0</v>
      </c>
      <c r="EP60">
        <f>EP$2*EXP(- EP$1 * ($B60*_c1+$C60*_c2+$D60*_c3+'Input spectra'!$Y59))</f>
        <v>0</v>
      </c>
      <c r="EQ60">
        <f>EQ$2*EXP(- EQ$1 * ($B60*_c1+$C60*_c2+$D60*_c3+'Input spectra'!$Y59))</f>
        <v>0</v>
      </c>
      <c r="ER60">
        <f>ER$2*EXP(- ER$1 * ($B60*_c1+$C60*_c2+$D60*_c3+'Input spectra'!$Y59))</f>
        <v>0</v>
      </c>
      <c r="ES60">
        <f>ES$2*EXP(- ES$1 * ($B60*_c1+$C60*_c2+$D60*_c3+'Input spectra'!$Y59))</f>
        <v>0</v>
      </c>
      <c r="ET60">
        <f>ET$2*EXP(- ET$1 * ($B60*_c1+$C60*_c2+$D60*_c3+'Input spectra'!$Y59))</f>
        <v>0</v>
      </c>
      <c r="EU60">
        <f>EU$2*EXP(- EU$1 * ($B60*_c1+$C60*_c2+$D60*_c3+'Input spectra'!$Y59))</f>
        <v>0</v>
      </c>
      <c r="EV60">
        <f>EV$2*EXP(- EV$1 * ($B60*_c1+$C60*_c2+$D60*_c3+'Input spectra'!$Y59))</f>
        <v>0</v>
      </c>
      <c r="EW60">
        <f>EW$2*EXP(- EW$1 * ($B60*_c1+$C60*_c2+$D60*_c3+'Input spectra'!$Y59))</f>
        <v>0</v>
      </c>
      <c r="EX60">
        <f>EX$2*EXP(- EX$1 * ($B60*_c1+$C60*_c2+$D60*_c3+'Input spectra'!$Y59))</f>
        <v>0</v>
      </c>
      <c r="EY60">
        <f>EY$2*EXP(- EY$1 * ($B60*_c1+$C60*_c2+$D60*_c3+'Input spectra'!$Y59))</f>
        <v>0</v>
      </c>
      <c r="FA60">
        <f t="shared" si="0"/>
        <v>0.77331594056213793</v>
      </c>
      <c r="FD60">
        <f>(1-EXP(-($B60*_c1+$C60*_c2+$D60*_c3+'Input spectra'!$Y59)*_t))/2</f>
        <v>2.2888518123558521E-2</v>
      </c>
      <c r="FE60">
        <f>LN(1-FD60)/(-($B60*_c1+$C60*_c2+$D60*_c3+'Input spectra'!$Y59))</f>
        <v>0.24707164787515254</v>
      </c>
    </row>
    <row r="61" spans="1:161" x14ac:dyDescent="0.25">
      <c r="A61">
        <v>570</v>
      </c>
      <c r="B61">
        <f>'Input spectra'!B60</f>
        <v>4.5385749919163304E-3</v>
      </c>
      <c r="C61">
        <f>'Input spectra'!D60</f>
        <v>0</v>
      </c>
      <c r="D61">
        <f>'Input spectra'!F60</f>
        <v>0</v>
      </c>
      <c r="E61">
        <f>E$2*EXP(- E$1 * ($B61*_c1+$C61*_c2+$D61*_c3+'Input spectra'!$Y60))</f>
        <v>2.0653927966864227E-2</v>
      </c>
      <c r="F61">
        <f>F$2*EXP(- F$1 * ($B61*_c1+$C61*_c2+$D61*_c3+'Input spectra'!$Y60))</f>
        <v>2.0357139598583606E-2</v>
      </c>
      <c r="G61">
        <f>G$2*EXP(- G$1 * ($B61*_c1+$C61*_c2+$D61*_c3+'Input spectra'!$Y60))</f>
        <v>2.0063536145794071E-2</v>
      </c>
      <c r="H61">
        <f>H$2*EXP(- H$1 * ($B61*_c1+$C61*_c2+$D61*_c3+'Input spectra'!$Y60))</f>
        <v>1.977308726014931E-2</v>
      </c>
      <c r="I61">
        <f>I$2*EXP(- I$1 * ($B61*_c1+$C61*_c2+$D61*_c3+'Input spectra'!$Y60))</f>
        <v>1.9485762864296718E-2</v>
      </c>
      <c r="J61">
        <f>J$2*EXP(- J$1 * ($B61*_c1+$C61*_c2+$D61*_c3+'Input spectra'!$Y60))</f>
        <v>1.9201533149554875E-2</v>
      </c>
      <c r="K61">
        <f>K$2*EXP(- K$1 * ($B61*_c1+$C61*_c2+$D61*_c3+'Input spectra'!$Y60))</f>
        <v>1.8920368573610361E-2</v>
      </c>
      <c r="L61">
        <f>L$2*EXP(- L$1 * ($B61*_c1+$C61*_c2+$D61*_c3+'Input spectra'!$Y60))</f>
        <v>1.8642239858233729E-2</v>
      </c>
      <c r="M61">
        <f>M$2*EXP(- M$1 * ($B61*_c1+$C61*_c2+$D61*_c3+'Input spectra'!$Y60))</f>
        <v>1.8367117987014594E-2</v>
      </c>
      <c r="N61">
        <f>N$2*EXP(- N$1 * ($B61*_c1+$C61*_c2+$D61*_c3+'Input spectra'!$Y60))</f>
        <v>1.8094974203115507E-2</v>
      </c>
      <c r="O61">
        <f>O$2*EXP(- O$1 * ($B61*_c1+$C61*_c2+$D61*_c3+'Input spectra'!$Y60))</f>
        <v>1.7825780007044646E-2</v>
      </c>
      <c r="P61">
        <f>P$2*EXP(- P$1 * ($B61*_c1+$C61*_c2+$D61*_c3+'Input spectra'!$Y60))</f>
        <v>1.7559507154446978E-2</v>
      </c>
      <c r="Q61">
        <f>Q$2*EXP(- Q$1 * ($B61*_c1+$C61*_c2+$D61*_c3+'Input spectra'!$Y60))</f>
        <v>1.7296127653913963E-2</v>
      </c>
      <c r="R61">
        <f>R$2*EXP(- R$1 * ($B61*_c1+$C61*_c2+$D61*_c3+'Input spectra'!$Y60))</f>
        <v>1.7035613764811421E-2</v>
      </c>
      <c r="S61">
        <f>S$2*EXP(- S$1 * ($B61*_c1+$C61*_c2+$D61*_c3+'Input spectra'!$Y60))</f>
        <v>1.6777937995125575E-2</v>
      </c>
      <c r="T61">
        <f>T$2*EXP(- T$1 * ($B61*_c1+$C61*_c2+$D61*_c3+'Input spectra'!$Y60))</f>
        <v>1.652307309932707E-2</v>
      </c>
      <c r="U61">
        <f>U$2*EXP(- U$1 * ($B61*_c1+$C61*_c2+$D61*_c3+'Input spectra'!$Y60))</f>
        <v>1.6270992076252797E-2</v>
      </c>
      <c r="V61">
        <f>V$2*EXP(- V$1 * ($B61*_c1+$C61*_c2+$D61*_c3+'Input spectra'!$Y60))</f>
        <v>1.6021668167005395E-2</v>
      </c>
      <c r="W61">
        <f>W$2*EXP(- W$1 * ($B61*_c1+$C61*_c2+$D61*_c3+'Input spectra'!$Y60))</f>
        <v>1.5775074852870323E-2</v>
      </c>
      <c r="X61">
        <f>X$2*EXP(- X$1 * ($B61*_c1+$C61*_c2+$D61*_c3+'Input spectra'!$Y60))</f>
        <v>1.55311858532503E-2</v>
      </c>
      <c r="Y61">
        <f>Y$2*EXP(- Y$1 * ($B61*_c1+$C61*_c2+$D61*_c3+'Input spectra'!$Y60))</f>
        <v>1.5289975123616982E-2</v>
      </c>
      <c r="Z61">
        <f>Z$2*EXP(- Z$1 * ($B61*_c1+$C61*_c2+$D61*_c3+'Input spectra'!$Y60))</f>
        <v>1.5051416853479792E-2</v>
      </c>
      <c r="AA61">
        <f>AA$2*EXP(- AA$1 * ($B61*_c1+$C61*_c2+$D61*_c3+'Input spectra'!$Y60))</f>
        <v>1.4815485464371675E-2</v>
      </c>
      <c r="AB61">
        <f>AB$2*EXP(- AB$1 * ($B61*_c1+$C61*_c2+$D61*_c3+'Input spectra'!$Y60))</f>
        <v>1.4582155607851711E-2</v>
      </c>
      <c r="AC61">
        <f>AC$2*EXP(- AC$1 * ($B61*_c1+$C61*_c2+$D61*_c3+'Input spectra'!$Y60))</f>
        <v>1.4351402163524419E-2</v>
      </c>
      <c r="AD61">
        <f>AD$2*EXP(- AD$1 * ($B61*_c1+$C61*_c2+$D61*_c3+'Input spectra'!$Y60))</f>
        <v>1.4123200237075615E-2</v>
      </c>
      <c r="AE61">
        <f>AE$2*EXP(- AE$1 * ($B61*_c1+$C61*_c2+$D61*_c3+'Input spectra'!$Y60))</f>
        <v>1.3897525158324674E-2</v>
      </c>
      <c r="AF61">
        <f>AF$2*EXP(- AF$1 * ($B61*_c1+$C61*_c2+$D61*_c3+'Input spectra'!$Y60))</f>
        <v>1.367435247929312E-2</v>
      </c>
      <c r="AG61">
        <f>AG$2*EXP(- AG$1 * ($B61*_c1+$C61*_c2+$D61*_c3+'Input spectra'!$Y60))</f>
        <v>1.3453657972289333E-2</v>
      </c>
      <c r="AH61">
        <f>AH$2*EXP(- AH$1 * ($B61*_c1+$C61*_c2+$D61*_c3+'Input spectra'!$Y60))</f>
        <v>1.3235417628009288E-2</v>
      </c>
      <c r="AI61">
        <f>AI$2*EXP(- AI$1 * ($B61*_c1+$C61*_c2+$D61*_c3+'Input spectra'!$Y60))</f>
        <v>1.3019607653653191E-2</v>
      </c>
      <c r="AJ61">
        <f>AJ$2*EXP(- AJ$1 * ($B61*_c1+$C61*_c2+$D61*_c3+'Input spectra'!$Y60))</f>
        <v>1.2806204471057878E-2</v>
      </c>
      <c r="AK61">
        <f>AK$2*EXP(- AK$1 * ($B61*_c1+$C61*_c2+$D61*_c3+'Input spectra'!$Y60))</f>
        <v>1.2595184714844833E-2</v>
      </c>
      <c r="AL61">
        <f>AL$2*EXP(- AL$1 * ($B61*_c1+$C61*_c2+$D61*_c3+'Input spectra'!$Y60))</f>
        <v>1.2386525230583709E-2</v>
      </c>
      <c r="AM61">
        <f>AM$2*EXP(- AM$1 * ($B61*_c1+$C61*_c2+$D61*_c3+'Input spectra'!$Y60))</f>
        <v>1.2180203072971249E-2</v>
      </c>
      <c r="AN61">
        <f>AN$2*EXP(- AN$1 * ($B61*_c1+$C61*_c2+$D61*_c3+'Input spectra'!$Y60))</f>
        <v>1.1976195504025429E-2</v>
      </c>
      <c r="AO61">
        <f>AO$2*EXP(- AO$1 * ($B61*_c1+$C61*_c2+$D61*_c3+'Input spectra'!$Y60))</f>
        <v>1.1774479991294736E-2</v>
      </c>
      <c r="AP61">
        <f>AP$2*EXP(- AP$1 * ($B61*_c1+$C61*_c2+$D61*_c3+'Input spectra'!$Y60))</f>
        <v>1.1575034206082465E-2</v>
      </c>
      <c r="AQ61">
        <f>AQ$2*EXP(- AQ$1 * ($B61*_c1+$C61*_c2+$D61*_c3+'Input spectra'!$Y60))</f>
        <v>1.1377836021685871E-2</v>
      </c>
      <c r="AR61">
        <f>AR$2*EXP(- AR$1 * ($B61*_c1+$C61*_c2+$D61*_c3+'Input spectra'!$Y60))</f>
        <v>1.1182863511650076E-2</v>
      </c>
      <c r="AS61">
        <f>AS$2*EXP(- AS$1 * ($B61*_c1+$C61*_c2+$D61*_c3+'Input spectra'!$Y60))</f>
        <v>1.0990094948036645E-2</v>
      </c>
      <c r="AT61">
        <f>AT$2*EXP(- AT$1 * ($B61*_c1+$C61*_c2+$D61*_c3+'Input spectra'!$Y60))</f>
        <v>1.0799508799706642E-2</v>
      </c>
      <c r="AU61">
        <f>AU$2*EXP(- AU$1 * ($B61*_c1+$C61*_c2+$D61*_c3+'Input spectra'!$Y60))</f>
        <v>1.0611083730618091E-2</v>
      </c>
      <c r="AV61">
        <f>AV$2*EXP(- AV$1 * ($B61*_c1+$C61*_c2+$D61*_c3+'Input spectra'!$Y60))</f>
        <v>1.0424798598137743E-2</v>
      </c>
      <c r="AW61">
        <f>AW$2*EXP(- AW$1 * ($B61*_c1+$C61*_c2+$D61*_c3+'Input spectra'!$Y60))</f>
        <v>1.0240632451366961E-2</v>
      </c>
      <c r="AX61">
        <f>AX$2*EXP(- AX$1 * ($B61*_c1+$C61*_c2+$D61*_c3+'Input spectra'!$Y60))</f>
        <v>1.0058564529481683E-2</v>
      </c>
      <c r="AY61">
        <f>AY$2*EXP(- AY$1 * ($B61*_c1+$C61*_c2+$D61*_c3+'Input spectra'!$Y60))</f>
        <v>8.9173556826381752E-3</v>
      </c>
      <c r="AZ61">
        <f>AZ$2*EXP(- AZ$1 * ($B61*_c1+$C61*_c2+$D61*_c3+'Input spectra'!$Y60))</f>
        <v>7.599173483344642E-3</v>
      </c>
      <c r="BA61">
        <f>BA$2*EXP(- BA$1 * ($B61*_c1+$C61*_c2+$D61*_c3+'Input spectra'!$Y60))</f>
        <v>6.8223136856938654E-3</v>
      </c>
      <c r="BB61">
        <f>BB$2*EXP(- BB$1 * ($B61*_c1+$C61*_c2+$D61*_c3+'Input spectra'!$Y60))</f>
        <v>6.2325934130863896E-3</v>
      </c>
      <c r="BC61">
        <f>BC$2*EXP(- BC$1 * ($B61*_c1+$C61*_c2+$D61*_c3+'Input spectra'!$Y60))</f>
        <v>5.7502528507745497E-3</v>
      </c>
      <c r="BD61">
        <f>BD$2*EXP(- BD$1 * ($B61*_c1+$C61*_c2+$D61*_c3+'Input spectra'!$Y60))</f>
        <v>5.340606337682601E-3</v>
      </c>
      <c r="BE61">
        <f>BE$2*EXP(- BE$1 * ($B61*_c1+$C61*_c2+$D61*_c3+'Input spectra'!$Y60))</f>
        <v>4.984591209246071E-3</v>
      </c>
      <c r="BF61">
        <f>BF$2*EXP(- BF$1 * ($B61*_c1+$C61*_c2+$D61*_c3+'Input spectra'!$Y60))</f>
        <v>4.6702909937885789E-3</v>
      </c>
      <c r="BG61">
        <f>BG$2*EXP(- BG$1 * ($B61*_c1+$C61*_c2+$D61*_c3+'Input spectra'!$Y60))</f>
        <v>4.3896168470529077E-3</v>
      </c>
      <c r="BH61">
        <f>BH$2*EXP(- BH$1 * ($B61*_c1+$C61*_c2+$D61*_c3+'Input spectra'!$Y60))</f>
        <v>4.1367544185871184E-3</v>
      </c>
      <c r="BI61">
        <f>BI$2*EXP(- BI$1 * ($B61*_c1+$C61*_c2+$D61*_c3+'Input spectra'!$Y60))</f>
        <v>3.9073447374516745E-3</v>
      </c>
      <c r="BJ61">
        <f>BJ$2*EXP(- BJ$1 * ($B61*_c1+$C61*_c2+$D61*_c3+'Input spectra'!$Y60))</f>
        <v>3.6980132414029814E-3</v>
      </c>
      <c r="BK61">
        <f>BK$2*EXP(- BK$1 * ($B61*_c1+$C61*_c2+$D61*_c3+'Input spectra'!$Y60))</f>
        <v>3.506080597609487E-3</v>
      </c>
      <c r="BL61">
        <f>BL$2*EXP(- BL$1 * ($B61*_c1+$C61*_c2+$D61*_c3+'Input spectra'!$Y60))</f>
        <v>3.3293757161150109E-3</v>
      </c>
      <c r="BM61">
        <f>BM$2*EXP(- BM$1 * ($B61*_c1+$C61*_c2+$D61*_c3+'Input spectra'!$Y60))</f>
        <v>3.1661096748806265E-3</v>
      </c>
      <c r="BN61">
        <f>BN$2*EXP(- BN$1 * ($B61*_c1+$C61*_c2+$D61*_c3+'Input spectra'!$Y60))</f>
        <v>3.0147877256217117E-3</v>
      </c>
      <c r="BO61">
        <f>BO$2*EXP(- BO$1 * ($B61*_c1+$C61*_c2+$D61*_c3+'Input spectra'!$Y60))</f>
        <v>2.8741460709051357E-3</v>
      </c>
      <c r="BP61">
        <f>BP$2*EXP(- BP$1 * ($B61*_c1+$C61*_c2+$D61*_c3+'Input spectra'!$Y60))</f>
        <v>2.7431053044313708E-3</v>
      </c>
      <c r="BQ61">
        <f>BQ$2*EXP(- BQ$1 * ($B61*_c1+$C61*_c2+$D61*_c3+'Input spectra'!$Y60))</f>
        <v>2.620735387058609E-3</v>
      </c>
      <c r="BR61">
        <f>BR$2*EXP(- BR$1 * ($B61*_c1+$C61*_c2+$D61*_c3+'Input spectra'!$Y60))</f>
        <v>2.5062288101070332E-3</v>
      </c>
      <c r="BS61">
        <f>BS$2*EXP(- BS$1 * ($B61*_c1+$C61*_c2+$D61*_c3+'Input spectra'!$Y60))</f>
        <v>2.3988796972286824E-3</v>
      </c>
      <c r="BT61">
        <f>BT$2*EXP(- BT$1 * ($B61*_c1+$C61*_c2+$D61*_c3+'Input spectra'!$Y60))</f>
        <v>2.298067297144078E-3</v>
      </c>
      <c r="BU61">
        <f>BU$2*EXP(- BU$1 * ($B61*_c1+$C61*_c2+$D61*_c3+'Input spectra'!$Y60))</f>
        <v>2.2032427786244863E-3</v>
      </c>
      <c r="BV61">
        <f>BV$2*EXP(- BV$1 * ($B61*_c1+$C61*_c2+$D61*_c3+'Input spectra'!$Y60))</f>
        <v>2.1139185470285819E-3</v>
      </c>
      <c r="BW61">
        <f>BW$2*EXP(- BW$1 * ($B61*_c1+$C61*_c2+$D61*_c3+'Input spectra'!$Y60))</f>
        <v>2.0296595127203094E-3</v>
      </c>
      <c r="BX61">
        <f>BX$2*EXP(- BX$1 * ($B61*_c1+$C61*_c2+$D61*_c3+'Input spectra'!$Y60))</f>
        <v>1.9500758891137268E-3</v>
      </c>
      <c r="BY61">
        <f>BY$2*EXP(- BY$1 * ($B61*_c1+$C61*_c2+$D61*_c3+'Input spectra'!$Y60))</f>
        <v>1.8748172028883771E-3</v>
      </c>
      <c r="BZ61">
        <f>BZ$2*EXP(- BZ$1 * ($B61*_c1+$C61*_c2+$D61*_c3+'Input spectra'!$Y60))</f>
        <v>1.8035672746059563E-3</v>
      </c>
      <c r="CA61">
        <f>CA$2*EXP(- CA$1 * ($B61*_c1+$C61*_c2+$D61*_c3+'Input spectra'!$Y60))</f>
        <v>1.7360399834171962E-3</v>
      </c>
      <c r="CB61">
        <f>CB$2*EXP(- CB$1 * ($B61*_c1+$C61*_c2+$D61*_c3+'Input spectra'!$Y60))</f>
        <v>1.6719756707245731E-3</v>
      </c>
      <c r="CC61">
        <f>CC$2*EXP(- CC$1 * ($B61*_c1+$C61*_c2+$D61*_c3+'Input spectra'!$Y60))</f>
        <v>1.61113806861344E-3</v>
      </c>
      <c r="CD61">
        <f>CD$2*EXP(- CD$1 * ($B61*_c1+$C61*_c2+$D61*_c3+'Input spectra'!$Y60))</f>
        <v>1.5533116623850825E-3</v>
      </c>
      <c r="CE61">
        <f>CE$2*EXP(- CE$1 * ($B61*_c1+$C61*_c2+$D61*_c3+'Input spectra'!$Y60))</f>
        <v>1.4982994145883262E-3</v>
      </c>
      <c r="CF61">
        <f>CF$2*EXP(- CF$1 * ($B61*_c1+$C61*_c2+$D61*_c3+'Input spectra'!$Y60))</f>
        <v>1.4459207919521088E-3</v>
      </c>
      <c r="CG61">
        <f>CG$2*EXP(- CG$1 * ($B61*_c1+$C61*_c2+$D61*_c3+'Input spectra'!$Y60))</f>
        <v>1.3960100475787075E-3</v>
      </c>
      <c r="CH61">
        <f>CH$2*EXP(- CH$1 * ($B61*_c1+$C61*_c2+$D61*_c3+'Input spectra'!$Y60))</f>
        <v>1.3484147194013137E-3</v>
      </c>
      <c r="CI61">
        <f>CI$2*EXP(- CI$1 * ($B61*_c1+$C61*_c2+$D61*_c3+'Input spectra'!$Y60))</f>
        <v>1.3029943127819982E-3</v>
      </c>
      <c r="CJ61">
        <f>CJ$2*EXP(- CJ$1 * ($B61*_c1+$C61*_c2+$D61*_c3+'Input spectra'!$Y60))</f>
        <v>1.2596191406297247E-3</v>
      </c>
      <c r="CK61">
        <f>CK$2*EXP(- CK$1 * ($B61*_c1+$C61*_c2+$D61*_c3+'Input spectra'!$Y60))</f>
        <v>1.2181692988558074E-3</v>
      </c>
      <c r="CL61">
        <f>CL$2*EXP(- CL$1 * ($B61*_c1+$C61*_c2+$D61*_c3+'Input spectra'!$Y60))</f>
        <v>1.1785337585853612E-3</v>
      </c>
      <c r="CM61">
        <f>CM$2*EXP(- CM$1 * ($B61*_c1+$C61*_c2+$D61*_c3+'Input spectra'!$Y60))</f>
        <v>1.140609559483309E-3</v>
      </c>
      <c r="CN61">
        <f>CN$2*EXP(- CN$1 * ($B61*_c1+$C61*_c2+$D61*_c3+'Input spectra'!$Y60))</f>
        <v>1.1043010909673264E-3</v>
      </c>
      <c r="CO61">
        <f>CO$2*EXP(- CO$1 * ($B61*_c1+$C61*_c2+$D61*_c3+'Input spectra'!$Y60))</f>
        <v>1.0695194500726082E-3</v>
      </c>
      <c r="CP61">
        <f>CP$2*EXP(- CP$1 * ($B61*_c1+$C61*_c2+$D61*_c3+'Input spectra'!$Y60))</f>
        <v>1.0361818663863051E-3</v>
      </c>
      <c r="CQ61">
        <f>CQ$2*EXP(- CQ$1 * ($B61*_c1+$C61*_c2+$D61*_c3+'Input spectra'!$Y60))</f>
        <v>1.0042111858474183E-3</v>
      </c>
      <c r="CR61">
        <f>CR$2*EXP(- CR$1 * ($B61*_c1+$C61*_c2+$D61*_c3+'Input spectra'!$Y60))</f>
        <v>9.7353540636177559E-4</v>
      </c>
      <c r="CS61">
        <f>CS$2*EXP(- CS$1 * ($B61*_c1+$C61*_c2+$D61*_c3+'Input spectra'!$Y60))</f>
        <v>6.2509075341823581E-4</v>
      </c>
      <c r="CT61">
        <f>CT$2*EXP(- CT$1 * ($B61*_c1+$C61*_c2+$D61*_c3+'Input spectra'!$Y60))</f>
        <v>4.0490036372810772E-4</v>
      </c>
      <c r="CU61">
        <f>CU$2*EXP(- CU$1 * ($B61*_c1+$C61*_c2+$D61*_c3+'Input spectra'!$Y60))</f>
        <v>2.7964534333945981E-4</v>
      </c>
      <c r="CV61">
        <f>CV$2*EXP(- CV$1 * ($B61*_c1+$C61*_c2+$D61*_c3+'Input spectra'!$Y60))</f>
        <v>1.940079191192519E-4</v>
      </c>
      <c r="CW61">
        <f>CW$2*EXP(- CW$1 * ($B61*_c1+$C61*_c2+$D61*_c3+'Input spectra'!$Y60))</f>
        <v>1.3210910487800772E-4</v>
      </c>
      <c r="CX61">
        <f>CX$2*EXP(- CX$1 * ($B61*_c1+$C61*_c2+$D61*_c3+'Input spectra'!$Y60))</f>
        <v>8.6605424658495314E-5</v>
      </c>
      <c r="CY61">
        <f>CY$2*EXP(- CY$1 * ($B61*_c1+$C61*_c2+$D61*_c3+'Input spectra'!$Y60))</f>
        <v>5.3339054928997398E-5</v>
      </c>
      <c r="CZ61">
        <f>CZ$2*EXP(- CZ$1 * ($B61*_c1+$C61*_c2+$D61*_c3+'Input spectra'!$Y60))</f>
        <v>2.9662753394289224E-5</v>
      </c>
      <c r="DA61">
        <f>DA$2*EXP(- DA$1 * ($B61*_c1+$C61*_c2+$D61*_c3+'Input spectra'!$Y60))</f>
        <v>1.3755280535163419E-5</v>
      </c>
      <c r="DB61">
        <f>DB$2*EXP(- DB$1 * ($B61*_c1+$C61*_c2+$D61*_c3+'Input spectra'!$Y60))</f>
        <v>4.2926623981678808E-6</v>
      </c>
      <c r="DC61">
        <f>DC$2*EXP(- DC$1 * ($B61*_c1+$C61*_c2+$D61*_c3+'Input spectra'!$Y60))</f>
        <v>2.7193253839387156E-7</v>
      </c>
      <c r="DD61">
        <f>DD$2*EXP(- DD$1 * ($B61*_c1+$C61*_c2+$D61*_c3+'Input spectra'!$Y60))</f>
        <v>0</v>
      </c>
      <c r="DE61">
        <f>DE$2*EXP(- DE$1 * ($B61*_c1+$C61*_c2+$D61*_c3+'Input spectra'!$Y60))</f>
        <v>0</v>
      </c>
      <c r="DF61">
        <f>DF$2*EXP(- DF$1 * ($B61*_c1+$C61*_c2+$D61*_c3+'Input spectra'!$Y60))</f>
        <v>0</v>
      </c>
      <c r="DG61">
        <f>DG$2*EXP(- DG$1 * ($B61*_c1+$C61*_c2+$D61*_c3+'Input spectra'!$Y60))</f>
        <v>0</v>
      </c>
      <c r="DH61">
        <f>DH$2*EXP(- DH$1 * ($B61*_c1+$C61*_c2+$D61*_c3+'Input spectra'!$Y60))</f>
        <v>0</v>
      </c>
      <c r="DI61">
        <f>DI$2*EXP(- DI$1 * ($B61*_c1+$C61*_c2+$D61*_c3+'Input spectra'!$Y60))</f>
        <v>0</v>
      </c>
      <c r="DJ61">
        <f>DJ$2*EXP(- DJ$1 * ($B61*_c1+$C61*_c2+$D61*_c3+'Input spectra'!$Y60))</f>
        <v>0</v>
      </c>
      <c r="DK61">
        <f>DK$2*EXP(- DK$1 * ($B61*_c1+$C61*_c2+$D61*_c3+'Input spectra'!$Y60))</f>
        <v>0</v>
      </c>
      <c r="DL61">
        <f>DL$2*EXP(- DL$1 * ($B61*_c1+$C61*_c2+$D61*_c3+'Input spectra'!$Y60))</f>
        <v>0</v>
      </c>
      <c r="DM61">
        <f>DM$2*EXP(- DM$1 * ($B61*_c1+$C61*_c2+$D61*_c3+'Input spectra'!$Y60))</f>
        <v>0</v>
      </c>
      <c r="DN61">
        <f>DN$2*EXP(- DN$1 * ($B61*_c1+$C61*_c2+$D61*_c3+'Input spectra'!$Y60))</f>
        <v>0</v>
      </c>
      <c r="DO61">
        <f>DO$2*EXP(- DO$1 * ($B61*_c1+$C61*_c2+$D61*_c3+'Input spectra'!$Y60))</f>
        <v>0</v>
      </c>
      <c r="DP61">
        <f>DP$2*EXP(- DP$1 * ($B61*_c1+$C61*_c2+$D61*_c3+'Input spectra'!$Y60))</f>
        <v>0</v>
      </c>
      <c r="DQ61">
        <f>DQ$2*EXP(- DQ$1 * ($B61*_c1+$C61*_c2+$D61*_c3+'Input spectra'!$Y60))</f>
        <v>0</v>
      </c>
      <c r="DR61">
        <f>DR$2*EXP(- DR$1 * ($B61*_c1+$C61*_c2+$D61*_c3+'Input spectra'!$Y60))</f>
        <v>0</v>
      </c>
      <c r="DS61">
        <f>DS$2*EXP(- DS$1 * ($B61*_c1+$C61*_c2+$D61*_c3+'Input spectra'!$Y60))</f>
        <v>0</v>
      </c>
      <c r="DT61">
        <f>DT$2*EXP(- DT$1 * ($B61*_c1+$C61*_c2+$D61*_c3+'Input spectra'!$Y60))</f>
        <v>0</v>
      </c>
      <c r="DU61">
        <f>DU$2*EXP(- DU$1 * ($B61*_c1+$C61*_c2+$D61*_c3+'Input spectra'!$Y60))</f>
        <v>0</v>
      </c>
      <c r="DV61">
        <f>DV$2*EXP(- DV$1 * ($B61*_c1+$C61*_c2+$D61*_c3+'Input spectra'!$Y60))</f>
        <v>0</v>
      </c>
      <c r="DW61">
        <f>DW$2*EXP(- DW$1 * ($B61*_c1+$C61*_c2+$D61*_c3+'Input spectra'!$Y60))</f>
        <v>0</v>
      </c>
      <c r="DX61">
        <f>DX$2*EXP(- DX$1 * ($B61*_c1+$C61*_c2+$D61*_c3+'Input spectra'!$Y60))</f>
        <v>0</v>
      </c>
      <c r="DY61">
        <f>DY$2*EXP(- DY$1 * ($B61*_c1+$C61*_c2+$D61*_c3+'Input spectra'!$Y60))</f>
        <v>0</v>
      </c>
      <c r="DZ61">
        <f>DZ$2*EXP(- DZ$1 * ($B61*_c1+$C61*_c2+$D61*_c3+'Input spectra'!$Y60))</f>
        <v>0</v>
      </c>
      <c r="EA61">
        <f>EA$2*EXP(- EA$1 * ($B61*_c1+$C61*_c2+$D61*_c3+'Input spectra'!$Y60))</f>
        <v>0</v>
      </c>
      <c r="EB61">
        <f>EB$2*EXP(- EB$1 * ($B61*_c1+$C61*_c2+$D61*_c3+'Input spectra'!$Y60))</f>
        <v>0</v>
      </c>
      <c r="EC61">
        <f>EC$2*EXP(- EC$1 * ($B61*_c1+$C61*_c2+$D61*_c3+'Input spectra'!$Y60))</f>
        <v>0</v>
      </c>
      <c r="ED61">
        <f>ED$2*EXP(- ED$1 * ($B61*_c1+$C61*_c2+$D61*_c3+'Input spectra'!$Y60))</f>
        <v>0</v>
      </c>
      <c r="EE61">
        <f>EE$2*EXP(- EE$1 * ($B61*_c1+$C61*_c2+$D61*_c3+'Input spectra'!$Y60))</f>
        <v>0</v>
      </c>
      <c r="EF61">
        <f>EF$2*EXP(- EF$1 * ($B61*_c1+$C61*_c2+$D61*_c3+'Input spectra'!$Y60))</f>
        <v>0</v>
      </c>
      <c r="EG61">
        <f>EG$2*EXP(- EG$1 * ($B61*_c1+$C61*_c2+$D61*_c3+'Input spectra'!$Y60))</f>
        <v>0</v>
      </c>
      <c r="EH61">
        <f>EH$2*EXP(- EH$1 * ($B61*_c1+$C61*_c2+$D61*_c3+'Input spectra'!$Y60))</f>
        <v>0</v>
      </c>
      <c r="EI61">
        <f>EI$2*EXP(- EI$1 * ($B61*_c1+$C61*_c2+$D61*_c3+'Input spectra'!$Y60))</f>
        <v>0</v>
      </c>
      <c r="EJ61">
        <f>EJ$2*EXP(- EJ$1 * ($B61*_c1+$C61*_c2+$D61*_c3+'Input spectra'!$Y60))</f>
        <v>0</v>
      </c>
      <c r="EK61">
        <f>EK$2*EXP(- EK$1 * ($B61*_c1+$C61*_c2+$D61*_c3+'Input spectra'!$Y60))</f>
        <v>0</v>
      </c>
      <c r="EL61">
        <f>EL$2*EXP(- EL$1 * ($B61*_c1+$C61*_c2+$D61*_c3+'Input spectra'!$Y60))</f>
        <v>0</v>
      </c>
      <c r="EM61">
        <f>EM$2*EXP(- EM$1 * ($B61*_c1+$C61*_c2+$D61*_c3+'Input spectra'!$Y60))</f>
        <v>0</v>
      </c>
      <c r="EN61">
        <f>EN$2*EXP(- EN$1 * ($B61*_c1+$C61*_c2+$D61*_c3+'Input spectra'!$Y60))</f>
        <v>0</v>
      </c>
      <c r="EO61">
        <f>EO$2*EXP(- EO$1 * ($B61*_c1+$C61*_c2+$D61*_c3+'Input spectra'!$Y60))</f>
        <v>0</v>
      </c>
      <c r="EP61">
        <f>EP$2*EXP(- EP$1 * ($B61*_c1+$C61*_c2+$D61*_c3+'Input spectra'!$Y60))</f>
        <v>0</v>
      </c>
      <c r="EQ61">
        <f>EQ$2*EXP(- EQ$1 * ($B61*_c1+$C61*_c2+$D61*_c3+'Input spectra'!$Y60))</f>
        <v>0</v>
      </c>
      <c r="ER61">
        <f>ER$2*EXP(- ER$1 * ($B61*_c1+$C61*_c2+$D61*_c3+'Input spectra'!$Y60))</f>
        <v>0</v>
      </c>
      <c r="ES61">
        <f>ES$2*EXP(- ES$1 * ($B61*_c1+$C61*_c2+$D61*_c3+'Input spectra'!$Y60))</f>
        <v>0</v>
      </c>
      <c r="ET61">
        <f>ET$2*EXP(- ET$1 * ($B61*_c1+$C61*_c2+$D61*_c3+'Input spectra'!$Y60))</f>
        <v>0</v>
      </c>
      <c r="EU61">
        <f>EU$2*EXP(- EU$1 * ($B61*_c1+$C61*_c2+$D61*_c3+'Input spectra'!$Y60))</f>
        <v>0</v>
      </c>
      <c r="EV61">
        <f>EV$2*EXP(- EV$1 * ($B61*_c1+$C61*_c2+$D61*_c3+'Input spectra'!$Y60))</f>
        <v>0</v>
      </c>
      <c r="EW61">
        <f>EW$2*EXP(- EW$1 * ($B61*_c1+$C61*_c2+$D61*_c3+'Input spectra'!$Y60))</f>
        <v>0</v>
      </c>
      <c r="EX61">
        <f>EX$2*EXP(- EX$1 * ($B61*_c1+$C61*_c2+$D61*_c3+'Input spectra'!$Y60))</f>
        <v>0</v>
      </c>
      <c r="EY61">
        <f>EY$2*EXP(- EY$1 * ($B61*_c1+$C61*_c2+$D61*_c3+'Input spectra'!$Y60))</f>
        <v>0</v>
      </c>
      <c r="FA61">
        <f t="shared" si="0"/>
        <v>0.81890422476270097</v>
      </c>
      <c r="FD61">
        <f>(1-EXP(-($B61*_c1+$C61*_c2+$D61*_c3+'Input spectra'!$Y60)*_t))/2</f>
        <v>1.7594528718139768E-2</v>
      </c>
      <c r="FE61">
        <f>LN(1-FD61)/(-($B61*_c1+$C61*_c2+$D61*_c3+'Input spectra'!$Y60))</f>
        <v>0.24776117525263244</v>
      </c>
    </row>
    <row r="62" spans="1:161" x14ac:dyDescent="0.25">
      <c r="A62">
        <v>575</v>
      </c>
      <c r="B62">
        <f>'Input spectra'!B61</f>
        <v>0</v>
      </c>
      <c r="C62">
        <f>'Input spectra'!D61</f>
        <v>0</v>
      </c>
      <c r="D62">
        <f>'Input spectra'!F61</f>
        <v>0</v>
      </c>
      <c r="E62">
        <f>E$2*EXP(- E$1 * ($B62*_c1+$C62*_c2+$D62*_c3+'Input spectra'!$Y61))</f>
        <v>2.0653927966864227E-2</v>
      </c>
      <c r="F62">
        <f>F$2*EXP(- F$1 * ($B62*_c1+$C62*_c2+$D62*_c3+'Input spectra'!$Y61))</f>
        <v>2.0394612503829186E-2</v>
      </c>
      <c r="G62">
        <f>G$2*EXP(- G$1 * ($B62*_c1+$C62*_c2+$D62*_c3+'Input spectra'!$Y61))</f>
        <v>2.013746902504664E-2</v>
      </c>
      <c r="H62">
        <f>H$2*EXP(- H$1 * ($B62*_c1+$C62*_c2+$D62*_c3+'Input spectra'!$Y61))</f>
        <v>1.9882481773528013E-2</v>
      </c>
      <c r="I62">
        <f>I$2*EXP(- I$1 * ($B62*_c1+$C62*_c2+$D62*_c3+'Input spectra'!$Y61))</f>
        <v>1.962963509839414E-2</v>
      </c>
      <c r="J62">
        <f>J$2*EXP(- J$1 * ($B62*_c1+$C62*_c2+$D62*_c3+'Input spectra'!$Y61))</f>
        <v>1.9378913454192633E-2</v>
      </c>
      <c r="K62">
        <f>K$2*EXP(- K$1 * ($B62*_c1+$C62*_c2+$D62*_c3+'Input spectra'!$Y61))</f>
        <v>1.9130301400219461E-2</v>
      </c>
      <c r="L62">
        <f>L$2*EXP(- L$1 * ($B62*_c1+$C62*_c2+$D62*_c3+'Input spectra'!$Y61))</f>
        <v>1.8883783599844797E-2</v>
      </c>
      <c r="M62">
        <f>M$2*EXP(- M$1 * ($B62*_c1+$C62*_c2+$D62*_c3+'Input spectra'!$Y61))</f>
        <v>1.8639344819843036E-2</v>
      </c>
      <c r="N62">
        <f>N$2*EXP(- N$1 * ($B62*_c1+$C62*_c2+$D62*_c3+'Input spectra'!$Y61))</f>
        <v>1.8396969929727041E-2</v>
      </c>
      <c r="O62">
        <f>O$2*EXP(- O$1 * ($B62*_c1+$C62*_c2+$D62*_c3+'Input spectra'!$Y61))</f>
        <v>1.8156643901086501E-2</v>
      </c>
      <c r="P62">
        <f>P$2*EXP(- P$1 * ($B62*_c1+$C62*_c2+$D62*_c3+'Input spectra'!$Y61))</f>
        <v>1.7918351806930428E-2</v>
      </c>
      <c r="Q62">
        <f>Q$2*EXP(- Q$1 * ($B62*_c1+$C62*_c2+$D62*_c3+'Input spectra'!$Y61))</f>
        <v>1.7682078821033786E-2</v>
      </c>
      <c r="R62">
        <f>R$2*EXP(- R$1 * ($B62*_c1+$C62*_c2+$D62*_c3+'Input spectra'!$Y61))</f>
        <v>1.7447810217288175E-2</v>
      </c>
      <c r="S62">
        <f>S$2*EXP(- S$1 * ($B62*_c1+$C62*_c2+$D62*_c3+'Input spectra'!$Y61))</f>
        <v>1.7215531369056559E-2</v>
      </c>
      <c r="T62">
        <f>T$2*EXP(- T$1 * ($B62*_c1+$C62*_c2+$D62*_c3+'Input spectra'!$Y61))</f>
        <v>1.6985227748532065E-2</v>
      </c>
      <c r="U62">
        <f>U$2*EXP(- U$1 * ($B62*_c1+$C62*_c2+$D62*_c3+'Input spectra'!$Y61))</f>
        <v>1.6756884926100741E-2</v>
      </c>
      <c r="V62">
        <f>V$2*EXP(- V$1 * ($B62*_c1+$C62*_c2+$D62*_c3+'Input spectra'!$Y61))</f>
        <v>1.6530488569708322E-2</v>
      </c>
      <c r="W62">
        <f>W$2*EXP(- W$1 * ($B62*_c1+$C62*_c2+$D62*_c3+'Input spectra'!$Y61))</f>
        <v>1.630602444423096E-2</v>
      </c>
      <c r="X62">
        <f>X$2*EXP(- X$1 * ($B62*_c1+$C62*_c2+$D62*_c3+'Input spectra'!$Y61))</f>
        <v>1.6083478410849852E-2</v>
      </c>
      <c r="Y62">
        <f>Y$2*EXP(- Y$1 * ($B62*_c1+$C62*_c2+$D62*_c3+'Input spectra'!$Y61))</f>
        <v>1.586283642642982E-2</v>
      </c>
      <c r="Z62">
        <f>Z$2*EXP(- Z$1 * ($B62*_c1+$C62*_c2+$D62*_c3+'Input spectra'!$Y61))</f>
        <v>1.5644084542901737E-2</v>
      </c>
      <c r="AA62">
        <f>AA$2*EXP(- AA$1 * ($B62*_c1+$C62*_c2+$D62*_c3+'Input spectra'!$Y61))</f>
        <v>1.5427208906648835E-2</v>
      </c>
      <c r="AB62">
        <f>AB$2*EXP(- AB$1 * ($B62*_c1+$C62*_c2+$D62*_c3+'Input spectra'!$Y61))</f>
        <v>1.5212195757896846E-2</v>
      </c>
      <c r="AC62">
        <f>AC$2*EXP(- AC$1 * ($B62*_c1+$C62*_c2+$D62*_c3+'Input spectra'!$Y61))</f>
        <v>1.4999031430107957E-2</v>
      </c>
      <c r="AD62">
        <f>AD$2*EXP(- AD$1 * ($B62*_c1+$C62*_c2+$D62*_c3+'Input spectra'!$Y61))</f>
        <v>1.4787702349378568E-2</v>
      </c>
      <c r="AE62">
        <f>AE$2*EXP(- AE$1 * ($B62*_c1+$C62*_c2+$D62*_c3+'Input spectra'!$Y61))</f>
        <v>1.4578195033840767E-2</v>
      </c>
      <c r="AF62">
        <f>AF$2*EXP(- AF$1 * ($B62*_c1+$C62*_c2+$D62*_c3+'Input spectra'!$Y61))</f>
        <v>1.4370496093067633E-2</v>
      </c>
      <c r="AG62">
        <f>AG$2*EXP(- AG$1 * ($B62*_c1+$C62*_c2+$D62*_c3+'Input spectra'!$Y61))</f>
        <v>1.4164592227482188E-2</v>
      </c>
      <c r="AH62">
        <f>AH$2*EXP(- AH$1 * ($B62*_c1+$C62*_c2+$D62*_c3+'Input spectra'!$Y61))</f>
        <v>1.3960470227770062E-2</v>
      </c>
      <c r="AI62">
        <f>AI$2*EXP(- AI$1 * ($B62*_c1+$C62*_c2+$D62*_c3+'Input spectra'!$Y61))</f>
        <v>1.3758116974295884E-2</v>
      </c>
      <c r="AJ62">
        <f>AJ$2*EXP(- AJ$1 * ($B62*_c1+$C62*_c2+$D62*_c3+'Input spectra'!$Y61))</f>
        <v>1.3557519436523252E-2</v>
      </c>
      <c r="AK62">
        <f>AK$2*EXP(- AK$1 * ($B62*_c1+$C62*_c2+$D62*_c3+'Input spectra'!$Y61))</f>
        <v>1.3358664672438392E-2</v>
      </c>
      <c r="AL62">
        <f>AL$2*EXP(- AL$1 * ($B62*_c1+$C62*_c2+$D62*_c3+'Input spectra'!$Y61))</f>
        <v>1.3161539827977388E-2</v>
      </c>
      <c r="AM62">
        <f>AM$2*EXP(- AM$1 * ($B62*_c1+$C62*_c2+$D62*_c3+'Input spectra'!$Y61))</f>
        <v>1.2966132136457035E-2</v>
      </c>
      <c r="AN62">
        <f>AN$2*EXP(- AN$1 * ($B62*_c1+$C62*_c2+$D62*_c3+'Input spectra'!$Y61))</f>
        <v>1.2772428918009223E-2</v>
      </c>
      <c r="AO62">
        <f>AO$2*EXP(- AO$1 * ($B62*_c1+$C62*_c2+$D62*_c3+'Input spectra'!$Y61))</f>
        <v>1.2580417579018883E-2</v>
      </c>
      <c r="AP62">
        <f>AP$2*EXP(- AP$1 * ($B62*_c1+$C62*_c2+$D62*_c3+'Input spectra'!$Y61))</f>
        <v>1.2390085611565448E-2</v>
      </c>
      <c r="AQ62">
        <f>AQ$2*EXP(- AQ$1 * ($B62*_c1+$C62*_c2+$D62*_c3+'Input spectra'!$Y61))</f>
        <v>1.2201420592867824E-2</v>
      </c>
      <c r="AR62">
        <f>AR$2*EXP(- AR$1 * ($B62*_c1+$C62*_c2+$D62*_c3+'Input spectra'!$Y61))</f>
        <v>1.2014410184732816E-2</v>
      </c>
      <c r="AS62">
        <f>AS$2*EXP(- AS$1 * ($B62*_c1+$C62*_c2+$D62*_c3+'Input spectra'!$Y61))</f>
        <v>1.182904213300705E-2</v>
      </c>
      <c r="AT62">
        <f>AT$2*EXP(- AT$1 * ($B62*_c1+$C62*_c2+$D62*_c3+'Input spectra'!$Y61))</f>
        <v>1.1645304267032286E-2</v>
      </c>
      <c r="AU62">
        <f>AU$2*EXP(- AU$1 * ($B62*_c1+$C62*_c2+$D62*_c3+'Input spectra'!$Y61))</f>
        <v>1.1463184499104171E-2</v>
      </c>
      <c r="AV62">
        <f>AV$2*EXP(- AV$1 * ($B62*_c1+$C62*_c2+$D62*_c3+'Input spectra'!$Y61))</f>
        <v>1.1282670823934405E-2</v>
      </c>
      <c r="AW62">
        <f>AW$2*EXP(- AW$1 * ($B62*_c1+$C62*_c2+$D62*_c3+'Input spectra'!$Y61))</f>
        <v>1.1103751318116226E-2</v>
      </c>
      <c r="AX62">
        <f>AX$2*EXP(- AX$1 * ($B62*_c1+$C62*_c2+$D62*_c3+'Input spectra'!$Y61))</f>
        <v>1.0926414139593306E-2</v>
      </c>
      <c r="AY62">
        <f>AY$2*EXP(- AY$1 * ($B62*_c1+$C62*_c2+$D62*_c3+'Input spectra'!$Y61))</f>
        <v>9.7045732809293538E-3</v>
      </c>
      <c r="AZ62">
        <f>AZ$2*EXP(- AZ$1 * ($B62*_c1+$C62*_c2+$D62*_c3+'Input spectra'!$Y61))</f>
        <v>8.2852461750393402E-3</v>
      </c>
      <c r="BA62">
        <f>BA$2*EXP(- BA$1 * ($B62*_c1+$C62*_c2+$D62*_c3+'Input spectra'!$Y61))</f>
        <v>7.4519416414998109E-3</v>
      </c>
      <c r="BB62">
        <f>BB$2*EXP(- BB$1 * ($B62*_c1+$C62*_c2+$D62*_c3+'Input spectra'!$Y61))</f>
        <v>6.8203279951693846E-3</v>
      </c>
      <c r="BC62">
        <f>BC$2*EXP(- BC$1 * ($B62*_c1+$C62*_c2+$D62*_c3+'Input spectra'!$Y61))</f>
        <v>6.3040857175922956E-3</v>
      </c>
      <c r="BD62">
        <f>BD$2*EXP(- BD$1 * ($B62*_c1+$C62*_c2+$D62*_c3+'Input spectra'!$Y61))</f>
        <v>5.8657620018407273E-3</v>
      </c>
      <c r="BE62">
        <f>BE$2*EXP(- BE$1 * ($B62*_c1+$C62*_c2+$D62*_c3+'Input spectra'!$Y61))</f>
        <v>5.4848167434183737E-3</v>
      </c>
      <c r="BF62">
        <f>BF$2*EXP(- BF$1 * ($B62*_c1+$C62*_c2+$D62*_c3+'Input spectra'!$Y61))</f>
        <v>5.1484348211738246E-3</v>
      </c>
      <c r="BG62">
        <f>BG$2*EXP(- BG$1 * ($B62*_c1+$C62*_c2+$D62*_c3+'Input spectra'!$Y61))</f>
        <v>4.8479328440043656E-3</v>
      </c>
      <c r="BH62">
        <f>BH$2*EXP(- BH$1 * ($B62*_c1+$C62*_c2+$D62*_c3+'Input spectra'!$Y61))</f>
        <v>4.5770791642260689E-3</v>
      </c>
      <c r="BI62">
        <f>BI$2*EXP(- BI$1 * ($B62*_c1+$C62*_c2+$D62*_c3+'Input spectra'!$Y61))</f>
        <v>4.3312087693219486E-3</v>
      </c>
      <c r="BJ62">
        <f>BJ$2*EXP(- BJ$1 * ($B62*_c1+$C62*_c2+$D62*_c3+'Input spectra'!$Y61))</f>
        <v>4.106714892308707E-3</v>
      </c>
      <c r="BK62">
        <f>BK$2*EXP(- BK$1 * ($B62*_c1+$C62*_c2+$D62*_c3+'Input spectra'!$Y61))</f>
        <v>3.9007371813261061E-3</v>
      </c>
      <c r="BL62">
        <f>BL$2*EXP(- BL$1 * ($B62*_c1+$C62*_c2+$D62*_c3+'Input spectra'!$Y61))</f>
        <v>3.7109602760006812E-3</v>
      </c>
      <c r="BM62">
        <f>BM$2*EXP(- BM$1 * ($B62*_c1+$C62*_c2+$D62*_c3+'Input spectra'!$Y61))</f>
        <v>3.5354781384820374E-3</v>
      </c>
      <c r="BN62">
        <f>BN$2*EXP(- BN$1 * ($B62*_c1+$C62*_c2+$D62*_c3+'Input spectra'!$Y61))</f>
        <v>3.3726994597009187E-3</v>
      </c>
      <c r="BO62">
        <f>BO$2*EXP(- BO$1 * ($B62*_c1+$C62*_c2+$D62*_c3+'Input spectra'!$Y61))</f>
        <v>3.2212797628602199E-3</v>
      </c>
      <c r="BP62">
        <f>BP$2*EXP(- BP$1 * ($B62*_c1+$C62*_c2+$D62*_c3+'Input spectra'!$Y61))</f>
        <v>3.0800714509050826E-3</v>
      </c>
      <c r="BQ62">
        <f>BQ$2*EXP(- BQ$1 * ($B62*_c1+$C62*_c2+$D62*_c3+'Input spectra'!$Y61))</f>
        <v>2.9480862661869678E-3</v>
      </c>
      <c r="BR62">
        <f>BR$2*EXP(- BR$1 * ($B62*_c1+$C62*_c2+$D62*_c3+'Input spectra'!$Y61))</f>
        <v>2.8244665522218289E-3</v>
      </c>
      <c r="BS62">
        <f>BS$2*EXP(- BS$1 * ($B62*_c1+$C62*_c2+$D62*_c3+'Input spectra'!$Y61))</f>
        <v>2.7084628947573984E-3</v>
      </c>
      <c r="BT62">
        <f>BT$2*EXP(- BT$1 * ($B62*_c1+$C62*_c2+$D62*_c3+'Input spectra'!$Y61))</f>
        <v>2.5994164757788883E-3</v>
      </c>
      <c r="BU62">
        <f>BU$2*EXP(- BU$1 * ($B62*_c1+$C62*_c2+$D62*_c3+'Input spectra'!$Y61))</f>
        <v>2.496744969160795E-3</v>
      </c>
      <c r="BV62">
        <f>BV$2*EXP(- BV$1 * ($B62*_c1+$C62*_c2+$D62*_c3+'Input spectra'!$Y61))</f>
        <v>2.399931138561497E-3</v>
      </c>
      <c r="BW62">
        <f>BW$2*EXP(- BW$1 * ($B62*_c1+$C62*_c2+$D62*_c3+'Input spectra'!$Y61))</f>
        <v>2.3085135254635623E-3</v>
      </c>
      <c r="BX62">
        <f>BX$2*EXP(- BX$1 * ($B62*_c1+$C62*_c2+$D62*_c3+'Input spectra'!$Y61))</f>
        <v>2.2220787739688657E-3</v>
      </c>
      <c r="BY62">
        <f>BY$2*EXP(- BY$1 * ($B62*_c1+$C62*_c2+$D62*_c3+'Input spectra'!$Y61))</f>
        <v>2.140255251713697E-3</v>
      </c>
      <c r="BZ62">
        <f>BZ$2*EXP(- BZ$1 * ($B62*_c1+$C62*_c2+$D62*_c3+'Input spectra'!$Y61))</f>
        <v>2.0627077076562778E-3</v>
      </c>
      <c r="CA62">
        <f>CA$2*EXP(- CA$1 * ($B62*_c1+$C62*_c2+$D62*_c3+'Input spectra'!$Y61))</f>
        <v>1.9891327670889447E-3</v>
      </c>
      <c r="CB62">
        <f>CB$2*EXP(- CB$1 * ($B62*_c1+$C62*_c2+$D62*_c3+'Input spectra'!$Y61))</f>
        <v>1.9192551084531528E-3</v>
      </c>
      <c r="CC62">
        <f>CC$2*EXP(- CC$1 * ($B62*_c1+$C62*_c2+$D62*_c3+'Input spectra'!$Y61))</f>
        <v>1.85282419975465E-3</v>
      </c>
      <c r="CD62">
        <f>CD$2*EXP(- CD$1 * ($B62*_c1+$C62*_c2+$D62*_c3+'Input spectra'!$Y61))</f>
        <v>1.789611497609394E-3</v>
      </c>
      <c r="CE62">
        <f>CE$2*EXP(- CE$1 * ($B62*_c1+$C62*_c2+$D62*_c3+'Input spectra'!$Y61))</f>
        <v>1.7294080313176227E-3</v>
      </c>
      <c r="CF62">
        <f>CF$2*EXP(- CF$1 * ($B62*_c1+$C62*_c2+$D62*_c3+'Input spectra'!$Y61))</f>
        <v>1.6720223093715579E-3</v>
      </c>
      <c r="CG62">
        <f>CG$2*EXP(- CG$1 * ($B62*_c1+$C62*_c2+$D62*_c3+'Input spectra'!$Y61))</f>
        <v>1.6172784975369222E-3</v>
      </c>
      <c r="CH62">
        <f>CH$2*EXP(- CH$1 * ($B62*_c1+$C62*_c2+$D62*_c3+'Input spectra'!$Y61))</f>
        <v>1.5650148269005378E-3</v>
      </c>
      <c r="CI62">
        <f>CI$2*EXP(- CI$1 * ($B62*_c1+$C62*_c2+$D62*_c3+'Input spectra'!$Y61))</f>
        <v>1.5150821976280002E-3</v>
      </c>
      <c r="CJ62">
        <f>CJ$2*EXP(- CJ$1 * ($B62*_c1+$C62*_c2+$D62*_c3+'Input spectra'!$Y61))</f>
        <v>1.4673429500597053E-3</v>
      </c>
      <c r="CK62">
        <f>CK$2*EXP(- CK$1 * ($B62*_c1+$C62*_c2+$D62*_c3+'Input spectra'!$Y61))</f>
        <v>1.4216697795156486E-3</v>
      </c>
      <c r="CL62">
        <f>CL$2*EXP(- CL$1 * ($B62*_c1+$C62*_c2+$D62*_c3+'Input spectra'!$Y61))</f>
        <v>1.3779447750255395E-3</v>
      </c>
      <c r="CM62">
        <f>CM$2*EXP(- CM$1 * ($B62*_c1+$C62*_c2+$D62*_c3+'Input spectra'!$Y61))</f>
        <v>1.3360585653391631E-3</v>
      </c>
      <c r="CN62">
        <f>CN$2*EXP(- CN$1 * ($B62*_c1+$C62*_c2+$D62*_c3+'Input spectra'!$Y61))</f>
        <v>1.2959095581473112E-3</v>
      </c>
      <c r="CO62">
        <f>CO$2*EXP(- CO$1 * ($B62*_c1+$C62*_c2+$D62*_c3+'Input spectra'!$Y61))</f>
        <v>1.2574032605683944E-3</v>
      </c>
      <c r="CP62">
        <f>CP$2*EXP(- CP$1 * ($B62*_c1+$C62*_c2+$D62*_c3+'Input spectra'!$Y61))</f>
        <v>1.2204516707177402E-3</v>
      </c>
      <c r="CQ62">
        <f>CQ$2*EXP(- CQ$1 * ($B62*_c1+$C62*_c2+$D62*_c3+'Input spectra'!$Y61))</f>
        <v>1.1849727316446009E-3</v>
      </c>
      <c r="CR62">
        <f>CR$2*EXP(- CR$1 * ($B62*_c1+$C62*_c2+$D62*_c3+'Input spectra'!$Y61))</f>
        <v>1.1508898401506006E-3</v>
      </c>
      <c r="CS62">
        <f>CS$2*EXP(- CS$1 * ($B62*_c1+$C62*_c2+$D62*_c3+'Input spectra'!$Y61))</f>
        <v>7.403273320279154E-4</v>
      </c>
      <c r="CT62">
        <f>CT$2*EXP(- CT$1 * ($B62*_c1+$C62*_c2+$D62*_c3+'Input spectra'!$Y61))</f>
        <v>4.804271903979027E-4</v>
      </c>
      <c r="CU62">
        <f>CU$2*EXP(- CU$1 * ($B62*_c1+$C62*_c2+$D62*_c3+'Input spectra'!$Y61))</f>
        <v>3.3241889933444384E-4</v>
      </c>
      <c r="CV62">
        <f>CV$2*EXP(- CV$1 * ($B62*_c1+$C62*_c2+$D62*_c3+'Input spectra'!$Y61))</f>
        <v>2.3104484134396026E-4</v>
      </c>
      <c r="CW62">
        <f>CW$2*EXP(- CW$1 * ($B62*_c1+$C62*_c2+$D62*_c3+'Input spectra'!$Y61))</f>
        <v>1.5761889263226831E-4</v>
      </c>
      <c r="CX62">
        <f>CX$2*EXP(- CX$1 * ($B62*_c1+$C62*_c2+$D62*_c3+'Input spectra'!$Y61))</f>
        <v>1.0351882192337021E-4</v>
      </c>
      <c r="CY62">
        <f>CY$2*EXP(- CY$1 * ($B62*_c1+$C62*_c2+$D62*_c3+'Input spectra'!$Y61))</f>
        <v>6.3873136866478237E-5</v>
      </c>
      <c r="CZ62">
        <f>CZ$2*EXP(- CZ$1 * ($B62*_c1+$C62*_c2+$D62*_c3+'Input spectra'!$Y61))</f>
        <v>3.5586321115152929E-5</v>
      </c>
      <c r="DA62">
        <f>DA$2*EXP(- DA$1 * ($B62*_c1+$C62*_c2+$D62*_c3+'Input spectra'!$Y61))</f>
        <v>1.653254782125664E-5</v>
      </c>
      <c r="DB62">
        <f>DB$2*EXP(- DB$1 * ($B62*_c1+$C62*_c2+$D62*_c3+'Input spectra'!$Y61))</f>
        <v>5.1688719453755921E-6</v>
      </c>
      <c r="DC62">
        <f>DC$2*EXP(- DC$1 * ($B62*_c1+$C62*_c2+$D62*_c3+'Input spectra'!$Y61))</f>
        <v>3.2804159803258413E-7</v>
      </c>
      <c r="DD62">
        <f>DD$2*EXP(- DD$1 * ($B62*_c1+$C62*_c2+$D62*_c3+'Input spectra'!$Y61))</f>
        <v>0</v>
      </c>
      <c r="DE62">
        <f>DE$2*EXP(- DE$1 * ($B62*_c1+$C62*_c2+$D62*_c3+'Input spectra'!$Y61))</f>
        <v>0</v>
      </c>
      <c r="DF62">
        <f>DF$2*EXP(- DF$1 * ($B62*_c1+$C62*_c2+$D62*_c3+'Input spectra'!$Y61))</f>
        <v>0</v>
      </c>
      <c r="DG62">
        <f>DG$2*EXP(- DG$1 * ($B62*_c1+$C62*_c2+$D62*_c3+'Input spectra'!$Y61))</f>
        <v>0</v>
      </c>
      <c r="DH62">
        <f>DH$2*EXP(- DH$1 * ($B62*_c1+$C62*_c2+$D62*_c3+'Input spectra'!$Y61))</f>
        <v>0</v>
      </c>
      <c r="DI62">
        <f>DI$2*EXP(- DI$1 * ($B62*_c1+$C62*_c2+$D62*_c3+'Input spectra'!$Y61))</f>
        <v>0</v>
      </c>
      <c r="DJ62">
        <f>DJ$2*EXP(- DJ$1 * ($B62*_c1+$C62*_c2+$D62*_c3+'Input spectra'!$Y61))</f>
        <v>0</v>
      </c>
      <c r="DK62">
        <f>DK$2*EXP(- DK$1 * ($B62*_c1+$C62*_c2+$D62*_c3+'Input spectra'!$Y61))</f>
        <v>0</v>
      </c>
      <c r="DL62">
        <f>DL$2*EXP(- DL$1 * ($B62*_c1+$C62*_c2+$D62*_c3+'Input spectra'!$Y61))</f>
        <v>0</v>
      </c>
      <c r="DM62">
        <f>DM$2*EXP(- DM$1 * ($B62*_c1+$C62*_c2+$D62*_c3+'Input spectra'!$Y61))</f>
        <v>0</v>
      </c>
      <c r="DN62">
        <f>DN$2*EXP(- DN$1 * ($B62*_c1+$C62*_c2+$D62*_c3+'Input spectra'!$Y61))</f>
        <v>0</v>
      </c>
      <c r="DO62">
        <f>DO$2*EXP(- DO$1 * ($B62*_c1+$C62*_c2+$D62*_c3+'Input spectra'!$Y61))</f>
        <v>0</v>
      </c>
      <c r="DP62">
        <f>DP$2*EXP(- DP$1 * ($B62*_c1+$C62*_c2+$D62*_c3+'Input spectra'!$Y61))</f>
        <v>0</v>
      </c>
      <c r="DQ62">
        <f>DQ$2*EXP(- DQ$1 * ($B62*_c1+$C62*_c2+$D62*_c3+'Input spectra'!$Y61))</f>
        <v>0</v>
      </c>
      <c r="DR62">
        <f>DR$2*EXP(- DR$1 * ($B62*_c1+$C62*_c2+$D62*_c3+'Input spectra'!$Y61))</f>
        <v>0</v>
      </c>
      <c r="DS62">
        <f>DS$2*EXP(- DS$1 * ($B62*_c1+$C62*_c2+$D62*_c3+'Input spectra'!$Y61))</f>
        <v>0</v>
      </c>
      <c r="DT62">
        <f>DT$2*EXP(- DT$1 * ($B62*_c1+$C62*_c2+$D62*_c3+'Input spectra'!$Y61))</f>
        <v>0</v>
      </c>
      <c r="DU62">
        <f>DU$2*EXP(- DU$1 * ($B62*_c1+$C62*_c2+$D62*_c3+'Input spectra'!$Y61))</f>
        <v>0</v>
      </c>
      <c r="DV62">
        <f>DV$2*EXP(- DV$1 * ($B62*_c1+$C62*_c2+$D62*_c3+'Input spectra'!$Y61))</f>
        <v>0</v>
      </c>
      <c r="DW62">
        <f>DW$2*EXP(- DW$1 * ($B62*_c1+$C62*_c2+$D62*_c3+'Input spectra'!$Y61))</f>
        <v>0</v>
      </c>
      <c r="DX62">
        <f>DX$2*EXP(- DX$1 * ($B62*_c1+$C62*_c2+$D62*_c3+'Input spectra'!$Y61))</f>
        <v>0</v>
      </c>
      <c r="DY62">
        <f>DY$2*EXP(- DY$1 * ($B62*_c1+$C62*_c2+$D62*_c3+'Input spectra'!$Y61))</f>
        <v>0</v>
      </c>
      <c r="DZ62">
        <f>DZ$2*EXP(- DZ$1 * ($B62*_c1+$C62*_c2+$D62*_c3+'Input spectra'!$Y61))</f>
        <v>0</v>
      </c>
      <c r="EA62">
        <f>EA$2*EXP(- EA$1 * ($B62*_c1+$C62*_c2+$D62*_c3+'Input spectra'!$Y61))</f>
        <v>0</v>
      </c>
      <c r="EB62">
        <f>EB$2*EXP(- EB$1 * ($B62*_c1+$C62*_c2+$D62*_c3+'Input spectra'!$Y61))</f>
        <v>0</v>
      </c>
      <c r="EC62">
        <f>EC$2*EXP(- EC$1 * ($B62*_c1+$C62*_c2+$D62*_c3+'Input spectra'!$Y61))</f>
        <v>0</v>
      </c>
      <c r="ED62">
        <f>ED$2*EXP(- ED$1 * ($B62*_c1+$C62*_c2+$D62*_c3+'Input spectra'!$Y61))</f>
        <v>0</v>
      </c>
      <c r="EE62">
        <f>EE$2*EXP(- EE$1 * ($B62*_c1+$C62*_c2+$D62*_c3+'Input spectra'!$Y61))</f>
        <v>0</v>
      </c>
      <c r="EF62">
        <f>EF$2*EXP(- EF$1 * ($B62*_c1+$C62*_c2+$D62*_c3+'Input spectra'!$Y61))</f>
        <v>0</v>
      </c>
      <c r="EG62">
        <f>EG$2*EXP(- EG$1 * ($B62*_c1+$C62*_c2+$D62*_c3+'Input spectra'!$Y61))</f>
        <v>0</v>
      </c>
      <c r="EH62">
        <f>EH$2*EXP(- EH$1 * ($B62*_c1+$C62*_c2+$D62*_c3+'Input spectra'!$Y61))</f>
        <v>0</v>
      </c>
      <c r="EI62">
        <f>EI$2*EXP(- EI$1 * ($B62*_c1+$C62*_c2+$D62*_c3+'Input spectra'!$Y61))</f>
        <v>0</v>
      </c>
      <c r="EJ62">
        <f>EJ$2*EXP(- EJ$1 * ($B62*_c1+$C62*_c2+$D62*_c3+'Input spectra'!$Y61))</f>
        <v>0</v>
      </c>
      <c r="EK62">
        <f>EK$2*EXP(- EK$1 * ($B62*_c1+$C62*_c2+$D62*_c3+'Input spectra'!$Y61))</f>
        <v>0</v>
      </c>
      <c r="EL62">
        <f>EL$2*EXP(- EL$1 * ($B62*_c1+$C62*_c2+$D62*_c3+'Input spectra'!$Y61))</f>
        <v>0</v>
      </c>
      <c r="EM62">
        <f>EM$2*EXP(- EM$1 * ($B62*_c1+$C62*_c2+$D62*_c3+'Input spectra'!$Y61))</f>
        <v>0</v>
      </c>
      <c r="EN62">
        <f>EN$2*EXP(- EN$1 * ($B62*_c1+$C62*_c2+$D62*_c3+'Input spectra'!$Y61))</f>
        <v>0</v>
      </c>
      <c r="EO62">
        <f>EO$2*EXP(- EO$1 * ($B62*_c1+$C62*_c2+$D62*_c3+'Input spectra'!$Y61))</f>
        <v>0</v>
      </c>
      <c r="EP62">
        <f>EP$2*EXP(- EP$1 * ($B62*_c1+$C62*_c2+$D62*_c3+'Input spectra'!$Y61))</f>
        <v>0</v>
      </c>
      <c r="EQ62">
        <f>EQ$2*EXP(- EQ$1 * ($B62*_c1+$C62*_c2+$D62*_c3+'Input spectra'!$Y61))</f>
        <v>0</v>
      </c>
      <c r="ER62">
        <f>ER$2*EXP(- ER$1 * ($B62*_c1+$C62*_c2+$D62*_c3+'Input spectra'!$Y61))</f>
        <v>0</v>
      </c>
      <c r="ES62">
        <f>ES$2*EXP(- ES$1 * ($B62*_c1+$C62*_c2+$D62*_c3+'Input spectra'!$Y61))</f>
        <v>0</v>
      </c>
      <c r="ET62">
        <f>ET$2*EXP(- ET$1 * ($B62*_c1+$C62*_c2+$D62*_c3+'Input spectra'!$Y61))</f>
        <v>0</v>
      </c>
      <c r="EU62">
        <f>EU$2*EXP(- EU$1 * ($B62*_c1+$C62*_c2+$D62*_c3+'Input spectra'!$Y61))</f>
        <v>0</v>
      </c>
      <c r="EV62">
        <f>EV$2*EXP(- EV$1 * ($B62*_c1+$C62*_c2+$D62*_c3+'Input spectra'!$Y61))</f>
        <v>0</v>
      </c>
      <c r="EW62">
        <f>EW$2*EXP(- EW$1 * ($B62*_c1+$C62*_c2+$D62*_c3+'Input spectra'!$Y61))</f>
        <v>0</v>
      </c>
      <c r="EX62">
        <f>EX$2*EXP(- EX$1 * ($B62*_c1+$C62*_c2+$D62*_c3+'Input spectra'!$Y61))</f>
        <v>0</v>
      </c>
      <c r="EY62">
        <f>EY$2*EXP(- EY$1 * ($B62*_c1+$C62*_c2+$D62*_c3+'Input spectra'!$Y61))</f>
        <v>0</v>
      </c>
      <c r="FA62">
        <f t="shared" si="0"/>
        <v>0.86021700723160832</v>
      </c>
      <c r="FD62">
        <f>(1-EXP(-($B62*_c1+$C62*_c2+$D62*_c3+'Input spectra'!$Y61)*_t))/2</f>
        <v>1.313815386575562E-2</v>
      </c>
      <c r="FE62">
        <f>LN(1-FD62)/(-($B62*_c1+$C62*_c2+$D62*_c3+'Input spectra'!$Y61))</f>
        <v>0.24833581797122342</v>
      </c>
    </row>
    <row r="63" spans="1:161" x14ac:dyDescent="0.25">
      <c r="A63">
        <v>580</v>
      </c>
      <c r="B63">
        <f>'Input spectra'!B62</f>
        <v>0</v>
      </c>
      <c r="C63">
        <f>'Input spectra'!D62</f>
        <v>0</v>
      </c>
      <c r="D63">
        <f>'Input spectra'!F62</f>
        <v>0</v>
      </c>
      <c r="E63">
        <f>E$2*EXP(- E$1 * ($B63*_c1+$C63*_c2+$D63*_c3+'Input spectra'!$Y62))</f>
        <v>2.0653927966864227E-2</v>
      </c>
      <c r="F63">
        <f>F$2*EXP(- F$1 * ($B63*_c1+$C63*_c2+$D63*_c3+'Input spectra'!$Y62))</f>
        <v>2.0395094891910475E-2</v>
      </c>
      <c r="G63">
        <f>G$2*EXP(- G$1 * ($B63*_c1+$C63*_c2+$D63*_c3+'Input spectra'!$Y62))</f>
        <v>2.0138421648189186E-2</v>
      </c>
      <c r="H63">
        <f>H$2*EXP(- H$1 * ($B63*_c1+$C63*_c2+$D63*_c3+'Input spectra'!$Y62))</f>
        <v>1.9883892631286006E-2</v>
      </c>
      <c r="I63">
        <f>I$2*EXP(- I$1 * ($B63*_c1+$C63*_c2+$D63*_c3+'Input spectra'!$Y62))</f>
        <v>1.9631492341422436E-2</v>
      </c>
      <c r="J63">
        <f>J$2*EXP(- J$1 * ($B63*_c1+$C63*_c2+$D63*_c3+'Input spectra'!$Y62))</f>
        <v>1.9381205382785548E-2</v>
      </c>
      <c r="K63">
        <f>K$2*EXP(- K$1 * ($B63*_c1+$C63*_c2+$D63*_c3+'Input spectra'!$Y62))</f>
        <v>1.9133016462861894E-2</v>
      </c>
      <c r="L63">
        <f>L$2*EXP(- L$1 * ($B63*_c1+$C63*_c2+$D63*_c3+'Input spectra'!$Y62))</f>
        <v>1.8886910391775476E-2</v>
      </c>
      <c r="M63">
        <f>M$2*EXP(- M$1 * ($B63*_c1+$C63*_c2+$D63*_c3+'Input spectra'!$Y62))</f>
        <v>1.8642872081629944E-2</v>
      </c>
      <c r="N63">
        <f>N$2*EXP(- N$1 * ($B63*_c1+$C63*_c2+$D63*_c3+'Input spectra'!$Y62))</f>
        <v>1.8400886545854776E-2</v>
      </c>
      <c r="O63">
        <f>O$2*EXP(- O$1 * ($B63*_c1+$C63*_c2+$D63*_c3+'Input spectra'!$Y62))</f>
        <v>1.8160938898555586E-2</v>
      </c>
      <c r="P63">
        <f>P$2*EXP(- P$1 * ($B63*_c1+$C63*_c2+$D63*_c3+'Input spectra'!$Y62))</f>
        <v>1.7923014353868436E-2</v>
      </c>
      <c r="Q63">
        <f>Q$2*EXP(- Q$1 * ($B63*_c1+$C63*_c2+$D63*_c3+'Input spectra'!$Y62))</f>
        <v>1.7687098225318179E-2</v>
      </c>
      <c r="R63">
        <f>R$2*EXP(- R$1 * ($B63*_c1+$C63*_c2+$D63*_c3+'Input spectra'!$Y62))</f>
        <v>1.7453175925180791E-2</v>
      </c>
      <c r="S63">
        <f>S$2*EXP(- S$1 * ($B63*_c1+$C63*_c2+$D63*_c3+'Input spectra'!$Y62))</f>
        <v>1.7221232963849645E-2</v>
      </c>
      <c r="T63">
        <f>T$2*EXP(- T$1 * ($B63*_c1+$C63*_c2+$D63*_c3+'Input spectra'!$Y62))</f>
        <v>1.6991254949205767E-2</v>
      </c>
      <c r="U63">
        <f>U$2*EXP(- U$1 * ($B63*_c1+$C63*_c2+$D63*_c3+'Input spectra'!$Y62))</f>
        <v>1.6763227585991962E-2</v>
      </c>
      <c r="V63">
        <f>V$2*EXP(- V$1 * ($B63*_c1+$C63*_c2+$D63*_c3+'Input spectra'!$Y62))</f>
        <v>1.6537136675190866E-2</v>
      </c>
      <c r="W63">
        <f>W$2*EXP(- W$1 * ($B63*_c1+$C63*_c2+$D63*_c3+'Input spectra'!$Y62))</f>
        <v>1.6312968113406857E-2</v>
      </c>
      <c r="X63">
        <f>X$2*EXP(- X$1 * ($B63*_c1+$C63*_c2+$D63*_c3+'Input spectra'!$Y62))</f>
        <v>1.6090707892251824E-2</v>
      </c>
      <c r="Y63">
        <f>Y$2*EXP(- Y$1 * ($B63*_c1+$C63*_c2+$D63*_c3+'Input spectra'!$Y62))</f>
        <v>1.5870342097734712E-2</v>
      </c>
      <c r="Z63">
        <f>Z$2*EXP(- Z$1 * ($B63*_c1+$C63*_c2+$D63*_c3+'Input spectra'!$Y62))</f>
        <v>1.5651856909654937E-2</v>
      </c>
      <c r="AA63">
        <f>AA$2*EXP(- AA$1 * ($B63*_c1+$C63*_c2+$D63*_c3+'Input spectra'!$Y62))</f>
        <v>1.5435238600999518E-2</v>
      </c>
      <c r="AB63">
        <f>AB$2*EXP(- AB$1 * ($B63*_c1+$C63*_c2+$D63*_c3+'Input spectra'!$Y62))</f>
        <v>1.5220473537343987E-2</v>
      </c>
      <c r="AC63">
        <f>AC$2*EXP(- AC$1 * ($B63*_c1+$C63*_c2+$D63*_c3+'Input spectra'!$Y62))</f>
        <v>1.5007548176257038E-2</v>
      </c>
      <c r="AD63">
        <f>AD$2*EXP(- AD$1 * ($B63*_c1+$C63*_c2+$D63*_c3+'Input spectra'!$Y62))</f>
        <v>1.4796449066708862E-2</v>
      </c>
      <c r="AE63">
        <f>AE$2*EXP(- AE$1 * ($B63*_c1+$C63*_c2+$D63*_c3+'Input spectra'!$Y62))</f>
        <v>1.4587162848483166E-2</v>
      </c>
      <c r="AF63">
        <f>AF$2*EXP(- AF$1 * ($B63*_c1+$C63*_c2+$D63*_c3+'Input spectra'!$Y62))</f>
        <v>1.4379676251592892E-2</v>
      </c>
      <c r="AG63">
        <f>AG$2*EXP(- AG$1 * ($B63*_c1+$C63*_c2+$D63*_c3+'Input spectra'!$Y62))</f>
        <v>1.4173976095699529E-2</v>
      </c>
      <c r="AH63">
        <f>AH$2*EXP(- AH$1 * ($B63*_c1+$C63*_c2+$D63*_c3+'Input spectra'!$Y62))</f>
        <v>1.3970049289536065E-2</v>
      </c>
      <c r="AI63">
        <f>AI$2*EXP(- AI$1 * ($B63*_c1+$C63*_c2+$D63*_c3+'Input spectra'!$Y62))</f>
        <v>1.3767882830333542E-2</v>
      </c>
      <c r="AJ63">
        <f>AJ$2*EXP(- AJ$1 * ($B63*_c1+$C63*_c2+$D63*_c3+'Input spectra'!$Y62))</f>
        <v>1.3567463803251171E-2</v>
      </c>
      <c r="AK63">
        <f>AK$2*EXP(- AK$1 * ($B63*_c1+$C63*_c2+$D63*_c3+'Input spectra'!$Y62))</f>
        <v>1.3368779380810008E-2</v>
      </c>
      <c r="AL63">
        <f>AL$2*EXP(- AL$1 * ($B63*_c1+$C63*_c2+$D63*_c3+'Input spectra'!$Y62))</f>
        <v>1.3171816822330144E-2</v>
      </c>
      <c r="AM63">
        <f>AM$2*EXP(- AM$1 * ($B63*_c1+$C63*_c2+$D63*_c3+'Input spectra'!$Y62))</f>
        <v>1.2976563473371444E-2</v>
      </c>
      <c r="AN63">
        <f>AN$2*EXP(- AN$1 * ($B63*_c1+$C63*_c2+$D63*_c3+'Input spectra'!$Y62))</f>
        <v>1.2783006765177728E-2</v>
      </c>
      <c r="AO63">
        <f>AO$2*EXP(- AO$1 * ($B63*_c1+$C63*_c2+$D63*_c3+'Input spectra'!$Y62))</f>
        <v>1.2591134214124434E-2</v>
      </c>
      <c r="AP63">
        <f>AP$2*EXP(- AP$1 * ($B63*_c1+$C63*_c2+$D63*_c3+'Input spectra'!$Y62))</f>
        <v>1.2400933421169744E-2</v>
      </c>
      <c r="AQ63">
        <f>AQ$2*EXP(- AQ$1 * ($B63*_c1+$C63*_c2+$D63*_c3+'Input spectra'!$Y62))</f>
        <v>1.2212392071309131E-2</v>
      </c>
      <c r="AR63">
        <f>AR$2*EXP(- AR$1 * ($B63*_c1+$C63*_c2+$D63*_c3+'Input spectra'!$Y62))</f>
        <v>1.2025497933033258E-2</v>
      </c>
      <c r="AS63">
        <f>AS$2*EXP(- AS$1 * ($B63*_c1+$C63*_c2+$D63*_c3+'Input spectra'!$Y62))</f>
        <v>1.1840238857789353E-2</v>
      </c>
      <c r="AT63">
        <f>AT$2*EXP(- AT$1 * ($B63*_c1+$C63*_c2+$D63*_c3+'Input spectra'!$Y62))</f>
        <v>1.1656602779445862E-2</v>
      </c>
      <c r="AU63">
        <f>AU$2*EXP(- AU$1 * ($B63*_c1+$C63*_c2+$D63*_c3+'Input spectra'!$Y62))</f>
        <v>1.1474577713760476E-2</v>
      </c>
      <c r="AV63">
        <f>AV$2*EXP(- AV$1 * ($B63*_c1+$C63*_c2+$D63*_c3+'Input spectra'!$Y62))</f>
        <v>1.1294151757851508E-2</v>
      </c>
      <c r="AW63">
        <f>AW$2*EXP(- AW$1 * ($B63*_c1+$C63*_c2+$D63*_c3+'Input spectra'!$Y62))</f>
        <v>1.1115313089672509E-2</v>
      </c>
      <c r="AX63">
        <f>AX$2*EXP(- AX$1 * ($B63*_c1+$C63*_c2+$D63*_c3+'Input spectra'!$Y62))</f>
        <v>1.0938049967490222E-2</v>
      </c>
      <c r="AY63">
        <f>AY$2*EXP(- AY$1 * ($B63*_c1+$C63*_c2+$D63*_c3+'Input spectra'!$Y62))</f>
        <v>9.7151377221328331E-3</v>
      </c>
      <c r="AZ63">
        <f>AZ$2*EXP(- AZ$1 * ($B63*_c1+$C63*_c2+$D63*_c3+'Input spectra'!$Y62))</f>
        <v>8.2944617124551985E-3</v>
      </c>
      <c r="BA63">
        <f>BA$2*EXP(- BA$1 * ($B63*_c1+$C63*_c2+$D63*_c3+'Input spectra'!$Y62))</f>
        <v>7.4604067633020979E-3</v>
      </c>
      <c r="BB63">
        <f>BB$2*EXP(- BB$1 * ($B63*_c1+$C63*_c2+$D63*_c3+'Input spectra'!$Y62))</f>
        <v>6.8282371305009295E-3</v>
      </c>
      <c r="BC63">
        <f>BC$2*EXP(- BC$1 * ($B63*_c1+$C63*_c2+$D63*_c3+'Input spectra'!$Y62))</f>
        <v>6.3115454786528248E-3</v>
      </c>
      <c r="BD63">
        <f>BD$2*EXP(- BD$1 * ($B63*_c1+$C63*_c2+$D63*_c3+'Input spectra'!$Y62))</f>
        <v>5.8728419903704664E-3</v>
      </c>
      <c r="BE63">
        <f>BE$2*EXP(- BE$1 * ($B63*_c1+$C63*_c2+$D63*_c3+'Input spectra'!$Y62))</f>
        <v>5.4915668175514838E-3</v>
      </c>
      <c r="BF63">
        <f>BF$2*EXP(- BF$1 * ($B63*_c1+$C63*_c2+$D63*_c3+'Input spectra'!$Y62))</f>
        <v>5.1548928399434042E-3</v>
      </c>
      <c r="BG63">
        <f>BG$2*EXP(- BG$1 * ($B63*_c1+$C63*_c2+$D63*_c3+'Input spectra'!$Y62))</f>
        <v>4.8541287341131393E-3</v>
      </c>
      <c r="BH63">
        <f>BH$2*EXP(- BH$1 * ($B63*_c1+$C63*_c2+$D63*_c3+'Input spectra'!$Y62))</f>
        <v>4.5830372891127614E-3</v>
      </c>
      <c r="BI63">
        <f>BI$2*EXP(- BI$1 * ($B63*_c1+$C63*_c2+$D63*_c3+'Input spectra'!$Y62))</f>
        <v>4.3369494153733378E-3</v>
      </c>
      <c r="BJ63">
        <f>BJ$2*EXP(- BJ$1 * ($B63*_c1+$C63*_c2+$D63*_c3+'Input spectra'!$Y62))</f>
        <v>4.1122552546906431E-3</v>
      </c>
      <c r="BK63">
        <f>BK$2*EXP(- BK$1 * ($B63*_c1+$C63*_c2+$D63*_c3+'Input spectra'!$Y62))</f>
        <v>3.9060920470336867E-3</v>
      </c>
      <c r="BL63">
        <f>BL$2*EXP(- BL$1 * ($B63*_c1+$C63*_c2+$D63*_c3+'Input spectra'!$Y62))</f>
        <v>3.7161425140014464E-3</v>
      </c>
      <c r="BM63">
        <f>BM$2*EXP(- BM$1 * ($B63*_c1+$C63*_c2+$D63*_c3+'Input spectra'!$Y62))</f>
        <v>3.5404990617149889E-3</v>
      </c>
      <c r="BN63">
        <f>BN$2*EXP(- BN$1 * ($B63*_c1+$C63*_c2+$D63*_c3+'Input spectra'!$Y62))</f>
        <v>3.3775690989610281E-3</v>
      </c>
      <c r="BO63">
        <f>BO$2*EXP(- BO$1 * ($B63*_c1+$C63*_c2+$D63*_c3+'Input spectra'!$Y62))</f>
        <v>3.2260070783069906E-3</v>
      </c>
      <c r="BP63">
        <f>BP$2*EXP(- BP$1 * ($B63*_c1+$C63*_c2+$D63*_c3+'Input spectra'!$Y62))</f>
        <v>3.0846644983063692E-3</v>
      </c>
      <c r="BQ63">
        <f>BQ$2*EXP(- BQ$1 * ($B63*_c1+$C63*_c2+$D63*_c3+'Input spectra'!$Y62))</f>
        <v>2.9525523296037482E-3</v>
      </c>
      <c r="BR63">
        <f>BR$2*EXP(- BR$1 * ($B63*_c1+$C63*_c2+$D63*_c3+'Input spectra'!$Y62))</f>
        <v>2.8288122513427361E-3</v>
      </c>
      <c r="BS63">
        <f>BS$2*EXP(- BS$1 * ($B63*_c1+$C63*_c2+$D63*_c3+'Input spectra'!$Y62))</f>
        <v>2.712694272765936E-3</v>
      </c>
      <c r="BT63">
        <f>BT$2*EXP(- BT$1 * ($B63*_c1+$C63*_c2+$D63*_c3+'Input spectra'!$Y62))</f>
        <v>2.6035390720509344E-3</v>
      </c>
      <c r="BU63">
        <f>BU$2*EXP(- BU$1 * ($B63*_c1+$C63*_c2+$D63*_c3+'Input spectra'!$Y62))</f>
        <v>2.5007638799859353E-3</v>
      </c>
      <c r="BV63">
        <f>BV$2*EXP(- BV$1 * ($B63*_c1+$C63*_c2+$D63*_c3+'Input spectra'!$Y62))</f>
        <v>2.4038510682977965E-3</v>
      </c>
      <c r="BW63">
        <f>BW$2*EXP(- BW$1 * ($B63*_c1+$C63*_c2+$D63*_c3+'Input spectra'!$Y62))</f>
        <v>2.3123388299690828E-3</v>
      </c>
      <c r="BX63">
        <f>BX$2*EXP(- BX$1 * ($B63*_c1+$C63*_c2+$D63*_c3+'Input spectra'!$Y62))</f>
        <v>2.2258134977377326E-3</v>
      </c>
      <c r="BY63">
        <f>BY$2*EXP(- BY$1 * ($B63*_c1+$C63*_c2+$D63*_c3+'Input spectra'!$Y62))</f>
        <v>2.1439031598352444E-3</v>
      </c>
      <c r="BZ63">
        <f>BZ$2*EXP(- BZ$1 * ($B63*_c1+$C63*_c2+$D63*_c3+'Input spectra'!$Y62))</f>
        <v>2.0662723134826809E-3</v>
      </c>
      <c r="CA63">
        <f>CA$2*EXP(- CA$1 * ($B63*_c1+$C63*_c2+$D63*_c3+'Input spectra'!$Y62))</f>
        <v>1.9926173563188975E-3</v>
      </c>
      <c r="CB63">
        <f>CB$2*EXP(- CB$1 * ($B63*_c1+$C63*_c2+$D63*_c3+'Input spectra'!$Y62))</f>
        <v>1.9226627602019831E-3</v>
      </c>
      <c r="CC63">
        <f>CC$2*EXP(- CC$1 * ($B63*_c1+$C63*_c2+$D63*_c3+'Input spectra'!$Y62))</f>
        <v>1.8561578050744489E-3</v>
      </c>
      <c r="CD63">
        <f>CD$2*EXP(- CD$1 * ($B63*_c1+$C63*_c2+$D63*_c3+'Input spectra'!$Y62))</f>
        <v>1.7928737758387244E-3</v>
      </c>
      <c r="CE63">
        <f>CE$2*EXP(- CE$1 * ($B63*_c1+$C63*_c2+$D63*_c3+'Input spectra'!$Y62))</f>
        <v>1.7326015445737861E-3</v>
      </c>
      <c r="CF63">
        <f>CF$2*EXP(- CF$1 * ($B63*_c1+$C63*_c2+$D63*_c3+'Input spectra'!$Y62))</f>
        <v>1.6751494754451549E-3</v>
      </c>
      <c r="CG63">
        <f>CG$2*EXP(- CG$1 * ($B63*_c1+$C63*_c2+$D63*_c3+'Input spectra'!$Y62))</f>
        <v>1.6203416014055692E-3</v>
      </c>
      <c r="CH63">
        <f>CH$2*EXP(- CH$1 * ($B63*_c1+$C63*_c2+$D63*_c3+'Input spectra'!$Y62))</f>
        <v>1.5680160310438439E-3</v>
      </c>
      <c r="CI63">
        <f>CI$2*EXP(- CI$1 * ($B63*_c1+$C63*_c2+$D63*_c3+'Input spectra'!$Y62))</f>
        <v>1.5180235512975229E-3</v>
      </c>
      <c r="CJ63">
        <f>CJ$2*EXP(- CJ$1 * ($B63*_c1+$C63*_c2+$D63*_c3+'Input spectra'!$Y62))</f>
        <v>1.4702263976343042E-3</v>
      </c>
      <c r="CK63">
        <f>CK$2*EXP(- CK$1 * ($B63*_c1+$C63*_c2+$D63*_c3+'Input spectra'!$Y62))</f>
        <v>1.4244971680534039E-3</v>
      </c>
      <c r="CL63">
        <f>CL$2*EXP(- CL$1 * ($B63*_c1+$C63*_c2+$D63*_c3+'Input spectra'!$Y62))</f>
        <v>1.3807178611074161E-3</v>
      </c>
      <c r="CM63">
        <f>CM$2*EXP(- CM$1 * ($B63*_c1+$C63*_c2+$D63*_c3+'Input spectra'!$Y62))</f>
        <v>1.3387790212862538E-3</v>
      </c>
      <c r="CN63">
        <f>CN$2*EXP(- CN$1 * ($B63*_c1+$C63*_c2+$D63*_c3+'Input spectra'!$Y62))</f>
        <v>1.2985789776822996E-3</v>
      </c>
      <c r="CO63">
        <f>CO$2*EXP(- CO$1 * ($B63*_c1+$C63*_c2+$D63*_c3+'Input spectra'!$Y62))</f>
        <v>1.2600231639824425E-3</v>
      </c>
      <c r="CP63">
        <f>CP$2*EXP(- CP$1 * ($B63*_c1+$C63*_c2+$D63*_c3+'Input spectra'!$Y62))</f>
        <v>1.2230235095960259E-3</v>
      </c>
      <c r="CQ63">
        <f>CQ$2*EXP(- CQ$1 * ($B63*_c1+$C63*_c2+$D63*_c3+'Input spectra'!$Y62))</f>
        <v>1.1874978931969351E-3</v>
      </c>
      <c r="CR63">
        <f>CR$2*EXP(- CR$1 * ($B63*_c1+$C63*_c2+$D63*_c3+'Input spectra'!$Y62))</f>
        <v>1.1533696511877791E-3</v>
      </c>
      <c r="CS63">
        <f>CS$2*EXP(- CS$1 * ($B63*_c1+$C63*_c2+$D63*_c3+'Input spectra'!$Y62))</f>
        <v>7.4194005654659647E-4</v>
      </c>
      <c r="CT63">
        <f>CT$2*EXP(- CT$1 * ($B63*_c1+$C63*_c2+$D63*_c3+'Input spectra'!$Y62))</f>
        <v>4.814851382066908E-4</v>
      </c>
      <c r="CU63">
        <f>CU$2*EXP(- CU$1 * ($B63*_c1+$C63*_c2+$D63*_c3+'Input spectra'!$Y62))</f>
        <v>3.3315879829071696E-4</v>
      </c>
      <c r="CV63">
        <f>CV$2*EXP(- CV$1 * ($B63*_c1+$C63*_c2+$D63*_c3+'Input spectra'!$Y62))</f>
        <v>2.315645786289538E-4</v>
      </c>
      <c r="CW63">
        <f>CW$2*EXP(- CW$1 * ($B63*_c1+$C63*_c2+$D63*_c3+'Input spectra'!$Y62))</f>
        <v>1.5797719413937559E-4</v>
      </c>
      <c r="CX63">
        <f>CX$2*EXP(- CX$1 * ($B63*_c1+$C63*_c2+$D63*_c3+'Input spectra'!$Y62))</f>
        <v>1.0375659644856187E-4</v>
      </c>
      <c r="CY63">
        <f>CY$2*EXP(- CY$1 * ($B63*_c1+$C63*_c2+$D63*_c3+'Input spectra'!$Y62))</f>
        <v>6.4021362640509583E-5</v>
      </c>
      <c r="CZ63">
        <f>CZ$2*EXP(- CZ$1 * ($B63*_c1+$C63*_c2+$D63*_c3+'Input spectra'!$Y62))</f>
        <v>3.5669747386162135E-5</v>
      </c>
      <c r="DA63">
        <f>DA$2*EXP(- DA$1 * ($B63*_c1+$C63*_c2+$D63*_c3+'Input spectra'!$Y62))</f>
        <v>1.6571697614215971E-5</v>
      </c>
      <c r="DB63">
        <f>DB$2*EXP(- DB$1 * ($B63*_c1+$C63*_c2+$D63*_c3+'Input spectra'!$Y62))</f>
        <v>5.1812346065594619E-6</v>
      </c>
      <c r="DC63">
        <f>DC$2*EXP(- DC$1 * ($B63*_c1+$C63*_c2+$D63*_c3+'Input spectra'!$Y62))</f>
        <v>3.2883396990197051E-7</v>
      </c>
      <c r="DD63">
        <f>DD$2*EXP(- DD$1 * ($B63*_c1+$C63*_c2+$D63*_c3+'Input spectra'!$Y62))</f>
        <v>0</v>
      </c>
      <c r="DE63">
        <f>DE$2*EXP(- DE$1 * ($B63*_c1+$C63*_c2+$D63*_c3+'Input spectra'!$Y62))</f>
        <v>0</v>
      </c>
      <c r="DF63">
        <f>DF$2*EXP(- DF$1 * ($B63*_c1+$C63*_c2+$D63*_c3+'Input spectra'!$Y62))</f>
        <v>0</v>
      </c>
      <c r="DG63">
        <f>DG$2*EXP(- DG$1 * ($B63*_c1+$C63*_c2+$D63*_c3+'Input spectra'!$Y62))</f>
        <v>0</v>
      </c>
      <c r="DH63">
        <f>DH$2*EXP(- DH$1 * ($B63*_c1+$C63*_c2+$D63*_c3+'Input spectra'!$Y62))</f>
        <v>0</v>
      </c>
      <c r="DI63">
        <f>DI$2*EXP(- DI$1 * ($B63*_c1+$C63*_c2+$D63*_c3+'Input spectra'!$Y62))</f>
        <v>0</v>
      </c>
      <c r="DJ63">
        <f>DJ$2*EXP(- DJ$1 * ($B63*_c1+$C63*_c2+$D63*_c3+'Input spectra'!$Y62))</f>
        <v>0</v>
      </c>
      <c r="DK63">
        <f>DK$2*EXP(- DK$1 * ($B63*_c1+$C63*_c2+$D63*_c3+'Input spectra'!$Y62))</f>
        <v>0</v>
      </c>
      <c r="DL63">
        <f>DL$2*EXP(- DL$1 * ($B63*_c1+$C63*_c2+$D63*_c3+'Input spectra'!$Y62))</f>
        <v>0</v>
      </c>
      <c r="DM63">
        <f>DM$2*EXP(- DM$1 * ($B63*_c1+$C63*_c2+$D63*_c3+'Input spectra'!$Y62))</f>
        <v>0</v>
      </c>
      <c r="DN63">
        <f>DN$2*EXP(- DN$1 * ($B63*_c1+$C63*_c2+$D63*_c3+'Input spectra'!$Y62))</f>
        <v>0</v>
      </c>
      <c r="DO63">
        <f>DO$2*EXP(- DO$1 * ($B63*_c1+$C63*_c2+$D63*_c3+'Input spectra'!$Y62))</f>
        <v>0</v>
      </c>
      <c r="DP63">
        <f>DP$2*EXP(- DP$1 * ($B63*_c1+$C63*_c2+$D63*_c3+'Input spectra'!$Y62))</f>
        <v>0</v>
      </c>
      <c r="DQ63">
        <f>DQ$2*EXP(- DQ$1 * ($B63*_c1+$C63*_c2+$D63*_c3+'Input spectra'!$Y62))</f>
        <v>0</v>
      </c>
      <c r="DR63">
        <f>DR$2*EXP(- DR$1 * ($B63*_c1+$C63*_c2+$D63*_c3+'Input spectra'!$Y62))</f>
        <v>0</v>
      </c>
      <c r="DS63">
        <f>DS$2*EXP(- DS$1 * ($B63*_c1+$C63*_c2+$D63*_c3+'Input spectra'!$Y62))</f>
        <v>0</v>
      </c>
      <c r="DT63">
        <f>DT$2*EXP(- DT$1 * ($B63*_c1+$C63*_c2+$D63*_c3+'Input spectra'!$Y62))</f>
        <v>0</v>
      </c>
      <c r="DU63">
        <f>DU$2*EXP(- DU$1 * ($B63*_c1+$C63*_c2+$D63*_c3+'Input spectra'!$Y62))</f>
        <v>0</v>
      </c>
      <c r="DV63">
        <f>DV$2*EXP(- DV$1 * ($B63*_c1+$C63*_c2+$D63*_c3+'Input spectra'!$Y62))</f>
        <v>0</v>
      </c>
      <c r="DW63">
        <f>DW$2*EXP(- DW$1 * ($B63*_c1+$C63*_c2+$D63*_c3+'Input spectra'!$Y62))</f>
        <v>0</v>
      </c>
      <c r="DX63">
        <f>DX$2*EXP(- DX$1 * ($B63*_c1+$C63*_c2+$D63*_c3+'Input spectra'!$Y62))</f>
        <v>0</v>
      </c>
      <c r="DY63">
        <f>DY$2*EXP(- DY$1 * ($B63*_c1+$C63*_c2+$D63*_c3+'Input spectra'!$Y62))</f>
        <v>0</v>
      </c>
      <c r="DZ63">
        <f>DZ$2*EXP(- DZ$1 * ($B63*_c1+$C63*_c2+$D63*_c3+'Input spectra'!$Y62))</f>
        <v>0</v>
      </c>
      <c r="EA63">
        <f>EA$2*EXP(- EA$1 * ($B63*_c1+$C63*_c2+$D63*_c3+'Input spectra'!$Y62))</f>
        <v>0</v>
      </c>
      <c r="EB63">
        <f>EB$2*EXP(- EB$1 * ($B63*_c1+$C63*_c2+$D63*_c3+'Input spectra'!$Y62))</f>
        <v>0</v>
      </c>
      <c r="EC63">
        <f>EC$2*EXP(- EC$1 * ($B63*_c1+$C63*_c2+$D63*_c3+'Input spectra'!$Y62))</f>
        <v>0</v>
      </c>
      <c r="ED63">
        <f>ED$2*EXP(- ED$1 * ($B63*_c1+$C63*_c2+$D63*_c3+'Input spectra'!$Y62))</f>
        <v>0</v>
      </c>
      <c r="EE63">
        <f>EE$2*EXP(- EE$1 * ($B63*_c1+$C63*_c2+$D63*_c3+'Input spectra'!$Y62))</f>
        <v>0</v>
      </c>
      <c r="EF63">
        <f>EF$2*EXP(- EF$1 * ($B63*_c1+$C63*_c2+$D63*_c3+'Input spectra'!$Y62))</f>
        <v>0</v>
      </c>
      <c r="EG63">
        <f>EG$2*EXP(- EG$1 * ($B63*_c1+$C63*_c2+$D63*_c3+'Input spectra'!$Y62))</f>
        <v>0</v>
      </c>
      <c r="EH63">
        <f>EH$2*EXP(- EH$1 * ($B63*_c1+$C63*_c2+$D63*_c3+'Input spectra'!$Y62))</f>
        <v>0</v>
      </c>
      <c r="EI63">
        <f>EI$2*EXP(- EI$1 * ($B63*_c1+$C63*_c2+$D63*_c3+'Input spectra'!$Y62))</f>
        <v>0</v>
      </c>
      <c r="EJ63">
        <f>EJ$2*EXP(- EJ$1 * ($B63*_c1+$C63*_c2+$D63*_c3+'Input spectra'!$Y62))</f>
        <v>0</v>
      </c>
      <c r="EK63">
        <f>EK$2*EXP(- EK$1 * ($B63*_c1+$C63*_c2+$D63*_c3+'Input spectra'!$Y62))</f>
        <v>0</v>
      </c>
      <c r="EL63">
        <f>EL$2*EXP(- EL$1 * ($B63*_c1+$C63*_c2+$D63*_c3+'Input spectra'!$Y62))</f>
        <v>0</v>
      </c>
      <c r="EM63">
        <f>EM$2*EXP(- EM$1 * ($B63*_c1+$C63*_c2+$D63*_c3+'Input spectra'!$Y62))</f>
        <v>0</v>
      </c>
      <c r="EN63">
        <f>EN$2*EXP(- EN$1 * ($B63*_c1+$C63*_c2+$D63*_c3+'Input spectra'!$Y62))</f>
        <v>0</v>
      </c>
      <c r="EO63">
        <f>EO$2*EXP(- EO$1 * ($B63*_c1+$C63*_c2+$D63*_c3+'Input spectra'!$Y62))</f>
        <v>0</v>
      </c>
      <c r="EP63">
        <f>EP$2*EXP(- EP$1 * ($B63*_c1+$C63*_c2+$D63*_c3+'Input spectra'!$Y62))</f>
        <v>0</v>
      </c>
      <c r="EQ63">
        <f>EQ$2*EXP(- EQ$1 * ($B63*_c1+$C63*_c2+$D63*_c3+'Input spectra'!$Y62))</f>
        <v>0</v>
      </c>
      <c r="ER63">
        <f>ER$2*EXP(- ER$1 * ($B63*_c1+$C63*_c2+$D63*_c3+'Input spectra'!$Y62))</f>
        <v>0</v>
      </c>
      <c r="ES63">
        <f>ES$2*EXP(- ES$1 * ($B63*_c1+$C63*_c2+$D63*_c3+'Input spectra'!$Y62))</f>
        <v>0</v>
      </c>
      <c r="ET63">
        <f>ET$2*EXP(- ET$1 * ($B63*_c1+$C63*_c2+$D63*_c3+'Input spectra'!$Y62))</f>
        <v>0</v>
      </c>
      <c r="EU63">
        <f>EU$2*EXP(- EU$1 * ($B63*_c1+$C63*_c2+$D63*_c3+'Input spectra'!$Y62))</f>
        <v>0</v>
      </c>
      <c r="EV63">
        <f>EV$2*EXP(- EV$1 * ($B63*_c1+$C63*_c2+$D63*_c3+'Input spectra'!$Y62))</f>
        <v>0</v>
      </c>
      <c r="EW63">
        <f>EW$2*EXP(- EW$1 * ($B63*_c1+$C63*_c2+$D63*_c3+'Input spectra'!$Y62))</f>
        <v>0</v>
      </c>
      <c r="EX63">
        <f>EX$2*EXP(- EX$1 * ($B63*_c1+$C63*_c2+$D63*_c3+'Input spectra'!$Y62))</f>
        <v>0</v>
      </c>
      <c r="EY63">
        <f>EY$2*EXP(- EY$1 * ($B63*_c1+$C63*_c2+$D63*_c3+'Input spectra'!$Y62))</f>
        <v>0</v>
      </c>
      <c r="FA63">
        <f t="shared" si="0"/>
        <v>0.86076944258733135</v>
      </c>
      <c r="FD63">
        <f>(1-EXP(-($B63*_c1+$C63*_c2+$D63*_c3+'Input spectra'!$Y62)*_t))/2</f>
        <v>1.3080573104657045E-2</v>
      </c>
      <c r="FE63">
        <f>LN(1-FD63)/(-($B63*_c1+$C63*_c2+$D63*_c3+'Input spectra'!$Y62))</f>
        <v>0.24834320870701529</v>
      </c>
    </row>
    <row r="64" spans="1:161" x14ac:dyDescent="0.25">
      <c r="A64">
        <v>585</v>
      </c>
      <c r="B64">
        <f>'Input spectra'!B63</f>
        <v>0</v>
      </c>
      <c r="C64">
        <f>'Input spectra'!D63</f>
        <v>0</v>
      </c>
      <c r="D64">
        <f>'Input spectra'!F63</f>
        <v>0</v>
      </c>
      <c r="E64">
        <f>E$2*EXP(- E$1 * ($B64*_c1+$C64*_c2+$D64*_c3+'Input spectra'!$Y63))</f>
        <v>2.0653927966864227E-2</v>
      </c>
      <c r="F64">
        <f>F$2*EXP(- F$1 * ($B64*_c1+$C64*_c2+$D64*_c3+'Input spectra'!$Y63))</f>
        <v>2.0395238973228872E-2</v>
      </c>
      <c r="G64">
        <f>G$2*EXP(- G$1 * ($B64*_c1+$C64*_c2+$D64*_c3+'Input spectra'!$Y63))</f>
        <v>2.0138706185290473E-2</v>
      </c>
      <c r="H64">
        <f>H$2*EXP(- H$1 * ($B64*_c1+$C64*_c2+$D64*_c3+'Input spectra'!$Y63))</f>
        <v>1.9884314044040313E-2</v>
      </c>
      <c r="I64">
        <f>I$2*EXP(- I$1 * ($B64*_c1+$C64*_c2+$D64*_c3+'Input spectra'!$Y63))</f>
        <v>1.9632047094668151E-2</v>
      </c>
      <c r="J64">
        <f>J$2*EXP(- J$1 * ($B64*_c1+$C64*_c2+$D64*_c3+'Input spectra'!$Y63))</f>
        <v>1.9381889985895646E-2</v>
      </c>
      <c r="K64">
        <f>K$2*EXP(- K$1 * ($B64*_c1+$C64*_c2+$D64*_c3+'Input spectra'!$Y63))</f>
        <v>1.9133827469313854E-2</v>
      </c>
      <c r="L64">
        <f>L$2*EXP(- L$1 * ($B64*_c1+$C64*_c2+$D64*_c3+'Input spectra'!$Y63))</f>
        <v>1.8887844398724866E-2</v>
      </c>
      <c r="M64">
        <f>M$2*EXP(- M$1 * ($B64*_c1+$C64*_c2+$D64*_c3+'Input spectra'!$Y63))</f>
        <v>1.8643925729487528E-2</v>
      </c>
      <c r="N64">
        <f>N$2*EXP(- N$1 * ($B64*_c1+$C64*_c2+$D64*_c3+'Input spectra'!$Y63))</f>
        <v>1.8402056517867221E-2</v>
      </c>
      <c r="O64">
        <f>O$2*EXP(- O$1 * ($B64*_c1+$C64*_c2+$D64*_c3+'Input spectra'!$Y63))</f>
        <v>1.8162221920389673E-2</v>
      </c>
      <c r="P64">
        <f>P$2*EXP(- P$1 * ($B64*_c1+$C64*_c2+$D64*_c3+'Input spectra'!$Y63))</f>
        <v>1.7924407193198755E-2</v>
      </c>
      <c r="Q64">
        <f>Q$2*EXP(- Q$1 * ($B64*_c1+$C64*_c2+$D64*_c3+'Input spectra'!$Y63))</f>
        <v>1.768859769141834E-2</v>
      </c>
      <c r="R64">
        <f>R$2*EXP(- R$1 * ($B64*_c1+$C64*_c2+$D64*_c3+'Input spectra'!$Y63))</f>
        <v>1.7454778868518026E-2</v>
      </c>
      <c r="S64">
        <f>S$2*EXP(- S$1 * ($B64*_c1+$C64*_c2+$D64*_c3+'Input spectra'!$Y63))</f>
        <v>1.7222936275682874E-2</v>
      </c>
      <c r="T64">
        <f>T$2*EXP(- T$1 * ($B64*_c1+$C64*_c2+$D64*_c3+'Input spectra'!$Y63))</f>
        <v>1.6993055561187024E-2</v>
      </c>
      <c r="U64">
        <f>U$2*EXP(- U$1 * ($B64*_c1+$C64*_c2+$D64*_c3+'Input spectra'!$Y63))</f>
        <v>1.6765122469771219E-2</v>
      </c>
      <c r="V64">
        <f>V$2*EXP(- V$1 * ($B64*_c1+$C64*_c2+$D64*_c3+'Input spectra'!$Y63))</f>
        <v>1.6539122842024162E-2</v>
      </c>
      <c r="W64">
        <f>W$2*EXP(- W$1 * ($B64*_c1+$C64*_c2+$D64*_c3+'Input spectra'!$Y63))</f>
        <v>1.6315042613767764E-2</v>
      </c>
      <c r="X64">
        <f>X$2*EXP(- X$1 * ($B64*_c1+$C64*_c2+$D64*_c3+'Input spectra'!$Y63))</f>
        <v>1.609286781544619E-2</v>
      </c>
      <c r="Y64">
        <f>Y$2*EXP(- Y$1 * ($B64*_c1+$C64*_c2+$D64*_c3+'Input spectra'!$Y63))</f>
        <v>1.5872584571518678E-2</v>
      </c>
      <c r="Z64">
        <f>Z$2*EXP(- Z$1 * ($B64*_c1+$C64*_c2+$D64*_c3+'Input spectra'!$Y63))</f>
        <v>1.5654179099856183E-2</v>
      </c>
      <c r="AA64">
        <f>AA$2*EXP(- AA$1 * ($B64*_c1+$C64*_c2+$D64*_c3+'Input spectra'!$Y63))</f>
        <v>1.5437637711141726E-2</v>
      </c>
      <c r="AB64">
        <f>AB$2*EXP(- AB$1 * ($B64*_c1+$C64*_c2+$D64*_c3+'Input spectra'!$Y63))</f>
        <v>1.5222946808274488E-2</v>
      </c>
      <c r="AC64">
        <f>AC$2*EXP(- AC$1 * ($B64*_c1+$C64*_c2+$D64*_c3+'Input spectra'!$Y63))</f>
        <v>1.5010092885777628E-2</v>
      </c>
      <c r="AD64">
        <f>AD$2*EXP(- AD$1 * ($B64*_c1+$C64*_c2+$D64*_c3+'Input spectra'!$Y63))</f>
        <v>1.4799062529209749E-2</v>
      </c>
      <c r="AE64">
        <f>AE$2*EXP(- AE$1 * ($B64*_c1+$C64*_c2+$D64*_c3+'Input spectra'!$Y63))</f>
        <v>1.4589842414580043E-2</v>
      </c>
      <c r="AF64">
        <f>AF$2*EXP(- AF$1 * ($B64*_c1+$C64*_c2+$D64*_c3+'Input spectra'!$Y63))</f>
        <v>1.4382419307767083E-2</v>
      </c>
      <c r="AG64">
        <f>AG$2*EXP(- AG$1 * ($B64*_c1+$C64*_c2+$D64*_c3+'Input spectra'!$Y63))</f>
        <v>1.417678006394122E-2</v>
      </c>
      <c r="AH64">
        <f>AH$2*EXP(- AH$1 * ($B64*_c1+$C64*_c2+$D64*_c3+'Input spectra'!$Y63))</f>
        <v>1.3972911626990565E-2</v>
      </c>
      <c r="AI64">
        <f>AI$2*EXP(- AI$1 * ($B64*_c1+$C64*_c2+$D64*_c3+'Input spectra'!$Y63))</f>
        <v>1.3770801028950563E-2</v>
      </c>
      <c r="AJ64">
        <f>AJ$2*EXP(- AJ$1 * ($B64*_c1+$C64*_c2+$D64*_c3+'Input spectra'!$Y63))</f>
        <v>1.3570435389437113E-2</v>
      </c>
      <c r="AK64">
        <f>AK$2*EXP(- AK$1 * ($B64*_c1+$C64*_c2+$D64*_c3+'Input spectra'!$Y63))</f>
        <v>1.3371801915083206E-2</v>
      </c>
      <c r="AL64">
        <f>AL$2*EXP(- AL$1 * ($B64*_c1+$C64*_c2+$D64*_c3+'Input spectra'!$Y63))</f>
        <v>1.3174887898979071E-2</v>
      </c>
      <c r="AM64">
        <f>AM$2*EXP(- AM$1 * ($B64*_c1+$C64*_c2+$D64*_c3+'Input spectra'!$Y63))</f>
        <v>1.2979680720115828E-2</v>
      </c>
      <c r="AN64">
        <f>AN$2*EXP(- AN$1 * ($B64*_c1+$C64*_c2+$D64*_c3+'Input spectra'!$Y63))</f>
        <v>1.2786167842832584E-2</v>
      </c>
      <c r="AO64">
        <f>AO$2*EXP(- AO$1 * ($B64*_c1+$C64*_c2+$D64*_c3+'Input spectra'!$Y63))</f>
        <v>1.259433681626698E-2</v>
      </c>
      <c r="AP64">
        <f>AP$2*EXP(- AP$1 * ($B64*_c1+$C64*_c2+$D64*_c3+'Input spectra'!$Y63))</f>
        <v>1.2404175273809165E-2</v>
      </c>
      <c r="AQ64">
        <f>AQ$2*EXP(- AQ$1 * ($B64*_c1+$C64*_c2+$D64*_c3+'Input spectra'!$Y63))</f>
        <v>1.221567093255917E-2</v>
      </c>
      <c r="AR64">
        <f>AR$2*EXP(- AR$1 * ($B64*_c1+$C64*_c2+$D64*_c3+'Input spectra'!$Y63))</f>
        <v>1.2028811592787653E-2</v>
      </c>
      <c r="AS64">
        <f>AS$2*EXP(- AS$1 * ($B64*_c1+$C64*_c2+$D64*_c3+'Input spectra'!$Y63))</f>
        <v>1.1843585137400026E-2</v>
      </c>
      <c r="AT64">
        <f>AT$2*EXP(- AT$1 * ($B64*_c1+$C64*_c2+$D64*_c3+'Input spectra'!$Y63))</f>
        <v>1.1659979531403911E-2</v>
      </c>
      <c r="AU64">
        <f>AU$2*EXP(- AU$1 * ($B64*_c1+$C64*_c2+$D64*_c3+'Input spectra'!$Y63))</f>
        <v>1.1477982821379898E-2</v>
      </c>
      <c r="AV64">
        <f>AV$2*EXP(- AV$1 * ($B64*_c1+$C64*_c2+$D64*_c3+'Input spectra'!$Y63))</f>
        <v>1.1297583134955646E-2</v>
      </c>
      <c r="AW64">
        <f>AW$2*EXP(- AW$1 * ($B64*_c1+$C64*_c2+$D64*_c3+'Input spectra'!$Y63))</f>
        <v>1.1118768680283215E-2</v>
      </c>
      <c r="AX64">
        <f>AX$2*EXP(- AX$1 * ($B64*_c1+$C64*_c2+$D64*_c3+'Input spectra'!$Y63))</f>
        <v>1.0941527745519701E-2</v>
      </c>
      <c r="AY64">
        <f>AY$2*EXP(- AY$1 * ($B64*_c1+$C64*_c2+$D64*_c3+'Input spectra'!$Y63))</f>
        <v>9.7182953269076677E-3</v>
      </c>
      <c r="AZ64">
        <f>AZ$2*EXP(- AZ$1 * ($B64*_c1+$C64*_c2+$D64*_c3+'Input spectra'!$Y63))</f>
        <v>8.2972161858105541E-3</v>
      </c>
      <c r="BA64">
        <f>BA$2*EXP(- BA$1 * ($B64*_c1+$C64*_c2+$D64*_c3+'Input spectra'!$Y63))</f>
        <v>7.462936980420244E-3</v>
      </c>
      <c r="BB64">
        <f>BB$2*EXP(- BB$1 * ($B64*_c1+$C64*_c2+$D64*_c3+'Input spectra'!$Y63))</f>
        <v>6.8306012000778462E-3</v>
      </c>
      <c r="BC64">
        <f>BC$2*EXP(- BC$1 * ($B64*_c1+$C64*_c2+$D64*_c3+'Input spectra'!$Y63))</f>
        <v>6.3137752628520507E-3</v>
      </c>
      <c r="BD64">
        <f>BD$2*EXP(- BD$1 * ($B64*_c1+$C64*_c2+$D64*_c3+'Input spectra'!$Y63))</f>
        <v>5.8749582899216063E-3</v>
      </c>
      <c r="BE64">
        <f>BE$2*EXP(- BE$1 * ($B64*_c1+$C64*_c2+$D64*_c3+'Input spectra'!$Y63))</f>
        <v>5.4935845324343372E-3</v>
      </c>
      <c r="BF64">
        <f>BF$2*EXP(- BF$1 * ($B64*_c1+$C64*_c2+$D64*_c3+'Input spectra'!$Y63))</f>
        <v>5.1568232840286388E-3</v>
      </c>
      <c r="BG64">
        <f>BG$2*EXP(- BG$1 * ($B64*_c1+$C64*_c2+$D64*_c3+'Input spectra'!$Y63))</f>
        <v>4.8559808506080035E-3</v>
      </c>
      <c r="BH64">
        <f>BH$2*EXP(- BH$1 * ($B64*_c1+$C64*_c2+$D64*_c3+'Input spectra'!$Y63))</f>
        <v>4.5848183586033328E-3</v>
      </c>
      <c r="BI64">
        <f>BI$2*EXP(- BI$1 * ($B64*_c1+$C64*_c2+$D64*_c3+'Input spectra'!$Y63))</f>
        <v>4.3386655000043732E-3</v>
      </c>
      <c r="BJ64">
        <f>BJ$2*EXP(- BJ$1 * ($B64*_c1+$C64*_c2+$D64*_c3+'Input spectra'!$Y63))</f>
        <v>4.1139114927954377E-3</v>
      </c>
      <c r="BK64">
        <f>BK$2*EXP(- BK$1 * ($B64*_c1+$C64*_c2+$D64*_c3+'Input spectra'!$Y63))</f>
        <v>3.9076928572717379E-3</v>
      </c>
      <c r="BL64">
        <f>BL$2*EXP(- BL$1 * ($B64*_c1+$C64*_c2+$D64*_c3+'Input spectra'!$Y63))</f>
        <v>3.7176917418423397E-3</v>
      </c>
      <c r="BM64">
        <f>BM$2*EXP(- BM$1 * ($B64*_c1+$C64*_c2+$D64*_c3+'Input spectra'!$Y63))</f>
        <v>3.5420000876243011E-3</v>
      </c>
      <c r="BN64">
        <f>BN$2*EXP(- BN$1 * ($B64*_c1+$C64*_c2+$D64*_c3+'Input spectra'!$Y63))</f>
        <v>3.3790249202519267E-3</v>
      </c>
      <c r="BO64">
        <f>BO$2*EXP(- BO$1 * ($B64*_c1+$C64*_c2+$D64*_c3+'Input spectra'!$Y63))</f>
        <v>3.2274203723500019E-3</v>
      </c>
      <c r="BP64">
        <f>BP$2*EXP(- BP$1 * ($B64*_c1+$C64*_c2+$D64*_c3+'Input spectra'!$Y63))</f>
        <v>3.0860376722112912E-3</v>
      </c>
      <c r="BQ64">
        <f>BQ$2*EXP(- BQ$1 * ($B64*_c1+$C64*_c2+$D64*_c3+'Input spectra'!$Y63))</f>
        <v>2.9538875598721487E-3</v>
      </c>
      <c r="BR64">
        <f>BR$2*EXP(- BR$1 * ($B64*_c1+$C64*_c2+$D64*_c3+'Input spectra'!$Y63))</f>
        <v>2.8301115159443547E-3</v>
      </c>
      <c r="BS64">
        <f>BS$2*EXP(- BS$1 * ($B64*_c1+$C64*_c2+$D64*_c3+'Input spectra'!$Y63))</f>
        <v>2.7139593773971731E-3</v>
      </c>
      <c r="BT64">
        <f>BT$2*EXP(- BT$1 * ($B64*_c1+$C64*_c2+$D64*_c3+'Input spectra'!$Y63))</f>
        <v>2.6047716718598274E-3</v>
      </c>
      <c r="BU64">
        <f>BU$2*EXP(- BU$1 * ($B64*_c1+$C64*_c2+$D64*_c3+'Input spectra'!$Y63))</f>
        <v>2.5019654977180309E-3</v>
      </c>
      <c r="BV64">
        <f>BV$2*EXP(- BV$1 * ($B64*_c1+$C64*_c2+$D64*_c3+'Input spectra'!$Y63))</f>
        <v>2.4050231095830619E-3</v>
      </c>
      <c r="BW64">
        <f>BW$2*EXP(- BW$1 * ($B64*_c1+$C64*_c2+$D64*_c3+'Input spectra'!$Y63))</f>
        <v>2.3134825963007392E-3</v>
      </c>
      <c r="BX64">
        <f>BX$2*EXP(- BX$1 * ($B64*_c1+$C64*_c2+$D64*_c3+'Input spectra'!$Y63))</f>
        <v>2.2269301975697108E-3</v>
      </c>
      <c r="BY64">
        <f>BY$2*EXP(- BY$1 * ($B64*_c1+$C64*_c2+$D64*_c3+'Input spectra'!$Y63))</f>
        <v>2.1449939181325487E-3</v>
      </c>
      <c r="BZ64">
        <f>BZ$2*EXP(- BZ$1 * ($B64*_c1+$C64*_c2+$D64*_c3+'Input spectra'!$Y63))</f>
        <v>2.0673381799892654E-3</v>
      </c>
      <c r="CA64">
        <f>CA$2*EXP(- CA$1 * ($B64*_c1+$C64*_c2+$D64*_c3+'Input spectra'!$Y63))</f>
        <v>1.9936593127545064E-3</v>
      </c>
      <c r="CB64">
        <f>CB$2*EXP(- CB$1 * ($B64*_c1+$C64*_c2+$D64*_c3+'Input spectra'!$Y63))</f>
        <v>1.9236817265584217E-3</v>
      </c>
      <c r="CC64">
        <f>CC$2*EXP(- CC$1 * ($B64*_c1+$C64*_c2+$D64*_c3+'Input spectra'!$Y63))</f>
        <v>1.8571546451498198E-3</v>
      </c>
      <c r="CD64">
        <f>CD$2*EXP(- CD$1 * ($B64*_c1+$C64*_c2+$D64*_c3+'Input spectra'!$Y63))</f>
        <v>1.7938493021230648E-3</v>
      </c>
      <c r="CE64">
        <f>CE$2*EXP(- CE$1 * ($B64*_c1+$C64*_c2+$D64*_c3+'Input spectra'!$Y63))</f>
        <v>1.7335565225796358E-3</v>
      </c>
      <c r="CF64">
        <f>CF$2*EXP(- CF$1 * ($B64*_c1+$C64*_c2+$D64*_c3+'Input spectra'!$Y63))</f>
        <v>1.6760846275606764E-3</v>
      </c>
      <c r="CG64">
        <f>CG$2*EXP(- CG$1 * ($B64*_c1+$C64*_c2+$D64*_c3+'Input spectra'!$Y63))</f>
        <v>1.6212576103350296E-3</v>
      </c>
      <c r="CH64">
        <f>CH$2*EXP(- CH$1 * ($B64*_c1+$C64*_c2+$D64*_c3+'Input spectra'!$Y63))</f>
        <v>1.5689135428898758E-3</v>
      </c>
      <c r="CI64">
        <f>CI$2*EXP(- CI$1 * ($B64*_c1+$C64*_c2+$D64*_c3+'Input spectra'!$Y63))</f>
        <v>1.5189031783311021E-3</v>
      </c>
      <c r="CJ64">
        <f>CJ$2*EXP(- CJ$1 * ($B64*_c1+$C64*_c2+$D64*_c3+'Input spectra'!$Y63))</f>
        <v>1.4710887207914228E-3</v>
      </c>
      <c r="CK64">
        <f>CK$2*EXP(- CK$1 * ($B64*_c1+$C64*_c2+$D64*_c3+'Input spectra'!$Y63))</f>
        <v>1.4253427391916532E-3</v>
      </c>
      <c r="CL64">
        <f>CL$2*EXP(- CL$1 * ($B64*_c1+$C64*_c2+$D64*_c3+'Input spectra'!$Y63))</f>
        <v>1.3815472050509273E-3</v>
      </c>
      <c r="CM64">
        <f>CM$2*EXP(- CM$1 * ($B64*_c1+$C64*_c2+$D64*_c3+'Input spectra'!$Y63))</f>
        <v>1.3395926376834491E-3</v>
      </c>
      <c r="CN64">
        <f>CN$2*EXP(- CN$1 * ($B64*_c1+$C64*_c2+$D64*_c3+'Input spectra'!$Y63))</f>
        <v>1.2993773426975656E-3</v>
      </c>
      <c r="CO64">
        <f>CO$2*EXP(- CO$1 * ($B64*_c1+$C64*_c2+$D64*_c3+'Input spectra'!$Y63))</f>
        <v>1.2608067318400139E-3</v>
      </c>
      <c r="CP64">
        <f>CP$2*EXP(- CP$1 * ($B64*_c1+$C64*_c2+$D64*_c3+'Input spectra'!$Y63))</f>
        <v>1.2237927139919847E-3</v>
      </c>
      <c r="CQ64">
        <f>CQ$2*EXP(- CQ$1 * ($B64*_c1+$C64*_c2+$D64*_c3+'Input spectra'!$Y63))</f>
        <v>1.188253148593202E-3</v>
      </c>
      <c r="CR64">
        <f>CR$2*EXP(- CR$1 * ($B64*_c1+$C64*_c2+$D64*_c3+'Input spectra'!$Y63))</f>
        <v>1.1541113540002447E-3</v>
      </c>
      <c r="CS64">
        <f>CS$2*EXP(- CS$1 * ($B64*_c1+$C64*_c2+$D64*_c3+'Input spectra'!$Y63))</f>
        <v>7.4242242421897631E-4</v>
      </c>
      <c r="CT64">
        <f>CT$2*EXP(- CT$1 * ($B64*_c1+$C64*_c2+$D64*_c3+'Input spectra'!$Y63))</f>
        <v>4.8180157641538468E-4</v>
      </c>
      <c r="CU64">
        <f>CU$2*EXP(- CU$1 * ($B64*_c1+$C64*_c2+$D64*_c3+'Input spectra'!$Y63))</f>
        <v>3.333801096762152E-4</v>
      </c>
      <c r="CV64">
        <f>CV$2*EXP(- CV$1 * ($B64*_c1+$C64*_c2+$D64*_c3+'Input spectra'!$Y63))</f>
        <v>2.3172003978186144E-4</v>
      </c>
      <c r="CW64">
        <f>CW$2*EXP(- CW$1 * ($B64*_c1+$C64*_c2+$D64*_c3+'Input spectra'!$Y63))</f>
        <v>1.5808436909539475E-4</v>
      </c>
      <c r="CX64">
        <f>CX$2*EXP(- CX$1 * ($B64*_c1+$C64*_c2+$D64*_c3+'Input spectra'!$Y63))</f>
        <v>1.0382772052998481E-4</v>
      </c>
      <c r="CY64">
        <f>CY$2*EXP(- CY$1 * ($B64*_c1+$C64*_c2+$D64*_c3+'Input spectra'!$Y63))</f>
        <v>6.4065701216669817E-5</v>
      </c>
      <c r="CZ64">
        <f>CZ$2*EXP(- CZ$1 * ($B64*_c1+$C64*_c2+$D64*_c3+'Input spectra'!$Y63))</f>
        <v>3.569470295742514E-5</v>
      </c>
      <c r="DA64">
        <f>DA$2*EXP(- DA$1 * ($B64*_c1+$C64*_c2+$D64*_c3+'Input spectra'!$Y63))</f>
        <v>1.6583408798685787E-5</v>
      </c>
      <c r="DB64">
        <f>DB$2*EXP(- DB$1 * ($B64*_c1+$C64*_c2+$D64*_c3+'Input spectra'!$Y63))</f>
        <v>5.1849328030947938E-6</v>
      </c>
      <c r="DC64">
        <f>DC$2*EXP(- DC$1 * ($B64*_c1+$C64*_c2+$D64*_c3+'Input spectra'!$Y63))</f>
        <v>3.2907100558966057E-7</v>
      </c>
      <c r="DD64">
        <f>DD$2*EXP(- DD$1 * ($B64*_c1+$C64*_c2+$D64*_c3+'Input spectra'!$Y63))</f>
        <v>0</v>
      </c>
      <c r="DE64">
        <f>DE$2*EXP(- DE$1 * ($B64*_c1+$C64*_c2+$D64*_c3+'Input spectra'!$Y63))</f>
        <v>0</v>
      </c>
      <c r="DF64">
        <f>DF$2*EXP(- DF$1 * ($B64*_c1+$C64*_c2+$D64*_c3+'Input spectra'!$Y63))</f>
        <v>0</v>
      </c>
      <c r="DG64">
        <f>DG$2*EXP(- DG$1 * ($B64*_c1+$C64*_c2+$D64*_c3+'Input spectra'!$Y63))</f>
        <v>0</v>
      </c>
      <c r="DH64">
        <f>DH$2*EXP(- DH$1 * ($B64*_c1+$C64*_c2+$D64*_c3+'Input spectra'!$Y63))</f>
        <v>0</v>
      </c>
      <c r="DI64">
        <f>DI$2*EXP(- DI$1 * ($B64*_c1+$C64*_c2+$D64*_c3+'Input spectra'!$Y63))</f>
        <v>0</v>
      </c>
      <c r="DJ64">
        <f>DJ$2*EXP(- DJ$1 * ($B64*_c1+$C64*_c2+$D64*_c3+'Input spectra'!$Y63))</f>
        <v>0</v>
      </c>
      <c r="DK64">
        <f>DK$2*EXP(- DK$1 * ($B64*_c1+$C64*_c2+$D64*_c3+'Input spectra'!$Y63))</f>
        <v>0</v>
      </c>
      <c r="DL64">
        <f>DL$2*EXP(- DL$1 * ($B64*_c1+$C64*_c2+$D64*_c3+'Input spectra'!$Y63))</f>
        <v>0</v>
      </c>
      <c r="DM64">
        <f>DM$2*EXP(- DM$1 * ($B64*_c1+$C64*_c2+$D64*_c3+'Input spectra'!$Y63))</f>
        <v>0</v>
      </c>
      <c r="DN64">
        <f>DN$2*EXP(- DN$1 * ($B64*_c1+$C64*_c2+$D64*_c3+'Input spectra'!$Y63))</f>
        <v>0</v>
      </c>
      <c r="DO64">
        <f>DO$2*EXP(- DO$1 * ($B64*_c1+$C64*_c2+$D64*_c3+'Input spectra'!$Y63))</f>
        <v>0</v>
      </c>
      <c r="DP64">
        <f>DP$2*EXP(- DP$1 * ($B64*_c1+$C64*_c2+$D64*_c3+'Input spectra'!$Y63))</f>
        <v>0</v>
      </c>
      <c r="DQ64">
        <f>DQ$2*EXP(- DQ$1 * ($B64*_c1+$C64*_c2+$D64*_c3+'Input spectra'!$Y63))</f>
        <v>0</v>
      </c>
      <c r="DR64">
        <f>DR$2*EXP(- DR$1 * ($B64*_c1+$C64*_c2+$D64*_c3+'Input spectra'!$Y63))</f>
        <v>0</v>
      </c>
      <c r="DS64">
        <f>DS$2*EXP(- DS$1 * ($B64*_c1+$C64*_c2+$D64*_c3+'Input spectra'!$Y63))</f>
        <v>0</v>
      </c>
      <c r="DT64">
        <f>DT$2*EXP(- DT$1 * ($B64*_c1+$C64*_c2+$D64*_c3+'Input spectra'!$Y63))</f>
        <v>0</v>
      </c>
      <c r="DU64">
        <f>DU$2*EXP(- DU$1 * ($B64*_c1+$C64*_c2+$D64*_c3+'Input spectra'!$Y63))</f>
        <v>0</v>
      </c>
      <c r="DV64">
        <f>DV$2*EXP(- DV$1 * ($B64*_c1+$C64*_c2+$D64*_c3+'Input spectra'!$Y63))</f>
        <v>0</v>
      </c>
      <c r="DW64">
        <f>DW$2*EXP(- DW$1 * ($B64*_c1+$C64*_c2+$D64*_c3+'Input spectra'!$Y63))</f>
        <v>0</v>
      </c>
      <c r="DX64">
        <f>DX$2*EXP(- DX$1 * ($B64*_c1+$C64*_c2+$D64*_c3+'Input spectra'!$Y63))</f>
        <v>0</v>
      </c>
      <c r="DY64">
        <f>DY$2*EXP(- DY$1 * ($B64*_c1+$C64*_c2+$D64*_c3+'Input spectra'!$Y63))</f>
        <v>0</v>
      </c>
      <c r="DZ64">
        <f>DZ$2*EXP(- DZ$1 * ($B64*_c1+$C64*_c2+$D64*_c3+'Input spectra'!$Y63))</f>
        <v>0</v>
      </c>
      <c r="EA64">
        <f>EA$2*EXP(- EA$1 * ($B64*_c1+$C64*_c2+$D64*_c3+'Input spectra'!$Y63))</f>
        <v>0</v>
      </c>
      <c r="EB64">
        <f>EB$2*EXP(- EB$1 * ($B64*_c1+$C64*_c2+$D64*_c3+'Input spectra'!$Y63))</f>
        <v>0</v>
      </c>
      <c r="EC64">
        <f>EC$2*EXP(- EC$1 * ($B64*_c1+$C64*_c2+$D64*_c3+'Input spectra'!$Y63))</f>
        <v>0</v>
      </c>
      <c r="ED64">
        <f>ED$2*EXP(- ED$1 * ($B64*_c1+$C64*_c2+$D64*_c3+'Input spectra'!$Y63))</f>
        <v>0</v>
      </c>
      <c r="EE64">
        <f>EE$2*EXP(- EE$1 * ($B64*_c1+$C64*_c2+$D64*_c3+'Input spectra'!$Y63))</f>
        <v>0</v>
      </c>
      <c r="EF64">
        <f>EF$2*EXP(- EF$1 * ($B64*_c1+$C64*_c2+$D64*_c3+'Input spectra'!$Y63))</f>
        <v>0</v>
      </c>
      <c r="EG64">
        <f>EG$2*EXP(- EG$1 * ($B64*_c1+$C64*_c2+$D64*_c3+'Input spectra'!$Y63))</f>
        <v>0</v>
      </c>
      <c r="EH64">
        <f>EH$2*EXP(- EH$1 * ($B64*_c1+$C64*_c2+$D64*_c3+'Input spectra'!$Y63))</f>
        <v>0</v>
      </c>
      <c r="EI64">
        <f>EI$2*EXP(- EI$1 * ($B64*_c1+$C64*_c2+$D64*_c3+'Input spectra'!$Y63))</f>
        <v>0</v>
      </c>
      <c r="EJ64">
        <f>EJ$2*EXP(- EJ$1 * ($B64*_c1+$C64*_c2+$D64*_c3+'Input spectra'!$Y63))</f>
        <v>0</v>
      </c>
      <c r="EK64">
        <f>EK$2*EXP(- EK$1 * ($B64*_c1+$C64*_c2+$D64*_c3+'Input spectra'!$Y63))</f>
        <v>0</v>
      </c>
      <c r="EL64">
        <f>EL$2*EXP(- EL$1 * ($B64*_c1+$C64*_c2+$D64*_c3+'Input spectra'!$Y63))</f>
        <v>0</v>
      </c>
      <c r="EM64">
        <f>EM$2*EXP(- EM$1 * ($B64*_c1+$C64*_c2+$D64*_c3+'Input spectra'!$Y63))</f>
        <v>0</v>
      </c>
      <c r="EN64">
        <f>EN$2*EXP(- EN$1 * ($B64*_c1+$C64*_c2+$D64*_c3+'Input spectra'!$Y63))</f>
        <v>0</v>
      </c>
      <c r="EO64">
        <f>EO$2*EXP(- EO$1 * ($B64*_c1+$C64*_c2+$D64*_c3+'Input spectra'!$Y63))</f>
        <v>0</v>
      </c>
      <c r="EP64">
        <f>EP$2*EXP(- EP$1 * ($B64*_c1+$C64*_c2+$D64*_c3+'Input spectra'!$Y63))</f>
        <v>0</v>
      </c>
      <c r="EQ64">
        <f>EQ$2*EXP(- EQ$1 * ($B64*_c1+$C64*_c2+$D64*_c3+'Input spectra'!$Y63))</f>
        <v>0</v>
      </c>
      <c r="ER64">
        <f>ER$2*EXP(- ER$1 * ($B64*_c1+$C64*_c2+$D64*_c3+'Input spectra'!$Y63))</f>
        <v>0</v>
      </c>
      <c r="ES64">
        <f>ES$2*EXP(- ES$1 * ($B64*_c1+$C64*_c2+$D64*_c3+'Input spectra'!$Y63))</f>
        <v>0</v>
      </c>
      <c r="ET64">
        <f>ET$2*EXP(- ET$1 * ($B64*_c1+$C64*_c2+$D64*_c3+'Input spectra'!$Y63))</f>
        <v>0</v>
      </c>
      <c r="EU64">
        <f>EU$2*EXP(- EU$1 * ($B64*_c1+$C64*_c2+$D64*_c3+'Input spectra'!$Y63))</f>
        <v>0</v>
      </c>
      <c r="EV64">
        <f>EV$2*EXP(- EV$1 * ($B64*_c1+$C64*_c2+$D64*_c3+'Input spectra'!$Y63))</f>
        <v>0</v>
      </c>
      <c r="EW64">
        <f>EW$2*EXP(- EW$1 * ($B64*_c1+$C64*_c2+$D64*_c3+'Input spectra'!$Y63))</f>
        <v>0</v>
      </c>
      <c r="EX64">
        <f>EX$2*EXP(- EX$1 * ($B64*_c1+$C64*_c2+$D64*_c3+'Input spectra'!$Y63))</f>
        <v>0</v>
      </c>
      <c r="EY64">
        <f>EY$2*EXP(- EY$1 * ($B64*_c1+$C64*_c2+$D64*_c3+'Input spectra'!$Y63))</f>
        <v>0</v>
      </c>
      <c r="FA64">
        <f t="shared" si="0"/>
        <v>0.86093455075661063</v>
      </c>
      <c r="FD64">
        <f>(1-EXP(-($B64*_c1+$C64*_c2+$D64*_c3+'Input spectra'!$Y63)*_t))/2</f>
        <v>1.3063373629834119E-2</v>
      </c>
      <c r="FE64">
        <f>LN(1-FD64)/(-($B64*_c1+$C64*_c2+$D64*_c3+'Input spectra'!$Y63))</f>
        <v>0.24834541616442446</v>
      </c>
    </row>
    <row r="65" spans="1:161" x14ac:dyDescent="0.25">
      <c r="A65">
        <v>590</v>
      </c>
      <c r="B65">
        <f>'Input spectra'!B64</f>
        <v>0</v>
      </c>
      <c r="C65">
        <f>'Input spectra'!D64</f>
        <v>0</v>
      </c>
      <c r="D65">
        <f>'Input spectra'!F64</f>
        <v>0</v>
      </c>
      <c r="E65">
        <f>E$2*EXP(- E$1 * ($B65*_c1+$C65*_c2+$D65*_c3+'Input spectra'!$Y64))</f>
        <v>2.0653927966864227E-2</v>
      </c>
      <c r="F65">
        <f>F$2*EXP(- F$1 * ($B65*_c1+$C65*_c2+$D65*_c3+'Input spectra'!$Y64))</f>
        <v>2.039537577237855E-2</v>
      </c>
      <c r="G65">
        <f>G$2*EXP(- G$1 * ($B65*_c1+$C65*_c2+$D65*_c3+'Input spectra'!$Y64))</f>
        <v>2.0138976343156704E-2</v>
      </c>
      <c r="H65">
        <f>H$2*EXP(- H$1 * ($B65*_c1+$C65*_c2+$D65*_c3+'Input spectra'!$Y64))</f>
        <v>1.9884714163230191E-2</v>
      </c>
      <c r="I65">
        <f>I$2*EXP(- I$1 * ($B65*_c1+$C65*_c2+$D65*_c3+'Input spectra'!$Y64))</f>
        <v>1.9632573820414934E-2</v>
      </c>
      <c r="J65">
        <f>J$2*EXP(- J$1 * ($B65*_c1+$C65*_c2+$D65*_c3+'Input spectra'!$Y64))</f>
        <v>1.9382540005648142E-2</v>
      </c>
      <c r="K65">
        <f>K$2*EXP(- K$1 * ($B65*_c1+$C65*_c2+$D65*_c3+'Input spectra'!$Y64))</f>
        <v>1.9134597512329248E-2</v>
      </c>
      <c r="L65">
        <f>L$2*EXP(- L$1 * ($B65*_c1+$C65*_c2+$D65*_c3+'Input spectra'!$Y64))</f>
        <v>1.8888731235664969E-2</v>
      </c>
      <c r="M65">
        <f>M$2*EXP(- M$1 * ($B65*_c1+$C65*_c2+$D65*_c3+'Input spectra'!$Y64))</f>
        <v>1.8644926172018402E-2</v>
      </c>
      <c r="N65">
        <f>N$2*EXP(- N$1 * ($B65*_c1+$C65*_c2+$D65*_c3+'Input spectra'!$Y64))</f>
        <v>1.8403167418262166E-2</v>
      </c>
      <c r="O65">
        <f>O$2*EXP(- O$1 * ($B65*_c1+$C65*_c2+$D65*_c3+'Input spectra'!$Y64))</f>
        <v>1.8163440171135553E-2</v>
      </c>
      <c r="P65">
        <f>P$2*EXP(- P$1 * ($B65*_c1+$C65*_c2+$D65*_c3+'Input spectra'!$Y64))</f>
        <v>1.7925729726605631E-2</v>
      </c>
      <c r="Q65">
        <f>Q$2*EXP(- Q$1 * ($B65*_c1+$C65*_c2+$D65*_c3+'Input spectra'!$Y64))</f>
        <v>1.7690021479232376E-2</v>
      </c>
      <c r="R65">
        <f>R$2*EXP(- R$1 * ($B65*_c1+$C65*_c2+$D65*_c3+'Input spectra'!$Y64))</f>
        <v>1.745630092153768E-2</v>
      </c>
      <c r="S65">
        <f>S$2*EXP(- S$1 * ($B65*_c1+$C65*_c2+$D65*_c3+'Input spectra'!$Y64))</f>
        <v>1.7224553643378288E-2</v>
      </c>
      <c r="T65">
        <f>T$2*EXP(- T$1 * ($B65*_c1+$C65*_c2+$D65*_c3+'Input spectra'!$Y64))</f>
        <v>1.6994765331322638E-2</v>
      </c>
      <c r="U65">
        <f>U$2*EXP(- U$1 * ($B65*_c1+$C65*_c2+$D65*_c3+'Input spectra'!$Y64))</f>
        <v>1.6766921768031573E-2</v>
      </c>
      <c r="V65">
        <f>V$2*EXP(- V$1 * ($B65*_c1+$C65*_c2+$D65*_c3+'Input spectra'!$Y64))</f>
        <v>1.6541008831642841E-2</v>
      </c>
      <c r="W65">
        <f>W$2*EXP(- W$1 * ($B65*_c1+$C65*_c2+$D65*_c3+'Input spectra'!$Y64))</f>
        <v>1.6317012495159502E-2</v>
      </c>
      <c r="X65">
        <f>X$2*EXP(- X$1 * ($B65*_c1+$C65*_c2+$D65*_c3+'Input spectra'!$Y64))</f>
        <v>1.6094918825842058E-2</v>
      </c>
      <c r="Y65">
        <f>Y$2*EXP(- Y$1 * ($B65*_c1+$C65*_c2+$D65*_c3+'Input spectra'!$Y64))</f>
        <v>1.5874713984604372E-2</v>
      </c>
      <c r="Z65">
        <f>Z$2*EXP(- Z$1 * ($B65*_c1+$C65*_c2+$D65*_c3+'Input spectra'!$Y64))</f>
        <v>1.5656384225413371E-2</v>
      </c>
      <c r="AA65">
        <f>AA$2*EXP(- AA$1 * ($B65*_c1+$C65*_c2+$D65*_c3+'Input spectra'!$Y64))</f>
        <v>1.5439915894692433E-2</v>
      </c>
      <c r="AB65">
        <f>AB$2*EXP(- AB$1 * ($B65*_c1+$C65*_c2+$D65*_c3+'Input spectra'!$Y64))</f>
        <v>1.52252954307285E-2</v>
      </c>
      <c r="AC65">
        <f>AC$2*EXP(- AC$1 * ($B65*_c1+$C65*_c2+$D65*_c3+'Input spectra'!$Y64))</f>
        <v>1.5012509363082877E-2</v>
      </c>
      <c r="AD65">
        <f>AD$2*EXP(- AD$1 * ($B65*_c1+$C65*_c2+$D65*_c3+'Input spectra'!$Y64))</f>
        <v>1.4801544312005676E-2</v>
      </c>
      <c r="AE65">
        <f>AE$2*EXP(- AE$1 * ($B65*_c1+$C65*_c2+$D65*_c3+'Input spectra'!$Y64))</f>
        <v>1.4592386987853912E-2</v>
      </c>
      <c r="AF65">
        <f>AF$2*EXP(- AF$1 * ($B65*_c1+$C65*_c2+$D65*_c3+'Input spectra'!$Y64))</f>
        <v>1.43850241905132E-2</v>
      </c>
      <c r="AG65">
        <f>AG$2*EXP(- AG$1 * ($B65*_c1+$C65*_c2+$D65*_c3+'Input spectra'!$Y64))</f>
        <v>1.4179442808823071E-2</v>
      </c>
      <c r="AH65">
        <f>AH$2*EXP(- AH$1 * ($B65*_c1+$C65*_c2+$D65*_c3+'Input spectra'!$Y64))</f>
        <v>1.3975629820005808E-2</v>
      </c>
      <c r="AI65">
        <f>AI$2*EXP(- AI$1 * ($B65*_c1+$C65*_c2+$D65*_c3+'Input spectra'!$Y64))</f>
        <v>1.3773572289098908E-2</v>
      </c>
      <c r="AJ65">
        <f>AJ$2*EXP(- AJ$1 * ($B65*_c1+$C65*_c2+$D65*_c3+'Input spectra'!$Y64))</f>
        <v>1.3573257368391E-2</v>
      </c>
      <c r="AK65">
        <f>AK$2*EXP(- AK$1 * ($B65*_c1+$C65*_c2+$D65*_c3+'Input spectra'!$Y64))</f>
        <v>1.3374672296861319E-2</v>
      </c>
      <c r="AL65">
        <f>AL$2*EXP(- AL$1 * ($B65*_c1+$C65*_c2+$D65*_c3+'Input spectra'!$Y64))</f>
        <v>1.3177804399622635E-2</v>
      </c>
      <c r="AM65">
        <f>AM$2*EXP(- AM$1 * ($B65*_c1+$C65*_c2+$D65*_c3+'Input spectra'!$Y64))</f>
        <v>1.2982641087367665E-2</v>
      </c>
      <c r="AN65">
        <f>AN$2*EXP(- AN$1 * ($B65*_c1+$C65*_c2+$D65*_c3+'Input spectra'!$Y64))</f>
        <v>1.2789169855818926E-2</v>
      </c>
      <c r="AO65">
        <f>AO$2*EXP(- AO$1 * ($B65*_c1+$C65*_c2+$D65*_c3+'Input spectra'!$Y64))</f>
        <v>1.2597378285181999E-2</v>
      </c>
      <c r="AP65">
        <f>AP$2*EXP(- AP$1 * ($B65*_c1+$C65*_c2+$D65*_c3+'Input spectra'!$Y64))</f>
        <v>1.2407254039602212E-2</v>
      </c>
      <c r="AQ65">
        <f>AQ$2*EXP(- AQ$1 * ($B65*_c1+$C65*_c2+$D65*_c3+'Input spectra'!$Y64))</f>
        <v>1.2218784866624694E-2</v>
      </c>
      <c r="AR65">
        <f>AR$2*EXP(- AR$1 * ($B65*_c1+$C65*_c2+$D65*_c3+'Input spectra'!$Y64))</f>
        <v>1.2031958596657774E-2</v>
      </c>
      <c r="AS65">
        <f>AS$2*EXP(- AS$1 * ($B65*_c1+$C65*_c2+$D65*_c3+'Input spectra'!$Y64))</f>
        <v>1.1846763142439772E-2</v>
      </c>
      <c r="AT65">
        <f>AT$2*EXP(- AT$1 * ($B65*_c1+$C65*_c2+$D65*_c3+'Input spectra'!$Y64))</f>
        <v>1.1663186498509039E-2</v>
      </c>
      <c r="AU65">
        <f>AU$2*EXP(- AU$1 * ($B65*_c1+$C65*_c2+$D65*_c3+'Input spectra'!$Y64))</f>
        <v>1.1481216740677345E-2</v>
      </c>
      <c r="AV65">
        <f>AV$2*EXP(- AV$1 * ($B65*_c1+$C65*_c2+$D65*_c3+'Input spectra'!$Y64))</f>
        <v>1.1300842025506554E-2</v>
      </c>
      <c r="AW65">
        <f>AW$2*EXP(- AW$1 * ($B65*_c1+$C65*_c2+$D65*_c3+'Input spectra'!$Y64))</f>
        <v>1.1122050589788502E-2</v>
      </c>
      <c r="AX65">
        <f>AX$2*EXP(- AX$1 * ($B65*_c1+$C65*_c2+$D65*_c3+'Input spectra'!$Y64))</f>
        <v>1.0944830750028186E-2</v>
      </c>
      <c r="AY65">
        <f>AY$2*EXP(- AY$1 * ($B65*_c1+$C65*_c2+$D65*_c3+'Input spectra'!$Y64))</f>
        <v>9.7212942689149911E-3</v>
      </c>
      <c r="AZ65">
        <f>AZ$2*EXP(- AZ$1 * ($B65*_c1+$C65*_c2+$D65*_c3+'Input spectra'!$Y64))</f>
        <v>8.2998322708889051E-3</v>
      </c>
      <c r="BA65">
        <f>BA$2*EXP(- BA$1 * ($B65*_c1+$C65*_c2+$D65*_c3+'Input spectra'!$Y64))</f>
        <v>7.465340092730163E-3</v>
      </c>
      <c r="BB65">
        <f>BB$2*EXP(- BB$1 * ($B65*_c1+$C65*_c2+$D65*_c3+'Input spectra'!$Y64))</f>
        <v>6.8328465266867446E-3</v>
      </c>
      <c r="BC65">
        <f>BC$2*EXP(- BC$1 * ($B65*_c1+$C65*_c2+$D65*_c3+'Input spectra'!$Y64))</f>
        <v>6.3158930635794893E-3</v>
      </c>
      <c r="BD65">
        <f>BD$2*EXP(- BD$1 * ($B65*_c1+$C65*_c2+$D65*_c3+'Input spectra'!$Y64))</f>
        <v>5.8769683192296095E-3</v>
      </c>
      <c r="BE65">
        <f>BE$2*EXP(- BE$1 * ($B65*_c1+$C65*_c2+$D65*_c3+'Input spectra'!$Y64))</f>
        <v>5.4955009407115143E-3</v>
      </c>
      <c r="BF65">
        <f>BF$2*EXP(- BF$1 * ($B65*_c1+$C65*_c2+$D65*_c3+'Input spectra'!$Y64))</f>
        <v>5.1586568158767977E-3</v>
      </c>
      <c r="BG65">
        <f>BG$2*EXP(- BG$1 * ($B65*_c1+$C65*_c2+$D65*_c3+'Input spectra'!$Y64))</f>
        <v>4.8577399991841562E-3</v>
      </c>
      <c r="BH65">
        <f>BH$2*EXP(- BH$1 * ($B65*_c1+$C65*_c2+$D65*_c3+'Input spectra'!$Y64))</f>
        <v>4.5865100380640105E-3</v>
      </c>
      <c r="BI65">
        <f>BI$2*EXP(- BI$1 * ($B65*_c1+$C65*_c2+$D65*_c3+'Input spectra'!$Y64))</f>
        <v>4.3402954673519662E-3</v>
      </c>
      <c r="BJ65">
        <f>BJ$2*EXP(- BJ$1 * ($B65*_c1+$C65*_c2+$D65*_c3+'Input spectra'!$Y64))</f>
        <v>4.1154846276928629E-3</v>
      </c>
      <c r="BK65">
        <f>BK$2*EXP(- BK$1 * ($B65*_c1+$C65*_c2+$D65*_c3+'Input spectra'!$Y64))</f>
        <v>3.9092133559144888E-3</v>
      </c>
      <c r="BL65">
        <f>BL$2*EXP(- BL$1 * ($B65*_c1+$C65*_c2+$D65*_c3+'Input spectra'!$Y64))</f>
        <v>3.7191632560755043E-3</v>
      </c>
      <c r="BM65">
        <f>BM$2*EXP(- BM$1 * ($B65*_c1+$C65*_c2+$D65*_c3+'Input spectra'!$Y64))</f>
        <v>3.5434258276872649E-3</v>
      </c>
      <c r="BN65">
        <f>BN$2*EXP(- BN$1 * ($B65*_c1+$C65*_c2+$D65*_c3+'Input spectra'!$Y64))</f>
        <v>3.380407732512975E-3</v>
      </c>
      <c r="BO65">
        <f>BO$2*EXP(- BO$1 * ($B65*_c1+$C65*_c2+$D65*_c3+'Input spectra'!$Y64))</f>
        <v>3.228762799336525E-3</v>
      </c>
      <c r="BP65">
        <f>BP$2*EXP(- BP$1 * ($B65*_c1+$C65*_c2+$D65*_c3+'Input spectra'!$Y64))</f>
        <v>3.0873419997924489E-3</v>
      </c>
      <c r="BQ65">
        <f>BQ$2*EXP(- BQ$1 * ($B65*_c1+$C65*_c2+$D65*_c3+'Input spectra'!$Y64))</f>
        <v>2.9551558549165079E-3</v>
      </c>
      <c r="BR65">
        <f>BR$2*EXP(- BR$1 * ($B65*_c1+$C65*_c2+$D65*_c3+'Input spectra'!$Y64))</f>
        <v>2.8313456567824772E-3</v>
      </c>
      <c r="BS65">
        <f>BS$2*EXP(- BS$1 * ($B65*_c1+$C65*_c2+$D65*_c3+'Input spectra'!$Y64))</f>
        <v>2.7151610787589167E-3</v>
      </c>
      <c r="BT65">
        <f>BT$2*EXP(- BT$1 * ($B65*_c1+$C65*_c2+$D65*_c3+'Input spectra'!$Y64))</f>
        <v>2.6059425055061625E-3</v>
      </c>
      <c r="BU65">
        <f>BU$2*EXP(- BU$1 * ($B65*_c1+$C65*_c2+$D65*_c3+'Input spectra'!$Y64))</f>
        <v>2.5031069096737978E-3</v>
      </c>
      <c r="BV65">
        <f>BV$2*EXP(- BV$1 * ($B65*_c1+$C65*_c2+$D65*_c3+'Input spectra'!$Y64))</f>
        <v>2.4061364346545833E-3</v>
      </c>
      <c r="BW65">
        <f>BW$2*EXP(- BW$1 * ($B65*_c1+$C65*_c2+$D65*_c3+'Input spectra'!$Y64))</f>
        <v>2.314569070401467E-3</v>
      </c>
      <c r="BX65">
        <f>BX$2*EXP(- BX$1 * ($B65*_c1+$C65*_c2+$D65*_c3+'Input spectra'!$Y64))</f>
        <v>2.2279909682591508E-3</v>
      </c>
      <c r="BY65">
        <f>BY$2*EXP(- BY$1 * ($B65*_c1+$C65*_c2+$D65*_c3+'Input spectra'!$Y64))</f>
        <v>2.1460300536859313E-3</v>
      </c>
      <c r="BZ65">
        <f>BZ$2*EXP(- BZ$1 * ($B65*_c1+$C65*_c2+$D65*_c3+'Input spectra'!$Y64))</f>
        <v>2.0683506772492511E-3</v>
      </c>
      <c r="CA65">
        <f>CA$2*EXP(- CA$1 * ($B65*_c1+$C65*_c2+$D65*_c3+'Input spectra'!$Y64))</f>
        <v>1.9946491039657538E-3</v>
      </c>
      <c r="CB65">
        <f>CB$2*EXP(- CB$1 * ($B65*_c1+$C65*_c2+$D65*_c3+'Input spectra'!$Y64))</f>
        <v>1.9246496853468982E-3</v>
      </c>
      <c r="CC65">
        <f>CC$2*EXP(- CC$1 * ($B65*_c1+$C65*_c2+$D65*_c3+'Input spectra'!$Y64))</f>
        <v>1.8581015917784253E-3</v>
      </c>
      <c r="CD65">
        <f>CD$2*EXP(- CD$1 * ($B65*_c1+$C65*_c2+$D65*_c3+'Input spectra'!$Y64))</f>
        <v>1.7947760081312969E-3</v>
      </c>
      <c r="CE65">
        <f>CE$2*EXP(- CE$1 * ($B65*_c1+$C65*_c2+$D65*_c3+'Input spectra'!$Y64))</f>
        <v>1.7344637148961214E-3</v>
      </c>
      <c r="CF65">
        <f>CF$2*EXP(- CF$1 * ($B65*_c1+$C65*_c2+$D65*_c3+'Input spectra'!$Y64))</f>
        <v>1.6769729921622823E-3</v>
      </c>
      <c r="CG65">
        <f>CG$2*EXP(- CG$1 * ($B65*_c1+$C65*_c2+$D65*_c3+'Input spectra'!$Y64))</f>
        <v>1.6221277955141054E-3</v>
      </c>
      <c r="CH65">
        <f>CH$2*EXP(- CH$1 * ($B65*_c1+$C65*_c2+$D65*_c3+'Input spectra'!$Y64))</f>
        <v>1.5697661621813042E-3</v>
      </c>
      <c r="CI65">
        <f>CI$2*EXP(- CI$1 * ($B65*_c1+$C65*_c2+$D65*_c3+'Input spectra'!$Y64))</f>
        <v>1.5197388131427886E-3</v>
      </c>
      <c r="CJ65">
        <f>CJ$2*EXP(- CJ$1 * ($B65*_c1+$C65*_c2+$D65*_c3+'Input spectra'!$Y64))</f>
        <v>1.471907922775232E-3</v>
      </c>
      <c r="CK65">
        <f>CK$2*EXP(- CK$1 * ($B65*_c1+$C65*_c2+$D65*_c3+'Input spectra'!$Y64))</f>
        <v>1.426146032386347E-3</v>
      </c>
      <c r="CL65">
        <f>CL$2*EXP(- CL$1 * ($B65*_c1+$C65*_c2+$D65*_c3+'Input spectra'!$Y64))</f>
        <v>1.382335087824111E-3</v>
      </c>
      <c r="CM65">
        <f>CM$2*EXP(- CM$1 * ($B65*_c1+$C65*_c2+$D65*_c3+'Input spectra'!$Y64))</f>
        <v>1.3403655844957559E-3</v>
      </c>
      <c r="CN65">
        <f>CN$2*EXP(- CN$1 * ($B65*_c1+$C65*_c2+$D65*_c3+'Input spectra'!$Y64))</f>
        <v>1.300135805709119E-3</v>
      </c>
      <c r="CO65">
        <f>CO$2*EXP(- CO$1 * ($B65*_c1+$C65*_c2+$D65*_c3+'Input spectra'!$Y64))</f>
        <v>1.2615511423765464E-3</v>
      </c>
      <c r="CP65">
        <f>CP$2*EXP(- CP$1 * ($B65*_c1+$C65*_c2+$D65*_c3+'Input spectra'!$Y64))</f>
        <v>1.2245234838857094E-3</v>
      </c>
      <c r="CQ65">
        <f>CQ$2*EXP(- CQ$1 * ($B65*_c1+$C65*_c2+$D65*_c3+'Input spectra'!$Y64))</f>
        <v>1.1889706714116202E-3</v>
      </c>
      <c r="CR65">
        <f>CR$2*EXP(- CR$1 * ($B65*_c1+$C65*_c2+$D65*_c3+'Input spectra'!$Y64))</f>
        <v>1.1548160061744209E-3</v>
      </c>
      <c r="CS65">
        <f>CS$2*EXP(- CS$1 * ($B65*_c1+$C65*_c2+$D65*_c3+'Input spectra'!$Y64))</f>
        <v>7.4288069910201035E-4</v>
      </c>
      <c r="CT65">
        <f>CT$2*EXP(- CT$1 * ($B65*_c1+$C65*_c2+$D65*_c3+'Input spectra'!$Y64))</f>
        <v>4.8210221157388828E-4</v>
      </c>
      <c r="CU65">
        <f>CU$2*EXP(- CU$1 * ($B65*_c1+$C65*_c2+$D65*_c3+'Input spectra'!$Y64))</f>
        <v>3.3359037013079232E-4</v>
      </c>
      <c r="CV65">
        <f>CV$2*EXP(- CV$1 * ($B65*_c1+$C65*_c2+$D65*_c3+'Input spectra'!$Y64))</f>
        <v>2.3186773917693851E-4</v>
      </c>
      <c r="CW65">
        <f>CW$2*EXP(- CW$1 * ($B65*_c1+$C65*_c2+$D65*_c3+'Input spectra'!$Y64))</f>
        <v>1.5818619379485963E-4</v>
      </c>
      <c r="CX65">
        <f>CX$2*EXP(- CX$1 * ($B65*_c1+$C65*_c2+$D65*_c3+'Input spectra'!$Y64))</f>
        <v>1.0389529450765387E-4</v>
      </c>
      <c r="CY65">
        <f>CY$2*EXP(- CY$1 * ($B65*_c1+$C65*_c2+$D65*_c3+'Input spectra'!$Y64))</f>
        <v>6.410782695701708E-5</v>
      </c>
      <c r="CZ65">
        <f>CZ$2*EXP(- CZ$1 * ($B65*_c1+$C65*_c2+$D65*_c3+'Input spectra'!$Y64))</f>
        <v>3.5718413217096431E-5</v>
      </c>
      <c r="DA65">
        <f>DA$2*EXP(- DA$1 * ($B65*_c1+$C65*_c2+$D65*_c3+'Input spectra'!$Y64))</f>
        <v>1.6594535658253916E-5</v>
      </c>
      <c r="DB65">
        <f>DB$2*EXP(- DB$1 * ($B65*_c1+$C65*_c2+$D65*_c3+'Input spectra'!$Y64))</f>
        <v>5.1884465037764598E-6</v>
      </c>
      <c r="DC65">
        <f>DC$2*EXP(- DC$1 * ($B65*_c1+$C65*_c2+$D65*_c3+'Input spectra'!$Y64))</f>
        <v>3.292962175773275E-7</v>
      </c>
      <c r="DD65">
        <f>DD$2*EXP(- DD$1 * ($B65*_c1+$C65*_c2+$D65*_c3+'Input spectra'!$Y64))</f>
        <v>0</v>
      </c>
      <c r="DE65">
        <f>DE$2*EXP(- DE$1 * ($B65*_c1+$C65*_c2+$D65*_c3+'Input spectra'!$Y64))</f>
        <v>0</v>
      </c>
      <c r="DF65">
        <f>DF$2*EXP(- DF$1 * ($B65*_c1+$C65*_c2+$D65*_c3+'Input spectra'!$Y64))</f>
        <v>0</v>
      </c>
      <c r="DG65">
        <f>DG$2*EXP(- DG$1 * ($B65*_c1+$C65*_c2+$D65*_c3+'Input spectra'!$Y64))</f>
        <v>0</v>
      </c>
      <c r="DH65">
        <f>DH$2*EXP(- DH$1 * ($B65*_c1+$C65*_c2+$D65*_c3+'Input spectra'!$Y64))</f>
        <v>0</v>
      </c>
      <c r="DI65">
        <f>DI$2*EXP(- DI$1 * ($B65*_c1+$C65*_c2+$D65*_c3+'Input spectra'!$Y64))</f>
        <v>0</v>
      </c>
      <c r="DJ65">
        <f>DJ$2*EXP(- DJ$1 * ($B65*_c1+$C65*_c2+$D65*_c3+'Input spectra'!$Y64))</f>
        <v>0</v>
      </c>
      <c r="DK65">
        <f>DK$2*EXP(- DK$1 * ($B65*_c1+$C65*_c2+$D65*_c3+'Input spectra'!$Y64))</f>
        <v>0</v>
      </c>
      <c r="DL65">
        <f>DL$2*EXP(- DL$1 * ($B65*_c1+$C65*_c2+$D65*_c3+'Input spectra'!$Y64))</f>
        <v>0</v>
      </c>
      <c r="DM65">
        <f>DM$2*EXP(- DM$1 * ($B65*_c1+$C65*_c2+$D65*_c3+'Input spectra'!$Y64))</f>
        <v>0</v>
      </c>
      <c r="DN65">
        <f>DN$2*EXP(- DN$1 * ($B65*_c1+$C65*_c2+$D65*_c3+'Input spectra'!$Y64))</f>
        <v>0</v>
      </c>
      <c r="DO65">
        <f>DO$2*EXP(- DO$1 * ($B65*_c1+$C65*_c2+$D65*_c3+'Input spectra'!$Y64))</f>
        <v>0</v>
      </c>
      <c r="DP65">
        <f>DP$2*EXP(- DP$1 * ($B65*_c1+$C65*_c2+$D65*_c3+'Input spectra'!$Y64))</f>
        <v>0</v>
      </c>
      <c r="DQ65">
        <f>DQ$2*EXP(- DQ$1 * ($B65*_c1+$C65*_c2+$D65*_c3+'Input spectra'!$Y64))</f>
        <v>0</v>
      </c>
      <c r="DR65">
        <f>DR$2*EXP(- DR$1 * ($B65*_c1+$C65*_c2+$D65*_c3+'Input spectra'!$Y64))</f>
        <v>0</v>
      </c>
      <c r="DS65">
        <f>DS$2*EXP(- DS$1 * ($B65*_c1+$C65*_c2+$D65*_c3+'Input spectra'!$Y64))</f>
        <v>0</v>
      </c>
      <c r="DT65">
        <f>DT$2*EXP(- DT$1 * ($B65*_c1+$C65*_c2+$D65*_c3+'Input spectra'!$Y64))</f>
        <v>0</v>
      </c>
      <c r="DU65">
        <f>DU$2*EXP(- DU$1 * ($B65*_c1+$C65*_c2+$D65*_c3+'Input spectra'!$Y64))</f>
        <v>0</v>
      </c>
      <c r="DV65">
        <f>DV$2*EXP(- DV$1 * ($B65*_c1+$C65*_c2+$D65*_c3+'Input spectra'!$Y64))</f>
        <v>0</v>
      </c>
      <c r="DW65">
        <f>DW$2*EXP(- DW$1 * ($B65*_c1+$C65*_c2+$D65*_c3+'Input spectra'!$Y64))</f>
        <v>0</v>
      </c>
      <c r="DX65">
        <f>DX$2*EXP(- DX$1 * ($B65*_c1+$C65*_c2+$D65*_c3+'Input spectra'!$Y64))</f>
        <v>0</v>
      </c>
      <c r="DY65">
        <f>DY$2*EXP(- DY$1 * ($B65*_c1+$C65*_c2+$D65*_c3+'Input spectra'!$Y64))</f>
        <v>0</v>
      </c>
      <c r="DZ65">
        <f>DZ$2*EXP(- DZ$1 * ($B65*_c1+$C65*_c2+$D65*_c3+'Input spectra'!$Y64))</f>
        <v>0</v>
      </c>
      <c r="EA65">
        <f>EA$2*EXP(- EA$1 * ($B65*_c1+$C65*_c2+$D65*_c3+'Input spectra'!$Y64))</f>
        <v>0</v>
      </c>
      <c r="EB65">
        <f>EB$2*EXP(- EB$1 * ($B65*_c1+$C65*_c2+$D65*_c3+'Input spectra'!$Y64))</f>
        <v>0</v>
      </c>
      <c r="EC65">
        <f>EC$2*EXP(- EC$1 * ($B65*_c1+$C65*_c2+$D65*_c3+'Input spectra'!$Y64))</f>
        <v>0</v>
      </c>
      <c r="ED65">
        <f>ED$2*EXP(- ED$1 * ($B65*_c1+$C65*_c2+$D65*_c3+'Input spectra'!$Y64))</f>
        <v>0</v>
      </c>
      <c r="EE65">
        <f>EE$2*EXP(- EE$1 * ($B65*_c1+$C65*_c2+$D65*_c3+'Input spectra'!$Y64))</f>
        <v>0</v>
      </c>
      <c r="EF65">
        <f>EF$2*EXP(- EF$1 * ($B65*_c1+$C65*_c2+$D65*_c3+'Input spectra'!$Y64))</f>
        <v>0</v>
      </c>
      <c r="EG65">
        <f>EG$2*EXP(- EG$1 * ($B65*_c1+$C65*_c2+$D65*_c3+'Input spectra'!$Y64))</f>
        <v>0</v>
      </c>
      <c r="EH65">
        <f>EH$2*EXP(- EH$1 * ($B65*_c1+$C65*_c2+$D65*_c3+'Input spectra'!$Y64))</f>
        <v>0</v>
      </c>
      <c r="EI65">
        <f>EI$2*EXP(- EI$1 * ($B65*_c1+$C65*_c2+$D65*_c3+'Input spectra'!$Y64))</f>
        <v>0</v>
      </c>
      <c r="EJ65">
        <f>EJ$2*EXP(- EJ$1 * ($B65*_c1+$C65*_c2+$D65*_c3+'Input spectra'!$Y64))</f>
        <v>0</v>
      </c>
      <c r="EK65">
        <f>EK$2*EXP(- EK$1 * ($B65*_c1+$C65*_c2+$D65*_c3+'Input spectra'!$Y64))</f>
        <v>0</v>
      </c>
      <c r="EL65">
        <f>EL$2*EXP(- EL$1 * ($B65*_c1+$C65*_c2+$D65*_c3+'Input spectra'!$Y64))</f>
        <v>0</v>
      </c>
      <c r="EM65">
        <f>EM$2*EXP(- EM$1 * ($B65*_c1+$C65*_c2+$D65*_c3+'Input spectra'!$Y64))</f>
        <v>0</v>
      </c>
      <c r="EN65">
        <f>EN$2*EXP(- EN$1 * ($B65*_c1+$C65*_c2+$D65*_c3+'Input spectra'!$Y64))</f>
        <v>0</v>
      </c>
      <c r="EO65">
        <f>EO$2*EXP(- EO$1 * ($B65*_c1+$C65*_c2+$D65*_c3+'Input spectra'!$Y64))</f>
        <v>0</v>
      </c>
      <c r="EP65">
        <f>EP$2*EXP(- EP$1 * ($B65*_c1+$C65*_c2+$D65*_c3+'Input spectra'!$Y64))</f>
        <v>0</v>
      </c>
      <c r="EQ65">
        <f>EQ$2*EXP(- EQ$1 * ($B65*_c1+$C65*_c2+$D65*_c3+'Input spectra'!$Y64))</f>
        <v>0</v>
      </c>
      <c r="ER65">
        <f>ER$2*EXP(- ER$1 * ($B65*_c1+$C65*_c2+$D65*_c3+'Input spectra'!$Y64))</f>
        <v>0</v>
      </c>
      <c r="ES65">
        <f>ES$2*EXP(- ES$1 * ($B65*_c1+$C65*_c2+$D65*_c3+'Input spectra'!$Y64))</f>
        <v>0</v>
      </c>
      <c r="ET65">
        <f>ET$2*EXP(- ET$1 * ($B65*_c1+$C65*_c2+$D65*_c3+'Input spectra'!$Y64))</f>
        <v>0</v>
      </c>
      <c r="EU65">
        <f>EU$2*EXP(- EU$1 * ($B65*_c1+$C65*_c2+$D65*_c3+'Input spectra'!$Y64))</f>
        <v>0</v>
      </c>
      <c r="EV65">
        <f>EV$2*EXP(- EV$1 * ($B65*_c1+$C65*_c2+$D65*_c3+'Input spectra'!$Y64))</f>
        <v>0</v>
      </c>
      <c r="EW65">
        <f>EW$2*EXP(- EW$1 * ($B65*_c1+$C65*_c2+$D65*_c3+'Input spectra'!$Y64))</f>
        <v>0</v>
      </c>
      <c r="EX65">
        <f>EX$2*EXP(- EX$1 * ($B65*_c1+$C65*_c2+$D65*_c3+'Input spectra'!$Y64))</f>
        <v>0</v>
      </c>
      <c r="EY65">
        <f>EY$2*EXP(- EY$1 * ($B65*_c1+$C65*_c2+$D65*_c3+'Input spectra'!$Y64))</f>
        <v>0</v>
      </c>
      <c r="FA65">
        <f t="shared" si="0"/>
        <v>0.86109135869687159</v>
      </c>
      <c r="FD65">
        <f>(1-EXP(-($B65*_c1+$C65*_c2+$D65*_c3+'Input spectra'!$Y64)*_t))/2</f>
        <v>1.3047043002347103E-2</v>
      </c>
      <c r="FE65">
        <f>LN(1-FD65)/(-($B65*_c1+$C65*_c2+$D65*_c3+'Input spectra'!$Y64))</f>
        <v>0.24834751203840283</v>
      </c>
    </row>
    <row r="66" spans="1:161" x14ac:dyDescent="0.25">
      <c r="A66">
        <v>595</v>
      </c>
      <c r="B66">
        <f>'Input spectra'!B65</f>
        <v>0</v>
      </c>
      <c r="C66">
        <f>'Input spectra'!D65</f>
        <v>0</v>
      </c>
      <c r="D66">
        <f>'Input spectra'!F65</f>
        <v>0</v>
      </c>
      <c r="E66">
        <f>E$2*EXP(- E$1 * ($B66*_c1+$C66*_c2+$D66*_c3+'Input spectra'!$Y65))</f>
        <v>2.0653927966864227E-2</v>
      </c>
      <c r="F66">
        <f>F$2*EXP(- F$1 * ($B66*_c1+$C66*_c2+$D66*_c3+'Input spectra'!$Y65))</f>
        <v>2.0395512572445797E-2</v>
      </c>
      <c r="G66">
        <f>G$2*EXP(- G$1 * ($B66*_c1+$C66*_c2+$D66*_c3+'Input spectra'!$Y65))</f>
        <v>2.013924650464706E-2</v>
      </c>
      <c r="H66">
        <f>H$2*EXP(- H$1 * ($B66*_c1+$C66*_c2+$D66*_c3+'Input spectra'!$Y65))</f>
        <v>1.988511429047141E-2</v>
      </c>
      <c r="I66">
        <f>I$2*EXP(- I$1 * ($B66*_c1+$C66*_c2+$D66*_c3+'Input spectra'!$Y65))</f>
        <v>1.9633100560293718E-2</v>
      </c>
      <c r="J66">
        <f>J$2*EXP(- J$1 * ($B66*_c1+$C66*_c2+$D66*_c3+'Input spectra'!$Y65))</f>
        <v>1.9383190047200662E-2</v>
      </c>
      <c r="K66">
        <f>K$2*EXP(- K$1 * ($B66*_c1+$C66*_c2+$D66*_c3+'Input spectra'!$Y65))</f>
        <v>1.9135367586335109E-2</v>
      </c>
      <c r="L66">
        <f>L$2*EXP(- L$1 * ($B66*_c1+$C66*_c2+$D66*_c3+'Input spectra'!$Y65))</f>
        <v>1.8889618114244534E-2</v>
      </c>
      <c r="M66">
        <f>M$2*EXP(- M$1 * ($B66*_c1+$C66*_c2+$D66*_c3+'Input spectra'!$Y65))</f>
        <v>1.8645926668233524E-2</v>
      </c>
      <c r="N66">
        <f>N$2*EXP(- N$1 * ($B66*_c1+$C66*_c2+$D66*_c3+'Input spectra'!$Y65))</f>
        <v>1.8404278385720247E-2</v>
      </c>
      <c r="O66">
        <f>O$2*EXP(- O$1 * ($B66*_c1+$C66*_c2+$D66*_c3+'Input spectra'!$Y65))</f>
        <v>1.8164658503596918E-2</v>
      </c>
      <c r="P66">
        <f>P$2*EXP(- P$1 * ($B66*_c1+$C66*_c2+$D66*_c3+'Input spectra'!$Y65))</f>
        <v>1.7927052357594227E-2</v>
      </c>
      <c r="Q66">
        <f>Q$2*EXP(- Q$1 * ($B66*_c1+$C66*_c2+$D66*_c3+'Input spectra'!$Y65))</f>
        <v>1.7691445381649719E-2</v>
      </c>
      <c r="R66">
        <f>R$2*EXP(- R$1 * ($B66*_c1+$C66*_c2+$D66*_c3+'Input spectra'!$Y65))</f>
        <v>1.745782310728004E-2</v>
      </c>
      <c r="S66">
        <f>S$2*EXP(- S$1 * ($B66*_c1+$C66*_c2+$D66*_c3+'Input spectra'!$Y65))</f>
        <v>1.7226171162957108E-2</v>
      </c>
      <c r="T66">
        <f>T$2*EXP(- T$1 * ($B66*_c1+$C66*_c2+$D66*_c3+'Input spectra'!$Y65))</f>
        <v>1.6996475273488167E-2</v>
      </c>
      <c r="U66">
        <f>U$2*EXP(- U$1 * ($B66*_c1+$C66*_c2+$D66*_c3+'Input spectra'!$Y65))</f>
        <v>1.676872125939962E-2</v>
      </c>
      <c r="V66">
        <f>V$2*EXP(- V$1 * ($B66*_c1+$C66*_c2+$D66*_c3+'Input spectra'!$Y65))</f>
        <v>1.6542895036324726E-2</v>
      </c>
      <c r="W66">
        <f>W$2*EXP(- W$1 * ($B66*_c1+$C66*_c2+$D66*_c3+'Input spectra'!$Y65))</f>
        <v>1.63189826143951E-2</v>
      </c>
      <c r="X66">
        <f>X$2*EXP(- X$1 * ($B66*_c1+$C66*_c2+$D66*_c3+'Input spectra'!$Y65))</f>
        <v>1.6096970097635933E-2</v>
      </c>
      <c r="Y66">
        <f>Y$2*EXP(- Y$1 * ($B66*_c1+$C66*_c2+$D66*_c3+'Input spectra'!$Y65))</f>
        <v>1.5876843683365033E-2</v>
      </c>
      <c r="Z66">
        <f>Z$2*EXP(- Z$1 * ($B66*_c1+$C66*_c2+$D66*_c3+'Input spectra'!$Y65))</f>
        <v>1.5658589661595515E-2</v>
      </c>
      <c r="AA66">
        <f>AA$2*EXP(- AA$1 * ($B66*_c1+$C66*_c2+$D66*_c3+'Input spectra'!$Y65))</f>
        <v>1.5442194414442263E-2</v>
      </c>
      <c r="AB66">
        <f>AB$2*EXP(- AB$1 * ($B66*_c1+$C66*_c2+$D66*_c3+'Input spectra'!$Y65))</f>
        <v>1.5227644415532024E-2</v>
      </c>
      <c r="AC66">
        <f>AC$2*EXP(- AC$1 * ($B66*_c1+$C66*_c2+$D66*_c3+'Input spectra'!$Y65))</f>
        <v>1.5014926229417195E-2</v>
      </c>
      <c r="AD66">
        <f>AD$2*EXP(- AD$1 * ($B66*_c1+$C66*_c2+$D66*_c3+'Input spectra'!$Y65))</f>
        <v>1.4804026510993223E-2</v>
      </c>
      <c r="AE66">
        <f>AE$2*EXP(- AE$1 * ($B66*_c1+$C66*_c2+$D66*_c3+'Input spectra'!$Y65))</f>
        <v>1.4594932004919629E-2</v>
      </c>
      <c r="AF66">
        <f>AF$2*EXP(- AF$1 * ($B66*_c1+$C66*_c2+$D66*_c3+'Input spectra'!$Y65))</f>
        <v>1.4387629545044626E-2</v>
      </c>
      <c r="AG66">
        <f>AG$2*EXP(- AG$1 * ($B66*_c1+$C66*_c2+$D66*_c3+'Input spectra'!$Y65))</f>
        <v>1.4182106053833316E-2</v>
      </c>
      <c r="AH66">
        <f>AH$2*EXP(- AH$1 * ($B66*_c1+$C66*_c2+$D66*_c3+'Input spectra'!$Y65))</f>
        <v>1.3978348541799407E-2</v>
      </c>
      <c r="AI66">
        <f>AI$2*EXP(- AI$1 * ($B66*_c1+$C66*_c2+$D66*_c3+'Input spectra'!$Y65))</f>
        <v>1.3776344106940499E-2</v>
      </c>
      <c r="AJ66">
        <f>AJ$2*EXP(- AJ$1 * ($B66*_c1+$C66*_c2+$D66*_c3+'Input spectra'!$Y65))</f>
        <v>1.3576079934176841E-2</v>
      </c>
      <c r="AK66">
        <f>AK$2*EXP(- AK$1 * ($B66*_c1+$C66*_c2+$D66*_c3+'Input spectra'!$Y65))</f>
        <v>1.3377543294793601E-2</v>
      </c>
      <c r="AL66">
        <f>AL$2*EXP(- AL$1 * ($B66*_c1+$C66*_c2+$D66*_c3+'Input spectra'!$Y65))</f>
        <v>1.3180721545886563E-2</v>
      </c>
      <c r="AM66">
        <f>AM$2*EXP(- AM$1 * ($B66*_c1+$C66*_c2+$D66*_c3+'Input spectra'!$Y65))</f>
        <v>1.2985602129811315E-2</v>
      </c>
      <c r="AN66">
        <f>AN$2*EXP(- AN$1 * ($B66*_c1+$C66*_c2+$D66*_c3+'Input spectra'!$Y65))</f>
        <v>1.2792172573635833E-2</v>
      </c>
      <c r="AO66">
        <f>AO$2*EXP(- AO$1 * ($B66*_c1+$C66*_c2+$D66*_c3+'Input spectra'!$Y65))</f>
        <v>1.2600420488596439E-2</v>
      </c>
      <c r="AP66">
        <f>AP$2*EXP(- AP$1 * ($B66*_c1+$C66*_c2+$D66*_c3+'Input spectra'!$Y65))</f>
        <v>1.2410333569557208E-2</v>
      </c>
      <c r="AQ66">
        <f>AQ$2*EXP(- AQ$1 * ($B66*_c1+$C66*_c2+$D66*_c3+'Input spectra'!$Y65))</f>
        <v>1.2221899594472674E-2</v>
      </c>
      <c r="AR66">
        <f>AR$2*EXP(- AR$1 * ($B66*_c1+$C66*_c2+$D66*_c3+'Input spectra'!$Y65))</f>
        <v>1.2035106423853895E-2</v>
      </c>
      <c r="AS66">
        <f>AS$2*EXP(- AS$1 * ($B66*_c1+$C66*_c2+$D66*_c3+'Input spectra'!$Y65))</f>
        <v>1.184994200023785E-2</v>
      </c>
      <c r="AT66">
        <f>AT$2*EXP(- AT$1 * ($B66*_c1+$C66*_c2+$D66*_c3+'Input spectra'!$Y65))</f>
        <v>1.1666394347660135E-2</v>
      </c>
      <c r="AU66">
        <f>AU$2*EXP(- AU$1 * ($B66*_c1+$C66*_c2+$D66*_c3+'Input spectra'!$Y65))</f>
        <v>1.1484451571130884E-2</v>
      </c>
      <c r="AV66">
        <f>AV$2*EXP(- AV$1 * ($B66*_c1+$C66*_c2+$D66*_c3+'Input spectra'!$Y65))</f>
        <v>1.130410185611406E-2</v>
      </c>
      <c r="AW66">
        <f>AW$2*EXP(- AW$1 * ($B66*_c1+$C66*_c2+$D66*_c3+'Input spectra'!$Y65))</f>
        <v>1.1125333468009866E-2</v>
      </c>
      <c r="AX66">
        <f>AX$2*EXP(- AX$1 * ($B66*_c1+$C66*_c2+$D66*_c3+'Input spectra'!$Y65))</f>
        <v>1.0948134751640455E-2</v>
      </c>
      <c r="AY66">
        <f>AY$2*EXP(- AY$1 * ($B66*_c1+$C66*_c2+$D66*_c3+'Input spectra'!$Y65))</f>
        <v>9.7242941363575707E-3</v>
      </c>
      <c r="AZ66">
        <f>AZ$2*EXP(- AZ$1 * ($B66*_c1+$C66*_c2+$D66*_c3+'Input spectra'!$Y65))</f>
        <v>8.3024491808103042E-3</v>
      </c>
      <c r="BA66">
        <f>BA$2*EXP(- BA$1 * ($B66*_c1+$C66*_c2+$D66*_c3+'Input spectra'!$Y65))</f>
        <v>7.4677439788572476E-3</v>
      </c>
      <c r="BB66">
        <f>BB$2*EXP(- BB$1 * ($B66*_c1+$C66*_c2+$D66*_c3+'Input spectra'!$Y65))</f>
        <v>6.8350925913699947E-3</v>
      </c>
      <c r="BC66">
        <f>BC$2*EXP(- BC$1 * ($B66*_c1+$C66*_c2+$D66*_c3+'Input spectra'!$Y65))</f>
        <v>6.3180115746711268E-3</v>
      </c>
      <c r="BD66">
        <f>BD$2*EXP(- BD$1 * ($B66*_c1+$C66*_c2+$D66*_c3+'Input spectra'!$Y65))</f>
        <v>5.8789790362391422E-3</v>
      </c>
      <c r="BE66">
        <f>BE$2*EXP(- BE$1 * ($B66*_c1+$C66*_c2+$D66*_c3+'Input spectra'!$Y65))</f>
        <v>5.4974180175177082E-3</v>
      </c>
      <c r="BF66">
        <f>BF$2*EXP(- BF$1 * ($B66*_c1+$C66*_c2+$D66*_c3+'Input spectra'!$Y65))</f>
        <v>5.1604909996454985E-3</v>
      </c>
      <c r="BG66">
        <f>BG$2*EXP(- BG$1 * ($B66*_c1+$C66*_c2+$D66*_c3+'Input spectra'!$Y65))</f>
        <v>4.8594997850370603E-3</v>
      </c>
      <c r="BH66">
        <f>BH$2*EXP(- BH$1 * ($B66*_c1+$C66*_c2+$D66*_c3+'Input spectra'!$Y65))</f>
        <v>4.5882023417106784E-3</v>
      </c>
      <c r="BI66">
        <f>BI$2*EXP(- BI$1 * ($B66*_c1+$C66*_c2+$D66*_c3+'Input spectra'!$Y65))</f>
        <v>4.3419260470522608E-3</v>
      </c>
      <c r="BJ66">
        <f>BJ$2*EXP(- BJ$1 * ($B66*_c1+$C66*_c2+$D66*_c3+'Input spectra'!$Y65))</f>
        <v>4.1170583641475644E-3</v>
      </c>
      <c r="BK66">
        <f>BK$2*EXP(- BK$1 * ($B66*_c1+$C66*_c2+$D66*_c3+'Input spectra'!$Y65))</f>
        <v>3.910734446189233E-3</v>
      </c>
      <c r="BL66">
        <f>BL$2*EXP(- BL$1 * ($B66*_c1+$C66*_c2+$D66*_c3+'Input spectra'!$Y65))</f>
        <v>3.7206353527545208E-3</v>
      </c>
      <c r="BM66">
        <f>BM$2*EXP(- BM$1 * ($B66*_c1+$C66*_c2+$D66*_c3+'Input spectra'!$Y65))</f>
        <v>3.5448521416448268E-3</v>
      </c>
      <c r="BN66">
        <f>BN$2*EXP(- BN$1 * ($B66*_c1+$C66*_c2+$D66*_c3+'Input spectra'!$Y65))</f>
        <v>3.3817911106679673E-3</v>
      </c>
      <c r="BO66">
        <f>BO$2*EXP(- BO$1 * ($B66*_c1+$C66*_c2+$D66*_c3+'Input spectra'!$Y65))</f>
        <v>3.2301057846978493E-3</v>
      </c>
      <c r="BP66">
        <f>BP$2*EXP(- BP$1 * ($B66*_c1+$C66*_c2+$D66*_c3+'Input spectra'!$Y65))</f>
        <v>3.0886468786534712E-3</v>
      </c>
      <c r="BQ66">
        <f>BQ$2*EXP(- BQ$1 * ($B66*_c1+$C66*_c2+$D66*_c3+'Input spectra'!$Y65))</f>
        <v>2.9564246945219851E-3</v>
      </c>
      <c r="BR66">
        <f>BR$2*EXP(- BR$1 * ($B66*_c1+$C66*_c2+$D66*_c3+'Input spectra'!$Y65))</f>
        <v>2.832580335798546E-3</v>
      </c>
      <c r="BS66">
        <f>BS$2*EXP(- BS$1 * ($B66*_c1+$C66*_c2+$D66*_c3+'Input spectra'!$Y65))</f>
        <v>2.7163633122163763E-3</v>
      </c>
      <c r="BT66">
        <f>BT$2*EXP(- BT$1 * ($B66*_c1+$C66*_c2+$D66*_c3+'Input spectra'!$Y65))</f>
        <v>2.6071138654371762E-3</v>
      </c>
      <c r="BU66">
        <f>BU$2*EXP(- BU$1 * ($B66*_c1+$C66*_c2+$D66*_c3+'Input spectra'!$Y65))</f>
        <v>2.5042488423486753E-3</v>
      </c>
      <c r="BV66">
        <f>BV$2*EXP(- BV$1 * ($B66*_c1+$C66*_c2+$D66*_c3+'Input spectra'!$Y65))</f>
        <v>2.4072502751027371E-3</v>
      </c>
      <c r="BW66">
        <f>BW$2*EXP(- BW$1 * ($B66*_c1+$C66*_c2+$D66*_c3+'Input spectra'!$Y65))</f>
        <v>2.3156560547398638E-3</v>
      </c>
      <c r="BX66">
        <f>BX$2*EXP(- BX$1 * ($B66*_c1+$C66*_c2+$D66*_c3+'Input spectra'!$Y65))</f>
        <v>2.2290522442336034E-3</v>
      </c>
      <c r="BY66">
        <f>BY$2*EXP(- BY$1 * ($B66*_c1+$C66*_c2+$D66*_c3+'Input spectra'!$Y65))</f>
        <v>2.1470666897427759E-3</v>
      </c>
      <c r="BZ66">
        <f>BZ$2*EXP(- BZ$1 * ($B66*_c1+$C66*_c2+$D66*_c3+'Input spectra'!$Y65))</f>
        <v>2.0693636703887734E-3</v>
      </c>
      <c r="CA66">
        <f>CA$2*EXP(- CA$1 * ($B66*_c1+$C66*_c2+$D66*_c3+'Input spectra'!$Y65))</f>
        <v>1.9956393865782317E-3</v>
      </c>
      <c r="CB66">
        <f>CB$2*EXP(- CB$1 * ($B66*_c1+$C66*_c2+$D66*_c3+'Input spectra'!$Y65))</f>
        <v>1.925618131193187E-3</v>
      </c>
      <c r="CC66">
        <f>CC$2*EXP(- CC$1 * ($B66*_c1+$C66*_c2+$D66*_c3+'Input spectra'!$Y65))</f>
        <v>1.8590490212466893E-3</v>
      </c>
      <c r="CD66">
        <f>CD$2*EXP(- CD$1 * ($B66*_c1+$C66*_c2+$D66*_c3+'Input spectra'!$Y65))</f>
        <v>1.7957031928776386E-3</v>
      </c>
      <c r="CE66">
        <f>CE$2*EXP(- CE$1 * ($B66*_c1+$C66*_c2+$D66*_c3+'Input spectra'!$Y65))</f>
        <v>1.735371381957956E-3</v>
      </c>
      <c r="CF66">
        <f>CF$2*EXP(- CF$1 * ($B66*_c1+$C66*_c2+$D66*_c3+'Input spectra'!$Y65))</f>
        <v>1.6778618276181937E-3</v>
      </c>
      <c r="CG66">
        <f>CG$2*EXP(- CG$1 * ($B66*_c1+$C66*_c2+$D66*_c3+'Input spectra'!$Y65))</f>
        <v>1.6229984477517405E-3</v>
      </c>
      <c r="CH66">
        <f>CH$2*EXP(- CH$1 * ($B66*_c1+$C66*_c2+$D66*_c3+'Input spectra'!$Y65))</f>
        <v>1.5706192448250045E-3</v>
      </c>
      <c r="CI66">
        <f>CI$2*EXP(- CI$1 * ($B66*_c1+$C66*_c2+$D66*_c3+'Input spectra'!$Y65))</f>
        <v>1.5205749076845924E-3</v>
      </c>
      <c r="CJ66">
        <f>CJ$2*EXP(- CJ$1 * ($B66*_c1+$C66*_c2+$D66*_c3+'Input spectra'!$Y65))</f>
        <v>1.4727275809462712E-3</v>
      </c>
      <c r="CK66">
        <f>CK$2*EXP(- CK$1 * ($B66*_c1+$C66*_c2+$D66*_c3+'Input spectra'!$Y65))</f>
        <v>1.4269497783001915E-3</v>
      </c>
      <c r="CL66">
        <f>CL$2*EXP(- CL$1 * ($B66*_c1+$C66*_c2+$D66*_c3+'Input spectra'!$Y65))</f>
        <v>1.3831234199190843E-3</v>
      </c>
      <c r="CM66">
        <f>CM$2*EXP(- CM$1 * ($B66*_c1+$C66*_c2+$D66*_c3+'Input spectra'!$Y65))</f>
        <v>1.3411389772994453E-3</v>
      </c>
      <c r="CN66">
        <f>CN$2*EXP(- CN$1 * ($B66*_c1+$C66*_c2+$D66*_c3+'Input spectra'!$Y65))</f>
        <v>1.3008947114451371E-3</v>
      </c>
      <c r="CO66">
        <f>CO$2*EXP(- CO$1 * ($B66*_c1+$C66*_c2+$D66*_c3+'Input spectra'!$Y65))</f>
        <v>1.2622959924309142E-3</v>
      </c>
      <c r="CP66">
        <f>CP$2*EXP(- CP$1 * ($B66*_c1+$C66*_c2+$D66*_c3+'Input spectra'!$Y65))</f>
        <v>1.2252546901479714E-3</v>
      </c>
      <c r="CQ66">
        <f>CQ$2*EXP(- CQ$1 * ($B66*_c1+$C66*_c2+$D66*_c3+'Input spectra'!$Y65))</f>
        <v>1.1896886275038691E-3</v>
      </c>
      <c r="CR66">
        <f>CR$2*EXP(- CR$1 * ($B66*_c1+$C66*_c2+$D66*_c3+'Input spectra'!$Y65))</f>
        <v>1.1555210885797734E-3</v>
      </c>
      <c r="CS66">
        <f>CS$2*EXP(- CS$1 * ($B66*_c1+$C66*_c2+$D66*_c3+'Input spectra'!$Y65))</f>
        <v>7.4333925686425305E-4</v>
      </c>
      <c r="CT66">
        <f>CT$2*EXP(- CT$1 * ($B66*_c1+$C66*_c2+$D66*_c3+'Input spectra'!$Y65))</f>
        <v>4.8240303432309879E-4</v>
      </c>
      <c r="CU66">
        <f>CU$2*EXP(- CU$1 * ($B66*_c1+$C66*_c2+$D66*_c3+'Input spectra'!$Y65))</f>
        <v>3.3380076319513636E-4</v>
      </c>
      <c r="CV66">
        <f>CV$2*EXP(- CV$1 * ($B66*_c1+$C66*_c2+$D66*_c3+'Input spectra'!$Y65))</f>
        <v>2.3201553271627376E-4</v>
      </c>
      <c r="CW66">
        <f>CW$2*EXP(- CW$1 * ($B66*_c1+$C66*_c2+$D66*_c3+'Input spectra'!$Y65))</f>
        <v>1.5828808408126051E-4</v>
      </c>
      <c r="CX66">
        <f>CX$2*EXP(- CX$1 * ($B66*_c1+$C66*_c2+$D66*_c3+'Input spectra'!$Y65))</f>
        <v>1.0396291246435304E-4</v>
      </c>
      <c r="CY66">
        <f>CY$2*EXP(- CY$1 * ($B66*_c1+$C66*_c2+$D66*_c3+'Input spectra'!$Y65))</f>
        <v>6.4149980396709886E-5</v>
      </c>
      <c r="CZ66">
        <f>CZ$2*EXP(- CZ$1 * ($B66*_c1+$C66*_c2+$D66*_c3+'Input spectra'!$Y65))</f>
        <v>3.5742139226343024E-5</v>
      </c>
      <c r="DA66">
        <f>DA$2*EXP(- DA$1 * ($B66*_c1+$C66*_c2+$D66*_c3+'Input spectra'!$Y65))</f>
        <v>1.6605669983537034E-5</v>
      </c>
      <c r="DB66">
        <f>DB$2*EXP(- DB$1 * ($B66*_c1+$C66*_c2+$D66*_c3+'Input spectra'!$Y65))</f>
        <v>5.1919625856061399E-6</v>
      </c>
      <c r="DC66">
        <f>DC$2*EXP(- DC$1 * ($B66*_c1+$C66*_c2+$D66*_c3+'Input spectra'!$Y65))</f>
        <v>3.2952158369719819E-7</v>
      </c>
      <c r="DD66">
        <f>DD$2*EXP(- DD$1 * ($B66*_c1+$C66*_c2+$D66*_c3+'Input spectra'!$Y65))</f>
        <v>0</v>
      </c>
      <c r="DE66">
        <f>DE$2*EXP(- DE$1 * ($B66*_c1+$C66*_c2+$D66*_c3+'Input spectra'!$Y65))</f>
        <v>0</v>
      </c>
      <c r="DF66">
        <f>DF$2*EXP(- DF$1 * ($B66*_c1+$C66*_c2+$D66*_c3+'Input spectra'!$Y65))</f>
        <v>0</v>
      </c>
      <c r="DG66">
        <f>DG$2*EXP(- DG$1 * ($B66*_c1+$C66*_c2+$D66*_c3+'Input spectra'!$Y65))</f>
        <v>0</v>
      </c>
      <c r="DH66">
        <f>DH$2*EXP(- DH$1 * ($B66*_c1+$C66*_c2+$D66*_c3+'Input spectra'!$Y65))</f>
        <v>0</v>
      </c>
      <c r="DI66">
        <f>DI$2*EXP(- DI$1 * ($B66*_c1+$C66*_c2+$D66*_c3+'Input spectra'!$Y65))</f>
        <v>0</v>
      </c>
      <c r="DJ66">
        <f>DJ$2*EXP(- DJ$1 * ($B66*_c1+$C66*_c2+$D66*_c3+'Input spectra'!$Y65))</f>
        <v>0</v>
      </c>
      <c r="DK66">
        <f>DK$2*EXP(- DK$1 * ($B66*_c1+$C66*_c2+$D66*_c3+'Input spectra'!$Y65))</f>
        <v>0</v>
      </c>
      <c r="DL66">
        <f>DL$2*EXP(- DL$1 * ($B66*_c1+$C66*_c2+$D66*_c3+'Input spectra'!$Y65))</f>
        <v>0</v>
      </c>
      <c r="DM66">
        <f>DM$2*EXP(- DM$1 * ($B66*_c1+$C66*_c2+$D66*_c3+'Input spectra'!$Y65))</f>
        <v>0</v>
      </c>
      <c r="DN66">
        <f>DN$2*EXP(- DN$1 * ($B66*_c1+$C66*_c2+$D66*_c3+'Input spectra'!$Y65))</f>
        <v>0</v>
      </c>
      <c r="DO66">
        <f>DO$2*EXP(- DO$1 * ($B66*_c1+$C66*_c2+$D66*_c3+'Input spectra'!$Y65))</f>
        <v>0</v>
      </c>
      <c r="DP66">
        <f>DP$2*EXP(- DP$1 * ($B66*_c1+$C66*_c2+$D66*_c3+'Input spectra'!$Y65))</f>
        <v>0</v>
      </c>
      <c r="DQ66">
        <f>DQ$2*EXP(- DQ$1 * ($B66*_c1+$C66*_c2+$D66*_c3+'Input spectra'!$Y65))</f>
        <v>0</v>
      </c>
      <c r="DR66">
        <f>DR$2*EXP(- DR$1 * ($B66*_c1+$C66*_c2+$D66*_c3+'Input spectra'!$Y65))</f>
        <v>0</v>
      </c>
      <c r="DS66">
        <f>DS$2*EXP(- DS$1 * ($B66*_c1+$C66*_c2+$D66*_c3+'Input spectra'!$Y65))</f>
        <v>0</v>
      </c>
      <c r="DT66">
        <f>DT$2*EXP(- DT$1 * ($B66*_c1+$C66*_c2+$D66*_c3+'Input spectra'!$Y65))</f>
        <v>0</v>
      </c>
      <c r="DU66">
        <f>DU$2*EXP(- DU$1 * ($B66*_c1+$C66*_c2+$D66*_c3+'Input spectra'!$Y65))</f>
        <v>0</v>
      </c>
      <c r="DV66">
        <f>DV$2*EXP(- DV$1 * ($B66*_c1+$C66*_c2+$D66*_c3+'Input spectra'!$Y65))</f>
        <v>0</v>
      </c>
      <c r="DW66">
        <f>DW$2*EXP(- DW$1 * ($B66*_c1+$C66*_c2+$D66*_c3+'Input spectra'!$Y65))</f>
        <v>0</v>
      </c>
      <c r="DX66">
        <f>DX$2*EXP(- DX$1 * ($B66*_c1+$C66*_c2+$D66*_c3+'Input spectra'!$Y65))</f>
        <v>0</v>
      </c>
      <c r="DY66">
        <f>DY$2*EXP(- DY$1 * ($B66*_c1+$C66*_c2+$D66*_c3+'Input spectra'!$Y65))</f>
        <v>0</v>
      </c>
      <c r="DZ66">
        <f>DZ$2*EXP(- DZ$1 * ($B66*_c1+$C66*_c2+$D66*_c3+'Input spectra'!$Y65))</f>
        <v>0</v>
      </c>
      <c r="EA66">
        <f>EA$2*EXP(- EA$1 * ($B66*_c1+$C66*_c2+$D66*_c3+'Input spectra'!$Y65))</f>
        <v>0</v>
      </c>
      <c r="EB66">
        <f>EB$2*EXP(- EB$1 * ($B66*_c1+$C66*_c2+$D66*_c3+'Input spectra'!$Y65))</f>
        <v>0</v>
      </c>
      <c r="EC66">
        <f>EC$2*EXP(- EC$1 * ($B66*_c1+$C66*_c2+$D66*_c3+'Input spectra'!$Y65))</f>
        <v>0</v>
      </c>
      <c r="ED66">
        <f>ED$2*EXP(- ED$1 * ($B66*_c1+$C66*_c2+$D66*_c3+'Input spectra'!$Y65))</f>
        <v>0</v>
      </c>
      <c r="EE66">
        <f>EE$2*EXP(- EE$1 * ($B66*_c1+$C66*_c2+$D66*_c3+'Input spectra'!$Y65))</f>
        <v>0</v>
      </c>
      <c r="EF66">
        <f>EF$2*EXP(- EF$1 * ($B66*_c1+$C66*_c2+$D66*_c3+'Input spectra'!$Y65))</f>
        <v>0</v>
      </c>
      <c r="EG66">
        <f>EG$2*EXP(- EG$1 * ($B66*_c1+$C66*_c2+$D66*_c3+'Input spectra'!$Y65))</f>
        <v>0</v>
      </c>
      <c r="EH66">
        <f>EH$2*EXP(- EH$1 * ($B66*_c1+$C66*_c2+$D66*_c3+'Input spectra'!$Y65))</f>
        <v>0</v>
      </c>
      <c r="EI66">
        <f>EI$2*EXP(- EI$1 * ($B66*_c1+$C66*_c2+$D66*_c3+'Input spectra'!$Y65))</f>
        <v>0</v>
      </c>
      <c r="EJ66">
        <f>EJ$2*EXP(- EJ$1 * ($B66*_c1+$C66*_c2+$D66*_c3+'Input spectra'!$Y65))</f>
        <v>0</v>
      </c>
      <c r="EK66">
        <f>EK$2*EXP(- EK$1 * ($B66*_c1+$C66*_c2+$D66*_c3+'Input spectra'!$Y65))</f>
        <v>0</v>
      </c>
      <c r="EL66">
        <f>EL$2*EXP(- EL$1 * ($B66*_c1+$C66*_c2+$D66*_c3+'Input spectra'!$Y65))</f>
        <v>0</v>
      </c>
      <c r="EM66">
        <f>EM$2*EXP(- EM$1 * ($B66*_c1+$C66*_c2+$D66*_c3+'Input spectra'!$Y65))</f>
        <v>0</v>
      </c>
      <c r="EN66">
        <f>EN$2*EXP(- EN$1 * ($B66*_c1+$C66*_c2+$D66*_c3+'Input spectra'!$Y65))</f>
        <v>0</v>
      </c>
      <c r="EO66">
        <f>EO$2*EXP(- EO$1 * ($B66*_c1+$C66*_c2+$D66*_c3+'Input spectra'!$Y65))</f>
        <v>0</v>
      </c>
      <c r="EP66">
        <f>EP$2*EXP(- EP$1 * ($B66*_c1+$C66*_c2+$D66*_c3+'Input spectra'!$Y65))</f>
        <v>0</v>
      </c>
      <c r="EQ66">
        <f>EQ$2*EXP(- EQ$1 * ($B66*_c1+$C66*_c2+$D66*_c3+'Input spectra'!$Y65))</f>
        <v>0</v>
      </c>
      <c r="ER66">
        <f>ER$2*EXP(- ER$1 * ($B66*_c1+$C66*_c2+$D66*_c3+'Input spectra'!$Y65))</f>
        <v>0</v>
      </c>
      <c r="ES66">
        <f>ES$2*EXP(- ES$1 * ($B66*_c1+$C66*_c2+$D66*_c3+'Input spectra'!$Y65))</f>
        <v>0</v>
      </c>
      <c r="ET66">
        <f>ET$2*EXP(- ET$1 * ($B66*_c1+$C66*_c2+$D66*_c3+'Input spectra'!$Y65))</f>
        <v>0</v>
      </c>
      <c r="EU66">
        <f>EU$2*EXP(- EU$1 * ($B66*_c1+$C66*_c2+$D66*_c3+'Input spectra'!$Y65))</f>
        <v>0</v>
      </c>
      <c r="EV66">
        <f>EV$2*EXP(- EV$1 * ($B66*_c1+$C66*_c2+$D66*_c3+'Input spectra'!$Y65))</f>
        <v>0</v>
      </c>
      <c r="EW66">
        <f>EW$2*EXP(- EW$1 * ($B66*_c1+$C66*_c2+$D66*_c3+'Input spectra'!$Y65))</f>
        <v>0</v>
      </c>
      <c r="EX66">
        <f>EX$2*EXP(- EX$1 * ($B66*_c1+$C66*_c2+$D66*_c3+'Input spectra'!$Y65))</f>
        <v>0</v>
      </c>
      <c r="EY66">
        <f>EY$2*EXP(- EY$1 * ($B66*_c1+$C66*_c2+$D66*_c3+'Input spectra'!$Y65))</f>
        <v>0</v>
      </c>
      <c r="FA66">
        <f t="shared" si="0"/>
        <v>0.86124821122651896</v>
      </c>
      <c r="FD66">
        <f>(1-EXP(-($B66*_c1+$C66*_c2+$D66*_c3+'Input spectra'!$Y65)*_t))/2</f>
        <v>1.303071182717197E-2</v>
      </c>
      <c r="FE66">
        <f>LN(1-FD66)/(-($B66*_c1+$C66*_c2+$D66*_c3+'Input spectra'!$Y65))</f>
        <v>0.24834960791284702</v>
      </c>
    </row>
    <row r="67" spans="1:161" x14ac:dyDescent="0.25">
      <c r="A67">
        <v>600</v>
      </c>
      <c r="B67">
        <f>'Input spectra'!B66</f>
        <v>0</v>
      </c>
      <c r="C67">
        <f>'Input spectra'!D66</f>
        <v>0</v>
      </c>
      <c r="D67">
        <f>'Input spectra'!F66</f>
        <v>0</v>
      </c>
      <c r="E67">
        <f>E$2*EXP(- E$1 * ($B67*_c1+$C67*_c2+$D67*_c3+'Input spectra'!$Y66))</f>
        <v>2.0653927966864227E-2</v>
      </c>
      <c r="F67">
        <f>F$2*EXP(- F$1 * ($B67*_c1+$C67*_c2+$D67*_c3+'Input spectra'!$Y66))</f>
        <v>2.0395649373430622E-2</v>
      </c>
      <c r="G67">
        <f>G$2*EXP(- G$1 * ($B67*_c1+$C67*_c2+$D67*_c3+'Input spectra'!$Y66))</f>
        <v>2.01395166697616E-2</v>
      </c>
      <c r="H67">
        <f>H$2*EXP(- H$1 * ($B67*_c1+$C67*_c2+$D67*_c3+'Input spectra'!$Y66))</f>
        <v>1.9885514425764129E-2</v>
      </c>
      <c r="I67">
        <f>I$2*EXP(- I$1 * ($B67*_c1+$C67*_c2+$D67*_c3+'Input spectra'!$Y66))</f>
        <v>1.9633627314304871E-2</v>
      </c>
      <c r="J67">
        <f>J$2*EXP(- J$1 * ($B67*_c1+$C67*_c2+$D67*_c3+'Input spectra'!$Y66))</f>
        <v>1.938384011055394E-2</v>
      </c>
      <c r="K67">
        <f>K$2*EXP(- K$1 * ($B67*_c1+$C67*_c2+$D67*_c3+'Input spectra'!$Y66))</f>
        <v>1.9136137691332687E-2</v>
      </c>
      <c r="L67">
        <f>L$2*EXP(- L$1 * ($B67*_c1+$C67*_c2+$D67*_c3+'Input spectra'!$Y66))</f>
        <v>1.8890505034465526E-2</v>
      </c>
      <c r="M67">
        <f>M$2*EXP(- M$1 * ($B67*_c1+$C67*_c2+$D67*_c3+'Input spectra'!$Y66))</f>
        <v>1.8646927218135788E-2</v>
      </c>
      <c r="N67">
        <f>N$2*EXP(- N$1 * ($B67*_c1+$C67*_c2+$D67*_c3+'Input spectra'!$Y66))</f>
        <v>1.8405389420245517E-2</v>
      </c>
      <c r="O67">
        <f>O$2*EXP(- O$1 * ($B67*_c1+$C67*_c2+$D67*_c3+'Input spectra'!$Y66))</f>
        <v>1.816587691777926E-2</v>
      </c>
      <c r="P67">
        <f>P$2*EXP(- P$1 * ($B67*_c1+$C67*_c2+$D67*_c3+'Input spectra'!$Y66))</f>
        <v>1.7928375086171757E-2</v>
      </c>
      <c r="Q67">
        <f>Q$2*EXP(- Q$1 * ($B67*_c1+$C67*_c2+$D67*_c3+'Input spectra'!$Y66))</f>
        <v>1.7692869398679589E-2</v>
      </c>
      <c r="R67">
        <f>R$2*EXP(- R$1 * ($B67*_c1+$C67*_c2+$D67*_c3+'Input spectra'!$Y66))</f>
        <v>1.7459345425756671E-2</v>
      </c>
      <c r="S67">
        <f>S$2*EXP(- S$1 * ($B67*_c1+$C67*_c2+$D67*_c3+'Input spectra'!$Y66))</f>
        <v>1.7227788834433603E-2</v>
      </c>
      <c r="T67">
        <f>T$2*EXP(- T$1 * ($B67*_c1+$C67*_c2+$D67*_c3+'Input spectra'!$Y66))</f>
        <v>1.6998185387700922E-2</v>
      </c>
      <c r="U67">
        <f>U$2*EXP(- U$1 * ($B67*_c1+$C67*_c2+$D67*_c3+'Input spectra'!$Y66))</f>
        <v>1.6770520943896094E-2</v>
      </c>
      <c r="V67">
        <f>V$2*EXP(- V$1 * ($B67*_c1+$C67*_c2+$D67*_c3+'Input spectra'!$Y66))</f>
        <v>1.6544781456094351E-2</v>
      </c>
      <c r="W67">
        <f>W$2*EXP(- W$1 * ($B67*_c1+$C67*_c2+$D67*_c3+'Input spectra'!$Y66))</f>
        <v>1.6320952971503273E-2</v>
      </c>
      <c r="X67">
        <f>X$2*EXP(- X$1 * ($B67*_c1+$C67*_c2+$D67*_c3+'Input spectra'!$Y66))</f>
        <v>1.6099021630861143E-2</v>
      </c>
      <c r="Y67">
        <f>Y$2*EXP(- Y$1 * ($B67*_c1+$C67*_c2+$D67*_c3+'Input spectra'!$Y66))</f>
        <v>1.5878973667838987E-2</v>
      </c>
      <c r="Z67">
        <f>Z$2*EXP(- Z$1 * ($B67*_c1+$C67*_c2+$D67*_c3+'Input spectra'!$Y66))</f>
        <v>1.5660795408446376E-2</v>
      </c>
      <c r="AA67">
        <f>AA$2*EXP(- AA$1 * ($B67*_c1+$C67*_c2+$D67*_c3+'Input spectra'!$Y66))</f>
        <v>1.5444473270440835E-2</v>
      </c>
      <c r="AB67">
        <f>AB$2*EXP(- AB$1 * ($B67*_c1+$C67*_c2+$D67*_c3+'Input spectra'!$Y66))</f>
        <v>1.5229993762740975E-2</v>
      </c>
      <c r="AC67">
        <f>AC$2*EXP(- AC$1 * ($B67*_c1+$C67*_c2+$D67*_c3+'Input spectra'!$Y66))</f>
        <v>1.5017343484843224E-2</v>
      </c>
      <c r="AD67">
        <f>AD$2*EXP(- AD$1 * ($B67*_c1+$C67*_c2+$D67*_c3+'Input spectra'!$Y66))</f>
        <v>1.4806509126242191E-2</v>
      </c>
      <c r="AE67">
        <f>AE$2*EXP(- AE$1 * ($B67*_c1+$C67*_c2+$D67*_c3+'Input spectra'!$Y66))</f>
        <v>1.4597477465854597E-2</v>
      </c>
      <c r="AF67">
        <f>AF$2*EXP(- AF$1 * ($B67*_c1+$C67*_c2+$D67*_c3+'Input spectra'!$Y66))</f>
        <v>1.4390235371446809E-2</v>
      </c>
      <c r="AG67">
        <f>AG$2*EXP(- AG$1 * ($B67*_c1+$C67*_c2+$D67*_c3+'Input spectra'!$Y66))</f>
        <v>1.4184769799065898E-2</v>
      </c>
      <c r="AH67">
        <f>AH$2*EXP(- AH$1 * ($B67*_c1+$C67*_c2+$D67*_c3+'Input spectra'!$Y66))</f>
        <v>1.3981067792474232E-2</v>
      </c>
      <c r="AI67">
        <f>AI$2*EXP(- AI$1 * ($B67*_c1+$C67*_c2+$D67*_c3+'Input spectra'!$Y66))</f>
        <v>1.3779116482587579E-2</v>
      </c>
      <c r="AJ67">
        <f>AJ$2*EXP(- AJ$1 * ($B67*_c1+$C67*_c2+$D67*_c3+'Input spectra'!$Y66))</f>
        <v>1.3578903086916682E-2</v>
      </c>
      <c r="AK67">
        <f>AK$2*EXP(- AK$1 * ($B67*_c1+$C67*_c2+$D67*_c3+'Input spectra'!$Y66))</f>
        <v>1.3380414909012324E-2</v>
      </c>
      <c r="AL67">
        <f>AL$2*EXP(- AL$1 * ($B67*_c1+$C67*_c2+$D67*_c3+'Input spectra'!$Y66))</f>
        <v>1.3183639337913786E-2</v>
      </c>
      <c r="AM67">
        <f>AM$2*EXP(- AM$1 * ($B67*_c1+$C67*_c2+$D67*_c3+'Input spectra'!$Y66))</f>
        <v>1.298856384760079E-2</v>
      </c>
      <c r="AN67">
        <f>AN$2*EXP(- AN$1 * ($B67*_c1+$C67*_c2+$D67*_c3+'Input spectra'!$Y66))</f>
        <v>1.2795175996448797E-2</v>
      </c>
      <c r="AO67">
        <f>AO$2*EXP(- AO$1 * ($B67*_c1+$C67*_c2+$D67*_c3+'Input spectra'!$Y66))</f>
        <v>1.2603463426687686E-2</v>
      </c>
      <c r="AP67">
        <f>AP$2*EXP(- AP$1 * ($B67*_c1+$C67*_c2+$D67*_c3+'Input spectra'!$Y66))</f>
        <v>1.2413413863863829E-2</v>
      </c>
      <c r="AQ67">
        <f>AQ$2*EXP(- AQ$1 * ($B67*_c1+$C67*_c2+$D67*_c3+'Input spectra'!$Y66))</f>
        <v>1.2225015116305469E-2</v>
      </c>
      <c r="AR67">
        <f>AR$2*EXP(- AR$1 * ($B67*_c1+$C67*_c2+$D67*_c3+'Input spectra'!$Y66))</f>
        <v>1.2038255074591421E-2</v>
      </c>
      <c r="AS67">
        <f>AS$2*EXP(- AS$1 * ($B67*_c1+$C67*_c2+$D67*_c3+'Input spectra'!$Y66))</f>
        <v>1.1853121711023103E-2</v>
      </c>
      <c r="AT67">
        <f>AT$2*EXP(- AT$1 * ($B67*_c1+$C67*_c2+$D67*_c3+'Input spectra'!$Y66))</f>
        <v>1.1669603079099807E-2</v>
      </c>
      <c r="AU67">
        <f>AU$2*EXP(- AU$1 * ($B67*_c1+$C67*_c2+$D67*_c3+'Input spectra'!$Y66))</f>
        <v>1.1487687312997243E-2</v>
      </c>
      <c r="AV67">
        <f>AV$2*EXP(- AV$1 * ($B67*_c1+$C67*_c2+$D67*_c3+'Input spectra'!$Y66))</f>
        <v>1.1307362627049343E-2</v>
      </c>
      <c r="AW67">
        <f>AW$2*EXP(- AW$1 * ($B67*_c1+$C67*_c2+$D67*_c3+'Input spectra'!$Y66))</f>
        <v>1.1128617315233246E-2</v>
      </c>
      <c r="AX67">
        <f>AX$2*EXP(- AX$1 * ($B67*_c1+$C67*_c2+$D67*_c3+'Input spectra'!$Y66))</f>
        <v>1.0951439750657523E-2</v>
      </c>
      <c r="AY67">
        <f>AY$2*EXP(- AY$1 * ($B67*_c1+$C67*_c2+$D67*_c3+'Input spectra'!$Y66))</f>
        <v>9.7272949295209923E-3</v>
      </c>
      <c r="AZ67">
        <f>AZ$2*EXP(- AZ$1 * ($B67*_c1+$C67*_c2+$D67*_c3+'Input spectra'!$Y66))</f>
        <v>8.3050669158348332E-3</v>
      </c>
      <c r="BA67">
        <f>BA$2*EXP(- BA$1 * ($B67*_c1+$C67*_c2+$D67*_c3+'Input spectra'!$Y66))</f>
        <v>7.4701486390506798E-3</v>
      </c>
      <c r="BB67">
        <f>BB$2*EXP(- BB$1 * ($B67*_c1+$C67*_c2+$D67*_c3+'Input spectra'!$Y66))</f>
        <v>6.8373393943702209E-3</v>
      </c>
      <c r="BC67">
        <f>BC$2*EXP(- BC$1 * ($B67*_c1+$C67*_c2+$D67*_c3+'Input spectra'!$Y66))</f>
        <v>6.320130796365243E-3</v>
      </c>
      <c r="BD67">
        <f>BD$2*EXP(- BD$1 * ($B67*_c1+$C67*_c2+$D67*_c3+'Input spectra'!$Y66))</f>
        <v>5.8809904411854979E-3</v>
      </c>
      <c r="BE67">
        <f>BE$2*EXP(- BE$1 * ($B67*_c1+$C67*_c2+$D67*_c3+'Input spectra'!$Y66))</f>
        <v>5.499335763086137E-3</v>
      </c>
      <c r="BF67">
        <f>BF$2*EXP(- BF$1 * ($B67*_c1+$C67*_c2+$D67*_c3+'Input spectra'!$Y66))</f>
        <v>5.1623258355665384E-3</v>
      </c>
      <c r="BG67">
        <f>BG$2*EXP(- BG$1 * ($B67*_c1+$C67*_c2+$D67*_c3+'Input spectra'!$Y66))</f>
        <v>4.861260208397584E-3</v>
      </c>
      <c r="BH67">
        <f>BH$2*EXP(- BH$1 * ($B67*_c1+$C67*_c2+$D67*_c3+'Input spectra'!$Y66))</f>
        <v>4.5898952697736488E-3</v>
      </c>
      <c r="BI67">
        <f>BI$2*EXP(- BI$1 * ($B67*_c1+$C67*_c2+$D67*_c3+'Input spectra'!$Y66))</f>
        <v>4.3435572393353142E-3</v>
      </c>
      <c r="BJ67">
        <f>BJ$2*EXP(- BJ$1 * ($B67*_c1+$C67*_c2+$D67*_c3+'Input spectra'!$Y66))</f>
        <v>4.1186327023895811E-3</v>
      </c>
      <c r="BK67">
        <f>BK$2*EXP(- BK$1 * ($B67*_c1+$C67*_c2+$D67*_c3+'Input spectra'!$Y66))</f>
        <v>3.9122561283261824E-3</v>
      </c>
      <c r="BL67">
        <f>BL$2*EXP(- BL$1 * ($B67*_c1+$C67*_c2+$D67*_c3+'Input spectra'!$Y66))</f>
        <v>3.7221080321099319E-3</v>
      </c>
      <c r="BM67">
        <f>BM$2*EXP(- BM$1 * ($B67*_c1+$C67*_c2+$D67*_c3+'Input spectra'!$Y66))</f>
        <v>3.5462790297279994E-3</v>
      </c>
      <c r="BN67">
        <f>BN$2*EXP(- BN$1 * ($B67*_c1+$C67*_c2+$D67*_c3+'Input spectra'!$Y66))</f>
        <v>3.3831750549484919E-3</v>
      </c>
      <c r="BO67">
        <f>BO$2*EXP(- BO$1 * ($B67*_c1+$C67*_c2+$D67*_c3+'Input spectra'!$Y66))</f>
        <v>3.2314493286662313E-3</v>
      </c>
      <c r="BP67">
        <f>BP$2*EXP(- BP$1 * ($B67*_c1+$C67*_c2+$D67*_c3+'Input spectra'!$Y66))</f>
        <v>3.0899523090273644E-3</v>
      </c>
      <c r="BQ67">
        <f>BQ$2*EXP(- BQ$1 * ($B67*_c1+$C67*_c2+$D67*_c3+'Input spectra'!$Y66))</f>
        <v>2.9576940789224002E-3</v>
      </c>
      <c r="BR67">
        <f>BR$2*EXP(- BR$1 * ($B67*_c1+$C67*_c2+$D67*_c3+'Input spectra'!$Y66))</f>
        <v>2.8338155532272504E-3</v>
      </c>
      <c r="BS67">
        <f>BS$2*EXP(- BS$1 * ($B67*_c1+$C67*_c2+$D67*_c3+'Input spectra'!$Y66))</f>
        <v>2.7175660780051594E-3</v>
      </c>
      <c r="BT67">
        <f>BT$2*EXP(- BT$1 * ($B67*_c1+$C67*_c2+$D67*_c3+'Input spectra'!$Y66))</f>
        <v>2.6082857518894349E-3</v>
      </c>
      <c r="BU67">
        <f>BU$2*EXP(- BU$1 * ($B67*_c1+$C67*_c2+$D67*_c3+'Input spectra'!$Y66))</f>
        <v>2.5053912959802217E-3</v>
      </c>
      <c r="BV67">
        <f>BV$2*EXP(- BV$1 * ($B67*_c1+$C67*_c2+$D67*_c3+'Input spectra'!$Y66))</f>
        <v>2.4083646311661021E-3</v>
      </c>
      <c r="BW67">
        <f>BW$2*EXP(- BW$1 * ($B67*_c1+$C67*_c2+$D67*_c3+'Input spectra'!$Y66))</f>
        <v>2.3167435495555547E-3</v>
      </c>
      <c r="BX67">
        <f>BX$2*EXP(- BX$1 * ($B67*_c1+$C67*_c2+$D67*_c3+'Input spectra'!$Y66))</f>
        <v>2.2301140257337576E-3</v>
      </c>
      <c r="BY67">
        <f>BY$2*EXP(- BY$1 * ($B67*_c1+$C67*_c2+$D67*_c3+'Input spectra'!$Y66))</f>
        <v>2.1481038265448527E-3</v>
      </c>
      <c r="BZ67">
        <f>BZ$2*EXP(- BZ$1 * ($B67*_c1+$C67*_c2+$D67*_c3+'Input spectra'!$Y66))</f>
        <v>2.0703771596506972E-3</v>
      </c>
      <c r="CA67">
        <f>CA$2*EXP(- CA$1 * ($B67*_c1+$C67*_c2+$D67*_c3+'Input spectra'!$Y66))</f>
        <v>1.9966301608359085E-3</v>
      </c>
      <c r="CB67">
        <f>CB$2*EXP(- CB$1 * ($B67*_c1+$C67*_c2+$D67*_c3+'Input spectra'!$Y66))</f>
        <v>1.9265870643423689E-3</v>
      </c>
      <c r="CC67">
        <f>CC$2*EXP(- CC$1 * ($B67*_c1+$C67*_c2+$D67*_c3+'Input spectra'!$Y66))</f>
        <v>1.8599969338008104E-3</v>
      </c>
      <c r="CD67">
        <f>CD$2*EXP(- CD$1 * ($B67*_c1+$C67*_c2+$D67*_c3+'Input spectra'!$Y66))</f>
        <v>1.7966308566094091E-3</v>
      </c>
      <c r="CE67">
        <f>CE$2*EXP(- CE$1 * ($B67*_c1+$C67*_c2+$D67*_c3+'Input spectra'!$Y66))</f>
        <v>1.736279524013583E-3</v>
      </c>
      <c r="CF67">
        <f>CF$2*EXP(- CF$1 * ($B67*_c1+$C67*_c2+$D67*_c3+'Input spectra'!$Y66))</f>
        <v>1.6787511341779771E-3</v>
      </c>
      <c r="CG67">
        <f>CG$2*EXP(- CG$1 * ($B67*_c1+$C67*_c2+$D67*_c3+'Input spectra'!$Y66))</f>
        <v>1.6238695672986241E-3</v>
      </c>
      <c r="CH67">
        <f>CH$2*EXP(- CH$1 * ($B67*_c1+$C67*_c2+$D67*_c3+'Input spectra'!$Y66))</f>
        <v>1.571472791072786E-3</v>
      </c>
      <c r="CI67">
        <f>CI$2*EXP(- CI$1 * ($B67*_c1+$C67*_c2+$D67*_c3+'Input spectra'!$Y66))</f>
        <v>1.5214114622094401E-3</v>
      </c>
      <c r="CJ67">
        <f>CJ$2*EXP(- CJ$1 * ($B67*_c1+$C67*_c2+$D67*_c3+'Input spectra'!$Y66))</f>
        <v>1.4735476955585786E-3</v>
      </c>
      <c r="CK67">
        <f>CK$2*EXP(- CK$1 * ($B67*_c1+$C67*_c2+$D67*_c3+'Input spectra'!$Y66))</f>
        <v>1.4277539771883326E-3</v>
      </c>
      <c r="CL67">
        <f>CL$2*EXP(- CL$1 * ($B67*_c1+$C67*_c2+$D67*_c3+'Input spectra'!$Y66))</f>
        <v>1.3839122015920937E-3</v>
      </c>
      <c r="CM67">
        <f>CM$2*EXP(- CM$1 * ($B67*_c1+$C67*_c2+$D67*_c3+'Input spectra'!$Y66))</f>
        <v>1.3419128163518577E-3</v>
      </c>
      <c r="CN67">
        <f>CN$2*EXP(- CN$1 * ($B67*_c1+$C67*_c2+$D67*_c3+'Input spectra'!$Y66))</f>
        <v>1.301654060164046E-3</v>
      </c>
      <c r="CO67">
        <f>CO$2*EXP(- CO$1 * ($B67*_c1+$C67*_c2+$D67*_c3+'Input spectra'!$Y66))</f>
        <v>1.2630412822626214E-3</v>
      </c>
      <c r="CP67">
        <f>CP$2*EXP(- CP$1 * ($B67*_c1+$C67*_c2+$D67*_c3+'Input spectra'!$Y66))</f>
        <v>1.2259863330393434E-3</v>
      </c>
      <c r="CQ67">
        <f>CQ$2*EXP(- CQ$1 * ($B67*_c1+$C67*_c2+$D67*_c3+'Input spectra'!$Y66))</f>
        <v>1.1904070171315821E-3</v>
      </c>
      <c r="CR67">
        <f>CR$2*EXP(- CR$1 * ($B67*_c1+$C67*_c2+$D67*_c3+'Input spectra'!$Y66))</f>
        <v>1.1562266014789851E-3</v>
      </c>
      <c r="CS67">
        <f>CS$2*EXP(- CS$1 * ($B67*_c1+$C67*_c2+$D67*_c3+'Input spectra'!$Y66))</f>
        <v>7.4379809768031864E-4</v>
      </c>
      <c r="CT67">
        <f>CT$2*EXP(- CT$1 * ($B67*_c1+$C67*_c2+$D67*_c3+'Input spectra'!$Y66))</f>
        <v>4.827040447800702E-4</v>
      </c>
      <c r="CU67">
        <f>CU$2*EXP(- CU$1 * ($B67*_c1+$C67*_c2+$D67*_c3+'Input spectra'!$Y66))</f>
        <v>3.3401128895288408E-4</v>
      </c>
      <c r="CV67">
        <f>CV$2*EXP(- CV$1 * ($B67*_c1+$C67*_c2+$D67*_c3+'Input spectra'!$Y66))</f>
        <v>2.3216342045987562E-4</v>
      </c>
      <c r="CW67">
        <f>CW$2*EXP(- CW$1 * ($B67*_c1+$C67*_c2+$D67*_c3+'Input spectra'!$Y66))</f>
        <v>1.583900399968433E-4</v>
      </c>
      <c r="CX67">
        <f>CX$2*EXP(- CX$1 * ($B67*_c1+$C67*_c2+$D67*_c3+'Input spectra'!$Y66))</f>
        <v>1.0403057442870528E-4</v>
      </c>
      <c r="CY67">
        <f>CY$2*EXP(- CY$1 * ($B67*_c1+$C67*_c2+$D67*_c3+'Input spectra'!$Y66))</f>
        <v>6.4192161553961775E-5</v>
      </c>
      <c r="CZ67">
        <f>CZ$2*EXP(- CZ$1 * ($B67*_c1+$C67*_c2+$D67*_c3+'Input spectra'!$Y66))</f>
        <v>3.5765880995626671E-5</v>
      </c>
      <c r="DA67">
        <f>DA$2*EXP(- DA$1 * ($B67*_c1+$C67*_c2+$D67*_c3+'Input spectra'!$Y66))</f>
        <v>1.6616811779544394E-5</v>
      </c>
      <c r="DB67">
        <f>DB$2*EXP(- DB$1 * ($B67*_c1+$C67*_c2+$D67*_c3+'Input spectra'!$Y66))</f>
        <v>5.1954810501974918E-6</v>
      </c>
      <c r="DC67">
        <f>DC$2*EXP(- DC$1 * ($B67*_c1+$C67*_c2+$D67*_c3+'Input spectra'!$Y66))</f>
        <v>3.2974710405475938E-7</v>
      </c>
      <c r="DD67">
        <f>DD$2*EXP(- DD$1 * ($B67*_c1+$C67*_c2+$D67*_c3+'Input spectra'!$Y66))</f>
        <v>0</v>
      </c>
      <c r="DE67">
        <f>DE$2*EXP(- DE$1 * ($B67*_c1+$C67*_c2+$D67*_c3+'Input spectra'!$Y66))</f>
        <v>0</v>
      </c>
      <c r="DF67">
        <f>DF$2*EXP(- DF$1 * ($B67*_c1+$C67*_c2+$D67*_c3+'Input spectra'!$Y66))</f>
        <v>0</v>
      </c>
      <c r="DG67">
        <f>DG$2*EXP(- DG$1 * ($B67*_c1+$C67*_c2+$D67*_c3+'Input spectra'!$Y66))</f>
        <v>0</v>
      </c>
      <c r="DH67">
        <f>DH$2*EXP(- DH$1 * ($B67*_c1+$C67*_c2+$D67*_c3+'Input spectra'!$Y66))</f>
        <v>0</v>
      </c>
      <c r="DI67">
        <f>DI$2*EXP(- DI$1 * ($B67*_c1+$C67*_c2+$D67*_c3+'Input spectra'!$Y66))</f>
        <v>0</v>
      </c>
      <c r="DJ67">
        <f>DJ$2*EXP(- DJ$1 * ($B67*_c1+$C67*_c2+$D67*_c3+'Input spectra'!$Y66))</f>
        <v>0</v>
      </c>
      <c r="DK67">
        <f>DK$2*EXP(- DK$1 * ($B67*_c1+$C67*_c2+$D67*_c3+'Input spectra'!$Y66))</f>
        <v>0</v>
      </c>
      <c r="DL67">
        <f>DL$2*EXP(- DL$1 * ($B67*_c1+$C67*_c2+$D67*_c3+'Input spectra'!$Y66))</f>
        <v>0</v>
      </c>
      <c r="DM67">
        <f>DM$2*EXP(- DM$1 * ($B67*_c1+$C67*_c2+$D67*_c3+'Input spectra'!$Y66))</f>
        <v>0</v>
      </c>
      <c r="DN67">
        <f>DN$2*EXP(- DN$1 * ($B67*_c1+$C67*_c2+$D67*_c3+'Input spectra'!$Y66))</f>
        <v>0</v>
      </c>
      <c r="DO67">
        <f>DO$2*EXP(- DO$1 * ($B67*_c1+$C67*_c2+$D67*_c3+'Input spectra'!$Y66))</f>
        <v>0</v>
      </c>
      <c r="DP67">
        <f>DP$2*EXP(- DP$1 * ($B67*_c1+$C67*_c2+$D67*_c3+'Input spectra'!$Y66))</f>
        <v>0</v>
      </c>
      <c r="DQ67">
        <f>DQ$2*EXP(- DQ$1 * ($B67*_c1+$C67*_c2+$D67*_c3+'Input spectra'!$Y66))</f>
        <v>0</v>
      </c>
      <c r="DR67">
        <f>DR$2*EXP(- DR$1 * ($B67*_c1+$C67*_c2+$D67*_c3+'Input spectra'!$Y66))</f>
        <v>0</v>
      </c>
      <c r="DS67">
        <f>DS$2*EXP(- DS$1 * ($B67*_c1+$C67*_c2+$D67*_c3+'Input spectra'!$Y66))</f>
        <v>0</v>
      </c>
      <c r="DT67">
        <f>DT$2*EXP(- DT$1 * ($B67*_c1+$C67*_c2+$D67*_c3+'Input spectra'!$Y66))</f>
        <v>0</v>
      </c>
      <c r="DU67">
        <f>DU$2*EXP(- DU$1 * ($B67*_c1+$C67*_c2+$D67*_c3+'Input spectra'!$Y66))</f>
        <v>0</v>
      </c>
      <c r="DV67">
        <f>DV$2*EXP(- DV$1 * ($B67*_c1+$C67*_c2+$D67*_c3+'Input spectra'!$Y66))</f>
        <v>0</v>
      </c>
      <c r="DW67">
        <f>DW$2*EXP(- DW$1 * ($B67*_c1+$C67*_c2+$D67*_c3+'Input spectra'!$Y66))</f>
        <v>0</v>
      </c>
      <c r="DX67">
        <f>DX$2*EXP(- DX$1 * ($B67*_c1+$C67*_c2+$D67*_c3+'Input spectra'!$Y66))</f>
        <v>0</v>
      </c>
      <c r="DY67">
        <f>DY$2*EXP(- DY$1 * ($B67*_c1+$C67*_c2+$D67*_c3+'Input spectra'!$Y66))</f>
        <v>0</v>
      </c>
      <c r="DZ67">
        <f>DZ$2*EXP(- DZ$1 * ($B67*_c1+$C67*_c2+$D67*_c3+'Input spectra'!$Y66))</f>
        <v>0</v>
      </c>
      <c r="EA67">
        <f>EA$2*EXP(- EA$1 * ($B67*_c1+$C67*_c2+$D67*_c3+'Input spectra'!$Y66))</f>
        <v>0</v>
      </c>
      <c r="EB67">
        <f>EB$2*EXP(- EB$1 * ($B67*_c1+$C67*_c2+$D67*_c3+'Input spectra'!$Y66))</f>
        <v>0</v>
      </c>
      <c r="EC67">
        <f>EC$2*EXP(- EC$1 * ($B67*_c1+$C67*_c2+$D67*_c3+'Input spectra'!$Y66))</f>
        <v>0</v>
      </c>
      <c r="ED67">
        <f>ED$2*EXP(- ED$1 * ($B67*_c1+$C67*_c2+$D67*_c3+'Input spectra'!$Y66))</f>
        <v>0</v>
      </c>
      <c r="EE67">
        <f>EE$2*EXP(- EE$1 * ($B67*_c1+$C67*_c2+$D67*_c3+'Input spectra'!$Y66))</f>
        <v>0</v>
      </c>
      <c r="EF67">
        <f>EF$2*EXP(- EF$1 * ($B67*_c1+$C67*_c2+$D67*_c3+'Input spectra'!$Y66))</f>
        <v>0</v>
      </c>
      <c r="EG67">
        <f>EG$2*EXP(- EG$1 * ($B67*_c1+$C67*_c2+$D67*_c3+'Input spectra'!$Y66))</f>
        <v>0</v>
      </c>
      <c r="EH67">
        <f>EH$2*EXP(- EH$1 * ($B67*_c1+$C67*_c2+$D67*_c3+'Input spectra'!$Y66))</f>
        <v>0</v>
      </c>
      <c r="EI67">
        <f>EI$2*EXP(- EI$1 * ($B67*_c1+$C67*_c2+$D67*_c3+'Input spectra'!$Y66))</f>
        <v>0</v>
      </c>
      <c r="EJ67">
        <f>EJ$2*EXP(- EJ$1 * ($B67*_c1+$C67*_c2+$D67*_c3+'Input spectra'!$Y66))</f>
        <v>0</v>
      </c>
      <c r="EK67">
        <f>EK$2*EXP(- EK$1 * ($B67*_c1+$C67*_c2+$D67*_c3+'Input spectra'!$Y66))</f>
        <v>0</v>
      </c>
      <c r="EL67">
        <f>EL$2*EXP(- EL$1 * ($B67*_c1+$C67*_c2+$D67*_c3+'Input spectra'!$Y66))</f>
        <v>0</v>
      </c>
      <c r="EM67">
        <f>EM$2*EXP(- EM$1 * ($B67*_c1+$C67*_c2+$D67*_c3+'Input spectra'!$Y66))</f>
        <v>0</v>
      </c>
      <c r="EN67">
        <f>EN$2*EXP(- EN$1 * ($B67*_c1+$C67*_c2+$D67*_c3+'Input spectra'!$Y66))</f>
        <v>0</v>
      </c>
      <c r="EO67">
        <f>EO$2*EXP(- EO$1 * ($B67*_c1+$C67*_c2+$D67*_c3+'Input spectra'!$Y66))</f>
        <v>0</v>
      </c>
      <c r="EP67">
        <f>EP$2*EXP(- EP$1 * ($B67*_c1+$C67*_c2+$D67*_c3+'Input spectra'!$Y66))</f>
        <v>0</v>
      </c>
      <c r="EQ67">
        <f>EQ$2*EXP(- EQ$1 * ($B67*_c1+$C67*_c2+$D67*_c3+'Input spectra'!$Y66))</f>
        <v>0</v>
      </c>
      <c r="ER67">
        <f>ER$2*EXP(- ER$1 * ($B67*_c1+$C67*_c2+$D67*_c3+'Input spectra'!$Y66))</f>
        <v>0</v>
      </c>
      <c r="ES67">
        <f>ES$2*EXP(- ES$1 * ($B67*_c1+$C67*_c2+$D67*_c3+'Input spectra'!$Y66))</f>
        <v>0</v>
      </c>
      <c r="ET67">
        <f>ET$2*EXP(- ET$1 * ($B67*_c1+$C67*_c2+$D67*_c3+'Input spectra'!$Y66))</f>
        <v>0</v>
      </c>
      <c r="EU67">
        <f>EU$2*EXP(- EU$1 * ($B67*_c1+$C67*_c2+$D67*_c3+'Input spectra'!$Y66))</f>
        <v>0</v>
      </c>
      <c r="EV67">
        <f>EV$2*EXP(- EV$1 * ($B67*_c1+$C67*_c2+$D67*_c3+'Input spectra'!$Y66))</f>
        <v>0</v>
      </c>
      <c r="EW67">
        <f>EW$2*EXP(- EW$1 * ($B67*_c1+$C67*_c2+$D67*_c3+'Input spectra'!$Y66))</f>
        <v>0</v>
      </c>
      <c r="EX67">
        <f>EX$2*EXP(- EX$1 * ($B67*_c1+$C67*_c2+$D67*_c3+'Input spectra'!$Y66))</f>
        <v>0</v>
      </c>
      <c r="EY67">
        <f>EY$2*EXP(- EY$1 * ($B67*_c1+$C67*_c2+$D67*_c3+'Input spectra'!$Y66))</f>
        <v>0</v>
      </c>
      <c r="FA67">
        <f t="shared" si="0"/>
        <v>0.86140510836138684</v>
      </c>
      <c r="FD67">
        <f>(1-EXP(-($B67*_c1+$C67*_c2+$D67*_c3+'Input spectra'!$Y66)*_t))/2</f>
        <v>1.3014380104290346E-2</v>
      </c>
      <c r="FE67">
        <f>LN(1-FD67)/(-($B67*_c1+$C67*_c2+$D67*_c3+'Input spectra'!$Y66))</f>
        <v>0.24835170378775415</v>
      </c>
    </row>
    <row r="68" spans="1:161" x14ac:dyDescent="0.25">
      <c r="A68">
        <v>605</v>
      </c>
      <c r="B68">
        <f>'Input spectra'!B67</f>
        <v>0</v>
      </c>
      <c r="C68">
        <f>'Input spectra'!D67</f>
        <v>0</v>
      </c>
      <c r="D68">
        <f>'Input spectra'!F67</f>
        <v>0</v>
      </c>
      <c r="E68">
        <f>E$2*EXP(- E$1 * ($B68*_c1+$C68*_c2+$D68*_c3+'Input spectra'!$Y67))</f>
        <v>2.0653927966864227E-2</v>
      </c>
      <c r="F68">
        <f>F$2*EXP(- F$1 * ($B68*_c1+$C68*_c2+$D68*_c3+'Input spectra'!$Y67))</f>
        <v>2.0395786175333021E-2</v>
      </c>
      <c r="G68">
        <f>G$2*EXP(- G$1 * ($B68*_c1+$C68*_c2+$D68*_c3+'Input spectra'!$Y67))</f>
        <v>2.0139786838500363E-2</v>
      </c>
      <c r="H68">
        <f>H$2*EXP(- H$1 * ($B68*_c1+$C68*_c2+$D68*_c3+'Input spectra'!$Y67))</f>
        <v>1.9885914569108515E-2</v>
      </c>
      <c r="I68">
        <f>I$2*EXP(- I$1 * ($B68*_c1+$C68*_c2+$D68*_c3+'Input spectra'!$Y67))</f>
        <v>1.9634154082448781E-2</v>
      </c>
      <c r="J68">
        <f>J$2*EXP(- J$1 * ($B68*_c1+$C68*_c2+$D68*_c3+'Input spectra'!$Y67))</f>
        <v>1.9384490195708703E-2</v>
      </c>
      <c r="K68">
        <f>K$2*EXP(- K$1 * ($B68*_c1+$C68*_c2+$D68*_c3+'Input spectra'!$Y67))</f>
        <v>1.9136907827323222E-2</v>
      </c>
      <c r="L68">
        <f>L$2*EXP(- L$1 * ($B68*_c1+$C68*_c2+$D68*_c3+'Input spectra'!$Y67))</f>
        <v>1.8891391996329894E-2</v>
      </c>
      <c r="M68">
        <f>M$2*EXP(- M$1 * ($B68*_c1+$C68*_c2+$D68*_c3+'Input spectra'!$Y67))</f>
        <v>1.8647927821728066E-2</v>
      </c>
      <c r="N68">
        <f>N$2*EXP(- N$1 * ($B68*_c1+$C68*_c2+$D68*_c3+'Input spectra'!$Y67))</f>
        <v>1.8406500521842027E-2</v>
      </c>
      <c r="O68">
        <f>O$2*EXP(- O$1 * ($B68*_c1+$C68*_c2+$D68*_c3+'Input spectra'!$Y67))</f>
        <v>1.8167095413688054E-2</v>
      </c>
      <c r="P68">
        <f>P$2*EXP(- P$1 * ($B68*_c1+$C68*_c2+$D68*_c3+'Input spectra'!$Y67))</f>
        <v>1.7929697912345412E-2</v>
      </c>
      <c r="Q68">
        <f>Q$2*EXP(- Q$1 * ($B68*_c1+$C68*_c2+$D68*_c3+'Input spectra'!$Y67))</f>
        <v>1.7694293530331216E-2</v>
      </c>
      <c r="R68">
        <f>R$2*EXP(- R$1 * ($B68*_c1+$C68*_c2+$D68*_c3+'Input spectra'!$Y67))</f>
        <v>1.746086787697915E-2</v>
      </c>
      <c r="S68">
        <f>S$2*EXP(- S$1 * ($B68*_c1+$C68*_c2+$D68*_c3+'Input spectra'!$Y67))</f>
        <v>1.7229406657822032E-2</v>
      </c>
      <c r="T68">
        <f>T$2*EXP(- T$1 * ($B68*_c1+$C68*_c2+$D68*_c3+'Input spectra'!$Y67))</f>
        <v>1.6999895673978211E-2</v>
      </c>
      <c r="U68">
        <f>U$2*EXP(- U$1 * ($B68*_c1+$C68*_c2+$D68*_c3+'Input spectra'!$Y67))</f>
        <v>1.6772320821541724E-2</v>
      </c>
      <c r="V68">
        <f>V$2*EXP(- V$1 * ($B68*_c1+$C68*_c2+$D68*_c3+'Input spectra'!$Y67))</f>
        <v>1.6546668090976234E-2</v>
      </c>
      <c r="W68">
        <f>W$2*EXP(- W$1 * ($B68*_c1+$C68*_c2+$D68*_c3+'Input spectra'!$Y67))</f>
        <v>1.6322923566512743E-2</v>
      </c>
      <c r="X68">
        <f>X$2*EXP(- X$1 * ($B68*_c1+$C68*_c2+$D68*_c3+'Input spectra'!$Y67))</f>
        <v>1.6101073425550991E-2</v>
      </c>
      <c r="Y68">
        <f>Y$2*EXP(- Y$1 * ($B68*_c1+$C68*_c2+$D68*_c3+'Input spectra'!$Y67))</f>
        <v>1.5881103938064568E-2</v>
      </c>
      <c r="Z68">
        <f>Z$2*EXP(- Z$1 * ($B68*_c1+$C68*_c2+$D68*_c3+'Input spectra'!$Y67))</f>
        <v>1.5663001466009709E-2</v>
      </c>
      <c r="AA68">
        <f>AA$2*EXP(- AA$1 * ($B68*_c1+$C68*_c2+$D68*_c3+'Input spectra'!$Y67))</f>
        <v>1.5446752462737768E-2</v>
      </c>
      <c r="AB68">
        <f>AB$2*EXP(- AB$1 * ($B68*_c1+$C68*_c2+$D68*_c3+'Input spectra'!$Y67))</f>
        <v>1.5232343472411258E-2</v>
      </c>
      <c r="AC68">
        <f>AC$2*EXP(- AC$1 * ($B68*_c1+$C68*_c2+$D68*_c3+'Input spectra'!$Y67))</f>
        <v>1.50197611294236E-2</v>
      </c>
      <c r="AD68">
        <f>AD$2*EXP(- AD$1 * ($B68*_c1+$C68*_c2+$D68*_c3+'Input spectra'!$Y67))</f>
        <v>1.4808992157822384E-2</v>
      </c>
      <c r="AE68">
        <f>AE$2*EXP(- AE$1 * ($B68*_c1+$C68*_c2+$D68*_c3+'Input spectra'!$Y67))</f>
        <v>1.460002337073623E-2</v>
      </c>
      <c r="AF68">
        <f>AF$2*EXP(- AF$1 * ($B68*_c1+$C68*_c2+$D68*_c3+'Input spectra'!$Y67))</f>
        <v>1.439284166980521E-2</v>
      </c>
      <c r="AG68">
        <f>AG$2*EXP(- AG$1 * ($B68*_c1+$C68*_c2+$D68*_c3+'Input spectra'!$Y67))</f>
        <v>1.4187434044614771E-2</v>
      </c>
      <c r="AH68">
        <f>AH$2*EXP(- AH$1 * ($B68*_c1+$C68*_c2+$D68*_c3+'Input spectra'!$Y67))</f>
        <v>1.3983787572133166E-2</v>
      </c>
      <c r="AI68">
        <f>AI$2*EXP(- AI$1 * ($B68*_c1+$C68*_c2+$D68*_c3+'Input spectra'!$Y67))</f>
        <v>1.3781889416152394E-2</v>
      </c>
      <c r="AJ68">
        <f>AJ$2*EXP(- AJ$1 * ($B68*_c1+$C68*_c2+$D68*_c3+'Input spectra'!$Y67))</f>
        <v>1.3581726826732574E-2</v>
      </c>
      <c r="AK68">
        <f>AK$2*EXP(- AK$1 * ($B68*_c1+$C68*_c2+$D68*_c3+'Input spectra'!$Y67))</f>
        <v>1.3383287139649773E-2</v>
      </c>
      <c r="AL68">
        <f>AL$2*EXP(- AL$1 * ($B68*_c1+$C68*_c2+$D68*_c3+'Input spectra'!$Y67))</f>
        <v>1.3186557775847251E-2</v>
      </c>
      <c r="AM68">
        <f>AM$2*EXP(- AM$1 * ($B68*_c1+$C68*_c2+$D68*_c3+'Input spectra'!$Y67))</f>
        <v>1.2991526240890113E-2</v>
      </c>
      <c r="AN68">
        <f>AN$2*EXP(- AN$1 * ($B68*_c1+$C68*_c2+$D68*_c3+'Input spectra'!$Y67))</f>
        <v>1.2798180124423341E-2</v>
      </c>
      <c r="AO68">
        <f>AO$2*EXP(- AO$1 * ($B68*_c1+$C68*_c2+$D68*_c3+'Input spectra'!$Y67))</f>
        <v>1.2606507099633159E-2</v>
      </c>
      <c r="AP68">
        <f>AP$2*EXP(- AP$1 * ($B68*_c1+$C68*_c2+$D68*_c3+'Input spectra'!$Y67))</f>
        <v>1.2416494922711787E-2</v>
      </c>
      <c r="AQ68">
        <f>AQ$2*EXP(- AQ$1 * ($B68*_c1+$C68*_c2+$D68*_c3+'Input spectra'!$Y67))</f>
        <v>1.222813143232547E-2</v>
      </c>
      <c r="AR68">
        <f>AR$2*EXP(- AR$1 * ($B68*_c1+$C68*_c2+$D68*_c3+'Input spectra'!$Y67))</f>
        <v>1.2041404549085807E-2</v>
      </c>
      <c r="AS68">
        <f>AS$2*EXP(- AS$1 * ($B68*_c1+$C68*_c2+$D68*_c3+'Input spectra'!$Y67))</f>
        <v>1.1856302275024402E-2</v>
      </c>
      <c r="AT68">
        <f>AT$2*EXP(- AT$1 * ($B68*_c1+$C68*_c2+$D68*_c3+'Input spectra'!$Y67))</f>
        <v>1.1672812693070722E-2</v>
      </c>
      <c r="AU68">
        <f>AU$2*EXP(- AU$1 * ($B68*_c1+$C68*_c2+$D68*_c3+'Input spectra'!$Y67))</f>
        <v>1.1490923966533206E-2</v>
      </c>
      <c r="AV68">
        <f>AV$2*EXP(- AV$1 * ($B68*_c1+$C68*_c2+$D68*_c3+'Input spectra'!$Y67))</f>
        <v>1.1310624338583642E-2</v>
      </c>
      <c r="AW68">
        <f>AW$2*EXP(- AW$1 * ($B68*_c1+$C68*_c2+$D68*_c3+'Input spectra'!$Y67))</f>
        <v>1.1131902131744661E-2</v>
      </c>
      <c r="AX68">
        <f>AX$2*EXP(- AX$1 * ($B68*_c1+$C68*_c2+$D68*_c3+'Input spectra'!$Y67))</f>
        <v>1.0954745747380477E-2</v>
      </c>
      <c r="AY68">
        <f>AY$2*EXP(- AY$1 * ($B68*_c1+$C68*_c2+$D68*_c3+'Input spectra'!$Y67))</f>
        <v>9.7302966486909181E-3</v>
      </c>
      <c r="AZ68">
        <f>AZ$2*EXP(- AZ$1 * ($B68*_c1+$C68*_c2+$D68*_c3+'Input spectra'!$Y67))</f>
        <v>8.3076854762226381E-3</v>
      </c>
      <c r="BA68">
        <f>BA$2*EXP(- BA$1 * ($B68*_c1+$C68*_c2+$D68*_c3+'Input spectra'!$Y67))</f>
        <v>7.4725540735597097E-3</v>
      </c>
      <c r="BB68">
        <f>BB$2*EXP(- BB$1 * ($B68*_c1+$C68*_c2+$D68*_c3+'Input spectra'!$Y67))</f>
        <v>6.8395869359301155E-3</v>
      </c>
      <c r="BC68">
        <f>BC$2*EXP(- BC$1 * ($B68*_c1+$C68*_c2+$D68*_c3+'Input spectra'!$Y67))</f>
        <v>6.3222507289001882E-3</v>
      </c>
      <c r="BD68">
        <f>BD$2*EXP(- BD$1 * ($B68*_c1+$C68*_c2+$D68*_c3+'Input spectra'!$Y67))</f>
        <v>5.8830025343040394E-3</v>
      </c>
      <c r="BE68">
        <f>BE$2*EXP(- BE$1 * ($B68*_c1+$C68*_c2+$D68*_c3+'Input spectra'!$Y67))</f>
        <v>5.501254177650094E-3</v>
      </c>
      <c r="BF68">
        <f>BF$2*EXP(- BF$1 * ($B68*_c1+$C68*_c2+$D68*_c3+'Input spectra'!$Y67))</f>
        <v>5.1641613238717909E-3</v>
      </c>
      <c r="BG68">
        <f>BG$2*EXP(- BG$1 * ($B68*_c1+$C68*_c2+$D68*_c3+'Input spectra'!$Y67))</f>
        <v>4.8630212694966693E-3</v>
      </c>
      <c r="BH68">
        <f>BH$2*EXP(- BH$1 * ($B68*_c1+$C68*_c2+$D68*_c3+'Input spectra'!$Y67))</f>
        <v>4.5915888224833147E-3</v>
      </c>
      <c r="BI68">
        <f>BI$2*EXP(- BI$1 * ($B68*_c1+$C68*_c2+$D68*_c3+'Input spectra'!$Y67))</f>
        <v>4.3451890444312609E-3</v>
      </c>
      <c r="BJ68">
        <f>BJ$2*EXP(- BJ$1 * ($B68*_c1+$C68*_c2+$D68*_c3+'Input spectra'!$Y67))</f>
        <v>4.1202076426490276E-3</v>
      </c>
      <c r="BK68">
        <f>BK$2*EXP(- BK$1 * ($B68*_c1+$C68*_c2+$D68*_c3+'Input spectra'!$Y67))</f>
        <v>3.9137784025556283E-3</v>
      </c>
      <c r="BL68">
        <f>BL$2*EXP(- BL$1 * ($B68*_c1+$C68*_c2+$D68*_c3+'Input spectra'!$Y67))</f>
        <v>3.7235812943723686E-3</v>
      </c>
      <c r="BM68">
        <f>BM$2*EXP(- BM$1 * ($B68*_c1+$C68*_c2+$D68*_c3+'Input spectra'!$Y67))</f>
        <v>3.5477064921678775E-3</v>
      </c>
      <c r="BN68">
        <f>BN$2*EXP(- BN$1 * ($B68*_c1+$C68*_c2+$D68*_c3+'Input spectra'!$Y67))</f>
        <v>3.3845595655862255E-3</v>
      </c>
      <c r="BO68">
        <f>BO$2*EXP(- BO$1 * ($B68*_c1+$C68*_c2+$D68*_c3+'Input spectra'!$Y67))</f>
        <v>3.2327934314740178E-3</v>
      </c>
      <c r="BP68">
        <f>BP$2*EXP(- BP$1 * ($B68*_c1+$C68*_c2+$D68*_c3+'Input spectra'!$Y67))</f>
        <v>3.0912582911472256E-3</v>
      </c>
      <c r="BQ68">
        <f>BQ$2*EXP(- BQ$1 * ($B68*_c1+$C68*_c2+$D68*_c3+'Input spectra'!$Y67))</f>
        <v>2.9589640083516671E-3</v>
      </c>
      <c r="BR68">
        <f>BR$2*EXP(- BR$1 * ($B68*_c1+$C68*_c2+$D68*_c3+'Input spectra'!$Y67))</f>
        <v>2.8350513093033771E-3</v>
      </c>
      <c r="BS68">
        <f>BS$2*EXP(- BS$1 * ($B68*_c1+$C68*_c2+$D68*_c3+'Input spectra'!$Y67))</f>
        <v>2.718769376360973E-3</v>
      </c>
      <c r="BT68">
        <f>BT$2*EXP(- BT$1 * ($B68*_c1+$C68*_c2+$D68*_c3+'Input spectra'!$Y67))</f>
        <v>2.6094581650996061E-3</v>
      </c>
      <c r="BU68">
        <f>BU$2*EXP(- BU$1 * ($B68*_c1+$C68*_c2+$D68*_c3+'Input spectra'!$Y67))</f>
        <v>2.5065342708060997E-3</v>
      </c>
      <c r="BV68">
        <f>BV$2*EXP(- BV$1 * ($B68*_c1+$C68*_c2+$D68*_c3+'Input spectra'!$Y67))</f>
        <v>2.4094795030833653E-3</v>
      </c>
      <c r="BW68">
        <f>BW$2*EXP(- BW$1 * ($B68*_c1+$C68*_c2+$D68*_c3+'Input spectra'!$Y67))</f>
        <v>2.317831555088272E-3</v>
      </c>
      <c r="BX68">
        <f>BX$2*EXP(- BX$1 * ($B68*_c1+$C68*_c2+$D68*_c3+'Input spectra'!$Y67))</f>
        <v>2.231176313000413E-3</v>
      </c>
      <c r="BY68">
        <f>BY$2*EXP(- BY$1 * ($B68*_c1+$C68*_c2+$D68*_c3+'Input spectra'!$Y67))</f>
        <v>2.1491414643340441E-3</v>
      </c>
      <c r="BZ68">
        <f>BZ$2*EXP(- BZ$1 * ($B68*_c1+$C68*_c2+$D68*_c3+'Input spectra'!$Y67))</f>
        <v>2.0713911452779998E-3</v>
      </c>
      <c r="CA68">
        <f>CA$2*EXP(- CA$1 * ($B68*_c1+$C68*_c2+$D68*_c3+'Input spectra'!$Y67))</f>
        <v>1.9976214269828694E-3</v>
      </c>
      <c r="CB68">
        <f>CB$2*EXP(- CB$1 * ($B68*_c1+$C68*_c2+$D68*_c3+'Input spectra'!$Y67))</f>
        <v>1.9275564850396438E-3</v>
      </c>
      <c r="CC68">
        <f>CC$2*EXP(- CC$1 * ($B68*_c1+$C68*_c2+$D68*_c3+'Input spectra'!$Y67))</f>
        <v>1.8609453296871085E-3</v>
      </c>
      <c r="CD68">
        <f>CD$2*EXP(- CD$1 * ($B68*_c1+$C68*_c2+$D68*_c3+'Input spectra'!$Y67))</f>
        <v>1.7975589995740521E-3</v>
      </c>
      <c r="CE68">
        <f>CE$2*EXP(- CE$1 * ($B68*_c1+$C68*_c2+$D68*_c3+'Input spectra'!$Y67))</f>
        <v>1.7371881413115714E-3</v>
      </c>
      <c r="CF68">
        <f>CF$2*EXP(- CF$1 * ($B68*_c1+$C68*_c2+$D68*_c3+'Input spectra'!$Y67))</f>
        <v>1.6796409120913276E-3</v>
      </c>
      <c r="CG68">
        <f>CG$2*EXP(- CG$1 * ($B68*_c1+$C68*_c2+$D68*_c3+'Input spectra'!$Y67))</f>
        <v>1.6247411544055761E-3</v>
      </c>
      <c r="CH68">
        <f>CH$2*EXP(- CH$1 * ($B68*_c1+$C68*_c2+$D68*_c3+'Input spectra'!$Y67))</f>
        <v>1.5723268011765903E-3</v>
      </c>
      <c r="CI68">
        <f>CI$2*EXP(- CI$1 * ($B68*_c1+$C68*_c2+$D68*_c3+'Input spectra'!$Y67))</f>
        <v>1.5222484769703926E-3</v>
      </c>
      <c r="CJ68">
        <f>CJ$2*EXP(- CJ$1 * ($B68*_c1+$C68*_c2+$D68*_c3+'Input spectra'!$Y67))</f>
        <v>1.4743682668663307E-3</v>
      </c>
      <c r="CK68">
        <f>CK$2*EXP(- CK$1 * ($B68*_c1+$C68*_c2+$D68*_c3+'Input spectra'!$Y67))</f>
        <v>1.428558629306056E-3</v>
      </c>
      <c r="CL68">
        <f>CL$2*EXP(- CL$1 * ($B68*_c1+$C68*_c2+$D68*_c3+'Input spectra'!$Y67))</f>
        <v>1.3847014330995275E-3</v>
      </c>
      <c r="CM68">
        <f>CM$2*EXP(- CM$1 * ($B68*_c1+$C68*_c2+$D68*_c3+'Input spectra'!$Y67))</f>
        <v>1.3426871019104781E-3</v>
      </c>
      <c r="CN68">
        <f>CN$2*EXP(- CN$1 * ($B68*_c1+$C68*_c2+$D68*_c3+'Input spectra'!$Y67))</f>
        <v>1.3024138521244191E-3</v>
      </c>
      <c r="CO68">
        <f>CO$2*EXP(- CO$1 * ($B68*_c1+$C68*_c2+$D68*_c3+'Input spectra'!$Y67))</f>
        <v>1.2637870121313217E-3</v>
      </c>
      <c r="CP68">
        <f>CP$2*EXP(- CP$1 * ($B68*_c1+$C68*_c2+$D68*_c3+'Input spectra'!$Y67))</f>
        <v>1.2267184128205515E-3</v>
      </c>
      <c r="CQ68">
        <f>CQ$2*EXP(- CQ$1 * ($B68*_c1+$C68*_c2+$D68*_c3+'Input spectra'!$Y67))</f>
        <v>1.191125840556547E-3</v>
      </c>
      <c r="CR68">
        <f>CR$2*EXP(- CR$1 * ($B68*_c1+$C68*_c2+$D68*_c3+'Input spectra'!$Y67))</f>
        <v>1.1569325451348971E-3</v>
      </c>
      <c r="CS68">
        <f>CS$2*EXP(- CS$1 * ($B68*_c1+$C68*_c2+$D68*_c3+'Input spectra'!$Y67))</f>
        <v>7.4425722172492695E-4</v>
      </c>
      <c r="CT68">
        <f>CT$2*EXP(- CT$1 * ($B68*_c1+$C68*_c2+$D68*_c3+'Input spectra'!$Y67))</f>
        <v>4.8300524306192822E-4</v>
      </c>
      <c r="CU68">
        <f>CU$2*EXP(- CU$1 * ($B68*_c1+$C68*_c2+$D68*_c3+'Input spectra'!$Y67))</f>
        <v>3.3422194748772386E-4</v>
      </c>
      <c r="CV68">
        <f>CV$2*EXP(- CV$1 * ($B68*_c1+$C68*_c2+$D68*_c3+'Input spectra'!$Y67))</f>
        <v>2.323114024677901E-4</v>
      </c>
      <c r="CW68">
        <f>CW$2*EXP(- CW$1 * ($B68*_c1+$C68*_c2+$D68*_c3+'Input spectra'!$Y67))</f>
        <v>1.5849206158388067E-4</v>
      </c>
      <c r="CX68">
        <f>CX$2*EXP(- CX$1 * ($B68*_c1+$C68*_c2+$D68*_c3+'Input spectra'!$Y67))</f>
        <v>1.0409828042935195E-4</v>
      </c>
      <c r="CY68">
        <f>CY$2*EXP(- CY$1 * ($B68*_c1+$C68*_c2+$D68*_c3+'Input spectra'!$Y67))</f>
        <v>6.4234370446998105E-5</v>
      </c>
      <c r="CZ68">
        <f>CZ$2*EXP(- CZ$1 * ($B68*_c1+$C68*_c2+$D68*_c3+'Input spectra'!$Y67))</f>
        <v>3.5789638535415988E-5</v>
      </c>
      <c r="DA68">
        <f>DA$2*EXP(- DA$1 * ($B68*_c1+$C68*_c2+$D68*_c3+'Input spectra'!$Y67))</f>
        <v>1.6627961051288554E-5</v>
      </c>
      <c r="DB68">
        <f>DB$2*EXP(- DB$1 * ($B68*_c1+$C68*_c2+$D68*_c3+'Input spectra'!$Y67))</f>
        <v>5.1990018991652467E-6</v>
      </c>
      <c r="DC68">
        <f>DC$2*EXP(- DC$1 * ($B68*_c1+$C68*_c2+$D68*_c3+'Input spectra'!$Y67))</f>
        <v>3.2997277875556911E-7</v>
      </c>
      <c r="DD68">
        <f>DD$2*EXP(- DD$1 * ($B68*_c1+$C68*_c2+$D68*_c3+'Input spectra'!$Y67))</f>
        <v>0</v>
      </c>
      <c r="DE68">
        <f>DE$2*EXP(- DE$1 * ($B68*_c1+$C68*_c2+$D68*_c3+'Input spectra'!$Y67))</f>
        <v>0</v>
      </c>
      <c r="DF68">
        <f>DF$2*EXP(- DF$1 * ($B68*_c1+$C68*_c2+$D68*_c3+'Input spectra'!$Y67))</f>
        <v>0</v>
      </c>
      <c r="DG68">
        <f>DG$2*EXP(- DG$1 * ($B68*_c1+$C68*_c2+$D68*_c3+'Input spectra'!$Y67))</f>
        <v>0</v>
      </c>
      <c r="DH68">
        <f>DH$2*EXP(- DH$1 * ($B68*_c1+$C68*_c2+$D68*_c3+'Input spectra'!$Y67))</f>
        <v>0</v>
      </c>
      <c r="DI68">
        <f>DI$2*EXP(- DI$1 * ($B68*_c1+$C68*_c2+$D68*_c3+'Input spectra'!$Y67))</f>
        <v>0</v>
      </c>
      <c r="DJ68">
        <f>DJ$2*EXP(- DJ$1 * ($B68*_c1+$C68*_c2+$D68*_c3+'Input spectra'!$Y67))</f>
        <v>0</v>
      </c>
      <c r="DK68">
        <f>DK$2*EXP(- DK$1 * ($B68*_c1+$C68*_c2+$D68*_c3+'Input spectra'!$Y67))</f>
        <v>0</v>
      </c>
      <c r="DL68">
        <f>DL$2*EXP(- DL$1 * ($B68*_c1+$C68*_c2+$D68*_c3+'Input spectra'!$Y67))</f>
        <v>0</v>
      </c>
      <c r="DM68">
        <f>DM$2*EXP(- DM$1 * ($B68*_c1+$C68*_c2+$D68*_c3+'Input spectra'!$Y67))</f>
        <v>0</v>
      </c>
      <c r="DN68">
        <f>DN$2*EXP(- DN$1 * ($B68*_c1+$C68*_c2+$D68*_c3+'Input spectra'!$Y67))</f>
        <v>0</v>
      </c>
      <c r="DO68">
        <f>DO$2*EXP(- DO$1 * ($B68*_c1+$C68*_c2+$D68*_c3+'Input spectra'!$Y67))</f>
        <v>0</v>
      </c>
      <c r="DP68">
        <f>DP$2*EXP(- DP$1 * ($B68*_c1+$C68*_c2+$D68*_c3+'Input spectra'!$Y67))</f>
        <v>0</v>
      </c>
      <c r="DQ68">
        <f>DQ$2*EXP(- DQ$1 * ($B68*_c1+$C68*_c2+$D68*_c3+'Input spectra'!$Y67))</f>
        <v>0</v>
      </c>
      <c r="DR68">
        <f>DR$2*EXP(- DR$1 * ($B68*_c1+$C68*_c2+$D68*_c3+'Input spectra'!$Y67))</f>
        <v>0</v>
      </c>
      <c r="DS68">
        <f>DS$2*EXP(- DS$1 * ($B68*_c1+$C68*_c2+$D68*_c3+'Input spectra'!$Y67))</f>
        <v>0</v>
      </c>
      <c r="DT68">
        <f>DT$2*EXP(- DT$1 * ($B68*_c1+$C68*_c2+$D68*_c3+'Input spectra'!$Y67))</f>
        <v>0</v>
      </c>
      <c r="DU68">
        <f>DU$2*EXP(- DU$1 * ($B68*_c1+$C68*_c2+$D68*_c3+'Input spectra'!$Y67))</f>
        <v>0</v>
      </c>
      <c r="DV68">
        <f>DV$2*EXP(- DV$1 * ($B68*_c1+$C68*_c2+$D68*_c3+'Input spectra'!$Y67))</f>
        <v>0</v>
      </c>
      <c r="DW68">
        <f>DW$2*EXP(- DW$1 * ($B68*_c1+$C68*_c2+$D68*_c3+'Input spectra'!$Y67))</f>
        <v>0</v>
      </c>
      <c r="DX68">
        <f>DX$2*EXP(- DX$1 * ($B68*_c1+$C68*_c2+$D68*_c3+'Input spectra'!$Y67))</f>
        <v>0</v>
      </c>
      <c r="DY68">
        <f>DY$2*EXP(- DY$1 * ($B68*_c1+$C68*_c2+$D68*_c3+'Input spectra'!$Y67))</f>
        <v>0</v>
      </c>
      <c r="DZ68">
        <f>DZ$2*EXP(- DZ$1 * ($B68*_c1+$C68*_c2+$D68*_c3+'Input spectra'!$Y67))</f>
        <v>0</v>
      </c>
      <c r="EA68">
        <f>EA$2*EXP(- EA$1 * ($B68*_c1+$C68*_c2+$D68*_c3+'Input spectra'!$Y67))</f>
        <v>0</v>
      </c>
      <c r="EB68">
        <f>EB$2*EXP(- EB$1 * ($B68*_c1+$C68*_c2+$D68*_c3+'Input spectra'!$Y67))</f>
        <v>0</v>
      </c>
      <c r="EC68">
        <f>EC$2*EXP(- EC$1 * ($B68*_c1+$C68*_c2+$D68*_c3+'Input spectra'!$Y67))</f>
        <v>0</v>
      </c>
      <c r="ED68">
        <f>ED$2*EXP(- ED$1 * ($B68*_c1+$C68*_c2+$D68*_c3+'Input spectra'!$Y67))</f>
        <v>0</v>
      </c>
      <c r="EE68">
        <f>EE$2*EXP(- EE$1 * ($B68*_c1+$C68*_c2+$D68*_c3+'Input spectra'!$Y67))</f>
        <v>0</v>
      </c>
      <c r="EF68">
        <f>EF$2*EXP(- EF$1 * ($B68*_c1+$C68*_c2+$D68*_c3+'Input spectra'!$Y67))</f>
        <v>0</v>
      </c>
      <c r="EG68">
        <f>EG$2*EXP(- EG$1 * ($B68*_c1+$C68*_c2+$D68*_c3+'Input spectra'!$Y67))</f>
        <v>0</v>
      </c>
      <c r="EH68">
        <f>EH$2*EXP(- EH$1 * ($B68*_c1+$C68*_c2+$D68*_c3+'Input spectra'!$Y67))</f>
        <v>0</v>
      </c>
      <c r="EI68">
        <f>EI$2*EXP(- EI$1 * ($B68*_c1+$C68*_c2+$D68*_c3+'Input spectra'!$Y67))</f>
        <v>0</v>
      </c>
      <c r="EJ68">
        <f>EJ$2*EXP(- EJ$1 * ($B68*_c1+$C68*_c2+$D68*_c3+'Input spectra'!$Y67))</f>
        <v>0</v>
      </c>
      <c r="EK68">
        <f>EK$2*EXP(- EK$1 * ($B68*_c1+$C68*_c2+$D68*_c3+'Input spectra'!$Y67))</f>
        <v>0</v>
      </c>
      <c r="EL68">
        <f>EL$2*EXP(- EL$1 * ($B68*_c1+$C68*_c2+$D68*_c3+'Input spectra'!$Y67))</f>
        <v>0</v>
      </c>
      <c r="EM68">
        <f>EM$2*EXP(- EM$1 * ($B68*_c1+$C68*_c2+$D68*_c3+'Input spectra'!$Y67))</f>
        <v>0</v>
      </c>
      <c r="EN68">
        <f>EN$2*EXP(- EN$1 * ($B68*_c1+$C68*_c2+$D68*_c3+'Input spectra'!$Y67))</f>
        <v>0</v>
      </c>
      <c r="EO68">
        <f>EO$2*EXP(- EO$1 * ($B68*_c1+$C68*_c2+$D68*_c3+'Input spectra'!$Y67))</f>
        <v>0</v>
      </c>
      <c r="EP68">
        <f>EP$2*EXP(- EP$1 * ($B68*_c1+$C68*_c2+$D68*_c3+'Input spectra'!$Y67))</f>
        <v>0</v>
      </c>
      <c r="EQ68">
        <f>EQ$2*EXP(- EQ$1 * ($B68*_c1+$C68*_c2+$D68*_c3+'Input spectra'!$Y67))</f>
        <v>0</v>
      </c>
      <c r="ER68">
        <f>ER$2*EXP(- ER$1 * ($B68*_c1+$C68*_c2+$D68*_c3+'Input spectra'!$Y67))</f>
        <v>0</v>
      </c>
      <c r="ES68">
        <f>ES$2*EXP(- ES$1 * ($B68*_c1+$C68*_c2+$D68*_c3+'Input spectra'!$Y67))</f>
        <v>0</v>
      </c>
      <c r="ET68">
        <f>ET$2*EXP(- ET$1 * ($B68*_c1+$C68*_c2+$D68*_c3+'Input spectra'!$Y67))</f>
        <v>0</v>
      </c>
      <c r="EU68">
        <f>EU$2*EXP(- EU$1 * ($B68*_c1+$C68*_c2+$D68*_c3+'Input spectra'!$Y67))</f>
        <v>0</v>
      </c>
      <c r="EV68">
        <f>EV$2*EXP(- EV$1 * ($B68*_c1+$C68*_c2+$D68*_c3+'Input spectra'!$Y67))</f>
        <v>0</v>
      </c>
      <c r="EW68">
        <f>EW$2*EXP(- EW$1 * ($B68*_c1+$C68*_c2+$D68*_c3+'Input spectra'!$Y67))</f>
        <v>0</v>
      </c>
      <c r="EX68">
        <f>EX$2*EXP(- EX$1 * ($B68*_c1+$C68*_c2+$D68*_c3+'Input spectra'!$Y67))</f>
        <v>0</v>
      </c>
      <c r="EY68">
        <f>EY$2*EXP(- EY$1 * ($B68*_c1+$C68*_c2+$D68*_c3+'Input spectra'!$Y67))</f>
        <v>0</v>
      </c>
      <c r="FA68">
        <f t="shared" ref="FA68:FA131" si="1">SUM(E68:EY68)</f>
        <v>0.86156205011731501</v>
      </c>
      <c r="FD68">
        <f>(1-EXP(-($B68*_c1+$C68*_c2+$D68*_c3+'Input spectra'!$Y67)*_t))/2</f>
        <v>1.2998047833683912E-2</v>
      </c>
      <c r="FE68">
        <f>LN(1-FD68)/(-($B68*_c1+$C68*_c2+$D68*_c3+'Input spectra'!$Y67))</f>
        <v>0.24835379966312621</v>
      </c>
    </row>
    <row r="69" spans="1:161" x14ac:dyDescent="0.25">
      <c r="A69">
        <v>610</v>
      </c>
      <c r="B69">
        <f>'Input spectra'!B68</f>
        <v>0</v>
      </c>
      <c r="C69">
        <f>'Input spectra'!D68</f>
        <v>0</v>
      </c>
      <c r="D69">
        <f>'Input spectra'!F68</f>
        <v>0</v>
      </c>
      <c r="E69">
        <f>E$2*EXP(- E$1 * ($B69*_c1+$C69*_c2+$D69*_c3+'Input spectra'!$Y68))</f>
        <v>2.0653927966864227E-2</v>
      </c>
      <c r="F69">
        <f>F$2*EXP(- F$1 * ($B69*_c1+$C69*_c2+$D69*_c3+'Input spectra'!$Y68))</f>
        <v>2.039592297815301E-2</v>
      </c>
      <c r="G69">
        <f>G$2*EXP(- G$1 * ($B69*_c1+$C69*_c2+$D69*_c3+'Input spectra'!$Y68))</f>
        <v>2.01400570108634E-2</v>
      </c>
      <c r="H69">
        <f>H$2*EXP(- H$1 * ($B69*_c1+$C69*_c2+$D69*_c3+'Input spectra'!$Y68))</f>
        <v>1.9886314720504724E-2</v>
      </c>
      <c r="I69">
        <f>I$2*EXP(- I$1 * ($B69*_c1+$C69*_c2+$D69*_c3+'Input spectra'!$Y68))</f>
        <v>1.9634680864725827E-2</v>
      </c>
      <c r="J69">
        <f>J$2*EXP(- J$1 * ($B69*_c1+$C69*_c2+$D69*_c3+'Input spectra'!$Y68))</f>
        <v>1.9385140302665686E-2</v>
      </c>
      <c r="K69">
        <f>K$2*EXP(- K$1 * ($B69*_c1+$C69*_c2+$D69*_c3+'Input spectra'!$Y68))</f>
        <v>1.9137677994307972E-2</v>
      </c>
      <c r="L69">
        <f>L$2*EXP(- L$1 * ($B69*_c1+$C69*_c2+$D69*_c3+'Input spectra'!$Y68))</f>
        <v>1.8892278999839592E-2</v>
      </c>
      <c r="M69">
        <f>M$2*EXP(- M$1 * ($B69*_c1+$C69*_c2+$D69*_c3+'Input spectra'!$Y68))</f>
        <v>1.8648928479013244E-2</v>
      </c>
      <c r="N69">
        <f>N$2*EXP(- N$1 * ($B69*_c1+$C69*_c2+$D69*_c3+'Input spectra'!$Y68))</f>
        <v>1.8407611690513817E-2</v>
      </c>
      <c r="O69">
        <f>O$2*EXP(- O$1 * ($B69*_c1+$C69*_c2+$D69*_c3+'Input spectra'!$Y68))</f>
        <v>1.8168313991328785E-2</v>
      </c>
      <c r="P69">
        <f>P$2*EXP(- P$1 * ($B69*_c1+$C69*_c2+$D69*_c3+'Input spectra'!$Y68))</f>
        <v>1.7931020836122396E-2</v>
      </c>
      <c r="Q69">
        <f>Q$2*EXP(- Q$1 * ($B69*_c1+$C69*_c2+$D69*_c3+'Input spectra'!$Y68))</f>
        <v>1.7695717776613822E-2</v>
      </c>
      <c r="R69">
        <f>R$2*EXP(- R$1 * ($B69*_c1+$C69*_c2+$D69*_c3+'Input spectra'!$Y68))</f>
        <v>1.7462390460959057E-2</v>
      </c>
      <c r="S69">
        <f>S$2*EXP(- S$1 * ($B69*_c1+$C69*_c2+$D69*_c3+'Input spectra'!$Y68))</f>
        <v>1.7231024633136666E-2</v>
      </c>
      <c r="T69">
        <f>T$2*EXP(- T$1 * ($B69*_c1+$C69*_c2+$D69*_c3+'Input spectra'!$Y68))</f>
        <v>1.7001606132337348E-2</v>
      </c>
      <c r="U69">
        <f>U$2*EXP(- U$1 * ($B69*_c1+$C69*_c2+$D69*_c3+'Input spectra'!$Y68))</f>
        <v>1.6774120892357233E-2</v>
      </c>
      <c r="V69">
        <f>V$2*EXP(- V$1 * ($B69*_c1+$C69*_c2+$D69*_c3+'Input spectra'!$Y68))</f>
        <v>1.6548554940994907E-2</v>
      </c>
      <c r="W69">
        <f>W$2*EXP(- W$1 * ($B69*_c1+$C69*_c2+$D69*_c3+'Input spectra'!$Y68))</f>
        <v>1.6324894399452238E-2</v>
      </c>
      <c r="X69">
        <f>X$2*EXP(- X$1 * ($B69*_c1+$C69*_c2+$D69*_c3+'Input spectra'!$Y68))</f>
        <v>1.6103125481738811E-2</v>
      </c>
      <c r="Y69">
        <f>Y$2*EXP(- Y$1 * ($B69*_c1+$C69*_c2+$D69*_c3+'Input spectra'!$Y68))</f>
        <v>1.5883234494080106E-2</v>
      </c>
      <c r="Z69">
        <f>Z$2*EXP(- Z$1 * ($B69*_c1+$C69*_c2+$D69*_c3+'Input spectra'!$Y68))</f>
        <v>1.5665207834329294E-2</v>
      </c>
      <c r="AA69">
        <f>AA$2*EXP(- AA$1 * ($B69*_c1+$C69*_c2+$D69*_c3+'Input spectra'!$Y68))</f>
        <v>1.544903199138269E-2</v>
      </c>
      <c r="AB69">
        <f>AB$2*EXP(- AB$1 * ($B69*_c1+$C69*_c2+$D69*_c3+'Input spectra'!$Y68))</f>
        <v>1.5234693544598797E-2</v>
      </c>
      <c r="AC69">
        <f>AC$2*EXP(- AC$1 * ($B69*_c1+$C69*_c2+$D69*_c3+'Input spectra'!$Y68))</f>
        <v>1.5022179163220972E-2</v>
      </c>
      <c r="AD69">
        <f>AD$2*EXP(- AD$1 * ($B69*_c1+$C69*_c2+$D69*_c3+'Input spectra'!$Y68))</f>
        <v>1.4811475605803618E-2</v>
      </c>
      <c r="AE69">
        <f>AE$2*EXP(- AE$1 * ($B69*_c1+$C69*_c2+$D69*_c3+'Input spectra'!$Y68))</f>
        <v>1.4602569719641955E-2</v>
      </c>
      <c r="AF69">
        <f>AF$2*EXP(- AF$1 * ($B69*_c1+$C69*_c2+$D69*_c3+'Input spectra'!$Y68))</f>
        <v>1.439544844020531E-2</v>
      </c>
      <c r="AG69">
        <f>AG$2*EXP(- AG$1 * ($B69*_c1+$C69*_c2+$D69*_c3+'Input spectra'!$Y68))</f>
        <v>1.4190098790573903E-2</v>
      </c>
      <c r="AH69">
        <f>AH$2*EXP(- AH$1 * ($B69*_c1+$C69*_c2+$D69*_c3+'Input spectra'!$Y68))</f>
        <v>1.3986507880879111E-2</v>
      </c>
      <c r="AI69">
        <f>AI$2*EXP(- AI$1 * ($B69*_c1+$C69*_c2+$D69*_c3+'Input spectra'!$Y68))</f>
        <v>1.3784662907747222E-2</v>
      </c>
      <c r="AJ69">
        <f>AJ$2*EXP(- AJ$1 * ($B69*_c1+$C69*_c2+$D69*_c3+'Input spectra'!$Y68))</f>
        <v>1.3584551153746597E-2</v>
      </c>
      <c r="AK69">
        <f>AK$2*EXP(- AK$1 * ($B69*_c1+$C69*_c2+$D69*_c3+'Input spectra'!$Y68))</f>
        <v>1.3386159986838272E-2</v>
      </c>
      <c r="AL69">
        <f>AL$2*EXP(- AL$1 * ($B69*_c1+$C69*_c2+$D69*_c3+'Input spectra'!$Y68))</f>
        <v>1.318947685982994E-2</v>
      </c>
      <c r="AM69">
        <f>AM$2*EXP(- AM$1 * ($B69*_c1+$C69*_c2+$D69*_c3+'Input spectra'!$Y68))</f>
        <v>1.299448930983335E-2</v>
      </c>
      <c r="AN69">
        <f>AN$2*EXP(- AN$1 * ($B69*_c1+$C69*_c2+$D69*_c3+'Input spectra'!$Y68))</f>
        <v>1.2801184957725023E-2</v>
      </c>
      <c r="AO69">
        <f>AO$2*EXP(- AO$1 * ($B69*_c1+$C69*_c2+$D69*_c3+'Input spectra'!$Y68))</f>
        <v>1.260955150761032E-2</v>
      </c>
      <c r="AP69">
        <f>AP$2*EXP(- AP$1 * ($B69*_c1+$C69*_c2+$D69*_c3+'Input spectra'!$Y68))</f>
        <v>1.2419576746290845E-2</v>
      </c>
      <c r="AQ69">
        <f>AQ$2*EXP(- AQ$1 * ($B69*_c1+$C69*_c2+$D69*_c3+'Input spectra'!$Y68))</f>
        <v>1.2231248542735124E-2</v>
      </c>
      <c r="AR69">
        <f>AR$2*EXP(- AR$1 * ($B69*_c1+$C69*_c2+$D69*_c3+'Input spectra'!$Y68))</f>
        <v>1.2044554847552565E-2</v>
      </c>
      <c r="AS69">
        <f>AS$2*EXP(- AS$1 * ($B69*_c1+$C69*_c2+$D69*_c3+'Input spectra'!$Y68))</f>
        <v>1.1859483692470692E-2</v>
      </c>
      <c r="AT69">
        <f>AT$2*EXP(- AT$1 * ($B69*_c1+$C69*_c2+$D69*_c3+'Input spectra'!$Y68))</f>
        <v>1.1676023189815603E-2</v>
      </c>
      <c r="AU69">
        <f>AU$2*EXP(- AU$1 * ($B69*_c1+$C69*_c2+$D69*_c3+'Input spectra'!$Y68))</f>
        <v>1.1494161531995638E-2</v>
      </c>
      <c r="AV69">
        <f>AV$2*EXP(- AV$1 * ($B69*_c1+$C69*_c2+$D69*_c3+'Input spectra'!$Y68))</f>
        <v>1.1313886990988285E-2</v>
      </c>
      <c r="AW69">
        <f>AW$2*EXP(- AW$1 * ($B69*_c1+$C69*_c2+$D69*_c3+'Input spectra'!$Y68))</f>
        <v>1.1135187917830211E-2</v>
      </c>
      <c r="AX69">
        <f>AX$2*EXP(- AX$1 * ($B69*_c1+$C69*_c2+$D69*_c3+'Input spectra'!$Y68))</f>
        <v>1.0958052742110506E-2</v>
      </c>
      <c r="AY69">
        <f>AY$2*EXP(- AY$1 * ($B69*_c1+$C69*_c2+$D69*_c3+'Input spectra'!$Y68))</f>
        <v>9.7332992941530985E-3</v>
      </c>
      <c r="AZ69">
        <f>AZ$2*EXP(- AZ$1 * ($B69*_c1+$C69*_c2+$D69*_c3+'Input spectra'!$Y68))</f>
        <v>8.3103048622339536E-3</v>
      </c>
      <c r="BA69">
        <f>BA$2*EXP(- BA$1 * ($B69*_c1+$C69*_c2+$D69*_c3+'Input spectra'!$Y68))</f>
        <v>7.4749602826336735E-3</v>
      </c>
      <c r="BB69">
        <f>BB$2*EXP(- BB$1 * ($B69*_c1+$C69*_c2+$D69*_c3+'Input spectra'!$Y68))</f>
        <v>6.8418352162924563E-3</v>
      </c>
      <c r="BC69">
        <f>BC$2*EXP(- BC$1 * ($B69*_c1+$C69*_c2+$D69*_c3+'Input spectra'!$Y68))</f>
        <v>6.3243713725143966E-3</v>
      </c>
      <c r="BD69">
        <f>BD$2*EXP(- BD$1 * ($B69*_c1+$C69*_c2+$D69*_c3+'Input spectra'!$Y68))</f>
        <v>5.8850153158302157E-3</v>
      </c>
      <c r="BE69">
        <f>BE$2*EXP(- BE$1 * ($B69*_c1+$C69*_c2+$D69*_c3+'Input spectra'!$Y68))</f>
        <v>5.5031732614429533E-3</v>
      </c>
      <c r="BF69">
        <f>BF$2*EXP(- BF$1 * ($B69*_c1+$C69*_c2+$D69*_c3+'Input spectra'!$Y68))</f>
        <v>5.1659974647932138E-3</v>
      </c>
      <c r="BG69">
        <f>BG$2*EXP(- BG$1 * ($B69*_c1+$C69*_c2+$D69*_c3+'Input spectra'!$Y68))</f>
        <v>4.8647829685653475E-3</v>
      </c>
      <c r="BH69">
        <f>BH$2*EXP(- BH$1 * ($B69*_c1+$C69*_c2+$D69*_c3+'Input spectra'!$Y68))</f>
        <v>4.593283000070154E-3</v>
      </c>
      <c r="BI69">
        <f>BI$2*EXP(- BI$1 * ($B69*_c1+$C69*_c2+$D69*_c3+'Input spectra'!$Y68))</f>
        <v>4.3468214625703256E-3</v>
      </c>
      <c r="BJ69">
        <f>BJ$2*EXP(- BJ$1 * ($B69*_c1+$C69*_c2+$D69*_c3+'Input spectra'!$Y68))</f>
        <v>4.1217831851561131E-3</v>
      </c>
      <c r="BK69">
        <f>BK$2*EXP(- BK$1 * ($B69*_c1+$C69*_c2+$D69*_c3+'Input spectra'!$Y68))</f>
        <v>3.9153012691079585E-3</v>
      </c>
      <c r="BL69">
        <f>BL$2*EXP(- BL$1 * ($B69*_c1+$C69*_c2+$D69*_c3+'Input spectra'!$Y68))</f>
        <v>3.7250551397725526E-3</v>
      </c>
      <c r="BM69">
        <f>BM$2*EXP(- BM$1 * ($B69*_c1+$C69*_c2+$D69*_c3+'Input spectra'!$Y68))</f>
        <v>3.5491345291956554E-3</v>
      </c>
      <c r="BN69">
        <f>BN$2*EXP(- BN$1 * ($B69*_c1+$C69*_c2+$D69*_c3+'Input spectra'!$Y68))</f>
        <v>3.3859446428129397E-3</v>
      </c>
      <c r="BO69">
        <f>BO$2*EXP(- BO$1 * ($B69*_c1+$C69*_c2+$D69*_c3+'Input spectra'!$Y68))</f>
        <v>3.2341380933536565E-3</v>
      </c>
      <c r="BP69">
        <f>BP$2*EXP(- BP$1 * ($B69*_c1+$C69*_c2+$D69*_c3+'Input spectra'!$Y68))</f>
        <v>3.0925648252462523E-3</v>
      </c>
      <c r="BQ69">
        <f>BQ$2*EXP(- BQ$1 * ($B69*_c1+$C69*_c2+$D69*_c3+'Input spectra'!$Y68))</f>
        <v>2.9602344830438015E-3</v>
      </c>
      <c r="BR69">
        <f>BR$2*EXP(- BR$1 * ($B69*_c1+$C69*_c2+$D69*_c3+'Input spectra'!$Y68))</f>
        <v>2.8362876042618171E-3</v>
      </c>
      <c r="BS69">
        <f>BS$2*EXP(- BS$1 * ($B69*_c1+$C69*_c2+$D69*_c3+'Input spectra'!$Y68))</f>
        <v>2.71997320751963E-3</v>
      </c>
      <c r="BT69">
        <f>BT$2*EXP(- BT$1 * ($B69*_c1+$C69*_c2+$D69*_c3+'Input spectra'!$Y68))</f>
        <v>2.6106311053044652E-3</v>
      </c>
      <c r="BU69">
        <f>BU$2*EXP(- BU$1 * ($B69*_c1+$C69*_c2+$D69*_c3+'Input spectra'!$Y68))</f>
        <v>2.50767776706408E-3</v>
      </c>
      <c r="BV69">
        <f>BV$2*EXP(- BV$1 * ($B69*_c1+$C69*_c2+$D69*_c3+'Input spectra'!$Y68))</f>
        <v>2.4105948910933227E-3</v>
      </c>
      <c r="BW69">
        <f>BW$2*EXP(- BW$1 * ($B69*_c1+$C69*_c2+$D69*_c3+'Input spectra'!$Y68))</f>
        <v>2.3189200715778616E-3</v>
      </c>
      <c r="BX69">
        <f>BX$2*EXP(- BX$1 * ($B69*_c1+$C69*_c2+$D69*_c3+'Input spectra'!$Y68))</f>
        <v>2.2322391062744844E-3</v>
      </c>
      <c r="BY69">
        <f>BY$2*EXP(- BY$1 * ($B69*_c1+$C69*_c2+$D69*_c3+'Input spectra'!$Y68))</f>
        <v>2.150179603352351E-3</v>
      </c>
      <c r="BZ69">
        <f>BZ$2*EXP(- BZ$1 * ($B69*_c1+$C69*_c2+$D69*_c3+'Input spectra'!$Y68))</f>
        <v>2.0724056275137816E-3</v>
      </c>
      <c r="CA69">
        <f>CA$2*EXP(- CA$1 * ($B69*_c1+$C69*_c2+$D69*_c3+'Input spectra'!$Y68))</f>
        <v>1.9986131852633231E-3</v>
      </c>
      <c r="CB69">
        <f>CB$2*EXP(- CB$1 * ($B69*_c1+$C69*_c2+$D69*_c3+'Input spectra'!$Y68))</f>
        <v>1.9285263935303362E-3</v>
      </c>
      <c r="CC69">
        <f>CC$2*EXP(- CC$1 * ($B69*_c1+$C69*_c2+$D69*_c3+'Input spectra'!$Y68))</f>
        <v>1.8618942091520297E-3</v>
      </c>
      <c r="CD69">
        <f>CD$2*EXP(- CD$1 * ($B69*_c1+$C69*_c2+$D69*_c3+'Input spectra'!$Y68))</f>
        <v>1.7984876220191403E-3</v>
      </c>
      <c r="CE69">
        <f>CE$2*EXP(- CE$1 * ($B69*_c1+$C69*_c2+$D69*_c3+'Input spectra'!$Y68))</f>
        <v>1.7380972341006213E-3</v>
      </c>
      <c r="CF69">
        <f>CF$2*EXP(- CF$1 * ($B69*_c1+$C69*_c2+$D69*_c3+'Input spectra'!$Y68))</f>
        <v>1.6805311616080736E-3</v>
      </c>
      <c r="CG69">
        <f>CG$2*EXP(- CG$1 * ($B69*_c1+$C69*_c2+$D69*_c3+'Input spectra'!$Y68))</f>
        <v>1.6256132093235517E-3</v>
      </c>
      <c r="CH69">
        <f>CH$2*EXP(- CH$1 * ($B69*_c1+$C69*_c2+$D69*_c3+'Input spectra'!$Y68))</f>
        <v>1.573181275388499E-3</v>
      </c>
      <c r="CI69">
        <f>CI$2*EXP(- CI$1 * ($B69*_c1+$C69*_c2+$D69*_c3+'Input spectra'!$Y68))</f>
        <v>1.5230859522206523E-3</v>
      </c>
      <c r="CJ69">
        <f>CJ$2*EXP(- CJ$1 * ($B69*_c1+$C69*_c2+$D69*_c3+'Input spectra'!$Y68))</f>
        <v>1.4751892951238462E-3</v>
      </c>
      <c r="CK69">
        <f>CK$2*EXP(- CK$1 * ($B69*_c1+$C69*_c2+$D69*_c3+'Input spectra'!$Y68))</f>
        <v>1.4293637349087919E-3</v>
      </c>
      <c r="CL69">
        <f>CL$2*EXP(- CL$1 * ($B69*_c1+$C69*_c2+$D69*_c3+'Input spectra'!$Y68))</f>
        <v>1.3854911146979219E-3</v>
      </c>
      <c r="CM69">
        <f>CM$2*EXP(- CM$1 * ($B69*_c1+$C69*_c2+$D69*_c3+'Input spectra'!$Y68))</f>
        <v>1.3434618342329412E-3</v>
      </c>
      <c r="CN69">
        <f>CN$2*EXP(- CN$1 * ($B69*_c1+$C69*_c2+$D69*_c3+'Input spectra'!$Y68))</f>
        <v>1.3031740875849823E-3</v>
      </c>
      <c r="CO69">
        <f>CO$2*EXP(- CO$1 * ($B69*_c1+$C69*_c2+$D69*_c3+'Input spectra'!$Y68))</f>
        <v>1.2645331822968239E-3</v>
      </c>
      <c r="CP69">
        <f>CP$2*EXP(- CP$1 * ($B69*_c1+$C69*_c2+$D69*_c3+'Input spectra'!$Y68))</f>
        <v>1.2274509297524779E-3</v>
      </c>
      <c r="CQ69">
        <f>CQ$2*EXP(- CQ$1 * ($B69*_c1+$C69*_c2+$D69*_c3+'Input spectra'!$Y68))</f>
        <v>1.1918450980407109E-3</v>
      </c>
      <c r="CR69">
        <f>CR$2*EXP(- CR$1 * ($B69*_c1+$C69*_c2+$D69*_c3+'Input spectra'!$Y68))</f>
        <v>1.1576389198105111E-3</v>
      </c>
      <c r="CS69">
        <f>CS$2*EXP(- CS$1 * ($B69*_c1+$C69*_c2+$D69*_c3+'Input spectra'!$Y68))</f>
        <v>7.4471662917290646E-4</v>
      </c>
      <c r="CT69">
        <f>CT$2*EXP(- CT$1 * ($B69*_c1+$C69*_c2+$D69*_c3+'Input spectra'!$Y68))</f>
        <v>4.8330662928587208E-4</v>
      </c>
      <c r="CU69">
        <f>CU$2*EXP(- CU$1 * ($B69*_c1+$C69*_c2+$D69*_c3+'Input spectra'!$Y68))</f>
        <v>3.3443273888339735E-4</v>
      </c>
      <c r="CV69">
        <f>CV$2*EXP(- CV$1 * ($B69*_c1+$C69*_c2+$D69*_c3+'Input spectra'!$Y68))</f>
        <v>2.3245947880010169E-4</v>
      </c>
      <c r="CW69">
        <f>CW$2*EXP(- CW$1 * ($B69*_c1+$C69*_c2+$D69*_c3+'Input spectra'!$Y68))</f>
        <v>1.5859414888467262E-4</v>
      </c>
      <c r="CX69">
        <f>CX$2*EXP(- CX$1 * ($B69*_c1+$C69*_c2+$D69*_c3+'Input spectra'!$Y68))</f>
        <v>1.0416603049495306E-4</v>
      </c>
      <c r="CY69">
        <f>CY$2*EXP(- CY$1 * ($B69*_c1+$C69*_c2+$D69*_c3+'Input spectra'!$Y68))</f>
        <v>6.4276607094056212E-5</v>
      </c>
      <c r="CZ69">
        <f>CZ$2*EXP(- CZ$1 * ($B69*_c1+$C69*_c2+$D69*_c3+'Input spectra'!$Y68))</f>
        <v>3.5813411856186522E-5</v>
      </c>
      <c r="DA69">
        <f>DA$2*EXP(- DA$1 * ($B69*_c1+$C69*_c2+$D69*_c3+'Input spectra'!$Y68))</f>
        <v>1.6639117803785462E-5</v>
      </c>
      <c r="DB69">
        <f>DB$2*EXP(- DB$1 * ($B69*_c1+$C69*_c2+$D69*_c3+'Input spectra'!$Y68))</f>
        <v>5.2025251341252402E-6</v>
      </c>
      <c r="DC69">
        <f>DC$2*EXP(- DC$1 * ($B69*_c1+$C69*_c2+$D69*_c3+'Input spectra'!$Y68))</f>
        <v>3.3019860790525784E-7</v>
      </c>
      <c r="DD69">
        <f>DD$2*EXP(- DD$1 * ($B69*_c1+$C69*_c2+$D69*_c3+'Input spectra'!$Y68))</f>
        <v>0</v>
      </c>
      <c r="DE69">
        <f>DE$2*EXP(- DE$1 * ($B69*_c1+$C69*_c2+$D69*_c3+'Input spectra'!$Y68))</f>
        <v>0</v>
      </c>
      <c r="DF69">
        <f>DF$2*EXP(- DF$1 * ($B69*_c1+$C69*_c2+$D69*_c3+'Input spectra'!$Y68))</f>
        <v>0</v>
      </c>
      <c r="DG69">
        <f>DG$2*EXP(- DG$1 * ($B69*_c1+$C69*_c2+$D69*_c3+'Input spectra'!$Y68))</f>
        <v>0</v>
      </c>
      <c r="DH69">
        <f>DH$2*EXP(- DH$1 * ($B69*_c1+$C69*_c2+$D69*_c3+'Input spectra'!$Y68))</f>
        <v>0</v>
      </c>
      <c r="DI69">
        <f>DI$2*EXP(- DI$1 * ($B69*_c1+$C69*_c2+$D69*_c3+'Input spectra'!$Y68))</f>
        <v>0</v>
      </c>
      <c r="DJ69">
        <f>DJ$2*EXP(- DJ$1 * ($B69*_c1+$C69*_c2+$D69*_c3+'Input spectra'!$Y68))</f>
        <v>0</v>
      </c>
      <c r="DK69">
        <f>DK$2*EXP(- DK$1 * ($B69*_c1+$C69*_c2+$D69*_c3+'Input spectra'!$Y68))</f>
        <v>0</v>
      </c>
      <c r="DL69">
        <f>DL$2*EXP(- DL$1 * ($B69*_c1+$C69*_c2+$D69*_c3+'Input spectra'!$Y68))</f>
        <v>0</v>
      </c>
      <c r="DM69">
        <f>DM$2*EXP(- DM$1 * ($B69*_c1+$C69*_c2+$D69*_c3+'Input spectra'!$Y68))</f>
        <v>0</v>
      </c>
      <c r="DN69">
        <f>DN$2*EXP(- DN$1 * ($B69*_c1+$C69*_c2+$D69*_c3+'Input spectra'!$Y68))</f>
        <v>0</v>
      </c>
      <c r="DO69">
        <f>DO$2*EXP(- DO$1 * ($B69*_c1+$C69*_c2+$D69*_c3+'Input spectra'!$Y68))</f>
        <v>0</v>
      </c>
      <c r="DP69">
        <f>DP$2*EXP(- DP$1 * ($B69*_c1+$C69*_c2+$D69*_c3+'Input spectra'!$Y68))</f>
        <v>0</v>
      </c>
      <c r="DQ69">
        <f>DQ$2*EXP(- DQ$1 * ($B69*_c1+$C69*_c2+$D69*_c3+'Input spectra'!$Y68))</f>
        <v>0</v>
      </c>
      <c r="DR69">
        <f>DR$2*EXP(- DR$1 * ($B69*_c1+$C69*_c2+$D69*_c3+'Input spectra'!$Y68))</f>
        <v>0</v>
      </c>
      <c r="DS69">
        <f>DS$2*EXP(- DS$1 * ($B69*_c1+$C69*_c2+$D69*_c3+'Input spectra'!$Y68))</f>
        <v>0</v>
      </c>
      <c r="DT69">
        <f>DT$2*EXP(- DT$1 * ($B69*_c1+$C69*_c2+$D69*_c3+'Input spectra'!$Y68))</f>
        <v>0</v>
      </c>
      <c r="DU69">
        <f>DU$2*EXP(- DU$1 * ($B69*_c1+$C69*_c2+$D69*_c3+'Input spectra'!$Y68))</f>
        <v>0</v>
      </c>
      <c r="DV69">
        <f>DV$2*EXP(- DV$1 * ($B69*_c1+$C69*_c2+$D69*_c3+'Input spectra'!$Y68))</f>
        <v>0</v>
      </c>
      <c r="DW69">
        <f>DW$2*EXP(- DW$1 * ($B69*_c1+$C69*_c2+$D69*_c3+'Input spectra'!$Y68))</f>
        <v>0</v>
      </c>
      <c r="DX69">
        <f>DX$2*EXP(- DX$1 * ($B69*_c1+$C69*_c2+$D69*_c3+'Input spectra'!$Y68))</f>
        <v>0</v>
      </c>
      <c r="DY69">
        <f>DY$2*EXP(- DY$1 * ($B69*_c1+$C69*_c2+$D69*_c3+'Input spectra'!$Y68))</f>
        <v>0</v>
      </c>
      <c r="DZ69">
        <f>DZ$2*EXP(- DZ$1 * ($B69*_c1+$C69*_c2+$D69*_c3+'Input spectra'!$Y68))</f>
        <v>0</v>
      </c>
      <c r="EA69">
        <f>EA$2*EXP(- EA$1 * ($B69*_c1+$C69*_c2+$D69*_c3+'Input spectra'!$Y68))</f>
        <v>0</v>
      </c>
      <c r="EB69">
        <f>EB$2*EXP(- EB$1 * ($B69*_c1+$C69*_c2+$D69*_c3+'Input spectra'!$Y68))</f>
        <v>0</v>
      </c>
      <c r="EC69">
        <f>EC$2*EXP(- EC$1 * ($B69*_c1+$C69*_c2+$D69*_c3+'Input spectra'!$Y68))</f>
        <v>0</v>
      </c>
      <c r="ED69">
        <f>ED$2*EXP(- ED$1 * ($B69*_c1+$C69*_c2+$D69*_c3+'Input spectra'!$Y68))</f>
        <v>0</v>
      </c>
      <c r="EE69">
        <f>EE$2*EXP(- EE$1 * ($B69*_c1+$C69*_c2+$D69*_c3+'Input spectra'!$Y68))</f>
        <v>0</v>
      </c>
      <c r="EF69">
        <f>EF$2*EXP(- EF$1 * ($B69*_c1+$C69*_c2+$D69*_c3+'Input spectra'!$Y68))</f>
        <v>0</v>
      </c>
      <c r="EG69">
        <f>EG$2*EXP(- EG$1 * ($B69*_c1+$C69*_c2+$D69*_c3+'Input spectra'!$Y68))</f>
        <v>0</v>
      </c>
      <c r="EH69">
        <f>EH$2*EXP(- EH$1 * ($B69*_c1+$C69*_c2+$D69*_c3+'Input spectra'!$Y68))</f>
        <v>0</v>
      </c>
      <c r="EI69">
        <f>EI$2*EXP(- EI$1 * ($B69*_c1+$C69*_c2+$D69*_c3+'Input spectra'!$Y68))</f>
        <v>0</v>
      </c>
      <c r="EJ69">
        <f>EJ$2*EXP(- EJ$1 * ($B69*_c1+$C69*_c2+$D69*_c3+'Input spectra'!$Y68))</f>
        <v>0</v>
      </c>
      <c r="EK69">
        <f>EK$2*EXP(- EK$1 * ($B69*_c1+$C69*_c2+$D69*_c3+'Input spectra'!$Y68))</f>
        <v>0</v>
      </c>
      <c r="EL69">
        <f>EL$2*EXP(- EL$1 * ($B69*_c1+$C69*_c2+$D69*_c3+'Input spectra'!$Y68))</f>
        <v>0</v>
      </c>
      <c r="EM69">
        <f>EM$2*EXP(- EM$1 * ($B69*_c1+$C69*_c2+$D69*_c3+'Input spectra'!$Y68))</f>
        <v>0</v>
      </c>
      <c r="EN69">
        <f>EN$2*EXP(- EN$1 * ($B69*_c1+$C69*_c2+$D69*_c3+'Input spectra'!$Y68))</f>
        <v>0</v>
      </c>
      <c r="EO69">
        <f>EO$2*EXP(- EO$1 * ($B69*_c1+$C69*_c2+$D69*_c3+'Input spectra'!$Y68))</f>
        <v>0</v>
      </c>
      <c r="EP69">
        <f>EP$2*EXP(- EP$1 * ($B69*_c1+$C69*_c2+$D69*_c3+'Input spectra'!$Y68))</f>
        <v>0</v>
      </c>
      <c r="EQ69">
        <f>EQ$2*EXP(- EQ$1 * ($B69*_c1+$C69*_c2+$D69*_c3+'Input spectra'!$Y68))</f>
        <v>0</v>
      </c>
      <c r="ER69">
        <f>ER$2*EXP(- ER$1 * ($B69*_c1+$C69*_c2+$D69*_c3+'Input spectra'!$Y68))</f>
        <v>0</v>
      </c>
      <c r="ES69">
        <f>ES$2*EXP(- ES$1 * ($B69*_c1+$C69*_c2+$D69*_c3+'Input spectra'!$Y68))</f>
        <v>0</v>
      </c>
      <c r="ET69">
        <f>ET$2*EXP(- ET$1 * ($B69*_c1+$C69*_c2+$D69*_c3+'Input spectra'!$Y68))</f>
        <v>0</v>
      </c>
      <c r="EU69">
        <f>EU$2*EXP(- EU$1 * ($B69*_c1+$C69*_c2+$D69*_c3+'Input spectra'!$Y68))</f>
        <v>0</v>
      </c>
      <c r="EV69">
        <f>EV$2*EXP(- EV$1 * ($B69*_c1+$C69*_c2+$D69*_c3+'Input spectra'!$Y68))</f>
        <v>0</v>
      </c>
      <c r="EW69">
        <f>EW$2*EXP(- EW$1 * ($B69*_c1+$C69*_c2+$D69*_c3+'Input spectra'!$Y68))</f>
        <v>0</v>
      </c>
      <c r="EX69">
        <f>EX$2*EXP(- EX$1 * ($B69*_c1+$C69*_c2+$D69*_c3+'Input spectra'!$Y68))</f>
        <v>0</v>
      </c>
      <c r="EY69">
        <f>EY$2*EXP(- EY$1 * ($B69*_c1+$C69*_c2+$D69*_c3+'Input spectra'!$Y68))</f>
        <v>0</v>
      </c>
      <c r="FA69">
        <f t="shared" si="1"/>
        <v>0.86171903651015203</v>
      </c>
      <c r="FD69">
        <f>(1-EXP(-($B69*_c1+$C69*_c2+$D69*_c3+'Input spectra'!$Y68)*_t))/2</f>
        <v>1.2981715015334239E-2</v>
      </c>
      <c r="FE69">
        <f>LN(1-FD69)/(-($B69*_c1+$C69*_c2+$D69*_c3+'Input spectra'!$Y68))</f>
        <v>0.24835589553895715</v>
      </c>
    </row>
    <row r="70" spans="1:161" x14ac:dyDescent="0.25">
      <c r="A70">
        <v>615</v>
      </c>
      <c r="B70">
        <f>'Input spectra'!B69</f>
        <v>0</v>
      </c>
      <c r="C70">
        <f>'Input spectra'!D69</f>
        <v>0</v>
      </c>
      <c r="D70">
        <f>'Input spectra'!F69</f>
        <v>0</v>
      </c>
      <c r="E70">
        <f>E$2*EXP(- E$1 * ($B70*_c1+$C70*_c2+$D70*_c3+'Input spectra'!$Y69))</f>
        <v>2.0653927966864227E-2</v>
      </c>
      <c r="F70">
        <f>F$2*EXP(- F$1 * ($B70*_c1+$C70*_c2+$D70*_c3+'Input spectra'!$Y69))</f>
        <v>2.0396178694294585E-2</v>
      </c>
      <c r="G70">
        <f>G$2*EXP(- G$1 * ($B70*_c1+$C70*_c2+$D70*_c3+'Input spectra'!$Y69))</f>
        <v>2.0140562030416635E-2</v>
      </c>
      <c r="H70">
        <f>H$2*EXP(- H$1 * ($B70*_c1+$C70*_c2+$D70*_c3+'Input spectra'!$Y69))</f>
        <v>1.9887062710497588E-2</v>
      </c>
      <c r="I70">
        <f>I$2*EXP(- I$1 * ($B70*_c1+$C70*_c2+$D70*_c3+'Input spectra'!$Y69))</f>
        <v>1.9635665571181751E-2</v>
      </c>
      <c r="J70">
        <f>J$2*EXP(- J$1 * ($B70*_c1+$C70*_c2+$D70*_c3+'Input spectra'!$Y69))</f>
        <v>1.9386355549847478E-2</v>
      </c>
      <c r="K70">
        <f>K$2*EXP(- K$1 * ($B70*_c1+$C70*_c2+$D70*_c3+'Input spectra'!$Y69))</f>
        <v>1.9139117683968011E-2</v>
      </c>
      <c r="L70">
        <f>L$2*EXP(- L$1 * ($B70*_c1+$C70*_c2+$D70*_c3+'Input spectra'!$Y69))</f>
        <v>1.8893937110476294E-2</v>
      </c>
      <c r="M70">
        <f>M$2*EXP(- M$1 * ($B70*_c1+$C70*_c2+$D70*_c3+'Input spectra'!$Y69))</f>
        <v>1.8650799065133679E-2</v>
      </c>
      <c r="N70">
        <f>N$2*EXP(- N$1 * ($B70*_c1+$C70*_c2+$D70*_c3+'Input spectra'!$Y69))</f>
        <v>1.8409688881902527E-2</v>
      </c>
      <c r="O70">
        <f>O$2*EXP(- O$1 * ($B70*_c1+$C70*_c2+$D70*_c3+'Input spectra'!$Y69))</f>
        <v>1.8170591992322637E-2</v>
      </c>
      <c r="P70">
        <f>P$2*EXP(- P$1 * ($B70*_c1+$C70*_c2+$D70*_c3+'Input spectra'!$Y69))</f>
        <v>1.7933493924891561E-2</v>
      </c>
      <c r="Q70">
        <f>Q$2*EXP(- Q$1 * ($B70*_c1+$C70*_c2+$D70*_c3+'Input spectra'!$Y69))</f>
        <v>1.7698380304448699E-2</v>
      </c>
      <c r="R70">
        <f>R$2*EXP(- R$1 * ($B70*_c1+$C70*_c2+$D70*_c3+'Input spectra'!$Y69))</f>
        <v>1.7465236851563197E-2</v>
      </c>
      <c r="S70">
        <f>S$2*EXP(- S$1 * ($B70*_c1+$C70*_c2+$D70*_c3+'Input spectra'!$Y69))</f>
        <v>1.7234049381925597E-2</v>
      </c>
      <c r="T70">
        <f>T$2*EXP(- T$1 * ($B70*_c1+$C70*_c2+$D70*_c3+'Input spectra'!$Y69))</f>
        <v>1.7004803805743273E-2</v>
      </c>
      <c r="U70">
        <f>U$2*EXP(- U$1 * ($B70*_c1+$C70*_c2+$D70*_c3+'Input spectra'!$Y69))</f>
        <v>1.6777486127139547E-2</v>
      </c>
      <c r="V70">
        <f>V$2*EXP(- V$1 * ($B70*_c1+$C70*_c2+$D70*_c3+'Input spectra'!$Y69))</f>
        <v>1.6552082443556514E-2</v>
      </c>
      <c r="W70">
        <f>W$2*EXP(- W$1 * ($B70*_c1+$C70*_c2+$D70*_c3+'Input spectra'!$Y69))</f>
        <v>1.6328578945161584E-2</v>
      </c>
      <c r="X70">
        <f>X$2*EXP(- X$1 * ($B70*_c1+$C70*_c2+$D70*_c3+'Input spectra'!$Y69))</f>
        <v>1.6106961914257624E-2</v>
      </c>
      <c r="Y70">
        <f>Y$2*EXP(- Y$1 * ($B70*_c1+$C70*_c2+$D70*_c3+'Input spectra'!$Y69))</f>
        <v>1.5887217724696777E-2</v>
      </c>
      <c r="Z70">
        <f>Z$2*EXP(- Z$1 * ($B70*_c1+$C70*_c2+$D70*_c3+'Input spectra'!$Y69))</f>
        <v>1.5669332841297862E-2</v>
      </c>
      <c r="AA70">
        <f>AA$2*EXP(- AA$1 * ($B70*_c1+$C70*_c2+$D70*_c3+'Input spectra'!$Y69))</f>
        <v>1.54532938192674E-2</v>
      </c>
      <c r="AB70">
        <f>AB$2*EXP(- AB$1 * ($B70*_c1+$C70*_c2+$D70*_c3+'Input spectra'!$Y69))</f>
        <v>1.5239087303624171E-2</v>
      </c>
      <c r="AC70">
        <f>AC$2*EXP(- AC$1 * ($B70*_c1+$C70*_c2+$D70*_c3+'Input spectra'!$Y69))</f>
        <v>1.5026700028627358E-2</v>
      </c>
      <c r="AD70">
        <f>AD$2*EXP(- AD$1 * ($B70*_c1+$C70*_c2+$D70*_c3+'Input spectra'!$Y69))</f>
        <v>1.4816118817208176E-2</v>
      </c>
      <c r="AE70">
        <f>AE$2*EXP(- AE$1 * ($B70*_c1+$C70*_c2+$D70*_c3+'Input spectra'!$Y69))</f>
        <v>1.4607330580405033E-2</v>
      </c>
      <c r="AF70">
        <f>AF$2*EXP(- AF$1 * ($B70*_c1+$C70*_c2+$D70*_c3+'Input spectra'!$Y69))</f>
        <v>1.4400322316802178E-2</v>
      </c>
      <c r="AG70">
        <f>AG$2*EXP(- AG$1 * ($B70*_c1+$C70*_c2+$D70*_c3+'Input spectra'!$Y69))</f>
        <v>1.4195081111971793E-2</v>
      </c>
      <c r="AH70">
        <f>AH$2*EXP(- AH$1 * ($B70*_c1+$C70*_c2+$D70*_c3+'Input spectra'!$Y69))</f>
        <v>1.399159413791953E-2</v>
      </c>
      <c r="AI70">
        <f>AI$2*EXP(- AI$1 * ($B70*_c1+$C70*_c2+$D70*_c3+'Input spectra'!$Y69))</f>
        <v>1.3789848652533489E-2</v>
      </c>
      <c r="AJ70">
        <f>AJ$2*EXP(- AJ$1 * ($B70*_c1+$C70*_c2+$D70*_c3+'Input spectra'!$Y69))</f>
        <v>1.3589831999036579E-2</v>
      </c>
      <c r="AK70">
        <f>AK$2*EXP(- AK$1 * ($B70*_c1+$C70*_c2+$D70*_c3+'Input spectra'!$Y69))</f>
        <v>1.3391531605442262E-2</v>
      </c>
      <c r="AL70">
        <f>AL$2*EXP(- AL$1 * ($B70*_c1+$C70*_c2+$D70*_c3+'Input spectra'!$Y69))</f>
        <v>1.3194934984013649E-2</v>
      </c>
      <c r="AM70">
        <f>AM$2*EXP(- AM$1 * ($B70*_c1+$C70*_c2+$D70*_c3+'Input spectra'!$Y69))</f>
        <v>1.3000029730725953E-2</v>
      </c>
      <c r="AN70">
        <f>AN$2*EXP(- AN$1 * ($B70*_c1+$C70*_c2+$D70*_c3+'Input spectra'!$Y69))</f>
        <v>1.2806803524732265E-2</v>
      </c>
      <c r="AO70">
        <f>AO$2*EXP(- AO$1 * ($B70*_c1+$C70*_c2+$D70*_c3+'Input spectra'!$Y69))</f>
        <v>1.2615244127832584E-2</v>
      </c>
      <c r="AP70">
        <f>AP$2*EXP(- AP$1 * ($B70*_c1+$C70*_c2+$D70*_c3+'Input spectra'!$Y69))</f>
        <v>1.2425339383946195E-2</v>
      </c>
      <c r="AQ70">
        <f>AQ$2*EXP(- AQ$1 * ($B70*_c1+$C70*_c2+$D70*_c3+'Input spectra'!$Y69))</f>
        <v>1.2237077218587251E-2</v>
      </c>
      <c r="AR70">
        <f>AR$2*EXP(- AR$1 * ($B70*_c1+$C70*_c2+$D70*_c3+'Input spectra'!$Y69))</f>
        <v>1.2050445638343614E-2</v>
      </c>
      <c r="AS70">
        <f>AS$2*EXP(- AS$1 * ($B70*_c1+$C70*_c2+$D70*_c3+'Input spectra'!$Y69))</f>
        <v>1.1865432730358921E-2</v>
      </c>
      <c r="AT70">
        <f>AT$2*EXP(- AT$1 * ($B70*_c1+$C70*_c2+$D70*_c3+'Input spectra'!$Y69))</f>
        <v>1.1682026661817866E-2</v>
      </c>
      <c r="AU70">
        <f>AU$2*EXP(- AU$1 * ($B70*_c1+$C70*_c2+$D70*_c3+'Input spectra'!$Y69))</f>
        <v>1.1500215679434598E-2</v>
      </c>
      <c r="AV70">
        <f>AV$2*EXP(- AV$1 * ($B70*_c1+$C70*_c2+$D70*_c3+'Input spectra'!$Y69))</f>
        <v>1.1319988108944388E-2</v>
      </c>
      <c r="AW70">
        <f>AW$2*EXP(- AW$1 * ($B70*_c1+$C70*_c2+$D70*_c3+'Input spectra'!$Y69))</f>
        <v>1.1141332354598325E-2</v>
      </c>
      <c r="AX70">
        <f>AX$2*EXP(- AX$1 * ($B70*_c1+$C70*_c2+$D70*_c3+'Input spectra'!$Y69))</f>
        <v>1.0964236898661231E-2</v>
      </c>
      <c r="AY70">
        <f>AY$2*EXP(- AY$1 * ($B70*_c1+$C70*_c2+$D70*_c3+'Input spectra'!$Y69))</f>
        <v>9.7389143645741014E-3</v>
      </c>
      <c r="AZ70">
        <f>AZ$2*EXP(- AZ$1 * ($B70*_c1+$C70*_c2+$D70*_c3+'Input spectra'!$Y69))</f>
        <v>8.3152032688667415E-3</v>
      </c>
      <c r="BA70">
        <f>BA$2*EXP(- BA$1 * ($B70*_c1+$C70*_c2+$D70*_c3+'Input spectra'!$Y69))</f>
        <v>7.4794600790968942E-3</v>
      </c>
      <c r="BB70">
        <f>BB$2*EXP(- BB$1 * ($B70*_c1+$C70*_c2+$D70*_c3+'Input spectra'!$Y69))</f>
        <v>6.8460397143495187E-3</v>
      </c>
      <c r="BC70">
        <f>BC$2*EXP(- BC$1 * ($B70*_c1+$C70*_c2+$D70*_c3+'Input spectra'!$Y69))</f>
        <v>6.328337215878826E-3</v>
      </c>
      <c r="BD70">
        <f>BD$2*EXP(- BD$1 * ($B70*_c1+$C70*_c2+$D70*_c3+'Input spectra'!$Y69))</f>
        <v>5.8887794811149276E-3</v>
      </c>
      <c r="BE70">
        <f>BE$2*EXP(- BE$1 * ($B70*_c1+$C70*_c2+$D70*_c3+'Input spectra'!$Y69))</f>
        <v>5.5067622342209813E-3</v>
      </c>
      <c r="BF70">
        <f>BF$2*EXP(- BF$1 * ($B70*_c1+$C70*_c2+$D70*_c3+'Input spectra'!$Y69))</f>
        <v>5.1694313550810257E-3</v>
      </c>
      <c r="BG70">
        <f>BG$2*EXP(- BG$1 * ($B70*_c1+$C70*_c2+$D70*_c3+'Input spectra'!$Y69))</f>
        <v>4.8680776718561377E-3</v>
      </c>
      <c r="BH70">
        <f>BH$2*EXP(- BH$1 * ($B70*_c1+$C70*_c2+$D70*_c3+'Input spectra'!$Y69))</f>
        <v>4.5964514561837094E-3</v>
      </c>
      <c r="BI70">
        <f>BI$2*EXP(- BI$1 * ($B70*_c1+$C70*_c2+$D70*_c3+'Input spectra'!$Y69))</f>
        <v>4.349874445354074E-3</v>
      </c>
      <c r="BJ70">
        <f>BJ$2*EXP(- BJ$1 * ($B70*_c1+$C70*_c2+$D70*_c3+'Input spectra'!$Y69))</f>
        <v>4.1247298262904386E-3</v>
      </c>
      <c r="BK70">
        <f>BK$2*EXP(- BK$1 * ($B70*_c1+$C70*_c2+$D70*_c3+'Input spectra'!$Y69))</f>
        <v>3.9181494210219015E-3</v>
      </c>
      <c r="BL70">
        <f>BL$2*EXP(- BL$1 * ($B70*_c1+$C70*_c2+$D70*_c3+'Input spectra'!$Y69))</f>
        <v>3.7278116360564798E-3</v>
      </c>
      <c r="BM70">
        <f>BM$2*EXP(- BM$1 * ($B70*_c1+$C70*_c2+$D70*_c3+'Input spectra'!$Y69))</f>
        <v>3.5518053769249356E-3</v>
      </c>
      <c r="BN70">
        <f>BN$2*EXP(- BN$1 * ($B70*_c1+$C70*_c2+$D70*_c3+'Input spectra'!$Y69))</f>
        <v>3.3885351680533926E-3</v>
      </c>
      <c r="BO70">
        <f>BO$2*EXP(- BO$1 * ($B70*_c1+$C70*_c2+$D70*_c3+'Input spectra'!$Y69))</f>
        <v>3.2366530535253638E-3</v>
      </c>
      <c r="BP70">
        <f>BP$2*EXP(- BP$1 * ($B70*_c1+$C70*_c2+$D70*_c3+'Input spectra'!$Y69))</f>
        <v>3.0950084974378372E-3</v>
      </c>
      <c r="BQ70">
        <f>BQ$2*EXP(- BQ$1 * ($B70*_c1+$C70*_c2+$D70*_c3+'Input spectra'!$Y69))</f>
        <v>2.9626107344969338E-3</v>
      </c>
      <c r="BR70">
        <f>BR$2*EXP(- BR$1 * ($B70*_c1+$C70*_c2+$D70*_c3+'Input spectra'!$Y69))</f>
        <v>2.8385999493875727E-3</v>
      </c>
      <c r="BS70">
        <f>BS$2*EXP(- BS$1 * ($B70*_c1+$C70*_c2+$D70*_c3+'Input spectra'!$Y69))</f>
        <v>2.7222248545724316E-3</v>
      </c>
      <c r="BT70">
        <f>BT$2*EXP(- BT$1 * ($B70*_c1+$C70*_c2+$D70*_c3+'Input spectra'!$Y69))</f>
        <v>2.6128249949969873E-3</v>
      </c>
      <c r="BU70">
        <f>BU$2*EXP(- BU$1 * ($B70*_c1+$C70*_c2+$D70*_c3+'Input spectra'!$Y69))</f>
        <v>2.5098166048198615E-3</v>
      </c>
      <c r="BV70">
        <f>BV$2*EXP(- BV$1 * ($B70*_c1+$C70*_c2+$D70*_c3+'Input spectra'!$Y69))</f>
        <v>2.412681174217288E-3</v>
      </c>
      <c r="BW70">
        <f>BW$2*EXP(- BW$1 * ($B70*_c1+$C70*_c2+$D70*_c3+'Input spectra'!$Y69))</f>
        <v>2.3209561123240883E-3</v>
      </c>
      <c r="BX70">
        <f>BX$2*EXP(- BX$1 * ($B70*_c1+$C70*_c2+$D70*_c3+'Input spectra'!$Y69))</f>
        <v>2.2342270515697477E-3</v>
      </c>
      <c r="BY70">
        <f>BY$2*EXP(- BY$1 * ($B70*_c1+$C70*_c2+$D70*_c3+'Input spectra'!$Y69))</f>
        <v>2.1521214517697005E-3</v>
      </c>
      <c r="BZ70">
        <f>BZ$2*EXP(- BZ$1 * ($B70*_c1+$C70*_c2+$D70*_c3+'Input spectra'!$Y69))</f>
        <v>2.0743032439665197E-3</v>
      </c>
      <c r="CA70">
        <f>CA$2*EXP(- CA$1 * ($B70*_c1+$C70*_c2+$D70*_c3+'Input spectra'!$Y69))</f>
        <v>2.0004683137952685E-3</v>
      </c>
      <c r="CB70">
        <f>CB$2*EXP(- CB$1 * ($B70*_c1+$C70*_c2+$D70*_c3+'Input spectra'!$Y69))</f>
        <v>1.9303406685053932E-3</v>
      </c>
      <c r="CC70">
        <f>CC$2*EXP(- CC$1 * ($B70*_c1+$C70*_c2+$D70*_c3+'Input spectra'!$Y69))</f>
        <v>1.8636691650893173E-3</v>
      </c>
      <c r="CD70">
        <f>CD$2*EXP(- CD$1 * ($B70*_c1+$C70*_c2+$D70*_c3+'Input spectra'!$Y69))</f>
        <v>1.8002247022753238E-3</v>
      </c>
      <c r="CE70">
        <f>CE$2*EXP(- CE$1 * ($B70*_c1+$C70*_c2+$D70*_c3+'Input spectra'!$Y69))</f>
        <v>1.739797798565692E-3</v>
      </c>
      <c r="CF70">
        <f>CF$2*EXP(- CF$1 * ($B70*_c1+$C70*_c2+$D70*_c3+'Input spectra'!$Y69))</f>
        <v>1.6821964935525538E-3</v>
      </c>
      <c r="CG70">
        <f>CG$2*EXP(- CG$1 * ($B70*_c1+$C70*_c2+$D70*_c3+'Input spectra'!$Y69))</f>
        <v>1.6272445215123198E-3</v>
      </c>
      <c r="CH70">
        <f>CH$2*EXP(- CH$1 * ($B70*_c1+$C70*_c2+$D70*_c3+'Input spectra'!$Y69))</f>
        <v>1.5747797155579602E-3</v>
      </c>
      <c r="CI70">
        <f>CI$2*EXP(- CI$1 * ($B70*_c1+$C70*_c2+$D70*_c3+'Input spectra'!$Y69))</f>
        <v>1.5246526080009118E-3</v>
      </c>
      <c r="CJ70">
        <f>CJ$2*EXP(- CJ$1 * ($B70*_c1+$C70*_c2+$D70*_c3+'Input spectra'!$Y69))</f>
        <v>1.4767251984751535E-3</v>
      </c>
      <c r="CK70">
        <f>CK$2*EXP(- CK$1 * ($B70*_c1+$C70*_c2+$D70*_c3+'Input spectra'!$Y69))</f>
        <v>1.4308698661313053E-3</v>
      </c>
      <c r="CL70">
        <f>CL$2*EXP(- CL$1 * ($B70*_c1+$C70*_c2+$D70*_c3+'Input spectra'!$Y69))</f>
        <v>1.3869684060653462E-3</v>
      </c>
      <c r="CM70">
        <f>CM$2*EXP(- CM$1 * ($B70*_c1+$C70*_c2+$D70*_c3+'Input spectra'!$Y69))</f>
        <v>1.3449111732935053E-3</v>
      </c>
      <c r="CN70">
        <f>CN$2*EXP(- CN$1 * ($B70*_c1+$C70*_c2+$D70*_c3+'Input spectra'!$Y69))</f>
        <v>1.3045963201672739E-3</v>
      </c>
      <c r="CO70">
        <f>CO$2*EXP(- CO$1 * ($B70*_c1+$C70*_c2+$D70*_c3+'Input spectra'!$Y69))</f>
        <v>1.2659291152529891E-3</v>
      </c>
      <c r="CP70">
        <f>CP$2*EXP(- CP$1 * ($B70*_c1+$C70*_c2+$D70*_c3+'Input spectra'!$Y69))</f>
        <v>1.2288213334670534E-3</v>
      </c>
      <c r="CQ70">
        <f>CQ$2*EXP(- CQ$1 * ($B70*_c1+$C70*_c2+$D70*_c3+'Input spectra'!$Y69))</f>
        <v>1.1931907087297513E-3</v>
      </c>
      <c r="CR70">
        <f>CR$2*EXP(- CR$1 * ($B70*_c1+$C70*_c2+$D70*_c3+'Input spectra'!$Y69))</f>
        <v>1.1589604416325948E-3</v>
      </c>
      <c r="CS70">
        <f>CS$2*EXP(- CS$1 * ($B70*_c1+$C70*_c2+$D70*_c3+'Input spectra'!$Y69))</f>
        <v>7.4557612036249337E-4</v>
      </c>
      <c r="CT70">
        <f>CT$2*EXP(- CT$1 * ($B70*_c1+$C70*_c2+$D70*_c3+'Input spectra'!$Y69))</f>
        <v>4.8387048887958966E-4</v>
      </c>
      <c r="CU70">
        <f>CU$2*EXP(- CU$1 * ($B70*_c1+$C70*_c2+$D70*_c3+'Input spectra'!$Y69))</f>
        <v>3.3482710957815487E-4</v>
      </c>
      <c r="CV70">
        <f>CV$2*EXP(- CV$1 * ($B70*_c1+$C70*_c2+$D70*_c3+'Input spectra'!$Y69))</f>
        <v>2.3273651822972808E-4</v>
      </c>
      <c r="CW70">
        <f>CW$2*EXP(- CW$1 * ($B70*_c1+$C70*_c2+$D70*_c3+'Input spectra'!$Y69))</f>
        <v>1.5878514821125579E-4</v>
      </c>
      <c r="CX70">
        <f>CX$2*EXP(- CX$1 * ($B70*_c1+$C70*_c2+$D70*_c3+'Input spectra'!$Y69))</f>
        <v>1.0429278809687175E-4</v>
      </c>
      <c r="CY70">
        <f>CY$2*EXP(- CY$1 * ($B70*_c1+$C70*_c2+$D70*_c3+'Input spectra'!$Y69))</f>
        <v>6.4355630893792357E-5</v>
      </c>
      <c r="CZ70">
        <f>CZ$2*EXP(- CZ$1 * ($B70*_c1+$C70*_c2+$D70*_c3+'Input spectra'!$Y69))</f>
        <v>3.585789162315702E-5</v>
      </c>
      <c r="DA70">
        <f>DA$2*EXP(- DA$1 * ($B70*_c1+$C70*_c2+$D70*_c3+'Input spectra'!$Y69))</f>
        <v>1.6659992234060765E-5</v>
      </c>
      <c r="DB70">
        <f>DB$2*EXP(- DB$1 * ($B70*_c1+$C70*_c2+$D70*_c3+'Input spectra'!$Y69))</f>
        <v>5.209117216390885E-6</v>
      </c>
      <c r="DC70">
        <f>DC$2*EXP(- DC$1 * ($B70*_c1+$C70*_c2+$D70*_c3+'Input spectra'!$Y69))</f>
        <v>3.3062114533915512E-7</v>
      </c>
      <c r="DD70">
        <f>DD$2*EXP(- DD$1 * ($B70*_c1+$C70*_c2+$D70*_c3+'Input spectra'!$Y69))</f>
        <v>0</v>
      </c>
      <c r="DE70">
        <f>DE$2*EXP(- DE$1 * ($B70*_c1+$C70*_c2+$D70*_c3+'Input spectra'!$Y69))</f>
        <v>0</v>
      </c>
      <c r="DF70">
        <f>DF$2*EXP(- DF$1 * ($B70*_c1+$C70*_c2+$D70*_c3+'Input spectra'!$Y69))</f>
        <v>0</v>
      </c>
      <c r="DG70">
        <f>DG$2*EXP(- DG$1 * ($B70*_c1+$C70*_c2+$D70*_c3+'Input spectra'!$Y69))</f>
        <v>0</v>
      </c>
      <c r="DH70">
        <f>DH$2*EXP(- DH$1 * ($B70*_c1+$C70*_c2+$D70*_c3+'Input spectra'!$Y69))</f>
        <v>0</v>
      </c>
      <c r="DI70">
        <f>DI$2*EXP(- DI$1 * ($B70*_c1+$C70*_c2+$D70*_c3+'Input spectra'!$Y69))</f>
        <v>0</v>
      </c>
      <c r="DJ70">
        <f>DJ$2*EXP(- DJ$1 * ($B70*_c1+$C70*_c2+$D70*_c3+'Input spectra'!$Y69))</f>
        <v>0</v>
      </c>
      <c r="DK70">
        <f>DK$2*EXP(- DK$1 * ($B70*_c1+$C70*_c2+$D70*_c3+'Input spectra'!$Y69))</f>
        <v>0</v>
      </c>
      <c r="DL70">
        <f>DL$2*EXP(- DL$1 * ($B70*_c1+$C70*_c2+$D70*_c3+'Input spectra'!$Y69))</f>
        <v>0</v>
      </c>
      <c r="DM70">
        <f>DM$2*EXP(- DM$1 * ($B70*_c1+$C70*_c2+$D70*_c3+'Input spectra'!$Y69))</f>
        <v>0</v>
      </c>
      <c r="DN70">
        <f>DN$2*EXP(- DN$1 * ($B70*_c1+$C70*_c2+$D70*_c3+'Input spectra'!$Y69))</f>
        <v>0</v>
      </c>
      <c r="DO70">
        <f>DO$2*EXP(- DO$1 * ($B70*_c1+$C70*_c2+$D70*_c3+'Input spectra'!$Y69))</f>
        <v>0</v>
      </c>
      <c r="DP70">
        <f>DP$2*EXP(- DP$1 * ($B70*_c1+$C70*_c2+$D70*_c3+'Input spectra'!$Y69))</f>
        <v>0</v>
      </c>
      <c r="DQ70">
        <f>DQ$2*EXP(- DQ$1 * ($B70*_c1+$C70*_c2+$D70*_c3+'Input spectra'!$Y69))</f>
        <v>0</v>
      </c>
      <c r="DR70">
        <f>DR$2*EXP(- DR$1 * ($B70*_c1+$C70*_c2+$D70*_c3+'Input spectra'!$Y69))</f>
        <v>0</v>
      </c>
      <c r="DS70">
        <f>DS$2*EXP(- DS$1 * ($B70*_c1+$C70*_c2+$D70*_c3+'Input spectra'!$Y69))</f>
        <v>0</v>
      </c>
      <c r="DT70">
        <f>DT$2*EXP(- DT$1 * ($B70*_c1+$C70*_c2+$D70*_c3+'Input spectra'!$Y69))</f>
        <v>0</v>
      </c>
      <c r="DU70">
        <f>DU$2*EXP(- DU$1 * ($B70*_c1+$C70*_c2+$D70*_c3+'Input spectra'!$Y69))</f>
        <v>0</v>
      </c>
      <c r="DV70">
        <f>DV$2*EXP(- DV$1 * ($B70*_c1+$C70*_c2+$D70*_c3+'Input spectra'!$Y69))</f>
        <v>0</v>
      </c>
      <c r="DW70">
        <f>DW$2*EXP(- DW$1 * ($B70*_c1+$C70*_c2+$D70*_c3+'Input spectra'!$Y69))</f>
        <v>0</v>
      </c>
      <c r="DX70">
        <f>DX$2*EXP(- DX$1 * ($B70*_c1+$C70*_c2+$D70*_c3+'Input spectra'!$Y69))</f>
        <v>0</v>
      </c>
      <c r="DY70">
        <f>DY$2*EXP(- DY$1 * ($B70*_c1+$C70*_c2+$D70*_c3+'Input spectra'!$Y69))</f>
        <v>0</v>
      </c>
      <c r="DZ70">
        <f>DZ$2*EXP(- DZ$1 * ($B70*_c1+$C70*_c2+$D70*_c3+'Input spectra'!$Y69))</f>
        <v>0</v>
      </c>
      <c r="EA70">
        <f>EA$2*EXP(- EA$1 * ($B70*_c1+$C70*_c2+$D70*_c3+'Input spectra'!$Y69))</f>
        <v>0</v>
      </c>
      <c r="EB70">
        <f>EB$2*EXP(- EB$1 * ($B70*_c1+$C70*_c2+$D70*_c3+'Input spectra'!$Y69))</f>
        <v>0</v>
      </c>
      <c r="EC70">
        <f>EC$2*EXP(- EC$1 * ($B70*_c1+$C70*_c2+$D70*_c3+'Input spectra'!$Y69))</f>
        <v>0</v>
      </c>
      <c r="ED70">
        <f>ED$2*EXP(- ED$1 * ($B70*_c1+$C70*_c2+$D70*_c3+'Input spectra'!$Y69))</f>
        <v>0</v>
      </c>
      <c r="EE70">
        <f>EE$2*EXP(- EE$1 * ($B70*_c1+$C70*_c2+$D70*_c3+'Input spectra'!$Y69))</f>
        <v>0</v>
      </c>
      <c r="EF70">
        <f>EF$2*EXP(- EF$1 * ($B70*_c1+$C70*_c2+$D70*_c3+'Input spectra'!$Y69))</f>
        <v>0</v>
      </c>
      <c r="EG70">
        <f>EG$2*EXP(- EG$1 * ($B70*_c1+$C70*_c2+$D70*_c3+'Input spectra'!$Y69))</f>
        <v>0</v>
      </c>
      <c r="EH70">
        <f>EH$2*EXP(- EH$1 * ($B70*_c1+$C70*_c2+$D70*_c3+'Input spectra'!$Y69))</f>
        <v>0</v>
      </c>
      <c r="EI70">
        <f>EI$2*EXP(- EI$1 * ($B70*_c1+$C70*_c2+$D70*_c3+'Input spectra'!$Y69))</f>
        <v>0</v>
      </c>
      <c r="EJ70">
        <f>EJ$2*EXP(- EJ$1 * ($B70*_c1+$C70*_c2+$D70*_c3+'Input spectra'!$Y69))</f>
        <v>0</v>
      </c>
      <c r="EK70">
        <f>EK$2*EXP(- EK$1 * ($B70*_c1+$C70*_c2+$D70*_c3+'Input spectra'!$Y69))</f>
        <v>0</v>
      </c>
      <c r="EL70">
        <f>EL$2*EXP(- EL$1 * ($B70*_c1+$C70*_c2+$D70*_c3+'Input spectra'!$Y69))</f>
        <v>0</v>
      </c>
      <c r="EM70">
        <f>EM$2*EXP(- EM$1 * ($B70*_c1+$C70*_c2+$D70*_c3+'Input spectra'!$Y69))</f>
        <v>0</v>
      </c>
      <c r="EN70">
        <f>EN$2*EXP(- EN$1 * ($B70*_c1+$C70*_c2+$D70*_c3+'Input spectra'!$Y69))</f>
        <v>0</v>
      </c>
      <c r="EO70">
        <f>EO$2*EXP(- EO$1 * ($B70*_c1+$C70*_c2+$D70*_c3+'Input spectra'!$Y69))</f>
        <v>0</v>
      </c>
      <c r="EP70">
        <f>EP$2*EXP(- EP$1 * ($B70*_c1+$C70*_c2+$D70*_c3+'Input spectra'!$Y69))</f>
        <v>0</v>
      </c>
      <c r="EQ70">
        <f>EQ$2*EXP(- EQ$1 * ($B70*_c1+$C70*_c2+$D70*_c3+'Input spectra'!$Y69))</f>
        <v>0</v>
      </c>
      <c r="ER70">
        <f>ER$2*EXP(- ER$1 * ($B70*_c1+$C70*_c2+$D70*_c3+'Input spectra'!$Y69))</f>
        <v>0</v>
      </c>
      <c r="ES70">
        <f>ES$2*EXP(- ES$1 * ($B70*_c1+$C70*_c2+$D70*_c3+'Input spectra'!$Y69))</f>
        <v>0</v>
      </c>
      <c r="ET70">
        <f>ET$2*EXP(- ET$1 * ($B70*_c1+$C70*_c2+$D70*_c3+'Input spectra'!$Y69))</f>
        <v>0</v>
      </c>
      <c r="EU70">
        <f>EU$2*EXP(- EU$1 * ($B70*_c1+$C70*_c2+$D70*_c3+'Input spectra'!$Y69))</f>
        <v>0</v>
      </c>
      <c r="EV70">
        <f>EV$2*EXP(- EV$1 * ($B70*_c1+$C70*_c2+$D70*_c3+'Input spectra'!$Y69))</f>
        <v>0</v>
      </c>
      <c r="EW70">
        <f>EW$2*EXP(- EW$1 * ($B70*_c1+$C70*_c2+$D70*_c3+'Input spectra'!$Y69))</f>
        <v>0</v>
      </c>
      <c r="EX70">
        <f>EX$2*EXP(- EX$1 * ($B70*_c1+$C70*_c2+$D70*_c3+'Input spectra'!$Y69))</f>
        <v>0</v>
      </c>
      <c r="EY70">
        <f>EY$2*EXP(- EY$1 * ($B70*_c1+$C70*_c2+$D70*_c3+'Input spectra'!$Y69))</f>
        <v>0</v>
      </c>
      <c r="FA70">
        <f t="shared" si="1"/>
        <v>0.86201259735097113</v>
      </c>
      <c r="FD70">
        <f>(1-EXP(-($B70*_c1+$C70*_c2+$D70*_c3+'Input spectra'!$Y69)*_t))/2</f>
        <v>1.2951184021538609E-2</v>
      </c>
      <c r="FE70">
        <f>LN(1-FD70)/(-($B70*_c1+$C70*_c2+$D70*_c3+'Input spectra'!$Y69))</f>
        <v>0.24835981317964617</v>
      </c>
    </row>
    <row r="71" spans="1:161" x14ac:dyDescent="0.25">
      <c r="A71">
        <v>620</v>
      </c>
      <c r="B71">
        <f>'Input spectra'!B70</f>
        <v>0</v>
      </c>
      <c r="C71">
        <f>'Input spectra'!D70</f>
        <v>0</v>
      </c>
      <c r="D71">
        <f>'Input spectra'!F70</f>
        <v>0</v>
      </c>
      <c r="E71">
        <f>E$2*EXP(- E$1 * ($B71*_c1+$C71*_c2+$D71*_c3+'Input spectra'!$Y70))</f>
        <v>2.0653927966864227E-2</v>
      </c>
      <c r="F71">
        <f>F$2*EXP(- F$1 * ($B71*_c1+$C71*_c2+$D71*_c3+'Input spectra'!$Y70))</f>
        <v>2.0396840139672738E-2</v>
      </c>
      <c r="G71">
        <f>G$2*EXP(- G$1 * ($B71*_c1+$C71*_c2+$D71*_c3+'Input spectra'!$Y70))</f>
        <v>2.0141868363125481E-2</v>
      </c>
      <c r="H71">
        <f>H$2*EXP(- H$1 * ($B71*_c1+$C71*_c2+$D71*_c3+'Input spectra'!$Y70))</f>
        <v>1.9888997577686078E-2</v>
      </c>
      <c r="I71">
        <f>I$2*EXP(- I$1 * ($B71*_c1+$C71*_c2+$D71*_c3+'Input spectra'!$Y70))</f>
        <v>1.9638212823241505E-2</v>
      </c>
      <c r="J71">
        <f>J$2*EXP(- J$1 * ($B71*_c1+$C71*_c2+$D71*_c3+'Input spectra'!$Y70))</f>
        <v>1.9389499238475206E-2</v>
      </c>
      <c r="K71">
        <f>K$2*EXP(- K$1 * ($B71*_c1+$C71*_c2+$D71*_c3+'Input spectra'!$Y70))</f>
        <v>1.9142842060244001E-2</v>
      </c>
      <c r="L71">
        <f>L$2*EXP(- L$1 * ($B71*_c1+$C71*_c2+$D71*_c3+'Input spectra'!$Y70))</f>
        <v>1.889822662295881E-2</v>
      </c>
      <c r="M71">
        <f>M$2*EXP(- M$1 * ($B71*_c1+$C71*_c2+$D71*_c3+'Input spectra'!$Y70))</f>
        <v>1.8655638357969184E-2</v>
      </c>
      <c r="N71">
        <f>N$2*EXP(- N$1 * ($B71*_c1+$C71*_c2+$D71*_c3+'Input spectra'!$Y70))</f>
        <v>1.8415062792951589E-2</v>
      </c>
      <c r="O71">
        <f>O$2*EXP(- O$1 * ($B71*_c1+$C71*_c2+$D71*_c3+'Input spectra'!$Y70))</f>
        <v>1.8176485551301431E-2</v>
      </c>
      <c r="P71">
        <f>P$2*EXP(- P$1 * ($B71*_c1+$C71*_c2+$D71*_c3+'Input spectra'!$Y70))</f>
        <v>1.7939892351528777E-2</v>
      </c>
      <c r="Q71">
        <f>Q$2*EXP(- Q$1 * ($B71*_c1+$C71*_c2+$D71*_c3+'Input spectra'!$Y70))</f>
        <v>1.7705269006657823E-2</v>
      </c>
      <c r="R71">
        <f>R$2*EXP(- R$1 * ($B71*_c1+$C71*_c2+$D71*_c3+'Input spectra'!$Y70))</f>
        <v>1.747260142363E-2</v>
      </c>
      <c r="S71">
        <f>S$2*EXP(- S$1 * ($B71*_c1+$C71*_c2+$D71*_c3+'Input spectra'!$Y70))</f>
        <v>1.7241875602710718E-2</v>
      </c>
      <c r="T71">
        <f>T$2*EXP(- T$1 * ($B71*_c1+$C71*_c2+$D71*_c3+'Input spectra'!$Y70))</f>
        <v>1.7013077636899805E-2</v>
      </c>
      <c r="U71">
        <f>U$2*EXP(- U$1 * ($B71*_c1+$C71*_c2+$D71*_c3+'Input spectra'!$Y70))</f>
        <v>1.6786193711345473E-2</v>
      </c>
      <c r="V71">
        <f>V$2*EXP(- V$1 * ($B71*_c1+$C71*_c2+$D71*_c3+'Input spectra'!$Y70))</f>
        <v>1.6561210102761934E-2</v>
      </c>
      <c r="W71">
        <f>W$2*EXP(- W$1 * ($B71*_c1+$C71*_c2+$D71*_c3+'Input spectra'!$Y70))</f>
        <v>1.6338113178850554E-2</v>
      </c>
      <c r="X71">
        <f>X$2*EXP(- X$1 * ($B71*_c1+$C71*_c2+$D71*_c3+'Input spectra'!$Y70))</f>
        <v>1.611688939772455E-2</v>
      </c>
      <c r="Y71">
        <f>Y$2*EXP(- Y$1 * ($B71*_c1+$C71*_c2+$D71*_c3+'Input spectra'!$Y70))</f>
        <v>1.5897525307337235E-2</v>
      </c>
      <c r="Z71">
        <f>Z$2*EXP(- Z$1 * ($B71*_c1+$C71*_c2+$D71*_c3+'Input spectra'!$Y70))</f>
        <v>1.5680007544913721E-2</v>
      </c>
      <c r="AA71">
        <f>AA$2*EXP(- AA$1 * ($B71*_c1+$C71*_c2+$D71*_c3+'Input spectra'!$Y70))</f>
        <v>1.5464322836386168E-2</v>
      </c>
      <c r="AB71">
        <f>AB$2*EXP(- AB$1 * ($B71*_c1+$C71*_c2+$D71*_c3+'Input spectra'!$Y70))</f>
        <v>1.5250457995832399E-2</v>
      </c>
      <c r="AC71">
        <f>AC$2*EXP(- AC$1 * ($B71*_c1+$C71*_c2+$D71*_c3+'Input spectra'!$Y70))</f>
        <v>1.503839992491807E-2</v>
      </c>
      <c r="AD71">
        <f>AD$2*EXP(- AD$1 * ($B71*_c1+$C71*_c2+$D71*_c3+'Input spectra'!$Y70))</f>
        <v>1.4828135612342171E-2</v>
      </c>
      <c r="AE71">
        <f>AE$2*EXP(- AE$1 * ($B71*_c1+$C71*_c2+$D71*_c3+'Input spectra'!$Y70))</f>
        <v>1.4619652133285945E-2</v>
      </c>
      <c r="AF71">
        <f>AF$2*EXP(- AF$1 * ($B71*_c1+$C71*_c2+$D71*_c3+'Input spectra'!$Y70))</f>
        <v>1.4412936648865218E-2</v>
      </c>
      <c r="AG71">
        <f>AG$2*EXP(- AG$1 * ($B71*_c1+$C71*_c2+$D71*_c3+'Input spectra'!$Y70))</f>
        <v>1.4207976405586055E-2</v>
      </c>
      <c r="AH71">
        <f>AH$2*EXP(- AH$1 * ($B71*_c1+$C71*_c2+$D71*_c3+'Input spectra'!$Y70))</f>
        <v>1.4004758734803752E-2</v>
      </c>
      <c r="AI71">
        <f>AI$2*EXP(- AI$1 * ($B71*_c1+$C71*_c2+$D71*_c3+'Input spectra'!$Y70))</f>
        <v>1.3803271052185179E-2</v>
      </c>
      <c r="AJ71">
        <f>AJ$2*EXP(- AJ$1 * ($B71*_c1+$C71*_c2+$D71*_c3+'Input spectra'!$Y70))</f>
        <v>1.3603500857174378E-2</v>
      </c>
      <c r="AK71">
        <f>AK$2*EXP(- AK$1 * ($B71*_c1+$C71*_c2+$D71*_c3+'Input spectra'!$Y70))</f>
        <v>1.3405435732461479E-2</v>
      </c>
      <c r="AL71">
        <f>AL$2*EXP(- AL$1 * ($B71*_c1+$C71*_c2+$D71*_c3+'Input spectra'!$Y70))</f>
        <v>1.3209063343454832E-2</v>
      </c>
      <c r="AM71">
        <f>AM$2*EXP(- AM$1 * ($B71*_c1+$C71*_c2+$D71*_c3+'Input spectra'!$Y70))</f>
        <v>1.3014371437756432E-2</v>
      </c>
      <c r="AN71">
        <f>AN$2*EXP(- AN$1 * ($B71*_c1+$C71*_c2+$D71*_c3+'Input spectra'!$Y70))</f>
        <v>1.2821347844640511E-2</v>
      </c>
      <c r="AO71">
        <f>AO$2*EXP(- AO$1 * ($B71*_c1+$C71*_c2+$D71*_c3+'Input spectra'!$Y70))</f>
        <v>1.2629980474535354E-2</v>
      </c>
      <c r="AP71">
        <f>AP$2*EXP(- AP$1 * ($B71*_c1+$C71*_c2+$D71*_c3+'Input spectra'!$Y70))</f>
        <v>1.2440257318508318E-2</v>
      </c>
      <c r="AQ71">
        <f>AQ$2*EXP(- AQ$1 * ($B71*_c1+$C71*_c2+$D71*_c3+'Input spectra'!$Y70))</f>
        <v>1.2252166447753964E-2</v>
      </c>
      <c r="AR71">
        <f>AR$2*EXP(- AR$1 * ($B71*_c1+$C71*_c2+$D71*_c3+'Input spectra'!$Y70))</f>
        <v>1.206569601308537E-2</v>
      </c>
      <c r="AS71">
        <f>AS$2*EXP(- AS$1 * ($B71*_c1+$C71*_c2+$D71*_c3+'Input spectra'!$Y70))</f>
        <v>1.1880834244428561E-2</v>
      </c>
      <c r="AT71">
        <f>AT$2*EXP(- AT$1 * ($B71*_c1+$C71*_c2+$D71*_c3+'Input spectra'!$Y70))</f>
        <v>1.1697569450320033E-2</v>
      </c>
      <c r="AU71">
        <f>AU$2*EXP(- AU$1 * ($B71*_c1+$C71*_c2+$D71*_c3+'Input spectra'!$Y70))</f>
        <v>1.151589001740737E-2</v>
      </c>
      <c r="AV71">
        <f>AV$2*EXP(- AV$1 * ($B71*_c1+$C71*_c2+$D71*_c3+'Input spectra'!$Y70))</f>
        <v>1.133578440995295E-2</v>
      </c>
      <c r="AW71">
        <f>AW$2*EXP(- AW$1 * ($B71*_c1+$C71*_c2+$D71*_c3+'Input spectra'!$Y70))</f>
        <v>1.1157241169340654E-2</v>
      </c>
      <c r="AX71">
        <f>AX$2*EXP(- AX$1 * ($B71*_c1+$C71*_c2+$D71*_c3+'Input spectra'!$Y70))</f>
        <v>1.0980248913585662E-2</v>
      </c>
      <c r="AY71">
        <f>AY$2*EXP(- AY$1 * ($B71*_c1+$C71*_c2+$D71*_c3+'Input spectra'!$Y70))</f>
        <v>9.7534532289167402E-3</v>
      </c>
      <c r="AZ71">
        <f>AZ$2*EXP(- AZ$1 * ($B71*_c1+$C71*_c2+$D71*_c3+'Input spectra'!$Y70))</f>
        <v>8.3278867911849401E-3</v>
      </c>
      <c r="BA71">
        <f>BA$2*EXP(- BA$1 * ($B71*_c1+$C71*_c2+$D71*_c3+'Input spectra'!$Y70))</f>
        <v>7.4911117357613945E-3</v>
      </c>
      <c r="BB71">
        <f>BB$2*EXP(- BB$1 * ($B71*_c1+$C71*_c2+$D71*_c3+'Input spectra'!$Y70))</f>
        <v>6.8569269777728169E-3</v>
      </c>
      <c r="BC71">
        <f>BC$2*EXP(- BC$1 * ($B71*_c1+$C71*_c2+$D71*_c3+'Input spectra'!$Y70))</f>
        <v>6.3386067300419298E-3</v>
      </c>
      <c r="BD71">
        <f>BD$2*EXP(- BD$1 * ($B71*_c1+$C71*_c2+$D71*_c3+'Input spectra'!$Y70))</f>
        <v>5.8985269709751426E-3</v>
      </c>
      <c r="BE71">
        <f>BE$2*EXP(- BE$1 * ($B71*_c1+$C71*_c2+$D71*_c3+'Input spectra'!$Y70))</f>
        <v>5.5160562635231522E-3</v>
      </c>
      <c r="BF71">
        <f>BF$2*EXP(- BF$1 * ($B71*_c1+$C71*_c2+$D71*_c3+'Input spectra'!$Y70))</f>
        <v>5.1783239816385052E-3</v>
      </c>
      <c r="BG71">
        <f>BG$2*EXP(- BG$1 * ($B71*_c1+$C71*_c2+$D71*_c3+'Input spectra'!$Y70))</f>
        <v>4.8766100425446813E-3</v>
      </c>
      <c r="BH71">
        <f>BH$2*EXP(- BH$1 * ($B71*_c1+$C71*_c2+$D71*_c3+'Input spectra'!$Y70))</f>
        <v>4.6046570661063511E-3</v>
      </c>
      <c r="BI71">
        <f>BI$2*EXP(- BI$1 * ($B71*_c1+$C71*_c2+$D71*_c3+'Input spectra'!$Y70))</f>
        <v>4.3577811823521124E-3</v>
      </c>
      <c r="BJ71">
        <f>BJ$2*EXP(- BJ$1 * ($B71*_c1+$C71*_c2+$D71*_c3+'Input spectra'!$Y70))</f>
        <v>4.1323613270414349E-3</v>
      </c>
      <c r="BK71">
        <f>BK$2*EXP(- BK$1 * ($B71*_c1+$C71*_c2+$D71*_c3+'Input spectra'!$Y70))</f>
        <v>3.925526010593091E-3</v>
      </c>
      <c r="BL71">
        <f>BL$2*EXP(- BL$1 * ($B71*_c1+$C71*_c2+$D71*_c3+'Input spectra'!$Y70))</f>
        <v>3.7349510020794827E-3</v>
      </c>
      <c r="BM71">
        <f>BM$2*EXP(- BM$1 * ($B71*_c1+$C71*_c2+$D71*_c3+'Input spectra'!$Y70))</f>
        <v>3.5587230674908091E-3</v>
      </c>
      <c r="BN71">
        <f>BN$2*EXP(- BN$1 * ($B71*_c1+$C71*_c2+$D71*_c3+'Input spectra'!$Y70))</f>
        <v>3.3952449683983463E-3</v>
      </c>
      <c r="BO71">
        <f>BO$2*EXP(- BO$1 * ($B71*_c1+$C71*_c2+$D71*_c3+'Input spectra'!$Y70))</f>
        <v>3.2431672769156973E-3</v>
      </c>
      <c r="BP71">
        <f>BP$2*EXP(- BP$1 * ($B71*_c1+$C71*_c2+$D71*_c3+'Input spectra'!$Y70))</f>
        <v>3.1013382137933614E-3</v>
      </c>
      <c r="BQ71">
        <f>BQ$2*EXP(- BQ$1 * ($B71*_c1+$C71*_c2+$D71*_c3+'Input spectra'!$Y70))</f>
        <v>2.9687659528555366E-3</v>
      </c>
      <c r="BR71">
        <f>BR$2*EXP(- BR$1 * ($B71*_c1+$C71*_c2+$D71*_c3+'Input spectra'!$Y70))</f>
        <v>2.8445897655028922E-3</v>
      </c>
      <c r="BS71">
        <f>BS$2*EXP(- BS$1 * ($B71*_c1+$C71*_c2+$D71*_c3+'Input spectra'!$Y70))</f>
        <v>2.7280575717368999E-3</v>
      </c>
      <c r="BT71">
        <f>BT$2*EXP(- BT$1 * ($B71*_c1+$C71*_c2+$D71*_c3+'Input spectra'!$Y70))</f>
        <v>2.6185082240016973E-3</v>
      </c>
      <c r="BU71">
        <f>BU$2*EXP(- BU$1 * ($B71*_c1+$C71*_c2+$D71*_c3+'Input spectra'!$Y70))</f>
        <v>2.5153573474438928E-3</v>
      </c>
      <c r="BV71">
        <f>BV$2*EXP(- BV$1 * ($B71*_c1+$C71*_c2+$D71*_c3+'Input spectra'!$Y70))</f>
        <v>2.4180858935607934E-3</v>
      </c>
      <c r="BW71">
        <f>BW$2*EXP(- BW$1 * ($B71*_c1+$C71*_c2+$D71*_c3+'Input spectra'!$Y70))</f>
        <v>2.3262307925204428E-3</v>
      </c>
      <c r="BX71">
        <f>BX$2*EXP(- BX$1 * ($B71*_c1+$C71*_c2+$D71*_c3+'Input spectra'!$Y70))</f>
        <v>2.2393772488405179E-3</v>
      </c>
      <c r="BY71">
        <f>BY$2*EXP(- BY$1 * ($B71*_c1+$C71*_c2+$D71*_c3+'Input spectra'!$Y70))</f>
        <v>2.1571523383607971E-3</v>
      </c>
      <c r="BZ71">
        <f>BZ$2*EXP(- BZ$1 * ($B71*_c1+$C71*_c2+$D71*_c3+'Input spectra'!$Y70))</f>
        <v>2.0792196461832464E-3</v>
      </c>
      <c r="CA71">
        <f>CA$2*EXP(- CA$1 * ($B71*_c1+$C71*_c2+$D71*_c3+'Input spectra'!$Y70))</f>
        <v>2.0052747451093388E-3</v>
      </c>
      <c r="CB71">
        <f>CB$2*EXP(- CB$1 * ($B71*_c1+$C71*_c2+$D71*_c3+'Input spectra'!$Y70))</f>
        <v>1.9350413585183545E-3</v>
      </c>
      <c r="CC71">
        <f>CC$2*EXP(- CC$1 * ($B71*_c1+$C71*_c2+$D71*_c3+'Input spectra'!$Y70))</f>
        <v>1.8682680849898758E-3</v>
      </c>
      <c r="CD71">
        <f>CD$2*EXP(- CD$1 * ($B71*_c1+$C71*_c2+$D71*_c3+'Input spectra'!$Y70))</f>
        <v>1.8047255873125528E-3</v>
      </c>
      <c r="CE71">
        <f>CE$2*EXP(- CE$1 * ($B71*_c1+$C71*_c2+$D71*_c3+'Input spectra'!$Y70))</f>
        <v>1.7442041679685029E-3</v>
      </c>
      <c r="CF71">
        <f>CF$2*EXP(- CF$1 * ($B71*_c1+$C71*_c2+$D71*_c3+'Input spectra'!$Y70))</f>
        <v>1.6865116682525925E-3</v>
      </c>
      <c r="CG71">
        <f>CG$2*EXP(- CG$1 * ($B71*_c1+$C71*_c2+$D71*_c3+'Input spectra'!$Y70))</f>
        <v>1.6314716399684953E-3</v>
      </c>
      <c r="CH71">
        <f>CH$2*EXP(- CH$1 * ($B71*_c1+$C71*_c2+$D71*_c3+'Input spectra'!$Y70))</f>
        <v>1.5789217479329973E-3</v>
      </c>
      <c r="CI71">
        <f>CI$2*EXP(- CI$1 * ($B71*_c1+$C71*_c2+$D71*_c3+'Input spectra'!$Y70))</f>
        <v>1.5287123689012969E-3</v>
      </c>
      <c r="CJ71">
        <f>CJ$2*EXP(- CJ$1 * ($B71*_c1+$C71*_c2+$D71*_c3+'Input spectra'!$Y70))</f>
        <v>1.4807053584337938E-3</v>
      </c>
      <c r="CK71">
        <f>CK$2*EXP(- CK$1 * ($B71*_c1+$C71*_c2+$D71*_c3+'Input spectra'!$Y70))</f>
        <v>1.4347729619857499E-3</v>
      </c>
      <c r="CL71">
        <f>CL$2*EXP(- CL$1 * ($B71*_c1+$C71*_c2+$D71*_c3+'Input spectra'!$Y70))</f>
        <v>1.3907968503624325E-3</v>
      </c>
      <c r="CM71">
        <f>CM$2*EXP(- CM$1 * ($B71*_c1+$C71*_c2+$D71*_c3+'Input spectra'!$Y70))</f>
        <v>1.348667262832944E-3</v>
      </c>
      <c r="CN71">
        <f>CN$2*EXP(- CN$1 * ($B71*_c1+$C71*_c2+$D71*_c3+'Input spectra'!$Y70))</f>
        <v>1.3082822437812899E-3</v>
      </c>
      <c r="CO71">
        <f>CO$2*EXP(- CO$1 * ($B71*_c1+$C71*_c2+$D71*_c3+'Input spectra'!$Y70))</f>
        <v>1.269546960906167E-3</v>
      </c>
      <c r="CP71">
        <f>CP$2*EXP(- CP$1 * ($B71*_c1+$C71*_c2+$D71*_c3+'Input spectra'!$Y70))</f>
        <v>1.2323730947495538E-3</v>
      </c>
      <c r="CQ71">
        <f>CQ$2*EXP(- CQ$1 * ($B71*_c1+$C71*_c2+$D71*_c3+'Input spectra'!$Y70))</f>
        <v>1.1966782908077406E-3</v>
      </c>
      <c r="CR71">
        <f>CR$2*EXP(- CR$1 * ($B71*_c1+$C71*_c2+$D71*_c3+'Input spectra'!$Y70))</f>
        <v>1.1623856667117613E-3</v>
      </c>
      <c r="CS71">
        <f>CS$2*EXP(- CS$1 * ($B71*_c1+$C71*_c2+$D71*_c3+'Input spectra'!$Y70))</f>
        <v>7.4780386790298365E-4</v>
      </c>
      <c r="CT71">
        <f>CT$2*EXP(- CT$1 * ($B71*_c1+$C71*_c2+$D71*_c3+'Input spectra'!$Y70))</f>
        <v>4.8533201063752845E-4</v>
      </c>
      <c r="CU71">
        <f>CU$2*EXP(- CU$1 * ($B71*_c1+$C71*_c2+$D71*_c3+'Input spectra'!$Y70))</f>
        <v>3.3584933979415244E-4</v>
      </c>
      <c r="CV71">
        <f>CV$2*EXP(- CV$1 * ($B71*_c1+$C71*_c2+$D71*_c3+'Input spectra'!$Y70))</f>
        <v>2.3345463559768689E-4</v>
      </c>
      <c r="CW71">
        <f>CW$2*EXP(- CW$1 * ($B71*_c1+$C71*_c2+$D71*_c3+'Input spectra'!$Y70))</f>
        <v>1.5928025108780507E-4</v>
      </c>
      <c r="CX71">
        <f>CX$2*EXP(- CX$1 * ($B71*_c1+$C71*_c2+$D71*_c3+'Input spectra'!$Y70))</f>
        <v>1.0462137284081398E-4</v>
      </c>
      <c r="CY71">
        <f>CY$2*EXP(- CY$1 * ($B71*_c1+$C71*_c2+$D71*_c3+'Input spectra'!$Y70))</f>
        <v>6.4560483294036063E-5</v>
      </c>
      <c r="CZ71">
        <f>CZ$2*EXP(- CZ$1 * ($B71*_c1+$C71*_c2+$D71*_c3+'Input spectra'!$Y70))</f>
        <v>3.5973198555879877E-5</v>
      </c>
      <c r="DA71">
        <f>DA$2*EXP(- DA$1 * ($B71*_c1+$C71*_c2+$D71*_c3+'Input spectra'!$Y70))</f>
        <v>1.6714107190740275E-5</v>
      </c>
      <c r="DB71">
        <f>DB$2*EXP(- DB$1 * ($B71*_c1+$C71*_c2+$D71*_c3+'Input spectra'!$Y70))</f>
        <v>5.2262069412271028E-6</v>
      </c>
      <c r="DC71">
        <f>DC$2*EXP(- DC$1 * ($B71*_c1+$C71*_c2+$D71*_c3+'Input spectra'!$Y70))</f>
        <v>3.3171658234945885E-7</v>
      </c>
      <c r="DD71">
        <f>DD$2*EXP(- DD$1 * ($B71*_c1+$C71*_c2+$D71*_c3+'Input spectra'!$Y70))</f>
        <v>0</v>
      </c>
      <c r="DE71">
        <f>DE$2*EXP(- DE$1 * ($B71*_c1+$C71*_c2+$D71*_c3+'Input spectra'!$Y70))</f>
        <v>0</v>
      </c>
      <c r="DF71">
        <f>DF$2*EXP(- DF$1 * ($B71*_c1+$C71*_c2+$D71*_c3+'Input spectra'!$Y70))</f>
        <v>0</v>
      </c>
      <c r="DG71">
        <f>DG$2*EXP(- DG$1 * ($B71*_c1+$C71*_c2+$D71*_c3+'Input spectra'!$Y70))</f>
        <v>0</v>
      </c>
      <c r="DH71">
        <f>DH$2*EXP(- DH$1 * ($B71*_c1+$C71*_c2+$D71*_c3+'Input spectra'!$Y70))</f>
        <v>0</v>
      </c>
      <c r="DI71">
        <f>DI$2*EXP(- DI$1 * ($B71*_c1+$C71*_c2+$D71*_c3+'Input spectra'!$Y70))</f>
        <v>0</v>
      </c>
      <c r="DJ71">
        <f>DJ$2*EXP(- DJ$1 * ($B71*_c1+$C71*_c2+$D71*_c3+'Input spectra'!$Y70))</f>
        <v>0</v>
      </c>
      <c r="DK71">
        <f>DK$2*EXP(- DK$1 * ($B71*_c1+$C71*_c2+$D71*_c3+'Input spectra'!$Y70))</f>
        <v>0</v>
      </c>
      <c r="DL71">
        <f>DL$2*EXP(- DL$1 * ($B71*_c1+$C71*_c2+$D71*_c3+'Input spectra'!$Y70))</f>
        <v>0</v>
      </c>
      <c r="DM71">
        <f>DM$2*EXP(- DM$1 * ($B71*_c1+$C71*_c2+$D71*_c3+'Input spectra'!$Y70))</f>
        <v>0</v>
      </c>
      <c r="DN71">
        <f>DN$2*EXP(- DN$1 * ($B71*_c1+$C71*_c2+$D71*_c3+'Input spectra'!$Y70))</f>
        <v>0</v>
      </c>
      <c r="DO71">
        <f>DO$2*EXP(- DO$1 * ($B71*_c1+$C71*_c2+$D71*_c3+'Input spectra'!$Y70))</f>
        <v>0</v>
      </c>
      <c r="DP71">
        <f>DP$2*EXP(- DP$1 * ($B71*_c1+$C71*_c2+$D71*_c3+'Input spectra'!$Y70))</f>
        <v>0</v>
      </c>
      <c r="DQ71">
        <f>DQ$2*EXP(- DQ$1 * ($B71*_c1+$C71*_c2+$D71*_c3+'Input spectra'!$Y70))</f>
        <v>0</v>
      </c>
      <c r="DR71">
        <f>DR$2*EXP(- DR$1 * ($B71*_c1+$C71*_c2+$D71*_c3+'Input spectra'!$Y70))</f>
        <v>0</v>
      </c>
      <c r="DS71">
        <f>DS$2*EXP(- DS$1 * ($B71*_c1+$C71*_c2+$D71*_c3+'Input spectra'!$Y70))</f>
        <v>0</v>
      </c>
      <c r="DT71">
        <f>DT$2*EXP(- DT$1 * ($B71*_c1+$C71*_c2+$D71*_c3+'Input spectra'!$Y70))</f>
        <v>0</v>
      </c>
      <c r="DU71">
        <f>DU$2*EXP(- DU$1 * ($B71*_c1+$C71*_c2+$D71*_c3+'Input spectra'!$Y70))</f>
        <v>0</v>
      </c>
      <c r="DV71">
        <f>DV$2*EXP(- DV$1 * ($B71*_c1+$C71*_c2+$D71*_c3+'Input spectra'!$Y70))</f>
        <v>0</v>
      </c>
      <c r="DW71">
        <f>DW$2*EXP(- DW$1 * ($B71*_c1+$C71*_c2+$D71*_c3+'Input spectra'!$Y70))</f>
        <v>0</v>
      </c>
      <c r="DX71">
        <f>DX$2*EXP(- DX$1 * ($B71*_c1+$C71*_c2+$D71*_c3+'Input spectra'!$Y70))</f>
        <v>0</v>
      </c>
      <c r="DY71">
        <f>DY$2*EXP(- DY$1 * ($B71*_c1+$C71*_c2+$D71*_c3+'Input spectra'!$Y70))</f>
        <v>0</v>
      </c>
      <c r="DZ71">
        <f>DZ$2*EXP(- DZ$1 * ($B71*_c1+$C71*_c2+$D71*_c3+'Input spectra'!$Y70))</f>
        <v>0</v>
      </c>
      <c r="EA71">
        <f>EA$2*EXP(- EA$1 * ($B71*_c1+$C71*_c2+$D71*_c3+'Input spectra'!$Y70))</f>
        <v>0</v>
      </c>
      <c r="EB71">
        <f>EB$2*EXP(- EB$1 * ($B71*_c1+$C71*_c2+$D71*_c3+'Input spectra'!$Y70))</f>
        <v>0</v>
      </c>
      <c r="EC71">
        <f>EC$2*EXP(- EC$1 * ($B71*_c1+$C71*_c2+$D71*_c3+'Input spectra'!$Y70))</f>
        <v>0</v>
      </c>
      <c r="ED71">
        <f>ED$2*EXP(- ED$1 * ($B71*_c1+$C71*_c2+$D71*_c3+'Input spectra'!$Y70))</f>
        <v>0</v>
      </c>
      <c r="EE71">
        <f>EE$2*EXP(- EE$1 * ($B71*_c1+$C71*_c2+$D71*_c3+'Input spectra'!$Y70))</f>
        <v>0</v>
      </c>
      <c r="EF71">
        <f>EF$2*EXP(- EF$1 * ($B71*_c1+$C71*_c2+$D71*_c3+'Input spectra'!$Y70))</f>
        <v>0</v>
      </c>
      <c r="EG71">
        <f>EG$2*EXP(- EG$1 * ($B71*_c1+$C71*_c2+$D71*_c3+'Input spectra'!$Y70))</f>
        <v>0</v>
      </c>
      <c r="EH71">
        <f>EH$2*EXP(- EH$1 * ($B71*_c1+$C71*_c2+$D71*_c3+'Input spectra'!$Y70))</f>
        <v>0</v>
      </c>
      <c r="EI71">
        <f>EI$2*EXP(- EI$1 * ($B71*_c1+$C71*_c2+$D71*_c3+'Input spectra'!$Y70))</f>
        <v>0</v>
      </c>
      <c r="EJ71">
        <f>EJ$2*EXP(- EJ$1 * ($B71*_c1+$C71*_c2+$D71*_c3+'Input spectra'!$Y70))</f>
        <v>0</v>
      </c>
      <c r="EK71">
        <f>EK$2*EXP(- EK$1 * ($B71*_c1+$C71*_c2+$D71*_c3+'Input spectra'!$Y70))</f>
        <v>0</v>
      </c>
      <c r="EL71">
        <f>EL$2*EXP(- EL$1 * ($B71*_c1+$C71*_c2+$D71*_c3+'Input spectra'!$Y70))</f>
        <v>0</v>
      </c>
      <c r="EM71">
        <f>EM$2*EXP(- EM$1 * ($B71*_c1+$C71*_c2+$D71*_c3+'Input spectra'!$Y70))</f>
        <v>0</v>
      </c>
      <c r="EN71">
        <f>EN$2*EXP(- EN$1 * ($B71*_c1+$C71*_c2+$D71*_c3+'Input spectra'!$Y70))</f>
        <v>0</v>
      </c>
      <c r="EO71">
        <f>EO$2*EXP(- EO$1 * ($B71*_c1+$C71*_c2+$D71*_c3+'Input spectra'!$Y70))</f>
        <v>0</v>
      </c>
      <c r="EP71">
        <f>EP$2*EXP(- EP$1 * ($B71*_c1+$C71*_c2+$D71*_c3+'Input spectra'!$Y70))</f>
        <v>0</v>
      </c>
      <c r="EQ71">
        <f>EQ$2*EXP(- EQ$1 * ($B71*_c1+$C71*_c2+$D71*_c3+'Input spectra'!$Y70))</f>
        <v>0</v>
      </c>
      <c r="ER71">
        <f>ER$2*EXP(- ER$1 * ($B71*_c1+$C71*_c2+$D71*_c3+'Input spectra'!$Y70))</f>
        <v>0</v>
      </c>
      <c r="ES71">
        <f>ES$2*EXP(- ES$1 * ($B71*_c1+$C71*_c2+$D71*_c3+'Input spectra'!$Y70))</f>
        <v>0</v>
      </c>
      <c r="ET71">
        <f>ET$2*EXP(- ET$1 * ($B71*_c1+$C71*_c2+$D71*_c3+'Input spectra'!$Y70))</f>
        <v>0</v>
      </c>
      <c r="EU71">
        <f>EU$2*EXP(- EU$1 * ($B71*_c1+$C71*_c2+$D71*_c3+'Input spectra'!$Y70))</f>
        <v>0</v>
      </c>
      <c r="EV71">
        <f>EV$2*EXP(- EV$1 * ($B71*_c1+$C71*_c2+$D71*_c3+'Input spectra'!$Y70))</f>
        <v>0</v>
      </c>
      <c r="EW71">
        <f>EW$2*EXP(- EW$1 * ($B71*_c1+$C71*_c2+$D71*_c3+'Input spectra'!$Y70))</f>
        <v>0</v>
      </c>
      <c r="EX71">
        <f>EX$2*EXP(- EX$1 * ($B71*_c1+$C71*_c2+$D71*_c3+'Input spectra'!$Y70))</f>
        <v>0</v>
      </c>
      <c r="EY71">
        <f>EY$2*EXP(- EY$1 * ($B71*_c1+$C71*_c2+$D71*_c3+'Input spectra'!$Y70))</f>
        <v>0</v>
      </c>
      <c r="FA71">
        <f t="shared" si="1"/>
        <v>0.86277264064554904</v>
      </c>
      <c r="FD71">
        <f>(1-EXP(-($B71*_c1+$C71*_c2+$D71*_c3+'Input spectra'!$Y70)*_t))/2</f>
        <v>1.2872204255589104E-2</v>
      </c>
      <c r="FE71">
        <f>LN(1-FD71)/(-($B71*_c1+$C71*_c2+$D71*_c3+'Input spectra'!$Y70))</f>
        <v>0.24836994648197855</v>
      </c>
    </row>
    <row r="72" spans="1:161" x14ac:dyDescent="0.25">
      <c r="A72">
        <v>625</v>
      </c>
      <c r="B72">
        <f>'Input spectra'!B71</f>
        <v>0</v>
      </c>
      <c r="C72">
        <f>'Input spectra'!D71</f>
        <v>0</v>
      </c>
      <c r="D72">
        <f>'Input spectra'!F71</f>
        <v>0</v>
      </c>
      <c r="E72">
        <f>E$2*EXP(- E$1 * ($B72*_c1+$C72*_c2+$D72*_c3+'Input spectra'!$Y71))</f>
        <v>2.0653927966864227E-2</v>
      </c>
      <c r="F72">
        <f>F$2*EXP(- F$1 * ($B72*_c1+$C72*_c2+$D72*_c3+'Input spectra'!$Y71))</f>
        <v>2.0397501606501483E-2</v>
      </c>
      <c r="G72">
        <f>G$2*EXP(- G$1 * ($B72*_c1+$C72*_c2+$D72*_c3+'Input spectra'!$Y71))</f>
        <v>2.0143174780564096E-2</v>
      </c>
      <c r="H72">
        <f>H$2*EXP(- H$1 * ($B72*_c1+$C72*_c2+$D72*_c3+'Input spectra'!$Y71))</f>
        <v>1.989093263312313E-2</v>
      </c>
      <c r="I72">
        <f>I$2*EXP(- I$1 * ($B72*_c1+$C72*_c2+$D72*_c3+'Input spectra'!$Y71))</f>
        <v>1.9640760405745521E-2</v>
      </c>
      <c r="J72">
        <f>J$2*EXP(- J$1 * ($B72*_c1+$C72*_c2+$D72*_c3+'Input spectra'!$Y71))</f>
        <v>1.9392643436883034E-2</v>
      </c>
      <c r="K72">
        <f>K$2*EXP(- K$1 * ($B72*_c1+$C72*_c2+$D72*_c3+'Input spectra'!$Y71))</f>
        <v>1.9146567161264932E-2</v>
      </c>
      <c r="L72">
        <f>L$2*EXP(- L$1 * ($B72*_c1+$C72*_c2+$D72*_c3+'Input spectra'!$Y71))</f>
        <v>1.8902517109294328E-2</v>
      </c>
      <c r="M72">
        <f>M$2*EXP(- M$1 * ($B72*_c1+$C72*_c2+$D72*_c3+'Input spectra'!$Y71))</f>
        <v>1.866047890644822E-2</v>
      </c>
      <c r="N72">
        <f>N$2*EXP(- N$1 * ($B72*_c1+$C72*_c2+$D72*_c3+'Input spectra'!$Y71))</f>
        <v>1.8420438272681156E-2</v>
      </c>
      <c r="O72">
        <f>O$2*EXP(- O$1 * ($B72*_c1+$C72*_c2+$D72*_c3+'Input spectra'!$Y71))</f>
        <v>1.8182381021832558E-2</v>
      </c>
      <c r="P72">
        <f>P$2*EXP(- P$1 * ($B72*_c1+$C72*_c2+$D72*_c3+'Input spectra'!$Y71))</f>
        <v>1.7946293061037566E-2</v>
      </c>
      <c r="Q72">
        <f>Q$2*EXP(- Q$1 * ($B72*_c1+$C72*_c2+$D72*_c3+'Input spectra'!$Y71))</f>
        <v>1.771216039014158E-2</v>
      </c>
      <c r="R72">
        <f>R$2*EXP(- R$1 * ($B72*_c1+$C72*_c2+$D72*_c3+'Input spectra'!$Y71))</f>
        <v>1.7479969101118289E-2</v>
      </c>
      <c r="S72">
        <f>S$2*EXP(- S$1 * ($B72*_c1+$C72*_c2+$D72*_c3+'Input spectra'!$Y71))</f>
        <v>1.7249705377491216E-2</v>
      </c>
      <c r="T72">
        <f>T$2*EXP(- T$1 * ($B72*_c1+$C72*_c2+$D72*_c3+'Input spectra'!$Y71))</f>
        <v>1.7021355493758886E-2</v>
      </c>
      <c r="U72">
        <f>U$2*EXP(- U$1 * ($B72*_c1+$C72*_c2+$D72*_c3+'Input spectra'!$Y71))</f>
        <v>1.6794905814823374E-2</v>
      </c>
      <c r="V72">
        <f>V$2*EXP(- V$1 * ($B72*_c1+$C72*_c2+$D72*_c3+'Input spectra'!$Y71))</f>
        <v>1.6570342795422386E-2</v>
      </c>
      <c r="W72">
        <f>W$2*EXP(- W$1 * ($B72*_c1+$C72*_c2+$D72*_c3+'Input spectra'!$Y71))</f>
        <v>1.6347652979564819E-2</v>
      </c>
      <c r="X72">
        <f>X$2*EXP(- X$1 * ($B72*_c1+$C72*_c2+$D72*_c3+'Input spectra'!$Y71))</f>
        <v>1.6126822999969714E-2</v>
      </c>
      <c r="Y72">
        <f>Y$2*EXP(- Y$1 * ($B72*_c1+$C72*_c2+$D72*_c3+'Input spectra'!$Y71))</f>
        <v>1.5907839577508624E-2</v>
      </c>
      <c r="Z72">
        <f>Z$2*EXP(- Z$1 * ($B72*_c1+$C72*_c2+$D72*_c3+'Input spectra'!$Y71))</f>
        <v>1.5690689520651412E-2</v>
      </c>
      <c r="AA72">
        <f>AA$2*EXP(- AA$1 * ($B72*_c1+$C72*_c2+$D72*_c3+'Input spectra'!$Y71))</f>
        <v>1.5475359724915396E-2</v>
      </c>
      <c r="AB72">
        <f>AB$2*EXP(- AB$1 * ($B72*_c1+$C72*_c2+$D72*_c3+'Input spectra'!$Y71))</f>
        <v>1.5261837172317851E-2</v>
      </c>
      <c r="AC72">
        <f>AC$2*EXP(- AC$1 * ($B72*_c1+$C72*_c2+$D72*_c3+'Input spectra'!$Y71))</f>
        <v>1.5050108930831857E-2</v>
      </c>
      <c r="AD72">
        <f>AD$2*EXP(- AD$1 * ($B72*_c1+$C72*_c2+$D72*_c3+'Input spectra'!$Y71))</f>
        <v>1.4840162153845451E-2</v>
      </c>
      <c r="AE72">
        <f>AE$2*EXP(- AE$1 * ($B72*_c1+$C72*_c2+$D72*_c3+'Input spectra'!$Y71))</f>
        <v>1.4631984079624075E-2</v>
      </c>
      <c r="AF72">
        <f>AF$2*EXP(- AF$1 * ($B72*_c1+$C72*_c2+$D72*_c3+'Input spectra'!$Y71))</f>
        <v>1.4425562030776306E-2</v>
      </c>
      <c r="AG72">
        <f>AG$2*EXP(- AG$1 * ($B72*_c1+$C72*_c2+$D72*_c3+'Input spectra'!$Y71))</f>
        <v>1.4220883413722843E-2</v>
      </c>
      <c r="AH72">
        <f>AH$2*EXP(- AH$1 * ($B72*_c1+$C72*_c2+$D72*_c3+'Input spectra'!$Y71))</f>
        <v>1.4017935718168707E-2</v>
      </c>
      <c r="AI72">
        <f>AI$2*EXP(- AI$1 * ($B72*_c1+$C72*_c2+$D72*_c3+'Input spectra'!$Y71))</f>
        <v>1.3816706516578693E-2</v>
      </c>
      <c r="AJ72">
        <f>AJ$2*EXP(- AJ$1 * ($B72*_c1+$C72*_c2+$D72*_c3+'Input spectra'!$Y71))</f>
        <v>1.3617183463656E-2</v>
      </c>
      <c r="AK72">
        <f>AK$2*EXP(- AK$1 * ($B72*_c1+$C72*_c2+$D72*_c3+'Input spectra'!$Y71))</f>
        <v>1.3419354295824042E-2</v>
      </c>
      <c r="AL72">
        <f>AL$2*EXP(- AL$1 * ($B72*_c1+$C72*_c2+$D72*_c3+'Input spectra'!$Y71))</f>
        <v>1.3223206830711409E-2</v>
      </c>
      <c r="AM72">
        <f>AM$2*EXP(- AM$1 * ($B72*_c1+$C72*_c2+$D72*_c3+'Input spectra'!$Y71))</f>
        <v>1.3028728966640001E-2</v>
      </c>
      <c r="AN72">
        <f>AN$2*EXP(- AN$1 * ($B72*_c1+$C72*_c2+$D72*_c3+'Input spectra'!$Y71))</f>
        <v>1.2835908682116252E-2</v>
      </c>
      <c r="AO72">
        <f>AO$2*EXP(- AO$1 * ($B72*_c1+$C72*_c2+$D72*_c3+'Input spectra'!$Y71))</f>
        <v>1.2644734035325464E-2</v>
      </c>
      <c r="AP72">
        <f>AP$2*EXP(- AP$1 * ($B72*_c1+$C72*_c2+$D72*_c3+'Input spectra'!$Y71))</f>
        <v>1.2455193163629242E-2</v>
      </c>
      <c r="AQ72">
        <f>AQ$2*EXP(- AQ$1 * ($B72*_c1+$C72*_c2+$D72*_c3+'Input spectra'!$Y71))</f>
        <v>1.2267274283065989E-2</v>
      </c>
      <c r="AR72">
        <f>AR$2*EXP(- AR$1 * ($B72*_c1+$C72*_c2+$D72*_c3+'Input spectra'!$Y71))</f>
        <v>1.208096568785443E-2</v>
      </c>
      <c r="AS72">
        <f>AS$2*EXP(- AS$1 * ($B72*_c1+$C72*_c2+$D72*_c3+'Input spectra'!$Y71))</f>
        <v>1.1896255749900204E-2</v>
      </c>
      <c r="AT72">
        <f>AT$2*EXP(- AT$1 * ($B72*_c1+$C72*_c2+$D72*_c3+'Input spectra'!$Y71))</f>
        <v>1.1713132918305431E-2</v>
      </c>
      <c r="AU72">
        <f>AU$2*EXP(- AU$1 * ($B72*_c1+$C72*_c2+$D72*_c3+'Input spectra'!$Y71))</f>
        <v>1.1531585718881293E-2</v>
      </c>
      <c r="AV72">
        <f>AV$2*EXP(- AV$1 * ($B72*_c1+$C72*_c2+$D72*_c3+'Input spectra'!$Y71))</f>
        <v>1.1351602753663608E-2</v>
      </c>
      <c r="AW72">
        <f>AW$2*EXP(- AW$1 * ($B72*_c1+$C72*_c2+$D72*_c3+'Input spectra'!$Y71))</f>
        <v>1.1173172700431309E-2</v>
      </c>
      <c r="AX72">
        <f>AX$2*EXP(- AX$1 * ($B72*_c1+$C72*_c2+$D72*_c3+'Input spectra'!$Y71))</f>
        <v>1.0996284312227931E-2</v>
      </c>
      <c r="AY72">
        <f>AY$2*EXP(- AY$1 * ($B72*_c1+$C72*_c2+$D72*_c3+'Input spectra'!$Y71))</f>
        <v>9.7680137977911672E-3</v>
      </c>
      <c r="AZ72">
        <f>AZ$2*EXP(- AZ$1 * ($B72*_c1+$C72*_c2+$D72*_c3+'Input spectra'!$Y71))</f>
        <v>8.3405896602025791E-3</v>
      </c>
      <c r="BA72">
        <f>BA$2*EXP(- BA$1 * ($B72*_c1+$C72*_c2+$D72*_c3+'Input spectra'!$Y71))</f>
        <v>7.5027815436161712E-3</v>
      </c>
      <c r="BB72">
        <f>BB$2*EXP(- BB$1 * ($B72*_c1+$C72*_c2+$D72*_c3+'Input spectra'!$Y71))</f>
        <v>6.8678315552214222E-3</v>
      </c>
      <c r="BC72">
        <f>BC$2*EXP(- BC$1 * ($B72*_c1+$C72*_c2+$D72*_c3+'Input spectra'!$Y71))</f>
        <v>6.3488929093917287E-3</v>
      </c>
      <c r="BD72">
        <f>BD$2*EXP(- BD$1 * ($B72*_c1+$C72*_c2+$D72*_c3+'Input spectra'!$Y71))</f>
        <v>5.9082905955129932E-3</v>
      </c>
      <c r="BE72">
        <f>BE$2*EXP(- BE$1 * ($B72*_c1+$C72*_c2+$D72*_c3+'Input spectra'!$Y71))</f>
        <v>5.5253659788086678E-3</v>
      </c>
      <c r="BF72">
        <f>BF$2*EXP(- BF$1 * ($B72*_c1+$C72*_c2+$D72*_c3+'Input spectra'!$Y71))</f>
        <v>5.1872319055859045E-3</v>
      </c>
      <c r="BG72">
        <f>BG$2*EXP(- BG$1 * ($B72*_c1+$C72*_c2+$D72*_c3+'Input spectra'!$Y71))</f>
        <v>4.8851573680787491E-3</v>
      </c>
      <c r="BH72">
        <f>BH$2*EXP(- BH$1 * ($B72*_c1+$C72*_c2+$D72*_c3+'Input spectra'!$Y71))</f>
        <v>4.612877324728073E-3</v>
      </c>
      <c r="BI72">
        <f>BI$2*EXP(- BI$1 * ($B72*_c1+$C72*_c2+$D72*_c3+'Input spectra'!$Y71))</f>
        <v>4.3657022913718624E-3</v>
      </c>
      <c r="BJ72">
        <f>BJ$2*EXP(- BJ$1 * ($B72*_c1+$C72*_c2+$D72*_c3+'Input spectra'!$Y71))</f>
        <v>4.1400069474575169E-3</v>
      </c>
      <c r="BK72">
        <f>BK$2*EXP(- BK$1 * ($B72*_c1+$C72*_c2+$D72*_c3+'Input spectra'!$Y71))</f>
        <v>3.9329164878617274E-3</v>
      </c>
      <c r="BL72">
        <f>BL$2*EXP(- BL$1 * ($B72*_c1+$C72*_c2+$D72*_c3+'Input spectra'!$Y71))</f>
        <v>3.7421040411504277E-3</v>
      </c>
      <c r="BM72">
        <f>BM$2*EXP(- BM$1 * ($B72*_c1+$C72*_c2+$D72*_c3+'Input spectra'!$Y71))</f>
        <v>3.5656542313294822E-3</v>
      </c>
      <c r="BN72">
        <f>BN$2*EXP(- BN$1 * ($B72*_c1+$C72*_c2+$D72*_c3+'Input spectra'!$Y71))</f>
        <v>3.401968055139469E-3</v>
      </c>
      <c r="BO72">
        <f>BO$2*EXP(- BO$1 * ($B72*_c1+$C72*_c2+$D72*_c3+'Input spectra'!$Y71))</f>
        <v>3.2496946111046495E-3</v>
      </c>
      <c r="BP72">
        <f>BP$2*EXP(- BP$1 * ($B72*_c1+$C72*_c2+$D72*_c3+'Input spectra'!$Y71))</f>
        <v>3.1076808752859291E-3</v>
      </c>
      <c r="BQ72">
        <f>BQ$2*EXP(- BQ$1 * ($B72*_c1+$C72*_c2+$D72*_c3+'Input spectra'!$Y71))</f>
        <v>2.9749339595000275E-3</v>
      </c>
      <c r="BR72">
        <f>BR$2*EXP(- BR$1 * ($B72*_c1+$C72*_c2+$D72*_c3+'Input spectra'!$Y71))</f>
        <v>2.8505922209114331E-3</v>
      </c>
      <c r="BS72">
        <f>BS$2*EXP(- BS$1 * ($B72*_c1+$C72*_c2+$D72*_c3+'Input spectra'!$Y71))</f>
        <v>2.733902786248701E-3</v>
      </c>
      <c r="BT72">
        <f>BT$2*EXP(- BT$1 * ($B72*_c1+$C72*_c2+$D72*_c3+'Input spectra'!$Y71))</f>
        <v>2.6242038147573795E-3</v>
      </c>
      <c r="BU72">
        <f>BU$2*EXP(- BU$1 * ($B72*_c1+$C72*_c2+$D72*_c3+'Input spectra'!$Y71))</f>
        <v>2.52091032196916E-3</v>
      </c>
      <c r="BV72">
        <f>BV$2*EXP(- BV$1 * ($B72*_c1+$C72*_c2+$D72*_c3+'Input spectra'!$Y71))</f>
        <v>2.4235027201779404E-3</v>
      </c>
      <c r="BW72">
        <f>BW$2*EXP(- BW$1 * ($B72*_c1+$C72*_c2+$D72*_c3+'Input spectra'!$Y71))</f>
        <v>2.3315174601262231E-3</v>
      </c>
      <c r="BX72">
        <f>BX$2*EXP(- BX$1 * ($B72*_c1+$C72*_c2+$D72*_c3+'Input spectra'!$Y71))</f>
        <v>2.2445393180165682E-3</v>
      </c>
      <c r="BY72">
        <f>BY$2*EXP(- BY$1 * ($B72*_c1+$C72*_c2+$D72*_c3+'Input spectra'!$Y71))</f>
        <v>2.1621949853568999E-3</v>
      </c>
      <c r="BZ72">
        <f>BZ$2*EXP(- BZ$1 * ($B72*_c1+$C72*_c2+$D72*_c3+'Input spectra'!$Y71))</f>
        <v>2.0841477009926352E-3</v>
      </c>
      <c r="CA72">
        <f>CA$2*EXP(- CA$1 * ($B72*_c1+$C72*_c2+$D72*_c3+'Input spectra'!$Y71))</f>
        <v>2.0100927246103116E-3</v>
      </c>
      <c r="CB72">
        <f>CB$2*EXP(- CB$1 * ($B72*_c1+$C72*_c2+$D72*_c3+'Input spectra'!$Y71))</f>
        <v>1.9397534954675799E-3</v>
      </c>
      <c r="CC72">
        <f>CC$2*EXP(- CC$1 * ($B72*_c1+$C72*_c2+$D72*_c3+'Input spectra'!$Y71))</f>
        <v>1.8728783535056554E-3</v>
      </c>
      <c r="CD72">
        <f>CD$2*EXP(- CD$1 * ($B72*_c1+$C72*_c2+$D72*_c3+'Input spectra'!$Y71))</f>
        <v>1.8092377253706381E-3</v>
      </c>
      <c r="CE72">
        <f>CE$2*EXP(- CE$1 * ($B72*_c1+$C72*_c2+$D72*_c3+'Input spectra'!$Y71))</f>
        <v>1.7486216973413584E-3</v>
      </c>
      <c r="CF72">
        <f>CF$2*EXP(- CF$1 * ($B72*_c1+$C72*_c2+$D72*_c3+'Input spectra'!$Y71))</f>
        <v>1.6908379122496872E-3</v>
      </c>
      <c r="CG72">
        <f>CG$2*EXP(- CG$1 * ($B72*_c1+$C72*_c2+$D72*_c3+'Input spectra'!$Y71))</f>
        <v>1.6357097392761704E-3</v>
      </c>
      <c r="CH72">
        <f>CH$2*EXP(- CH$1 * ($B72*_c1+$C72*_c2+$D72*_c3+'Input spectra'!$Y71))</f>
        <v>1.5830746748045968E-3</v>
      </c>
      <c r="CI72">
        <f>CI$2*EXP(- CI$1 * ($B72*_c1+$C72*_c2+$D72*_c3+'Input spectra'!$Y71))</f>
        <v>1.5327829399091673E-3</v>
      </c>
      <c r="CJ72">
        <f>CJ$2*EXP(- CJ$1 * ($B72*_c1+$C72*_c2+$D72*_c3+'Input spectra'!$Y71))</f>
        <v>1.4846962459626784E-3</v>
      </c>
      <c r="CK72">
        <f>CK$2*EXP(- CK$1 * ($B72*_c1+$C72*_c2+$D72*_c3+'Input spectra'!$Y71))</f>
        <v>1.4386867046205978E-3</v>
      </c>
      <c r="CL72">
        <f>CL$2*EXP(- CL$1 * ($B72*_c1+$C72*_c2+$D72*_c3+'Input spectra'!$Y71))</f>
        <v>1.3946358623016322E-3</v>
      </c>
      <c r="CM72">
        <f>CM$2*EXP(- CM$1 * ($B72*_c1+$C72*_c2+$D72*_c3+'Input spectra'!$Y71))</f>
        <v>1.3524338424396156E-3</v>
      </c>
      <c r="CN72">
        <f>CN$2*EXP(- CN$1 * ($B72*_c1+$C72*_c2+$D72*_c3+'Input spectra'!$Y71))</f>
        <v>1.3119785813698664E-3</v>
      </c>
      <c r="CO72">
        <f>CO$2*EXP(- CO$1 * ($B72*_c1+$C72*_c2+$D72*_c3+'Input spectra'!$Y71))</f>
        <v>1.2731751458484992E-3</v>
      </c>
      <c r="CP72">
        <f>CP$2*EXP(- CP$1 * ($B72*_c1+$C72*_c2+$D72*_c3+'Input spectra'!$Y71))</f>
        <v>1.2359351219737873E-3</v>
      </c>
      <c r="CQ72">
        <f>CQ$2*EXP(- CQ$1 * ($B72*_c1+$C72*_c2+$D72*_c3+'Input spectra'!$Y71))</f>
        <v>1.2001760667538714E-3</v>
      </c>
      <c r="CR72">
        <f>CR$2*EXP(- CR$1 * ($B72*_c1+$C72*_c2+$D72*_c3+'Input spectra'!$Y71))</f>
        <v>1.1658210147998094E-3</v>
      </c>
      <c r="CS72">
        <f>CS$2*EXP(- CS$1 * ($B72*_c1+$C72*_c2+$D72*_c3+'Input spectra'!$Y71))</f>
        <v>7.5003827185181251E-4</v>
      </c>
      <c r="CT72">
        <f>CT$2*EXP(- CT$1 * ($B72*_c1+$C72*_c2+$D72*_c3+'Input spectra'!$Y71))</f>
        <v>4.8679794689459102E-4</v>
      </c>
      <c r="CU72">
        <f>CU$2*EXP(- CU$1 * ($B72*_c1+$C72*_c2+$D72*_c3+'Input spectra'!$Y71))</f>
        <v>3.3687469088831284E-4</v>
      </c>
      <c r="CV72">
        <f>CV$2*EXP(- CV$1 * ($B72*_c1+$C72*_c2+$D72*_c3+'Input spectra'!$Y71))</f>
        <v>2.3417496874406383E-4</v>
      </c>
      <c r="CW72">
        <f>CW$2*EXP(- CW$1 * ($B72*_c1+$C72*_c2+$D72*_c3+'Input spectra'!$Y71))</f>
        <v>1.5977689772875015E-4</v>
      </c>
      <c r="CX72">
        <f>CX$2*EXP(- CX$1 * ($B72*_c1+$C72*_c2+$D72*_c3+'Input spectra'!$Y71))</f>
        <v>1.0495099282349066E-4</v>
      </c>
      <c r="CY72">
        <f>CY$2*EXP(- CY$1 * ($B72*_c1+$C72*_c2+$D72*_c3+'Input spectra'!$Y71))</f>
        <v>6.4765987766294411E-5</v>
      </c>
      <c r="CZ72">
        <f>CZ$2*EXP(- CZ$1 * ($B72*_c1+$C72*_c2+$D72*_c3+'Input spectra'!$Y71))</f>
        <v>3.6088876276960164E-5</v>
      </c>
      <c r="DA72">
        <f>DA$2*EXP(- DA$1 * ($B72*_c1+$C72*_c2+$D72*_c3+'Input spectra'!$Y71))</f>
        <v>1.6768397923524338E-5</v>
      </c>
      <c r="DB72">
        <f>DB$2*EXP(- DB$1 * ($B72*_c1+$C72*_c2+$D72*_c3+'Input spectra'!$Y71))</f>
        <v>5.2433527328943945E-6</v>
      </c>
      <c r="DC72">
        <f>DC$2*EXP(- DC$1 * ($B72*_c1+$C72*_c2+$D72*_c3+'Input spectra'!$Y71))</f>
        <v>3.3281564883797528E-7</v>
      </c>
      <c r="DD72">
        <f>DD$2*EXP(- DD$1 * ($B72*_c1+$C72*_c2+$D72*_c3+'Input spectra'!$Y71))</f>
        <v>0</v>
      </c>
      <c r="DE72">
        <f>DE$2*EXP(- DE$1 * ($B72*_c1+$C72*_c2+$D72*_c3+'Input spectra'!$Y71))</f>
        <v>0</v>
      </c>
      <c r="DF72">
        <f>DF$2*EXP(- DF$1 * ($B72*_c1+$C72*_c2+$D72*_c3+'Input spectra'!$Y71))</f>
        <v>0</v>
      </c>
      <c r="DG72">
        <f>DG$2*EXP(- DG$1 * ($B72*_c1+$C72*_c2+$D72*_c3+'Input spectra'!$Y71))</f>
        <v>0</v>
      </c>
      <c r="DH72">
        <f>DH$2*EXP(- DH$1 * ($B72*_c1+$C72*_c2+$D72*_c3+'Input spectra'!$Y71))</f>
        <v>0</v>
      </c>
      <c r="DI72">
        <f>DI$2*EXP(- DI$1 * ($B72*_c1+$C72*_c2+$D72*_c3+'Input spectra'!$Y71))</f>
        <v>0</v>
      </c>
      <c r="DJ72">
        <f>DJ$2*EXP(- DJ$1 * ($B72*_c1+$C72*_c2+$D72*_c3+'Input spectra'!$Y71))</f>
        <v>0</v>
      </c>
      <c r="DK72">
        <f>DK$2*EXP(- DK$1 * ($B72*_c1+$C72*_c2+$D72*_c3+'Input spectra'!$Y71))</f>
        <v>0</v>
      </c>
      <c r="DL72">
        <f>DL$2*EXP(- DL$1 * ($B72*_c1+$C72*_c2+$D72*_c3+'Input spectra'!$Y71))</f>
        <v>0</v>
      </c>
      <c r="DM72">
        <f>DM$2*EXP(- DM$1 * ($B72*_c1+$C72*_c2+$D72*_c3+'Input spectra'!$Y71))</f>
        <v>0</v>
      </c>
      <c r="DN72">
        <f>DN$2*EXP(- DN$1 * ($B72*_c1+$C72*_c2+$D72*_c3+'Input spectra'!$Y71))</f>
        <v>0</v>
      </c>
      <c r="DO72">
        <f>DO$2*EXP(- DO$1 * ($B72*_c1+$C72*_c2+$D72*_c3+'Input spectra'!$Y71))</f>
        <v>0</v>
      </c>
      <c r="DP72">
        <f>DP$2*EXP(- DP$1 * ($B72*_c1+$C72*_c2+$D72*_c3+'Input spectra'!$Y71))</f>
        <v>0</v>
      </c>
      <c r="DQ72">
        <f>DQ$2*EXP(- DQ$1 * ($B72*_c1+$C72*_c2+$D72*_c3+'Input spectra'!$Y71))</f>
        <v>0</v>
      </c>
      <c r="DR72">
        <f>DR$2*EXP(- DR$1 * ($B72*_c1+$C72*_c2+$D72*_c3+'Input spectra'!$Y71))</f>
        <v>0</v>
      </c>
      <c r="DS72">
        <f>DS$2*EXP(- DS$1 * ($B72*_c1+$C72*_c2+$D72*_c3+'Input spectra'!$Y71))</f>
        <v>0</v>
      </c>
      <c r="DT72">
        <f>DT$2*EXP(- DT$1 * ($B72*_c1+$C72*_c2+$D72*_c3+'Input spectra'!$Y71))</f>
        <v>0</v>
      </c>
      <c r="DU72">
        <f>DU$2*EXP(- DU$1 * ($B72*_c1+$C72*_c2+$D72*_c3+'Input spectra'!$Y71))</f>
        <v>0</v>
      </c>
      <c r="DV72">
        <f>DV$2*EXP(- DV$1 * ($B72*_c1+$C72*_c2+$D72*_c3+'Input spectra'!$Y71))</f>
        <v>0</v>
      </c>
      <c r="DW72">
        <f>DW$2*EXP(- DW$1 * ($B72*_c1+$C72*_c2+$D72*_c3+'Input spectra'!$Y71))</f>
        <v>0</v>
      </c>
      <c r="DX72">
        <f>DX$2*EXP(- DX$1 * ($B72*_c1+$C72*_c2+$D72*_c3+'Input spectra'!$Y71))</f>
        <v>0</v>
      </c>
      <c r="DY72">
        <f>DY$2*EXP(- DY$1 * ($B72*_c1+$C72*_c2+$D72*_c3+'Input spectra'!$Y71))</f>
        <v>0</v>
      </c>
      <c r="DZ72">
        <f>DZ$2*EXP(- DZ$1 * ($B72*_c1+$C72*_c2+$D72*_c3+'Input spectra'!$Y71))</f>
        <v>0</v>
      </c>
      <c r="EA72">
        <f>EA$2*EXP(- EA$1 * ($B72*_c1+$C72*_c2+$D72*_c3+'Input spectra'!$Y71))</f>
        <v>0</v>
      </c>
      <c r="EB72">
        <f>EB$2*EXP(- EB$1 * ($B72*_c1+$C72*_c2+$D72*_c3+'Input spectra'!$Y71))</f>
        <v>0</v>
      </c>
      <c r="EC72">
        <f>EC$2*EXP(- EC$1 * ($B72*_c1+$C72*_c2+$D72*_c3+'Input spectra'!$Y71))</f>
        <v>0</v>
      </c>
      <c r="ED72">
        <f>ED$2*EXP(- ED$1 * ($B72*_c1+$C72*_c2+$D72*_c3+'Input spectra'!$Y71))</f>
        <v>0</v>
      </c>
      <c r="EE72">
        <f>EE$2*EXP(- EE$1 * ($B72*_c1+$C72*_c2+$D72*_c3+'Input spectra'!$Y71))</f>
        <v>0</v>
      </c>
      <c r="EF72">
        <f>EF$2*EXP(- EF$1 * ($B72*_c1+$C72*_c2+$D72*_c3+'Input spectra'!$Y71))</f>
        <v>0</v>
      </c>
      <c r="EG72">
        <f>EG$2*EXP(- EG$1 * ($B72*_c1+$C72*_c2+$D72*_c3+'Input spectra'!$Y71))</f>
        <v>0</v>
      </c>
      <c r="EH72">
        <f>EH$2*EXP(- EH$1 * ($B72*_c1+$C72*_c2+$D72*_c3+'Input spectra'!$Y71))</f>
        <v>0</v>
      </c>
      <c r="EI72">
        <f>EI$2*EXP(- EI$1 * ($B72*_c1+$C72*_c2+$D72*_c3+'Input spectra'!$Y71))</f>
        <v>0</v>
      </c>
      <c r="EJ72">
        <f>EJ$2*EXP(- EJ$1 * ($B72*_c1+$C72*_c2+$D72*_c3+'Input spectra'!$Y71))</f>
        <v>0</v>
      </c>
      <c r="EK72">
        <f>EK$2*EXP(- EK$1 * ($B72*_c1+$C72*_c2+$D72*_c3+'Input spectra'!$Y71))</f>
        <v>0</v>
      </c>
      <c r="EL72">
        <f>EL$2*EXP(- EL$1 * ($B72*_c1+$C72*_c2+$D72*_c3+'Input spectra'!$Y71))</f>
        <v>0</v>
      </c>
      <c r="EM72">
        <f>EM$2*EXP(- EM$1 * ($B72*_c1+$C72*_c2+$D72*_c3+'Input spectra'!$Y71))</f>
        <v>0</v>
      </c>
      <c r="EN72">
        <f>EN$2*EXP(- EN$1 * ($B72*_c1+$C72*_c2+$D72*_c3+'Input spectra'!$Y71))</f>
        <v>0</v>
      </c>
      <c r="EO72">
        <f>EO$2*EXP(- EO$1 * ($B72*_c1+$C72*_c2+$D72*_c3+'Input spectra'!$Y71))</f>
        <v>0</v>
      </c>
      <c r="EP72">
        <f>EP$2*EXP(- EP$1 * ($B72*_c1+$C72*_c2+$D72*_c3+'Input spectra'!$Y71))</f>
        <v>0</v>
      </c>
      <c r="EQ72">
        <f>EQ$2*EXP(- EQ$1 * ($B72*_c1+$C72*_c2+$D72*_c3+'Input spectra'!$Y71))</f>
        <v>0</v>
      </c>
      <c r="ER72">
        <f>ER$2*EXP(- ER$1 * ($B72*_c1+$C72*_c2+$D72*_c3+'Input spectra'!$Y71))</f>
        <v>0</v>
      </c>
      <c r="ES72">
        <f>ES$2*EXP(- ES$1 * ($B72*_c1+$C72*_c2+$D72*_c3+'Input spectra'!$Y71))</f>
        <v>0</v>
      </c>
      <c r="ET72">
        <f>ET$2*EXP(- ET$1 * ($B72*_c1+$C72*_c2+$D72*_c3+'Input spectra'!$Y71))</f>
        <v>0</v>
      </c>
      <c r="EU72">
        <f>EU$2*EXP(- EU$1 * ($B72*_c1+$C72*_c2+$D72*_c3+'Input spectra'!$Y71))</f>
        <v>0</v>
      </c>
      <c r="EV72">
        <f>EV$2*EXP(- EV$1 * ($B72*_c1+$C72*_c2+$D72*_c3+'Input spectra'!$Y71))</f>
        <v>0</v>
      </c>
      <c r="EW72">
        <f>EW$2*EXP(- EW$1 * ($B72*_c1+$C72*_c2+$D72*_c3+'Input spectra'!$Y71))</f>
        <v>0</v>
      </c>
      <c r="EX72">
        <f>EX$2*EXP(- EX$1 * ($B72*_c1+$C72*_c2+$D72*_c3+'Input spectra'!$Y71))</f>
        <v>0</v>
      </c>
      <c r="EY72">
        <f>EY$2*EXP(- EY$1 * ($B72*_c1+$C72*_c2+$D72*_c3+'Input spectra'!$Y71))</f>
        <v>0</v>
      </c>
      <c r="FA72">
        <f t="shared" si="1"/>
        <v>0.86353373023128466</v>
      </c>
      <c r="FD72">
        <f>(1-EXP(-($B72*_c1+$C72*_c2+$D72*_c3+'Input spectra'!$Y71)*_t))/2</f>
        <v>1.2793211682292083E-2</v>
      </c>
      <c r="FE72">
        <f>LN(1-FD72)/(-($B72*_c1+$C72*_c2+$D72*_c3+'Input spectra'!$Y71))</f>
        <v>0.24838007979502372</v>
      </c>
    </row>
    <row r="73" spans="1:161" x14ac:dyDescent="0.25">
      <c r="A73">
        <v>630</v>
      </c>
      <c r="B73">
        <f>'Input spectra'!B72</f>
        <v>0</v>
      </c>
      <c r="C73">
        <f>'Input spectra'!D72</f>
        <v>0</v>
      </c>
      <c r="D73">
        <f>'Input spectra'!F72</f>
        <v>0</v>
      </c>
      <c r="E73">
        <f>E$2*EXP(- E$1 * ($B73*_c1+$C73*_c2+$D73*_c3+'Input spectra'!$Y72))</f>
        <v>2.0653927966864227E-2</v>
      </c>
      <c r="F73">
        <f>F$2*EXP(- F$1 * ($B73*_c1+$C73*_c2+$D73*_c3+'Input spectra'!$Y72))</f>
        <v>2.0398163094781506E-2</v>
      </c>
      <c r="G73">
        <f>G$2*EXP(- G$1 * ($B73*_c1+$C73*_c2+$D73*_c3+'Input spectra'!$Y72))</f>
        <v>2.0144481282737971E-2</v>
      </c>
      <c r="H73">
        <f>H$2*EXP(- H$1 * ($B73*_c1+$C73*_c2+$D73*_c3+'Input spectra'!$Y72))</f>
        <v>1.9892867876827067E-2</v>
      </c>
      <c r="I73">
        <f>I$2*EXP(- I$1 * ($B73*_c1+$C73*_c2+$D73*_c3+'Input spectra'!$Y72))</f>
        <v>1.9643308318736667E-2</v>
      </c>
      <c r="J73">
        <f>J$2*EXP(- J$1 * ($B73*_c1+$C73*_c2+$D73*_c3+'Input spectra'!$Y72))</f>
        <v>1.9395788145153622E-2</v>
      </c>
      <c r="K73">
        <f>K$2*EXP(- K$1 * ($B73*_c1+$C73*_c2+$D73*_c3+'Input spectra'!$Y72))</f>
        <v>1.915029298717183E-2</v>
      </c>
      <c r="L73">
        <f>L$2*EXP(- L$1 * ($B73*_c1+$C73*_c2+$D73*_c3+'Input spectra'!$Y72))</f>
        <v>1.8906808569703937E-2</v>
      </c>
      <c r="M73">
        <f>M$2*EXP(- M$1 * ($B73*_c1+$C73*_c2+$D73*_c3+'Input spectra'!$Y72))</f>
        <v>1.8665320710896577E-2</v>
      </c>
      <c r="N73">
        <f>N$2*EXP(- N$1 * ($B73*_c1+$C73*_c2+$D73*_c3+'Input spectra'!$Y72))</f>
        <v>1.8425815321549133E-2</v>
      </c>
      <c r="O73">
        <f>O$2*EXP(- O$1 * ($B73*_c1+$C73*_c2+$D73*_c3+'Input spectra'!$Y72))</f>
        <v>1.8188278404536011E-2</v>
      </c>
      <c r="P73">
        <f>P$2*EXP(- P$1 * ($B73*_c1+$C73*_c2+$D73*_c3+'Input spectra'!$Y72))</f>
        <v>1.7952696054232414E-2</v>
      </c>
      <c r="Q73">
        <f>Q$2*EXP(- Q$1 * ($B73*_c1+$C73*_c2+$D73*_c3+'Input spectra'!$Y72))</f>
        <v>1.7719054455943593E-2</v>
      </c>
      <c r="R73">
        <f>R$2*EXP(- R$1 * ($B73*_c1+$C73*_c2+$D73*_c3+'Input spectra'!$Y72))</f>
        <v>1.748733988533752E-2</v>
      </c>
      <c r="S73">
        <f>S$2*EXP(- S$1 * ($B73*_c1+$C73*_c2+$D73*_c3+'Input spectra'!$Y72))</f>
        <v>1.7257538707881007E-2</v>
      </c>
      <c r="T73">
        <f>T$2*EXP(- T$1 * ($B73*_c1+$C73*_c2+$D73*_c3+'Input spectra'!$Y72))</f>
        <v>1.7029637378279255E-2</v>
      </c>
      <c r="U73">
        <f>U$2*EXP(- U$1 * ($B73*_c1+$C73*_c2+$D73*_c3+'Input spectra'!$Y72))</f>
        <v>1.6803622439918751E-2</v>
      </c>
      <c r="V73">
        <f>V$2*EXP(- V$1 * ($B73*_c1+$C73*_c2+$D73*_c3+'Input spectra'!$Y72))</f>
        <v>1.6579480524313562E-2</v>
      </c>
      <c r="W73">
        <f>W$2*EXP(- W$1 * ($B73*_c1+$C73*_c2+$D73*_c3+'Input spectra'!$Y72))</f>
        <v>1.635719835055496E-2</v>
      </c>
      <c r="X73">
        <f>X$2*EXP(- X$1 * ($B73*_c1+$C73*_c2+$D73*_c3+'Input spectra'!$Y72))</f>
        <v>1.61367627247644E-2</v>
      </c>
      <c r="Y73">
        <f>Y$2*EXP(- Y$1 * ($B73*_c1+$C73*_c2+$D73*_c3+'Input spectra'!$Y72))</f>
        <v>1.5918160539549787E-2</v>
      </c>
      <c r="Z73">
        <f>Z$2*EXP(- Z$1 * ($B73*_c1+$C73*_c2+$D73*_c3+'Input spectra'!$Y72))</f>
        <v>1.5701378773465037E-2</v>
      </c>
      <c r="AA73">
        <f>AA$2*EXP(- AA$1 * ($B73*_c1+$C73*_c2+$D73*_c3+'Input spectra'!$Y72))</f>
        <v>1.5486404490472911E-2</v>
      </c>
      <c r="AB73">
        <f>AB$2*EXP(- AB$1 * ($B73*_c1+$C73*_c2+$D73*_c3+'Input spectra'!$Y72))</f>
        <v>1.5273224839411093E-2</v>
      </c>
      <c r="AC73">
        <f>AC$2*EXP(- AC$1 * ($B73*_c1+$C73*_c2+$D73*_c3+'Input spectra'!$Y72))</f>
        <v>1.5061827053461523E-2</v>
      </c>
      <c r="AD73">
        <f>AD$2*EXP(- AD$1 * ($B73*_c1+$C73*_c2+$D73*_c3+'Input spectra'!$Y72))</f>
        <v>1.4852198449622921E-2</v>
      </c>
      <c r="AE73">
        <f>AE$2*EXP(- AE$1 * ($B73*_c1+$C73*_c2+$D73*_c3+'Input spectra'!$Y72))</f>
        <v>1.4644326428186485E-2</v>
      </c>
      <c r="AF73">
        <f>AF$2*EXP(- AF$1 * ($B73*_c1+$C73*_c2+$D73*_c3+'Input spectra'!$Y72))</f>
        <v>1.4438198472214833E-2</v>
      </c>
      <c r="AG73">
        <f>AG$2*EXP(- AG$1 * ($B73*_c1+$C73*_c2+$D73*_c3+'Input spectra'!$Y72))</f>
        <v>1.423380214702402E-2</v>
      </c>
      <c r="AH73">
        <f>AH$2*EXP(- AH$1 * ($B73*_c1+$C73*_c2+$D73*_c3+'Input spectra'!$Y72))</f>
        <v>1.4031125099668739E-2</v>
      </c>
      <c r="AI73">
        <f>AI$2*EXP(- AI$1 * ($B73*_c1+$C73*_c2+$D73*_c3+'Input spectra'!$Y72))</f>
        <v>1.3830155058430639E-2</v>
      </c>
      <c r="AJ73">
        <f>AJ$2*EXP(- AJ$1 * ($B73*_c1+$C73*_c2+$D73*_c3+'Input spectra'!$Y72))</f>
        <v>1.363087983230973E-2</v>
      </c>
      <c r="AK73">
        <f>AK$2*EXP(- AK$1 * ($B73*_c1+$C73*_c2+$D73*_c3+'Input spectra'!$Y72))</f>
        <v>1.3433287310518878E-2</v>
      </c>
      <c r="AL73">
        <f>AL$2*EXP(- AL$1 * ($B73*_c1+$C73*_c2+$D73*_c3+'Input spectra'!$Y72))</f>
        <v>1.3237365461981345E-2</v>
      </c>
      <c r="AM73">
        <f>AM$2*EXP(- AM$1 * ($B73*_c1+$C73*_c2+$D73*_c3+'Input spectra'!$Y72))</f>
        <v>1.3043102334831415E-2</v>
      </c>
      <c r="AN73">
        <f>AN$2*EXP(- AN$1 * ($B73*_c1+$C73*_c2+$D73*_c3+'Input spectra'!$Y72))</f>
        <v>1.2850486055918013E-2</v>
      </c>
      <c r="AO73">
        <f>AO$2*EXP(- AO$1 * ($B73*_c1+$C73*_c2+$D73*_c3+'Input spectra'!$Y72))</f>
        <v>1.2659504830311332E-2</v>
      </c>
      <c r="AP73">
        <f>AP$2*EXP(- AP$1 * ($B73*_c1+$C73*_c2+$D73*_c3+'Input spectra'!$Y72))</f>
        <v>1.2470146940812478E-2</v>
      </c>
      <c r="AQ73">
        <f>AQ$2*EXP(- AQ$1 * ($B73*_c1+$C73*_c2+$D73*_c3+'Input spectra'!$Y72))</f>
        <v>1.2282400747466081E-2</v>
      </c>
      <c r="AR73">
        <f>AR$2*EXP(- AR$1 * ($B73*_c1+$C73*_c2+$D73*_c3+'Input spectra'!$Y72))</f>
        <v>1.2096254687075828E-2</v>
      </c>
      <c r="AS73">
        <f>AS$2*EXP(- AS$1 * ($B73*_c1+$C73*_c2+$D73*_c3+'Input spectra'!$Y72))</f>
        <v>1.1911697272722991E-2</v>
      </c>
      <c r="AT73">
        <f>AT$2*EXP(- AT$1 * ($B73*_c1+$C73*_c2+$D73*_c3+'Input spectra'!$Y72))</f>
        <v>1.1728717093287846E-2</v>
      </c>
      <c r="AU73">
        <f>AU$2*EXP(- AU$1 * ($B73*_c1+$C73*_c2+$D73*_c3+'Input spectra'!$Y72))</f>
        <v>1.1547302812973968E-2</v>
      </c>
      <c r="AV73">
        <f>AV$2*EXP(- AV$1 * ($B73*_c1+$C73*_c2+$D73*_c3+'Input spectra'!$Y72))</f>
        <v>1.1367443170835496E-2</v>
      </c>
      <c r="AW73">
        <f>AW$2*EXP(- AW$1 * ($B73*_c1+$C73*_c2+$D73*_c3+'Input spectra'!$Y72))</f>
        <v>1.1189126980307168E-2</v>
      </c>
      <c r="AX73">
        <f>AX$2*EXP(- AX$1 * ($B73*_c1+$C73*_c2+$D73*_c3+'Input spectra'!$Y72))</f>
        <v>1.1012343128737284E-2</v>
      </c>
      <c r="AY73">
        <f>AY$2*EXP(- AY$1 * ($B73*_c1+$C73*_c2+$D73*_c3+'Input spectra'!$Y72))</f>
        <v>9.7825961035992656E-3</v>
      </c>
      <c r="AZ73">
        <f>AZ$2*EXP(- AZ$1 * ($B73*_c1+$C73*_c2+$D73*_c3+'Input spectra'!$Y72))</f>
        <v>8.353311905429971E-3</v>
      </c>
      <c r="BA73">
        <f>BA$2*EXP(- BA$1 * ($B73*_c1+$C73*_c2+$D73*_c3+'Input spectra'!$Y72))</f>
        <v>7.514469530937512E-3</v>
      </c>
      <c r="BB73">
        <f>BB$2*EXP(- BB$1 * ($B73*_c1+$C73*_c2+$D73*_c3+'Input spectra'!$Y72))</f>
        <v>6.878753474229839E-3</v>
      </c>
      <c r="BC73">
        <f>BC$2*EXP(- BC$1 * ($B73*_c1+$C73*_c2+$D73*_c3+'Input spectra'!$Y72))</f>
        <v>6.3591957809721851E-3</v>
      </c>
      <c r="BD73">
        <f>BD$2*EXP(- BD$1 * ($B73*_c1+$C73*_c2+$D73*_c3+'Input spectra'!$Y72))</f>
        <v>5.9180703814356375E-3</v>
      </c>
      <c r="BE73">
        <f>BE$2*EXP(- BE$1 * ($B73*_c1+$C73*_c2+$D73*_c3+'Input spectra'!$Y72))</f>
        <v>5.5346914065515151E-3</v>
      </c>
      <c r="BF73">
        <f>BF$2*EXP(- BF$1 * ($B73*_c1+$C73*_c2+$D73*_c3+'Input spectra'!$Y72))</f>
        <v>5.1961551532382936E-3</v>
      </c>
      <c r="BG73">
        <f>BG$2*EXP(- BG$1 * ($B73*_c1+$C73*_c2+$D73*_c3+'Input spectra'!$Y72))</f>
        <v>4.8937196746699722E-3</v>
      </c>
      <c r="BH73">
        <f>BH$2*EXP(- BH$1 * ($B73*_c1+$C73*_c2+$D73*_c3+'Input spectra'!$Y72))</f>
        <v>4.6211122581998054E-3</v>
      </c>
      <c r="BI73">
        <f>BI$2*EXP(- BI$1 * ($B73*_c1+$C73*_c2+$D73*_c3+'Input spectra'!$Y72))</f>
        <v>4.3736377985372429E-3</v>
      </c>
      <c r="BJ73">
        <f>BJ$2*EXP(- BJ$1 * ($B73*_c1+$C73*_c2+$D73*_c3+'Input spectra'!$Y72))</f>
        <v>4.147666713662632E-3</v>
      </c>
      <c r="BK73">
        <f>BK$2*EXP(- BK$1 * ($B73*_c1+$C73*_c2+$D73*_c3+'Input spectra'!$Y72))</f>
        <v>3.9403208789737833E-3</v>
      </c>
      <c r="BL73">
        <f>BL$2*EXP(- BL$1 * ($B73*_c1+$C73*_c2+$D73*_c3+'Input spectra'!$Y72))</f>
        <v>3.7492707794554224E-3</v>
      </c>
      <c r="BM73">
        <f>BM$2*EXP(- BM$1 * ($B73*_c1+$C73*_c2+$D73*_c3+'Input spectra'!$Y72))</f>
        <v>3.572598894682233E-3</v>
      </c>
      <c r="BN73">
        <f>BN$2*EXP(- BN$1 * ($B73*_c1+$C73*_c2+$D73*_c3+'Input spectra'!$Y72))</f>
        <v>3.4087044545857842E-3</v>
      </c>
      <c r="BO73">
        <f>BO$2*EXP(- BO$1 * ($B73*_c1+$C73*_c2+$D73*_c3+'Input spectra'!$Y72))</f>
        <v>3.2562350824795593E-3</v>
      </c>
      <c r="BP73">
        <f>BP$2*EXP(- BP$1 * ($B73*_c1+$C73*_c2+$D73*_c3+'Input spectra'!$Y72))</f>
        <v>3.1140365083901131E-3</v>
      </c>
      <c r="BQ73">
        <f>BQ$2*EXP(- BQ$1 * ($B73*_c1+$C73*_c2+$D73*_c3+'Input spectra'!$Y72))</f>
        <v>2.9811147809997696E-3</v>
      </c>
      <c r="BR73">
        <f>BR$2*EXP(- BR$1 * ($B73*_c1+$C73*_c2+$D73*_c3+'Input spectra'!$Y72))</f>
        <v>2.8566073422837501E-3</v>
      </c>
      <c r="BS73">
        <f>BS$2*EXP(- BS$1 * ($B73*_c1+$C73*_c2+$D73*_c3+'Input spectra'!$Y72))</f>
        <v>2.7397605248850061E-3</v>
      </c>
      <c r="BT73">
        <f>BT$2*EXP(- BT$1 * ($B73*_c1+$C73*_c2+$D73*_c3+'Input spectra'!$Y72))</f>
        <v>2.6299117941524235E-3</v>
      </c>
      <c r="BU73">
        <f>BU$2*EXP(- BU$1 * ($B73*_c1+$C73*_c2+$D73*_c3+'Input spectra'!$Y72))</f>
        <v>2.5264755553991536E-3</v>
      </c>
      <c r="BV73">
        <f>BV$2*EXP(- BV$1 * ($B73*_c1+$C73*_c2+$D73*_c3+'Input spectra'!$Y72))</f>
        <v>2.4289316811905918E-3</v>
      </c>
      <c r="BW73">
        <f>BW$2*EXP(- BW$1 * ($B73*_c1+$C73*_c2+$D73*_c3+'Input spectra'!$Y72))</f>
        <v>2.3368161423844023E-3</v>
      </c>
      <c r="BX73">
        <f>BX$2*EXP(- BX$1 * ($B73*_c1+$C73*_c2+$D73*_c3+'Input spectra'!$Y72))</f>
        <v>2.2497132864642525E-3</v>
      </c>
      <c r="BY73">
        <f>BY$2*EXP(- BY$1 * ($B73*_c1+$C73*_c2+$D73*_c3+'Input spectra'!$Y72))</f>
        <v>2.1672494202496068E-3</v>
      </c>
      <c r="BZ73">
        <f>BZ$2*EXP(- BZ$1 * ($B73*_c1+$C73*_c2+$D73*_c3+'Input spectra'!$Y72))</f>
        <v>2.0890874360130324E-3</v>
      </c>
      <c r="CA73">
        <f>CA$2*EXP(- CA$1 * ($B73*_c1+$C73*_c2+$D73*_c3+'Input spectra'!$Y72))</f>
        <v>2.01492228004447E-3</v>
      </c>
      <c r="CB73">
        <f>CB$2*EXP(- CB$1 * ($B73*_c1+$C73*_c2+$D73*_c3+'Input spectra'!$Y72))</f>
        <v>1.9444771072281981E-3</v>
      </c>
      <c r="CC73">
        <f>CC$2*EXP(- CC$1 * ($B73*_c1+$C73*_c2+$D73*_c3+'Input spectra'!$Y72))</f>
        <v>1.8774999986412872E-3</v>
      </c>
      <c r="CD73">
        <f>CD$2*EXP(- CD$1 * ($B73*_c1+$C73*_c2+$D73*_c3+'Input spectra'!$Y72))</f>
        <v>1.8137611445841499E-3</v>
      </c>
      <c r="CE73">
        <f>CE$2*EXP(- CE$1 * ($B73*_c1+$C73*_c2+$D73*_c3+'Input spectra'!$Y72))</f>
        <v>1.7530504149490067E-3</v>
      </c>
      <c r="CF73">
        <f>CF$2*EXP(- CF$1 * ($B73*_c1+$C73*_c2+$D73*_c3+'Input spectra'!$Y72))</f>
        <v>1.6951752539388245E-3</v>
      </c>
      <c r="CG73">
        <f>CG$2*EXP(- CG$1 * ($B73*_c1+$C73*_c2+$D73*_c3+'Input spectra'!$Y72))</f>
        <v>1.6399588479604722E-3</v>
      </c>
      <c r="CH73">
        <f>CH$2*EXP(- CH$1 * ($B73*_c1+$C73*_c2+$D73*_c3+'Input spectra'!$Y72))</f>
        <v>1.5872385248277849E-3</v>
      </c>
      <c r="CI73">
        <f>CI$2*EXP(- CI$1 * ($B73*_c1+$C73*_c2+$D73*_c3+'Input spectra'!$Y72))</f>
        <v>1.5368643498090788E-3</v>
      </c>
      <c r="CJ73">
        <f>CJ$2*EXP(- CJ$1 * ($B73*_c1+$C73*_c2+$D73*_c3+'Input spectra'!$Y72))</f>
        <v>1.4886978899754074E-3</v>
      </c>
      <c r="CK73">
        <f>CK$2*EXP(- CK$1 * ($B73*_c1+$C73*_c2+$D73*_c3+'Input spectra'!$Y72))</f>
        <v>1.4426111230779041E-3</v>
      </c>
      <c r="CL73">
        <f>CL$2*EXP(- CL$1 * ($B73*_c1+$C73*_c2+$D73*_c3+'Input spectra'!$Y72))</f>
        <v>1.3984854710527696E-3</v>
      </c>
      <c r="CM73">
        <f>CM$2*EXP(- CM$1 * ($B73*_c1+$C73*_c2+$D73*_c3+'Input spectra'!$Y72))</f>
        <v>1.3562109414103456E-3</v>
      </c>
      <c r="CN73">
        <f>CN$2*EXP(- CN$1 * ($B73*_c1+$C73*_c2+$D73*_c3+'Input spectra'!$Y72))</f>
        <v>1.3156853623559836E-3</v>
      </c>
      <c r="CO73">
        <f>CO$2*EXP(- CO$1 * ($B73*_c1+$C73*_c2+$D73*_c3+'Input spectra'!$Y72))</f>
        <v>1.2768136996282036E-3</v>
      </c>
      <c r="CP73">
        <f>CP$2*EXP(- CP$1 * ($B73*_c1+$C73*_c2+$D73*_c3+'Input spectra'!$Y72))</f>
        <v>1.2395074448122293E-3</v>
      </c>
      <c r="CQ73">
        <f>CQ$2*EXP(- CQ$1 * ($B73*_c1+$C73*_c2+$D73*_c3+'Input spectra'!$Y72))</f>
        <v>1.2036840663638404E-3</v>
      </c>
      <c r="CR73">
        <f>CR$2*EXP(- CR$1 * ($B73*_c1+$C73*_c2+$D73*_c3+'Input spectra'!$Y72))</f>
        <v>1.1692665158145692E-3</v>
      </c>
      <c r="CS73">
        <f>CS$2*EXP(- CS$1 * ($B73*_c1+$C73*_c2+$D73*_c3+'Input spectra'!$Y72))</f>
        <v>7.5227935209802382E-4</v>
      </c>
      <c r="CT73">
        <f>CT$2*EXP(- CT$1 * ($B73*_c1+$C73*_c2+$D73*_c3+'Input spectra'!$Y72))</f>
        <v>4.8826831098468829E-4</v>
      </c>
      <c r="CU73">
        <f>CU$2*EXP(- CU$1 * ($B73*_c1+$C73*_c2+$D73*_c3+'Input spectra'!$Y72))</f>
        <v>3.3790317238870489E-4</v>
      </c>
      <c r="CV73">
        <f>CV$2*EXP(- CV$1 * ($B73*_c1+$C73*_c2+$D73*_c3+'Input spectra'!$Y72))</f>
        <v>2.3489752450572702E-4</v>
      </c>
      <c r="CW73">
        <f>CW$2*EXP(- CW$1 * ($B73*_c1+$C73*_c2+$D73*_c3+'Input spectra'!$Y72))</f>
        <v>1.6027509294765294E-4</v>
      </c>
      <c r="CX73">
        <f>CX$2*EXP(- CX$1 * ($B73*_c1+$C73*_c2+$D73*_c3+'Input spectra'!$Y72))</f>
        <v>1.0528165130652362E-4</v>
      </c>
      <c r="CY73">
        <f>CY$2*EXP(- CY$1 * ($B73*_c1+$C73*_c2+$D73*_c3+'Input spectra'!$Y72))</f>
        <v>6.4972146386197855E-5</v>
      </c>
      <c r="CZ73">
        <f>CZ$2*EXP(- CZ$1 * ($B73*_c1+$C73*_c2+$D73*_c3+'Input spectra'!$Y72))</f>
        <v>3.6204925978728578E-5</v>
      </c>
      <c r="DA73">
        <f>DA$2*EXP(- DA$1 * ($B73*_c1+$C73*_c2+$D73*_c3+'Input spectra'!$Y72))</f>
        <v>1.6822865003368534E-5</v>
      </c>
      <c r="DB73">
        <f>DB$2*EXP(- DB$1 * ($B73*_c1+$C73*_c2+$D73*_c3+'Input spectra'!$Y72))</f>
        <v>5.2605547753330703E-6</v>
      </c>
      <c r="DC73">
        <f>DC$2*EXP(- DC$1 * ($B73*_c1+$C73*_c2+$D73*_c3+'Input spectra'!$Y72))</f>
        <v>3.3391835683014373E-7</v>
      </c>
      <c r="DD73">
        <f>DD$2*EXP(- DD$1 * ($B73*_c1+$C73*_c2+$D73*_c3+'Input spectra'!$Y72))</f>
        <v>0</v>
      </c>
      <c r="DE73">
        <f>DE$2*EXP(- DE$1 * ($B73*_c1+$C73*_c2+$D73*_c3+'Input spectra'!$Y72))</f>
        <v>0</v>
      </c>
      <c r="DF73">
        <f>DF$2*EXP(- DF$1 * ($B73*_c1+$C73*_c2+$D73*_c3+'Input spectra'!$Y72))</f>
        <v>0</v>
      </c>
      <c r="DG73">
        <f>DG$2*EXP(- DG$1 * ($B73*_c1+$C73*_c2+$D73*_c3+'Input spectra'!$Y72))</f>
        <v>0</v>
      </c>
      <c r="DH73">
        <f>DH$2*EXP(- DH$1 * ($B73*_c1+$C73*_c2+$D73*_c3+'Input spectra'!$Y72))</f>
        <v>0</v>
      </c>
      <c r="DI73">
        <f>DI$2*EXP(- DI$1 * ($B73*_c1+$C73*_c2+$D73*_c3+'Input spectra'!$Y72))</f>
        <v>0</v>
      </c>
      <c r="DJ73">
        <f>DJ$2*EXP(- DJ$1 * ($B73*_c1+$C73*_c2+$D73*_c3+'Input spectra'!$Y72))</f>
        <v>0</v>
      </c>
      <c r="DK73">
        <f>DK$2*EXP(- DK$1 * ($B73*_c1+$C73*_c2+$D73*_c3+'Input spectra'!$Y72))</f>
        <v>0</v>
      </c>
      <c r="DL73">
        <f>DL$2*EXP(- DL$1 * ($B73*_c1+$C73*_c2+$D73*_c3+'Input spectra'!$Y72))</f>
        <v>0</v>
      </c>
      <c r="DM73">
        <f>DM$2*EXP(- DM$1 * ($B73*_c1+$C73*_c2+$D73*_c3+'Input spectra'!$Y72))</f>
        <v>0</v>
      </c>
      <c r="DN73">
        <f>DN$2*EXP(- DN$1 * ($B73*_c1+$C73*_c2+$D73*_c3+'Input spectra'!$Y72))</f>
        <v>0</v>
      </c>
      <c r="DO73">
        <f>DO$2*EXP(- DO$1 * ($B73*_c1+$C73*_c2+$D73*_c3+'Input spectra'!$Y72))</f>
        <v>0</v>
      </c>
      <c r="DP73">
        <f>DP$2*EXP(- DP$1 * ($B73*_c1+$C73*_c2+$D73*_c3+'Input spectra'!$Y72))</f>
        <v>0</v>
      </c>
      <c r="DQ73">
        <f>DQ$2*EXP(- DQ$1 * ($B73*_c1+$C73*_c2+$D73*_c3+'Input spectra'!$Y72))</f>
        <v>0</v>
      </c>
      <c r="DR73">
        <f>DR$2*EXP(- DR$1 * ($B73*_c1+$C73*_c2+$D73*_c3+'Input spectra'!$Y72))</f>
        <v>0</v>
      </c>
      <c r="DS73">
        <f>DS$2*EXP(- DS$1 * ($B73*_c1+$C73*_c2+$D73*_c3+'Input spectra'!$Y72))</f>
        <v>0</v>
      </c>
      <c r="DT73">
        <f>DT$2*EXP(- DT$1 * ($B73*_c1+$C73*_c2+$D73*_c3+'Input spectra'!$Y72))</f>
        <v>0</v>
      </c>
      <c r="DU73">
        <f>DU$2*EXP(- DU$1 * ($B73*_c1+$C73*_c2+$D73*_c3+'Input spectra'!$Y72))</f>
        <v>0</v>
      </c>
      <c r="DV73">
        <f>DV$2*EXP(- DV$1 * ($B73*_c1+$C73*_c2+$D73*_c3+'Input spectra'!$Y72))</f>
        <v>0</v>
      </c>
      <c r="DW73">
        <f>DW$2*EXP(- DW$1 * ($B73*_c1+$C73*_c2+$D73*_c3+'Input spectra'!$Y72))</f>
        <v>0</v>
      </c>
      <c r="DX73">
        <f>DX$2*EXP(- DX$1 * ($B73*_c1+$C73*_c2+$D73*_c3+'Input spectra'!$Y72))</f>
        <v>0</v>
      </c>
      <c r="DY73">
        <f>DY$2*EXP(- DY$1 * ($B73*_c1+$C73*_c2+$D73*_c3+'Input spectra'!$Y72))</f>
        <v>0</v>
      </c>
      <c r="DZ73">
        <f>DZ$2*EXP(- DZ$1 * ($B73*_c1+$C73*_c2+$D73*_c3+'Input spectra'!$Y72))</f>
        <v>0</v>
      </c>
      <c r="EA73">
        <f>EA$2*EXP(- EA$1 * ($B73*_c1+$C73*_c2+$D73*_c3+'Input spectra'!$Y72))</f>
        <v>0</v>
      </c>
      <c r="EB73">
        <f>EB$2*EXP(- EB$1 * ($B73*_c1+$C73*_c2+$D73*_c3+'Input spectra'!$Y72))</f>
        <v>0</v>
      </c>
      <c r="EC73">
        <f>EC$2*EXP(- EC$1 * ($B73*_c1+$C73*_c2+$D73*_c3+'Input spectra'!$Y72))</f>
        <v>0</v>
      </c>
      <c r="ED73">
        <f>ED$2*EXP(- ED$1 * ($B73*_c1+$C73*_c2+$D73*_c3+'Input spectra'!$Y72))</f>
        <v>0</v>
      </c>
      <c r="EE73">
        <f>EE$2*EXP(- EE$1 * ($B73*_c1+$C73*_c2+$D73*_c3+'Input spectra'!$Y72))</f>
        <v>0</v>
      </c>
      <c r="EF73">
        <f>EF$2*EXP(- EF$1 * ($B73*_c1+$C73*_c2+$D73*_c3+'Input spectra'!$Y72))</f>
        <v>0</v>
      </c>
      <c r="EG73">
        <f>EG$2*EXP(- EG$1 * ($B73*_c1+$C73*_c2+$D73*_c3+'Input spectra'!$Y72))</f>
        <v>0</v>
      </c>
      <c r="EH73">
        <f>EH$2*EXP(- EH$1 * ($B73*_c1+$C73*_c2+$D73*_c3+'Input spectra'!$Y72))</f>
        <v>0</v>
      </c>
      <c r="EI73">
        <f>EI$2*EXP(- EI$1 * ($B73*_c1+$C73*_c2+$D73*_c3+'Input spectra'!$Y72))</f>
        <v>0</v>
      </c>
      <c r="EJ73">
        <f>EJ$2*EXP(- EJ$1 * ($B73*_c1+$C73*_c2+$D73*_c3+'Input spectra'!$Y72))</f>
        <v>0</v>
      </c>
      <c r="EK73">
        <f>EK$2*EXP(- EK$1 * ($B73*_c1+$C73*_c2+$D73*_c3+'Input spectra'!$Y72))</f>
        <v>0</v>
      </c>
      <c r="EL73">
        <f>EL$2*EXP(- EL$1 * ($B73*_c1+$C73*_c2+$D73*_c3+'Input spectra'!$Y72))</f>
        <v>0</v>
      </c>
      <c r="EM73">
        <f>EM$2*EXP(- EM$1 * ($B73*_c1+$C73*_c2+$D73*_c3+'Input spectra'!$Y72))</f>
        <v>0</v>
      </c>
      <c r="EN73">
        <f>EN$2*EXP(- EN$1 * ($B73*_c1+$C73*_c2+$D73*_c3+'Input spectra'!$Y72))</f>
        <v>0</v>
      </c>
      <c r="EO73">
        <f>EO$2*EXP(- EO$1 * ($B73*_c1+$C73*_c2+$D73*_c3+'Input spectra'!$Y72))</f>
        <v>0</v>
      </c>
      <c r="EP73">
        <f>EP$2*EXP(- EP$1 * ($B73*_c1+$C73*_c2+$D73*_c3+'Input spectra'!$Y72))</f>
        <v>0</v>
      </c>
      <c r="EQ73">
        <f>EQ$2*EXP(- EQ$1 * ($B73*_c1+$C73*_c2+$D73*_c3+'Input spectra'!$Y72))</f>
        <v>0</v>
      </c>
      <c r="ER73">
        <f>ER$2*EXP(- ER$1 * ($B73*_c1+$C73*_c2+$D73*_c3+'Input spectra'!$Y72))</f>
        <v>0</v>
      </c>
      <c r="ES73">
        <f>ES$2*EXP(- ES$1 * ($B73*_c1+$C73*_c2+$D73*_c3+'Input spectra'!$Y72))</f>
        <v>0</v>
      </c>
      <c r="ET73">
        <f>ET$2*EXP(- ET$1 * ($B73*_c1+$C73*_c2+$D73*_c3+'Input spectra'!$Y72))</f>
        <v>0</v>
      </c>
      <c r="EU73">
        <f>EU$2*EXP(- EU$1 * ($B73*_c1+$C73*_c2+$D73*_c3+'Input spectra'!$Y72))</f>
        <v>0</v>
      </c>
      <c r="EV73">
        <f>EV$2*EXP(- EV$1 * ($B73*_c1+$C73*_c2+$D73*_c3+'Input spectra'!$Y72))</f>
        <v>0</v>
      </c>
      <c r="EW73">
        <f>EW$2*EXP(- EW$1 * ($B73*_c1+$C73*_c2+$D73*_c3+'Input spectra'!$Y72))</f>
        <v>0</v>
      </c>
      <c r="EX73">
        <f>EX$2*EXP(- EX$1 * ($B73*_c1+$C73*_c2+$D73*_c3+'Input spectra'!$Y72))</f>
        <v>0</v>
      </c>
      <c r="EY73">
        <f>EY$2*EXP(- EY$1 * ($B73*_c1+$C73*_c2+$D73*_c3+'Input spectra'!$Y72))</f>
        <v>0</v>
      </c>
      <c r="FA73">
        <f t="shared" si="1"/>
        <v>0.86429586790704127</v>
      </c>
      <c r="FD73">
        <f>(1-EXP(-($B73*_c1+$C73*_c2+$D73*_c3+'Input spectra'!$Y72)*_t))/2</f>
        <v>1.2714206299570763E-2</v>
      </c>
      <c r="FE73">
        <f>LN(1-FD73)/(-($B73*_c1+$C73*_c2+$D73*_c3+'Input spectra'!$Y72))</f>
        <v>0.24839021311871518</v>
      </c>
    </row>
    <row r="74" spans="1:161" x14ac:dyDescent="0.25">
      <c r="A74">
        <v>635</v>
      </c>
      <c r="B74">
        <f>'Input spectra'!B73</f>
        <v>0</v>
      </c>
      <c r="C74">
        <f>'Input spectra'!D73</f>
        <v>0</v>
      </c>
      <c r="D74">
        <f>'Input spectra'!F73</f>
        <v>0</v>
      </c>
      <c r="E74">
        <f>E$2*EXP(- E$1 * ($B74*_c1+$C74*_c2+$D74*_c3+'Input spectra'!$Y73))</f>
        <v>2.0653927966864227E-2</v>
      </c>
      <c r="F74">
        <f>F$2*EXP(- F$1 * ($B74*_c1+$C74*_c2+$D74*_c3+'Input spectra'!$Y73))</f>
        <v>2.0398824604513505E-2</v>
      </c>
      <c r="G74">
        <f>G$2*EXP(- G$1 * ($B74*_c1+$C74*_c2+$D74*_c3+'Input spectra'!$Y73))</f>
        <v>2.0145787869652609E-2</v>
      </c>
      <c r="H74">
        <f>H$2*EXP(- H$1 * ($B74*_c1+$C74*_c2+$D74*_c3+'Input spectra'!$Y73))</f>
        <v>1.9894803308816201E-2</v>
      </c>
      <c r="I74">
        <f>I$2*EXP(- I$1 * ($B74*_c1+$C74*_c2+$D74*_c3+'Input spectra'!$Y73))</f>
        <v>1.964585656225782E-2</v>
      </c>
      <c r="J74">
        <f>J$2*EXP(- J$1 * ($B74*_c1+$C74*_c2+$D74*_c3+'Input spectra'!$Y73))</f>
        <v>1.9398933363369647E-2</v>
      </c>
      <c r="K74">
        <f>K$2*EXP(- K$1 * ($B74*_c1+$C74*_c2+$D74*_c3+'Input spectra'!$Y73))</f>
        <v>1.9154019538105752E-2</v>
      </c>
      <c r="L74">
        <f>L$2*EXP(- L$1 * ($B74*_c1+$C74*_c2+$D74*_c3+'Input spectra'!$Y73))</f>
        <v>1.8911101004408785E-2</v>
      </c>
      <c r="M74">
        <f>M$2*EXP(- M$1 * ($B74*_c1+$C74*_c2+$D74*_c3+'Input spectra'!$Y73))</f>
        <v>1.8670163771640151E-2</v>
      </c>
      <c r="N74">
        <f>N$2*EXP(- N$1 * ($B74*_c1+$C74*_c2+$D74*_c3+'Input spectra'!$Y73))</f>
        <v>1.8431193940013559E-2</v>
      </c>
      <c r="O74">
        <f>O$2*EXP(- O$1 * ($B74*_c1+$C74*_c2+$D74*_c3+'Input spectra'!$Y73))</f>
        <v>1.8194177700032007E-2</v>
      </c>
      <c r="P74">
        <f>P$2*EXP(- P$1 * ($B74*_c1+$C74*_c2+$D74*_c3+'Input spectra'!$Y73))</f>
        <v>1.7959101331928125E-2</v>
      </c>
      <c r="Q74">
        <f>Q$2*EXP(- Q$1 * ($B74*_c1+$C74*_c2+$D74*_c3+'Input spectra'!$Y73))</f>
        <v>1.7725951205107896E-2</v>
      </c>
      <c r="R74">
        <f>R$2*EXP(- R$1 * ($B74*_c1+$C74*_c2+$D74*_c3+'Input spectra'!$Y73))</f>
        <v>1.7494713777597714E-2</v>
      </c>
      <c r="S74">
        <f>S$2*EXP(- S$1 * ($B74*_c1+$C74*_c2+$D74*_c3+'Input spectra'!$Y73))</f>
        <v>1.726537559549474E-2</v>
      </c>
      <c r="T74">
        <f>T$2*EXP(- T$1 * ($B74*_c1+$C74*_c2+$D74*_c3+'Input spectra'!$Y73))</f>
        <v>1.7037923292420602E-2</v>
      </c>
      <c r="U74">
        <f>U$2*EXP(- U$1 * ($B74*_c1+$C74*_c2+$D74*_c3+'Input spectra'!$Y73))</f>
        <v>1.681234358897836E-2</v>
      </c>
      <c r="V74">
        <f>V$2*EXP(- V$1 * ($B74*_c1+$C74*_c2+$D74*_c3+'Input spectra'!$Y73))</f>
        <v>1.6588623292212702E-2</v>
      </c>
      <c r="W74">
        <f>W$2*EXP(- W$1 * ($B74*_c1+$C74*_c2+$D74*_c3+'Input spectra'!$Y73))</f>
        <v>1.6366749295073448E-2</v>
      </c>
      <c r="X74">
        <f>X$2*EXP(- X$1 * ($B74*_c1+$C74*_c2+$D74*_c3+'Input spectra'!$Y73))</f>
        <v>1.6146708575882233E-2</v>
      </c>
      <c r="Y74">
        <f>Y$2*EXP(- Y$1 * ($B74*_c1+$C74*_c2+$D74*_c3+'Input spectra'!$Y73))</f>
        <v>1.5928488197802401E-2</v>
      </c>
      <c r="Z74">
        <f>Z$2*EXP(- Z$1 * ($B74*_c1+$C74*_c2+$D74*_c3+'Input spectra'!$Y73))</f>
        <v>1.5712075308312097E-2</v>
      </c>
      <c r="AA74">
        <f>AA$2*EXP(- AA$1 * ($B74*_c1+$C74*_c2+$D74*_c3+'Input spectra'!$Y73))</f>
        <v>1.5497457138680545E-2</v>
      </c>
      <c r="AB74">
        <f>AB$2*EXP(- AB$1 * ($B74*_c1+$C74*_c2+$D74*_c3+'Input spectra'!$Y73))</f>
        <v>1.5284621003447419E-2</v>
      </c>
      <c r="AC74">
        <f>AC$2*EXP(- AC$1 * ($B74*_c1+$C74*_c2+$D74*_c3+'Input spectra'!$Y73))</f>
        <v>1.5073554299905416E-2</v>
      </c>
      <c r="AD74">
        <f>AD$2*EXP(- AD$1 * ($B74*_c1+$C74*_c2+$D74*_c3+'Input spectra'!$Y73))</f>
        <v>1.4864244507585906E-2</v>
      </c>
      <c r="AE74">
        <f>AE$2*EXP(- AE$1 * ($B74*_c1+$C74*_c2+$D74*_c3+'Input spectra'!$Y73))</f>
        <v>1.4656679187747653E-2</v>
      </c>
      <c r="AF74">
        <f>AF$2*EXP(- AF$1 * ($B74*_c1+$C74*_c2+$D74*_c3+'Input spectra'!$Y73))</f>
        <v>1.4450845982868681E-2</v>
      </c>
      <c r="AG74">
        <f>AG$2*EXP(- AG$1 * ($B74*_c1+$C74*_c2+$D74*_c3+'Input spectra'!$Y73))</f>
        <v>1.4246732616141128E-2</v>
      </c>
      <c r="AH74">
        <f>AH$2*EXP(- AH$1 * ($B74*_c1+$C74*_c2+$D74*_c3+'Input spectra'!$Y73))</f>
        <v>1.4044326890969176E-2</v>
      </c>
      <c r="AI74">
        <f>AI$2*EXP(- AI$1 * ($B74*_c1+$C74*_c2+$D74*_c3+'Input spectra'!$Y73))</f>
        <v>1.3843616690470012E-2</v>
      </c>
      <c r="AJ74">
        <f>AJ$2*EXP(- AJ$1 * ($B74*_c1+$C74*_c2+$D74*_c3+'Input spectra'!$Y73))</f>
        <v>1.3644589976977773E-2</v>
      </c>
      <c r="AK74">
        <f>AK$2*EXP(- AK$1 * ($B74*_c1+$C74*_c2+$D74*_c3+'Input spectra'!$Y73))</f>
        <v>1.3447234791550484E-2</v>
      </c>
      <c r="AL74">
        <f>AL$2*EXP(- AL$1 * ($B74*_c1+$C74*_c2+$D74*_c3+'Input spectra'!$Y73))</f>
        <v>1.3251539253479959E-2</v>
      </c>
      <c r="AM74">
        <f>AM$2*EXP(- AM$1 * ($B74*_c1+$C74*_c2+$D74*_c3+'Input spectra'!$Y73))</f>
        <v>1.3057491559804691E-2</v>
      </c>
      <c r="AN74">
        <f>AN$2*EXP(- AN$1 * ($B74*_c1+$C74*_c2+$D74*_c3+'Input spectra'!$Y73))</f>
        <v>1.2865079984825627E-2</v>
      </c>
      <c r="AO74">
        <f>AO$2*EXP(- AO$1 * ($B74*_c1+$C74*_c2+$D74*_c3+'Input spectra'!$Y73))</f>
        <v>1.2674292879624882E-2</v>
      </c>
      <c r="AP74">
        <f>AP$2*EXP(- AP$1 * ($B74*_c1+$C74*_c2+$D74*_c3+'Input spectra'!$Y73))</f>
        <v>1.2485118671587371E-2</v>
      </c>
      <c r="AQ74">
        <f>AQ$2*EXP(- AQ$1 * ($B74*_c1+$C74*_c2+$D74*_c3+'Input spectra'!$Y73))</f>
        <v>1.2297545863925299E-2</v>
      </c>
      <c r="AR74">
        <f>AR$2*EXP(- AR$1 * ($B74*_c1+$C74*_c2+$D74*_c3+'Input spectra'!$Y73))</f>
        <v>1.2111563035205516E-2</v>
      </c>
      <c r="AS74">
        <f>AS$2*EXP(- AS$1 * ($B74*_c1+$C74*_c2+$D74*_c3+'Input spectra'!$Y73))</f>
        <v>1.1927158838879756E-2</v>
      </c>
      <c r="AT74">
        <f>AT$2*EXP(- AT$1 * ($B74*_c1+$C74*_c2+$D74*_c3+'Input spectra'!$Y73))</f>
        <v>1.1744322002817675E-2</v>
      </c>
      <c r="AU74">
        <f>AU$2*EXP(- AU$1 * ($B74*_c1+$C74*_c2+$D74*_c3+'Input spectra'!$Y73))</f>
        <v>1.1563041328842687E-2</v>
      </c>
      <c r="AV74">
        <f>AV$2*EXP(- AV$1 * ($B74*_c1+$C74*_c2+$D74*_c3+'Input spectra'!$Y73))</f>
        <v>1.1383305692270687E-2</v>
      </c>
      <c r="AW74">
        <f>AW$2*EXP(- AW$1 * ($B74*_c1+$C74*_c2+$D74*_c3+'Input spectra'!$Y73))</f>
        <v>1.1205104041451443E-2</v>
      </c>
      <c r="AX74">
        <f>AX$2*EXP(- AX$1 * ($B74*_c1+$C74*_c2+$D74*_c3+'Input spectra'!$Y73))</f>
        <v>1.102842539731284E-2</v>
      </c>
      <c r="AY74">
        <f>AY$2*EXP(- AY$1 * ($B74*_c1+$C74*_c2+$D74*_c3+'Input spectra'!$Y73))</f>
        <v>9.7972001787913036E-3</v>
      </c>
      <c r="AZ74">
        <f>AZ$2*EXP(- AZ$1 * ($B74*_c1+$C74*_c2+$D74*_c3+'Input spectra'!$Y73))</f>
        <v>8.3660535564224463E-3</v>
      </c>
      <c r="BA74">
        <f>BA$2*EXP(- BA$1 * ($B74*_c1+$C74*_c2+$D74*_c3+'Input spectra'!$Y73))</f>
        <v>7.5261757260457716E-3</v>
      </c>
      <c r="BB74">
        <f>BB$2*EXP(- BB$1 * ($B74*_c1+$C74*_c2+$D74*_c3+'Input spectra'!$Y73))</f>
        <v>6.8896927623763697E-3</v>
      </c>
      <c r="BC74">
        <f>BC$2*EXP(- BC$1 * ($B74*_c1+$C74*_c2+$D74*_c3+'Input spectra'!$Y73))</f>
        <v>6.3695153718711624E-3</v>
      </c>
      <c r="BD74">
        <f>BD$2*EXP(- BD$1 * ($B74*_c1+$C74*_c2+$D74*_c3+'Input spectra'!$Y73))</f>
        <v>5.9278663554944528E-3</v>
      </c>
      <c r="BE74">
        <f>BE$2*EXP(- BE$1 * ($B74*_c1+$C74*_c2+$D74*_c3+'Input spectra'!$Y73))</f>
        <v>5.544032573270373E-3</v>
      </c>
      <c r="BF74">
        <f>BF$2*EXP(- BF$1 * ($B74*_c1+$C74*_c2+$D74*_c3+'Input spectra'!$Y73))</f>
        <v>5.2050937509560188E-3</v>
      </c>
      <c r="BG74">
        <f>BG$2*EXP(- BG$1 * ($B74*_c1+$C74*_c2+$D74*_c3+'Input spectra'!$Y73))</f>
        <v>4.9022969885759325E-3</v>
      </c>
      <c r="BH74">
        <f>BH$2*EXP(- BH$1 * ($B74*_c1+$C74*_c2+$D74*_c3+'Input spectra'!$Y73))</f>
        <v>4.6293618927191731E-3</v>
      </c>
      <c r="BI74">
        <f>BI$2*EXP(- BI$1 * ($B74*_c1+$C74*_c2+$D74*_c3+'Input spectra'!$Y73))</f>
        <v>4.3815877300196673E-3</v>
      </c>
      <c r="BJ74">
        <f>BJ$2*EXP(- BJ$1 * ($B74*_c1+$C74*_c2+$D74*_c3+'Input spectra'!$Y73))</f>
        <v>4.1553406518290651E-3</v>
      </c>
      <c r="BK74">
        <f>BK$2*EXP(- BK$1 * ($B74*_c1+$C74*_c2+$D74*_c3+'Input spectra'!$Y73))</f>
        <v>3.9477392101244617E-3</v>
      </c>
      <c r="BL74">
        <f>BL$2*EXP(- BL$1 * ($B74*_c1+$C74*_c2+$D74*_c3+'Input spectra'!$Y73))</f>
        <v>3.7564512432307321E-3</v>
      </c>
      <c r="BM74">
        <f>BM$2*EXP(- BM$1 * ($B74*_c1+$C74*_c2+$D74*_c3+'Input spectra'!$Y73))</f>
        <v>3.5795570838414569E-3</v>
      </c>
      <c r="BN74">
        <f>BN$2*EXP(- BN$1 * ($B74*_c1+$C74*_c2+$D74*_c3+'Input spectra'!$Y73))</f>
        <v>3.4154541930984184E-3</v>
      </c>
      <c r="BO74">
        <f>BO$2*EXP(- BO$1 * ($B74*_c1+$C74*_c2+$D74*_c3+'Input spectra'!$Y73))</f>
        <v>3.2627887174808785E-3</v>
      </c>
      <c r="BP74">
        <f>BP$2*EXP(- BP$1 * ($B74*_c1+$C74*_c2+$D74*_c3+'Input spectra'!$Y73))</f>
        <v>3.1204051396346395E-3</v>
      </c>
      <c r="BQ74">
        <f>BQ$2*EXP(- BQ$1 * ($B74*_c1+$C74*_c2+$D74*_c3+'Input spectra'!$Y73))</f>
        <v>2.9873084439793335E-3</v>
      </c>
      <c r="BR74">
        <f>BR$2*EXP(- BR$1 * ($B74*_c1+$C74*_c2+$D74*_c3+'Input spectra'!$Y73))</f>
        <v>2.8626351563466801E-3</v>
      </c>
      <c r="BS74">
        <f>BS$2*EXP(- BS$1 * ($B74*_c1+$C74*_c2+$D74*_c3+'Input spectra'!$Y73))</f>
        <v>2.7456308144803666E-3</v>
      </c>
      <c r="BT74">
        <f>BT$2*EXP(- BT$1 * ($B74*_c1+$C74*_c2+$D74*_c3+'Input spectra'!$Y73))</f>
        <v>2.6356321891337076E-3</v>
      </c>
      <c r="BU74">
        <f>BU$2*EXP(- BU$1 * ($B74*_c1+$C74*_c2+$D74*_c3+'Input spectra'!$Y73))</f>
        <v>2.5320530747969814E-3</v>
      </c>
      <c r="BV74">
        <f>BV$2*EXP(- BV$1 * ($B74*_c1+$C74*_c2+$D74*_c3+'Input spectra'!$Y73))</f>
        <v>2.4343728037813715E-3</v>
      </c>
      <c r="BW74">
        <f>BW$2*EXP(- BW$1 * ($B74*_c1+$C74*_c2+$D74*_c3+'Input spectra'!$Y73))</f>
        <v>2.3421268665998699E-3</v>
      </c>
      <c r="BX74">
        <f>BX$2*EXP(- BX$1 * ($B74*_c1+$C74*_c2+$D74*_c3+'Input spectra'!$Y73))</f>
        <v>2.2548991816130123E-3</v>
      </c>
      <c r="BY74">
        <f>BY$2*EXP(- BY$1 * ($B74*_c1+$C74*_c2+$D74*_c3+'Input spectra'!$Y73))</f>
        <v>2.1723156705947852E-3</v>
      </c>
      <c r="BZ74">
        <f>BZ$2*EXP(- BZ$1 * ($B74*_c1+$C74*_c2+$D74*_c3+'Input spectra'!$Y73))</f>
        <v>2.0940388789282495E-3</v>
      </c>
      <c r="CA74">
        <f>CA$2*EXP(- CA$1 * ($B74*_c1+$C74*_c2+$D74*_c3+'Input spectra'!$Y73))</f>
        <v>2.0197634392247676E-3</v>
      </c>
      <c r="CB74">
        <f>CB$2*EXP(- CB$1 * ($B74*_c1+$C74*_c2+$D74*_c3+'Input spectra'!$Y73))</f>
        <v>1.9492122217432213E-3</v>
      </c>
      <c r="CC74">
        <f>CC$2*EXP(- CC$1 * ($B74*_c1+$C74*_c2+$D74*_c3+'Input spectra'!$Y73))</f>
        <v>1.8821330484705128E-3</v>
      </c>
      <c r="CD74">
        <f>CD$2*EXP(- CD$1 * ($B74*_c1+$C74*_c2+$D74*_c3+'Input spectra'!$Y73))</f>
        <v>1.818295873158004E-3</v>
      </c>
      <c r="CE74">
        <f>CE$2*EXP(- CE$1 * ($B74*_c1+$C74*_c2+$D74*_c3+'Input spectra'!$Y73))</f>
        <v>1.7574903491277857E-3</v>
      </c>
      <c r="CF74">
        <f>CF$2*EXP(- CF$1 * ($B74*_c1+$C74*_c2+$D74*_c3+'Input spectra'!$Y73))</f>
        <v>1.6995237217878329E-3</v>
      </c>
      <c r="CG74">
        <f>CG$2*EXP(- CG$1 * ($B74*_c1+$C74*_c2+$D74*_c3+'Input spectra'!$Y73))</f>
        <v>1.6442189946206307E-3</v>
      </c>
      <c r="CH74">
        <f>CH$2*EXP(- CH$1 * ($B74*_c1+$C74*_c2+$D74*_c3+'Input spectra'!$Y73))</f>
        <v>1.5914133267329602E-3</v>
      </c>
      <c r="CI74">
        <f>CI$2*EXP(- CI$1 * ($B74*_c1+$C74*_c2+$D74*_c3+'Input spectra'!$Y73))</f>
        <v>1.5409566274622365E-3</v>
      </c>
      <c r="CJ74">
        <f>CJ$2*EXP(- CJ$1 * ($B74*_c1+$C74*_c2+$D74*_c3+'Input spectra'!$Y73))</f>
        <v>1.4927103194635142E-3</v>
      </c>
      <c r="CK74">
        <f>CK$2*EXP(- CK$1 * ($B74*_c1+$C74*_c2+$D74*_c3+'Input spectra'!$Y73))</f>
        <v>1.4465462464789474E-3</v>
      </c>
      <c r="CL74">
        <f>CL$2*EXP(- CL$1 * ($B74*_c1+$C74*_c2+$D74*_c3+'Input spectra'!$Y73))</f>
        <v>1.4023457058661918E-3</v>
      </c>
      <c r="CM74">
        <f>CM$2*EXP(- CM$1 * ($B74*_c1+$C74*_c2+$D74*_c3+'Input spectra'!$Y73))</f>
        <v>1.3599985891237848E-3</v>
      </c>
      <c r="CN74">
        <f>CN$2*EXP(- CN$1 * ($B74*_c1+$C74*_c2+$D74*_c3+'Input spectra'!$Y73))</f>
        <v>1.3194026162457548E-3</v>
      </c>
      <c r="CO74">
        <f>CO$2*EXP(- CO$1 * ($B74*_c1+$C74*_c2+$D74*_c3+'Input spectra'!$Y73))</f>
        <v>1.2804626518779468E-3</v>
      </c>
      <c r="CP74">
        <f>CP$2*EXP(- CP$1 * ($B74*_c1+$C74*_c2+$D74*_c3+'Input spectra'!$Y73))</f>
        <v>1.2430900930231242E-3</v>
      </c>
      <c r="CQ74">
        <f>CQ$2*EXP(- CQ$1 * ($B74*_c1+$C74*_c2+$D74*_c3+'Input spectra'!$Y73))</f>
        <v>1.2072023195204386E-3</v>
      </c>
      <c r="CR74">
        <f>CR$2*EXP(- CR$1 * ($B74*_c1+$C74*_c2+$D74*_c3+'Input spectra'!$Y73))</f>
        <v>1.1727221997622939E-3</v>
      </c>
      <c r="CS74">
        <f>CS$2*EXP(- CS$1 * ($B74*_c1+$C74*_c2+$D74*_c3+'Input spectra'!$Y73))</f>
        <v>7.5452712859009165E-4</v>
      </c>
      <c r="CT74">
        <f>CT$2*EXP(- CT$1 * ($B74*_c1+$C74*_c2+$D74*_c3+'Input spectra'!$Y73))</f>
        <v>4.8974311628200773E-4</v>
      </c>
      <c r="CU74">
        <f>CU$2*EXP(- CU$1 * ($B74*_c1+$C74*_c2+$D74*_c3+'Input spectra'!$Y73))</f>
        <v>3.389347938524877E-4</v>
      </c>
      <c r="CV74">
        <f>CV$2*EXP(- CV$1 * ($B74*_c1+$C74*_c2+$D74*_c3+'Input spectra'!$Y73))</f>
        <v>2.3562230974064058E-4</v>
      </c>
      <c r="CW74">
        <f>CW$2*EXP(- CW$1 * ($B74*_c1+$C74*_c2+$D74*_c3+'Input spectra'!$Y73))</f>
        <v>1.6077484157308493E-4</v>
      </c>
      <c r="CX74">
        <f>CX$2*EXP(- CX$1 * ($B74*_c1+$C74*_c2+$D74*_c3+'Input spectra'!$Y73))</f>
        <v>1.0561335156181103E-4</v>
      </c>
      <c r="CY74">
        <f>CY$2*EXP(- CY$1 * ($B74*_c1+$C74*_c2+$D74*_c3+'Input spectra'!$Y73))</f>
        <v>6.5178961235984084E-5</v>
      </c>
      <c r="CZ74">
        <f>CZ$2*EXP(- CZ$1 * ($B74*_c1+$C74*_c2+$D74*_c3+'Input spectra'!$Y73))</f>
        <v>3.6321348857350071E-5</v>
      </c>
      <c r="DA74">
        <f>DA$2*EXP(- DA$1 * ($B74*_c1+$C74*_c2+$D74*_c3+'Input spectra'!$Y73))</f>
        <v>1.6877509003083095E-5</v>
      </c>
      <c r="DB74">
        <f>DB$2*EXP(- DB$1 * ($B74*_c1+$C74*_c2+$D74*_c3+'Input spectra'!$Y73))</f>
        <v>5.2778132530869244E-6</v>
      </c>
      <c r="DC74">
        <f>DC$2*EXP(- DC$1 * ($B74*_c1+$C74*_c2+$D74*_c3+'Input spectra'!$Y73))</f>
        <v>3.3502471839124812E-7</v>
      </c>
      <c r="DD74">
        <f>DD$2*EXP(- DD$1 * ($B74*_c1+$C74*_c2+$D74*_c3+'Input spectra'!$Y73))</f>
        <v>0</v>
      </c>
      <c r="DE74">
        <f>DE$2*EXP(- DE$1 * ($B74*_c1+$C74*_c2+$D74*_c3+'Input spectra'!$Y73))</f>
        <v>0</v>
      </c>
      <c r="DF74">
        <f>DF$2*EXP(- DF$1 * ($B74*_c1+$C74*_c2+$D74*_c3+'Input spectra'!$Y73))</f>
        <v>0</v>
      </c>
      <c r="DG74">
        <f>DG$2*EXP(- DG$1 * ($B74*_c1+$C74*_c2+$D74*_c3+'Input spectra'!$Y73))</f>
        <v>0</v>
      </c>
      <c r="DH74">
        <f>DH$2*EXP(- DH$1 * ($B74*_c1+$C74*_c2+$D74*_c3+'Input spectra'!$Y73))</f>
        <v>0</v>
      </c>
      <c r="DI74">
        <f>DI$2*EXP(- DI$1 * ($B74*_c1+$C74*_c2+$D74*_c3+'Input spectra'!$Y73))</f>
        <v>0</v>
      </c>
      <c r="DJ74">
        <f>DJ$2*EXP(- DJ$1 * ($B74*_c1+$C74*_c2+$D74*_c3+'Input spectra'!$Y73))</f>
        <v>0</v>
      </c>
      <c r="DK74">
        <f>DK$2*EXP(- DK$1 * ($B74*_c1+$C74*_c2+$D74*_c3+'Input spectra'!$Y73))</f>
        <v>0</v>
      </c>
      <c r="DL74">
        <f>DL$2*EXP(- DL$1 * ($B74*_c1+$C74*_c2+$D74*_c3+'Input spectra'!$Y73))</f>
        <v>0</v>
      </c>
      <c r="DM74">
        <f>DM$2*EXP(- DM$1 * ($B74*_c1+$C74*_c2+$D74*_c3+'Input spectra'!$Y73))</f>
        <v>0</v>
      </c>
      <c r="DN74">
        <f>DN$2*EXP(- DN$1 * ($B74*_c1+$C74*_c2+$D74*_c3+'Input spectra'!$Y73))</f>
        <v>0</v>
      </c>
      <c r="DO74">
        <f>DO$2*EXP(- DO$1 * ($B74*_c1+$C74*_c2+$D74*_c3+'Input spectra'!$Y73))</f>
        <v>0</v>
      </c>
      <c r="DP74">
        <f>DP$2*EXP(- DP$1 * ($B74*_c1+$C74*_c2+$D74*_c3+'Input spectra'!$Y73))</f>
        <v>0</v>
      </c>
      <c r="DQ74">
        <f>DQ$2*EXP(- DQ$1 * ($B74*_c1+$C74*_c2+$D74*_c3+'Input spectra'!$Y73))</f>
        <v>0</v>
      </c>
      <c r="DR74">
        <f>DR$2*EXP(- DR$1 * ($B74*_c1+$C74*_c2+$D74*_c3+'Input spectra'!$Y73))</f>
        <v>0</v>
      </c>
      <c r="DS74">
        <f>DS$2*EXP(- DS$1 * ($B74*_c1+$C74*_c2+$D74*_c3+'Input spectra'!$Y73))</f>
        <v>0</v>
      </c>
      <c r="DT74">
        <f>DT$2*EXP(- DT$1 * ($B74*_c1+$C74*_c2+$D74*_c3+'Input spectra'!$Y73))</f>
        <v>0</v>
      </c>
      <c r="DU74">
        <f>DU$2*EXP(- DU$1 * ($B74*_c1+$C74*_c2+$D74*_c3+'Input spectra'!$Y73))</f>
        <v>0</v>
      </c>
      <c r="DV74">
        <f>DV$2*EXP(- DV$1 * ($B74*_c1+$C74*_c2+$D74*_c3+'Input spectra'!$Y73))</f>
        <v>0</v>
      </c>
      <c r="DW74">
        <f>DW$2*EXP(- DW$1 * ($B74*_c1+$C74*_c2+$D74*_c3+'Input spectra'!$Y73))</f>
        <v>0</v>
      </c>
      <c r="DX74">
        <f>DX$2*EXP(- DX$1 * ($B74*_c1+$C74*_c2+$D74*_c3+'Input spectra'!$Y73))</f>
        <v>0</v>
      </c>
      <c r="DY74">
        <f>DY$2*EXP(- DY$1 * ($B74*_c1+$C74*_c2+$D74*_c3+'Input spectra'!$Y73))</f>
        <v>0</v>
      </c>
      <c r="DZ74">
        <f>DZ$2*EXP(- DZ$1 * ($B74*_c1+$C74*_c2+$D74*_c3+'Input spectra'!$Y73))</f>
        <v>0</v>
      </c>
      <c r="EA74">
        <f>EA$2*EXP(- EA$1 * ($B74*_c1+$C74*_c2+$D74*_c3+'Input spectra'!$Y73))</f>
        <v>0</v>
      </c>
      <c r="EB74">
        <f>EB$2*EXP(- EB$1 * ($B74*_c1+$C74*_c2+$D74*_c3+'Input spectra'!$Y73))</f>
        <v>0</v>
      </c>
      <c r="EC74">
        <f>EC$2*EXP(- EC$1 * ($B74*_c1+$C74*_c2+$D74*_c3+'Input spectra'!$Y73))</f>
        <v>0</v>
      </c>
      <c r="ED74">
        <f>ED$2*EXP(- ED$1 * ($B74*_c1+$C74*_c2+$D74*_c3+'Input spectra'!$Y73))</f>
        <v>0</v>
      </c>
      <c r="EE74">
        <f>EE$2*EXP(- EE$1 * ($B74*_c1+$C74*_c2+$D74*_c3+'Input spectra'!$Y73))</f>
        <v>0</v>
      </c>
      <c r="EF74">
        <f>EF$2*EXP(- EF$1 * ($B74*_c1+$C74*_c2+$D74*_c3+'Input spectra'!$Y73))</f>
        <v>0</v>
      </c>
      <c r="EG74">
        <f>EG$2*EXP(- EG$1 * ($B74*_c1+$C74*_c2+$D74*_c3+'Input spectra'!$Y73))</f>
        <v>0</v>
      </c>
      <c r="EH74">
        <f>EH$2*EXP(- EH$1 * ($B74*_c1+$C74*_c2+$D74*_c3+'Input spectra'!$Y73))</f>
        <v>0</v>
      </c>
      <c r="EI74">
        <f>EI$2*EXP(- EI$1 * ($B74*_c1+$C74*_c2+$D74*_c3+'Input spectra'!$Y73))</f>
        <v>0</v>
      </c>
      <c r="EJ74">
        <f>EJ$2*EXP(- EJ$1 * ($B74*_c1+$C74*_c2+$D74*_c3+'Input spectra'!$Y73))</f>
        <v>0</v>
      </c>
      <c r="EK74">
        <f>EK$2*EXP(- EK$1 * ($B74*_c1+$C74*_c2+$D74*_c3+'Input spectra'!$Y73))</f>
        <v>0</v>
      </c>
      <c r="EL74">
        <f>EL$2*EXP(- EL$1 * ($B74*_c1+$C74*_c2+$D74*_c3+'Input spectra'!$Y73))</f>
        <v>0</v>
      </c>
      <c r="EM74">
        <f>EM$2*EXP(- EM$1 * ($B74*_c1+$C74*_c2+$D74*_c3+'Input spectra'!$Y73))</f>
        <v>0</v>
      </c>
      <c r="EN74">
        <f>EN$2*EXP(- EN$1 * ($B74*_c1+$C74*_c2+$D74*_c3+'Input spectra'!$Y73))</f>
        <v>0</v>
      </c>
      <c r="EO74">
        <f>EO$2*EXP(- EO$1 * ($B74*_c1+$C74*_c2+$D74*_c3+'Input spectra'!$Y73))</f>
        <v>0</v>
      </c>
      <c r="EP74">
        <f>EP$2*EXP(- EP$1 * ($B74*_c1+$C74*_c2+$D74*_c3+'Input spectra'!$Y73))</f>
        <v>0</v>
      </c>
      <c r="EQ74">
        <f>EQ$2*EXP(- EQ$1 * ($B74*_c1+$C74*_c2+$D74*_c3+'Input spectra'!$Y73))</f>
        <v>0</v>
      </c>
      <c r="ER74">
        <f>ER$2*EXP(- ER$1 * ($B74*_c1+$C74*_c2+$D74*_c3+'Input spectra'!$Y73))</f>
        <v>0</v>
      </c>
      <c r="ES74">
        <f>ES$2*EXP(- ES$1 * ($B74*_c1+$C74*_c2+$D74*_c3+'Input spectra'!$Y73))</f>
        <v>0</v>
      </c>
      <c r="ET74">
        <f>ET$2*EXP(- ET$1 * ($B74*_c1+$C74*_c2+$D74*_c3+'Input spectra'!$Y73))</f>
        <v>0</v>
      </c>
      <c r="EU74">
        <f>EU$2*EXP(- EU$1 * ($B74*_c1+$C74*_c2+$D74*_c3+'Input spectra'!$Y73))</f>
        <v>0</v>
      </c>
      <c r="EV74">
        <f>EV$2*EXP(- EV$1 * ($B74*_c1+$C74*_c2+$D74*_c3+'Input spectra'!$Y73))</f>
        <v>0</v>
      </c>
      <c r="EW74">
        <f>EW$2*EXP(- EW$1 * ($B74*_c1+$C74*_c2+$D74*_c3+'Input spectra'!$Y73))</f>
        <v>0</v>
      </c>
      <c r="EX74">
        <f>EX$2*EXP(- EX$1 * ($B74*_c1+$C74*_c2+$D74*_c3+'Input spectra'!$Y73))</f>
        <v>0</v>
      </c>
      <c r="EY74">
        <f>EY$2*EXP(- EY$1 * ($B74*_c1+$C74*_c2+$D74*_c3+'Input spectra'!$Y73))</f>
        <v>0</v>
      </c>
      <c r="FA74">
        <f t="shared" si="1"/>
        <v>0.86505905547525197</v>
      </c>
      <c r="FD74">
        <f>(1-EXP(-($B74*_c1+$C74*_c2+$D74*_c3+'Input spectra'!$Y73)*_t))/2</f>
        <v>1.2635188105347972E-2</v>
      </c>
      <c r="FE74">
        <f>LN(1-FD74)/(-($B74*_c1+$C74*_c2+$D74*_c3+'Input spectra'!$Y73))</f>
        <v>0.24840034645298575</v>
      </c>
    </row>
    <row r="75" spans="1:161" x14ac:dyDescent="0.25">
      <c r="A75">
        <v>640</v>
      </c>
      <c r="B75">
        <f>'Input spectra'!B74</f>
        <v>0</v>
      </c>
      <c r="C75">
        <f>'Input spectra'!D74</f>
        <v>0</v>
      </c>
      <c r="D75">
        <f>'Input spectra'!F74</f>
        <v>0</v>
      </c>
      <c r="E75">
        <f>E$2*EXP(- E$1 * ($B75*_c1+$C75*_c2+$D75*_c3+'Input spectra'!$Y74))</f>
        <v>2.0653927966864227E-2</v>
      </c>
      <c r="F75">
        <f>F$2*EXP(- F$1 * ($B75*_c1+$C75*_c2+$D75*_c3+'Input spectra'!$Y74))</f>
        <v>2.039948613569818E-2</v>
      </c>
      <c r="G75">
        <f>G$2*EXP(- G$1 * ($B75*_c1+$C75*_c2+$D75*_c3+'Input spectra'!$Y74))</f>
        <v>2.0147094541313502E-2</v>
      </c>
      <c r="H75">
        <f>H$2*EXP(- H$1 * ($B75*_c1+$C75*_c2+$D75*_c3+'Input spectra'!$Y74))</f>
        <v>1.9896738929108853E-2</v>
      </c>
      <c r="I75">
        <f>I$2*EXP(- I$1 * ($B75*_c1+$C75*_c2+$D75*_c3+'Input spectra'!$Y74))</f>
        <v>1.9648405136351854E-2</v>
      </c>
      <c r="J75">
        <f>J$2*EXP(- J$1 * ($B75*_c1+$C75*_c2+$D75*_c3+'Input spectra'!$Y74))</f>
        <v>1.9402079091613809E-2</v>
      </c>
      <c r="K75">
        <f>K$2*EXP(- K$1 * ($B75*_c1+$C75*_c2+$D75*_c3+'Input spectra'!$Y74))</f>
        <v>1.9157746814207795E-2</v>
      </c>
      <c r="L75">
        <f>L$2*EXP(- L$1 * ($B75*_c1+$C75*_c2+$D75*_c3+'Input spectra'!$Y74))</f>
        <v>1.8915394413630073E-2</v>
      </c>
      <c r="M75">
        <f>M$2*EXP(- M$1 * ($B75*_c1+$C75*_c2+$D75*_c3+'Input spectra'!$Y74))</f>
        <v>1.8675008089004904E-2</v>
      </c>
      <c r="N75">
        <f>N$2*EXP(- N$1 * ($B75*_c1+$C75*_c2+$D75*_c3+'Input spectra'!$Y74))</f>
        <v>1.8436574128532609E-2</v>
      </c>
      <c r="O75">
        <f>O$2*EXP(- O$1 * ($B75*_c1+$C75*_c2+$D75*_c3+'Input spectra'!$Y74))</f>
        <v>1.8200078908940948E-2</v>
      </c>
      <c r="P75">
        <f>P$2*EXP(- P$1 * ($B75*_c1+$C75*_c2+$D75*_c3+'Input spectra'!$Y74))</f>
        <v>1.796550889493977E-2</v>
      </c>
      <c r="Q75">
        <f>Q$2*EXP(- Q$1 * ($B75*_c1+$C75*_c2+$D75*_c3+'Input spectra'!$Y74))</f>
        <v>1.7732850638678934E-2</v>
      </c>
      <c r="R75">
        <f>R$2*EXP(- R$1 * ($B75*_c1+$C75*_c2+$D75*_c3+'Input spectra'!$Y74))</f>
        <v>1.7502090779209445E-2</v>
      </c>
      <c r="S75">
        <f>S$2*EXP(- S$1 * ($B75*_c1+$C75*_c2+$D75*_c3+'Input spectra'!$Y74))</f>
        <v>1.7273216041947804E-2</v>
      </c>
      <c r="T75">
        <f>T$2*EXP(- T$1 * ($B75*_c1+$C75*_c2+$D75*_c3+'Input spectra'!$Y74))</f>
        <v>1.7046213238143579E-2</v>
      </c>
      <c r="U75">
        <f>U$2*EXP(- U$1 * ($B75*_c1+$C75*_c2+$D75*_c3+'Input spectra'!$Y74))</f>
        <v>1.6821069264350143E-2</v>
      </c>
      <c r="V75">
        <f>V$2*EXP(- V$1 * ($B75*_c1+$C75*_c2+$D75*_c3+'Input spectra'!$Y74))</f>
        <v>1.659777110189857E-2</v>
      </c>
      <c r="W75">
        <f>W$2*EXP(- W$1 * ($B75*_c1+$C75*_c2+$D75*_c3+'Input spectra'!$Y74))</f>
        <v>1.6376305816374667E-2</v>
      </c>
      <c r="X75">
        <f>X$2*EXP(- X$1 * ($B75*_c1+$C75*_c2+$D75*_c3+'Input spectra'!$Y74))</f>
        <v>1.6156660557099155E-2</v>
      </c>
      <c r="Y75">
        <f>Y$2*EXP(- Y$1 * ($B75*_c1+$C75*_c2+$D75*_c3+'Input spectra'!$Y74))</f>
        <v>1.5938822556610943E-2</v>
      </c>
      <c r="Z75">
        <f>Z$2*EXP(- Z$1 * ($B75*_c1+$C75*_c2+$D75*_c3+'Input spectra'!$Y74))</f>
        <v>1.5722779130153471E-2</v>
      </c>
      <c r="AA75">
        <f>AA$2*EXP(- AA$1 * ($B75*_c1+$C75*_c2+$D75*_c3+'Input spectra'!$Y74))</f>
        <v>1.5508517675164153E-2</v>
      </c>
      <c r="AB75">
        <f>AB$2*EXP(- AB$1 * ($B75*_c1+$C75*_c2+$D75*_c3+'Input spectra'!$Y74))</f>
        <v>1.5296025670766853E-2</v>
      </c>
      <c r="AC75">
        <f>AC$2*EXP(- AC$1 * ($B75*_c1+$C75*_c2+$D75*_c3+'Input spectra'!$Y74))</f>
        <v>1.5085290677267407E-2</v>
      </c>
      <c r="AD75">
        <f>AD$2*EXP(- AD$1 * ($B75*_c1+$C75*_c2+$D75*_c3+'Input spectra'!$Y74))</f>
        <v>1.4876300335652152E-2</v>
      </c>
      <c r="AE75">
        <f>AE$2*EXP(- AE$1 * ($B75*_c1+$C75*_c2+$D75*_c3+'Input spectra'!$Y74))</f>
        <v>1.4669042367089451E-2</v>
      </c>
      <c r="AF75">
        <f>AF$2*EXP(- AF$1 * ($B75*_c1+$C75*_c2+$D75*_c3+'Input spectra'!$Y74))</f>
        <v>1.4463504572434215E-2</v>
      </c>
      <c r="AG75">
        <f>AG$2*EXP(- AG$1 * ($B75*_c1+$C75*_c2+$D75*_c3+'Input spectra'!$Y74))</f>
        <v>1.4259674831735384E-2</v>
      </c>
      <c r="AH75">
        <f>AH$2*EXP(- AH$1 * ($B75*_c1+$C75*_c2+$D75*_c3+'Input spectra'!$Y74))</f>
        <v>1.405754110374632E-2</v>
      </c>
      <c r="AI75">
        <f>AI$2*EXP(- AI$1 * ($B75*_c1+$C75*_c2+$D75*_c3+'Input spectra'!$Y74))</f>
        <v>1.3857091425438202E-2</v>
      </c>
      <c r="AJ75">
        <f>AJ$2*EXP(- AJ$1 * ($B75*_c1+$C75*_c2+$D75*_c3+'Input spectra'!$Y74))</f>
        <v>1.3658313911516258E-2</v>
      </c>
      <c r="AK75">
        <f>AK$2*EXP(- AK$1 * ($B75*_c1+$C75*_c2+$D75*_c3+'Input spectra'!$Y74))</f>
        <v>1.3461196753938939E-2</v>
      </c>
      <c r="AL75">
        <f>AL$2*EXP(- AL$1 * ($B75*_c1+$C75*_c2+$D75*_c3+'Input spectra'!$Y74))</f>
        <v>1.326572822143994E-2</v>
      </c>
      <c r="AM75">
        <f>AM$2*EXP(- AM$1 * ($B75*_c1+$C75*_c2+$D75*_c3+'Input spectra'!$Y74))</f>
        <v>1.3071896659053126E-2</v>
      </c>
      <c r="AN75">
        <f>AN$2*EXP(- AN$1 * ($B75*_c1+$C75*_c2+$D75*_c3+'Input spectra'!$Y74))</f>
        <v>1.2879690487640257E-2</v>
      </c>
      <c r="AO75">
        <f>AO$2*EXP(- AO$1 * ($B75*_c1+$C75*_c2+$D75*_c3+'Input spectra'!$Y74))</f>
        <v>1.2689098203421557E-2</v>
      </c>
      <c r="AP75">
        <f>AP$2*EXP(- AP$1 * ($B75*_c1+$C75*_c2+$D75*_c3+'Input spectra'!$Y74))</f>
        <v>1.2500108377509108E-2</v>
      </c>
      <c r="AQ75">
        <f>AQ$2*EXP(- AQ$1 * ($B75*_c1+$C75*_c2+$D75*_c3+'Input spectra'!$Y74))</f>
        <v>1.2312709655443026E-2</v>
      </c>
      <c r="AR75">
        <f>AR$2*EXP(- AR$1 * ($B75*_c1+$C75*_c2+$D75*_c3+'Input spectra'!$Y74))</f>
        <v>1.2126890756730407E-2</v>
      </c>
      <c r="AS75">
        <f>AS$2*EXP(- AS$1 * ($B75*_c1+$C75*_c2+$D75*_c3+'Input spectra'!$Y74))</f>
        <v>1.1942640474387062E-2</v>
      </c>
      <c r="AT75">
        <f>AT$2*EXP(- AT$1 * ($B75*_c1+$C75*_c2+$D75*_c3+'Input spectra'!$Y74))</f>
        <v>1.1759947674481975E-2</v>
      </c>
      <c r="AU75">
        <f>AU$2*EXP(- AU$1 * ($B75*_c1+$C75*_c2+$D75*_c3+'Input spectra'!$Y74))</f>
        <v>1.1578801295684487E-2</v>
      </c>
      <c r="AV75">
        <f>AV$2*EXP(- AV$1 * ($B75*_c1+$C75*_c2+$D75*_c3+'Input spectra'!$Y74))</f>
        <v>1.1399190348814236E-2</v>
      </c>
      <c r="AW75">
        <f>AW$2*EXP(- AW$1 * ($B75*_c1+$C75*_c2+$D75*_c3+'Input spectra'!$Y74))</f>
        <v>1.122110391639373E-2</v>
      </c>
      <c r="AX75">
        <f>AX$2*EXP(- AX$1 * ($B75*_c1+$C75*_c2+$D75*_c3+'Input spectra'!$Y74))</f>
        <v>1.1044531152203664E-2</v>
      </c>
      <c r="AY75">
        <f>AY$2*EXP(- AY$1 * ($B75*_c1+$C75*_c2+$D75*_c3+'Input spectra'!$Y74))</f>
        <v>9.8118260558659898E-3</v>
      </c>
      <c r="AZ75">
        <f>AZ$2*EXP(- AZ$1 * ($B75*_c1+$C75*_c2+$D75*_c3+'Input spectra'!$Y74))</f>
        <v>8.3788146427804262E-3</v>
      </c>
      <c r="BA75">
        <f>BA$2*EXP(- BA$1 * ($B75*_c1+$C75*_c2+$D75*_c3+'Input spectra'!$Y74))</f>
        <v>7.5379001573054128E-3</v>
      </c>
      <c r="BB75">
        <f>BB$2*EXP(- BB$1 * ($B75*_c1+$C75*_c2+$D75*_c3+'Input spectra'!$Y74))</f>
        <v>6.9006494472831758E-3</v>
      </c>
      <c r="BC75">
        <f>BC$2*EXP(- BC$1 * ($B75*_c1+$C75*_c2+$D75*_c3+'Input spectra'!$Y74))</f>
        <v>6.379851709220479E-3</v>
      </c>
      <c r="BD75">
        <f>BD$2*EXP(- BD$1 * ($B75*_c1+$C75*_c2+$D75*_c3+'Input spectra'!$Y74))</f>
        <v>5.9376785444850934E-3</v>
      </c>
      <c r="BE75">
        <f>BE$2*EXP(- BE$1 * ($B75*_c1+$C75*_c2+$D75*_c3+'Input spectra'!$Y74))</f>
        <v>5.5533895055286751E-3</v>
      </c>
      <c r="BF75">
        <f>BF$2*EXP(- BF$1 * ($B75*_c1+$C75*_c2+$D75*_c3+'Input spectra'!$Y74))</f>
        <v>5.2140477251447735E-3</v>
      </c>
      <c r="BG75">
        <f>BG$2*EXP(- BG$1 * ($B75*_c1+$C75*_c2+$D75*_c3+'Input spectra'!$Y74))</f>
        <v>4.9108893361002335E-3</v>
      </c>
      <c r="BH75">
        <f>BH$2*EXP(- BH$1 * ($B75*_c1+$C75*_c2+$D75*_c3+'Input spectra'!$Y74))</f>
        <v>4.6376262545305674E-3</v>
      </c>
      <c r="BI75">
        <f>BI$2*EXP(- BI$1 * ($B75*_c1+$C75*_c2+$D75*_c3+'Input spectra'!$Y74))</f>
        <v>4.3895521120381215E-3</v>
      </c>
      <c r="BJ75">
        <f>BJ$2*EXP(- BJ$1 * ($B75*_c1+$C75*_c2+$D75*_c3+'Input spectra'!$Y74))</f>
        <v>4.1630287881775268E-3</v>
      </c>
      <c r="BK75">
        <f>BK$2*EXP(- BK$1 * ($B75*_c1+$C75*_c2+$D75*_c3+'Input spectra'!$Y74))</f>
        <v>3.9551715075582831E-3</v>
      </c>
      <c r="BL75">
        <f>BL$2*EXP(- BL$1 * ($B75*_c1+$C75*_c2+$D75*_c3+'Input spectra'!$Y74))</f>
        <v>3.7636454587628683E-3</v>
      </c>
      <c r="BM75">
        <f>BM$2*EXP(- BM$1 * ($B75*_c1+$C75*_c2+$D75*_c3+'Input spectra'!$Y74))</f>
        <v>3.5865288251507579E-3</v>
      </c>
      <c r="BN75">
        <f>BN$2*EXP(- BN$1 * ($B75*_c1+$C75*_c2+$D75*_c3+'Input spectra'!$Y74))</f>
        <v>3.4222172970906949E-3</v>
      </c>
      <c r="BO75">
        <f>BO$2*EXP(- BO$1 * ($B75*_c1+$C75*_c2+$D75*_c3+'Input spectra'!$Y74))</f>
        <v>3.2693555426022754E-3</v>
      </c>
      <c r="BP75">
        <f>BP$2*EXP(- BP$1 * ($B75*_c1+$C75*_c2+$D75*_c3+'Input spectra'!$Y74))</f>
        <v>3.126786795602487E-3</v>
      </c>
      <c r="BQ75">
        <f>BQ$2*EXP(- BQ$1 * ($B75*_c1+$C75*_c2+$D75*_c3+'Input spectra'!$Y74))</f>
        <v>2.9935149751186057E-3</v>
      </c>
      <c r="BR75">
        <f>BR$2*EXP(- BR$1 * ($B75*_c1+$C75*_c2+$D75*_c3+'Input spectra'!$Y74))</f>
        <v>2.868675689883457E-3</v>
      </c>
      <c r="BS75">
        <f>BS$2*EXP(- BS$1 * ($B75*_c1+$C75*_c2+$D75*_c3+'Input spectra'!$Y74))</f>
        <v>2.7515136819268298E-3</v>
      </c>
      <c r="BT75">
        <f>BT$2*EXP(- BT$1 * ($B75*_c1+$C75*_c2+$D75*_c3+'Input spectra'!$Y74))</f>
        <v>2.6413650267067242E-3</v>
      </c>
      <c r="BU75">
        <f>BU$2*EXP(- BU$1 * ($B75*_c1+$C75*_c2+$D75*_c3+'Input spectra'!$Y74))</f>
        <v>2.5376429072854986E-3</v>
      </c>
      <c r="BV75">
        <f>BV$2*EXP(- BV$1 * ($B75*_c1+$C75*_c2+$D75*_c3+'Input spectra'!$Y74))</f>
        <v>2.4398261151937976E-3</v>
      </c>
      <c r="BW75">
        <f>BW$2*EXP(- BW$1 * ($B75*_c1+$C75*_c2+$D75*_c3+'Input spectra'!$Y74))</f>
        <v>2.3474496601395708E-3</v>
      </c>
      <c r="BX75">
        <f>BX$2*EXP(- BX$1 * ($B75*_c1+$C75*_c2+$D75*_c3+'Input spectra'!$Y74))</f>
        <v>2.2600970309555172E-3</v>
      </c>
      <c r="BY75">
        <f>BY$2*EXP(- BY$1 * ($B75*_c1+$C75*_c2+$D75*_c3+'Input spectra'!$Y74))</f>
        <v>2.17739376401272E-3</v>
      </c>
      <c r="BZ75">
        <f>BZ$2*EXP(- BZ$1 * ($B75*_c1+$C75*_c2+$D75*_c3+'Input spectra'!$Y74))</f>
        <v>2.0990020574877116E-3</v>
      </c>
      <c r="CA75">
        <f>CA$2*EXP(- CA$1 * ($B75*_c1+$C75*_c2+$D75*_c3+'Input spectra'!$Y74))</f>
        <v>2.0246162300309807E-3</v>
      </c>
      <c r="CB75">
        <f>CB$2*EXP(- CB$1 * ($B75*_c1+$C75*_c2+$D75*_c3+'Input spectra'!$Y74))</f>
        <v>1.953958867023708E-3</v>
      </c>
      <c r="CC75">
        <f>CC$2*EXP(- CC$1 * ($B75*_c1+$C75*_c2+$D75*_c3+'Input spectra'!$Y74))</f>
        <v>1.8867775311363498E-3</v>
      </c>
      <c r="CD75">
        <f>CD$2*EXP(- CD$1 * ($B75*_c1+$C75*_c2+$D75*_c3+'Input spectra'!$Y74))</f>
        <v>1.8228419393676335E-3</v>
      </c>
      <c r="CE75">
        <f>CE$2*EXP(- CE$1 * ($B75*_c1+$C75*_c2+$D75*_c3+'Input spectra'!$Y74))</f>
        <v>1.7619415282857996E-3</v>
      </c>
      <c r="CF75">
        <f>CF$2*EXP(- CF$1 * ($B75*_c1+$C75*_c2+$D75*_c3+'Input spectra'!$Y74))</f>
        <v>1.7038833443375674E-3</v>
      </c>
      <c r="CG75">
        <f>CG$2*EXP(- CG$1 * ($B75*_c1+$C75*_c2+$D75*_c3+'Input spectra'!$Y74))</f>
        <v>1.6484902079301692E-3</v>
      </c>
      <c r="CH75">
        <f>CH$2*EXP(- CH$1 * ($B75*_c1+$C75*_c2+$D75*_c3+'Input spectra'!$Y74))</f>
        <v>1.5955991093260895E-3</v>
      </c>
      <c r="CI75">
        <f>CI$2*EXP(- CI$1 * ($B75*_c1+$C75*_c2+$D75*_c3+'Input spectra'!$Y74))</f>
        <v>1.5450598018066956E-3</v>
      </c>
      <c r="CJ75">
        <f>CJ$2*EXP(- CJ$1 * ($B75*_c1+$C75*_c2+$D75*_c3+'Input spectra'!$Y74))</f>
        <v>1.4967335634966726E-3</v>
      </c>
      <c r="CK75">
        <f>CK$2*EXP(- CK$1 * ($B75*_c1+$C75*_c2+$D75*_c3+'Input spectra'!$Y74))</f>
        <v>1.4504921040244423E-3</v>
      </c>
      <c r="CL75">
        <f>CL$2*EXP(- CL$1 * ($B75*_c1+$C75*_c2+$D75*_c3+'Input spectra'!$Y74))</f>
        <v>1.406216596072984E-3</v>
      </c>
      <c r="CM75">
        <f>CM$2*EXP(- CM$1 * ($B75*_c1+$C75*_c2+$D75*_c3+'Input spectra'!$Y74))</f>
        <v>1.3637968150406318E-3</v>
      </c>
      <c r="CN75">
        <f>CN$2*EXP(- CN$1 * ($B75*_c1+$C75*_c2+$D75*_c3+'Input spectra'!$Y74))</f>
        <v>1.3231303726286585E-3</v>
      </c>
      <c r="CO75">
        <f>CO$2*EXP(- CO$1 * ($B75*_c1+$C75*_c2+$D75*_c3+'Input spectra'!$Y74))</f>
        <v>1.2841220323150805E-3</v>
      </c>
      <c r="CP75">
        <f>CP$2*EXP(- CP$1 * ($B75*_c1+$C75*_c2+$D75*_c3+'Input spectra'!$Y74))</f>
        <v>1.2466830964507289E-3</v>
      </c>
      <c r="CQ75">
        <f>CQ$2*EXP(- CQ$1 * ($B75*_c1+$C75*_c2+$D75*_c3+'Input spectra'!$Y74))</f>
        <v>1.2107308561938009E-3</v>
      </c>
      <c r="CR75">
        <f>CR$2*EXP(- CR$1 * ($B75*_c1+$C75*_c2+$D75*_c3+'Input spectra'!$Y74))</f>
        <v>1.1761880967379177E-3</v>
      </c>
      <c r="CS75">
        <f>CS$2*EXP(- CS$1 * ($B75*_c1+$C75*_c2+$D75*_c3+'Input spectra'!$Y74))</f>
        <v>7.5678162133609444E-4</v>
      </c>
      <c r="CT75">
        <f>CT$2*EXP(- CT$1 * ($B75*_c1+$C75*_c2+$D75*_c3+'Input spectra'!$Y74))</f>
        <v>4.91222376201133E-4</v>
      </c>
      <c r="CU75">
        <f>CU$2*EXP(- CU$1 * ($B75*_c1+$C75*_c2+$D75*_c3+'Input spectra'!$Y74))</f>
        <v>3.3996956486599829E-4</v>
      </c>
      <c r="CV75">
        <f>CV$2*EXP(- CV$1 * ($B75*_c1+$C75*_c2+$D75*_c3+'Input spectra'!$Y74))</f>
        <v>2.3634933132792902E-4</v>
      </c>
      <c r="CW75">
        <f>CW$2*EXP(- CW$1 * ($B75*_c1+$C75*_c2+$D75*_c3+'Input spectra'!$Y74))</f>
        <v>1.6127614844867324E-4</v>
      </c>
      <c r="CX75">
        <f>CX$2*EXP(- CX$1 * ($B75*_c1+$C75*_c2+$D75*_c3+'Input spectra'!$Y74))</f>
        <v>1.0594609687155954E-4</v>
      </c>
      <c r="CY75">
        <f>CY$2*EXP(- CY$1 * ($B75*_c1+$C75*_c2+$D75*_c3+'Input spectra'!$Y74))</f>
        <v>6.5386434404518813E-5</v>
      </c>
      <c r="CZ75">
        <f>CZ$2*EXP(- CZ$1 * ($B75*_c1+$C75*_c2+$D75*_c3+'Input spectra'!$Y74))</f>
        <v>3.6438146112836083E-5</v>
      </c>
      <c r="DA75">
        <f>DA$2*EXP(- DA$1 * ($B75*_c1+$C75*_c2+$D75*_c3+'Input spectra'!$Y74))</f>
        <v>1.693233049733883E-5</v>
      </c>
      <c r="DB75">
        <f>DB$2*EXP(- DB$1 * ($B75*_c1+$C75*_c2+$D75*_c3+'Input spectra'!$Y74))</f>
        <v>5.295128351305183E-6</v>
      </c>
      <c r="DC75">
        <f>DC$2*EXP(- DC$1 * ($B75*_c1+$C75*_c2+$D75*_c3+'Input spectra'!$Y74))</f>
        <v>3.3613474562654793E-7</v>
      </c>
      <c r="DD75">
        <f>DD$2*EXP(- DD$1 * ($B75*_c1+$C75*_c2+$D75*_c3+'Input spectra'!$Y74))</f>
        <v>0</v>
      </c>
      <c r="DE75">
        <f>DE$2*EXP(- DE$1 * ($B75*_c1+$C75*_c2+$D75*_c3+'Input spectra'!$Y74))</f>
        <v>0</v>
      </c>
      <c r="DF75">
        <f>DF$2*EXP(- DF$1 * ($B75*_c1+$C75*_c2+$D75*_c3+'Input spectra'!$Y74))</f>
        <v>0</v>
      </c>
      <c r="DG75">
        <f>DG$2*EXP(- DG$1 * ($B75*_c1+$C75*_c2+$D75*_c3+'Input spectra'!$Y74))</f>
        <v>0</v>
      </c>
      <c r="DH75">
        <f>DH$2*EXP(- DH$1 * ($B75*_c1+$C75*_c2+$D75*_c3+'Input spectra'!$Y74))</f>
        <v>0</v>
      </c>
      <c r="DI75">
        <f>DI$2*EXP(- DI$1 * ($B75*_c1+$C75*_c2+$D75*_c3+'Input spectra'!$Y74))</f>
        <v>0</v>
      </c>
      <c r="DJ75">
        <f>DJ$2*EXP(- DJ$1 * ($B75*_c1+$C75*_c2+$D75*_c3+'Input spectra'!$Y74))</f>
        <v>0</v>
      </c>
      <c r="DK75">
        <f>DK$2*EXP(- DK$1 * ($B75*_c1+$C75*_c2+$D75*_c3+'Input spectra'!$Y74))</f>
        <v>0</v>
      </c>
      <c r="DL75">
        <f>DL$2*EXP(- DL$1 * ($B75*_c1+$C75*_c2+$D75*_c3+'Input spectra'!$Y74))</f>
        <v>0</v>
      </c>
      <c r="DM75">
        <f>DM$2*EXP(- DM$1 * ($B75*_c1+$C75*_c2+$D75*_c3+'Input spectra'!$Y74))</f>
        <v>0</v>
      </c>
      <c r="DN75">
        <f>DN$2*EXP(- DN$1 * ($B75*_c1+$C75*_c2+$D75*_c3+'Input spectra'!$Y74))</f>
        <v>0</v>
      </c>
      <c r="DO75">
        <f>DO$2*EXP(- DO$1 * ($B75*_c1+$C75*_c2+$D75*_c3+'Input spectra'!$Y74))</f>
        <v>0</v>
      </c>
      <c r="DP75">
        <f>DP$2*EXP(- DP$1 * ($B75*_c1+$C75*_c2+$D75*_c3+'Input spectra'!$Y74))</f>
        <v>0</v>
      </c>
      <c r="DQ75">
        <f>DQ$2*EXP(- DQ$1 * ($B75*_c1+$C75*_c2+$D75*_c3+'Input spectra'!$Y74))</f>
        <v>0</v>
      </c>
      <c r="DR75">
        <f>DR$2*EXP(- DR$1 * ($B75*_c1+$C75*_c2+$D75*_c3+'Input spectra'!$Y74))</f>
        <v>0</v>
      </c>
      <c r="DS75">
        <f>DS$2*EXP(- DS$1 * ($B75*_c1+$C75*_c2+$D75*_c3+'Input spectra'!$Y74))</f>
        <v>0</v>
      </c>
      <c r="DT75">
        <f>DT$2*EXP(- DT$1 * ($B75*_c1+$C75*_c2+$D75*_c3+'Input spectra'!$Y74))</f>
        <v>0</v>
      </c>
      <c r="DU75">
        <f>DU$2*EXP(- DU$1 * ($B75*_c1+$C75*_c2+$D75*_c3+'Input spectra'!$Y74))</f>
        <v>0</v>
      </c>
      <c r="DV75">
        <f>DV$2*EXP(- DV$1 * ($B75*_c1+$C75*_c2+$D75*_c3+'Input spectra'!$Y74))</f>
        <v>0</v>
      </c>
      <c r="DW75">
        <f>DW$2*EXP(- DW$1 * ($B75*_c1+$C75*_c2+$D75*_c3+'Input spectra'!$Y74))</f>
        <v>0</v>
      </c>
      <c r="DX75">
        <f>DX$2*EXP(- DX$1 * ($B75*_c1+$C75*_c2+$D75*_c3+'Input spectra'!$Y74))</f>
        <v>0</v>
      </c>
      <c r="DY75">
        <f>DY$2*EXP(- DY$1 * ($B75*_c1+$C75*_c2+$D75*_c3+'Input spectra'!$Y74))</f>
        <v>0</v>
      </c>
      <c r="DZ75">
        <f>DZ$2*EXP(- DZ$1 * ($B75*_c1+$C75*_c2+$D75*_c3+'Input spectra'!$Y74))</f>
        <v>0</v>
      </c>
      <c r="EA75">
        <f>EA$2*EXP(- EA$1 * ($B75*_c1+$C75*_c2+$D75*_c3+'Input spectra'!$Y74))</f>
        <v>0</v>
      </c>
      <c r="EB75">
        <f>EB$2*EXP(- EB$1 * ($B75*_c1+$C75*_c2+$D75*_c3+'Input spectra'!$Y74))</f>
        <v>0</v>
      </c>
      <c r="EC75">
        <f>EC$2*EXP(- EC$1 * ($B75*_c1+$C75*_c2+$D75*_c3+'Input spectra'!$Y74))</f>
        <v>0</v>
      </c>
      <c r="ED75">
        <f>ED$2*EXP(- ED$1 * ($B75*_c1+$C75*_c2+$D75*_c3+'Input spectra'!$Y74))</f>
        <v>0</v>
      </c>
      <c r="EE75">
        <f>EE$2*EXP(- EE$1 * ($B75*_c1+$C75*_c2+$D75*_c3+'Input spectra'!$Y74))</f>
        <v>0</v>
      </c>
      <c r="EF75">
        <f>EF$2*EXP(- EF$1 * ($B75*_c1+$C75*_c2+$D75*_c3+'Input spectra'!$Y74))</f>
        <v>0</v>
      </c>
      <c r="EG75">
        <f>EG$2*EXP(- EG$1 * ($B75*_c1+$C75*_c2+$D75*_c3+'Input spectra'!$Y74))</f>
        <v>0</v>
      </c>
      <c r="EH75">
        <f>EH$2*EXP(- EH$1 * ($B75*_c1+$C75*_c2+$D75*_c3+'Input spectra'!$Y74))</f>
        <v>0</v>
      </c>
      <c r="EI75">
        <f>EI$2*EXP(- EI$1 * ($B75*_c1+$C75*_c2+$D75*_c3+'Input spectra'!$Y74))</f>
        <v>0</v>
      </c>
      <c r="EJ75">
        <f>EJ$2*EXP(- EJ$1 * ($B75*_c1+$C75*_c2+$D75*_c3+'Input spectra'!$Y74))</f>
        <v>0</v>
      </c>
      <c r="EK75">
        <f>EK$2*EXP(- EK$1 * ($B75*_c1+$C75*_c2+$D75*_c3+'Input spectra'!$Y74))</f>
        <v>0</v>
      </c>
      <c r="EL75">
        <f>EL$2*EXP(- EL$1 * ($B75*_c1+$C75*_c2+$D75*_c3+'Input spectra'!$Y74))</f>
        <v>0</v>
      </c>
      <c r="EM75">
        <f>EM$2*EXP(- EM$1 * ($B75*_c1+$C75*_c2+$D75*_c3+'Input spectra'!$Y74))</f>
        <v>0</v>
      </c>
      <c r="EN75">
        <f>EN$2*EXP(- EN$1 * ($B75*_c1+$C75*_c2+$D75*_c3+'Input spectra'!$Y74))</f>
        <v>0</v>
      </c>
      <c r="EO75">
        <f>EO$2*EXP(- EO$1 * ($B75*_c1+$C75*_c2+$D75*_c3+'Input spectra'!$Y74))</f>
        <v>0</v>
      </c>
      <c r="EP75">
        <f>EP$2*EXP(- EP$1 * ($B75*_c1+$C75*_c2+$D75*_c3+'Input spectra'!$Y74))</f>
        <v>0</v>
      </c>
      <c r="EQ75">
        <f>EQ$2*EXP(- EQ$1 * ($B75*_c1+$C75*_c2+$D75*_c3+'Input spectra'!$Y74))</f>
        <v>0</v>
      </c>
      <c r="ER75">
        <f>ER$2*EXP(- ER$1 * ($B75*_c1+$C75*_c2+$D75*_c3+'Input spectra'!$Y74))</f>
        <v>0</v>
      </c>
      <c r="ES75">
        <f>ES$2*EXP(- ES$1 * ($B75*_c1+$C75*_c2+$D75*_c3+'Input spectra'!$Y74))</f>
        <v>0</v>
      </c>
      <c r="ET75">
        <f>ET$2*EXP(- ET$1 * ($B75*_c1+$C75*_c2+$D75*_c3+'Input spectra'!$Y74))</f>
        <v>0</v>
      </c>
      <c r="EU75">
        <f>EU$2*EXP(- EU$1 * ($B75*_c1+$C75*_c2+$D75*_c3+'Input spectra'!$Y74))</f>
        <v>0</v>
      </c>
      <c r="EV75">
        <f>EV$2*EXP(- EV$1 * ($B75*_c1+$C75*_c2+$D75*_c3+'Input spectra'!$Y74))</f>
        <v>0</v>
      </c>
      <c r="EW75">
        <f>EW$2*EXP(- EW$1 * ($B75*_c1+$C75*_c2+$D75*_c3+'Input spectra'!$Y74))</f>
        <v>0</v>
      </c>
      <c r="EX75">
        <f>EX$2*EXP(- EX$1 * ($B75*_c1+$C75*_c2+$D75*_c3+'Input spectra'!$Y74))</f>
        <v>0</v>
      </c>
      <c r="EY75">
        <f>EY$2*EXP(- EY$1 * ($B75*_c1+$C75*_c2+$D75*_c3+'Input spectra'!$Y74))</f>
        <v>0</v>
      </c>
      <c r="FA75">
        <f t="shared" si="1"/>
        <v>0.86582329474193276</v>
      </c>
      <c r="FD75">
        <f>(1-EXP(-($B75*_c1+$C75*_c2+$D75*_c3+'Input spectra'!$Y74)*_t))/2</f>
        <v>1.255615709754615E-2</v>
      </c>
      <c r="FE75">
        <f>LN(1-FD75)/(-($B75*_c1+$C75*_c2+$D75*_c3+'Input spectra'!$Y74))</f>
        <v>0.24841047979777059</v>
      </c>
    </row>
    <row r="76" spans="1:161" x14ac:dyDescent="0.25">
      <c r="A76">
        <v>645</v>
      </c>
      <c r="B76">
        <f>'Input spectra'!B75</f>
        <v>0</v>
      </c>
      <c r="C76">
        <f>'Input spectra'!D75</f>
        <v>0</v>
      </c>
      <c r="D76">
        <f>'Input spectra'!F75</f>
        <v>0</v>
      </c>
      <c r="E76">
        <f>E$2*EXP(- E$1 * ($B76*_c1+$C76*_c2+$D76*_c3+'Input spectra'!$Y75))</f>
        <v>2.0653927966864227E-2</v>
      </c>
      <c r="F76">
        <f>F$2*EXP(- F$1 * ($B76*_c1+$C76*_c2+$D76*_c3+'Input spectra'!$Y75))</f>
        <v>2.0400147688336225E-2</v>
      </c>
      <c r="G76">
        <f>G$2*EXP(- G$1 * ($B76*_c1+$C76*_c2+$D76*_c3+'Input spectra'!$Y75))</f>
        <v>2.0148401297726146E-2</v>
      </c>
      <c r="H76">
        <f>H$2*EXP(- H$1 * ($B76*_c1+$C76*_c2+$D76*_c3+'Input spectra'!$Y75))</f>
        <v>1.9898674737723342E-2</v>
      </c>
      <c r="I76">
        <f>I$2*EXP(- I$1 * ($B76*_c1+$C76*_c2+$D76*_c3+'Input spectra'!$Y75))</f>
        <v>1.9650954041061652E-2</v>
      </c>
      <c r="J76">
        <f>J$2*EXP(- J$1 * ($B76*_c1+$C76*_c2+$D76*_c3+'Input spectra'!$Y75))</f>
        <v>1.9405225329968811E-2</v>
      </c>
      <c r="K76">
        <f>K$2*EXP(- K$1 * ($B76*_c1+$C76*_c2+$D76*_c3+'Input spectra'!$Y75))</f>
        <v>1.9161474815619063E-2</v>
      </c>
      <c r="L76">
        <f>L$2*EXP(- L$1 * ($B76*_c1+$C76*_c2+$D76*_c3+'Input spectra'!$Y75))</f>
        <v>1.891968879758904E-2</v>
      </c>
      <c r="M76">
        <f>M$2*EXP(- M$1 * ($B76*_c1+$C76*_c2+$D76*_c3+'Input spectra'!$Y75))</f>
        <v>1.8679853663316894E-2</v>
      </c>
      <c r="N76">
        <f>N$2*EXP(- N$1 * ($B76*_c1+$C76*_c2+$D76*_c3+'Input spectra'!$Y75))</f>
        <v>1.8441955887564594E-2</v>
      </c>
      <c r="O76">
        <f>O$2*EXP(- O$1 * ($B76*_c1+$C76*_c2+$D76*_c3+'Input spectra'!$Y75))</f>
        <v>1.8205982031883439E-2</v>
      </c>
      <c r="P76">
        <f>P$2*EXP(- P$1 * ($B76*_c1+$C76*_c2+$D76*_c3+'Input spectra'!$Y75))</f>
        <v>1.7971918744082716E-2</v>
      </c>
      <c r="Q76">
        <f>Q$2*EXP(- Q$1 * ($B76*_c1+$C76*_c2+$D76*_c3+'Input spectra'!$Y75))</f>
        <v>1.7739752757701541E-2</v>
      </c>
      <c r="R76">
        <f>R$2*EXP(- R$1 * ($B76*_c1+$C76*_c2+$D76*_c3+'Input spectra'!$Y75))</f>
        <v>1.7509470891483827E-2</v>
      </c>
      <c r="S76">
        <f>S$2*EXP(- S$1 * ($B76*_c1+$C76*_c2+$D76*_c3+'Input spectra'!$Y75))</f>
        <v>1.7281060048856309E-2</v>
      </c>
      <c r="T76">
        <f>T$2*EXP(- T$1 * ($B76*_c1+$C76*_c2+$D76*_c3+'Input spectra'!$Y75))</f>
        <v>1.7054507217409778E-2</v>
      </c>
      <c r="U76">
        <f>U$2*EXP(- U$1 * ($B76*_c1+$C76*_c2+$D76*_c3+'Input spectra'!$Y75))</f>
        <v>1.6829799468383286E-2</v>
      </c>
      <c r="V76">
        <f>V$2*EXP(- V$1 * ($B76*_c1+$C76*_c2+$D76*_c3+'Input spectra'!$Y75))</f>
        <v>1.6606923956151459E-2</v>
      </c>
      <c r="W76">
        <f>W$2*EXP(- W$1 * ($B76*_c1+$C76*_c2+$D76*_c3+'Input spectra'!$Y75))</f>
        <v>1.6385867917714878E-2</v>
      </c>
      <c r="X76">
        <f>X$2*EXP(- X$1 * ($B76*_c1+$C76*_c2+$D76*_c3+'Input spectra'!$Y75))</f>
        <v>1.6166618672193434E-2</v>
      </c>
      <c r="Y76">
        <f>Y$2*EXP(- Y$1 * ($B76*_c1+$C76*_c2+$D76*_c3+'Input spectra'!$Y75))</f>
        <v>1.5949163620322712E-2</v>
      </c>
      <c r="Z76">
        <f>Z$2*EXP(- Z$1 * ($B76*_c1+$C76*_c2+$D76*_c3+'Input spectra'!$Y75))</f>
        <v>1.5733490243953398E-2</v>
      </c>
      <c r="AA76">
        <f>AA$2*EXP(- AA$1 * ($B76*_c1+$C76*_c2+$D76*_c3+'Input spectra'!$Y75))</f>
        <v>1.551958610555359E-2</v>
      </c>
      <c r="AB76">
        <f>AB$2*EXP(- AB$1 * ($B76*_c1+$C76*_c2+$D76*_c3+'Input spectra'!$Y75))</f>
        <v>1.5307438847714142E-2</v>
      </c>
      <c r="AC76">
        <f>AC$2*EXP(- AC$1 * ($B76*_c1+$C76*_c2+$D76*_c3+'Input spectra'!$Y75))</f>
        <v>1.5097036192656883E-2</v>
      </c>
      <c r="AD76">
        <f>AD$2*EXP(- AD$1 * ($B76*_c1+$C76*_c2+$D76*_c3+'Input spectra'!$Y75))</f>
        <v>1.4888365941745812E-2</v>
      </c>
      <c r="AE76">
        <f>AE$2*EXP(- AE$1 * ($B76*_c1+$C76*_c2+$D76*_c3+'Input spectra'!$Y75))</f>
        <v>1.4681415975001142E-2</v>
      </c>
      <c r="AF76">
        <f>AF$2*EXP(- AF$1 * ($B76*_c1+$C76*_c2+$D76*_c3+'Input spectra'!$Y75))</f>
        <v>1.4476174250616284E-2</v>
      </c>
      <c r="AG76">
        <f>AG$2*EXP(- AG$1 * ($B76*_c1+$C76*_c2+$D76*_c3+'Input spectra'!$Y75))</f>
        <v>1.4272628804477676E-2</v>
      </c>
      <c r="AH76">
        <f>AH$2*EXP(- AH$1 * ($B76*_c1+$C76*_c2+$D76*_c3+'Input spectra'!$Y75))</f>
        <v>1.4070767749687449E-2</v>
      </c>
      <c r="AI76">
        <f>AI$2*EXP(- AI$1 * ($B76*_c1+$C76*_c2+$D76*_c3+'Input spectra'!$Y75))</f>
        <v>1.3870579276088981E-2</v>
      </c>
      <c r="AJ76">
        <f>AJ$2*EXP(- AJ$1 * ($B76*_c1+$C76*_c2+$D76*_c3+'Input spectra'!$Y75))</f>
        <v>1.3672051649795233E-2</v>
      </c>
      <c r="AK76">
        <f>AK$2*EXP(- AK$1 * ($B76*_c1+$C76*_c2+$D76*_c3+'Input spectra'!$Y75))</f>
        <v>1.3475173212719899E-2</v>
      </c>
      <c r="AL76">
        <f>AL$2*EXP(- AL$1 * ($B76*_c1+$C76*_c2+$D76*_c3+'Input spectra'!$Y75))</f>
        <v>1.3279932382111337E-2</v>
      </c>
      <c r="AM76">
        <f>AM$2*EXP(- AM$1 * ($B76*_c1+$C76*_c2+$D76*_c3+'Input spectra'!$Y75))</f>
        <v>1.3086317650089302E-2</v>
      </c>
      <c r="AN76">
        <f>AN$2*EXP(- AN$1 * ($B76*_c1+$C76*_c2+$D76*_c3+'Input spectra'!$Y75))</f>
        <v>1.2894317583184408E-2</v>
      </c>
      <c r="AO76">
        <f>AO$2*EXP(- AO$1 * ($B76*_c1+$C76*_c2+$D76*_c3+'Input spectra'!$Y75))</f>
        <v>1.2703920821880328E-2</v>
      </c>
      <c r="AP76">
        <f>AP$2*EXP(- AP$1 * ($B76*_c1+$C76*_c2+$D76*_c3+'Input spectra'!$Y75))</f>
        <v>1.2515116080158747E-2</v>
      </c>
      <c r="AQ76">
        <f>AQ$2*EXP(- AQ$1 * ($B76*_c1+$C76*_c2+$D76*_c3+'Input spectra'!$Y75))</f>
        <v>1.2327892145046997E-2</v>
      </c>
      <c r="AR76">
        <f>AR$2*EXP(- AR$1 * ($B76*_c1+$C76*_c2+$D76*_c3+'Input spectra'!$Y75))</f>
        <v>1.2142237876168385E-2</v>
      </c>
      <c r="AS76">
        <f>AS$2*EXP(- AS$1 * ($B76*_c1+$C76*_c2+$D76*_c3+'Input spectra'!$Y75))</f>
        <v>1.1958142205295222E-2</v>
      </c>
      <c r="AT76">
        <f>AT$2*EXP(- AT$1 * ($B76*_c1+$C76*_c2+$D76*_c3+'Input spectra'!$Y75))</f>
        <v>1.1775594135904498E-2</v>
      </c>
      <c r="AU76">
        <f>AU$2*EXP(- AU$1 * ($B76*_c1+$C76*_c2+$D76*_c3+'Input spectra'!$Y75))</f>
        <v>1.1594582742736184E-2</v>
      </c>
      <c r="AV76">
        <f>AV$2*EXP(- AV$1 * ($B76*_c1+$C76*_c2+$D76*_c3+'Input spectra'!$Y75))</f>
        <v>1.1415097171354225E-2</v>
      </c>
      <c r="AW76">
        <f>AW$2*EXP(- AW$1 * ($B76*_c1+$C76*_c2+$D76*_c3+'Input spectra'!$Y75))</f>
        <v>1.123712663771006E-2</v>
      </c>
      <c r="AX76">
        <f>AX$2*EXP(- AX$1 * ($B76*_c1+$C76*_c2+$D76*_c3+'Input spectra'!$Y75))</f>
        <v>1.106066042770883E-2</v>
      </c>
      <c r="AY76">
        <f>AY$2*EXP(- AY$1 * ($B76*_c1+$C76*_c2+$D76*_c3+'Input spectra'!$Y75))</f>
        <v>9.8264737673705409E-3</v>
      </c>
      <c r="AZ76">
        <f>AZ$2*EXP(- AZ$1 * ($B76*_c1+$C76*_c2+$D76*_c3+'Input spectra'!$Y75))</f>
        <v>8.3915951941494656E-3</v>
      </c>
      <c r="BA76">
        <f>BA$2*EXP(- BA$1 * ($B76*_c1+$C76*_c2+$D76*_c3+'Input spectra'!$Y75))</f>
        <v>7.5496428531250841E-3</v>
      </c>
      <c r="BB76">
        <f>BB$2*EXP(- BB$1 * ($B76*_c1+$C76*_c2+$D76*_c3+'Input spectra'!$Y75))</f>
        <v>6.9116235566163324E-3</v>
      </c>
      <c r="BC76">
        <f>BC$2*EXP(- BC$1 * ($B76*_c1+$C76*_c2+$D76*_c3+'Input spectra'!$Y75))</f>
        <v>6.3902048201959728E-3</v>
      </c>
      <c r="BD76">
        <f>BD$2*EXP(- BD$1 * ($B76*_c1+$C76*_c2+$D76*_c3+'Input spectra'!$Y75))</f>
        <v>5.9475069752475624E-3</v>
      </c>
      <c r="BE76">
        <f>BE$2*EXP(- BE$1 * ($B76*_c1+$C76*_c2+$D76*_c3+'Input spectra'!$Y75))</f>
        <v>5.5627622299346804E-3</v>
      </c>
      <c r="BF76">
        <f>BF$2*EXP(- BF$1 * ($B76*_c1+$C76*_c2+$D76*_c3+'Input spectra'!$Y75))</f>
        <v>5.2230171022556648E-3</v>
      </c>
      <c r="BG76">
        <f>BG$2*EXP(- BG$1 * ($B76*_c1+$C76*_c2+$D76*_c3+'Input spectra'!$Y75))</f>
        <v>4.9194967435925718E-3</v>
      </c>
      <c r="BH76">
        <f>BH$2*EXP(- BH$1 * ($B76*_c1+$C76*_c2+$D76*_c3+'Input spectra'!$Y75))</f>
        <v>4.6459053699252238E-3</v>
      </c>
      <c r="BI76">
        <f>BI$2*EXP(- BI$1 * ($B76*_c1+$C76*_c2+$D76*_c3+'Input spectra'!$Y75))</f>
        <v>4.3975309708592404E-3</v>
      </c>
      <c r="BJ76">
        <f>BJ$2*EXP(- BJ$1 * ($B76*_c1+$C76*_c2+$D76*_c3+'Input spectra'!$Y75))</f>
        <v>4.1707311489772312E-3</v>
      </c>
      <c r="BK76">
        <f>BK$2*EXP(- BK$1 * ($B76*_c1+$C76*_c2+$D76*_c3+'Input spectra'!$Y75))</f>
        <v>3.9626177975691703E-3</v>
      </c>
      <c r="BL76">
        <f>BL$2*EXP(- BL$1 * ($B76*_c1+$C76*_c2+$D76*_c3+'Input spectra'!$Y75))</f>
        <v>3.7708534523886801E-3</v>
      </c>
      <c r="BM76">
        <f>BM$2*EXP(- BM$1 * ($B76*_c1+$C76*_c2+$D76*_c3+'Input spectra'!$Y75))</f>
        <v>3.5935141450050396E-3</v>
      </c>
      <c r="BN76">
        <f>BN$2*EXP(- BN$1 * ($B76*_c1+$C76*_c2+$D76*_c3+'Input spectra'!$Y75))</f>
        <v>3.4289937930282346E-3</v>
      </c>
      <c r="BO76">
        <f>BO$2*EXP(- BO$1 * ($B76*_c1+$C76*_c2+$D76*_c3+'Input spectra'!$Y75))</f>
        <v>3.2759355843907326E-3</v>
      </c>
      <c r="BP76">
        <f>BP$2*EXP(- BP$1 * ($B76*_c1+$C76*_c2+$D76*_c3+'Input spectra'!$Y75))</f>
        <v>3.133181502930996E-3</v>
      </c>
      <c r="BQ76">
        <f>BQ$2*EXP(- BQ$1 * ($B76*_c1+$C76*_c2+$D76*_c3+'Input spectra'!$Y75))</f>
        <v>2.9997344011528969E-3</v>
      </c>
      <c r="BR76">
        <f>BR$2*EXP(- BR$1 * ($B76*_c1+$C76*_c2+$D76*_c3+'Input spectra'!$Y75))</f>
        <v>2.8747289697338262E-3</v>
      </c>
      <c r="BS76">
        <f>BS$2*EXP(- BS$1 * ($B76*_c1+$C76*_c2+$D76*_c3+'Input spectra'!$Y75))</f>
        <v>2.7574091541740565E-3</v>
      </c>
      <c r="BT76">
        <f>BT$2*EXP(- BT$1 * ($B76*_c1+$C76*_c2+$D76*_c3+'Input spectra'!$Y75))</f>
        <v>2.6471103339357001E-3</v>
      </c>
      <c r="BU76">
        <f>BU$2*EXP(- BU$1 * ($B76*_c1+$C76*_c2+$D76*_c3+'Input spectra'!$Y75))</f>
        <v>2.5432450800474309E-3</v>
      </c>
      <c r="BV76">
        <f>BV$2*EXP(- BV$1 * ($B76*_c1+$C76*_c2+$D76*_c3+'Input spectra'!$Y75))</f>
        <v>2.4452916427324103E-3</v>
      </c>
      <c r="BW76">
        <f>BW$2*EXP(- BW$1 * ($B76*_c1+$C76*_c2+$D76*_c3+'Input spectra'!$Y75))</f>
        <v>2.3527845504326406E-3</v>
      </c>
      <c r="BX76">
        <f>BX$2*EXP(- BX$1 * ($B76*_c1+$C76*_c2+$D76*_c3+'Input spectra'!$Y75))</f>
        <v>2.2653068620478068E-3</v>
      </c>
      <c r="BY76">
        <f>BY$2*EXP(- BY$1 * ($B76*_c1+$C76*_c2+$D76*_c3+'Input spectra'!$Y75))</f>
        <v>2.1824837281882552E-3</v>
      </c>
      <c r="BZ76">
        <f>BZ$2*EXP(- BZ$1 * ($B76*_c1+$C76*_c2+$D76*_c3+'Input spectra'!$Y75))</f>
        <v>2.1039769995066099E-3</v>
      </c>
      <c r="CA76">
        <f>CA$2*EXP(- CA$1 * ($B76*_c1+$C76*_c2+$D76*_c3+'Input spectra'!$Y75))</f>
        <v>2.0294806804098697E-3</v>
      </c>
      <c r="CB76">
        <f>CB$2*EXP(- CB$1 * ($B76*_c1+$C76*_c2+$D76*_c3+'Input spectra'!$Y75))</f>
        <v>1.9587170711489249E-3</v>
      </c>
      <c r="CC76">
        <f>CC$2*EXP(- CC$1 * ($B76*_c1+$C76*_c2+$D76*_c3+'Input spectra'!$Y75))</f>
        <v>1.89143347485126E-3</v>
      </c>
      <c r="CD76">
        <f>CD$2*EXP(- CD$1 * ($B76*_c1+$C76*_c2+$D76*_c3+'Input spectra'!$Y75))</f>
        <v>1.8273993715591612E-3</v>
      </c>
      <c r="CE76">
        <f>CE$2*EXP(- CE$1 * ($B76*_c1+$C76*_c2+$D76*_c3+'Input spectra'!$Y75))</f>
        <v>1.7664039809030983E-3</v>
      </c>
      <c r="CF76">
        <f>CF$2*EXP(- CF$1 * ($B76*_c1+$C76*_c2+$D76*_c3+'Input spectra'!$Y75))</f>
        <v>1.7082541502020923E-3</v>
      </c>
      <c r="CG76">
        <f>CG$2*EXP(- CG$1 * ($B76*_c1+$C76*_c2+$D76*_c3+'Input spectra'!$Y75))</f>
        <v>1.652772516637093E-3</v>
      </c>
      <c r="CH76">
        <f>CH$2*EXP(- CH$1 * ($B76*_c1+$C76*_c2+$D76*_c3+'Input spectra'!$Y75))</f>
        <v>1.5997959014889013E-3</v>
      </c>
      <c r="CI76">
        <f>CI$2*EXP(- CI$1 * ($B76*_c1+$C76*_c2+$D76*_c3+'Input spectra'!$Y75))</f>
        <v>1.5491739018575628E-3</v>
      </c>
      <c r="CJ76">
        <f>CJ$2*EXP(- CJ$1 * ($B76*_c1+$C76*_c2+$D76*_c3+'Input spectra'!$Y75))</f>
        <v>1.5007676512229021E-3</v>
      </c>
      <c r="CK76">
        <f>CK$2*EXP(- CK$1 * ($B76*_c1+$C76*_c2+$D76*_c3+'Input spectra'!$Y75))</f>
        <v>1.4544487249947542E-3</v>
      </c>
      <c r="CL76">
        <f>CL$2*EXP(- CL$1 * ($B76*_c1+$C76*_c2+$D76*_c3+'Input spectra'!$Y75))</f>
        <v>1.410098171085191E-3</v>
      </c>
      <c r="CM76">
        <f>CM$2*EXP(- CM$1 * ($B76*_c1+$C76*_c2+$D76*_c3+'Input spectra'!$Y75))</f>
        <v>1.3676056487038613E-3</v>
      </c>
      <c r="CN76">
        <f>CN$2*EXP(- CN$1 * ($B76*_c1+$C76*_c2+$D76*_c3+'Input spectra'!$Y75))</f>
        <v>1.3268686611777696E-3</v>
      </c>
      <c r="CO76">
        <f>CO$2*EXP(- CO$1 * ($B76*_c1+$C76*_c2+$D76*_c3+'Input spectra'!$Y75))</f>
        <v>1.2877918707418807E-3</v>
      </c>
      <c r="CP76">
        <f>CP$2*EXP(- CP$1 * ($B76*_c1+$C76*_c2+$D76*_c3+'Input spectra'!$Y75))</f>
        <v>1.2502864850255581E-3</v>
      </c>
      <c r="CQ76">
        <f>CQ$2*EXP(- CQ$1 * ($B76*_c1+$C76*_c2+$D76*_c3+'Input spectra'!$Y75))</f>
        <v>1.2142697064416593E-3</v>
      </c>
      <c r="CR76">
        <f>CR$2*EXP(- CR$1 * ($B76*_c1+$C76*_c2+$D76*_c3+'Input spectra'!$Y75))</f>
        <v>1.1796642369253159E-3</v>
      </c>
      <c r="CS76">
        <f>CS$2*EXP(- CS$1 * ($B76*_c1+$C76*_c2+$D76*_c3+'Input spectra'!$Y75))</f>
        <v>7.5904285040389241E-4</v>
      </c>
      <c r="CT76">
        <f>CT$2*EXP(- CT$1 * ($B76*_c1+$C76*_c2+$D76*_c3+'Input spectra'!$Y75))</f>
        <v>4.9270610419716498E-4</v>
      </c>
      <c r="CU76">
        <f>CU$2*EXP(- CU$1 * ($B76*_c1+$C76*_c2+$D76*_c3+'Input spectra'!$Y75))</f>
        <v>3.4100749504484019E-4</v>
      </c>
      <c r="CV76">
        <f>CV$2*EXP(- CV$1 * ($B76*_c1+$C76*_c2+$D76*_c3+'Input spectra'!$Y75))</f>
        <v>2.3707859616794224E-4</v>
      </c>
      <c r="CW76">
        <f>CW$2*EXP(- CW$1 * ($B76*_c1+$C76*_c2+$D76*_c3+'Input spectra'!$Y75))</f>
        <v>1.6177901843314742E-4</v>
      </c>
      <c r="CX76">
        <f>CX$2*EXP(- CX$1 * ($B76*_c1+$C76*_c2+$D76*_c3+'Input spectra'!$Y75))</f>
        <v>1.0627989052831638E-4</v>
      </c>
      <c r="CY76">
        <f>CY$2*EXP(- CY$1 * ($B76*_c1+$C76*_c2+$D76*_c3+'Input spectra'!$Y75))</f>
        <v>6.5594567987316708E-5</v>
      </c>
      <c r="CZ76">
        <f>CZ$2*EXP(- CZ$1 * ($B76*_c1+$C76*_c2+$D76*_c3+'Input spectra'!$Y75))</f>
        <v>3.6555318949056753E-5</v>
      </c>
      <c r="DA76">
        <f>DA$2*EXP(- DA$1 * ($B76*_c1+$C76*_c2+$D76*_c3+'Input spectra'!$Y75))</f>
        <v>1.6987330062673162E-5</v>
      </c>
      <c r="DB76">
        <f>DB$2*EXP(- DB$1 * ($B76*_c1+$C76*_c2+$D76*_c3+'Input spectra'!$Y75))</f>
        <v>5.3125002557444854E-6</v>
      </c>
      <c r="DC76">
        <f>DC$2*EXP(- DC$1 * ($B76*_c1+$C76*_c2+$D76*_c3+'Input spectra'!$Y75))</f>
        <v>3.372484506814096E-7</v>
      </c>
      <c r="DD76">
        <f>DD$2*EXP(- DD$1 * ($B76*_c1+$C76*_c2+$D76*_c3+'Input spectra'!$Y75))</f>
        <v>0</v>
      </c>
      <c r="DE76">
        <f>DE$2*EXP(- DE$1 * ($B76*_c1+$C76*_c2+$D76*_c3+'Input spectra'!$Y75))</f>
        <v>0</v>
      </c>
      <c r="DF76">
        <f>DF$2*EXP(- DF$1 * ($B76*_c1+$C76*_c2+$D76*_c3+'Input spectra'!$Y75))</f>
        <v>0</v>
      </c>
      <c r="DG76">
        <f>DG$2*EXP(- DG$1 * ($B76*_c1+$C76*_c2+$D76*_c3+'Input spectra'!$Y75))</f>
        <v>0</v>
      </c>
      <c r="DH76">
        <f>DH$2*EXP(- DH$1 * ($B76*_c1+$C76*_c2+$D76*_c3+'Input spectra'!$Y75))</f>
        <v>0</v>
      </c>
      <c r="DI76">
        <f>DI$2*EXP(- DI$1 * ($B76*_c1+$C76*_c2+$D76*_c3+'Input spectra'!$Y75))</f>
        <v>0</v>
      </c>
      <c r="DJ76">
        <f>DJ$2*EXP(- DJ$1 * ($B76*_c1+$C76*_c2+$D76*_c3+'Input spectra'!$Y75))</f>
        <v>0</v>
      </c>
      <c r="DK76">
        <f>DK$2*EXP(- DK$1 * ($B76*_c1+$C76*_c2+$D76*_c3+'Input spectra'!$Y75))</f>
        <v>0</v>
      </c>
      <c r="DL76">
        <f>DL$2*EXP(- DL$1 * ($B76*_c1+$C76*_c2+$D76*_c3+'Input spectra'!$Y75))</f>
        <v>0</v>
      </c>
      <c r="DM76">
        <f>DM$2*EXP(- DM$1 * ($B76*_c1+$C76*_c2+$D76*_c3+'Input spectra'!$Y75))</f>
        <v>0</v>
      </c>
      <c r="DN76">
        <f>DN$2*EXP(- DN$1 * ($B76*_c1+$C76*_c2+$D76*_c3+'Input spectra'!$Y75))</f>
        <v>0</v>
      </c>
      <c r="DO76">
        <f>DO$2*EXP(- DO$1 * ($B76*_c1+$C76*_c2+$D76*_c3+'Input spectra'!$Y75))</f>
        <v>0</v>
      </c>
      <c r="DP76">
        <f>DP$2*EXP(- DP$1 * ($B76*_c1+$C76*_c2+$D76*_c3+'Input spectra'!$Y75))</f>
        <v>0</v>
      </c>
      <c r="DQ76">
        <f>DQ$2*EXP(- DQ$1 * ($B76*_c1+$C76*_c2+$D76*_c3+'Input spectra'!$Y75))</f>
        <v>0</v>
      </c>
      <c r="DR76">
        <f>DR$2*EXP(- DR$1 * ($B76*_c1+$C76*_c2+$D76*_c3+'Input spectra'!$Y75))</f>
        <v>0</v>
      </c>
      <c r="DS76">
        <f>DS$2*EXP(- DS$1 * ($B76*_c1+$C76*_c2+$D76*_c3+'Input spectra'!$Y75))</f>
        <v>0</v>
      </c>
      <c r="DT76">
        <f>DT$2*EXP(- DT$1 * ($B76*_c1+$C76*_c2+$D76*_c3+'Input spectra'!$Y75))</f>
        <v>0</v>
      </c>
      <c r="DU76">
        <f>DU$2*EXP(- DU$1 * ($B76*_c1+$C76*_c2+$D76*_c3+'Input spectra'!$Y75))</f>
        <v>0</v>
      </c>
      <c r="DV76">
        <f>DV$2*EXP(- DV$1 * ($B76*_c1+$C76*_c2+$D76*_c3+'Input spectra'!$Y75))</f>
        <v>0</v>
      </c>
      <c r="DW76">
        <f>DW$2*EXP(- DW$1 * ($B76*_c1+$C76*_c2+$D76*_c3+'Input spectra'!$Y75))</f>
        <v>0</v>
      </c>
      <c r="DX76">
        <f>DX$2*EXP(- DX$1 * ($B76*_c1+$C76*_c2+$D76*_c3+'Input spectra'!$Y75))</f>
        <v>0</v>
      </c>
      <c r="DY76">
        <f>DY$2*EXP(- DY$1 * ($B76*_c1+$C76*_c2+$D76*_c3+'Input spectra'!$Y75))</f>
        <v>0</v>
      </c>
      <c r="DZ76">
        <f>DZ$2*EXP(- DZ$1 * ($B76*_c1+$C76*_c2+$D76*_c3+'Input spectra'!$Y75))</f>
        <v>0</v>
      </c>
      <c r="EA76">
        <f>EA$2*EXP(- EA$1 * ($B76*_c1+$C76*_c2+$D76*_c3+'Input spectra'!$Y75))</f>
        <v>0</v>
      </c>
      <c r="EB76">
        <f>EB$2*EXP(- EB$1 * ($B76*_c1+$C76*_c2+$D76*_c3+'Input spectra'!$Y75))</f>
        <v>0</v>
      </c>
      <c r="EC76">
        <f>EC$2*EXP(- EC$1 * ($B76*_c1+$C76*_c2+$D76*_c3+'Input spectra'!$Y75))</f>
        <v>0</v>
      </c>
      <c r="ED76">
        <f>ED$2*EXP(- ED$1 * ($B76*_c1+$C76*_c2+$D76*_c3+'Input spectra'!$Y75))</f>
        <v>0</v>
      </c>
      <c r="EE76">
        <f>EE$2*EXP(- EE$1 * ($B76*_c1+$C76*_c2+$D76*_c3+'Input spectra'!$Y75))</f>
        <v>0</v>
      </c>
      <c r="EF76">
        <f>EF$2*EXP(- EF$1 * ($B76*_c1+$C76*_c2+$D76*_c3+'Input spectra'!$Y75))</f>
        <v>0</v>
      </c>
      <c r="EG76">
        <f>EG$2*EXP(- EG$1 * ($B76*_c1+$C76*_c2+$D76*_c3+'Input spectra'!$Y75))</f>
        <v>0</v>
      </c>
      <c r="EH76">
        <f>EH$2*EXP(- EH$1 * ($B76*_c1+$C76*_c2+$D76*_c3+'Input spectra'!$Y75))</f>
        <v>0</v>
      </c>
      <c r="EI76">
        <f>EI$2*EXP(- EI$1 * ($B76*_c1+$C76*_c2+$D76*_c3+'Input spectra'!$Y75))</f>
        <v>0</v>
      </c>
      <c r="EJ76">
        <f>EJ$2*EXP(- EJ$1 * ($B76*_c1+$C76*_c2+$D76*_c3+'Input spectra'!$Y75))</f>
        <v>0</v>
      </c>
      <c r="EK76">
        <f>EK$2*EXP(- EK$1 * ($B76*_c1+$C76*_c2+$D76*_c3+'Input spectra'!$Y75))</f>
        <v>0</v>
      </c>
      <c r="EL76">
        <f>EL$2*EXP(- EL$1 * ($B76*_c1+$C76*_c2+$D76*_c3+'Input spectra'!$Y75))</f>
        <v>0</v>
      </c>
      <c r="EM76">
        <f>EM$2*EXP(- EM$1 * ($B76*_c1+$C76*_c2+$D76*_c3+'Input spectra'!$Y75))</f>
        <v>0</v>
      </c>
      <c r="EN76">
        <f>EN$2*EXP(- EN$1 * ($B76*_c1+$C76*_c2+$D76*_c3+'Input spectra'!$Y75))</f>
        <v>0</v>
      </c>
      <c r="EO76">
        <f>EO$2*EXP(- EO$1 * ($B76*_c1+$C76*_c2+$D76*_c3+'Input spectra'!$Y75))</f>
        <v>0</v>
      </c>
      <c r="EP76">
        <f>EP$2*EXP(- EP$1 * ($B76*_c1+$C76*_c2+$D76*_c3+'Input spectra'!$Y75))</f>
        <v>0</v>
      </c>
      <c r="EQ76">
        <f>EQ$2*EXP(- EQ$1 * ($B76*_c1+$C76*_c2+$D76*_c3+'Input spectra'!$Y75))</f>
        <v>0</v>
      </c>
      <c r="ER76">
        <f>ER$2*EXP(- ER$1 * ($B76*_c1+$C76*_c2+$D76*_c3+'Input spectra'!$Y75))</f>
        <v>0</v>
      </c>
      <c r="ES76">
        <f>ES$2*EXP(- ES$1 * ($B76*_c1+$C76*_c2+$D76*_c3+'Input spectra'!$Y75))</f>
        <v>0</v>
      </c>
      <c r="ET76">
        <f>ET$2*EXP(- ET$1 * ($B76*_c1+$C76*_c2+$D76*_c3+'Input spectra'!$Y75))</f>
        <v>0</v>
      </c>
      <c r="EU76">
        <f>EU$2*EXP(- EU$1 * ($B76*_c1+$C76*_c2+$D76*_c3+'Input spectra'!$Y75))</f>
        <v>0</v>
      </c>
      <c r="EV76">
        <f>EV$2*EXP(- EV$1 * ($B76*_c1+$C76*_c2+$D76*_c3+'Input spectra'!$Y75))</f>
        <v>0</v>
      </c>
      <c r="EW76">
        <f>EW$2*EXP(- EW$1 * ($B76*_c1+$C76*_c2+$D76*_c3+'Input spectra'!$Y75))</f>
        <v>0</v>
      </c>
      <c r="EX76">
        <f>EX$2*EXP(- EX$1 * ($B76*_c1+$C76*_c2+$D76*_c3+'Input spectra'!$Y75))</f>
        <v>0</v>
      </c>
      <c r="EY76">
        <f>EY$2*EXP(- EY$1 * ($B76*_c1+$C76*_c2+$D76*_c3+'Input spectra'!$Y75))</f>
        <v>0</v>
      </c>
      <c r="FA76">
        <f t="shared" si="1"/>
        <v>0.86658858751668444</v>
      </c>
      <c r="FD76">
        <f>(1-EXP(-($B76*_c1+$C76*_c2+$D76*_c3+'Input spectra'!$Y75)*_t))/2</f>
        <v>1.2477113274087459E-2</v>
      </c>
      <c r="FE76">
        <f>LN(1-FD76)/(-($B76*_c1+$C76*_c2+$D76*_c3+'Input spectra'!$Y75))</f>
        <v>0.24842061315300354</v>
      </c>
    </row>
    <row r="77" spans="1:161" x14ac:dyDescent="0.25">
      <c r="A77">
        <v>650</v>
      </c>
      <c r="B77">
        <f>'Input spectra'!B76</f>
        <v>0</v>
      </c>
      <c r="C77">
        <f>'Input spectra'!D76</f>
        <v>0</v>
      </c>
      <c r="D77">
        <f>'Input spectra'!F76</f>
        <v>0</v>
      </c>
      <c r="E77">
        <f>E$2*EXP(- E$1 * ($B77*_c1+$C77*_c2+$D77*_c3+'Input spectra'!$Y76))</f>
        <v>2.0653927966864227E-2</v>
      </c>
      <c r="F77">
        <f>F$2*EXP(- F$1 * ($B77*_c1+$C77*_c2+$D77*_c3+'Input spectra'!$Y76))</f>
        <v>2.0400809262428331E-2</v>
      </c>
      <c r="G77">
        <f>G$2*EXP(- G$1 * ($B77*_c1+$C77*_c2+$D77*_c3+'Input spectra'!$Y76))</f>
        <v>2.0149708138896039E-2</v>
      </c>
      <c r="H77">
        <f>H$2*EXP(- H$1 * ($B77*_c1+$C77*_c2+$D77*_c3+'Input spectra'!$Y76))</f>
        <v>1.9900610734677991E-2</v>
      </c>
      <c r="I77">
        <f>I$2*EXP(- I$1 * ($B77*_c1+$C77*_c2+$D77*_c3+'Input spectra'!$Y76))</f>
        <v>1.9653503276430107E-2</v>
      </c>
      <c r="J77">
        <f>J$2*EXP(- J$1 * ($B77*_c1+$C77*_c2+$D77*_c3+'Input spectra'!$Y76))</f>
        <v>1.9408372078517373E-2</v>
      </c>
      <c r="K77">
        <f>K$2*EXP(- K$1 * ($B77*_c1+$C77*_c2+$D77*_c3+'Input spectra'!$Y76))</f>
        <v>1.9165203542480705E-2</v>
      </c>
      <c r="L77">
        <f>L$2*EXP(- L$1 * ($B77*_c1+$C77*_c2+$D77*_c3+'Input spectra'!$Y76))</f>
        <v>1.8923984156506986E-2</v>
      </c>
      <c r="M77">
        <f>M$2*EXP(- M$1 * ($B77*_c1+$C77*_c2+$D77*_c3+'Input spectra'!$Y76))</f>
        <v>1.868470049490226E-2</v>
      </c>
      <c r="N77">
        <f>N$2*EXP(- N$1 * ($B77*_c1+$C77*_c2+$D77*_c3+'Input spectra'!$Y76))</f>
        <v>1.8447339217567964E-2</v>
      </c>
      <c r="O77">
        <f>O$2*EXP(- O$1 * ($B77*_c1+$C77*_c2+$D77*_c3+'Input spectra'!$Y76))</f>
        <v>1.8211887069480296E-2</v>
      </c>
      <c r="P77">
        <f>P$2*EXP(- P$1 * ($B77*_c1+$C77*_c2+$D77*_c3+'Input spectra'!$Y76))</f>
        <v>1.797833088017263E-2</v>
      </c>
      <c r="Q77">
        <f>Q$2*EXP(- Q$1 * ($B77*_c1+$C77*_c2+$D77*_c3+'Input spectra'!$Y76))</f>
        <v>1.7746657563220983E-2</v>
      </c>
      <c r="R77">
        <f>R$2*EXP(- R$1 * ($B77*_c1+$C77*_c2+$D77*_c3+'Input spectra'!$Y76))</f>
        <v>1.7516854115732537E-2</v>
      </c>
      <c r="S77">
        <f>S$2*EXP(- S$1 * ($B77*_c1+$C77*_c2+$D77*_c3+'Input spectra'!$Y76))</f>
        <v>1.7288907617837121E-2</v>
      </c>
      <c r="T77">
        <f>T$2*EXP(- T$1 * ($B77*_c1+$C77*_c2+$D77*_c3+'Input spectra'!$Y76))</f>
        <v>1.7062805232181764E-2</v>
      </c>
      <c r="U77">
        <f>U$2*EXP(- U$1 * ($B77*_c1+$C77*_c2+$D77*_c3+'Input spectra'!$Y76))</f>
        <v>1.6838534203428176E-2</v>
      </c>
      <c r="V77">
        <f>V$2*EXP(- V$1 * ($B77*_c1+$C77*_c2+$D77*_c3+'Input spectra'!$Y76))</f>
        <v>1.661608185775321E-2</v>
      </c>
      <c r="W77">
        <f>W$2*EXP(- W$1 * ($B77*_c1+$C77*_c2+$D77*_c3+'Input spectra'!$Y76))</f>
        <v>1.6395435602352276E-2</v>
      </c>
      <c r="X77">
        <f>X$2*EXP(- X$1 * ($B77*_c1+$C77*_c2+$D77*_c3+'Input spectra'!$Y76))</f>
        <v>1.6176582924945674E-2</v>
      </c>
      <c r="Y77">
        <f>Y$2*EXP(- Y$1 * ($B77*_c1+$C77*_c2+$D77*_c3+'Input spectra'!$Y76))</f>
        <v>1.5959511393287842E-2</v>
      </c>
      <c r="Z77">
        <f>Z$2*EXP(- Z$1 * ($B77*_c1+$C77*_c2+$D77*_c3+'Input spectra'!$Y76))</f>
        <v>1.5744208654679518E-2</v>
      </c>
      <c r="AA77">
        <f>AA$2*EXP(- AA$1 * ($B77*_c1+$C77*_c2+$D77*_c3+'Input spectra'!$Y76))</f>
        <v>1.5530662435482746E-2</v>
      </c>
      <c r="AB77">
        <f>AB$2*EXP(- AB$1 * ($B77*_c1+$C77*_c2+$D77*_c3+'Input spectra'!$Y76))</f>
        <v>1.5318860540638773E-2</v>
      </c>
      <c r="AC77">
        <f>AC$2*EXP(- AC$1 * ($B77*_c1+$C77*_c2+$D77*_c3+'Input spectra'!$Y76))</f>
        <v>1.5108790853188789E-2</v>
      </c>
      <c r="AD77">
        <f>AD$2*EXP(- AD$1 * ($B77*_c1+$C77*_c2+$D77*_c3+'Input spectra'!$Y76))</f>
        <v>1.4900441333797488E-2</v>
      </c>
      <c r="AE77">
        <f>AE$2*EXP(- AE$1 * ($B77*_c1+$C77*_c2+$D77*_c3+'Input spectra'!$Y76))</f>
        <v>1.4693800020279434E-2</v>
      </c>
      <c r="AF77">
        <f>AF$2*EXP(- AF$1 * ($B77*_c1+$C77*_c2+$D77*_c3+'Input spectra'!$Y76))</f>
        <v>1.448885502712826E-2</v>
      </c>
      <c r="AG77">
        <f>AG$2*EXP(- AG$1 * ($B77*_c1+$C77*_c2+$D77*_c3+'Input spectra'!$Y76))</f>
        <v>1.4285594545048607E-2</v>
      </c>
      <c r="AH77">
        <f>AH$2*EXP(- AH$1 * ($B77*_c1+$C77*_c2+$D77*_c3+'Input spectra'!$Y76))</f>
        <v>1.4084006840490847E-2</v>
      </c>
      <c r="AI77">
        <f>AI$2*EXP(- AI$1 * ($B77*_c1+$C77*_c2+$D77*_c3+'Input spectra'!$Y76))</f>
        <v>1.3884080255188554E-2</v>
      </c>
      <c r="AJ77">
        <f>AJ$2*EXP(- AJ$1 * ($B77*_c1+$C77*_c2+$D77*_c3+'Input spectra'!$Y76))</f>
        <v>1.368580320569872E-2</v>
      </c>
      <c r="AK77">
        <f>AK$2*EXP(- AK$1 * ($B77*_c1+$C77*_c2+$D77*_c3+'Input spectra'!$Y76))</f>
        <v>1.3489164182944656E-2</v>
      </c>
      <c r="AL77">
        <f>AL$2*EXP(- AL$1 * ($B77*_c1+$C77*_c2+$D77*_c3+'Input spectra'!$Y76))</f>
        <v>1.3294151751761621E-2</v>
      </c>
      <c r="AM77">
        <f>AM$2*EXP(- AM$1 * ($B77*_c1+$C77*_c2+$D77*_c3+'Input spectra'!$Y76))</f>
        <v>1.3100754550445138E-2</v>
      </c>
      <c r="AN77">
        <f>AN$2*EXP(- AN$1 * ($B77*_c1+$C77*_c2+$D77*_c3+'Input spectra'!$Y76))</f>
        <v>1.2908961290301977E-2</v>
      </c>
      <c r="AO77">
        <f>AO$2*EXP(- AO$1 * ($B77*_c1+$C77*_c2+$D77*_c3+'Input spectra'!$Y76))</f>
        <v>1.271876075520376E-2</v>
      </c>
      <c r="AP77">
        <f>AP$2*EXP(- AP$1 * ($B77*_c1+$C77*_c2+$D77*_c3+'Input spectra'!$Y76))</f>
        <v>1.2530141801143277E-2</v>
      </c>
      <c r="AQ77">
        <f>AQ$2*EXP(- AQ$1 * ($B77*_c1+$C77*_c2+$D77*_c3+'Input spectra'!$Y76))</f>
        <v>1.2343093355793356E-2</v>
      </c>
      <c r="AR77">
        <f>AR$2*EXP(- AR$1 * ($B77*_c1+$C77*_c2+$D77*_c3+'Input spectra'!$Y76))</f>
        <v>1.2157604418068377E-2</v>
      </c>
      <c r="AS77">
        <f>AS$2*EXP(- AS$1 * ($B77*_c1+$C77*_c2+$D77*_c3+'Input spectra'!$Y76))</f>
        <v>1.1973664057688384E-2</v>
      </c>
      <c r="AT77">
        <f>AT$2*EXP(- AT$1 * ($B77*_c1+$C77*_c2+$D77*_c3+'Input spectra'!$Y76))</f>
        <v>1.1791261414745761E-2</v>
      </c>
      <c r="AU77">
        <f>AU$2*EXP(- AU$1 * ($B77*_c1+$C77*_c2+$D77*_c3+'Input spectra'!$Y76))</f>
        <v>1.1610385699274466E-2</v>
      </c>
      <c r="AV77">
        <f>AV$2*EXP(- AV$1 * ($B77*_c1+$C77*_c2+$D77*_c3+'Input spectra'!$Y76))</f>
        <v>1.1431026190821859E-2</v>
      </c>
      <c r="AW77">
        <f>AW$2*EXP(- AW$1 * ($B77*_c1+$C77*_c2+$D77*_c3+'Input spectra'!$Y76))</f>
        <v>1.1253172238022998E-2</v>
      </c>
      <c r="AX77">
        <f>AX$2*EXP(- AX$1 * ($B77*_c1+$C77*_c2+$D77*_c3+'Input spectra'!$Y76))</f>
        <v>1.1076813258177515E-2</v>
      </c>
      <c r="AY77">
        <f>AY$2*EXP(- AY$1 * ($B77*_c1+$C77*_c2+$D77*_c3+'Input spectra'!$Y76))</f>
        <v>9.8411433459007751E-3</v>
      </c>
      <c r="AZ77">
        <f>AZ$2*EXP(- AZ$1 * ($B77*_c1+$C77*_c2+$D77*_c3+'Input spectra'!$Y76))</f>
        <v>8.404395240220356E-3</v>
      </c>
      <c r="BA77">
        <f>BA$2*EXP(- BA$1 * ($B77*_c1+$C77*_c2+$D77*_c3+'Input spectra'!$Y76))</f>
        <v>7.5614038419576975E-3</v>
      </c>
      <c r="BB77">
        <f>BB$2*EXP(- BB$1 * ($B77*_c1+$C77*_c2+$D77*_c3+'Input spectra'!$Y76))</f>
        <v>6.9226151180859291E-3</v>
      </c>
      <c r="BC77">
        <f>BC$2*EXP(- BC$1 * ($B77*_c1+$C77*_c2+$D77*_c3+'Input spectra'!$Y76))</f>
        <v>6.4005747320175959E-3</v>
      </c>
      <c r="BD77">
        <f>BD$2*EXP(- BD$1 * ($B77*_c1+$C77*_c2+$D77*_c3+'Input spectra'!$Y76))</f>
        <v>5.957351674666299E-3</v>
      </c>
      <c r="BE77">
        <f>BE$2*EXP(- BE$1 * ($B77*_c1+$C77*_c2+$D77*_c3+'Input spectra'!$Y76))</f>
        <v>5.5721507731415695E-3</v>
      </c>
      <c r="BF77">
        <f>BF$2*EXP(- BF$1 * ($B77*_c1+$C77*_c2+$D77*_c3+'Input spectra'!$Y76))</f>
        <v>5.2320019087853126E-3</v>
      </c>
      <c r="BG77">
        <f>BG$2*EXP(- BG$1 * ($B77*_c1+$C77*_c2+$D77*_c3+'Input spectra'!$Y76))</f>
        <v>4.9281192374488435E-3</v>
      </c>
      <c r="BH77">
        <f>BH$2*EXP(- BH$1 * ($B77*_c1+$C77*_c2+$D77*_c3+'Input spectra'!$Y76))</f>
        <v>4.6541992652413249E-3</v>
      </c>
      <c r="BI77">
        <f>BI$2*EXP(- BI$1 * ($B77*_c1+$C77*_c2+$D77*_c3+'Input spectra'!$Y76))</f>
        <v>4.4055243327974138E-3</v>
      </c>
      <c r="BJ77">
        <f>BJ$2*EXP(- BJ$1 * ($B77*_c1+$C77*_c2+$D77*_c3+'Input spectra'!$Y76))</f>
        <v>4.1784477605460082E-3</v>
      </c>
      <c r="BK77">
        <f>BK$2*EXP(- BK$1 * ($B77*_c1+$C77*_c2+$D77*_c3+'Input spectra'!$Y76))</f>
        <v>3.9700781065005603E-3</v>
      </c>
      <c r="BL77">
        <f>BL$2*EXP(- BL$1 * ($B77*_c1+$C77*_c2+$D77*_c3+'Input spectra'!$Y76))</f>
        <v>3.778075250495463E-3</v>
      </c>
      <c r="BM77">
        <f>BM$2*EXP(- BM$1 * ($B77*_c1+$C77*_c2+$D77*_c3+'Input spectra'!$Y76))</f>
        <v>3.6005130698506245E-3</v>
      </c>
      <c r="BN77">
        <f>BN$2*EXP(- BN$1 * ($B77*_c1+$C77*_c2+$D77*_c3+'Input spectra'!$Y76))</f>
        <v>3.4357837074290732E-3</v>
      </c>
      <c r="BO77">
        <f>BO$2*EXP(- BO$1 * ($B77*_c1+$C77*_c2+$D77*_c3+'Input spectra'!$Y76))</f>
        <v>3.282528869446672E-3</v>
      </c>
      <c r="BP77">
        <f>BP$2*EXP(- BP$1 * ($B77*_c1+$C77*_c2+$D77*_c3+'Input spectra'!$Y76))</f>
        <v>3.1395892883119905E-3</v>
      </c>
      <c r="BQ77">
        <f>BQ$2*EXP(- BQ$1 * ($B77*_c1+$C77*_c2+$D77*_c3+'Input spectra'!$Y76))</f>
        <v>3.0059667488730743E-3</v>
      </c>
      <c r="BR77">
        <f>BR$2*EXP(- BR$1 * ($B77*_c1+$C77*_c2+$D77*_c3+'Input spectra'!$Y76))</f>
        <v>2.8807950227941769E-3</v>
      </c>
      <c r="BS77">
        <f>BS$2*EXP(- BS$1 * ($B77*_c1+$C77*_c2+$D77*_c3+'Input spectra'!$Y76))</f>
        <v>2.7633172582294595E-3</v>
      </c>
      <c r="BT77">
        <f>BT$2*EXP(- BT$1 * ($B77*_c1+$C77*_c2+$D77*_c3+'Input spectra'!$Y76))</f>
        <v>2.6528681379437377E-3</v>
      </c>
      <c r="BU77">
        <f>BU$2*EXP(- BU$1 * ($B77*_c1+$C77*_c2+$D77*_c3+'Input spectra'!$Y76))</f>
        <v>2.5488596203255215E-3</v>
      </c>
      <c r="BV77">
        <f>BV$2*EXP(- BV$1 * ($B77*_c1+$C77*_c2+$D77*_c3+'Input spectra'!$Y76))</f>
        <v>2.4507694137629234E-3</v>
      </c>
      <c r="BW77">
        <f>BW$2*EXP(- BW$1 * ($B77*_c1+$C77*_c2+$D77*_c3+'Input spectra'!$Y76))</f>
        <v>2.3581315649705559E-3</v>
      </c>
      <c r="BX77">
        <f>BX$2*EXP(- BX$1 * ($B77*_c1+$C77*_c2+$D77*_c3+'Input spectra'!$Y76))</f>
        <v>2.2705287025094473E-3</v>
      </c>
      <c r="BY77">
        <f>BY$2*EXP(- BY$1 * ($B77*_c1+$C77*_c2+$D77*_c3+'Input spectra'!$Y76))</f>
        <v>2.1875855908709595E-3</v>
      </c>
      <c r="BZ77">
        <f>BZ$2*EXP(- BZ$1 * ($B77*_c1+$C77*_c2+$D77*_c3+'Input spectra'!$Y76))</f>
        <v>2.1089637328660675E-3</v>
      </c>
      <c r="CA77">
        <f>CA$2*EXP(- CA$1 * ($B77*_c1+$C77*_c2+$D77*_c3+'Input spectra'!$Y76))</f>
        <v>2.0343568183753447E-3</v>
      </c>
      <c r="CB77">
        <f>CB$2*EXP(- CB$1 * ($B77*_c1+$C77*_c2+$D77*_c3+'Input spectra'!$Y76))</f>
        <v>1.9634868622665194E-3</v>
      </c>
      <c r="CC77">
        <f>CC$2*EXP(- CC$1 * ($B77*_c1+$C77*_c2+$D77*_c3+'Input spectra'!$Y76))</f>
        <v>1.8961009078973291E-3</v>
      </c>
      <c r="CD77">
        <f>CD$2*EXP(- CD$1 * ($B77*_c1+$C77*_c2+$D77*_c3+'Input spectra'!$Y76))</f>
        <v>1.8319681981495857E-3</v>
      </c>
      <c r="CE77">
        <f>CE$2*EXP(- CE$1 * ($B77*_c1+$C77*_c2+$D77*_c3+'Input spectra'!$Y76))</f>
        <v>1.770877735531868E-3</v>
      </c>
      <c r="CF77">
        <f>CF$2*EXP(- CF$1 * ($B77*_c1+$C77*_c2+$D77*_c3+'Input spectra'!$Y76))</f>
        <v>1.7126361680688772E-3</v>
      </c>
      <c r="CG77">
        <f>CG$2*EXP(- CG$1 * ($B77*_c1+$C77*_c2+$D77*_c3+'Input spectra'!$Y76))</f>
        <v>1.6570659495640911E-3</v>
      </c>
      <c r="CH77">
        <f>CH$2*EXP(- CH$1 * ($B77*_c1+$C77*_c2+$D77*_c3+'Input spectra'!$Y76))</f>
        <v>1.6040037321790963E-3</v>
      </c>
      <c r="CI77">
        <f>CI$2*EXP(- CI$1 * ($B77*_c1+$C77*_c2+$D77*_c3+'Input spectra'!$Y76))</f>
        <v>1.5532989567072094E-3</v>
      </c>
      <c r="CJ77">
        <f>CJ$2*EXP(- CJ$1 * ($B77*_c1+$C77*_c2+$D77*_c3+'Input spectra'!$Y76))</f>
        <v>1.5048126118687893E-3</v>
      </c>
      <c r="CK77">
        <f>CK$2*EXP(- CK$1 * ($B77*_c1+$C77*_c2+$D77*_c3+'Input spectra'!$Y76))</f>
        <v>1.4584161387501222E-3</v>
      </c>
      <c r="CL77">
        <f>CL$2*EXP(- CL$1 * ($B77*_c1+$C77*_c2+$D77*_c3+'Input spectra'!$Y76))</f>
        <v>1.4139904603960478E-3</v>
      </c>
      <c r="CM77">
        <f>CM$2*EXP(- CM$1 * ($B77*_c1+$C77*_c2+$D77*_c3+'Input spectra'!$Y76))</f>
        <v>1.3714251197389604E-3</v>
      </c>
      <c r="CN77">
        <f>CN$2*EXP(- CN$1 * ($B77*_c1+$C77*_c2+$D77*_c3+'Input spectra'!$Y76))</f>
        <v>1.3306175116500041E-3</v>
      </c>
      <c r="CO77">
        <f>CO$2*EXP(- CO$1 * ($B77*_c1+$C77*_c2+$D77*_c3+'Input spectra'!$Y76))</f>
        <v>1.2914721970457999E-3</v>
      </c>
      <c r="CP77">
        <f>CP$2*EXP(- CP$1 * ($B77*_c1+$C77*_c2+$D77*_c3+'Input spectra'!$Y76))</f>
        <v>1.2539002887646416E-3</v>
      </c>
      <c r="CQ77">
        <f>CQ$2*EXP(- CQ$1 * ($B77*_c1+$C77*_c2+$D77*_c3+'Input spectra'!$Y76))</f>
        <v>1.2178189004096052E-3</v>
      </c>
      <c r="CR77">
        <f>CR$2*EXP(- CR$1 * ($B77*_c1+$C77*_c2+$D77*_c3+'Input spectra'!$Y76))</f>
        <v>1.1831506505975736E-3</v>
      </c>
      <c r="CS77">
        <f>CS$2*EXP(- CS$1 * ($B77*_c1+$C77*_c2+$D77*_c3+'Input spectra'!$Y76))</f>
        <v>7.6131083592130989E-4</v>
      </c>
      <c r="CT77">
        <f>CT$2*EXP(- CT$1 * ($B77*_c1+$C77*_c2+$D77*_c3+'Input spectra'!$Y76))</f>
        <v>4.9419431376584739E-4</v>
      </c>
      <c r="CU77">
        <f>CU$2*EXP(- CU$1 * ($B77*_c1+$C77*_c2+$D77*_c3+'Input spectra'!$Y76))</f>
        <v>3.4204859403397448E-4</v>
      </c>
      <c r="CV77">
        <f>CV$2*EXP(- CV$1 * ($B77*_c1+$C77*_c2+$D77*_c3+'Input spectra'!$Y76))</f>
        <v>2.3781011118232211E-4</v>
      </c>
      <c r="CW77">
        <f>CW$2*EXP(- CW$1 * ($B77*_c1+$C77*_c2+$D77*_c3+'Input spectra'!$Y76))</f>
        <v>1.6228345640038747E-4</v>
      </c>
      <c r="CX77">
        <f>CX$2*EXP(- CX$1 * ($B77*_c1+$C77*_c2+$D77*_c3+'Input spectra'!$Y76))</f>
        <v>1.0661473583500266E-4</v>
      </c>
      <c r="CY77">
        <f>CY$2*EXP(- CY$1 * ($B77*_c1+$C77*_c2+$D77*_c3+'Input spectra'!$Y76))</f>
        <v>6.5803364086562948E-5</v>
      </c>
      <c r="CZ77">
        <f>CZ$2*EXP(- CZ$1 * ($B77*_c1+$C77*_c2+$D77*_c3+'Input spectra'!$Y76))</f>
        <v>3.6672868573753622E-5</v>
      </c>
      <c r="DA77">
        <f>DA$2*EXP(- DA$1 * ($B77*_c1+$C77*_c2+$D77*_c3+'Input spectra'!$Y76))</f>
        <v>1.7042508277496274E-5</v>
      </c>
      <c r="DB77">
        <f>DB$2*EXP(- DB$1 * ($B77*_c1+$C77*_c2+$D77*_c3+'Input spectra'!$Y76))</f>
        <v>5.3299291527709078E-6</v>
      </c>
      <c r="DC77">
        <f>DC$2*EXP(- DC$1 * ($B77*_c1+$C77*_c2+$D77*_c3+'Input spectra'!$Y76))</f>
        <v>3.3836584574144171E-7</v>
      </c>
      <c r="DD77">
        <f>DD$2*EXP(- DD$1 * ($B77*_c1+$C77*_c2+$D77*_c3+'Input spectra'!$Y76))</f>
        <v>0</v>
      </c>
      <c r="DE77">
        <f>DE$2*EXP(- DE$1 * ($B77*_c1+$C77*_c2+$D77*_c3+'Input spectra'!$Y76))</f>
        <v>0</v>
      </c>
      <c r="DF77">
        <f>DF$2*EXP(- DF$1 * ($B77*_c1+$C77*_c2+$D77*_c3+'Input spectra'!$Y76))</f>
        <v>0</v>
      </c>
      <c r="DG77">
        <f>DG$2*EXP(- DG$1 * ($B77*_c1+$C77*_c2+$D77*_c3+'Input spectra'!$Y76))</f>
        <v>0</v>
      </c>
      <c r="DH77">
        <f>DH$2*EXP(- DH$1 * ($B77*_c1+$C77*_c2+$D77*_c3+'Input spectra'!$Y76))</f>
        <v>0</v>
      </c>
      <c r="DI77">
        <f>DI$2*EXP(- DI$1 * ($B77*_c1+$C77*_c2+$D77*_c3+'Input spectra'!$Y76))</f>
        <v>0</v>
      </c>
      <c r="DJ77">
        <f>DJ$2*EXP(- DJ$1 * ($B77*_c1+$C77*_c2+$D77*_c3+'Input spectra'!$Y76))</f>
        <v>0</v>
      </c>
      <c r="DK77">
        <f>DK$2*EXP(- DK$1 * ($B77*_c1+$C77*_c2+$D77*_c3+'Input spectra'!$Y76))</f>
        <v>0</v>
      </c>
      <c r="DL77">
        <f>DL$2*EXP(- DL$1 * ($B77*_c1+$C77*_c2+$D77*_c3+'Input spectra'!$Y76))</f>
        <v>0</v>
      </c>
      <c r="DM77">
        <f>DM$2*EXP(- DM$1 * ($B77*_c1+$C77*_c2+$D77*_c3+'Input spectra'!$Y76))</f>
        <v>0</v>
      </c>
      <c r="DN77">
        <f>DN$2*EXP(- DN$1 * ($B77*_c1+$C77*_c2+$D77*_c3+'Input spectra'!$Y76))</f>
        <v>0</v>
      </c>
      <c r="DO77">
        <f>DO$2*EXP(- DO$1 * ($B77*_c1+$C77*_c2+$D77*_c3+'Input spectra'!$Y76))</f>
        <v>0</v>
      </c>
      <c r="DP77">
        <f>DP$2*EXP(- DP$1 * ($B77*_c1+$C77*_c2+$D77*_c3+'Input spectra'!$Y76))</f>
        <v>0</v>
      </c>
      <c r="DQ77">
        <f>DQ$2*EXP(- DQ$1 * ($B77*_c1+$C77*_c2+$D77*_c3+'Input spectra'!$Y76))</f>
        <v>0</v>
      </c>
      <c r="DR77">
        <f>DR$2*EXP(- DR$1 * ($B77*_c1+$C77*_c2+$D77*_c3+'Input spectra'!$Y76))</f>
        <v>0</v>
      </c>
      <c r="DS77">
        <f>DS$2*EXP(- DS$1 * ($B77*_c1+$C77*_c2+$D77*_c3+'Input spectra'!$Y76))</f>
        <v>0</v>
      </c>
      <c r="DT77">
        <f>DT$2*EXP(- DT$1 * ($B77*_c1+$C77*_c2+$D77*_c3+'Input spectra'!$Y76))</f>
        <v>0</v>
      </c>
      <c r="DU77">
        <f>DU$2*EXP(- DU$1 * ($B77*_c1+$C77*_c2+$D77*_c3+'Input spectra'!$Y76))</f>
        <v>0</v>
      </c>
      <c r="DV77">
        <f>DV$2*EXP(- DV$1 * ($B77*_c1+$C77*_c2+$D77*_c3+'Input spectra'!$Y76))</f>
        <v>0</v>
      </c>
      <c r="DW77">
        <f>DW$2*EXP(- DW$1 * ($B77*_c1+$C77*_c2+$D77*_c3+'Input spectra'!$Y76))</f>
        <v>0</v>
      </c>
      <c r="DX77">
        <f>DX$2*EXP(- DX$1 * ($B77*_c1+$C77*_c2+$D77*_c3+'Input spectra'!$Y76))</f>
        <v>0</v>
      </c>
      <c r="DY77">
        <f>DY$2*EXP(- DY$1 * ($B77*_c1+$C77*_c2+$D77*_c3+'Input spectra'!$Y76))</f>
        <v>0</v>
      </c>
      <c r="DZ77">
        <f>DZ$2*EXP(- DZ$1 * ($B77*_c1+$C77*_c2+$D77*_c3+'Input spectra'!$Y76))</f>
        <v>0</v>
      </c>
      <c r="EA77">
        <f>EA$2*EXP(- EA$1 * ($B77*_c1+$C77*_c2+$D77*_c3+'Input spectra'!$Y76))</f>
        <v>0</v>
      </c>
      <c r="EB77">
        <f>EB$2*EXP(- EB$1 * ($B77*_c1+$C77*_c2+$D77*_c3+'Input spectra'!$Y76))</f>
        <v>0</v>
      </c>
      <c r="EC77">
        <f>EC$2*EXP(- EC$1 * ($B77*_c1+$C77*_c2+$D77*_c3+'Input spectra'!$Y76))</f>
        <v>0</v>
      </c>
      <c r="ED77">
        <f>ED$2*EXP(- ED$1 * ($B77*_c1+$C77*_c2+$D77*_c3+'Input spectra'!$Y76))</f>
        <v>0</v>
      </c>
      <c r="EE77">
        <f>EE$2*EXP(- EE$1 * ($B77*_c1+$C77*_c2+$D77*_c3+'Input spectra'!$Y76))</f>
        <v>0</v>
      </c>
      <c r="EF77">
        <f>EF$2*EXP(- EF$1 * ($B77*_c1+$C77*_c2+$D77*_c3+'Input spectra'!$Y76))</f>
        <v>0</v>
      </c>
      <c r="EG77">
        <f>EG$2*EXP(- EG$1 * ($B77*_c1+$C77*_c2+$D77*_c3+'Input spectra'!$Y76))</f>
        <v>0</v>
      </c>
      <c r="EH77">
        <f>EH$2*EXP(- EH$1 * ($B77*_c1+$C77*_c2+$D77*_c3+'Input spectra'!$Y76))</f>
        <v>0</v>
      </c>
      <c r="EI77">
        <f>EI$2*EXP(- EI$1 * ($B77*_c1+$C77*_c2+$D77*_c3+'Input spectra'!$Y76))</f>
        <v>0</v>
      </c>
      <c r="EJ77">
        <f>EJ$2*EXP(- EJ$1 * ($B77*_c1+$C77*_c2+$D77*_c3+'Input spectra'!$Y76))</f>
        <v>0</v>
      </c>
      <c r="EK77">
        <f>EK$2*EXP(- EK$1 * ($B77*_c1+$C77*_c2+$D77*_c3+'Input spectra'!$Y76))</f>
        <v>0</v>
      </c>
      <c r="EL77">
        <f>EL$2*EXP(- EL$1 * ($B77*_c1+$C77*_c2+$D77*_c3+'Input spectra'!$Y76))</f>
        <v>0</v>
      </c>
      <c r="EM77">
        <f>EM$2*EXP(- EM$1 * ($B77*_c1+$C77*_c2+$D77*_c3+'Input spectra'!$Y76))</f>
        <v>0</v>
      </c>
      <c r="EN77">
        <f>EN$2*EXP(- EN$1 * ($B77*_c1+$C77*_c2+$D77*_c3+'Input spectra'!$Y76))</f>
        <v>0</v>
      </c>
      <c r="EO77">
        <f>EO$2*EXP(- EO$1 * ($B77*_c1+$C77*_c2+$D77*_c3+'Input spectra'!$Y76))</f>
        <v>0</v>
      </c>
      <c r="EP77">
        <f>EP$2*EXP(- EP$1 * ($B77*_c1+$C77*_c2+$D77*_c3+'Input spectra'!$Y76))</f>
        <v>0</v>
      </c>
      <c r="EQ77">
        <f>EQ$2*EXP(- EQ$1 * ($B77*_c1+$C77*_c2+$D77*_c3+'Input spectra'!$Y76))</f>
        <v>0</v>
      </c>
      <c r="ER77">
        <f>ER$2*EXP(- ER$1 * ($B77*_c1+$C77*_c2+$D77*_c3+'Input spectra'!$Y76))</f>
        <v>0</v>
      </c>
      <c r="ES77">
        <f>ES$2*EXP(- ES$1 * ($B77*_c1+$C77*_c2+$D77*_c3+'Input spectra'!$Y76))</f>
        <v>0</v>
      </c>
      <c r="ET77">
        <f>ET$2*EXP(- ET$1 * ($B77*_c1+$C77*_c2+$D77*_c3+'Input spectra'!$Y76))</f>
        <v>0</v>
      </c>
      <c r="EU77">
        <f>EU$2*EXP(- EU$1 * ($B77*_c1+$C77*_c2+$D77*_c3+'Input spectra'!$Y76))</f>
        <v>0</v>
      </c>
      <c r="EV77">
        <f>EV$2*EXP(- EV$1 * ($B77*_c1+$C77*_c2+$D77*_c3+'Input spectra'!$Y76))</f>
        <v>0</v>
      </c>
      <c r="EW77">
        <f>EW$2*EXP(- EW$1 * ($B77*_c1+$C77*_c2+$D77*_c3+'Input spectra'!$Y76))</f>
        <v>0</v>
      </c>
      <c r="EX77">
        <f>EX$2*EXP(- EX$1 * ($B77*_c1+$C77*_c2+$D77*_c3+'Input spectra'!$Y76))</f>
        <v>0</v>
      </c>
      <c r="EY77">
        <f>EY$2*EXP(- EY$1 * ($B77*_c1+$C77*_c2+$D77*_c3+'Input spectra'!$Y76))</f>
        <v>0</v>
      </c>
      <c r="FA77">
        <f t="shared" si="1"/>
        <v>0.86735493561270505</v>
      </c>
      <c r="FD77">
        <f>(1-EXP(-($B77*_c1+$C77*_c2+$D77*_c3+'Input spectra'!$Y76)*_t))/2</f>
        <v>1.2398056632893673E-2</v>
      </c>
      <c r="FE77">
        <f>LN(1-FD77)/(-($B77*_c1+$C77*_c2+$D77*_c3+'Input spectra'!$Y76))</f>
        <v>0.24843074651861138</v>
      </c>
    </row>
    <row r="78" spans="1:161" x14ac:dyDescent="0.25">
      <c r="A78">
        <v>655</v>
      </c>
      <c r="B78">
        <f>'Input spectra'!B77</f>
        <v>0</v>
      </c>
      <c r="C78">
        <f>'Input spectra'!D77</f>
        <v>0</v>
      </c>
      <c r="D78">
        <f>'Input spectra'!F77</f>
        <v>0</v>
      </c>
      <c r="E78">
        <f>E$2*EXP(- E$1 * ($B78*_c1+$C78*_c2+$D78*_c3+'Input spectra'!$Y77))</f>
        <v>2.0653927966864227E-2</v>
      </c>
      <c r="F78">
        <f>F$2*EXP(- F$1 * ($B78*_c1+$C78*_c2+$D78*_c3+'Input spectra'!$Y77))</f>
        <v>2.0401470857975199E-2</v>
      </c>
      <c r="G78">
        <f>G$2*EXP(- G$1 * ($B78*_c1+$C78*_c2+$D78*_c3+'Input spectra'!$Y77))</f>
        <v>2.0151015064828682E-2</v>
      </c>
      <c r="H78">
        <f>H$2*EXP(- H$1 * ($B78*_c1+$C78*_c2+$D78*_c3+'Input spectra'!$Y77))</f>
        <v>1.9902546919991122E-2</v>
      </c>
      <c r="I78">
        <f>I$2*EXP(- I$1 * ($B78*_c1+$C78*_c2+$D78*_c3+'Input spectra'!$Y77))</f>
        <v>1.9656052842500112E-2</v>
      </c>
      <c r="J78">
        <f>J$2*EXP(- J$1 * ($B78*_c1+$C78*_c2+$D78*_c3+'Input spectra'!$Y77))</f>
        <v>1.9411519337342226E-2</v>
      </c>
      <c r="K78">
        <f>K$2*EXP(- K$1 * ($B78*_c1+$C78*_c2+$D78*_c3+'Input spectra'!$Y77))</f>
        <v>1.9168932994933881E-2</v>
      </c>
      <c r="L78">
        <f>L$2*EXP(- L$1 * ($B78*_c1+$C78*_c2+$D78*_c3+'Input spectra'!$Y77))</f>
        <v>1.8928280490605253E-2</v>
      </c>
      <c r="M78">
        <f>M$2*EXP(- M$1 * ($B78*_c1+$C78*_c2+$D78*_c3+'Input spectra'!$Y77))</f>
        <v>1.8689548584087216E-2</v>
      </c>
      <c r="N78">
        <f>N$2*EXP(- N$1 * ($B78*_c1+$C78*_c2+$D78*_c3+'Input spectra'!$Y77))</f>
        <v>1.8452724119001281E-2</v>
      </c>
      <c r="O78">
        <f>O$2*EXP(- O$1 * ($B78*_c1+$C78*_c2+$D78*_c3+'Input spectra'!$Y77))</f>
        <v>1.8217794022352525E-2</v>
      </c>
      <c r="P78">
        <f>P$2*EXP(- P$1 * ($B78*_c1+$C78*_c2+$D78*_c3+'Input spectra'!$Y77))</f>
        <v>1.7984745304025457E-2</v>
      </c>
      <c r="Q78">
        <f>Q$2*EXP(- Q$1 * ($B78*_c1+$C78*_c2+$D78*_c3+'Input spectra'!$Y77))</f>
        <v>1.7753565056282911E-2</v>
      </c>
      <c r="R78">
        <f>R$2*EXP(- R$1 * ($B78*_c1+$C78*_c2+$D78*_c3+'Input spectra'!$Y77))</f>
        <v>1.7524240453267802E-2</v>
      </c>
      <c r="S78">
        <f>S$2*EXP(- S$1 * ($B78*_c1+$C78*_c2+$D78*_c3+'Input spectra'!$Y77))</f>
        <v>1.7296758750507815E-2</v>
      </c>
      <c r="T78">
        <f>T$2*EXP(- T$1 * ($B78*_c1+$C78*_c2+$D78*_c3+'Input spectra'!$Y77))</f>
        <v>1.7071107284423032E-2</v>
      </c>
      <c r="U78">
        <f>U$2*EXP(- U$1 * ($B78*_c1+$C78*_c2+$D78*_c3+'Input spectra'!$Y77))</f>
        <v>1.6847273471836427E-2</v>
      </c>
      <c r="V78">
        <f>V$2*EXP(- V$1 * ($B78*_c1+$C78*_c2+$D78*_c3+'Input spectra'!$Y77))</f>
        <v>1.6625244809487176E-2</v>
      </c>
      <c r="W78">
        <f>W$2*EXP(- W$1 * ($B78*_c1+$C78*_c2+$D78*_c3+'Input spectra'!$Y77))</f>
        <v>1.6405008873546924E-2</v>
      </c>
      <c r="X78">
        <f>X$2*EXP(- X$1 * ($B78*_c1+$C78*_c2+$D78*_c3+'Input spectra'!$Y77))</f>
        <v>1.6186553319138795E-2</v>
      </c>
      <c r="Y78">
        <f>Y$2*EXP(- Y$1 * ($B78*_c1+$C78*_c2+$D78*_c3+'Input spectra'!$Y77))</f>
        <v>1.5969865879859265E-2</v>
      </c>
      <c r="Z78">
        <f>Z$2*EXP(- Z$1 * ($B78*_c1+$C78*_c2+$D78*_c3+'Input spectra'!$Y77))</f>
        <v>1.5754934367302846E-2</v>
      </c>
      <c r="AA78">
        <f>AA$2*EXP(- AA$1 * ($B78*_c1+$C78*_c2+$D78*_c3+'Input spectra'!$Y77))</f>
        <v>1.5541746670589517E-2</v>
      </c>
      <c r="AB78">
        <f>AB$2*EXP(- AB$1 * ($B78*_c1+$C78*_c2+$D78*_c3+'Input spectra'!$Y77))</f>
        <v>1.5330290755894968E-2</v>
      </c>
      <c r="AC78">
        <f>AC$2*EXP(- AC$1 * ($B78*_c1+$C78*_c2+$D78*_c3+'Input spectra'!$Y77))</f>
        <v>1.5120554665983589E-2</v>
      </c>
      <c r="AD78">
        <f>AD$2*EXP(- AD$1 * ($B78*_c1+$C78*_c2+$D78*_c3+'Input spectra'!$Y77))</f>
        <v>1.4912526519744189E-2</v>
      </c>
      <c r="AE78">
        <f>AE$2*EXP(- AE$1 * ($B78*_c1+$C78*_c2+$D78*_c3+'Input spectra'!$Y77))</f>
        <v>1.4706194511728424E-2</v>
      </c>
      <c r="AF78">
        <f>AF$2*EXP(- AF$1 * ($B78*_c1+$C78*_c2+$D78*_c3+'Input spectra'!$Y77))</f>
        <v>1.4501546911691995E-2</v>
      </c>
      <c r="AG78">
        <f>AG$2*EXP(- AG$1 * ($B78*_c1+$C78*_c2+$D78*_c3+'Input spectra'!$Y77))</f>
        <v>1.4298572064138466E-2</v>
      </c>
      <c r="AH78">
        <f>AH$2*EXP(- AH$1 * ($B78*_c1+$C78*_c2+$D78*_c3+'Input spectra'!$Y77))</f>
        <v>1.4097258387865795E-2</v>
      </c>
      <c r="AI78">
        <f>AI$2*EXP(- AI$1 * ($B78*_c1+$C78*_c2+$D78*_c3+'Input spectra'!$Y77))</f>
        <v>1.3897594375515541E-2</v>
      </c>
      <c r="AJ78">
        <f>AJ$2*EXP(- AJ$1 * ($B78*_c1+$C78*_c2+$D78*_c3+'Input spectra'!$Y77))</f>
        <v>1.3699568593124685E-2</v>
      </c>
      <c r="AK78">
        <f>AK$2*EXP(- AK$1 * ($B78*_c1+$C78*_c2+$D78*_c3+'Input spectra'!$Y77))</f>
        <v>1.3503169679680108E-2</v>
      </c>
      <c r="AL78">
        <f>AL$2*EXP(- AL$1 * ($B78*_c1+$C78*_c2+$D78*_c3+'Input spectra'!$Y77))</f>
        <v>1.3308386346675661E-2</v>
      </c>
      <c r="AM78">
        <f>AM$2*EXP(- AM$1 * ($B78*_c1+$C78*_c2+$D78*_c3+'Input spectra'!$Y77))</f>
        <v>1.3115207377671878E-2</v>
      </c>
      <c r="AN78">
        <f>AN$2*EXP(- AN$1 * ($B78*_c1+$C78*_c2+$D78*_c3+'Input spectra'!$Y77))</f>
        <v>1.2923621627858237E-2</v>
      </c>
      <c r="AO78">
        <f>AO$2*EXP(- AO$1 * ($B78*_c1+$C78*_c2+$D78*_c3+'Input spectra'!$Y77))</f>
        <v>1.2733618023617992E-2</v>
      </c>
      <c r="AP78">
        <f>AP$2*EXP(- AP$1 * ($B78*_c1+$C78*_c2+$D78*_c3+'Input spectra'!$Y77))</f>
        <v>1.25451855620956E-2</v>
      </c>
      <c r="AQ78">
        <f>AQ$2*EXP(- AQ$1 * ($B78*_c1+$C78*_c2+$D78*_c3+'Input spectra'!$Y77))</f>
        <v>1.2358313310766658E-2</v>
      </c>
      <c r="AR78">
        <f>AR$2*EXP(- AR$1 * ($B78*_c1+$C78*_c2+$D78*_c3+'Input spectra'!$Y77))</f>
        <v>1.2172990407010366E-2</v>
      </c>
      <c r="AS78">
        <f>AS$2*EXP(- AS$1 * ($B78*_c1+$C78*_c2+$D78*_c3+'Input spectra'!$Y77))</f>
        <v>1.1989206057684536E-2</v>
      </c>
      <c r="AT78">
        <f>AT$2*EXP(- AT$1 * ($B78*_c1+$C78*_c2+$D78*_c3+'Input spectra'!$Y77))</f>
        <v>1.1806949538703067E-2</v>
      </c>
      <c r="AU78">
        <f>AU$2*EXP(- AU$1 * ($B78*_c1+$C78*_c2+$D78*_c3+'Input spectra'!$Y77))</f>
        <v>1.1626210194615896E-2</v>
      </c>
      <c r="AV78">
        <f>AV$2*EXP(- AV$1 * ($B78*_c1+$C78*_c2+$D78*_c3+'Input spectra'!$Y77))</f>
        <v>1.1446977438191482E-2</v>
      </c>
      <c r="AW78">
        <f>AW$2*EXP(- AW$1 * ($B78*_c1+$C78*_c2+$D78*_c3+'Input spectra'!$Y77))</f>
        <v>1.126924075000167E-2</v>
      </c>
      <c r="AX78">
        <f>AX$2*EXP(- AX$1 * ($B78*_c1+$C78*_c2+$D78*_c3+'Input spectra'!$Y77))</f>
        <v>1.1092989678009044E-2</v>
      </c>
      <c r="AY78">
        <f>AY$2*EXP(- AY$1 * ($B78*_c1+$C78*_c2+$D78*_c3+'Input spectra'!$Y77))</f>
        <v>9.8558348241011545E-3</v>
      </c>
      <c r="AZ78">
        <f>AZ$2*EXP(- AZ$1 * ($B78*_c1+$C78*_c2+$D78*_c3+'Input spectra'!$Y77))</f>
        <v>8.4172148107291636E-3</v>
      </c>
      <c r="BA78">
        <f>BA$2*EXP(- BA$1 * ($B78*_c1+$C78*_c2+$D78*_c3+'Input spectra'!$Y77))</f>
        <v>7.5731831523004793E-3</v>
      </c>
      <c r="BB78">
        <f>BB$2*EXP(- BB$1 * ($B78*_c1+$C78*_c2+$D78*_c3+'Input spectra'!$Y77))</f>
        <v>6.9336241594461093E-3</v>
      </c>
      <c r="BC78">
        <f>BC$2*EXP(- BC$1 * ($B78*_c1+$C78*_c2+$D78*_c3+'Input spectra'!$Y77))</f>
        <v>6.4109614719494584E-3</v>
      </c>
      <c r="BD78">
        <f>BD$2*EXP(- BD$1 * ($B78*_c1+$C78*_c2+$D78*_c3+'Input spectra'!$Y77))</f>
        <v>5.9672126696702337E-3</v>
      </c>
      <c r="BE78">
        <f>BE$2*EXP(- BE$1 * ($B78*_c1+$C78*_c2+$D78*_c3+'Input spectra'!$Y77))</f>
        <v>5.5815551618474887E-3</v>
      </c>
      <c r="BF78">
        <f>BF$2*EXP(- BF$1 * ($B78*_c1+$C78*_c2+$D78*_c3+'Input spectra'!$Y77))</f>
        <v>5.2410021712759091E-3</v>
      </c>
      <c r="BG78">
        <f>BG$2*EXP(- BG$1 * ($B78*_c1+$C78*_c2+$D78*_c3+'Input spectra'!$Y77))</f>
        <v>4.9367568441111929E-3</v>
      </c>
      <c r="BH78">
        <f>BH$2*EXP(- BH$1 * ($B78*_c1+$C78*_c2+$D78*_c3+'Input spectra'!$Y77))</f>
        <v>4.6625079668640608E-3</v>
      </c>
      <c r="BI78">
        <f>BI$2*EXP(- BI$1 * ($B78*_c1+$C78*_c2+$D78*_c3+'Input spectra'!$Y77))</f>
        <v>4.4135322242148528E-3</v>
      </c>
      <c r="BJ78">
        <f>BJ$2*EXP(- BJ$1 * ($B78*_c1+$C78*_c2+$D78*_c3+'Input spectra'!$Y77))</f>
        <v>4.1861786492503675E-3</v>
      </c>
      <c r="BK78">
        <f>BK$2*EXP(- BK$1 * ($B78*_c1+$C78*_c2+$D78*_c3+'Input spectra'!$Y77))</f>
        <v>3.9775524607454744E-3</v>
      </c>
      <c r="BL78">
        <f>BL$2*EXP(- BL$1 * ($B78*_c1+$C78*_c2+$D78*_c3+'Input spectra'!$Y77))</f>
        <v>3.7853108795210398E-3</v>
      </c>
      <c r="BM78">
        <f>BM$2*EXP(- BM$1 * ($B78*_c1+$C78*_c2+$D78*_c3+'Input spectra'!$Y77))</f>
        <v>3.6075256261853339E-3</v>
      </c>
      <c r="BN78">
        <f>BN$2*EXP(- BN$1 * ($B78*_c1+$C78*_c2+$D78*_c3+'Input spectra'!$Y77))</f>
        <v>3.4425870668637446E-3</v>
      </c>
      <c r="BO78">
        <f>BO$2*EXP(- BO$1 * ($B78*_c1+$C78*_c2+$D78*_c3+'Input spectra'!$Y77))</f>
        <v>3.2891354244240431E-3</v>
      </c>
      <c r="BP78">
        <f>BP$2*EXP(- BP$1 * ($B78*_c1+$C78*_c2+$D78*_c3+'Input spectra'!$Y77))</f>
        <v>3.1460101784918752E-3</v>
      </c>
      <c r="BQ78">
        <f>BQ$2*EXP(- BQ$1 * ($B78*_c1+$C78*_c2+$D78*_c3+'Input spectra'!$Y77))</f>
        <v>3.0122120451256569E-3</v>
      </c>
      <c r="BR78">
        <f>BR$2*EXP(- BR$1 * ($B78*_c1+$C78*_c2+$D78*_c3+'Input spectra'!$Y77))</f>
        <v>2.8868738760176424E-3</v>
      </c>
      <c r="BS78">
        <f>BS$2*EXP(- BS$1 * ($B78*_c1+$C78*_c2+$D78*_c3+'Input spectra'!$Y77))</f>
        <v>2.7692380211583089E-3</v>
      </c>
      <c r="BT78">
        <f>BT$2*EXP(- BT$1 * ($B78*_c1+$C78*_c2+$D78*_c3+'Input spectra'!$Y77))</f>
        <v>2.6586384659129281E-3</v>
      </c>
      <c r="BU78">
        <f>BU$2*EXP(- BU$1 * ($B78*_c1+$C78*_c2+$D78*_c3+'Input spectra'!$Y77))</f>
        <v>2.5544865554226475E-3</v>
      </c>
      <c r="BV78">
        <f>BV$2*EXP(- BV$1 * ($B78*_c1+$C78*_c2+$D78*_c3+'Input spectra'!$Y77))</f>
        <v>2.456259455712346E-3</v>
      </c>
      <c r="BW78">
        <f>BW$2*EXP(- BW$1 * ($B78*_c1+$C78*_c2+$D78*_c3+'Input spectra'!$Y77))</f>
        <v>2.3634907313072663E-3</v>
      </c>
      <c r="BX78">
        <f>BX$2*EXP(- BX$1 * ($B78*_c1+$C78*_c2+$D78*_c3+'Input spectra'!$Y77))</f>
        <v>2.2757625800236651E-3</v>
      </c>
      <c r="BY78">
        <f>BY$2*EXP(- BY$1 * ($B78*_c1+$C78*_c2+$D78*_c3+'Input spectra'!$Y77))</f>
        <v>2.1926993798752643E-3</v>
      </c>
      <c r="BZ78">
        <f>BZ$2*EXP(- BZ$1 * ($B78*_c1+$C78*_c2+$D78*_c3+'Input spectra'!$Y77))</f>
        <v>2.1139622855132841E-3</v>
      </c>
      <c r="CA78">
        <f>CA$2*EXP(- CA$1 * ($B78*_c1+$C78*_c2+$D78*_c3+'Input spectra'!$Y77))</f>
        <v>2.0392446720086171E-3</v>
      </c>
      <c r="CB78">
        <f>CB$2*EXP(- CB$1 * ($B78*_c1+$C78*_c2+$D78*_c3+'Input spectra'!$Y77))</f>
        <v>1.9682682685926802E-3</v>
      </c>
      <c r="CC78">
        <f>CC$2*EXP(- CC$1 * ($B78*_c1+$C78*_c2+$D78*_c3+'Input spectra'!$Y77))</f>
        <v>1.9007798586264289E-3</v>
      </c>
      <c r="CD78">
        <f>CD$2*EXP(- CD$1 * ($B78*_c1+$C78*_c2+$D78*_c3+'Input spectra'!$Y77))</f>
        <v>1.8365484476269478E-3</v>
      </c>
      <c r="CE78">
        <f>CE$2*EXP(- CE$1 * ($B78*_c1+$C78*_c2+$D78*_c3+'Input spectra'!$Y77))</f>
        <v>1.7753628207966034E-3</v>
      </c>
      <c r="CF78">
        <f>CF$2*EXP(- CF$1 * ($B78*_c1+$C78*_c2+$D78*_c3+'Input spectra'!$Y77))</f>
        <v>1.717029426698976E-3</v>
      </c>
      <c r="CG78">
        <f>CG$2*EXP(- CG$1 * ($B78*_c1+$C78*_c2+$D78*_c3+'Input spectra'!$Y77))</f>
        <v>1.6613705356087211E-3</v>
      </c>
      <c r="CH78">
        <f>CH$2*EXP(- CH$1 * ($B78*_c1+$C78*_c2+$D78*_c3+'Input spectra'!$Y77))</f>
        <v>1.6082226304305334E-3</v>
      </c>
      <c r="CI78">
        <f>CI$2*EXP(- CI$1 * ($B78*_c1+$C78*_c2+$D78*_c3+'Input spectra'!$Y77))</f>
        <v>1.5574349955254667E-3</v>
      </c>
      <c r="CJ78">
        <f>CJ$2*EXP(- CJ$1 * ($B78*_c1+$C78*_c2+$D78*_c3+'Input spectra'!$Y77))</f>
        <v>1.5088684747396888E-3</v>
      </c>
      <c r="CK78">
        <f>CK$2*EXP(- CK$1 * ($B78*_c1+$C78*_c2+$D78*_c3+'Input spectra'!$Y77))</f>
        <v>1.4623943747308695E-3</v>
      </c>
      <c r="CL78">
        <f>CL$2*EXP(- CL$1 * ($B78*_c1+$C78*_c2+$D78*_c3+'Input spectra'!$Y77))</f>
        <v>1.4178934935801957E-3</v>
      </c>
      <c r="CM78">
        <f>CM$2*EXP(- CM$1 * ($B78*_c1+$C78*_c2+$D78*_c3+'Input spectra'!$Y77))</f>
        <v>1.3752552578541494E-3</v>
      </c>
      <c r="CN78">
        <f>CN$2*EXP(- CN$1 * ($B78*_c1+$C78*_c2+$D78*_c3+'Input spectra'!$Y77))</f>
        <v>1.3343769538863468E-3</v>
      </c>
      <c r="CO78">
        <f>CO$2*EXP(- CO$1 * ($B78*_c1+$C78*_c2+$D78*_c3+'Input spectra'!$Y77))</f>
        <v>1.2951630411996988E-3</v>
      </c>
      <c r="CP78">
        <f>CP$2*EXP(- CP$1 * ($B78*_c1+$C78*_c2+$D78*_c3+'Input spectra'!$Y77))</f>
        <v>1.2575245377717654E-3</v>
      </c>
      <c r="CQ78">
        <f>CQ$2*EXP(- CQ$1 * ($B78*_c1+$C78*_c2+$D78*_c3+'Input spectra'!$Y77))</f>
        <v>1.2213784683313392E-3</v>
      </c>
      <c r="CR78">
        <f>CR$2*EXP(- CR$1 * ($B78*_c1+$C78*_c2+$D78*_c3+'Input spectra'!$Y77))</f>
        <v>1.1866473681172416E-3</v>
      </c>
      <c r="CS78">
        <f>CS$2*EXP(- CS$1 * ($B78*_c1+$C78*_c2+$D78*_c3+'Input spectra'!$Y77))</f>
        <v>7.6358559807630962E-4</v>
      </c>
      <c r="CT78">
        <f>CT$2*EXP(- CT$1 * ($B78*_c1+$C78*_c2+$D78*_c3+'Input spectra'!$Y77))</f>
        <v>4.9568701844368557E-4</v>
      </c>
      <c r="CU78">
        <f>CU$2*EXP(- CU$1 * ($B78*_c1+$C78*_c2+$D78*_c3+'Input spectra'!$Y77))</f>
        <v>3.430928715078073E-4</v>
      </c>
      <c r="CV78">
        <f>CV$2*EXP(- CV$1 * ($B78*_c1+$C78*_c2+$D78*_c3+'Input spectra'!$Y77))</f>
        <v>2.3854388331406669E-4</v>
      </c>
      <c r="CW78">
        <f>CW$2*EXP(- CW$1 * ($B78*_c1+$C78*_c2+$D78*_c3+'Input spectra'!$Y77))</f>
        <v>1.6278946723946979E-4</v>
      </c>
      <c r="CX78">
        <f>CX$2*EXP(- CX$1 * ($B78*_c1+$C78*_c2+$D78*_c3+'Input spectra'!$Y77))</f>
        <v>1.0695063610494533E-4</v>
      </c>
      <c r="CY78">
        <f>CY$2*EXP(- CY$1 * ($B78*_c1+$C78*_c2+$D78*_c3+'Input spectra'!$Y77))</f>
        <v>6.6012824811134043E-5</v>
      </c>
      <c r="CZ78">
        <f>CZ$2*EXP(- CZ$1 * ($B78*_c1+$C78*_c2+$D78*_c3+'Input spectra'!$Y77))</f>
        <v>3.6790796198551769E-5</v>
      </c>
      <c r="DA78">
        <f>DA$2*EXP(- DA$1 * ($B78*_c1+$C78*_c2+$D78*_c3+'Input spectra'!$Y77))</f>
        <v>1.7097865722097084E-5</v>
      </c>
      <c r="DB78">
        <f>DB$2*EXP(- DB$1 * ($B78*_c1+$C78*_c2+$D78*_c3+'Input spectra'!$Y77))</f>
        <v>5.3474152293619252E-6</v>
      </c>
      <c r="DC78">
        <f>DC$2*EXP(- DC$1 * ($B78*_c1+$C78*_c2+$D78*_c3+'Input spectra'!$Y77))</f>
        <v>3.3948694303262576E-7</v>
      </c>
      <c r="DD78">
        <f>DD$2*EXP(- DD$1 * ($B78*_c1+$C78*_c2+$D78*_c3+'Input spectra'!$Y77))</f>
        <v>0</v>
      </c>
      <c r="DE78">
        <f>DE$2*EXP(- DE$1 * ($B78*_c1+$C78*_c2+$D78*_c3+'Input spectra'!$Y77))</f>
        <v>0</v>
      </c>
      <c r="DF78">
        <f>DF$2*EXP(- DF$1 * ($B78*_c1+$C78*_c2+$D78*_c3+'Input spectra'!$Y77))</f>
        <v>0</v>
      </c>
      <c r="DG78">
        <f>DG$2*EXP(- DG$1 * ($B78*_c1+$C78*_c2+$D78*_c3+'Input spectra'!$Y77))</f>
        <v>0</v>
      </c>
      <c r="DH78">
        <f>DH$2*EXP(- DH$1 * ($B78*_c1+$C78*_c2+$D78*_c3+'Input spectra'!$Y77))</f>
        <v>0</v>
      </c>
      <c r="DI78">
        <f>DI$2*EXP(- DI$1 * ($B78*_c1+$C78*_c2+$D78*_c3+'Input spectra'!$Y77))</f>
        <v>0</v>
      </c>
      <c r="DJ78">
        <f>DJ$2*EXP(- DJ$1 * ($B78*_c1+$C78*_c2+$D78*_c3+'Input spectra'!$Y77))</f>
        <v>0</v>
      </c>
      <c r="DK78">
        <f>DK$2*EXP(- DK$1 * ($B78*_c1+$C78*_c2+$D78*_c3+'Input spectra'!$Y77))</f>
        <v>0</v>
      </c>
      <c r="DL78">
        <f>DL$2*EXP(- DL$1 * ($B78*_c1+$C78*_c2+$D78*_c3+'Input spectra'!$Y77))</f>
        <v>0</v>
      </c>
      <c r="DM78">
        <f>DM$2*EXP(- DM$1 * ($B78*_c1+$C78*_c2+$D78*_c3+'Input spectra'!$Y77))</f>
        <v>0</v>
      </c>
      <c r="DN78">
        <f>DN$2*EXP(- DN$1 * ($B78*_c1+$C78*_c2+$D78*_c3+'Input spectra'!$Y77))</f>
        <v>0</v>
      </c>
      <c r="DO78">
        <f>DO$2*EXP(- DO$1 * ($B78*_c1+$C78*_c2+$D78*_c3+'Input spectra'!$Y77))</f>
        <v>0</v>
      </c>
      <c r="DP78">
        <f>DP$2*EXP(- DP$1 * ($B78*_c1+$C78*_c2+$D78*_c3+'Input spectra'!$Y77))</f>
        <v>0</v>
      </c>
      <c r="DQ78">
        <f>DQ$2*EXP(- DQ$1 * ($B78*_c1+$C78*_c2+$D78*_c3+'Input spectra'!$Y77))</f>
        <v>0</v>
      </c>
      <c r="DR78">
        <f>DR$2*EXP(- DR$1 * ($B78*_c1+$C78*_c2+$D78*_c3+'Input spectra'!$Y77))</f>
        <v>0</v>
      </c>
      <c r="DS78">
        <f>DS$2*EXP(- DS$1 * ($B78*_c1+$C78*_c2+$D78*_c3+'Input spectra'!$Y77))</f>
        <v>0</v>
      </c>
      <c r="DT78">
        <f>DT$2*EXP(- DT$1 * ($B78*_c1+$C78*_c2+$D78*_c3+'Input spectra'!$Y77))</f>
        <v>0</v>
      </c>
      <c r="DU78">
        <f>DU$2*EXP(- DU$1 * ($B78*_c1+$C78*_c2+$D78*_c3+'Input spectra'!$Y77))</f>
        <v>0</v>
      </c>
      <c r="DV78">
        <f>DV$2*EXP(- DV$1 * ($B78*_c1+$C78*_c2+$D78*_c3+'Input spectra'!$Y77))</f>
        <v>0</v>
      </c>
      <c r="DW78">
        <f>DW$2*EXP(- DW$1 * ($B78*_c1+$C78*_c2+$D78*_c3+'Input spectra'!$Y77))</f>
        <v>0</v>
      </c>
      <c r="DX78">
        <f>DX$2*EXP(- DX$1 * ($B78*_c1+$C78*_c2+$D78*_c3+'Input spectra'!$Y77))</f>
        <v>0</v>
      </c>
      <c r="DY78">
        <f>DY$2*EXP(- DY$1 * ($B78*_c1+$C78*_c2+$D78*_c3+'Input spectra'!$Y77))</f>
        <v>0</v>
      </c>
      <c r="DZ78">
        <f>DZ$2*EXP(- DZ$1 * ($B78*_c1+$C78*_c2+$D78*_c3+'Input spectra'!$Y77))</f>
        <v>0</v>
      </c>
      <c r="EA78">
        <f>EA$2*EXP(- EA$1 * ($B78*_c1+$C78*_c2+$D78*_c3+'Input spectra'!$Y77))</f>
        <v>0</v>
      </c>
      <c r="EB78">
        <f>EB$2*EXP(- EB$1 * ($B78*_c1+$C78*_c2+$D78*_c3+'Input spectra'!$Y77))</f>
        <v>0</v>
      </c>
      <c r="EC78">
        <f>EC$2*EXP(- EC$1 * ($B78*_c1+$C78*_c2+$D78*_c3+'Input spectra'!$Y77))</f>
        <v>0</v>
      </c>
      <c r="ED78">
        <f>ED$2*EXP(- ED$1 * ($B78*_c1+$C78*_c2+$D78*_c3+'Input spectra'!$Y77))</f>
        <v>0</v>
      </c>
      <c r="EE78">
        <f>EE$2*EXP(- EE$1 * ($B78*_c1+$C78*_c2+$D78*_c3+'Input spectra'!$Y77))</f>
        <v>0</v>
      </c>
      <c r="EF78">
        <f>EF$2*EXP(- EF$1 * ($B78*_c1+$C78*_c2+$D78*_c3+'Input spectra'!$Y77))</f>
        <v>0</v>
      </c>
      <c r="EG78">
        <f>EG$2*EXP(- EG$1 * ($B78*_c1+$C78*_c2+$D78*_c3+'Input spectra'!$Y77))</f>
        <v>0</v>
      </c>
      <c r="EH78">
        <f>EH$2*EXP(- EH$1 * ($B78*_c1+$C78*_c2+$D78*_c3+'Input spectra'!$Y77))</f>
        <v>0</v>
      </c>
      <c r="EI78">
        <f>EI$2*EXP(- EI$1 * ($B78*_c1+$C78*_c2+$D78*_c3+'Input spectra'!$Y77))</f>
        <v>0</v>
      </c>
      <c r="EJ78">
        <f>EJ$2*EXP(- EJ$1 * ($B78*_c1+$C78*_c2+$D78*_c3+'Input spectra'!$Y77))</f>
        <v>0</v>
      </c>
      <c r="EK78">
        <f>EK$2*EXP(- EK$1 * ($B78*_c1+$C78*_c2+$D78*_c3+'Input spectra'!$Y77))</f>
        <v>0</v>
      </c>
      <c r="EL78">
        <f>EL$2*EXP(- EL$1 * ($B78*_c1+$C78*_c2+$D78*_c3+'Input spectra'!$Y77))</f>
        <v>0</v>
      </c>
      <c r="EM78">
        <f>EM$2*EXP(- EM$1 * ($B78*_c1+$C78*_c2+$D78*_c3+'Input spectra'!$Y77))</f>
        <v>0</v>
      </c>
      <c r="EN78">
        <f>EN$2*EXP(- EN$1 * ($B78*_c1+$C78*_c2+$D78*_c3+'Input spectra'!$Y77))</f>
        <v>0</v>
      </c>
      <c r="EO78">
        <f>EO$2*EXP(- EO$1 * ($B78*_c1+$C78*_c2+$D78*_c3+'Input spectra'!$Y77))</f>
        <v>0</v>
      </c>
      <c r="EP78">
        <f>EP$2*EXP(- EP$1 * ($B78*_c1+$C78*_c2+$D78*_c3+'Input spectra'!$Y77))</f>
        <v>0</v>
      </c>
      <c r="EQ78">
        <f>EQ$2*EXP(- EQ$1 * ($B78*_c1+$C78*_c2+$D78*_c3+'Input spectra'!$Y77))</f>
        <v>0</v>
      </c>
      <c r="ER78">
        <f>ER$2*EXP(- ER$1 * ($B78*_c1+$C78*_c2+$D78*_c3+'Input spectra'!$Y77))</f>
        <v>0</v>
      </c>
      <c r="ES78">
        <f>ES$2*EXP(- ES$1 * ($B78*_c1+$C78*_c2+$D78*_c3+'Input spectra'!$Y77))</f>
        <v>0</v>
      </c>
      <c r="ET78">
        <f>ET$2*EXP(- ET$1 * ($B78*_c1+$C78*_c2+$D78*_c3+'Input spectra'!$Y77))</f>
        <v>0</v>
      </c>
      <c r="EU78">
        <f>EU$2*EXP(- EU$1 * ($B78*_c1+$C78*_c2+$D78*_c3+'Input spectra'!$Y77))</f>
        <v>0</v>
      </c>
      <c r="EV78">
        <f>EV$2*EXP(- EV$1 * ($B78*_c1+$C78*_c2+$D78*_c3+'Input spectra'!$Y77))</f>
        <v>0</v>
      </c>
      <c r="EW78">
        <f>EW$2*EXP(- EW$1 * ($B78*_c1+$C78*_c2+$D78*_c3+'Input spectra'!$Y77))</f>
        <v>0</v>
      </c>
      <c r="EX78">
        <f>EX$2*EXP(- EX$1 * ($B78*_c1+$C78*_c2+$D78*_c3+'Input spectra'!$Y77))</f>
        <v>0</v>
      </c>
      <c r="EY78">
        <f>EY$2*EXP(- EY$1 * ($B78*_c1+$C78*_c2+$D78*_c3+'Input spectra'!$Y77))</f>
        <v>0</v>
      </c>
      <c r="FA78">
        <f t="shared" si="1"/>
        <v>0.86812234084679774</v>
      </c>
      <c r="FD78">
        <f>(1-EXP(-($B78*_c1+$C78*_c2+$D78*_c3+'Input spectra'!$Y77)*_t))/2</f>
        <v>1.2318987171886397E-2</v>
      </c>
      <c r="FE78">
        <f>LN(1-FD78)/(-($B78*_c1+$C78*_c2+$D78*_c3+'Input spectra'!$Y77))</f>
        <v>0.248440879894537</v>
      </c>
    </row>
    <row r="79" spans="1:161" x14ac:dyDescent="0.25">
      <c r="A79">
        <v>660</v>
      </c>
      <c r="B79">
        <f>'Input spectra'!B78</f>
        <v>0</v>
      </c>
      <c r="C79">
        <f>'Input spectra'!D78</f>
        <v>0</v>
      </c>
      <c r="D79">
        <f>'Input spectra'!F78</f>
        <v>0</v>
      </c>
      <c r="E79">
        <f>E$2*EXP(- E$1 * ($B79*_c1+$C79*_c2+$D79*_c3+'Input spectra'!$Y78))</f>
        <v>2.0653927966864227E-2</v>
      </c>
      <c r="F79">
        <f>F$2*EXP(- F$1 * ($B79*_c1+$C79*_c2+$D79*_c3+'Input spectra'!$Y78))</f>
        <v>2.0402132474977526E-2</v>
      </c>
      <c r="G79">
        <f>G$2*EXP(- G$1 * ($B79*_c1+$C79*_c2+$D79*_c3+'Input spectra'!$Y78))</f>
        <v>2.0152322075529569E-2</v>
      </c>
      <c r="H79">
        <f>H$2*EXP(- H$1 * ($B79*_c1+$C79*_c2+$D79*_c3+'Input spectra'!$Y78))</f>
        <v>1.9904483293681066E-2</v>
      </c>
      <c r="I79">
        <f>I$2*EXP(- I$1 * ($B79*_c1+$C79*_c2+$D79*_c3+'Input spectra'!$Y78))</f>
        <v>1.9658602739314565E-2</v>
      </c>
      <c r="J79">
        <f>J$2*EXP(- J$1 * ($B79*_c1+$C79*_c2+$D79*_c3+'Input spectra'!$Y78))</f>
        <v>1.9414667106526118E-2</v>
      </c>
      <c r="K79">
        <f>K$2*EXP(- K$1 * ($B79*_c1+$C79*_c2+$D79*_c3+'Input spectra'!$Y78))</f>
        <v>1.9172663173119799E-2</v>
      </c>
      <c r="L79">
        <f>L$2*EXP(- L$1 * ($B79*_c1+$C79*_c2+$D79*_c3+'Input spectra'!$Y78))</f>
        <v>1.8932577800105242E-2</v>
      </c>
      <c r="M79">
        <f>M$2*EXP(- M$1 * ($B79*_c1+$C79*_c2+$D79*_c3+'Input spectra'!$Y78))</f>
        <v>1.8694397931198078E-2</v>
      </c>
      <c r="N79">
        <f>N$2*EXP(- N$1 * ($B79*_c1+$C79*_c2+$D79*_c3+'Input spectra'!$Y78))</f>
        <v>1.845811059232327E-2</v>
      </c>
      <c r="O79">
        <f>O$2*EXP(- O$1 * ($B79*_c1+$C79*_c2+$D79*_c3+'Input spectra'!$Y78))</f>
        <v>1.8223702891121334E-2</v>
      </c>
      <c r="P79">
        <f>P$2*EXP(- P$1 * ($B79*_c1+$C79*_c2+$D79*_c3+'Input spectra'!$Y78))</f>
        <v>1.7991162016457441E-2</v>
      </c>
      <c r="Q79">
        <f>Q$2*EXP(- Q$1 * ($B79*_c1+$C79*_c2+$D79*_c3+'Input spectra'!$Y78))</f>
        <v>1.7760475237933393E-2</v>
      </c>
      <c r="R79">
        <f>R$2*EXP(- R$1 * ($B79*_c1+$C79*_c2+$D79*_c3+'Input spectra'!$Y78))</f>
        <v>1.7531629905402399E-2</v>
      </c>
      <c r="S79">
        <f>S$2*EXP(- S$1 * ($B79*_c1+$C79*_c2+$D79*_c3+'Input spectra'!$Y78))</f>
        <v>1.7304613448486713E-2</v>
      </c>
      <c r="T79">
        <f>T$2*EXP(- T$1 * ($B79*_c1+$C79*_c2+$D79*_c3+'Input spectra'!$Y78))</f>
        <v>1.7079413376098061E-2</v>
      </c>
      <c r="U79">
        <f>U$2*EXP(- U$1 * ($B79*_c1+$C79*_c2+$D79*_c3+'Input spectra'!$Y78))</f>
        <v>1.6856017275960873E-2</v>
      </c>
      <c r="V79">
        <f>V$2*EXP(- V$1 * ($B79*_c1+$C79*_c2+$D79*_c3+'Input spectra'!$Y78))</f>
        <v>1.6634412814138265E-2</v>
      </c>
      <c r="W79">
        <f>W$2*EXP(- W$1 * ($B79*_c1+$C79*_c2+$D79*_c3+'Input spectra'!$Y78))</f>
        <v>1.6414587734560809E-2</v>
      </c>
      <c r="X79">
        <f>X$2*EXP(- X$1 * ($B79*_c1+$C79*_c2+$D79*_c3+'Input spectra'!$Y78))</f>
        <v>1.6196529858558063E-2</v>
      </c>
      <c r="Y79">
        <f>Y$2*EXP(- Y$1 * ($B79*_c1+$C79*_c2+$D79*_c3+'Input spectra'!$Y78))</f>
        <v>1.5980227084392756E-2</v>
      </c>
      <c r="Z79">
        <f>Z$2*EXP(- Z$1 * ($B79*_c1+$C79*_c2+$D79*_c3+'Input spectra'!$Y78))</f>
        <v>1.5765667386797782E-2</v>
      </c>
      <c r="AA79">
        <f>AA$2*EXP(- AA$1 * ($B79*_c1+$C79*_c2+$D79*_c3+'Input spectra'!$Y78))</f>
        <v>1.5552838816515828E-2</v>
      </c>
      <c r="AB79">
        <f>AB$2*EXP(- AB$1 * ($B79*_c1+$C79*_c2+$D79*_c3+'Input spectra'!$Y78))</f>
        <v>1.5341729499841691E-2</v>
      </c>
      <c r="AC79">
        <f>AC$2*EXP(- AC$1 * ($B79*_c1+$C79*_c2+$D79*_c3+'Input spectra'!$Y78))</f>
        <v>1.5132327638167306E-2</v>
      </c>
      <c r="AD79">
        <f>AD$2*EXP(- AD$1 * ($B79*_c1+$C79*_c2+$D79*_c3+'Input spectra'!$Y78))</f>
        <v>1.4924621507529377E-2</v>
      </c>
      <c r="AE79">
        <f>AE$2*EXP(- AE$1 * ($B79*_c1+$C79*_c2+$D79*_c3+'Input spectra'!$Y78))</f>
        <v>1.4718599458159658E-2</v>
      </c>
      <c r="AF79">
        <f>AF$2*EXP(- AF$1 * ($B79*_c1+$C79*_c2+$D79*_c3+'Input spectra'!$Y78))</f>
        <v>1.451424991403788E-2</v>
      </c>
      <c r="AG79">
        <f>AG$2*EXP(- AG$1 * ($B79*_c1+$C79*_c2+$D79*_c3+'Input spectra'!$Y78))</f>
        <v>1.4311561372447259E-2</v>
      </c>
      <c r="AH79">
        <f>AH$2*EXP(- AH$1 * ($B79*_c1+$C79*_c2+$D79*_c3+'Input spectra'!$Y78))</f>
        <v>1.4110522403532604E-2</v>
      </c>
      <c r="AI79">
        <f>AI$2*EXP(- AI$1 * ($B79*_c1+$C79*_c2+$D79*_c3+'Input spectra'!$Y78))</f>
        <v>1.3911121649861002E-2</v>
      </c>
      <c r="AJ79">
        <f>AJ$2*EXP(- AJ$1 * ($B79*_c1+$C79*_c2+$D79*_c3+'Input spectra'!$Y78))</f>
        <v>1.3713347825985085E-2</v>
      </c>
      <c r="AK79">
        <f>AK$2*EXP(- AK$1 * ($B79*_c1+$C79*_c2+$D79*_c3+'Input spectra'!$Y78))</f>
        <v>1.3517189718008806E-2</v>
      </c>
      <c r="AL79">
        <f>AL$2*EXP(- AL$1 * ($B79*_c1+$C79*_c2+$D79*_c3+'Input spectra'!$Y78))</f>
        <v>1.3322636183155779E-2</v>
      </c>
      <c r="AM79">
        <f>AM$2*EXP(- AM$1 * ($B79*_c1+$C79*_c2+$D79*_c3+'Input spectra'!$Y78))</f>
        <v>1.3129676149340146E-2</v>
      </c>
      <c r="AN79">
        <f>AN$2*EXP(- AN$1 * ($B79*_c1+$C79*_c2+$D79*_c3+'Input spectra'!$Y78))</f>
        <v>1.2938298614739913E-2</v>
      </c>
      <c r="AO79">
        <f>AO$2*EXP(- AO$1 * ($B79*_c1+$C79*_c2+$D79*_c3+'Input spectra'!$Y78))</f>
        <v>1.274849264737281E-2</v>
      </c>
      <c r="AP79">
        <f>AP$2*EXP(- AP$1 * ($B79*_c1+$C79*_c2+$D79*_c3+'Input spectra'!$Y78))</f>
        <v>1.2560247384674612E-2</v>
      </c>
      <c r="AQ79">
        <f>AQ$2*EXP(- AQ$1 * ($B79*_c1+$C79*_c2+$D79*_c3+'Input spectra'!$Y78))</f>
        <v>1.2373552033079938E-2</v>
      </c>
      <c r="AR79">
        <f>AR$2*EXP(- AR$1 * ($B79*_c1+$C79*_c2+$D79*_c3+'Input spectra'!$Y78))</f>
        <v>1.2188395867605454E-2</v>
      </c>
      <c r="AS79">
        <f>AS$2*EXP(- AS$1 * ($B79*_c1+$C79*_c2+$D79*_c3+'Input spectra'!$Y78))</f>
        <v>1.2004768231435585E-2</v>
      </c>
      <c r="AT79">
        <f>AT$2*EXP(- AT$1 * ($B79*_c1+$C79*_c2+$D79*_c3+'Input spectra'!$Y78))</f>
        <v>1.1822658535510582E-2</v>
      </c>
      <c r="AU79">
        <f>AU$2*EXP(- AU$1 * ($B79*_c1+$C79*_c2+$D79*_c3+'Input spectra'!$Y78))</f>
        <v>1.1642056258117013E-2</v>
      </c>
      <c r="AV79">
        <f>AV$2*EXP(- AV$1 * ($B79*_c1+$C79*_c2+$D79*_c3+'Input spectra'!$Y78))</f>
        <v>1.1462950944480682E-2</v>
      </c>
      <c r="AW79">
        <f>AW$2*EXP(- AW$1 * ($B79*_c1+$C79*_c2+$D79*_c3+'Input spectra'!$Y78))</f>
        <v>1.1285332206361871E-2</v>
      </c>
      <c r="AX79">
        <f>AX$2*EXP(- AX$1 * ($B79*_c1+$C79*_c2+$D79*_c3+'Input spectra'!$Y78))</f>
        <v>1.1109189721652984E-2</v>
      </c>
      <c r="AY79">
        <f>AY$2*EXP(- AY$1 * ($B79*_c1+$C79*_c2+$D79*_c3+'Input spectra'!$Y78))</f>
        <v>9.8705482346648915E-3</v>
      </c>
      <c r="AZ79">
        <f>AZ$2*EXP(- AZ$1 * ($B79*_c1+$C79*_c2+$D79*_c3+'Input spectra'!$Y78))</f>
        <v>8.4300539354573208E-3</v>
      </c>
      <c r="BA79">
        <f>BA$2*EXP(- BA$1 * ($B79*_c1+$C79*_c2+$D79*_c3+'Input spectra'!$Y78))</f>
        <v>7.5849808126950569E-3</v>
      </c>
      <c r="BB79">
        <f>BB$2*EXP(- BB$1 * ($B79*_c1+$C79*_c2+$D79*_c3+'Input spectra'!$Y78))</f>
        <v>6.9446507084951611E-3</v>
      </c>
      <c r="BC79">
        <f>BC$2*EXP(- BC$1 * ($B79*_c1+$C79*_c2+$D79*_c3+'Input spectra'!$Y78))</f>
        <v>6.4213650672999252E-3</v>
      </c>
      <c r="BD79">
        <f>BD$2*EXP(- BD$1 * ($B79*_c1+$C79*_c2+$D79*_c3+'Input spectra'!$Y78))</f>
        <v>5.9770899872328776E-3</v>
      </c>
      <c r="BE79">
        <f>BE$2*EXP(- BE$1 * ($B79*_c1+$C79*_c2+$D79*_c3+'Input spectra'!$Y78))</f>
        <v>5.5909754227956602E-3</v>
      </c>
      <c r="BF79">
        <f>BF$2*EXP(- BF$1 * ($B79*_c1+$C79*_c2+$D79*_c3+'Input spectra'!$Y78))</f>
        <v>5.2500179163153084E-3</v>
      </c>
      <c r="BG79">
        <f>BG$2*EXP(- BG$1 * ($B79*_c1+$C79*_c2+$D79*_c3+'Input spectra'!$Y78))</f>
        <v>4.9454095900681207E-3</v>
      </c>
      <c r="BH79">
        <f>BH$2*EXP(- BH$1 * ($B79*_c1+$C79*_c2+$D79*_c3+'Input spectra'!$Y78))</f>
        <v>4.6708315012257322E-3</v>
      </c>
      <c r="BI79">
        <f>BI$2*EXP(- BI$1 * ($B79*_c1+$C79*_c2+$D79*_c3+'Input spectra'!$Y78))</f>
        <v>4.4215546715216962E-3</v>
      </c>
      <c r="BJ79">
        <f>BJ$2*EXP(- BJ$1 * ($B79*_c1+$C79*_c2+$D79*_c3+'Input spectra'!$Y78))</f>
        <v>4.1939238415056113E-3</v>
      </c>
      <c r="BK79">
        <f>BK$2*EXP(- BK$1 * ($B79*_c1+$C79*_c2+$D79*_c3+'Input spectra'!$Y78))</f>
        <v>3.9850408867466306E-3</v>
      </c>
      <c r="BL79">
        <f>BL$2*EXP(- BL$1 * ($B79*_c1+$C79*_c2+$D79*_c3+'Input spectra'!$Y78))</f>
        <v>3.7925603659538752E-3</v>
      </c>
      <c r="BM79">
        <f>BM$2*EXP(- BM$1 * ($B79*_c1+$C79*_c2+$D79*_c3+'Input spectra'!$Y78))</f>
        <v>3.6145518405586042E-3</v>
      </c>
      <c r="BN79">
        <f>BN$2*EXP(- BN$1 * ($B79*_c1+$C79*_c2+$D79*_c3+'Input spectra'!$Y78))</f>
        <v>3.4494038979554064E-3</v>
      </c>
      <c r="BO79">
        <f>BO$2*EXP(- BO$1 * ($B79*_c1+$C79*_c2+$D79*_c3+'Input spectra'!$Y78))</f>
        <v>3.2957552760304485E-3</v>
      </c>
      <c r="BP79">
        <f>BP$2*EXP(- BP$1 * ($B79*_c1+$C79*_c2+$D79*_c3+'Input spectra'!$Y78))</f>
        <v>3.1524442002717605E-3</v>
      </c>
      <c r="BQ79">
        <f>BQ$2*EXP(- BQ$1 * ($B79*_c1+$C79*_c2+$D79*_c3+'Input spectra'!$Y78))</f>
        <v>3.0184703168129462E-3</v>
      </c>
      <c r="BR79">
        <f>BR$2*EXP(- BR$1 * ($B79*_c1+$C79*_c2+$D79*_c3+'Input spectra'!$Y78))</f>
        <v>2.8929655564142384E-3</v>
      </c>
      <c r="BS79">
        <f>BS$2*EXP(- BS$1 * ($B79*_c1+$C79*_c2+$D79*_c3+'Input spectra'!$Y78))</f>
        <v>2.7751714700838736E-3</v>
      </c>
      <c r="BT79">
        <f>BT$2*EXP(- BT$1 * ($B79*_c1+$C79*_c2+$D79*_c3+'Input spectra'!$Y78))</f>
        <v>2.6644213450844932E-3</v>
      </c>
      <c r="BU79">
        <f>BU$2*EXP(- BU$1 * ($B79*_c1+$C79*_c2+$D79*_c3+'Input spectra'!$Y78))</f>
        <v>2.560125912701966E-3</v>
      </c>
      <c r="BV79">
        <f>BV$2*EXP(- BV$1 * ($B79*_c1+$C79*_c2+$D79*_c3+'Input spectra'!$Y78))</f>
        <v>2.4617617960691332E-3</v>
      </c>
      <c r="BW79">
        <f>BW$2*EXP(- BW$1 * ($B79*_c1+$C79*_c2+$D79*_c3+'Input spectra'!$Y78))</f>
        <v>2.3688620770593457E-3</v>
      </c>
      <c r="BX79">
        <f>BX$2*EXP(- BX$1 * ($B79*_c1+$C79*_c2+$D79*_c3+'Input spectra'!$Y78))</f>
        <v>2.2810085223375067E-3</v>
      </c>
      <c r="BY79">
        <f>BY$2*EXP(- BY$1 * ($B79*_c1+$C79*_c2+$D79*_c3+'Input spectra'!$Y78))</f>
        <v>2.1978251230806252E-3</v>
      </c>
      <c r="BZ79">
        <f>BZ$2*EXP(- BZ$1 * ($B79*_c1+$C79*_c2+$D79*_c3+'Input spectra'!$Y78))</f>
        <v>2.1189726854617024E-3</v>
      </c>
      <c r="CA79">
        <f>CA$2*EXP(- CA$1 * ($B79*_c1+$C79*_c2+$D79*_c3+'Input spectra'!$Y78))</f>
        <v>2.0441442694583757E-3</v>
      </c>
      <c r="CB79">
        <f>CB$2*EXP(- CB$1 * ($B79*_c1+$C79*_c2+$D79*_c3+'Input spectra'!$Y78))</f>
        <v>1.9730613184123095E-3</v>
      </c>
      <c r="CC79">
        <f>CC$2*EXP(- CC$1 * ($B79*_c1+$C79*_c2+$D79*_c3+'Input spectra'!$Y78))</f>
        <v>1.9054703554603981E-3</v>
      </c>
      <c r="CD79">
        <f>CD$2*EXP(- CD$1 * ($B79*_c1+$C79*_c2+$D79*_c3+'Input spectra'!$Y78))</f>
        <v>1.8411401485505169E-3</v>
      </c>
      <c r="CE79">
        <f>CE$2*EXP(- CE$1 * ($B79*_c1+$C79*_c2+$D79*_c3+'Input spectra'!$Y78))</f>
        <v>1.7798592653943002E-3</v>
      </c>
      <c r="CF79">
        <f>CF$2*EXP(- CF$1 * ($B79*_c1+$C79*_c2+$D79*_c3+'Input spectra'!$Y78))</f>
        <v>1.7214339549272248E-3</v>
      </c>
      <c r="CG79">
        <f>CG$2*EXP(- CG$1 * ($B79*_c1+$C79*_c2+$D79*_c3+'Input spectra'!$Y78))</f>
        <v>1.6656863037436114E-3</v>
      </c>
      <c r="CH79">
        <f>CH$2*EXP(- CH$1 * ($B79*_c1+$C79*_c2+$D79*_c3+'Input spectra'!$Y78))</f>
        <v>1.6124526253534425E-3</v>
      </c>
      <c r="CI79">
        <f>CI$2*EXP(- CI$1 * ($B79*_c1+$C79*_c2+$D79*_c3+'Input spectra'!$Y78))</f>
        <v>1.5615820475598421E-3</v>
      </c>
      <c r="CJ79">
        <f>CJ$2*EXP(- CJ$1 * ($B79*_c1+$C79*_c2+$D79*_c3+'Input spectra'!$Y78))</f>
        <v>1.5129352692199445E-3</v>
      </c>
      <c r="CK79">
        <f>CK$2*EXP(- CK$1 * ($B79*_c1+$C79*_c2+$D79*_c3+'Input spectra'!$Y78))</f>
        <v>1.4663834624576294E-3</v>
      </c>
      <c r="CL79">
        <f>CL$2*EXP(- CL$1 * ($B79*_c1+$C79*_c2+$D79*_c3+'Input spectra'!$Y78))</f>
        <v>1.4218073002939134E-3</v>
      </c>
      <c r="CM79">
        <f>CM$2*EXP(- CM$1 * ($B79*_c1+$C79*_c2+$D79*_c3+'Input spectra'!$Y78))</f>
        <v>1.3790960928406224E-3</v>
      </c>
      <c r="CN79">
        <f>CN$2*EXP(- CN$1 * ($B79*_c1+$C79*_c2+$D79*_c3+'Input spectra'!$Y78))</f>
        <v>1.3381470178120967E-3</v>
      </c>
      <c r="CO79">
        <f>CO$2*EXP(- CO$1 * ($B79*_c1+$C79*_c2+$D79*_c3+'Input spectra'!$Y78))</f>
        <v>1.2988644332621007E-3</v>
      </c>
      <c r="CP79">
        <f>CP$2*EXP(- CP$1 * ($B79*_c1+$C79*_c2+$D79*_c3+'Input spectra'!$Y78))</f>
        <v>1.2611592622377302E-3</v>
      </c>
      <c r="CQ79">
        <f>CQ$2*EXP(- CQ$1 * ($B79*_c1+$C79*_c2+$D79*_c3+'Input spectra'!$Y78))</f>
        <v>1.2249484405289347E-3</v>
      </c>
      <c r="CR79">
        <f>CR$2*EXP(- CR$1 * ($B79*_c1+$C79*_c2+$D79*_c3+'Input spectra'!$Y78))</f>
        <v>1.1901544199366086E-3</v>
      </c>
      <c r="CS79">
        <f>CS$2*EXP(- CS$1 * ($B79*_c1+$C79*_c2+$D79*_c3+'Input spectra'!$Y78))</f>
        <v>7.6586715711717749E-4</v>
      </c>
      <c r="CT79">
        <f>CT$2*EXP(- CT$1 * ($B79*_c1+$C79*_c2+$D79*_c3+'Input spectra'!$Y78))</f>
        <v>4.9718423180807319E-4</v>
      </c>
      <c r="CU79">
        <f>CU$2*EXP(- CU$1 * ($B79*_c1+$C79*_c2+$D79*_c3+'Input spectra'!$Y78))</f>
        <v>3.4414033717028165E-4</v>
      </c>
      <c r="CV79">
        <f>CV$2*EXP(- CV$1 * ($B79*_c1+$C79*_c2+$D79*_c3+'Input spectra'!$Y78))</f>
        <v>2.3927991952759758E-4</v>
      </c>
      <c r="CW79">
        <f>CW$2*EXP(- CW$1 * ($B79*_c1+$C79*_c2+$D79*_c3+'Input spectra'!$Y78))</f>
        <v>1.6329705585471581E-4</v>
      </c>
      <c r="CX79">
        <f>CX$2*EXP(- CX$1 * ($B79*_c1+$C79*_c2+$D79*_c3+'Input spectra'!$Y78))</f>
        <v>1.0728759466191057E-4</v>
      </c>
      <c r="CY79">
        <f>CY$2*EXP(- CY$1 * ($B79*_c1+$C79*_c2+$D79*_c3+'Input spectra'!$Y78))</f>
        <v>6.6222952276619461E-5</v>
      </c>
      <c r="CZ79">
        <f>CZ$2*EXP(- CZ$1 * ($B79*_c1+$C79*_c2+$D79*_c3+'Input spectra'!$Y78))</f>
        <v>3.6909103038972566E-5</v>
      </c>
      <c r="DA79">
        <f>DA$2*EXP(- DA$1 * ($B79*_c1+$C79*_c2+$D79*_c3+'Input spectra'!$Y78))</f>
        <v>1.7153402978649446E-5</v>
      </c>
      <c r="DB79">
        <f>DB$2*EXP(- DB$1 * ($B79*_c1+$C79*_c2+$D79*_c3+'Input spectra'!$Y78))</f>
        <v>5.364958673108448E-6</v>
      </c>
      <c r="DC79">
        <f>DC$2*EXP(- DC$1 * ($B79*_c1+$C79*_c2+$D79*_c3+'Input spectra'!$Y78))</f>
        <v>3.4061175482145227E-7</v>
      </c>
      <c r="DD79">
        <f>DD$2*EXP(- DD$1 * ($B79*_c1+$C79*_c2+$D79*_c3+'Input spectra'!$Y78))</f>
        <v>0</v>
      </c>
      <c r="DE79">
        <f>DE$2*EXP(- DE$1 * ($B79*_c1+$C79*_c2+$D79*_c3+'Input spectra'!$Y78))</f>
        <v>0</v>
      </c>
      <c r="DF79">
        <f>DF$2*EXP(- DF$1 * ($B79*_c1+$C79*_c2+$D79*_c3+'Input spectra'!$Y78))</f>
        <v>0</v>
      </c>
      <c r="DG79">
        <f>DG$2*EXP(- DG$1 * ($B79*_c1+$C79*_c2+$D79*_c3+'Input spectra'!$Y78))</f>
        <v>0</v>
      </c>
      <c r="DH79">
        <f>DH$2*EXP(- DH$1 * ($B79*_c1+$C79*_c2+$D79*_c3+'Input spectra'!$Y78))</f>
        <v>0</v>
      </c>
      <c r="DI79">
        <f>DI$2*EXP(- DI$1 * ($B79*_c1+$C79*_c2+$D79*_c3+'Input spectra'!$Y78))</f>
        <v>0</v>
      </c>
      <c r="DJ79">
        <f>DJ$2*EXP(- DJ$1 * ($B79*_c1+$C79*_c2+$D79*_c3+'Input spectra'!$Y78))</f>
        <v>0</v>
      </c>
      <c r="DK79">
        <f>DK$2*EXP(- DK$1 * ($B79*_c1+$C79*_c2+$D79*_c3+'Input spectra'!$Y78))</f>
        <v>0</v>
      </c>
      <c r="DL79">
        <f>DL$2*EXP(- DL$1 * ($B79*_c1+$C79*_c2+$D79*_c3+'Input spectra'!$Y78))</f>
        <v>0</v>
      </c>
      <c r="DM79">
        <f>DM$2*EXP(- DM$1 * ($B79*_c1+$C79*_c2+$D79*_c3+'Input spectra'!$Y78))</f>
        <v>0</v>
      </c>
      <c r="DN79">
        <f>DN$2*EXP(- DN$1 * ($B79*_c1+$C79*_c2+$D79*_c3+'Input spectra'!$Y78))</f>
        <v>0</v>
      </c>
      <c r="DO79">
        <f>DO$2*EXP(- DO$1 * ($B79*_c1+$C79*_c2+$D79*_c3+'Input spectra'!$Y78))</f>
        <v>0</v>
      </c>
      <c r="DP79">
        <f>DP$2*EXP(- DP$1 * ($B79*_c1+$C79*_c2+$D79*_c3+'Input spectra'!$Y78))</f>
        <v>0</v>
      </c>
      <c r="DQ79">
        <f>DQ$2*EXP(- DQ$1 * ($B79*_c1+$C79*_c2+$D79*_c3+'Input spectra'!$Y78))</f>
        <v>0</v>
      </c>
      <c r="DR79">
        <f>DR$2*EXP(- DR$1 * ($B79*_c1+$C79*_c2+$D79*_c3+'Input spectra'!$Y78))</f>
        <v>0</v>
      </c>
      <c r="DS79">
        <f>DS$2*EXP(- DS$1 * ($B79*_c1+$C79*_c2+$D79*_c3+'Input spectra'!$Y78))</f>
        <v>0</v>
      </c>
      <c r="DT79">
        <f>DT$2*EXP(- DT$1 * ($B79*_c1+$C79*_c2+$D79*_c3+'Input spectra'!$Y78))</f>
        <v>0</v>
      </c>
      <c r="DU79">
        <f>DU$2*EXP(- DU$1 * ($B79*_c1+$C79*_c2+$D79*_c3+'Input spectra'!$Y78))</f>
        <v>0</v>
      </c>
      <c r="DV79">
        <f>DV$2*EXP(- DV$1 * ($B79*_c1+$C79*_c2+$D79*_c3+'Input spectra'!$Y78))</f>
        <v>0</v>
      </c>
      <c r="DW79">
        <f>DW$2*EXP(- DW$1 * ($B79*_c1+$C79*_c2+$D79*_c3+'Input spectra'!$Y78))</f>
        <v>0</v>
      </c>
      <c r="DX79">
        <f>DX$2*EXP(- DX$1 * ($B79*_c1+$C79*_c2+$D79*_c3+'Input spectra'!$Y78))</f>
        <v>0</v>
      </c>
      <c r="DY79">
        <f>DY$2*EXP(- DY$1 * ($B79*_c1+$C79*_c2+$D79*_c3+'Input spectra'!$Y78))</f>
        <v>0</v>
      </c>
      <c r="DZ79">
        <f>DZ$2*EXP(- DZ$1 * ($B79*_c1+$C79*_c2+$D79*_c3+'Input spectra'!$Y78))</f>
        <v>0</v>
      </c>
      <c r="EA79">
        <f>EA$2*EXP(- EA$1 * ($B79*_c1+$C79*_c2+$D79*_c3+'Input spectra'!$Y78))</f>
        <v>0</v>
      </c>
      <c r="EB79">
        <f>EB$2*EXP(- EB$1 * ($B79*_c1+$C79*_c2+$D79*_c3+'Input spectra'!$Y78))</f>
        <v>0</v>
      </c>
      <c r="EC79">
        <f>EC$2*EXP(- EC$1 * ($B79*_c1+$C79*_c2+$D79*_c3+'Input spectra'!$Y78))</f>
        <v>0</v>
      </c>
      <c r="ED79">
        <f>ED$2*EXP(- ED$1 * ($B79*_c1+$C79*_c2+$D79*_c3+'Input spectra'!$Y78))</f>
        <v>0</v>
      </c>
      <c r="EE79">
        <f>EE$2*EXP(- EE$1 * ($B79*_c1+$C79*_c2+$D79*_c3+'Input spectra'!$Y78))</f>
        <v>0</v>
      </c>
      <c r="EF79">
        <f>EF$2*EXP(- EF$1 * ($B79*_c1+$C79*_c2+$D79*_c3+'Input spectra'!$Y78))</f>
        <v>0</v>
      </c>
      <c r="EG79">
        <f>EG$2*EXP(- EG$1 * ($B79*_c1+$C79*_c2+$D79*_c3+'Input spectra'!$Y78))</f>
        <v>0</v>
      </c>
      <c r="EH79">
        <f>EH$2*EXP(- EH$1 * ($B79*_c1+$C79*_c2+$D79*_c3+'Input spectra'!$Y78))</f>
        <v>0</v>
      </c>
      <c r="EI79">
        <f>EI$2*EXP(- EI$1 * ($B79*_c1+$C79*_c2+$D79*_c3+'Input spectra'!$Y78))</f>
        <v>0</v>
      </c>
      <c r="EJ79">
        <f>EJ$2*EXP(- EJ$1 * ($B79*_c1+$C79*_c2+$D79*_c3+'Input spectra'!$Y78))</f>
        <v>0</v>
      </c>
      <c r="EK79">
        <f>EK$2*EXP(- EK$1 * ($B79*_c1+$C79*_c2+$D79*_c3+'Input spectra'!$Y78))</f>
        <v>0</v>
      </c>
      <c r="EL79">
        <f>EL$2*EXP(- EL$1 * ($B79*_c1+$C79*_c2+$D79*_c3+'Input spectra'!$Y78))</f>
        <v>0</v>
      </c>
      <c r="EM79">
        <f>EM$2*EXP(- EM$1 * ($B79*_c1+$C79*_c2+$D79*_c3+'Input spectra'!$Y78))</f>
        <v>0</v>
      </c>
      <c r="EN79">
        <f>EN$2*EXP(- EN$1 * ($B79*_c1+$C79*_c2+$D79*_c3+'Input spectra'!$Y78))</f>
        <v>0</v>
      </c>
      <c r="EO79">
        <f>EO$2*EXP(- EO$1 * ($B79*_c1+$C79*_c2+$D79*_c3+'Input spectra'!$Y78))</f>
        <v>0</v>
      </c>
      <c r="EP79">
        <f>EP$2*EXP(- EP$1 * ($B79*_c1+$C79*_c2+$D79*_c3+'Input spectra'!$Y78))</f>
        <v>0</v>
      </c>
      <c r="EQ79">
        <f>EQ$2*EXP(- EQ$1 * ($B79*_c1+$C79*_c2+$D79*_c3+'Input spectra'!$Y78))</f>
        <v>0</v>
      </c>
      <c r="ER79">
        <f>ER$2*EXP(- ER$1 * ($B79*_c1+$C79*_c2+$D79*_c3+'Input spectra'!$Y78))</f>
        <v>0</v>
      </c>
      <c r="ES79">
        <f>ES$2*EXP(- ES$1 * ($B79*_c1+$C79*_c2+$D79*_c3+'Input spectra'!$Y78))</f>
        <v>0</v>
      </c>
      <c r="ET79">
        <f>ET$2*EXP(- ET$1 * ($B79*_c1+$C79*_c2+$D79*_c3+'Input spectra'!$Y78))</f>
        <v>0</v>
      </c>
      <c r="EU79">
        <f>EU$2*EXP(- EU$1 * ($B79*_c1+$C79*_c2+$D79*_c3+'Input spectra'!$Y78))</f>
        <v>0</v>
      </c>
      <c r="EV79">
        <f>EV$2*EXP(- EV$1 * ($B79*_c1+$C79*_c2+$D79*_c3+'Input spectra'!$Y78))</f>
        <v>0</v>
      </c>
      <c r="EW79">
        <f>EW$2*EXP(- EW$1 * ($B79*_c1+$C79*_c2+$D79*_c3+'Input spectra'!$Y78))</f>
        <v>0</v>
      </c>
      <c r="EX79">
        <f>EX$2*EXP(- EX$1 * ($B79*_c1+$C79*_c2+$D79*_c3+'Input spectra'!$Y78))</f>
        <v>0</v>
      </c>
      <c r="EY79">
        <f>EY$2*EXP(- EY$1 * ($B79*_c1+$C79*_c2+$D79*_c3+'Input spectra'!$Y78))</f>
        <v>0</v>
      </c>
      <c r="FA79">
        <f t="shared" si="1"/>
        <v>0.86889080503937288</v>
      </c>
      <c r="FD79">
        <f>(1-EXP(-($B79*_c1+$C79*_c2+$D79*_c3+'Input spectra'!$Y78)*_t))/2</f>
        <v>1.2239904888986686E-2</v>
      </c>
      <c r="FE79">
        <f>LN(1-FD79)/(-($B79*_c1+$C79*_c2+$D79*_c3+'Input spectra'!$Y78))</f>
        <v>0.24845101328070915</v>
      </c>
    </row>
    <row r="80" spans="1:161" x14ac:dyDescent="0.25">
      <c r="A80">
        <v>665</v>
      </c>
      <c r="B80">
        <f>'Input spectra'!B79</f>
        <v>0</v>
      </c>
      <c r="C80">
        <f>'Input spectra'!D79</f>
        <v>0</v>
      </c>
      <c r="D80">
        <f>'Input spectra'!F79</f>
        <v>0</v>
      </c>
      <c r="E80">
        <f>E$2*EXP(- E$1 * ($B80*_c1+$C80*_c2+$D80*_c3+'Input spectra'!$Y79))</f>
        <v>2.0653927966864227E-2</v>
      </c>
      <c r="F80">
        <f>F$2*EXP(- F$1 * ($B80*_c1+$C80*_c2+$D80*_c3+'Input spectra'!$Y79))</f>
        <v>2.0402794113435999E-2</v>
      </c>
      <c r="G80">
        <f>G$2*EXP(- G$1 * ($B80*_c1+$C80*_c2+$D80*_c3+'Input spectra'!$Y79))</f>
        <v>2.0153629171004196E-2</v>
      </c>
      <c r="H80">
        <f>H$2*EXP(- H$1 * ($B80*_c1+$C80*_c2+$D80*_c3+'Input spectra'!$Y79))</f>
        <v>1.9906419855766147E-2</v>
      </c>
      <c r="I80">
        <f>I$2*EXP(- I$1 * ($B80*_c1+$C80*_c2+$D80*_c3+'Input spectra'!$Y79))</f>
        <v>1.9661152966916381E-2</v>
      </c>
      <c r="J80">
        <f>J$2*EXP(- J$1 * ($B80*_c1+$C80*_c2+$D80*_c3+'Input spectra'!$Y79))</f>
        <v>1.9417815386151806E-2</v>
      </c>
      <c r="K80">
        <f>K$2*EXP(- K$1 * ($B80*_c1+$C80*_c2+$D80*_c3+'Input spectra'!$Y79))</f>
        <v>1.9176394077179672E-2</v>
      </c>
      <c r="L80">
        <f>L$2*EXP(- L$1 * ($B80*_c1+$C80*_c2+$D80*_c3+'Input spectra'!$Y79))</f>
        <v>1.8936876085228392E-2</v>
      </c>
      <c r="M80">
        <f>M$2*EXP(- M$1 * ($B80*_c1+$C80*_c2+$D80*_c3+'Input spectra'!$Y79))</f>
        <v>1.8699248536561235E-2</v>
      </c>
      <c r="N80">
        <f>N$2*EXP(- N$1 * ($B80*_c1+$C80*_c2+$D80*_c3+'Input spectra'!$Y79))</f>
        <v>1.8463498637992772E-2</v>
      </c>
      <c r="O80">
        <f>O$2*EXP(- O$1 * ($B80*_c1+$C80*_c2+$D80*_c3+'Input spectra'!$Y79))</f>
        <v>1.8229613676408147E-2</v>
      </c>
      <c r="P80">
        <f>P$2*EXP(- P$1 * ($B80*_c1+$C80*_c2+$D80*_c3+'Input spectra'!$Y79))</f>
        <v>1.7997581018285122E-2</v>
      </c>
      <c r="Q80">
        <f>Q$2*EXP(- Q$1 * ($B80*_c1+$C80*_c2+$D80*_c3+'Input spectra'!$Y79))</f>
        <v>1.7767388109218903E-2</v>
      </c>
      <c r="R80">
        <f>R$2*EXP(- R$1 * ($B80*_c1+$C80*_c2+$D80*_c3+'Input spectra'!$Y79))</f>
        <v>1.753902247344967E-2</v>
      </c>
      <c r="S80">
        <f>S$2*EXP(- S$1 * ($B80*_c1+$C80*_c2+$D80*_c3+'Input spectra'!$Y79))</f>
        <v>1.7312471713392879E-2</v>
      </c>
      <c r="T80">
        <f>T$2*EXP(- T$1 * ($B80*_c1+$C80*_c2+$D80*_c3+'Input spectra'!$Y79))</f>
        <v>1.7087723509172269E-2</v>
      </c>
      <c r="U80">
        <f>U$2*EXP(- U$1 * ($B80*_c1+$C80*_c2+$D80*_c3+'Input spectra'!$Y79))</f>
        <v>1.6864765618155576E-2</v>
      </c>
      <c r="V80">
        <f>V$2*EXP(- V$1 * ($B80*_c1+$C80*_c2+$D80*_c3+'Input spectra'!$Y79))</f>
        <v>1.6643585874492908E-2</v>
      </c>
      <c r="W80">
        <f>W$2*EXP(- W$1 * ($B80*_c1+$C80*_c2+$D80*_c3+'Input spectra'!$Y79))</f>
        <v>1.642417218865783E-2</v>
      </c>
      <c r="X80">
        <f>X$2*EXP(- X$1 * ($B80*_c1+$C80*_c2+$D80*_c3+'Input spectra'!$Y79))</f>
        <v>1.6206512546991077E-2</v>
      </c>
      <c r="Y80">
        <f>Y$2*EXP(- Y$1 * ($B80*_c1+$C80*_c2+$D80*_c3+'Input spectra'!$Y79))</f>
        <v>1.5990595011246913E-2</v>
      </c>
      <c r="Z80">
        <f>Z$2*EXP(- Z$1 * ($B80*_c1+$C80*_c2+$D80*_c3+'Input spectra'!$Y79))</f>
        <v>1.5776407718142132E-2</v>
      </c>
      <c r="AA80">
        <f>AA$2*EXP(- AA$1 * ($B80*_c1+$C80*_c2+$D80*_c3+'Input spectra'!$Y79))</f>
        <v>1.5563938878907637E-2</v>
      </c>
      <c r="AB80">
        <f>AB$2*EXP(- AB$1 * ($B80*_c1+$C80*_c2+$D80*_c3+'Input spectra'!$Y79))</f>
        <v>1.5353176778842653E-2</v>
      </c>
      <c r="AC80">
        <f>AC$2*EXP(- AC$1 * ($B80*_c1+$C80*_c2+$D80*_c3+'Input spectra'!$Y79))</f>
        <v>1.5144109776871507E-2</v>
      </c>
      <c r="AD80">
        <f>AD$2*EXP(- AD$1 * ($B80*_c1+$C80*_c2+$D80*_c3+'Input spectra'!$Y79))</f>
        <v>1.4936726305102959E-2</v>
      </c>
      <c r="AE80">
        <f>AE$2*EXP(- AE$1 * ($B80*_c1+$C80*_c2+$D80*_c3+'Input spectra'!$Y79))</f>
        <v>1.4731014868392105E-2</v>
      </c>
      <c r="AF80">
        <f>AF$2*EXP(- AF$1 * ($B80*_c1+$C80*_c2+$D80*_c3+'Input spectra'!$Y79))</f>
        <v>1.4526964043904824E-2</v>
      </c>
      <c r="AG80">
        <f>AG$2*EXP(- AG$1 * ($B80*_c1+$C80*_c2+$D80*_c3+'Input spectra'!$Y79))</f>
        <v>1.432456248068472E-2</v>
      </c>
      <c r="AH80">
        <f>AH$2*EXP(- AH$1 * ($B80*_c1+$C80*_c2+$D80*_c3+'Input spectra'!$Y79))</f>
        <v>1.4123798899222608E-2</v>
      </c>
      <c r="AI80">
        <f>AI$2*EXP(- AI$1 * ($B80*_c1+$C80*_c2+$D80*_c3+'Input spectra'!$Y79))</f>
        <v>1.392466209102846E-2</v>
      </c>
      <c r="AJ80">
        <f>AJ$2*EXP(- AJ$1 * ($B80*_c1+$C80*_c2+$D80*_c3+'Input spectra'!$Y79))</f>
        <v>1.3727140918205871E-2</v>
      </c>
      <c r="AK80">
        <f>AK$2*EXP(- AK$1 * ($B80*_c1+$C80*_c2+$D80*_c3+'Input spectra'!$Y79))</f>
        <v>1.3531224313028967E-2</v>
      </c>
      <c r="AL80">
        <f>AL$2*EXP(- AL$1 * ($B80*_c1+$C80*_c2+$D80*_c3+'Input spectra'!$Y79))</f>
        <v>1.3336901277521752E-2</v>
      </c>
      <c r="AM80">
        <f>AM$2*EXP(- AM$1 * ($B80*_c1+$C80*_c2+$D80*_c3+'Input spectra'!$Y79))</f>
        <v>1.3144160883039937E-2</v>
      </c>
      <c r="AN80">
        <f>AN$2*EXP(- AN$1 * ($B80*_c1+$C80*_c2+$D80*_c3+'Input spectra'!$Y79))</f>
        <v>1.2952992269855168E-2</v>
      </c>
      <c r="AO80">
        <f>AO$2*EXP(- AO$1 * ($B80*_c1+$C80*_c2+$D80*_c3+'Input spectra'!$Y79))</f>
        <v>1.2763384646741651E-2</v>
      </c>
      <c r="AP80">
        <f>AP$2*EXP(- AP$1 * ($B80*_c1+$C80*_c2+$D80*_c3+'Input spectra'!$Y79))</f>
        <v>1.2575327290565217E-2</v>
      </c>
      <c r="AQ80">
        <f>AQ$2*EXP(- AQ$1 * ($B80*_c1+$C80*_c2+$D80*_c3+'Input spectra'!$Y79))</f>
        <v>1.238880954587473E-2</v>
      </c>
      <c r="AR80">
        <f>AR$2*EXP(- AR$1 * ($B80*_c1+$C80*_c2+$D80*_c3+'Input spectra'!$Y79))</f>
        <v>1.2203820824495885E-2</v>
      </c>
      <c r="AS80">
        <f>AS$2*EXP(- AS$1 * ($B80*_c1+$C80*_c2+$D80*_c3+'Input spectra'!$Y79))</f>
        <v>1.2020350605127373E-2</v>
      </c>
      <c r="AT80">
        <f>AT$2*EXP(- AT$1 * ($B80*_c1+$C80*_c2+$D80*_c3+'Input spectra'!$Y79))</f>
        <v>1.1838388432939375E-2</v>
      </c>
      <c r="AU80">
        <f>AU$2*EXP(- AU$1 * ($B80*_c1+$C80*_c2+$D80*_c3+'Input spectra'!$Y79))</f>
        <v>1.1657923919174371E-2</v>
      </c>
      <c r="AV80">
        <f>AV$2*EXP(- AV$1 * ($B80*_c1+$C80*_c2+$D80*_c3+'Input spectra'!$Y79))</f>
        <v>1.1478946740750326E-2</v>
      </c>
      <c r="AW80">
        <f>AW$2*EXP(- AW$1 * ($B80*_c1+$C80*_c2+$D80*_c3+'Input spectra'!$Y79))</f>
        <v>1.1301446639866099E-2</v>
      </c>
      <c r="AX80">
        <f>AX$2*EXP(- AX$1 * ($B80*_c1+$C80*_c2+$D80*_c3+'Input spectra'!$Y79))</f>
        <v>1.1125413423609223E-2</v>
      </c>
      <c r="AY80">
        <f>AY$2*EXP(- AY$1 * ($B80*_c1+$C80*_c2+$D80*_c3+'Input spectra'!$Y79))</f>
        <v>9.8852836103340037E-3</v>
      </c>
      <c r="AZ80">
        <f>AZ$2*EXP(- AZ$1 * ($B80*_c1+$C80*_c2+$D80*_c3+'Input spectra'!$Y79))</f>
        <v>8.4429126442316874E-3</v>
      </c>
      <c r="BA80">
        <f>BA$2*EXP(- BA$1 * ($B80*_c1+$C80*_c2+$D80*_c3+'Input spectra'!$Y79))</f>
        <v>7.5967968517275221E-3</v>
      </c>
      <c r="BB80">
        <f>BB$2*EXP(- BB$1 * ($B80*_c1+$C80*_c2+$D80*_c3+'Input spectra'!$Y79))</f>
        <v>6.9556947930755827E-3</v>
      </c>
      <c r="BC80">
        <f>BC$2*EXP(- BC$1 * ($B80*_c1+$C80*_c2+$D80*_c3+'Input spectra'!$Y79))</f>
        <v>6.4317855454216737E-3</v>
      </c>
      <c r="BD80">
        <f>BD$2*EXP(- BD$1 * ($B80*_c1+$C80*_c2+$D80*_c3+'Input spectra'!$Y79))</f>
        <v>5.9869836543723935E-3</v>
      </c>
      <c r="BE80">
        <f>BE$2*EXP(- BE$1 * ($B80*_c1+$C80*_c2+$D80*_c3+'Input spectra'!$Y79))</f>
        <v>5.6004115827744368E-3</v>
      </c>
      <c r="BF80">
        <f>BF$2*EXP(- BF$1 * ($B80*_c1+$C80*_c2+$D80*_c3+'Input spectra'!$Y79))</f>
        <v>5.2590491705371079E-3</v>
      </c>
      <c r="BG80">
        <f>BG$2*EXP(- BG$1 * ($B80*_c1+$C80*_c2+$D80*_c3+'Input spectra'!$Y79))</f>
        <v>4.9540775018545539E-3</v>
      </c>
      <c r="BH80">
        <f>BH$2*EXP(- BH$1 * ($B80*_c1+$C80*_c2+$D80*_c3+'Input spectra'!$Y79))</f>
        <v>4.679169894805827E-3</v>
      </c>
      <c r="BI80">
        <f>BI$2*EXP(- BI$1 * ($B80*_c1+$C80*_c2+$D80*_c3+'Input spectra'!$Y79))</f>
        <v>4.429591701176086E-3</v>
      </c>
      <c r="BJ80">
        <f>BJ$2*EXP(- BJ$1 * ($B80*_c1+$C80*_c2+$D80*_c3+'Input spectra'!$Y79))</f>
        <v>4.2016833637759125E-3</v>
      </c>
      <c r="BK80">
        <f>BK$2*EXP(- BK$1 * ($B80*_c1+$C80*_c2+$D80*_c3+'Input spectra'!$Y79))</f>
        <v>3.9925434109965305E-3</v>
      </c>
      <c r="BL80">
        <f>BL$2*EXP(- BL$1 * ($B80*_c1+$C80*_c2+$D80*_c3+'Input spectra'!$Y79))</f>
        <v>3.7998237363331602E-3</v>
      </c>
      <c r="BM80">
        <f>BM$2*EXP(- BM$1 * ($B80*_c1+$C80*_c2+$D80*_c3+'Input spectra'!$Y79))</f>
        <v>3.6215917395715815E-3</v>
      </c>
      <c r="BN80">
        <f>BN$2*EXP(- BN$1 * ($B80*_c1+$C80*_c2+$D80*_c3+'Input spectra'!$Y79))</f>
        <v>3.4562342273799307E-3</v>
      </c>
      <c r="BO80">
        <f>BO$2*EXP(- BO$1 * ($B80*_c1+$C80*_c2+$D80*_c3+'Input spectra'!$Y79))</f>
        <v>3.3023884510272414E-3</v>
      </c>
      <c r="BP80">
        <f>BP$2*EXP(- BP$1 * ($B80*_c1+$C80*_c2+$D80*_c3+'Input spectra'!$Y79))</f>
        <v>3.1588913805075708E-3</v>
      </c>
      <c r="BQ80">
        <f>BQ$2*EXP(- BQ$1 * ($B80*_c1+$C80*_c2+$D80*_c3+'Input spectra'!$Y79))</f>
        <v>3.0247415908931383E-3</v>
      </c>
      <c r="BR80">
        <f>BR$2*EXP(- BR$1 * ($B80*_c1+$C80*_c2+$D80*_c3+'Input spectra'!$Y79))</f>
        <v>2.8990700910509763E-3</v>
      </c>
      <c r="BS80">
        <f>BS$2*EXP(- BS$1 * ($B80*_c1+$C80*_c2+$D80*_c3+'Input spectra'!$Y79))</f>
        <v>2.7811176321875354E-3</v>
      </c>
      <c r="BT80">
        <f>BT$2*EXP(- BT$1 * ($B80*_c1+$C80*_c2+$D80*_c3+'Input spectra'!$Y79))</f>
        <v>2.6702168027589071E-3</v>
      </c>
      <c r="BU80">
        <f>BU$2*EXP(- BU$1 * ($B80*_c1+$C80*_c2+$D80*_c3+'Input spectra'!$Y79))</f>
        <v>2.5657777195870427E-3</v>
      </c>
      <c r="BV80">
        <f>BV$2*EXP(- BV$1 * ($B80*_c1+$C80*_c2+$D80*_c3+'Input spectra'!$Y79))</f>
        <v>2.467276462383317E-3</v>
      </c>
      <c r="BW80">
        <f>BW$2*EXP(- BW$1 * ($B80*_c1+$C80*_c2+$D80*_c3+'Input spectra'!$Y79))</f>
        <v>2.3742456299061304E-3</v>
      </c>
      <c r="BX80">
        <f>BX$2*EXP(- BX$1 * ($B80*_c1+$C80*_c2+$D80*_c3+'Input spectra'!$Y79))</f>
        <v>2.2862665572619765E-3</v>
      </c>
      <c r="BY80">
        <f>BY$2*EXP(- BY$1 * ($B80*_c1+$C80*_c2+$D80*_c3+'Input spectra'!$Y79))</f>
        <v>2.2029628484316697E-3</v>
      </c>
      <c r="BZ80">
        <f>BZ$2*EXP(- BZ$1 * ($B80*_c1+$C80*_c2+$D80*_c3+'Input spectra'!$Y79))</f>
        <v>2.1239949607911612E-3</v>
      </c>
      <c r="CA80">
        <f>CA$2*EXP(- CA$1 * ($B80*_c1+$C80*_c2+$D80*_c3+'Input spectra'!$Y79))</f>
        <v>2.0490556389409368E-3</v>
      </c>
      <c r="CB80">
        <f>CB$2*EXP(- CB$1 * ($B80*_c1+$C80*_c2+$D80*_c3+'Input spectra'!$Y79))</f>
        <v>1.9778660400791874E-3</v>
      </c>
      <c r="CC80">
        <f>CC$2*EXP(- CC$1 * ($B80*_c1+$C80*_c2+$D80*_c3+'Input spectra'!$Y79))</f>
        <v>1.9101724268912113E-3</v>
      </c>
      <c r="CD80">
        <f>CD$2*EXP(- CD$1 * ($B80*_c1+$C80*_c2+$D80*_c3+'Input spectra'!$Y79))</f>
        <v>1.8457433295509672E-3</v>
      </c>
      <c r="CE80">
        <f>CE$2*EXP(- CE$1 * ($B80*_c1+$C80*_c2+$D80*_c3+'Input spectra'!$Y79))</f>
        <v>1.7843670980946353E-3</v>
      </c>
      <c r="CF80">
        <f>CF$2*EXP(- CF$1 * ($B80*_c1+$C80*_c2+$D80*_c3+'Input spectra'!$Y79))</f>
        <v>1.725849781662426E-3</v>
      </c>
      <c r="CG80">
        <f>CG$2*EXP(- CG$1 * ($B80*_c1+$C80*_c2+$D80*_c3+'Input spectra'!$Y79))</f>
        <v>1.6700132830166537E-3</v>
      </c>
      <c r="CH80">
        <f>CH$2*EXP(- CH$1 * ($B80*_c1+$C80*_c2+$D80*_c3+'Input spectra'!$Y79))</f>
        <v>1.61669374613462E-3</v>
      </c>
      <c r="CI80">
        <f>CI$2*EXP(- CI$1 * ($B80*_c1+$C80*_c2+$D80*_c3+'Input spectra'!$Y79))</f>
        <v>1.5657401421357211E-3</v>
      </c>
      <c r="CJ80">
        <f>CJ$2*EXP(- CJ$1 * ($B80*_c1+$C80*_c2+$D80*_c3+'Input spectra'!$Y79))</f>
        <v>1.5170130247730994E-3</v>
      </c>
      <c r="CK80">
        <f>CK$2*EXP(- CK$1 * ($B80*_c1+$C80*_c2+$D80*_c3+'Input spectra'!$Y79))</f>
        <v>1.4703834315315612E-3</v>
      </c>
      <c r="CL80">
        <f>CL$2*EXP(- CL$1 * ($B80*_c1+$C80*_c2+$D80*_c3+'Input spectra'!$Y79))</f>
        <v>1.4257319102753401E-3</v>
      </c>
      <c r="CM80">
        <f>CM$2*EXP(- CM$1 * ($B80*_c1+$C80*_c2+$D80*_c3+'Input spectra'!$Y79))</f>
        <v>1.3829476545727743E-3</v>
      </c>
      <c r="CN80">
        <f>CN$2*EXP(- CN$1 * ($B80*_c1+$C80*_c2+$D80*_c3+'Input spectra'!$Y79))</f>
        <v>1.3419277334371013E-3</v>
      </c>
      <c r="CO80">
        <f>CO$2*EXP(- CO$1 * ($B80*_c1+$C80*_c2+$D80*_c3+'Input spectra'!$Y79))</f>
        <v>1.302576403377431E-3</v>
      </c>
      <c r="CP80">
        <f>CP$2*EXP(- CP$1 * ($B80*_c1+$C80*_c2+$D80*_c3+'Input spectra'!$Y79))</f>
        <v>1.2648044924405994E-3</v>
      </c>
      <c r="CQ80">
        <f>CQ$2*EXP(- CQ$1 * ($B80*_c1+$C80*_c2+$D80*_c3+'Input spectra'!$Y79))</f>
        <v>1.2285288474130943E-3</v>
      </c>
      <c r="CR80">
        <f>CR$2*EXP(- CR$1 * ($B80*_c1+$C80*_c2+$D80*_c3+'Input spectra'!$Y79))</f>
        <v>1.1936718365979629E-3</v>
      </c>
      <c r="CS80">
        <f>CS$2*EXP(- CS$1 * ($B80*_c1+$C80*_c2+$D80*_c3+'Input spectra'!$Y79))</f>
        <v>7.6815553335269997E-4</v>
      </c>
      <c r="CT80">
        <f>CT$2*EXP(- CT$1 * ($B80*_c1+$C80*_c2+$D80*_c3+'Input spectra'!$Y79))</f>
        <v>4.9868596747741384E-4</v>
      </c>
      <c r="CU80">
        <f>CU$2*EXP(- CU$1 * ($B80*_c1+$C80*_c2+$D80*_c3+'Input spectra'!$Y79))</f>
        <v>3.4519100075496679E-4</v>
      </c>
      <c r="CV80">
        <f>CV$2*EXP(- CV$1 * ($B80*_c1+$C80*_c2+$D80*_c3+'Input spectra'!$Y79))</f>
        <v>2.4001822680882529E-4</v>
      </c>
      <c r="CW80">
        <f>CW$2*EXP(- CW$1 * ($B80*_c1+$C80*_c2+$D80*_c3+'Input spectra'!$Y79))</f>
        <v>1.6380622716573892E-4</v>
      </c>
      <c r="CX80">
        <f>CX$2*EXP(- CX$1 * ($B80*_c1+$C80*_c2+$D80*_c3+'Input spectra'!$Y79))</f>
        <v>1.0762561484013638E-4</v>
      </c>
      <c r="CY80">
        <f>CY$2*EXP(- CY$1 * ($B80*_c1+$C80*_c2+$D80*_c3+'Input spectra'!$Y79))</f>
        <v>6.6433748605342936E-5</v>
      </c>
      <c r="CZ80">
        <f>CZ$2*EXP(- CZ$1 * ($B80*_c1+$C80*_c2+$D80*_c3+'Input spectra'!$Y79))</f>
        <v>3.7027790314446092E-5</v>
      </c>
      <c r="DA80">
        <f>DA$2*EXP(- DA$1 * ($B80*_c1+$C80*_c2+$D80*_c3+'Input spectra'!$Y79))</f>
        <v>1.7209120631218231E-5</v>
      </c>
      <c r="DB80">
        <f>DB$2*EXP(- DB$1 * ($B80*_c1+$C80*_c2+$D80*_c3+'Input spectra'!$Y79))</f>
        <v>5.3825596722168262E-6</v>
      </c>
      <c r="DC80">
        <f>DC$2*EXP(- DC$1 * ($B80*_c1+$C80*_c2+$D80*_c3+'Input spectra'!$Y79))</f>
        <v>3.4174029341505408E-7</v>
      </c>
      <c r="DD80">
        <f>DD$2*EXP(- DD$1 * ($B80*_c1+$C80*_c2+$D80*_c3+'Input spectra'!$Y79))</f>
        <v>0</v>
      </c>
      <c r="DE80">
        <f>DE$2*EXP(- DE$1 * ($B80*_c1+$C80*_c2+$D80*_c3+'Input spectra'!$Y79))</f>
        <v>0</v>
      </c>
      <c r="DF80">
        <f>DF$2*EXP(- DF$1 * ($B80*_c1+$C80*_c2+$D80*_c3+'Input spectra'!$Y79))</f>
        <v>0</v>
      </c>
      <c r="DG80">
        <f>DG$2*EXP(- DG$1 * ($B80*_c1+$C80*_c2+$D80*_c3+'Input spectra'!$Y79))</f>
        <v>0</v>
      </c>
      <c r="DH80">
        <f>DH$2*EXP(- DH$1 * ($B80*_c1+$C80*_c2+$D80*_c3+'Input spectra'!$Y79))</f>
        <v>0</v>
      </c>
      <c r="DI80">
        <f>DI$2*EXP(- DI$1 * ($B80*_c1+$C80*_c2+$D80*_c3+'Input spectra'!$Y79))</f>
        <v>0</v>
      </c>
      <c r="DJ80">
        <f>DJ$2*EXP(- DJ$1 * ($B80*_c1+$C80*_c2+$D80*_c3+'Input spectra'!$Y79))</f>
        <v>0</v>
      </c>
      <c r="DK80">
        <f>DK$2*EXP(- DK$1 * ($B80*_c1+$C80*_c2+$D80*_c3+'Input spectra'!$Y79))</f>
        <v>0</v>
      </c>
      <c r="DL80">
        <f>DL$2*EXP(- DL$1 * ($B80*_c1+$C80*_c2+$D80*_c3+'Input spectra'!$Y79))</f>
        <v>0</v>
      </c>
      <c r="DM80">
        <f>DM$2*EXP(- DM$1 * ($B80*_c1+$C80*_c2+$D80*_c3+'Input spectra'!$Y79))</f>
        <v>0</v>
      </c>
      <c r="DN80">
        <f>DN$2*EXP(- DN$1 * ($B80*_c1+$C80*_c2+$D80*_c3+'Input spectra'!$Y79))</f>
        <v>0</v>
      </c>
      <c r="DO80">
        <f>DO$2*EXP(- DO$1 * ($B80*_c1+$C80*_c2+$D80*_c3+'Input spectra'!$Y79))</f>
        <v>0</v>
      </c>
      <c r="DP80">
        <f>DP$2*EXP(- DP$1 * ($B80*_c1+$C80*_c2+$D80*_c3+'Input spectra'!$Y79))</f>
        <v>0</v>
      </c>
      <c r="DQ80">
        <f>DQ$2*EXP(- DQ$1 * ($B80*_c1+$C80*_c2+$D80*_c3+'Input spectra'!$Y79))</f>
        <v>0</v>
      </c>
      <c r="DR80">
        <f>DR$2*EXP(- DR$1 * ($B80*_c1+$C80*_c2+$D80*_c3+'Input spectra'!$Y79))</f>
        <v>0</v>
      </c>
      <c r="DS80">
        <f>DS$2*EXP(- DS$1 * ($B80*_c1+$C80*_c2+$D80*_c3+'Input spectra'!$Y79))</f>
        <v>0</v>
      </c>
      <c r="DT80">
        <f>DT$2*EXP(- DT$1 * ($B80*_c1+$C80*_c2+$D80*_c3+'Input spectra'!$Y79))</f>
        <v>0</v>
      </c>
      <c r="DU80">
        <f>DU$2*EXP(- DU$1 * ($B80*_c1+$C80*_c2+$D80*_c3+'Input spectra'!$Y79))</f>
        <v>0</v>
      </c>
      <c r="DV80">
        <f>DV$2*EXP(- DV$1 * ($B80*_c1+$C80*_c2+$D80*_c3+'Input spectra'!$Y79))</f>
        <v>0</v>
      </c>
      <c r="DW80">
        <f>DW$2*EXP(- DW$1 * ($B80*_c1+$C80*_c2+$D80*_c3+'Input spectra'!$Y79))</f>
        <v>0</v>
      </c>
      <c r="DX80">
        <f>DX$2*EXP(- DX$1 * ($B80*_c1+$C80*_c2+$D80*_c3+'Input spectra'!$Y79))</f>
        <v>0</v>
      </c>
      <c r="DY80">
        <f>DY$2*EXP(- DY$1 * ($B80*_c1+$C80*_c2+$D80*_c3+'Input spectra'!$Y79))</f>
        <v>0</v>
      </c>
      <c r="DZ80">
        <f>DZ$2*EXP(- DZ$1 * ($B80*_c1+$C80*_c2+$D80*_c3+'Input spectra'!$Y79))</f>
        <v>0</v>
      </c>
      <c r="EA80">
        <f>EA$2*EXP(- EA$1 * ($B80*_c1+$C80*_c2+$D80*_c3+'Input spectra'!$Y79))</f>
        <v>0</v>
      </c>
      <c r="EB80">
        <f>EB$2*EXP(- EB$1 * ($B80*_c1+$C80*_c2+$D80*_c3+'Input spectra'!$Y79))</f>
        <v>0</v>
      </c>
      <c r="EC80">
        <f>EC$2*EXP(- EC$1 * ($B80*_c1+$C80*_c2+$D80*_c3+'Input spectra'!$Y79))</f>
        <v>0</v>
      </c>
      <c r="ED80">
        <f>ED$2*EXP(- ED$1 * ($B80*_c1+$C80*_c2+$D80*_c3+'Input spectra'!$Y79))</f>
        <v>0</v>
      </c>
      <c r="EE80">
        <f>EE$2*EXP(- EE$1 * ($B80*_c1+$C80*_c2+$D80*_c3+'Input spectra'!$Y79))</f>
        <v>0</v>
      </c>
      <c r="EF80">
        <f>EF$2*EXP(- EF$1 * ($B80*_c1+$C80*_c2+$D80*_c3+'Input spectra'!$Y79))</f>
        <v>0</v>
      </c>
      <c r="EG80">
        <f>EG$2*EXP(- EG$1 * ($B80*_c1+$C80*_c2+$D80*_c3+'Input spectra'!$Y79))</f>
        <v>0</v>
      </c>
      <c r="EH80">
        <f>EH$2*EXP(- EH$1 * ($B80*_c1+$C80*_c2+$D80*_c3+'Input spectra'!$Y79))</f>
        <v>0</v>
      </c>
      <c r="EI80">
        <f>EI$2*EXP(- EI$1 * ($B80*_c1+$C80*_c2+$D80*_c3+'Input spectra'!$Y79))</f>
        <v>0</v>
      </c>
      <c r="EJ80">
        <f>EJ$2*EXP(- EJ$1 * ($B80*_c1+$C80*_c2+$D80*_c3+'Input spectra'!$Y79))</f>
        <v>0</v>
      </c>
      <c r="EK80">
        <f>EK$2*EXP(- EK$1 * ($B80*_c1+$C80*_c2+$D80*_c3+'Input spectra'!$Y79))</f>
        <v>0</v>
      </c>
      <c r="EL80">
        <f>EL$2*EXP(- EL$1 * ($B80*_c1+$C80*_c2+$D80*_c3+'Input spectra'!$Y79))</f>
        <v>0</v>
      </c>
      <c r="EM80">
        <f>EM$2*EXP(- EM$1 * ($B80*_c1+$C80*_c2+$D80*_c3+'Input spectra'!$Y79))</f>
        <v>0</v>
      </c>
      <c r="EN80">
        <f>EN$2*EXP(- EN$1 * ($B80*_c1+$C80*_c2+$D80*_c3+'Input spectra'!$Y79))</f>
        <v>0</v>
      </c>
      <c r="EO80">
        <f>EO$2*EXP(- EO$1 * ($B80*_c1+$C80*_c2+$D80*_c3+'Input spectra'!$Y79))</f>
        <v>0</v>
      </c>
      <c r="EP80">
        <f>EP$2*EXP(- EP$1 * ($B80*_c1+$C80*_c2+$D80*_c3+'Input spectra'!$Y79))</f>
        <v>0</v>
      </c>
      <c r="EQ80">
        <f>EQ$2*EXP(- EQ$1 * ($B80*_c1+$C80*_c2+$D80*_c3+'Input spectra'!$Y79))</f>
        <v>0</v>
      </c>
      <c r="ER80">
        <f>ER$2*EXP(- ER$1 * ($B80*_c1+$C80*_c2+$D80*_c3+'Input spectra'!$Y79))</f>
        <v>0</v>
      </c>
      <c r="ES80">
        <f>ES$2*EXP(- ES$1 * ($B80*_c1+$C80*_c2+$D80*_c3+'Input spectra'!$Y79))</f>
        <v>0</v>
      </c>
      <c r="ET80">
        <f>ET$2*EXP(- ET$1 * ($B80*_c1+$C80*_c2+$D80*_c3+'Input spectra'!$Y79))</f>
        <v>0</v>
      </c>
      <c r="EU80">
        <f>EU$2*EXP(- EU$1 * ($B80*_c1+$C80*_c2+$D80*_c3+'Input spectra'!$Y79))</f>
        <v>0</v>
      </c>
      <c r="EV80">
        <f>EV$2*EXP(- EV$1 * ($B80*_c1+$C80*_c2+$D80*_c3+'Input spectra'!$Y79))</f>
        <v>0</v>
      </c>
      <c r="EW80">
        <f>EW$2*EXP(- EW$1 * ($B80*_c1+$C80*_c2+$D80*_c3+'Input spectra'!$Y79))</f>
        <v>0</v>
      </c>
      <c r="EX80">
        <f>EX$2*EXP(- EX$1 * ($B80*_c1+$C80*_c2+$D80*_c3+'Input spectra'!$Y79))</f>
        <v>0</v>
      </c>
      <c r="EY80">
        <f>EY$2*EXP(- EY$1 * ($B80*_c1+$C80*_c2+$D80*_c3+'Input spectra'!$Y79))</f>
        <v>0</v>
      </c>
      <c r="FA80">
        <f t="shared" si="1"/>
        <v>0.86966033001446441</v>
      </c>
      <c r="FD80">
        <f>(1-EXP(-($B80*_c1+$C80*_c2+$D80*_c3+'Input spectra'!$Y79)*_t))/2</f>
        <v>1.2160809782115312E-2</v>
      </c>
      <c r="FE80">
        <f>LN(1-FD80)/(-($B80*_c1+$C80*_c2+$D80*_c3+'Input spectra'!$Y79))</f>
        <v>0.24846114667705888</v>
      </c>
    </row>
    <row r="81" spans="1:161" x14ac:dyDescent="0.25">
      <c r="A81">
        <v>670</v>
      </c>
      <c r="B81">
        <f>'Input spectra'!B80</f>
        <v>0</v>
      </c>
      <c r="C81">
        <f>'Input spectra'!D80</f>
        <v>0</v>
      </c>
      <c r="D81">
        <f>'Input spectra'!F80</f>
        <v>0</v>
      </c>
      <c r="E81">
        <f>E$2*EXP(- E$1 * ($B81*_c1+$C81*_c2+$D81*_c3+'Input spectra'!$Y80))</f>
        <v>2.0653927966864227E-2</v>
      </c>
      <c r="F81">
        <f>F$2*EXP(- F$1 * ($B81*_c1+$C81*_c2+$D81*_c3+'Input spectra'!$Y80))</f>
        <v>2.0403757114728655E-2</v>
      </c>
      <c r="G81">
        <f>G$2*EXP(- G$1 * ($B81*_c1+$C81*_c2+$D81*_c3+'Input spectra'!$Y80))</f>
        <v>2.0155531697575661E-2</v>
      </c>
      <c r="H81">
        <f>H$2*EXP(- H$1 * ($B81*_c1+$C81*_c2+$D81*_c3+'Input spectra'!$Y80))</f>
        <v>1.9909238706866238E-2</v>
      </c>
      <c r="I81">
        <f>I$2*EXP(- I$1 * ($B81*_c1+$C81*_c2+$D81*_c3+'Input spectra'!$Y80))</f>
        <v>1.9664865214592164E-2</v>
      </c>
      <c r="J81">
        <f>J$2*EXP(- J$1 * ($B81*_c1+$C81*_c2+$D81*_c3+'Input spectra'!$Y80))</f>
        <v>1.9422398372800343E-2</v>
      </c>
      <c r="K81">
        <f>K$2*EXP(- K$1 * ($B81*_c1+$C81*_c2+$D81*_c3+'Input spectra'!$Y80))</f>
        <v>1.9181825413119819E-2</v>
      </c>
      <c r="L81">
        <f>L$2*EXP(- L$1 * ($B81*_c1+$C81*_c2+$D81*_c3+'Input spectra'!$Y80))</f>
        <v>1.8943133646291518E-2</v>
      </c>
      <c r="M81">
        <f>M$2*EXP(- M$1 * ($B81*_c1+$C81*_c2+$D81*_c3+'Input spectra'!$Y80))</f>
        <v>1.8706310461700692E-2</v>
      </c>
      <c r="N81">
        <f>N$2*EXP(- N$1 * ($B81*_c1+$C81*_c2+$D81*_c3+'Input spectra'!$Y80))</f>
        <v>1.8471343326912019E-2</v>
      </c>
      <c r="O81">
        <f>O$2*EXP(- O$1 * ($B81*_c1+$C81*_c2+$D81*_c3+'Input spectra'!$Y80))</f>
        <v>1.8238219787207383E-2</v>
      </c>
      <c r="P81">
        <f>P$2*EXP(- P$1 * ($B81*_c1+$C81*_c2+$D81*_c3+'Input spectra'!$Y80))</f>
        <v>1.800692746512627E-2</v>
      </c>
      <c r="Q81">
        <f>Q$2*EXP(- Q$1 * ($B81*_c1+$C81*_c2+$D81*_c3+'Input spectra'!$Y80))</f>
        <v>1.7777454060008864E-2</v>
      </c>
      <c r="R81">
        <f>R$2*EXP(- R$1 * ($B81*_c1+$C81*_c2+$D81*_c3+'Input spectra'!$Y80))</f>
        <v>1.7549787347541677E-2</v>
      </c>
      <c r="S81">
        <f>S$2*EXP(- S$1 * ($B81*_c1+$C81*_c2+$D81*_c3+'Input spectra'!$Y80))</f>
        <v>1.7323915179305826E-2</v>
      </c>
      <c r="T81">
        <f>T$2*EXP(- T$1 * ($B81*_c1+$C81*_c2+$D81*_c3+'Input spectra'!$Y80))</f>
        <v>1.7099825482327923E-2</v>
      </c>
      <c r="U81">
        <f>U$2*EXP(- U$1 * ($B81*_c1+$C81*_c2+$D81*_c3+'Input spectra'!$Y80))</f>
        <v>1.6877506258633473E-2</v>
      </c>
      <c r="V81">
        <f>V$2*EXP(- V$1 * ($B81*_c1+$C81*_c2+$D81*_c3+'Input spectra'!$Y80))</f>
        <v>1.6656945584802893E-2</v>
      </c>
      <c r="W81">
        <f>W$2*EXP(- W$1 * ($B81*_c1+$C81*_c2+$D81*_c3+'Input spectra'!$Y80))</f>
        <v>1.6438131611530033E-2</v>
      </c>
      <c r="X81">
        <f>X$2*EXP(- X$1 * ($B81*_c1+$C81*_c2+$D81*_c3+'Input spectra'!$Y80))</f>
        <v>1.6221052563183264E-2</v>
      </c>
      <c r="Y81">
        <f>Y$2*EXP(- Y$1 * ($B81*_c1+$C81*_c2+$D81*_c3+'Input spectra'!$Y80))</f>
        <v>1.6005696737369055E-2</v>
      </c>
      <c r="Z81">
        <f>Z$2*EXP(- Z$1 * ($B81*_c1+$C81*_c2+$D81*_c3+'Input spectra'!$Y80))</f>
        <v>1.5792052504498055E-2</v>
      </c>
      <c r="AA81">
        <f>AA$2*EXP(- AA$1 * ($B81*_c1+$C81*_c2+$D81*_c3+'Input spectra'!$Y80))</f>
        <v>1.5580108307353695E-2</v>
      </c>
      <c r="AB81">
        <f>AB$2*EXP(- AB$1 * ($B81*_c1+$C81*_c2+$D81*_c3+'Input spectra'!$Y80))</f>
        <v>1.5369852660663208E-2</v>
      </c>
      <c r="AC81">
        <f>AC$2*EXP(- AC$1 * ($B81*_c1+$C81*_c2+$D81*_c3+'Input spectra'!$Y80))</f>
        <v>1.5161274150671171E-2</v>
      </c>
      <c r="AD81">
        <f>AD$2*EXP(- AD$1 * ($B81*_c1+$C81*_c2+$D81*_c3+'Input spectra'!$Y80))</f>
        <v>1.495436143471545E-2</v>
      </c>
      <c r="AE81">
        <f>AE$2*EXP(- AE$1 * ($B81*_c1+$C81*_c2+$D81*_c3+'Input spectra'!$Y80))</f>
        <v>1.4749103240805595E-2</v>
      </c>
      <c r="AF81">
        <f>AF$2*EXP(- AF$1 * ($B81*_c1+$C81*_c2+$D81*_c3+'Input spectra'!$Y80))</f>
        <v>1.4545488367203664E-2</v>
      </c>
      <c r="AG81">
        <f>AG$2*EXP(- AG$1 * ($B81*_c1+$C81*_c2+$D81*_c3+'Input spectra'!$Y80))</f>
        <v>1.4343505682007427E-2</v>
      </c>
      <c r="AH81">
        <f>AH$2*EXP(- AH$1 * ($B81*_c1+$C81*_c2+$D81*_c3+'Input spectra'!$Y80))</f>
        <v>1.4143144122735986E-2</v>
      </c>
      <c r="AI81">
        <f>AI$2*EXP(- AI$1 * ($B81*_c1+$C81*_c2+$D81*_c3+'Input spectra'!$Y80))</f>
        <v>1.3944392695917769E-2</v>
      </c>
      <c r="AJ81">
        <f>AJ$2*EXP(- AJ$1 * ($B81*_c1+$C81*_c2+$D81*_c3+'Input spectra'!$Y80))</f>
        <v>1.3747240476680885E-2</v>
      </c>
      <c r="AK81">
        <f>AK$2*EXP(- AK$1 * ($B81*_c1+$C81*_c2+$D81*_c3+'Input spectra'!$Y80))</f>
        <v>1.3551676608345825E-2</v>
      </c>
      <c r="AL81">
        <f>AL$2*EXP(- AL$1 * ($B81*_c1+$C81*_c2+$D81*_c3+'Input spectra'!$Y80))</f>
        <v>1.3357690302020522E-2</v>
      </c>
      <c r="AM81">
        <f>AM$2*EXP(- AM$1 * ($B81*_c1+$C81*_c2+$D81*_c3+'Input spectra'!$Y80))</f>
        <v>1.316527083619772E-2</v>
      </c>
      <c r="AN81">
        <f>AN$2*EXP(- AN$1 * ($B81*_c1+$C81*_c2+$D81*_c3+'Input spectra'!$Y80))</f>
        <v>1.2974407556354676E-2</v>
      </c>
      <c r="AO81">
        <f>AO$2*EXP(- AO$1 * ($B81*_c1+$C81*_c2+$D81*_c3+'Input spectra'!$Y80))</f>
        <v>1.2785089874555114E-2</v>
      </c>
      <c r="AP81">
        <f>AP$2*EXP(- AP$1 * ($B81*_c1+$C81*_c2+$D81*_c3+'Input spectra'!$Y80))</f>
        <v>1.2597307269053542E-2</v>
      </c>
      <c r="AQ81">
        <f>AQ$2*EXP(- AQ$1 * ($B81*_c1+$C81*_c2+$D81*_c3+'Input spectra'!$Y80))</f>
        <v>1.2411049283901784E-2</v>
      </c>
      <c r="AR81">
        <f>AR$2*EXP(- AR$1 * ($B81*_c1+$C81*_c2+$D81*_c3+'Input spectra'!$Y80))</f>
        <v>1.2226305528557777E-2</v>
      </c>
      <c r="AS81">
        <f>AS$2*EXP(- AS$1 * ($B81*_c1+$C81*_c2+$D81*_c3+'Input spectra'!$Y80))</f>
        <v>1.2043065677496662E-2</v>
      </c>
      <c r="AT81">
        <f>AT$2*EXP(- AT$1 * ($B81*_c1+$C81*_c2+$D81*_c3+'Input spectra'!$Y80))</f>
        <v>1.1861319469824065E-2</v>
      </c>
      <c r="AU81">
        <f>AU$2*EXP(- AU$1 * ($B81*_c1+$C81*_c2+$D81*_c3+'Input spectra'!$Y80))</f>
        <v>1.1681056708891606E-2</v>
      </c>
      <c r="AV81">
        <f>AV$2*EXP(- AV$1 * ($B81*_c1+$C81*_c2+$D81*_c3+'Input spectra'!$Y80))</f>
        <v>1.150226726191466E-2</v>
      </c>
      <c r="AW81">
        <f>AW$2*EXP(- AW$1 * ($B81*_c1+$C81*_c2+$D81*_c3+'Input spectra'!$Y80))</f>
        <v>1.1324941059592268E-2</v>
      </c>
      <c r="AX81">
        <f>AX$2*EXP(- AX$1 * ($B81*_c1+$C81*_c2+$D81*_c3+'Input spectra'!$Y80))</f>
        <v>1.1149068095729261E-2</v>
      </c>
      <c r="AY81">
        <f>AY$2*EXP(- AY$1 * ($B81*_c1+$C81*_c2+$D81*_c3+'Input spectra'!$Y80))</f>
        <v>9.9067691110122993E-3</v>
      </c>
      <c r="AZ81">
        <f>AZ$2*EXP(- AZ$1 * ($B81*_c1+$C81*_c2+$D81*_c3+'Input spectra'!$Y80))</f>
        <v>8.4616625426652391E-3</v>
      </c>
      <c r="BA81">
        <f>BA$2*EXP(- BA$1 * ($B81*_c1+$C81*_c2+$D81*_c3+'Input spectra'!$Y80))</f>
        <v>7.6140270695962903E-3</v>
      </c>
      <c r="BB81">
        <f>BB$2*EXP(- BB$1 * ($B81*_c1+$C81*_c2+$D81*_c3+'Input spectra'!$Y80))</f>
        <v>6.9717999836789316E-3</v>
      </c>
      <c r="BC81">
        <f>BC$2*EXP(- BC$1 * ($B81*_c1+$C81*_c2+$D81*_c3+'Input spectra'!$Y80))</f>
        <v>6.4469819582855621E-3</v>
      </c>
      <c r="BD81">
        <f>BD$2*EXP(- BD$1 * ($B81*_c1+$C81*_c2+$D81*_c3+'Input spectra'!$Y80))</f>
        <v>6.0014123816956458E-3</v>
      </c>
      <c r="BE81">
        <f>BE$2*EXP(- BE$1 * ($B81*_c1+$C81*_c2+$D81*_c3+'Input spectra'!$Y80))</f>
        <v>5.6141736387355463E-3</v>
      </c>
      <c r="BF81">
        <f>BF$2*EXP(- BF$1 * ($B81*_c1+$C81*_c2+$D81*_c3+'Input spectra'!$Y80))</f>
        <v>5.2722212209714205E-3</v>
      </c>
      <c r="BG81">
        <f>BG$2*EXP(- BG$1 * ($B81*_c1+$C81*_c2+$D81*_c3+'Input spectra'!$Y80))</f>
        <v>4.9667201221163604E-3</v>
      </c>
      <c r="BH81">
        <f>BH$2*EXP(- BH$1 * ($B81*_c1+$C81*_c2+$D81*_c3+'Input spectra'!$Y80))</f>
        <v>4.691332379151909E-3</v>
      </c>
      <c r="BI81">
        <f>BI$2*EXP(- BI$1 * ($B81*_c1+$C81*_c2+$D81*_c3+'Input spectra'!$Y80))</f>
        <v>4.4413150791678801E-3</v>
      </c>
      <c r="BJ81">
        <f>BJ$2*EXP(- BJ$1 * ($B81*_c1+$C81*_c2+$D81*_c3+'Input spectra'!$Y80))</f>
        <v>4.2130024006437035E-3</v>
      </c>
      <c r="BK81">
        <f>BK$2*EXP(- BK$1 * ($B81*_c1+$C81*_c2+$D81*_c3+'Input spectra'!$Y80))</f>
        <v>4.0034879933071241E-3</v>
      </c>
      <c r="BL81">
        <f>BL$2*EXP(- BL$1 * ($B81*_c1+$C81*_c2+$D81*_c3+'Input spectra'!$Y80))</f>
        <v>3.8104198660921405E-3</v>
      </c>
      <c r="BM81">
        <f>BM$2*EXP(- BM$1 * ($B81*_c1+$C81*_c2+$D81*_c3+'Input spectra'!$Y80))</f>
        <v>3.6318622682617037E-3</v>
      </c>
      <c r="BN81">
        <f>BN$2*EXP(- BN$1 * ($B81*_c1+$C81*_c2+$D81*_c3+'Input spectra'!$Y80))</f>
        <v>3.4661994112050488E-3</v>
      </c>
      <c r="BO81">
        <f>BO$2*EXP(- BO$1 * ($B81*_c1+$C81*_c2+$D81*_c3+'Input spectra'!$Y80))</f>
        <v>3.3120663796098121E-3</v>
      </c>
      <c r="BP81">
        <f>BP$2*EXP(- BP$1 * ($B81*_c1+$C81*_c2+$D81*_c3+'Input spectra'!$Y80))</f>
        <v>3.1682983137698963E-3</v>
      </c>
      <c r="BQ81">
        <f>BQ$2*EXP(- BQ$1 * ($B81*_c1+$C81*_c2+$D81*_c3+'Input spectra'!$Y80))</f>
        <v>3.0338922278778531E-3</v>
      </c>
      <c r="BR81">
        <f>BR$2*EXP(- BR$1 * ($B81*_c1+$C81*_c2+$D81*_c3+'Input spectra'!$Y80))</f>
        <v>2.907977787337492E-3</v>
      </c>
      <c r="BS81">
        <f>BS$2*EXP(- BS$1 * ($B81*_c1+$C81*_c2+$D81*_c3+'Input spectra'!$Y80))</f>
        <v>2.7897945778399985E-3</v>
      </c>
      <c r="BT81">
        <f>BT$2*EXP(- BT$1 * ($B81*_c1+$C81*_c2+$D81*_c3+'Input spectra'!$Y80))</f>
        <v>2.6786741695237395E-3</v>
      </c>
      <c r="BU81">
        <f>BU$2*EXP(- BU$1 * ($B81*_c1+$C81*_c2+$D81*_c3+'Input spectra'!$Y80))</f>
        <v>2.5740257838175401E-3</v>
      </c>
      <c r="BV81">
        <f>BV$2*EXP(- BV$1 * ($B81*_c1+$C81*_c2+$D81*_c3+'Input spectra'!$Y80))</f>
        <v>2.475324708578116E-3</v>
      </c>
      <c r="BW81">
        <f>BW$2*EXP(- BW$1 * ($B81*_c1+$C81*_c2+$D81*_c3+'Input spectra'!$Y80))</f>
        <v>2.3821028385993676E-3</v>
      </c>
      <c r="BX81">
        <f>BX$2*EXP(- BX$1 * ($B81*_c1+$C81*_c2+$D81*_c3+'Input spectra'!$Y80))</f>
        <v>2.2939408801600147E-3</v>
      </c>
      <c r="BY81">
        <f>BY$2*EXP(- BY$1 * ($B81*_c1+$C81*_c2+$D81*_c3+'Input spectra'!$Y80))</f>
        <v>2.2104618730639479E-3</v>
      </c>
      <c r="BZ81">
        <f>BZ$2*EXP(- BZ$1 * ($B81*_c1+$C81*_c2+$D81*_c3+'Input spectra'!$Y80))</f>
        <v>2.1313257664698866E-3</v>
      </c>
      <c r="CA81">
        <f>CA$2*EXP(- CA$1 * ($B81*_c1+$C81*_c2+$D81*_c3+'Input spectra'!$Y80))</f>
        <v>2.0562248454636355E-3</v>
      </c>
      <c r="CB81">
        <f>CB$2*EXP(- CB$1 * ($B81*_c1+$C81*_c2+$D81*_c3+'Input spectra'!$Y80))</f>
        <v>1.9848798503300253E-3</v>
      </c>
      <c r="CC81">
        <f>CC$2*EXP(- CC$1 * ($B81*_c1+$C81*_c2+$D81*_c3+'Input spectra'!$Y80))</f>
        <v>1.9170366642803677E-3</v>
      </c>
      <c r="CD81">
        <f>CD$2*EXP(- CD$1 * ($B81*_c1+$C81*_c2+$D81*_c3+'Input spectra'!$Y80))</f>
        <v>1.8524634710610696E-3</v>
      </c>
      <c r="CE81">
        <f>CE$2*EXP(- CE$1 * ($B81*_c1+$C81*_c2+$D81*_c3+'Input spectra'!$Y80))</f>
        <v>1.7909483035682512E-3</v>
      </c>
      <c r="CF81">
        <f>CF$2*EXP(- CF$1 * ($B81*_c1+$C81*_c2+$D81*_c3+'Input spectra'!$Y80))</f>
        <v>1.7322969198567007E-3</v>
      </c>
      <c r="CG81">
        <f>CG$2*EXP(- CG$1 * ($B81*_c1+$C81*_c2+$D81*_c3+'Input spectra'!$Y80))</f>
        <v>1.6763309548642926E-3</v>
      </c>
      <c r="CH81">
        <f>CH$2*EXP(- CH$1 * ($B81*_c1+$C81*_c2+$D81*_c3+'Input spectra'!$Y80))</f>
        <v>1.622886305579967E-3</v>
      </c>
      <c r="CI81">
        <f>CI$2*EXP(- CI$1 * ($B81*_c1+$C81*_c2+$D81*_c3+'Input spectra'!$Y80))</f>
        <v>1.5718117148571765E-3</v>
      </c>
      <c r="CJ81">
        <f>CJ$2*EXP(- CJ$1 * ($B81*_c1+$C81*_c2+$D81*_c3+'Input spectra'!$Y80))</f>
        <v>1.5229675250559079E-3</v>
      </c>
      <c r="CK81">
        <f>CK$2*EXP(- CK$1 * ($B81*_c1+$C81*_c2+$D81*_c3+'Input spectra'!$Y80))</f>
        <v>1.4762245775160024E-3</v>
      </c>
      <c r="CL81">
        <f>CL$2*EXP(- CL$1 * ($B81*_c1+$C81*_c2+$D81*_c3+'Input spectra'!$Y80))</f>
        <v>1.431463237772966E-3</v>
      </c>
      <c r="CM81">
        <f>CM$2*EXP(- CM$1 * ($B81*_c1+$C81*_c2+$D81*_c3+'Input spectra'!$Y80))</f>
        <v>1.3885725296163111E-3</v>
      </c>
      <c r="CN81">
        <f>CN$2*EXP(- CN$1 * ($B81*_c1+$C81*_c2+$D81*_c3+'Input spectra'!$Y80))</f>
        <v>1.3474493637069594E-3</v>
      </c>
      <c r="CO81">
        <f>CO$2*EXP(- CO$1 * ($B81*_c1+$C81*_c2+$D81*_c3+'Input spectra'!$Y80))</f>
        <v>1.3079978486286595E-3</v>
      </c>
      <c r="CP81">
        <f>CP$2*EXP(- CP$1 * ($B81*_c1+$C81*_c2+$D81*_c3+'Input spectra'!$Y80))</f>
        <v>1.2701286740379636E-3</v>
      </c>
      <c r="CQ81">
        <f>CQ$2*EXP(- CQ$1 * ($B81*_c1+$C81*_c2+$D81*_c3+'Input spectra'!$Y80))</f>
        <v>1.2337585570682062E-3</v>
      </c>
      <c r="CR81">
        <f>CR$2*EXP(- CR$1 * ($B81*_c1+$C81*_c2+$D81*_c3+'Input spectra'!$Y80))</f>
        <v>1.1988097443906816E-3</v>
      </c>
      <c r="CS81">
        <f>CS$2*EXP(- CS$1 * ($B81*_c1+$C81*_c2+$D81*_c3+'Input spectra'!$Y80))</f>
        <v>7.7149830887518662E-4</v>
      </c>
      <c r="CT81">
        <f>CT$2*EXP(- CT$1 * ($B81*_c1+$C81*_c2+$D81*_c3+'Input spectra'!$Y80))</f>
        <v>5.0087973486253278E-4</v>
      </c>
      <c r="CU81">
        <f>CU$2*EXP(- CU$1 * ($B81*_c1+$C81*_c2+$D81*_c3+'Input spectra'!$Y80))</f>
        <v>3.467258935741444E-4</v>
      </c>
      <c r="CV81">
        <f>CV$2*EXP(- CV$1 * ($B81*_c1+$C81*_c2+$D81*_c3+'Input spectra'!$Y80))</f>
        <v>2.4109684768250264E-4</v>
      </c>
      <c r="CW81">
        <f>CW$2*EXP(- CW$1 * ($B81*_c1+$C81*_c2+$D81*_c3+'Input spectra'!$Y80))</f>
        <v>1.6455012430689942E-4</v>
      </c>
      <c r="CX81">
        <f>CX$2*EXP(- CX$1 * ($B81*_c1+$C81*_c2+$D81*_c3+'Input spectra'!$Y80))</f>
        <v>1.0811948056401619E-4</v>
      </c>
      <c r="CY81">
        <f>CY$2*EXP(- CY$1 * ($B81*_c1+$C81*_c2+$D81*_c3+'Input spectra'!$Y80))</f>
        <v>6.6741745683873959E-5</v>
      </c>
      <c r="CZ81">
        <f>CZ$2*EXP(- CZ$1 * ($B81*_c1+$C81*_c2+$D81*_c3+'Input spectra'!$Y80))</f>
        <v>3.7201212641659508E-5</v>
      </c>
      <c r="DA81">
        <f>DA$2*EXP(- DA$1 * ($B81*_c1+$C81*_c2+$D81*_c3+'Input spectra'!$Y80))</f>
        <v>1.7290536855050268E-5</v>
      </c>
      <c r="DB81">
        <f>DB$2*EXP(- DB$1 * ($B81*_c1+$C81*_c2+$D81*_c3+'Input spectra'!$Y80))</f>
        <v>5.4082797786065168E-6</v>
      </c>
      <c r="DC81">
        <f>DC$2*EXP(- DC$1 * ($B81*_c1+$C81*_c2+$D81*_c3+'Input spectra'!$Y80))</f>
        <v>3.4338947755895076E-7</v>
      </c>
      <c r="DD81">
        <f>DD$2*EXP(- DD$1 * ($B81*_c1+$C81*_c2+$D81*_c3+'Input spectra'!$Y80))</f>
        <v>0</v>
      </c>
      <c r="DE81">
        <f>DE$2*EXP(- DE$1 * ($B81*_c1+$C81*_c2+$D81*_c3+'Input spectra'!$Y80))</f>
        <v>0</v>
      </c>
      <c r="DF81">
        <f>DF$2*EXP(- DF$1 * ($B81*_c1+$C81*_c2+$D81*_c3+'Input spectra'!$Y80))</f>
        <v>0</v>
      </c>
      <c r="DG81">
        <f>DG$2*EXP(- DG$1 * ($B81*_c1+$C81*_c2+$D81*_c3+'Input spectra'!$Y80))</f>
        <v>0</v>
      </c>
      <c r="DH81">
        <f>DH$2*EXP(- DH$1 * ($B81*_c1+$C81*_c2+$D81*_c3+'Input spectra'!$Y80))</f>
        <v>0</v>
      </c>
      <c r="DI81">
        <f>DI$2*EXP(- DI$1 * ($B81*_c1+$C81*_c2+$D81*_c3+'Input spectra'!$Y80))</f>
        <v>0</v>
      </c>
      <c r="DJ81">
        <f>DJ$2*EXP(- DJ$1 * ($B81*_c1+$C81*_c2+$D81*_c3+'Input spectra'!$Y80))</f>
        <v>0</v>
      </c>
      <c r="DK81">
        <f>DK$2*EXP(- DK$1 * ($B81*_c1+$C81*_c2+$D81*_c3+'Input spectra'!$Y80))</f>
        <v>0</v>
      </c>
      <c r="DL81">
        <f>DL$2*EXP(- DL$1 * ($B81*_c1+$C81*_c2+$D81*_c3+'Input spectra'!$Y80))</f>
        <v>0</v>
      </c>
      <c r="DM81">
        <f>DM$2*EXP(- DM$1 * ($B81*_c1+$C81*_c2+$D81*_c3+'Input spectra'!$Y80))</f>
        <v>0</v>
      </c>
      <c r="DN81">
        <f>DN$2*EXP(- DN$1 * ($B81*_c1+$C81*_c2+$D81*_c3+'Input spectra'!$Y80))</f>
        <v>0</v>
      </c>
      <c r="DO81">
        <f>DO$2*EXP(- DO$1 * ($B81*_c1+$C81*_c2+$D81*_c3+'Input spectra'!$Y80))</f>
        <v>0</v>
      </c>
      <c r="DP81">
        <f>DP$2*EXP(- DP$1 * ($B81*_c1+$C81*_c2+$D81*_c3+'Input spectra'!$Y80))</f>
        <v>0</v>
      </c>
      <c r="DQ81">
        <f>DQ$2*EXP(- DQ$1 * ($B81*_c1+$C81*_c2+$D81*_c3+'Input spectra'!$Y80))</f>
        <v>0</v>
      </c>
      <c r="DR81">
        <f>DR$2*EXP(- DR$1 * ($B81*_c1+$C81*_c2+$D81*_c3+'Input spectra'!$Y80))</f>
        <v>0</v>
      </c>
      <c r="DS81">
        <f>DS$2*EXP(- DS$1 * ($B81*_c1+$C81*_c2+$D81*_c3+'Input spectra'!$Y80))</f>
        <v>0</v>
      </c>
      <c r="DT81">
        <f>DT$2*EXP(- DT$1 * ($B81*_c1+$C81*_c2+$D81*_c3+'Input spectra'!$Y80))</f>
        <v>0</v>
      </c>
      <c r="DU81">
        <f>DU$2*EXP(- DU$1 * ($B81*_c1+$C81*_c2+$D81*_c3+'Input spectra'!$Y80))</f>
        <v>0</v>
      </c>
      <c r="DV81">
        <f>DV$2*EXP(- DV$1 * ($B81*_c1+$C81*_c2+$D81*_c3+'Input spectra'!$Y80))</f>
        <v>0</v>
      </c>
      <c r="DW81">
        <f>DW$2*EXP(- DW$1 * ($B81*_c1+$C81*_c2+$D81*_c3+'Input spectra'!$Y80))</f>
        <v>0</v>
      </c>
      <c r="DX81">
        <f>DX$2*EXP(- DX$1 * ($B81*_c1+$C81*_c2+$D81*_c3+'Input spectra'!$Y80))</f>
        <v>0</v>
      </c>
      <c r="DY81">
        <f>DY$2*EXP(- DY$1 * ($B81*_c1+$C81*_c2+$D81*_c3+'Input spectra'!$Y80))</f>
        <v>0</v>
      </c>
      <c r="DZ81">
        <f>DZ$2*EXP(- DZ$1 * ($B81*_c1+$C81*_c2+$D81*_c3+'Input spectra'!$Y80))</f>
        <v>0</v>
      </c>
      <c r="EA81">
        <f>EA$2*EXP(- EA$1 * ($B81*_c1+$C81*_c2+$D81*_c3+'Input spectra'!$Y80))</f>
        <v>0</v>
      </c>
      <c r="EB81">
        <f>EB$2*EXP(- EB$1 * ($B81*_c1+$C81*_c2+$D81*_c3+'Input spectra'!$Y80))</f>
        <v>0</v>
      </c>
      <c r="EC81">
        <f>EC$2*EXP(- EC$1 * ($B81*_c1+$C81*_c2+$D81*_c3+'Input spectra'!$Y80))</f>
        <v>0</v>
      </c>
      <c r="ED81">
        <f>ED$2*EXP(- ED$1 * ($B81*_c1+$C81*_c2+$D81*_c3+'Input spectra'!$Y80))</f>
        <v>0</v>
      </c>
      <c r="EE81">
        <f>EE$2*EXP(- EE$1 * ($B81*_c1+$C81*_c2+$D81*_c3+'Input spectra'!$Y80))</f>
        <v>0</v>
      </c>
      <c r="EF81">
        <f>EF$2*EXP(- EF$1 * ($B81*_c1+$C81*_c2+$D81*_c3+'Input spectra'!$Y80))</f>
        <v>0</v>
      </c>
      <c r="EG81">
        <f>EG$2*EXP(- EG$1 * ($B81*_c1+$C81*_c2+$D81*_c3+'Input spectra'!$Y80))</f>
        <v>0</v>
      </c>
      <c r="EH81">
        <f>EH$2*EXP(- EH$1 * ($B81*_c1+$C81*_c2+$D81*_c3+'Input spectra'!$Y80))</f>
        <v>0</v>
      </c>
      <c r="EI81">
        <f>EI$2*EXP(- EI$1 * ($B81*_c1+$C81*_c2+$D81*_c3+'Input spectra'!$Y80))</f>
        <v>0</v>
      </c>
      <c r="EJ81">
        <f>EJ$2*EXP(- EJ$1 * ($B81*_c1+$C81*_c2+$D81*_c3+'Input spectra'!$Y80))</f>
        <v>0</v>
      </c>
      <c r="EK81">
        <f>EK$2*EXP(- EK$1 * ($B81*_c1+$C81*_c2+$D81*_c3+'Input spectra'!$Y80))</f>
        <v>0</v>
      </c>
      <c r="EL81">
        <f>EL$2*EXP(- EL$1 * ($B81*_c1+$C81*_c2+$D81*_c3+'Input spectra'!$Y80))</f>
        <v>0</v>
      </c>
      <c r="EM81">
        <f>EM$2*EXP(- EM$1 * ($B81*_c1+$C81*_c2+$D81*_c3+'Input spectra'!$Y80))</f>
        <v>0</v>
      </c>
      <c r="EN81">
        <f>EN$2*EXP(- EN$1 * ($B81*_c1+$C81*_c2+$D81*_c3+'Input spectra'!$Y80))</f>
        <v>0</v>
      </c>
      <c r="EO81">
        <f>EO$2*EXP(- EO$1 * ($B81*_c1+$C81*_c2+$D81*_c3+'Input spectra'!$Y80))</f>
        <v>0</v>
      </c>
      <c r="EP81">
        <f>EP$2*EXP(- EP$1 * ($B81*_c1+$C81*_c2+$D81*_c3+'Input spectra'!$Y80))</f>
        <v>0</v>
      </c>
      <c r="EQ81">
        <f>EQ$2*EXP(- EQ$1 * ($B81*_c1+$C81*_c2+$D81*_c3+'Input spectra'!$Y80))</f>
        <v>0</v>
      </c>
      <c r="ER81">
        <f>ER$2*EXP(- ER$1 * ($B81*_c1+$C81*_c2+$D81*_c3+'Input spectra'!$Y80))</f>
        <v>0</v>
      </c>
      <c r="ES81">
        <f>ES$2*EXP(- ES$1 * ($B81*_c1+$C81*_c2+$D81*_c3+'Input spectra'!$Y80))</f>
        <v>0</v>
      </c>
      <c r="ET81">
        <f>ET$2*EXP(- ET$1 * ($B81*_c1+$C81*_c2+$D81*_c3+'Input spectra'!$Y80))</f>
        <v>0</v>
      </c>
      <c r="EU81">
        <f>EU$2*EXP(- EU$1 * ($B81*_c1+$C81*_c2+$D81*_c3+'Input spectra'!$Y80))</f>
        <v>0</v>
      </c>
      <c r="EV81">
        <f>EV$2*EXP(- EV$1 * ($B81*_c1+$C81*_c2+$D81*_c3+'Input spectra'!$Y80))</f>
        <v>0</v>
      </c>
      <c r="EW81">
        <f>EW$2*EXP(- EW$1 * ($B81*_c1+$C81*_c2+$D81*_c3+'Input spectra'!$Y80))</f>
        <v>0</v>
      </c>
      <c r="EX81">
        <f>EX$2*EXP(- EX$1 * ($B81*_c1+$C81*_c2+$D81*_c3+'Input spectra'!$Y80))</f>
        <v>0</v>
      </c>
      <c r="EY81">
        <f>EY$2*EXP(- EY$1 * ($B81*_c1+$C81*_c2+$D81*_c3+'Input spectra'!$Y80))</f>
        <v>0</v>
      </c>
      <c r="FA81">
        <f t="shared" si="1"/>
        <v>0.87078221254936727</v>
      </c>
      <c r="FD81">
        <f>(1-EXP(-($B81*_c1+$C81*_c2+$D81*_c3+'Input spectra'!$Y80)*_t))/2</f>
        <v>1.2045670130669484E-2</v>
      </c>
      <c r="FE81">
        <f>LN(1-FD81)/(-($B81*_c1+$C81*_c2+$D81*_c3+'Input spectra'!$Y80))</f>
        <v>0.24847589505978887</v>
      </c>
    </row>
    <row r="82" spans="1:161" x14ac:dyDescent="0.25">
      <c r="A82">
        <v>675</v>
      </c>
      <c r="B82">
        <f>'Input spectra'!B81</f>
        <v>0</v>
      </c>
      <c r="C82">
        <f>'Input spectra'!D81</f>
        <v>0</v>
      </c>
      <c r="D82">
        <f>'Input spectra'!F81</f>
        <v>0</v>
      </c>
      <c r="E82">
        <f>E$2*EXP(- E$1 * ($B82*_c1+$C82*_c2+$D82*_c3+'Input spectra'!$Y81))</f>
        <v>2.0653927966864227E-2</v>
      </c>
      <c r="F82">
        <f>F$2*EXP(- F$1 * ($B82*_c1+$C82*_c2+$D82*_c3+'Input spectra'!$Y81))</f>
        <v>2.0404722000287309E-2</v>
      </c>
      <c r="G82">
        <f>G$2*EXP(- G$1 * ($B82*_c1+$C82*_c2+$D82*_c3+'Input spectra'!$Y81))</f>
        <v>2.0157438036804417E-2</v>
      </c>
      <c r="H82">
        <f>H$2*EXP(- H$1 * ($B82*_c1+$C82*_c2+$D82*_c3+'Input spectra'!$Y81))</f>
        <v>1.9912063340377317E-2</v>
      </c>
      <c r="I82">
        <f>I$2*EXP(- I$1 * ($B82*_c1+$C82*_c2+$D82*_c3+'Input spectra'!$Y81))</f>
        <v>1.9668585253078789E-2</v>
      </c>
      <c r="J82">
        <f>J$2*EXP(- J$1 * ($B82*_c1+$C82*_c2+$D82*_c3+'Input spectra'!$Y81))</f>
        <v>1.9426991194635576E-2</v>
      </c>
      <c r="K82">
        <f>K$2*EXP(- K$1 * ($B82*_c1+$C82*_c2+$D82*_c3+'Input spectra'!$Y81))</f>
        <v>1.9187268661973934E-2</v>
      </c>
      <c r="L82">
        <f>L$2*EXP(- L$1 * ($B82*_c1+$C82*_c2+$D82*_c3+'Input spectra'!$Y81))</f>
        <v>1.8949405228767743E-2</v>
      </c>
      <c r="M82">
        <f>M$2*EXP(- M$1 * ($B82*_c1+$C82*_c2+$D82*_c3+'Input spectra'!$Y81))</f>
        <v>1.8713388544989221E-2</v>
      </c>
      <c r="N82">
        <f>N$2*EXP(- N$1 * ($B82*_c1+$C82*_c2+$D82*_c3+'Input spectra'!$Y81))</f>
        <v>1.847920633646212E-2</v>
      </c>
      <c r="O82">
        <f>O$2*EXP(- O$1 * ($B82*_c1+$C82*_c2+$D82*_c3+'Input spectra'!$Y81))</f>
        <v>1.8246846404417517E-2</v>
      </c>
      <c r="P82">
        <f>P$2*EXP(- P$1 * ($B82*_c1+$C82*_c2+$D82*_c3+'Input spectra'!$Y81))</f>
        <v>1.8016296625052084E-2</v>
      </c>
      <c r="Q82">
        <f>Q$2*EXP(- Q$1 * ($B82*_c1+$C82*_c2+$D82*_c3+'Input spectra'!$Y81))</f>
        <v>1.7787544949088904E-2</v>
      </c>
      <c r="R82">
        <f>R$2*EXP(- R$1 * ($B82*_c1+$C82*_c2+$D82*_c3+'Input spectra'!$Y81))</f>
        <v>1.7560579401340731E-2</v>
      </c>
      <c r="S82">
        <f>S$2*EXP(- S$1 * ($B82*_c1+$C82*_c2+$D82*_c3+'Input spectra'!$Y81))</f>
        <v>1.7335388080275762E-2</v>
      </c>
      <c r="T82">
        <f>T$2*EXP(- T$1 * ($B82*_c1+$C82*_c2+$D82*_c3+'Input spectra'!$Y81))</f>
        <v>1.7111959157585874E-2</v>
      </c>
      <c r="U82">
        <f>U$2*EXP(- U$1 * ($B82*_c1+$C82*_c2+$D82*_c3+'Input spectra'!$Y81))</f>
        <v>1.6890280877757284E-2</v>
      </c>
      <c r="V82">
        <f>V$2*EXP(- V$1 * ($B82*_c1+$C82*_c2+$D82*_c3+'Input spectra'!$Y81))</f>
        <v>1.6670341557643676E-2</v>
      </c>
      <c r="W82">
        <f>W$2*EXP(- W$1 * ($B82*_c1+$C82*_c2+$D82*_c3+'Input spectra'!$Y81))</f>
        <v>1.6452129586041742E-2</v>
      </c>
      <c r="X82">
        <f>X$2*EXP(- X$1 * ($B82*_c1+$C82*_c2+$D82*_c3+'Input spectra'!$Y81))</f>
        <v>1.6235633423269127E-2</v>
      </c>
      <c r="Y82">
        <f>Y$2*EXP(- Y$1 * ($B82*_c1+$C82*_c2+$D82*_c3+'Input spectra'!$Y81))</f>
        <v>1.6020841600744774E-2</v>
      </c>
      <c r="Z82">
        <f>Z$2*EXP(- Z$1 * ($B82*_c1+$C82*_c2+$D82*_c3+'Input spectra'!$Y81))</f>
        <v>1.5807742720571651E-2</v>
      </c>
      <c r="AA82">
        <f>AA$2*EXP(- AA$1 * ($B82*_c1+$C82*_c2+$D82*_c3+'Input spectra'!$Y81))</f>
        <v>1.5596325455121872E-2</v>
      </c>
      <c r="AB82">
        <f>AB$2*EXP(- AB$1 * ($B82*_c1+$C82*_c2+$D82*_c3+'Input spectra'!$Y81))</f>
        <v>1.5386578546624114E-2</v>
      </c>
      <c r="AC82">
        <f>AC$2*EXP(- AC$1 * ($B82*_c1+$C82*_c2+$D82*_c3+'Input spectra'!$Y81))</f>
        <v>1.5178490806753465E-2</v>
      </c>
      <c r="AD82">
        <f>AD$2*EXP(- AD$1 * ($B82*_c1+$C82*_c2+$D82*_c3+'Input spectra'!$Y81))</f>
        <v>1.4972051116223527E-2</v>
      </c>
      <c r="AE82">
        <f>AE$2*EXP(- AE$1 * ($B82*_c1+$C82*_c2+$D82*_c3+'Input spectra'!$Y81))</f>
        <v>1.4767248424380873E-2</v>
      </c>
      <c r="AF82">
        <f>AF$2*EXP(- AF$1 * ($B82*_c1+$C82*_c2+$D82*_c3+'Input spectra'!$Y81))</f>
        <v>1.456407174880181E-2</v>
      </c>
      <c r="AG82">
        <f>AG$2*EXP(- AG$1 * ($B82*_c1+$C82*_c2+$D82*_c3+'Input spectra'!$Y81))</f>
        <v>1.4362510174891423E-2</v>
      </c>
      <c r="AH82">
        <f>AH$2*EXP(- AH$1 * ($B82*_c1+$C82*_c2+$D82*_c3+'Input spectra'!$Y81))</f>
        <v>1.4162552855484897E-2</v>
      </c>
      <c r="AI82">
        <f>AI$2*EXP(- AI$1 * ($B82*_c1+$C82*_c2+$D82*_c3+'Input spectra'!$Y81))</f>
        <v>1.3964189010451128E-2</v>
      </c>
      <c r="AJ82">
        <f>AJ$2*EXP(- AJ$1 * ($B82*_c1+$C82*_c2+$D82*_c3+'Input spectra'!$Y81))</f>
        <v>1.3767407926298563E-2</v>
      </c>
      <c r="AK82">
        <f>AK$2*EXP(- AK$1 * ($B82*_c1+$C82*_c2+$D82*_c3+'Input spectra'!$Y81))</f>
        <v>1.3572198955783297E-2</v>
      </c>
      <c r="AL82">
        <f>AL$2*EXP(- AL$1 * ($B82*_c1+$C82*_c2+$D82*_c3+'Input spectra'!$Y81))</f>
        <v>1.337855151751938E-2</v>
      </c>
      <c r="AM82">
        <f>AM$2*EXP(- AM$1 * ($B82*_c1+$C82*_c2+$D82*_c3+'Input spectra'!$Y81))</f>
        <v>1.3186455095591382E-2</v>
      </c>
      <c r="AN82">
        <f>AN$2*EXP(- AN$1 * ($B82*_c1+$C82*_c2+$D82*_c3+'Input spectra'!$Y81))</f>
        <v>1.2995899239169124E-2</v>
      </c>
      <c r="AO82">
        <f>AO$2*EXP(- AO$1 * ($B82*_c1+$C82*_c2+$D82*_c3+'Input spectra'!$Y81))</f>
        <v>1.2806873562124595E-2</v>
      </c>
      <c r="AP82">
        <f>AP$2*EXP(- AP$1 * ($B82*_c1+$C82*_c2+$D82*_c3+'Input spectra'!$Y81))</f>
        <v>1.2619367742651107E-2</v>
      </c>
      <c r="AQ82">
        <f>AQ$2*EXP(- AQ$1 * ($B82*_c1+$C82*_c2+$D82*_c3+'Input spectra'!$Y81))</f>
        <v>1.2433371522884559E-2</v>
      </c>
      <c r="AR82">
        <f>AR$2*EXP(- AR$1 * ($B82*_c1+$C82*_c2+$D82*_c3+'Input spectra'!$Y81))</f>
        <v>1.2248874708526866E-2</v>
      </c>
      <c r="AS82">
        <f>AS$2*EXP(- AS$1 * ($B82*_c1+$C82*_c2+$D82*_c3+'Input spectra'!$Y81))</f>
        <v>1.2065867168471571E-2</v>
      </c>
      <c r="AT82">
        <f>AT$2*EXP(- AT$1 * ($B82*_c1+$C82*_c2+$D82*_c3+'Input spectra'!$Y81))</f>
        <v>1.1884338834431551E-2</v>
      </c>
      <c r="AU82">
        <f>AU$2*EXP(- AU$1 * ($B82*_c1+$C82*_c2+$D82*_c3+'Input spectra'!$Y81))</f>
        <v>1.1704279700568842E-2</v>
      </c>
      <c r="AV82">
        <f>AV$2*EXP(- AV$1 * ($B82*_c1+$C82*_c2+$D82*_c3+'Input spectra'!$Y81))</f>
        <v>1.1525679823126621E-2</v>
      </c>
      <c r="AW82">
        <f>AW$2*EXP(- AW$1 * ($B82*_c1+$C82*_c2+$D82*_c3+'Input spectra'!$Y81))</f>
        <v>1.1348529320063208E-2</v>
      </c>
      <c r="AX82">
        <f>AX$2*EXP(- AX$1 * ($B82*_c1+$C82*_c2+$D82*_c3+'Input spectra'!$Y81))</f>
        <v>1.1172818370688229E-2</v>
      </c>
      <c r="AY82">
        <f>AY$2*EXP(- AY$1 * ($B82*_c1+$C82*_c2+$D82*_c3+'Input spectra'!$Y81))</f>
        <v>9.928342466771432E-3</v>
      </c>
      <c r="AZ82">
        <f>AZ$2*EXP(- AZ$1 * ($B82*_c1+$C82*_c2+$D82*_c3+'Input spectra'!$Y81))</f>
        <v>8.4804899996446352E-3</v>
      </c>
      <c r="BA82">
        <f>BA$2*EXP(- BA$1 * ($B82*_c1+$C82*_c2+$D82*_c3+'Input spectra'!$Y81))</f>
        <v>7.6313293772869604E-3</v>
      </c>
      <c r="BB82">
        <f>BB$2*EXP(- BB$1 * ($B82*_c1+$C82*_c2+$D82*_c3+'Input spectra'!$Y81))</f>
        <v>6.9879733211485181E-3</v>
      </c>
      <c r="BC82">
        <f>BC$2*EXP(- BC$1 * ($B82*_c1+$C82*_c2+$D82*_c3+'Input spectra'!$Y81))</f>
        <v>6.4622433936355125E-3</v>
      </c>
      <c r="BD82">
        <f>BD$2*EXP(- BD$1 * ($B82*_c1+$C82*_c2+$D82*_c3+'Input spectra'!$Y81))</f>
        <v>6.0159035313241925E-3</v>
      </c>
      <c r="BE82">
        <f>BE$2*EXP(- BE$1 * ($B82*_c1+$C82*_c2+$D82*_c3+'Input spectra'!$Y81))</f>
        <v>5.627995885809256E-3</v>
      </c>
      <c r="BF82">
        <f>BF$2*EXP(- BF$1 * ($B82*_c1+$C82*_c2+$D82*_c3+'Input spectra'!$Y81))</f>
        <v>5.285451507040565E-3</v>
      </c>
      <c r="BG82">
        <f>BG$2*EXP(- BG$1 * ($B82*_c1+$C82*_c2+$D82*_c3+'Input spectra'!$Y81))</f>
        <v>4.9794192372578363E-3</v>
      </c>
      <c r="BH82">
        <f>BH$2*EXP(- BH$1 * ($B82*_c1+$C82*_c2+$D82*_c3+'Input spectra'!$Y81))</f>
        <v>4.7035497900189509E-3</v>
      </c>
      <c r="BI82">
        <f>BI$2*EXP(- BI$1 * ($B82*_c1+$C82*_c2+$D82*_c3+'Input spectra'!$Y81))</f>
        <v>4.4530919570169372E-3</v>
      </c>
      <c r="BJ82">
        <f>BJ$2*EXP(- BJ$1 * ($B82*_c1+$C82*_c2+$D82*_c3+'Input spectra'!$Y81))</f>
        <v>4.2243736293539526E-3</v>
      </c>
      <c r="BK82">
        <f>BK$2*EXP(- BK$1 * ($B82*_c1+$C82*_c2+$D82*_c3+'Input spectra'!$Y81))</f>
        <v>4.0144835603144685E-3</v>
      </c>
      <c r="BL82">
        <f>BL$2*EXP(- BL$1 * ($B82*_c1+$C82*_c2+$D82*_c3+'Input spectra'!$Y81))</f>
        <v>3.8210658602438282E-3</v>
      </c>
      <c r="BM82">
        <f>BM$2*EXP(- BM$1 * ($B82*_c1+$C82*_c2+$D82*_c3+'Input spectra'!$Y81))</f>
        <v>3.6421816166067305E-3</v>
      </c>
      <c r="BN82">
        <f>BN$2*EXP(- BN$1 * ($B82*_c1+$C82*_c2+$D82*_c3+'Input spectra'!$Y81))</f>
        <v>3.4762124363058632E-3</v>
      </c>
      <c r="BO82">
        <f>BO$2*EXP(- BO$1 * ($B82*_c1+$C82*_c2+$D82*_c3+'Input spectra'!$Y81))</f>
        <v>3.3217912298257788E-3</v>
      </c>
      <c r="BP82">
        <f>BP$2*EXP(- BP$1 * ($B82*_c1+$C82*_c2+$D82*_c3+'Input spectra'!$Y81))</f>
        <v>3.1777513013766913E-3</v>
      </c>
      <c r="BQ82">
        <f>BQ$2*EXP(- BQ$1 * ($B82*_c1+$C82*_c2+$D82*_c3+'Input spectra'!$Y81))</f>
        <v>3.0430880988695746E-3</v>
      </c>
      <c r="BR82">
        <f>BR$2*EXP(- BR$1 * ($B82*_c1+$C82*_c2+$D82*_c3+'Input spectra'!$Y81))</f>
        <v>2.9169299396319633E-3</v>
      </c>
      <c r="BS82">
        <f>BS$2*EXP(- BS$1 * ($B82*_c1+$C82*_c2+$D82*_c3+'Input spectra'!$Y81))</f>
        <v>2.7985152398683137E-3</v>
      </c>
      <c r="BT82">
        <f>BT$2*EXP(- BT$1 * ($B82*_c1+$C82*_c2+$D82*_c3+'Input spectra'!$Y81))</f>
        <v>2.687174547955219E-3</v>
      </c>
      <c r="BU82">
        <f>BU$2*EXP(- BU$1 * ($B82*_c1+$C82*_c2+$D82*_c3+'Input spectra'!$Y81))</f>
        <v>2.582316186922071E-3</v>
      </c>
      <c r="BV82">
        <f>BV$2*EXP(- BV$1 * ($B82*_c1+$C82*_c2+$D82*_c3+'Input spectra'!$Y81))</f>
        <v>2.4834146501310867E-3</v>
      </c>
      <c r="BW82">
        <f>BW$2*EXP(- BW$1 * ($B82*_c1+$C82*_c2+$D82*_c3+'Input spectra'!$Y81))</f>
        <v>2.3900011260810567E-3</v>
      </c>
      <c r="BX82">
        <f>BX$2*EXP(- BX$1 * ($B82*_c1+$C82*_c2+$D82*_c3+'Input spectra'!$Y81))</f>
        <v>2.301655690155105E-3</v>
      </c>
      <c r="BY82">
        <f>BY$2*EXP(- BY$1 * ($B82*_c1+$C82*_c2+$D82*_c3+'Input spectra'!$Y81))</f>
        <v>2.2180008161371816E-3</v>
      </c>
      <c r="BZ82">
        <f>BZ$2*EXP(- BZ$1 * ($B82*_c1+$C82*_c2+$D82*_c3+'Input spectra'!$Y81))</f>
        <v>2.1386959433192208E-3</v>
      </c>
      <c r="CA82">
        <f>CA$2*EXP(- CA$1 * ($B82*_c1+$C82*_c2+$D82*_c3+'Input spectra'!$Y81))</f>
        <v>2.0634328957902185E-3</v>
      </c>
      <c r="CB82">
        <f>CB$2*EXP(- CB$1 * ($B82*_c1+$C82*_c2+$D82*_c3+'Input spectra'!$Y81))</f>
        <v>1.9919319955851431E-3</v>
      </c>
      <c r="CC82">
        <f>CC$2*EXP(- CC$1 * ($B82*_c1+$C82*_c2+$D82*_c3+'Input spectra'!$Y81))</f>
        <v>1.9239387452320994E-3</v>
      </c>
      <c r="CD82">
        <f>CD$2*EXP(- CD$1 * ($B82*_c1+$C82*_c2+$D82*_c3+'Input spectra'!$Y81))</f>
        <v>1.8592209809524573E-3</v>
      </c>
      <c r="CE82">
        <f>CE$2*EXP(- CE$1 * ($B82*_c1+$C82*_c2+$D82*_c3+'Input spectra'!$Y81))</f>
        <v>1.7975664175032872E-3</v>
      </c>
      <c r="CF82">
        <f>CF$2*EXP(- CF$1 * ($B82*_c1+$C82*_c2+$D82*_c3+'Input spectra'!$Y81))</f>
        <v>1.7387805209421276E-3</v>
      </c>
      <c r="CG82">
        <f>CG$2*EXP(- CG$1 * ($B82*_c1+$C82*_c2+$D82*_c3+'Input spectra'!$Y81))</f>
        <v>1.6826846575479972E-3</v>
      </c>
      <c r="CH82">
        <f>CH$2*EXP(- CH$1 * ($B82*_c1+$C82*_c2+$D82*_c3+'Input spectra'!$Y81))</f>
        <v>1.6291144765560434E-3</v>
      </c>
      <c r="CI82">
        <f>CI$2*EXP(- CI$1 * ($B82*_c1+$C82*_c2+$D82*_c3+'Input spectra'!$Y81))</f>
        <v>1.577918491850019E-3</v>
      </c>
      <c r="CJ82">
        <f>CJ$2*EXP(- CJ$1 * ($B82*_c1+$C82*_c2+$D82*_c3+'Input spectra'!$Y81))</f>
        <v>1.5289568337483041E-3</v>
      </c>
      <c r="CK82">
        <f>CK$2*EXP(- CK$1 * ($B82*_c1+$C82*_c2+$D82*_c3+'Input spectra'!$Y81))</f>
        <v>1.4821001468470578E-3</v>
      </c>
      <c r="CL82">
        <f>CL$2*EXP(- CL$1 * ($B82*_c1+$C82*_c2+$D82*_c3+'Input spectra'!$Y81))</f>
        <v>1.4372286137991888E-3</v>
      </c>
      <c r="CM82">
        <f>CM$2*EXP(- CM$1 * ($B82*_c1+$C82*_c2+$D82*_c3+'Input spectra'!$Y81))</f>
        <v>1.3942310881020555E-3</v>
      </c>
      <c r="CN82">
        <f>CN$2*EXP(- CN$1 * ($B82*_c1+$C82*_c2+$D82*_c3+'Input spectra'!$Y81))</f>
        <v>1.353004321587673E-3</v>
      </c>
      <c r="CO82">
        <f>CO$2*EXP(- CO$1 * ($B82*_c1+$C82*_c2+$D82*_c3+'Input spectra'!$Y81))</f>
        <v>1.3134522744712113E-3</v>
      </c>
      <c r="CP82">
        <f>CP$2*EXP(- CP$1 * ($B82*_c1+$C82*_c2+$D82*_c3+'Input spectra'!$Y81))</f>
        <v>1.2754854976060968E-3</v>
      </c>
      <c r="CQ82">
        <f>CQ$2*EXP(- CQ$1 * ($B82*_c1+$C82*_c2+$D82*_c3+'Input spectra'!$Y81))</f>
        <v>1.2390205780873789E-3</v>
      </c>
      <c r="CR82">
        <f>CR$2*EXP(- CR$1 * ($B82*_c1+$C82*_c2+$D82*_c3+'Input spectra'!$Y81))</f>
        <v>1.2039796405947933E-3</v>
      </c>
      <c r="CS82">
        <f>CS$2*EXP(- CS$1 * ($B82*_c1+$C82*_c2+$D82*_c3+'Input spectra'!$Y81))</f>
        <v>7.7486205529768036E-4</v>
      </c>
      <c r="CT82">
        <f>CT$2*EXP(- CT$1 * ($B82*_c1+$C82*_c2+$D82*_c3+'Input spectra'!$Y81))</f>
        <v>5.0308736913976383E-4</v>
      </c>
      <c r="CU82">
        <f>CU$2*EXP(- CU$1 * ($B82*_c1+$C82*_c2+$D82*_c3+'Input spectra'!$Y81))</f>
        <v>3.4827056148651378E-4</v>
      </c>
      <c r="CV82">
        <f>CV$2*EXP(- CV$1 * ($B82*_c1+$C82*_c2+$D82*_c3+'Input spectra'!$Y81))</f>
        <v>2.4218238912691352E-4</v>
      </c>
      <c r="CW82">
        <f>CW$2*EXP(- CW$1 * ($B82*_c1+$C82*_c2+$D82*_c3+'Input spectra'!$Y81))</f>
        <v>1.6529882975875138E-4</v>
      </c>
      <c r="CX82">
        <f>CX$2*EXP(- CX$1 * ($B82*_c1+$C82*_c2+$D82*_c3+'Input spectra'!$Y81))</f>
        <v>1.0861656195962404E-4</v>
      </c>
      <c r="CY82">
        <f>CY$2*EXP(- CY$1 * ($B82*_c1+$C82*_c2+$D82*_c3+'Input spectra'!$Y81))</f>
        <v>6.7051762847179772E-5</v>
      </c>
      <c r="CZ82">
        <f>CZ$2*EXP(- CZ$1 * ($B82*_c1+$C82*_c2+$D82*_c3+'Input spectra'!$Y81))</f>
        <v>3.7375780654601401E-5</v>
      </c>
      <c r="DA82">
        <f>DA$2*EXP(- DA$1 * ($B82*_c1+$C82*_c2+$D82*_c3+'Input spectra'!$Y81))</f>
        <v>1.7372494813497609E-5</v>
      </c>
      <c r="DB82">
        <f>DB$2*EXP(- DB$1 * ($B82*_c1+$C82*_c2+$D82*_c3+'Input spectra'!$Y81))</f>
        <v>5.434172246982365E-6</v>
      </c>
      <c r="DC82">
        <f>DC$2*EXP(- DC$1 * ($B82*_c1+$C82*_c2+$D82*_c3+'Input spectra'!$Y81))</f>
        <v>3.4504979206380596E-7</v>
      </c>
      <c r="DD82">
        <f>DD$2*EXP(- DD$1 * ($B82*_c1+$C82*_c2+$D82*_c3+'Input spectra'!$Y81))</f>
        <v>0</v>
      </c>
      <c r="DE82">
        <f>DE$2*EXP(- DE$1 * ($B82*_c1+$C82*_c2+$D82*_c3+'Input spectra'!$Y81))</f>
        <v>0</v>
      </c>
      <c r="DF82">
        <f>DF$2*EXP(- DF$1 * ($B82*_c1+$C82*_c2+$D82*_c3+'Input spectra'!$Y81))</f>
        <v>0</v>
      </c>
      <c r="DG82">
        <f>DG$2*EXP(- DG$1 * ($B82*_c1+$C82*_c2+$D82*_c3+'Input spectra'!$Y81))</f>
        <v>0</v>
      </c>
      <c r="DH82">
        <f>DH$2*EXP(- DH$1 * ($B82*_c1+$C82*_c2+$D82*_c3+'Input spectra'!$Y81))</f>
        <v>0</v>
      </c>
      <c r="DI82">
        <f>DI$2*EXP(- DI$1 * ($B82*_c1+$C82*_c2+$D82*_c3+'Input spectra'!$Y81))</f>
        <v>0</v>
      </c>
      <c r="DJ82">
        <f>DJ$2*EXP(- DJ$1 * ($B82*_c1+$C82*_c2+$D82*_c3+'Input spectra'!$Y81))</f>
        <v>0</v>
      </c>
      <c r="DK82">
        <f>DK$2*EXP(- DK$1 * ($B82*_c1+$C82*_c2+$D82*_c3+'Input spectra'!$Y81))</f>
        <v>0</v>
      </c>
      <c r="DL82">
        <f>DL$2*EXP(- DL$1 * ($B82*_c1+$C82*_c2+$D82*_c3+'Input spectra'!$Y81))</f>
        <v>0</v>
      </c>
      <c r="DM82">
        <f>DM$2*EXP(- DM$1 * ($B82*_c1+$C82*_c2+$D82*_c3+'Input spectra'!$Y81))</f>
        <v>0</v>
      </c>
      <c r="DN82">
        <f>DN$2*EXP(- DN$1 * ($B82*_c1+$C82*_c2+$D82*_c3+'Input spectra'!$Y81))</f>
        <v>0</v>
      </c>
      <c r="DO82">
        <f>DO$2*EXP(- DO$1 * ($B82*_c1+$C82*_c2+$D82*_c3+'Input spectra'!$Y81))</f>
        <v>0</v>
      </c>
      <c r="DP82">
        <f>DP$2*EXP(- DP$1 * ($B82*_c1+$C82*_c2+$D82*_c3+'Input spectra'!$Y81))</f>
        <v>0</v>
      </c>
      <c r="DQ82">
        <f>DQ$2*EXP(- DQ$1 * ($B82*_c1+$C82*_c2+$D82*_c3+'Input spectra'!$Y81))</f>
        <v>0</v>
      </c>
      <c r="DR82">
        <f>DR$2*EXP(- DR$1 * ($B82*_c1+$C82*_c2+$D82*_c3+'Input spectra'!$Y81))</f>
        <v>0</v>
      </c>
      <c r="DS82">
        <f>DS$2*EXP(- DS$1 * ($B82*_c1+$C82*_c2+$D82*_c3+'Input spectra'!$Y81))</f>
        <v>0</v>
      </c>
      <c r="DT82">
        <f>DT$2*EXP(- DT$1 * ($B82*_c1+$C82*_c2+$D82*_c3+'Input spectra'!$Y81))</f>
        <v>0</v>
      </c>
      <c r="DU82">
        <f>DU$2*EXP(- DU$1 * ($B82*_c1+$C82*_c2+$D82*_c3+'Input spectra'!$Y81))</f>
        <v>0</v>
      </c>
      <c r="DV82">
        <f>DV$2*EXP(- DV$1 * ($B82*_c1+$C82*_c2+$D82*_c3+'Input spectra'!$Y81))</f>
        <v>0</v>
      </c>
      <c r="DW82">
        <f>DW$2*EXP(- DW$1 * ($B82*_c1+$C82*_c2+$D82*_c3+'Input spectra'!$Y81))</f>
        <v>0</v>
      </c>
      <c r="DX82">
        <f>DX$2*EXP(- DX$1 * ($B82*_c1+$C82*_c2+$D82*_c3+'Input spectra'!$Y81))</f>
        <v>0</v>
      </c>
      <c r="DY82">
        <f>DY$2*EXP(- DY$1 * ($B82*_c1+$C82*_c2+$D82*_c3+'Input spectra'!$Y81))</f>
        <v>0</v>
      </c>
      <c r="DZ82">
        <f>DZ$2*EXP(- DZ$1 * ($B82*_c1+$C82*_c2+$D82*_c3+'Input spectra'!$Y81))</f>
        <v>0</v>
      </c>
      <c r="EA82">
        <f>EA$2*EXP(- EA$1 * ($B82*_c1+$C82*_c2+$D82*_c3+'Input spectra'!$Y81))</f>
        <v>0</v>
      </c>
      <c r="EB82">
        <f>EB$2*EXP(- EB$1 * ($B82*_c1+$C82*_c2+$D82*_c3+'Input spectra'!$Y81))</f>
        <v>0</v>
      </c>
      <c r="EC82">
        <f>EC$2*EXP(- EC$1 * ($B82*_c1+$C82*_c2+$D82*_c3+'Input spectra'!$Y81))</f>
        <v>0</v>
      </c>
      <c r="ED82">
        <f>ED$2*EXP(- ED$1 * ($B82*_c1+$C82*_c2+$D82*_c3+'Input spectra'!$Y81))</f>
        <v>0</v>
      </c>
      <c r="EE82">
        <f>EE$2*EXP(- EE$1 * ($B82*_c1+$C82*_c2+$D82*_c3+'Input spectra'!$Y81))</f>
        <v>0</v>
      </c>
      <c r="EF82">
        <f>EF$2*EXP(- EF$1 * ($B82*_c1+$C82*_c2+$D82*_c3+'Input spectra'!$Y81))</f>
        <v>0</v>
      </c>
      <c r="EG82">
        <f>EG$2*EXP(- EG$1 * ($B82*_c1+$C82*_c2+$D82*_c3+'Input spectra'!$Y81))</f>
        <v>0</v>
      </c>
      <c r="EH82">
        <f>EH$2*EXP(- EH$1 * ($B82*_c1+$C82*_c2+$D82*_c3+'Input spectra'!$Y81))</f>
        <v>0</v>
      </c>
      <c r="EI82">
        <f>EI$2*EXP(- EI$1 * ($B82*_c1+$C82*_c2+$D82*_c3+'Input spectra'!$Y81))</f>
        <v>0</v>
      </c>
      <c r="EJ82">
        <f>EJ$2*EXP(- EJ$1 * ($B82*_c1+$C82*_c2+$D82*_c3+'Input spectra'!$Y81))</f>
        <v>0</v>
      </c>
      <c r="EK82">
        <f>EK$2*EXP(- EK$1 * ($B82*_c1+$C82*_c2+$D82*_c3+'Input spectra'!$Y81))</f>
        <v>0</v>
      </c>
      <c r="EL82">
        <f>EL$2*EXP(- EL$1 * ($B82*_c1+$C82*_c2+$D82*_c3+'Input spectra'!$Y81))</f>
        <v>0</v>
      </c>
      <c r="EM82">
        <f>EM$2*EXP(- EM$1 * ($B82*_c1+$C82*_c2+$D82*_c3+'Input spectra'!$Y81))</f>
        <v>0</v>
      </c>
      <c r="EN82">
        <f>EN$2*EXP(- EN$1 * ($B82*_c1+$C82*_c2+$D82*_c3+'Input spectra'!$Y81))</f>
        <v>0</v>
      </c>
      <c r="EO82">
        <f>EO$2*EXP(- EO$1 * ($B82*_c1+$C82*_c2+$D82*_c3+'Input spectra'!$Y81))</f>
        <v>0</v>
      </c>
      <c r="EP82">
        <f>EP$2*EXP(- EP$1 * ($B82*_c1+$C82*_c2+$D82*_c3+'Input spectra'!$Y81))</f>
        <v>0</v>
      </c>
      <c r="EQ82">
        <f>EQ$2*EXP(- EQ$1 * ($B82*_c1+$C82*_c2+$D82*_c3+'Input spectra'!$Y81))</f>
        <v>0</v>
      </c>
      <c r="ER82">
        <f>ER$2*EXP(- ER$1 * ($B82*_c1+$C82*_c2+$D82*_c3+'Input spectra'!$Y81))</f>
        <v>0</v>
      </c>
      <c r="ES82">
        <f>ES$2*EXP(- ES$1 * ($B82*_c1+$C82*_c2+$D82*_c3+'Input spectra'!$Y81))</f>
        <v>0</v>
      </c>
      <c r="ET82">
        <f>ET$2*EXP(- ET$1 * ($B82*_c1+$C82*_c2+$D82*_c3+'Input spectra'!$Y81))</f>
        <v>0</v>
      </c>
      <c r="EU82">
        <f>EU$2*EXP(- EU$1 * ($B82*_c1+$C82*_c2+$D82*_c3+'Input spectra'!$Y81))</f>
        <v>0</v>
      </c>
      <c r="EV82">
        <f>EV$2*EXP(- EV$1 * ($B82*_c1+$C82*_c2+$D82*_c3+'Input spectra'!$Y81))</f>
        <v>0</v>
      </c>
      <c r="EW82">
        <f>EW$2*EXP(- EW$1 * ($B82*_c1+$C82*_c2+$D82*_c3+'Input spectra'!$Y81))</f>
        <v>0</v>
      </c>
      <c r="EX82">
        <f>EX$2*EXP(- EX$1 * ($B82*_c1+$C82*_c2+$D82*_c3+'Input spectra'!$Y81))</f>
        <v>0</v>
      </c>
      <c r="EY82">
        <f>EY$2*EXP(- EY$1 * ($B82*_c1+$C82*_c2+$D82*_c3+'Input spectra'!$Y81))</f>
        <v>0</v>
      </c>
      <c r="FA82">
        <f t="shared" si="1"/>
        <v>0.87190850011864118</v>
      </c>
      <c r="FD82">
        <f>(1-EXP(-($B82*_c1+$C82*_c2+$D82*_c3+'Input spectra'!$Y81)*_t))/2</f>
        <v>1.1930283387085905E-2</v>
      </c>
      <c r="FE82">
        <f>LN(1-FD82)/(-($B82*_c1+$C82*_c2+$D82*_c3+'Input spectra'!$Y81))</f>
        <v>0.24849067162325553</v>
      </c>
    </row>
    <row r="83" spans="1:161" x14ac:dyDescent="0.25">
      <c r="A83">
        <v>680</v>
      </c>
      <c r="B83">
        <f>'Input spectra'!B82</f>
        <v>0</v>
      </c>
      <c r="C83">
        <f>'Input spectra'!D82</f>
        <v>0</v>
      </c>
      <c r="D83">
        <f>'Input spectra'!F82</f>
        <v>0</v>
      </c>
      <c r="E83">
        <f>E$2*EXP(- E$1 * ($B83*_c1+$C83*_c2+$D83*_c3+'Input spectra'!$Y82))</f>
        <v>2.0653927966864227E-2</v>
      </c>
      <c r="F83">
        <f>F$2*EXP(- F$1 * ($B83*_c1+$C83*_c2+$D83*_c3+'Input spectra'!$Y82))</f>
        <v>2.0405686931475014E-2</v>
      </c>
      <c r="G83">
        <f>G$2*EXP(- G$1 * ($B83*_c1+$C83*_c2+$D83*_c3+'Input spectra'!$Y82))</f>
        <v>2.0159344556337479E-2</v>
      </c>
      <c r="H83">
        <f>H$2*EXP(- H$1 * ($B83*_c1+$C83*_c2+$D83*_c3+'Input spectra'!$Y82))</f>
        <v>1.9914888374634735E-2</v>
      </c>
      <c r="I83">
        <f>I$2*EXP(- I$1 * ($B83*_c1+$C83*_c2+$D83*_c3+'Input spectra'!$Y82))</f>
        <v>1.9672305995291892E-2</v>
      </c>
      <c r="J83">
        <f>J$2*EXP(- J$1 * ($B83*_c1+$C83*_c2+$D83*_c3+'Input spectra'!$Y82))</f>
        <v>1.9431585102537112E-2</v>
      </c>
      <c r="K83">
        <f>K$2*EXP(- K$1 * ($B83*_c1+$C83*_c2+$D83*_c3+'Input spectra'!$Y82))</f>
        <v>1.9192713455465089E-2</v>
      </c>
      <c r="L83">
        <f>L$2*EXP(- L$1 * ($B83*_c1+$C83*_c2+$D83*_c3+'Input spectra'!$Y82))</f>
        <v>1.8955678887603005E-2</v>
      </c>
      <c r="M83">
        <f>M$2*EXP(- M$1 * ($B83*_c1+$C83*_c2+$D83*_c3+'Input spectra'!$Y82))</f>
        <v>1.8720469306478943E-2</v>
      </c>
      <c r="N83">
        <f>N$2*EXP(- N$1 * ($B83*_c1+$C83*_c2+$D83*_c3+'Input spectra'!$Y82))</f>
        <v>1.848707269319266E-2</v>
      </c>
      <c r="O83">
        <f>O$2*EXP(- O$1 * ($B83*_c1+$C83*_c2+$D83*_c3+'Input spectra'!$Y82))</f>
        <v>1.8255477101988854E-2</v>
      </c>
      <c r="P83">
        <f>P$2*EXP(- P$1 * ($B83*_c1+$C83*_c2+$D83*_c3+'Input spectra'!$Y82))</f>
        <v>1.8025670659832748E-2</v>
      </c>
      <c r="Q83">
        <f>Q$2*EXP(- Q$1 * ($B83*_c1+$C83*_c2+$D83*_c3+'Input spectra'!$Y82))</f>
        <v>1.7797641565988124E-2</v>
      </c>
      <c r="R83">
        <f>R$2*EXP(- R$1 * ($B83*_c1+$C83*_c2+$D83*_c3+'Input spectra'!$Y82))</f>
        <v>1.7571378091597704E-2</v>
      </c>
      <c r="S83">
        <f>S$2*EXP(- S$1 * ($B83*_c1+$C83*_c2+$D83*_c3+'Input spectra'!$Y82))</f>
        <v>1.7346868579265852E-2</v>
      </c>
      <c r="T83">
        <f>T$2*EXP(- T$1 * ($B83*_c1+$C83*_c2+$D83*_c3+'Input spectra'!$Y82))</f>
        <v>1.7124101442643695E-2</v>
      </c>
      <c r="U83">
        <f>U$2*EXP(- U$1 * ($B83*_c1+$C83*_c2+$D83*_c3+'Input spectra'!$Y82))</f>
        <v>1.6903065166016522E-2</v>
      </c>
      <c r="V83">
        <f>V$2*EXP(- V$1 * ($B83*_c1+$C83*_c2+$D83*_c3+'Input spectra'!$Y82))</f>
        <v>1.6683748303893513E-2</v>
      </c>
      <c r="W83">
        <f>W$2*EXP(- W$1 * ($B83*_c1+$C83*_c2+$D83*_c3+'Input spectra'!$Y82))</f>
        <v>1.6466139480599783E-2</v>
      </c>
      <c r="X83">
        <f>X$2*EXP(- X$1 * ($B83*_c1+$C83*_c2+$D83*_c3+'Input spectra'!$Y82))</f>
        <v>1.6250227389870735E-2</v>
      </c>
      <c r="Y83">
        <f>Y$2*EXP(- Y$1 * ($B83*_c1+$C83*_c2+$D83*_c3+'Input spectra'!$Y82))</f>
        <v>1.6036000794448651E-2</v>
      </c>
      <c r="Z83">
        <f>Z$2*EXP(- Z$1 * ($B83*_c1+$C83*_c2+$D83*_c3+'Input spectra'!$Y82))</f>
        <v>1.5823448525681589E-2</v>
      </c>
      <c r="AA83">
        <f>AA$2*EXP(- AA$1 * ($B83*_c1+$C83*_c2+$D83*_c3+'Input spectra'!$Y82))</f>
        <v>1.561255948312454E-2</v>
      </c>
      <c r="AB83">
        <f>AB$2*EXP(- AB$1 * ($B83*_c1+$C83*_c2+$D83*_c3+'Input spectra'!$Y82))</f>
        <v>1.5403322634142789E-2</v>
      </c>
      <c r="AC83">
        <f>AC$2*EXP(- AC$1 * ($B83*_c1+$C83*_c2+$D83*_c3+'Input spectra'!$Y82))</f>
        <v>1.5195727013517558E-2</v>
      </c>
      <c r="AD83">
        <f>AD$2*EXP(- AD$1 * ($B83*_c1+$C83*_c2+$D83*_c3+'Input spectra'!$Y82))</f>
        <v>1.4989761723053838E-2</v>
      </c>
      <c r="AE83">
        <f>AE$2*EXP(- AE$1 * ($B83*_c1+$C83*_c2+$D83*_c3+'Input spectra'!$Y82))</f>
        <v>1.4785415931190421E-2</v>
      </c>
      <c r="AF83">
        <f>AF$2*EXP(- AF$1 * ($B83*_c1+$C83*_c2+$D83*_c3+'Input spectra'!$Y82))</f>
        <v>1.458267887261217E-2</v>
      </c>
      <c r="AG83">
        <f>AG$2*EXP(- AG$1 * ($B83*_c1+$C83*_c2+$D83*_c3+'Input spectra'!$Y82))</f>
        <v>1.4381539847864422E-2</v>
      </c>
      <c r="AH83">
        <f>AH$2*EXP(- AH$1 * ($B83*_c1+$C83*_c2+$D83*_c3+'Input spectra'!$Y82))</f>
        <v>1.4181988222969589E-2</v>
      </c>
      <c r="AI83">
        <f>AI$2*EXP(- AI$1 * ($B83*_c1+$C83*_c2+$D83*_c3+'Input spectra'!$Y82))</f>
        <v>1.3984013429045924E-2</v>
      </c>
      <c r="AJ83">
        <f>AJ$2*EXP(- AJ$1 * ($B83*_c1+$C83*_c2+$D83*_c3+'Input spectra'!$Y82))</f>
        <v>1.378760496192841E-2</v>
      </c>
      <c r="AK83">
        <f>AK$2*EXP(- AK$1 * ($B83*_c1+$C83*_c2+$D83*_c3+'Input spectra'!$Y82))</f>
        <v>1.3592752381791815E-2</v>
      </c>
      <c r="AL83">
        <f>AL$2*EXP(- AL$1 * ($B83*_c1+$C83*_c2+$D83*_c3+'Input spectra'!$Y82))</f>
        <v>1.3399445312775831E-2</v>
      </c>
      <c r="AM83">
        <f>AM$2*EXP(- AM$1 * ($B83*_c1+$C83*_c2+$D83*_c3+'Input spectra'!$Y82))</f>
        <v>1.3207673442612377E-2</v>
      </c>
      <c r="AN83">
        <f>AN$2*EXP(- AN$1 * ($B83*_c1+$C83*_c2+$D83*_c3+'Input spectra'!$Y82))</f>
        <v>1.301742652225496E-2</v>
      </c>
      <c r="AO83">
        <f>AO$2*EXP(- AO$1 * ($B83*_c1+$C83*_c2+$D83*_c3+'Input spectra'!$Y82))</f>
        <v>1.2828694365510132E-2</v>
      </c>
      <c r="AP83">
        <f>AP$2*EXP(- AP$1 * ($B83*_c1+$C83*_c2+$D83*_c3+'Input spectra'!$Y82))</f>
        <v>1.2641466848671054E-2</v>
      </c>
      <c r="AQ83">
        <f>AQ$2*EXP(- AQ$1 * ($B83*_c1+$C83*_c2+$D83*_c3+'Input spectra'!$Y82))</f>
        <v>1.2455733910153087E-2</v>
      </c>
      <c r="AR83">
        <f>AR$2*EXP(- AR$1 * ($B83*_c1+$C83*_c2+$D83*_c3+'Input spectra'!$Y82))</f>
        <v>1.2271485550131451E-2</v>
      </c>
      <c r="AS83">
        <f>AS$2*EXP(- AS$1 * ($B83*_c1+$C83*_c2+$D83*_c3+'Input spectra'!$Y82))</f>
        <v>1.208871183018095E-2</v>
      </c>
      <c r="AT83">
        <f>AT$2*EXP(- AT$1 * ($B83*_c1+$C83*_c2+$D83*_c3+'Input spectra'!$Y82))</f>
        <v>1.1907402872917706E-2</v>
      </c>
      <c r="AU83">
        <f>AU$2*EXP(- AU$1 * ($B83*_c1+$C83*_c2+$D83*_c3+'Input spectra'!$Y82))</f>
        <v>1.1727548861642892E-2</v>
      </c>
      <c r="AV83">
        <f>AV$2*EXP(- AV$1 * ($B83*_c1+$C83*_c2+$D83*_c3+'Input spectra'!$Y82))</f>
        <v>1.1549140039988545E-2</v>
      </c>
      <c r="AW83">
        <f>AW$2*EXP(- AW$1 * ($B83*_c1+$C83*_c2+$D83*_c3+'Input spectra'!$Y82))</f>
        <v>1.1372166711565299E-2</v>
      </c>
      <c r="AX83">
        <f>AX$2*EXP(- AX$1 * ($B83*_c1+$C83*_c2+$D83*_c3+'Input spectra'!$Y82))</f>
        <v>1.119661923961216E-2</v>
      </c>
      <c r="AY83">
        <f>AY$2*EXP(- AY$1 * ($B83*_c1+$C83*_c2+$D83*_c3+'Input spectra'!$Y82))</f>
        <v>9.949962801487423E-3</v>
      </c>
      <c r="AZ83">
        <f>AZ$2*EXP(- AZ$1 * ($B83*_c1+$C83*_c2+$D83*_c3+'Input spectra'!$Y82))</f>
        <v>8.4993593482894682E-3</v>
      </c>
      <c r="BA83">
        <f>BA$2*EXP(- BA$1 * ($B83*_c1+$C83*_c2+$D83*_c3+'Input spectra'!$Y82))</f>
        <v>7.6486710031792408E-3</v>
      </c>
      <c r="BB83">
        <f>BB$2*EXP(- BB$1 * ($B83*_c1+$C83*_c2+$D83*_c3+'Input spectra'!$Y82))</f>
        <v>7.0041841778879484E-3</v>
      </c>
      <c r="BC83">
        <f>BC$2*EXP(- BC$1 * ($B83*_c1+$C83*_c2+$D83*_c3+'Input spectra'!$Y82))</f>
        <v>6.4775409561858236E-3</v>
      </c>
      <c r="BD83">
        <f>BD$2*EXP(- BD$1 * ($B83*_c1+$C83*_c2+$D83*_c3+'Input spectra'!$Y82))</f>
        <v>6.0304296716189656E-3</v>
      </c>
      <c r="BE83">
        <f>BE$2*EXP(- BE$1 * ($B83*_c1+$C83*_c2+$D83*_c3+'Input spectra'!$Y82))</f>
        <v>5.6418521636284408E-3</v>
      </c>
      <c r="BF83">
        <f>BF$2*EXP(- BF$1 * ($B83*_c1+$C83*_c2+$D83*_c3+'Input spectra'!$Y82))</f>
        <v>5.2987149936265529E-3</v>
      </c>
      <c r="BG83">
        <f>BG$2*EXP(- BG$1 * ($B83*_c1+$C83*_c2+$D83*_c3+'Input spectra'!$Y82))</f>
        <v>4.992150822021397E-3</v>
      </c>
      <c r="BH83">
        <f>BH$2*EXP(- BH$1 * ($B83*_c1+$C83*_c2+$D83*_c3+'Input spectra'!$Y82))</f>
        <v>4.7157990181004254E-3</v>
      </c>
      <c r="BI83">
        <f>BI$2*EXP(- BI$1 * ($B83*_c1+$C83*_c2+$D83*_c3+'Input spectra'!$Y82))</f>
        <v>4.464900063195755E-3</v>
      </c>
      <c r="BJ83">
        <f>BJ$2*EXP(- BJ$1 * ($B83*_c1+$C83*_c2+$D83*_c3+'Input spectra'!$Y82))</f>
        <v>4.235775549915304E-3</v>
      </c>
      <c r="BK83">
        <f>BK$2*EXP(- BK$1 * ($B83*_c1+$C83*_c2+$D83*_c3+'Input spectra'!$Y82))</f>
        <v>4.025509326611533E-3</v>
      </c>
      <c r="BL83">
        <f>BL$2*EXP(- BL$1 * ($B83*_c1+$C83*_c2+$D83*_c3+'Input spectra'!$Y82))</f>
        <v>3.8317415984120418E-3</v>
      </c>
      <c r="BM83">
        <f>BM$2*EXP(- BM$1 * ($B83*_c1+$C83*_c2+$D83*_c3+'Input spectra'!$Y82))</f>
        <v>3.652530285708546E-3</v>
      </c>
      <c r="BN83">
        <f>BN$2*EXP(- BN$1 * ($B83*_c1+$C83*_c2+$D83*_c3+'Input spectra'!$Y82))</f>
        <v>3.4862543866529686E-3</v>
      </c>
      <c r="BO83">
        <f>BO$2*EXP(- BO$1 * ($B83*_c1+$C83*_c2+$D83*_c3+'Input spectra'!$Y82))</f>
        <v>3.3315446340321793E-3</v>
      </c>
      <c r="BP83">
        <f>BP$2*EXP(- BP$1 * ($B83*_c1+$C83*_c2+$D83*_c3+'Input spectra'!$Y82))</f>
        <v>3.1872324930747177E-3</v>
      </c>
      <c r="BQ83">
        <f>BQ$2*EXP(- BQ$1 * ($B83*_c1+$C83*_c2+$D83*_c3+'Input spectra'!$Y82))</f>
        <v>3.052311842981676E-3</v>
      </c>
      <c r="BR83">
        <f>BR$2*EXP(- BR$1 * ($B83*_c1+$C83*_c2+$D83*_c3+'Input spectra'!$Y82))</f>
        <v>2.925909650950801E-3</v>
      </c>
      <c r="BS83">
        <f>BS$2*EXP(- BS$1 * ($B83*_c1+$C83*_c2+$D83*_c3+'Input spectra'!$Y82))</f>
        <v>2.8072631619489681E-3</v>
      </c>
      <c r="BT83">
        <f>BT$2*EXP(- BT$1 * ($B83*_c1+$C83*_c2+$D83*_c3+'Input spectra'!$Y82))</f>
        <v>2.6957019010872036E-3</v>
      </c>
      <c r="BU83">
        <f>BU$2*EXP(- BU$1 * ($B83*_c1+$C83*_c2+$D83*_c3+'Input spectra'!$Y82))</f>
        <v>2.5906332916952727E-3</v>
      </c>
      <c r="BV83">
        <f>BV$2*EXP(- BV$1 * ($B83*_c1+$C83*_c2+$D83*_c3+'Input spectra'!$Y82))</f>
        <v>2.4915310315099526E-3</v>
      </c>
      <c r="BW83">
        <f>BW$2*EXP(- BW$1 * ($B83*_c1+$C83*_c2+$D83*_c3+'Input spectra'!$Y82))</f>
        <v>2.3979256017457786E-3</v>
      </c>
      <c r="BX83">
        <f>BX$2*EXP(- BX$1 * ($B83*_c1+$C83*_c2+$D83*_c3+'Input spectra'!$Y82))</f>
        <v>2.3093964460208019E-3</v>
      </c>
      <c r="BY83">
        <f>BY$2*EXP(- BY$1 * ($B83*_c1+$C83*_c2+$D83*_c3+'Input spectra'!$Y82))</f>
        <v>2.2255654713311942E-3</v>
      </c>
      <c r="BZ83">
        <f>BZ$2*EXP(- BZ$1 * ($B83*_c1+$C83*_c2+$D83*_c3+'Input spectra'!$Y82))</f>
        <v>2.1460916064211227E-3</v>
      </c>
      <c r="CA83">
        <f>CA$2*EXP(- CA$1 * ($B83*_c1+$C83*_c2+$D83*_c3+'Input spectra'!$Y82))</f>
        <v>2.0706662137764268E-3</v>
      </c>
      <c r="CB83">
        <f>CB$2*EXP(- CB$1 * ($B83*_c1+$C83*_c2+$D83*_c3+'Input spectra'!$Y82))</f>
        <v>1.9990091966403329E-3</v>
      </c>
      <c r="CC83">
        <f>CC$2*EXP(- CC$1 * ($B83*_c1+$C83*_c2+$D83*_c3+'Input spectra'!$Y82))</f>
        <v>1.9308656763718057E-3</v>
      </c>
      <c r="CD83">
        <f>CD$2*EXP(- CD$1 * ($B83*_c1+$C83*_c2+$D83*_c3+'Input spectra'!$Y82))</f>
        <v>1.8660031412300157E-3</v>
      </c>
      <c r="CE83">
        <f>CE$2*EXP(- CE$1 * ($B83*_c1+$C83*_c2+$D83*_c3+'Input spectra'!$Y82))</f>
        <v>1.8042089874385145E-3</v>
      </c>
      <c r="CF83">
        <f>CF$2*EXP(- CF$1 * ($B83*_c1+$C83*_c2+$D83*_c3+'Input spectra'!$Y82))</f>
        <v>1.7452883887006351E-3</v>
      </c>
      <c r="CG83">
        <f>CG$2*EXP(- CG$1 * ($B83*_c1+$C83*_c2+$D83*_c3+'Input spectra'!$Y82))</f>
        <v>1.6890624423126735E-3</v>
      </c>
      <c r="CH83">
        <f>CH$2*EXP(- CH$1 * ($B83*_c1+$C83*_c2+$D83*_c3+'Input spectra'!$Y82))</f>
        <v>1.6353665494613998E-3</v>
      </c>
      <c r="CI83">
        <f>CI$2*EXP(- CI$1 * ($B83*_c1+$C83*_c2+$D83*_c3+'Input spectra'!$Y82))</f>
        <v>1.5840489947922776E-3</v>
      </c>
      <c r="CJ83">
        <f>CJ$2*EXP(- CJ$1 * ($B83*_c1+$C83*_c2+$D83*_c3+'Input spectra'!$Y82))</f>
        <v>1.5349696963366439E-3</v>
      </c>
      <c r="CK83">
        <f>CK$2*EXP(- CK$1 * ($B83*_c1+$C83*_c2+$D83*_c3+'Input spectra'!$Y82))</f>
        <v>1.4879991017222156E-3</v>
      </c>
      <c r="CL83">
        <f>CL$2*EXP(- CL$1 * ($B83*_c1+$C83*_c2+$D83*_c3+'Input spectra'!$Y82))</f>
        <v>1.4430172105130586E-3</v>
      </c>
      <c r="CM83">
        <f>CM$2*EXP(- CM$1 * ($B83*_c1+$C83*_c2+$D83*_c3+'Input spectra'!$Y82))</f>
        <v>1.3999127057247565E-3</v>
      </c>
      <c r="CN83">
        <f>CN$2*EXP(- CN$1 * ($B83*_c1+$C83*_c2+$D83*_c3+'Input spectra'!$Y82))</f>
        <v>1.3585821801857614E-3</v>
      </c>
      <c r="CO83">
        <f>CO$2*EXP(- CO$1 * ($B83*_c1+$C83*_c2+$D83*_c3+'Input spectra'!$Y82))</f>
        <v>1.3189294455815035E-3</v>
      </c>
      <c r="CP83">
        <f>CP$2*EXP(- CP$1 * ($B83*_c1+$C83*_c2+$D83*_c3+'Input spectra'!$Y82))</f>
        <v>1.2808649138133267E-3</v>
      </c>
      <c r="CQ83">
        <f>CQ$2*EXP(- CQ$1 * ($B83*_c1+$C83*_c2+$D83*_c3+'Input spectra'!$Y82))</f>
        <v>1.2443050418000964E-3</v>
      </c>
      <c r="CR83">
        <f>CR$2*EXP(- CR$1 * ($B83*_c1+$C83*_c2+$D83*_c3+'Input spectra'!$Y82))</f>
        <v>1.20917183210213E-3</v>
      </c>
      <c r="CS83">
        <f>CS$2*EXP(- CS$1 * ($B83*_c1+$C83*_c2+$D83*_c3+'Input spectra'!$Y82))</f>
        <v>7.7824046771472538E-4</v>
      </c>
      <c r="CT83">
        <f>CT$2*EXP(- CT$1 * ($B83*_c1+$C83*_c2+$D83*_c3+'Input spectra'!$Y82))</f>
        <v>5.0530473359524438E-4</v>
      </c>
      <c r="CU83">
        <f>CU$2*EXP(- CU$1 * ($B83*_c1+$C83*_c2+$D83*_c3+'Input spectra'!$Y82))</f>
        <v>3.4982211091250413E-4</v>
      </c>
      <c r="CV83">
        <f>CV$2*EXP(- CV$1 * ($B83*_c1+$C83*_c2+$D83*_c3+'Input spectra'!$Y82))</f>
        <v>2.4327281823467963E-4</v>
      </c>
      <c r="CW83">
        <f>CW$2*EXP(- CW$1 * ($B83*_c1+$C83*_c2+$D83*_c3+'Input spectra'!$Y82))</f>
        <v>1.6605094183126657E-4</v>
      </c>
      <c r="CX83">
        <f>CX$2*EXP(- CX$1 * ($B83*_c1+$C83*_c2+$D83*_c3+'Input spectra'!$Y82))</f>
        <v>1.0911592869652801E-4</v>
      </c>
      <c r="CY83">
        <f>CY$2*EXP(- CY$1 * ($B83*_c1+$C83*_c2+$D83*_c3+'Input spectra'!$Y82))</f>
        <v>6.7363220048359253E-5</v>
      </c>
      <c r="CZ83">
        <f>CZ$2*EXP(- CZ$1 * ($B83*_c1+$C83*_c2+$D83*_c3+'Input spectra'!$Y82))</f>
        <v>3.7551167834150434E-5</v>
      </c>
      <c r="DA83">
        <f>DA$2*EXP(- DA$1 * ($B83*_c1+$C83*_c2+$D83*_c3+'Input spectra'!$Y82))</f>
        <v>1.7454841256525205E-5</v>
      </c>
      <c r="DB83">
        <f>DB$2*EXP(- DB$1 * ($B83*_c1+$C83*_c2+$D83*_c3+'Input spectra'!$Y82))</f>
        <v>5.460188677125356E-6</v>
      </c>
      <c r="DC83">
        <f>DC$2*EXP(- DC$1 * ($B83*_c1+$C83*_c2+$D83*_c3+'Input spectra'!$Y82))</f>
        <v>3.467181343168452E-7</v>
      </c>
      <c r="DD83">
        <f>DD$2*EXP(- DD$1 * ($B83*_c1+$C83*_c2+$D83*_c3+'Input spectra'!$Y82))</f>
        <v>0</v>
      </c>
      <c r="DE83">
        <f>DE$2*EXP(- DE$1 * ($B83*_c1+$C83*_c2+$D83*_c3+'Input spectra'!$Y82))</f>
        <v>0</v>
      </c>
      <c r="DF83">
        <f>DF$2*EXP(- DF$1 * ($B83*_c1+$C83*_c2+$D83*_c3+'Input spectra'!$Y82))</f>
        <v>0</v>
      </c>
      <c r="DG83">
        <f>DG$2*EXP(- DG$1 * ($B83*_c1+$C83*_c2+$D83*_c3+'Input spectra'!$Y82))</f>
        <v>0</v>
      </c>
      <c r="DH83">
        <f>DH$2*EXP(- DH$1 * ($B83*_c1+$C83*_c2+$D83*_c3+'Input spectra'!$Y82))</f>
        <v>0</v>
      </c>
      <c r="DI83">
        <f>DI$2*EXP(- DI$1 * ($B83*_c1+$C83*_c2+$D83*_c3+'Input spectra'!$Y82))</f>
        <v>0</v>
      </c>
      <c r="DJ83">
        <f>DJ$2*EXP(- DJ$1 * ($B83*_c1+$C83*_c2+$D83*_c3+'Input spectra'!$Y82))</f>
        <v>0</v>
      </c>
      <c r="DK83">
        <f>DK$2*EXP(- DK$1 * ($B83*_c1+$C83*_c2+$D83*_c3+'Input spectra'!$Y82))</f>
        <v>0</v>
      </c>
      <c r="DL83">
        <f>DL$2*EXP(- DL$1 * ($B83*_c1+$C83*_c2+$D83*_c3+'Input spectra'!$Y82))</f>
        <v>0</v>
      </c>
      <c r="DM83">
        <f>DM$2*EXP(- DM$1 * ($B83*_c1+$C83*_c2+$D83*_c3+'Input spectra'!$Y82))</f>
        <v>0</v>
      </c>
      <c r="DN83">
        <f>DN$2*EXP(- DN$1 * ($B83*_c1+$C83*_c2+$D83*_c3+'Input spectra'!$Y82))</f>
        <v>0</v>
      </c>
      <c r="DO83">
        <f>DO$2*EXP(- DO$1 * ($B83*_c1+$C83*_c2+$D83*_c3+'Input spectra'!$Y82))</f>
        <v>0</v>
      </c>
      <c r="DP83">
        <f>DP$2*EXP(- DP$1 * ($B83*_c1+$C83*_c2+$D83*_c3+'Input spectra'!$Y82))</f>
        <v>0</v>
      </c>
      <c r="DQ83">
        <f>DQ$2*EXP(- DQ$1 * ($B83*_c1+$C83*_c2+$D83*_c3+'Input spectra'!$Y82))</f>
        <v>0</v>
      </c>
      <c r="DR83">
        <f>DR$2*EXP(- DR$1 * ($B83*_c1+$C83*_c2+$D83*_c3+'Input spectra'!$Y82))</f>
        <v>0</v>
      </c>
      <c r="DS83">
        <f>DS$2*EXP(- DS$1 * ($B83*_c1+$C83*_c2+$D83*_c3+'Input spectra'!$Y82))</f>
        <v>0</v>
      </c>
      <c r="DT83">
        <f>DT$2*EXP(- DT$1 * ($B83*_c1+$C83*_c2+$D83*_c3+'Input spectra'!$Y82))</f>
        <v>0</v>
      </c>
      <c r="DU83">
        <f>DU$2*EXP(- DU$1 * ($B83*_c1+$C83*_c2+$D83*_c3+'Input spectra'!$Y82))</f>
        <v>0</v>
      </c>
      <c r="DV83">
        <f>DV$2*EXP(- DV$1 * ($B83*_c1+$C83*_c2+$D83*_c3+'Input spectra'!$Y82))</f>
        <v>0</v>
      </c>
      <c r="DW83">
        <f>DW$2*EXP(- DW$1 * ($B83*_c1+$C83*_c2+$D83*_c3+'Input spectra'!$Y82))</f>
        <v>0</v>
      </c>
      <c r="DX83">
        <f>DX$2*EXP(- DX$1 * ($B83*_c1+$C83*_c2+$D83*_c3+'Input spectra'!$Y82))</f>
        <v>0</v>
      </c>
      <c r="DY83">
        <f>DY$2*EXP(- DY$1 * ($B83*_c1+$C83*_c2+$D83*_c3+'Input spectra'!$Y82))</f>
        <v>0</v>
      </c>
      <c r="DZ83">
        <f>DZ$2*EXP(- DZ$1 * ($B83*_c1+$C83*_c2+$D83*_c3+'Input spectra'!$Y82))</f>
        <v>0</v>
      </c>
      <c r="EA83">
        <f>EA$2*EXP(- EA$1 * ($B83*_c1+$C83*_c2+$D83*_c3+'Input spectra'!$Y82))</f>
        <v>0</v>
      </c>
      <c r="EB83">
        <f>EB$2*EXP(- EB$1 * ($B83*_c1+$C83*_c2+$D83*_c3+'Input spectra'!$Y82))</f>
        <v>0</v>
      </c>
      <c r="EC83">
        <f>EC$2*EXP(- EC$1 * ($B83*_c1+$C83*_c2+$D83*_c3+'Input spectra'!$Y82))</f>
        <v>0</v>
      </c>
      <c r="ED83">
        <f>ED$2*EXP(- ED$1 * ($B83*_c1+$C83*_c2+$D83*_c3+'Input spectra'!$Y82))</f>
        <v>0</v>
      </c>
      <c r="EE83">
        <f>EE$2*EXP(- EE$1 * ($B83*_c1+$C83*_c2+$D83*_c3+'Input spectra'!$Y82))</f>
        <v>0</v>
      </c>
      <c r="EF83">
        <f>EF$2*EXP(- EF$1 * ($B83*_c1+$C83*_c2+$D83*_c3+'Input spectra'!$Y82))</f>
        <v>0</v>
      </c>
      <c r="EG83">
        <f>EG$2*EXP(- EG$1 * ($B83*_c1+$C83*_c2+$D83*_c3+'Input spectra'!$Y82))</f>
        <v>0</v>
      </c>
      <c r="EH83">
        <f>EH$2*EXP(- EH$1 * ($B83*_c1+$C83*_c2+$D83*_c3+'Input spectra'!$Y82))</f>
        <v>0</v>
      </c>
      <c r="EI83">
        <f>EI$2*EXP(- EI$1 * ($B83*_c1+$C83*_c2+$D83*_c3+'Input spectra'!$Y82))</f>
        <v>0</v>
      </c>
      <c r="EJ83">
        <f>EJ$2*EXP(- EJ$1 * ($B83*_c1+$C83*_c2+$D83*_c3+'Input spectra'!$Y82))</f>
        <v>0</v>
      </c>
      <c r="EK83">
        <f>EK$2*EXP(- EK$1 * ($B83*_c1+$C83*_c2+$D83*_c3+'Input spectra'!$Y82))</f>
        <v>0</v>
      </c>
      <c r="EL83">
        <f>EL$2*EXP(- EL$1 * ($B83*_c1+$C83*_c2+$D83*_c3+'Input spectra'!$Y82))</f>
        <v>0</v>
      </c>
      <c r="EM83">
        <f>EM$2*EXP(- EM$1 * ($B83*_c1+$C83*_c2+$D83*_c3+'Input spectra'!$Y82))</f>
        <v>0</v>
      </c>
      <c r="EN83">
        <f>EN$2*EXP(- EN$1 * ($B83*_c1+$C83*_c2+$D83*_c3+'Input spectra'!$Y82))</f>
        <v>0</v>
      </c>
      <c r="EO83">
        <f>EO$2*EXP(- EO$1 * ($B83*_c1+$C83*_c2+$D83*_c3+'Input spectra'!$Y82))</f>
        <v>0</v>
      </c>
      <c r="EP83">
        <f>EP$2*EXP(- EP$1 * ($B83*_c1+$C83*_c2+$D83*_c3+'Input spectra'!$Y82))</f>
        <v>0</v>
      </c>
      <c r="EQ83">
        <f>EQ$2*EXP(- EQ$1 * ($B83*_c1+$C83*_c2+$D83*_c3+'Input spectra'!$Y82))</f>
        <v>0</v>
      </c>
      <c r="ER83">
        <f>ER$2*EXP(- ER$1 * ($B83*_c1+$C83*_c2+$D83*_c3+'Input spectra'!$Y82))</f>
        <v>0</v>
      </c>
      <c r="ES83">
        <f>ES$2*EXP(- ES$1 * ($B83*_c1+$C83*_c2+$D83*_c3+'Input spectra'!$Y82))</f>
        <v>0</v>
      </c>
      <c r="ET83">
        <f>ET$2*EXP(- ET$1 * ($B83*_c1+$C83*_c2+$D83*_c3+'Input spectra'!$Y82))</f>
        <v>0</v>
      </c>
      <c r="EU83">
        <f>EU$2*EXP(- EU$1 * ($B83*_c1+$C83*_c2+$D83*_c3+'Input spectra'!$Y82))</f>
        <v>0</v>
      </c>
      <c r="EV83">
        <f>EV$2*EXP(- EV$1 * ($B83*_c1+$C83*_c2+$D83*_c3+'Input spectra'!$Y82))</f>
        <v>0</v>
      </c>
      <c r="EW83">
        <f>EW$2*EXP(- EW$1 * ($B83*_c1+$C83*_c2+$D83*_c3+'Input spectra'!$Y82))</f>
        <v>0</v>
      </c>
      <c r="EX83">
        <f>EX$2*EXP(- EX$1 * ($B83*_c1+$C83*_c2+$D83*_c3+'Input spectra'!$Y82))</f>
        <v>0</v>
      </c>
      <c r="EY83">
        <f>EY$2*EXP(- EY$1 * ($B83*_c1+$C83*_c2+$D83*_c3+'Input spectra'!$Y82))</f>
        <v>0</v>
      </c>
      <c r="FA83">
        <f t="shared" si="1"/>
        <v>0.87303705853572611</v>
      </c>
      <c r="FD83">
        <f>(1-EXP(-($B83*_c1+$C83*_c2+$D83*_c3+'Input spectra'!$Y82)*_t))/2</f>
        <v>1.1814869357955782E-2</v>
      </c>
      <c r="FE83">
        <f>LN(1-FD83)/(-($B83*_c1+$C83*_c2+$D83*_c3+'Input spectra'!$Y82))</f>
        <v>0.24850544820781603</v>
      </c>
    </row>
    <row r="84" spans="1:161" x14ac:dyDescent="0.25">
      <c r="A84">
        <v>685</v>
      </c>
      <c r="B84">
        <f>'Input spectra'!B83</f>
        <v>0</v>
      </c>
      <c r="C84">
        <f>'Input spectra'!D83</f>
        <v>0</v>
      </c>
      <c r="D84">
        <f>'Input spectra'!F83</f>
        <v>0</v>
      </c>
      <c r="E84">
        <f>E$2*EXP(- E$1 * ($B84*_c1+$C84*_c2+$D84*_c3+'Input spectra'!$Y83))</f>
        <v>2.0653927966864227E-2</v>
      </c>
      <c r="F84">
        <f>F$2*EXP(- F$1 * ($B84*_c1+$C84*_c2+$D84*_c3+'Input spectra'!$Y83))</f>
        <v>2.0406651908293934E-2</v>
      </c>
      <c r="G84">
        <f>G$2*EXP(- G$1 * ($B84*_c1+$C84*_c2+$D84*_c3+'Input spectra'!$Y83))</f>
        <v>2.0161251256191906E-2</v>
      </c>
      <c r="H84">
        <f>H$2*EXP(- H$1 * ($B84*_c1+$C84*_c2+$D84*_c3+'Input spectra'!$Y83))</f>
        <v>1.9917713809695346E-2</v>
      </c>
      <c r="I84">
        <f>I$2*EXP(- I$1 * ($B84*_c1+$C84*_c2+$D84*_c3+'Input spectra'!$Y83))</f>
        <v>1.96760274413646E-2</v>
      </c>
      <c r="J84">
        <f>J$2*EXP(- J$1 * ($B84*_c1+$C84*_c2+$D84*_c3+'Input spectra'!$Y83))</f>
        <v>1.9436180096761773E-2</v>
      </c>
      <c r="K84">
        <f>K$2*EXP(- K$1 * ($B84*_c1+$C84*_c2+$D84*_c3+'Input spectra'!$Y83))</f>
        <v>1.9198159794031611E-2</v>
      </c>
      <c r="L84">
        <f>L$2*EXP(- L$1 * ($B84*_c1+$C84*_c2+$D84*_c3+'Input spectra'!$Y83))</f>
        <v>1.8961954623484736E-2</v>
      </c>
      <c r="M84">
        <f>M$2*EXP(- M$1 * ($B84*_c1+$C84*_c2+$D84*_c3+'Input spectra'!$Y83))</f>
        <v>1.8727552747183237E-2</v>
      </c>
      <c r="N84">
        <f>N$2*EXP(- N$1 * ($B84*_c1+$C84*_c2+$D84*_c3+'Input spectra'!$Y83))</f>
        <v>1.8494942398528499E-2</v>
      </c>
      <c r="O84">
        <f>O$2*EXP(- O$1 * ($B84*_c1+$C84*_c2+$D84*_c3+'Input spectra'!$Y83))</f>
        <v>1.8264111881851397E-2</v>
      </c>
      <c r="P84">
        <f>P$2*EXP(- P$1 * ($B84*_c1+$C84*_c2+$D84*_c3+'Input spectra'!$Y83))</f>
        <v>1.8035049572004691E-2</v>
      </c>
      <c r="Q84">
        <f>Q$2*EXP(- Q$1 * ($B84*_c1+$C84*_c2+$D84*_c3+'Input spectra'!$Y83))</f>
        <v>1.7807743913957775E-2</v>
      </c>
      <c r="R84">
        <f>R$2*EXP(- R$1 * ($B84*_c1+$C84*_c2+$D84*_c3+'Input spectra'!$Y83))</f>
        <v>1.7582183422393614E-2</v>
      </c>
      <c r="S84">
        <f>S$2*EXP(- S$1 * ($B84*_c1+$C84*_c2+$D84*_c3+'Input spectra'!$Y83))</f>
        <v>1.7358356681307942E-2</v>
      </c>
      <c r="T84">
        <f>T$2*EXP(- T$1 * ($B84*_c1+$C84*_c2+$D84*_c3+'Input spectra'!$Y83))</f>
        <v>1.7136252343610721E-2</v>
      </c>
      <c r="U84">
        <f>U$2*EXP(- U$1 * ($B84*_c1+$C84*_c2+$D84*_c3+'Input spectra'!$Y83))</f>
        <v>1.691585913072978E-2</v>
      </c>
      <c r="V84">
        <f>V$2*EXP(- V$1 * ($B84*_c1+$C84*_c2+$D84*_c3+'Input spectra'!$Y83))</f>
        <v>1.6697165832216671E-2</v>
      </c>
      <c r="W84">
        <f>W$2*EXP(- W$1 * ($B84*_c1+$C84*_c2+$D84*_c3+'Input spectra'!$Y83))</f>
        <v>1.6480161305354735E-2</v>
      </c>
      <c r="X84">
        <f>X$2*EXP(- X$1 * ($B84*_c1+$C84*_c2+$D84*_c3+'Input spectra'!$Y83))</f>
        <v>1.6264834474769337E-2</v>
      </c>
      <c r="Y84">
        <f>Y$2*EXP(- Y$1 * ($B84*_c1+$C84*_c2+$D84*_c3+'Input spectra'!$Y83))</f>
        <v>1.6051174332040286E-2</v>
      </c>
      <c r="Z84">
        <f>Z$2*EXP(- Z$1 * ($B84*_c1+$C84*_c2+$D84*_c3+'Input spectra'!$Y83))</f>
        <v>1.5839169935316377E-2</v>
      </c>
      <c r="AA84">
        <f>AA$2*EXP(- AA$1 * ($B84*_c1+$C84*_c2+$D84*_c3+'Input spectra'!$Y83))</f>
        <v>1.5628810408932142E-2</v>
      </c>
      <c r="AB84">
        <f>AB$2*EXP(- AB$1 * ($B84*_c1+$C84*_c2+$D84*_c3+'Input spectra'!$Y83))</f>
        <v>1.5420084943026661E-2</v>
      </c>
      <c r="AC84">
        <f>AC$2*EXP(- AC$1 * ($B84*_c1+$C84*_c2+$D84*_c3+'Input spectra'!$Y83))</f>
        <v>1.5212982793164581E-2</v>
      </c>
      <c r="AD84">
        <f>AD$2*EXP(- AD$1 * ($B84*_c1+$C84*_c2+$D84*_c3+'Input spectra'!$Y83))</f>
        <v>1.5007493279959181E-2</v>
      </c>
      <c r="AE84">
        <f>AE$2*EXP(- AE$1 * ($B84*_c1+$C84*_c2+$D84*_c3+'Input spectra'!$Y83))</f>
        <v>1.4803605788697553E-2</v>
      </c>
      <c r="AF84">
        <f>AF$2*EXP(- AF$1 * ($B84*_c1+$C84*_c2+$D84*_c3+'Input spectra'!$Y83))</f>
        <v>1.4601309768967905E-2</v>
      </c>
      <c r="AG84">
        <f>AG$2*EXP(- AG$1 * ($B84*_c1+$C84*_c2+$D84*_c3+'Input spectra'!$Y83))</f>
        <v>1.4400594734288905E-2</v>
      </c>
      <c r="AH84">
        <f>AH$2*EXP(- AH$1 * ($B84*_c1+$C84*_c2+$D84*_c3+'Input spectra'!$Y83))</f>
        <v>1.4201450261741098E-2</v>
      </c>
      <c r="AI84">
        <f>AI$2*EXP(- AI$1 * ($B84*_c1+$C84*_c2+$D84*_c3+'Input spectra'!$Y83))</f>
        <v>1.4003865991600412E-2</v>
      </c>
      <c r="AJ84">
        <f>AJ$2*EXP(- AJ$1 * ($B84*_c1+$C84*_c2+$D84*_c3+'Input spectra'!$Y83))</f>
        <v>1.3807831626973644E-2</v>
      </c>
      <c r="AK84">
        <f>AK$2*EXP(- AK$1 * ($B84*_c1+$C84*_c2+$D84*_c3+'Input spectra'!$Y83))</f>
        <v>1.3613336933436058E-2</v>
      </c>
      <c r="AL84">
        <f>AL$2*EXP(- AL$1 * ($B84*_c1+$C84*_c2+$D84*_c3+'Input spectra'!$Y83))</f>
        <v>1.342037173867093E-2</v>
      </c>
      <c r="AM84">
        <f>AM$2*EXP(- AM$1 * ($B84*_c1+$C84*_c2+$D84*_c3+'Input spectra'!$Y83))</f>
        <v>1.3228925932111167E-2</v>
      </c>
      <c r="AN84">
        <f>AN$2*EXP(- AN$1 * ($B84*_c1+$C84*_c2+$D84*_c3+'Input spectra'!$Y83))</f>
        <v>1.303898946458288E-2</v>
      </c>
      <c r="AO84">
        <f>AO$2*EXP(- AO$1 * ($B84*_c1+$C84*_c2+$D84*_c3+'Input spectra'!$Y83))</f>
        <v>1.2850552347950971E-2</v>
      </c>
      <c r="AP84">
        <f>AP$2*EXP(- AP$1 * ($B84*_c1+$C84*_c2+$D84*_c3+'Input spectra'!$Y83))</f>
        <v>1.2663604654766698E-2</v>
      </c>
      <c r="AQ84">
        <f>AQ$2*EXP(- AQ$1 * ($B84*_c1+$C84*_c2+$D84*_c3+'Input spectra'!$Y83))</f>
        <v>1.2478136517917193E-2</v>
      </c>
      <c r="AR84">
        <f>AR$2*EXP(- AR$1 * ($B84*_c1+$C84*_c2+$D84*_c3+'Input spectra'!$Y83))</f>
        <v>1.2294138130276942E-2</v>
      </c>
      <c r="AS84">
        <f>AS$2*EXP(- AS$1 * ($B84*_c1+$C84*_c2+$D84*_c3+'Input spectra'!$Y83))</f>
        <v>1.2111599744361235E-2</v>
      </c>
      <c r="AT84">
        <f>AT$2*EXP(- AT$1 * ($B84*_c1+$C84*_c2+$D84*_c3+'Input spectra'!$Y83))</f>
        <v>1.1930511671981519E-2</v>
      </c>
      <c r="AU84">
        <f>AU$2*EXP(- AU$1 * ($B84*_c1+$C84*_c2+$D84*_c3+'Input spectra'!$Y83))</f>
        <v>1.1750864283902674E-2</v>
      </c>
      <c r="AV84">
        <f>AV$2*EXP(- AV$1 * ($B84*_c1+$C84*_c2+$D84*_c3+'Input spectra'!$Y83))</f>
        <v>1.1572648009502258E-2</v>
      </c>
      <c r="AW84">
        <f>AW$2*EXP(- AW$1 * ($B84*_c1+$C84*_c2+$D84*_c3+'Input spectra'!$Y83))</f>
        <v>1.1395853336431581E-2</v>
      </c>
      <c r="AX84">
        <f>AX$2*EXP(- AX$1 * ($B84*_c1+$C84*_c2+$D84*_c3+'Input spectra'!$Y83))</f>
        <v>1.1220470810278724E-2</v>
      </c>
      <c r="AY84">
        <f>AY$2*EXP(- AY$1 * ($B84*_c1+$C84*_c2+$D84*_c3+'Input spectra'!$Y83))</f>
        <v>9.9716302174634314E-3</v>
      </c>
      <c r="AZ84">
        <f>AZ$2*EXP(- AZ$1 * ($B84*_c1+$C84*_c2+$D84*_c3+'Input spectra'!$Y83))</f>
        <v>8.5182706818099745E-3</v>
      </c>
      <c r="BA84">
        <f>BA$2*EXP(- BA$1 * ($B84*_c1+$C84*_c2+$D84*_c3+'Input spectra'!$Y83))</f>
        <v>7.6660520366208119E-3</v>
      </c>
      <c r="BB84">
        <f>BB$2*EXP(- BB$1 * ($B84*_c1+$C84*_c2+$D84*_c3+'Input spectra'!$Y83))</f>
        <v>7.0204326409352659E-3</v>
      </c>
      <c r="BC84">
        <f>BC$2*EXP(- BC$1 * ($B84*_c1+$C84*_c2+$D84*_c3+'Input spectra'!$Y83))</f>
        <v>6.4928747314575864E-3</v>
      </c>
      <c r="BD84">
        <f>BD$2*EXP(- BD$1 * ($B84*_c1+$C84*_c2+$D84*_c3+'Input spectra'!$Y83))</f>
        <v>6.0449908870692445E-3</v>
      </c>
      <c r="BE84">
        <f>BE$2*EXP(- BE$1 * ($B84*_c1+$C84*_c2+$D84*_c3+'Input spectra'!$Y83))</f>
        <v>5.6557425559777171E-3</v>
      </c>
      <c r="BF84">
        <f>BF$2*EXP(- BF$1 * ($B84*_c1+$C84*_c2+$D84*_c3+'Input spectra'!$Y83))</f>
        <v>5.3120117640438613E-3</v>
      </c>
      <c r="BG84">
        <f>BG$2*EXP(- BG$1 * ($B84*_c1+$C84*_c2+$D84*_c3+'Input spectra'!$Y83))</f>
        <v>5.0049149594267152E-3</v>
      </c>
      <c r="BH84">
        <f>BH$2*EXP(- BH$1 * ($B84*_c1+$C84*_c2+$D84*_c3+'Input spectra'!$Y83))</f>
        <v>4.7280801462563742E-3</v>
      </c>
      <c r="BI84">
        <f>BI$2*EXP(- BI$1 * ($B84*_c1+$C84*_c2+$D84*_c3+'Input spectra'!$Y83))</f>
        <v>4.4767394805113906E-3</v>
      </c>
      <c r="BJ84">
        <f>BJ$2*EXP(- BJ$1 * ($B84*_c1+$C84*_c2+$D84*_c3+'Input spectra'!$Y83))</f>
        <v>4.2472082451675067E-3</v>
      </c>
      <c r="BK84">
        <f>BK$2*EXP(- BK$1 * ($B84*_c1+$C84*_c2+$D84*_c3+'Input spectra'!$Y83))</f>
        <v>4.0365653751405738E-3</v>
      </c>
      <c r="BL84">
        <f>BL$2*EXP(- BL$1 * ($B84*_c1+$C84*_c2+$D84*_c3+'Input spectra'!$Y83))</f>
        <v>3.8424471636990761E-3</v>
      </c>
      <c r="BM84">
        <f>BM$2*EXP(- BM$1 * ($B84*_c1+$C84*_c2+$D84*_c3+'Input spectra'!$Y83))</f>
        <v>3.6629083588773335E-3</v>
      </c>
      <c r="BN84">
        <f>BN$2*EXP(- BN$1 * ($B84*_c1+$C84*_c2+$D84*_c3+'Input spectra'!$Y83))</f>
        <v>3.496325345804518E-3</v>
      </c>
      <c r="BO84">
        <f>BO$2*EXP(- BO$1 * ($B84*_c1+$C84*_c2+$D84*_c3+'Input spectra'!$Y83))</f>
        <v>3.3413266760689039E-3</v>
      </c>
      <c r="BP84">
        <f>BP$2*EXP(- BP$1 * ($B84*_c1+$C84*_c2+$D84*_c3+'Input spectra'!$Y83))</f>
        <v>3.1967419730141726E-3</v>
      </c>
      <c r="BQ84">
        <f>BQ$2*EXP(- BQ$1 * ($B84*_c1+$C84*_c2+$D84*_c3+'Input spectra'!$Y83))</f>
        <v>3.0615635446989086E-3</v>
      </c>
      <c r="BR84">
        <f>BR$2*EXP(- BR$1 * ($B84*_c1+$C84*_c2+$D84*_c3+'Input spectra'!$Y83))</f>
        <v>2.9349170061339193E-3</v>
      </c>
      <c r="BS84">
        <f>BS$2*EXP(- BS$1 * ($B84*_c1+$C84*_c2+$D84*_c3+'Input spectra'!$Y83))</f>
        <v>2.8160384292945824E-3</v>
      </c>
      <c r="BT84">
        <f>BT$2*EXP(- BT$1 * ($B84*_c1+$C84*_c2+$D84*_c3+'Input spectra'!$Y83))</f>
        <v>2.7042563145199382E-3</v>
      </c>
      <c r="BU84">
        <f>BU$2*EXP(- BU$1 * ($B84*_c1+$C84*_c2+$D84*_c3+'Input spectra'!$Y83))</f>
        <v>2.598977184137684E-3</v>
      </c>
      <c r="BV84">
        <f>BV$2*EXP(- BV$1 * ($B84*_c1+$C84*_c2+$D84*_c3+'Input spectra'!$Y83))</f>
        <v>2.4996739391262637E-3</v>
      </c>
      <c r="BW84">
        <f>BW$2*EXP(- BW$1 * ($B84*_c1+$C84*_c2+$D84*_c3+'Input spectra'!$Y83))</f>
        <v>2.4058763524251333E-3</v>
      </c>
      <c r="BX84">
        <f>BX$2*EXP(- BX$1 * ($B84*_c1+$C84*_c2+$D84*_c3+'Input spectra'!$Y83))</f>
        <v>2.3171632350163138E-3</v>
      </c>
      <c r="BY84">
        <f>BY$2*EXP(- BY$1 * ($B84*_c1+$C84*_c2+$D84*_c3+'Input spectra'!$Y83))</f>
        <v>2.2331559263390694E-3</v>
      </c>
      <c r="BZ84">
        <f>BZ$2*EXP(- BZ$1 * ($B84*_c1+$C84*_c2+$D84*_c3+'Input spectra'!$Y83))</f>
        <v>2.1535128439076805E-3</v>
      </c>
      <c r="CA84">
        <f>CA$2*EXP(- CA$1 * ($B84*_c1+$C84*_c2+$D84*_c3+'Input spectra'!$Y83))</f>
        <v>2.0779248879974777E-3</v>
      </c>
      <c r="CB84">
        <f>CB$2*EXP(- CB$1 * ($B84*_c1+$C84*_c2+$D84*_c3+'Input spectra'!$Y83))</f>
        <v>2.0061115425171762E-3</v>
      </c>
      <c r="CC84">
        <f>CC$2*EXP(- CC$1 * ($B84*_c1+$C84*_c2+$D84*_c3+'Input spectra'!$Y83))</f>
        <v>1.9378175471698731E-3</v>
      </c>
      <c r="CD84">
        <f>CD$2*EXP(- CD$1 * ($B84*_c1+$C84*_c2+$D84*_c3+'Input spectra'!$Y83))</f>
        <v>1.8728100418146717E-3</v>
      </c>
      <c r="CE84">
        <f>CE$2*EXP(- CE$1 * ($B84*_c1+$C84*_c2+$D84*_c3+'Input spectra'!$Y83))</f>
        <v>1.8108761037465013E-3</v>
      </c>
      <c r="CF84">
        <f>CF$2*EXP(- CF$1 * ($B84*_c1+$C84*_c2+$D84*_c3+'Input spectra'!$Y83))</f>
        <v>1.7518206139569702E-3</v>
      </c>
      <c r="CG84">
        <f>CG$2*EXP(- CG$1 * ($B84*_c1+$C84*_c2+$D84*_c3+'Input spectra'!$Y83))</f>
        <v>1.6954644004352768E-3</v>
      </c>
      <c r="CH84">
        <f>CH$2*EXP(- CH$1 * ($B84*_c1+$C84*_c2+$D84*_c3+'Input spectra'!$Y83))</f>
        <v>1.6416426160247685E-3</v>
      </c>
      <c r="CI84">
        <f>CI$2*EXP(- CI$1 * ($B84*_c1+$C84*_c2+$D84*_c3+'Input spectra'!$Y83))</f>
        <v>1.5902033158636214E-3</v>
      </c>
      <c r="CJ84">
        <f>CJ$2*EXP(- CJ$1 * ($B84*_c1+$C84*_c2+$D84*_c3+'Input spectra'!$Y83))</f>
        <v>1.5410062054503194E-3</v>
      </c>
      <c r="CK84">
        <f>CK$2*EXP(- CK$1 * ($B84*_c1+$C84*_c2+$D84*_c3+'Input spectra'!$Y83))</f>
        <v>1.4939215352190395E-3</v>
      </c>
      <c r="CL84">
        <f>CL$2*EXP(- CL$1 * ($B84*_c1+$C84*_c2+$D84*_c3+'Input spectra'!$Y83))</f>
        <v>1.4488291214384556E-3</v>
      </c>
      <c r="CM84">
        <f>CM$2*EXP(- CM$1 * ($B84*_c1+$C84*_c2+$D84*_c3+'Input spectra'!$Y83))</f>
        <v>1.4056174764524815E-3</v>
      </c>
      <c r="CN84">
        <f>CN$2*EXP(- CN$1 * ($B84*_c1+$C84*_c2+$D84*_c3+'Input spectra'!$Y83))</f>
        <v>1.3641830339110961E-3</v>
      </c>
      <c r="CO84">
        <f>CO$2*EXP(- CO$1 * ($B84*_c1+$C84*_c2+$D84*_c3+'Input spectra'!$Y83))</f>
        <v>1.3244294568086038E-3</v>
      </c>
      <c r="CP84">
        <f>CP$2*EXP(- CP$1 * ($B84*_c1+$C84*_c2+$D84*_c3+'Input spectra'!$Y83))</f>
        <v>1.2862670179451035E-3</v>
      </c>
      <c r="CQ84">
        <f>CQ$2*EXP(- CQ$1 * ($B84*_c1+$C84*_c2+$D84*_c3+'Input spectra'!$Y83))</f>
        <v>1.2496120439251896E-3</v>
      </c>
      <c r="CR84">
        <f>CR$2*EXP(- CR$1 * ($B84*_c1+$C84*_c2+$D84*_c3+'Input spectra'!$Y83))</f>
        <v>1.21438641506173E-3</v>
      </c>
      <c r="CS84">
        <f>CS$2*EXP(- CS$1 * ($B84*_c1+$C84*_c2+$D84*_c3+'Input spectra'!$Y83))</f>
        <v>7.8163361007032087E-4</v>
      </c>
      <c r="CT84">
        <f>CT$2*EXP(- CT$1 * ($B84*_c1+$C84*_c2+$D84*_c3+'Input spectra'!$Y83))</f>
        <v>5.0753187111486826E-4</v>
      </c>
      <c r="CU84">
        <f>CU$2*EXP(- CU$1 * ($B84*_c1+$C84*_c2+$D84*_c3+'Input spectra'!$Y83))</f>
        <v>3.5138057250933956E-4</v>
      </c>
      <c r="CV84">
        <f>CV$2*EXP(- CV$1 * ($B84*_c1+$C84*_c2+$D84*_c3+'Input spectra'!$Y83))</f>
        <v>2.4436815701256399E-4</v>
      </c>
      <c r="CW84">
        <f>CW$2*EXP(- CW$1 * ($B84*_c1+$C84*_c2+$D84*_c3+'Input spectra'!$Y83))</f>
        <v>1.6680647602461862E-4</v>
      </c>
      <c r="CX84">
        <f>CX$2*EXP(- CX$1 * ($B84*_c1+$C84*_c2+$D84*_c3+'Input spectra'!$Y83))</f>
        <v>1.0961759128162885E-4</v>
      </c>
      <c r="CY84">
        <f>CY$2*EXP(- CY$1 * ($B84*_c1+$C84*_c2+$D84*_c3+'Input spectra'!$Y83))</f>
        <v>6.7676123976426246E-5</v>
      </c>
      <c r="CZ84">
        <f>CZ$2*EXP(- CZ$1 * ($B84*_c1+$C84*_c2+$D84*_c3+'Input spectra'!$Y83))</f>
        <v>3.7727378024275064E-5</v>
      </c>
      <c r="DA84">
        <f>DA$2*EXP(- DA$1 * ($B84*_c1+$C84*_c2+$D84*_c3+'Input spectra'!$Y83))</f>
        <v>1.7537578025568268E-5</v>
      </c>
      <c r="DB84">
        <f>DB$2*EXP(- DB$1 * ($B84*_c1+$C84*_c2+$D84*_c3+'Input spectra'!$Y83))</f>
        <v>5.4863296625099957E-6</v>
      </c>
      <c r="DC84">
        <f>DC$2*EXP(- DC$1 * ($B84*_c1+$C84*_c2+$D84*_c3+'Input spectra'!$Y83))</f>
        <v>3.4839454313284809E-7</v>
      </c>
      <c r="DD84">
        <f>DD$2*EXP(- DD$1 * ($B84*_c1+$C84*_c2+$D84*_c3+'Input spectra'!$Y83))</f>
        <v>0</v>
      </c>
      <c r="DE84">
        <f>DE$2*EXP(- DE$1 * ($B84*_c1+$C84*_c2+$D84*_c3+'Input spectra'!$Y83))</f>
        <v>0</v>
      </c>
      <c r="DF84">
        <f>DF$2*EXP(- DF$1 * ($B84*_c1+$C84*_c2+$D84*_c3+'Input spectra'!$Y83))</f>
        <v>0</v>
      </c>
      <c r="DG84">
        <f>DG$2*EXP(- DG$1 * ($B84*_c1+$C84*_c2+$D84*_c3+'Input spectra'!$Y83))</f>
        <v>0</v>
      </c>
      <c r="DH84">
        <f>DH$2*EXP(- DH$1 * ($B84*_c1+$C84*_c2+$D84*_c3+'Input spectra'!$Y83))</f>
        <v>0</v>
      </c>
      <c r="DI84">
        <f>DI$2*EXP(- DI$1 * ($B84*_c1+$C84*_c2+$D84*_c3+'Input spectra'!$Y83))</f>
        <v>0</v>
      </c>
      <c r="DJ84">
        <f>DJ$2*EXP(- DJ$1 * ($B84*_c1+$C84*_c2+$D84*_c3+'Input spectra'!$Y83))</f>
        <v>0</v>
      </c>
      <c r="DK84">
        <f>DK$2*EXP(- DK$1 * ($B84*_c1+$C84*_c2+$D84*_c3+'Input spectra'!$Y83))</f>
        <v>0</v>
      </c>
      <c r="DL84">
        <f>DL$2*EXP(- DL$1 * ($B84*_c1+$C84*_c2+$D84*_c3+'Input spectra'!$Y83))</f>
        <v>0</v>
      </c>
      <c r="DM84">
        <f>DM$2*EXP(- DM$1 * ($B84*_c1+$C84*_c2+$D84*_c3+'Input spectra'!$Y83))</f>
        <v>0</v>
      </c>
      <c r="DN84">
        <f>DN$2*EXP(- DN$1 * ($B84*_c1+$C84*_c2+$D84*_c3+'Input spectra'!$Y83))</f>
        <v>0</v>
      </c>
      <c r="DO84">
        <f>DO$2*EXP(- DO$1 * ($B84*_c1+$C84*_c2+$D84*_c3+'Input spectra'!$Y83))</f>
        <v>0</v>
      </c>
      <c r="DP84">
        <f>DP$2*EXP(- DP$1 * ($B84*_c1+$C84*_c2+$D84*_c3+'Input spectra'!$Y83))</f>
        <v>0</v>
      </c>
      <c r="DQ84">
        <f>DQ$2*EXP(- DQ$1 * ($B84*_c1+$C84*_c2+$D84*_c3+'Input spectra'!$Y83))</f>
        <v>0</v>
      </c>
      <c r="DR84">
        <f>DR$2*EXP(- DR$1 * ($B84*_c1+$C84*_c2+$D84*_c3+'Input spectra'!$Y83))</f>
        <v>0</v>
      </c>
      <c r="DS84">
        <f>DS$2*EXP(- DS$1 * ($B84*_c1+$C84*_c2+$D84*_c3+'Input spectra'!$Y83))</f>
        <v>0</v>
      </c>
      <c r="DT84">
        <f>DT$2*EXP(- DT$1 * ($B84*_c1+$C84*_c2+$D84*_c3+'Input spectra'!$Y83))</f>
        <v>0</v>
      </c>
      <c r="DU84">
        <f>DU$2*EXP(- DU$1 * ($B84*_c1+$C84*_c2+$D84*_c3+'Input spectra'!$Y83))</f>
        <v>0</v>
      </c>
      <c r="DV84">
        <f>DV$2*EXP(- DV$1 * ($B84*_c1+$C84*_c2+$D84*_c3+'Input spectra'!$Y83))</f>
        <v>0</v>
      </c>
      <c r="DW84">
        <f>DW$2*EXP(- DW$1 * ($B84*_c1+$C84*_c2+$D84*_c3+'Input spectra'!$Y83))</f>
        <v>0</v>
      </c>
      <c r="DX84">
        <f>DX$2*EXP(- DX$1 * ($B84*_c1+$C84*_c2+$D84*_c3+'Input spectra'!$Y83))</f>
        <v>0</v>
      </c>
      <c r="DY84">
        <f>DY$2*EXP(- DY$1 * ($B84*_c1+$C84*_c2+$D84*_c3+'Input spectra'!$Y83))</f>
        <v>0</v>
      </c>
      <c r="DZ84">
        <f>DZ$2*EXP(- DZ$1 * ($B84*_c1+$C84*_c2+$D84*_c3+'Input spectra'!$Y83))</f>
        <v>0</v>
      </c>
      <c r="EA84">
        <f>EA$2*EXP(- EA$1 * ($B84*_c1+$C84*_c2+$D84*_c3+'Input spectra'!$Y83))</f>
        <v>0</v>
      </c>
      <c r="EB84">
        <f>EB$2*EXP(- EB$1 * ($B84*_c1+$C84*_c2+$D84*_c3+'Input spectra'!$Y83))</f>
        <v>0</v>
      </c>
      <c r="EC84">
        <f>EC$2*EXP(- EC$1 * ($B84*_c1+$C84*_c2+$D84*_c3+'Input spectra'!$Y83))</f>
        <v>0</v>
      </c>
      <c r="ED84">
        <f>ED$2*EXP(- ED$1 * ($B84*_c1+$C84*_c2+$D84*_c3+'Input spectra'!$Y83))</f>
        <v>0</v>
      </c>
      <c r="EE84">
        <f>EE$2*EXP(- EE$1 * ($B84*_c1+$C84*_c2+$D84*_c3+'Input spectra'!$Y83))</f>
        <v>0</v>
      </c>
      <c r="EF84">
        <f>EF$2*EXP(- EF$1 * ($B84*_c1+$C84*_c2+$D84*_c3+'Input spectra'!$Y83))</f>
        <v>0</v>
      </c>
      <c r="EG84">
        <f>EG$2*EXP(- EG$1 * ($B84*_c1+$C84*_c2+$D84*_c3+'Input spectra'!$Y83))</f>
        <v>0</v>
      </c>
      <c r="EH84">
        <f>EH$2*EXP(- EH$1 * ($B84*_c1+$C84*_c2+$D84*_c3+'Input spectra'!$Y83))</f>
        <v>0</v>
      </c>
      <c r="EI84">
        <f>EI$2*EXP(- EI$1 * ($B84*_c1+$C84*_c2+$D84*_c3+'Input spectra'!$Y83))</f>
        <v>0</v>
      </c>
      <c r="EJ84">
        <f>EJ$2*EXP(- EJ$1 * ($B84*_c1+$C84*_c2+$D84*_c3+'Input spectra'!$Y83))</f>
        <v>0</v>
      </c>
      <c r="EK84">
        <f>EK$2*EXP(- EK$1 * ($B84*_c1+$C84*_c2+$D84*_c3+'Input spectra'!$Y83))</f>
        <v>0</v>
      </c>
      <c r="EL84">
        <f>EL$2*EXP(- EL$1 * ($B84*_c1+$C84*_c2+$D84*_c3+'Input spectra'!$Y83))</f>
        <v>0</v>
      </c>
      <c r="EM84">
        <f>EM$2*EXP(- EM$1 * ($B84*_c1+$C84*_c2+$D84*_c3+'Input spectra'!$Y83))</f>
        <v>0</v>
      </c>
      <c r="EN84">
        <f>EN$2*EXP(- EN$1 * ($B84*_c1+$C84*_c2+$D84*_c3+'Input spectra'!$Y83))</f>
        <v>0</v>
      </c>
      <c r="EO84">
        <f>EO$2*EXP(- EO$1 * ($B84*_c1+$C84*_c2+$D84*_c3+'Input spectra'!$Y83))</f>
        <v>0</v>
      </c>
      <c r="EP84">
        <f>EP$2*EXP(- EP$1 * ($B84*_c1+$C84*_c2+$D84*_c3+'Input spectra'!$Y83))</f>
        <v>0</v>
      </c>
      <c r="EQ84">
        <f>EQ$2*EXP(- EQ$1 * ($B84*_c1+$C84*_c2+$D84*_c3+'Input spectra'!$Y83))</f>
        <v>0</v>
      </c>
      <c r="ER84">
        <f>ER$2*EXP(- ER$1 * ($B84*_c1+$C84*_c2+$D84*_c3+'Input spectra'!$Y83))</f>
        <v>0</v>
      </c>
      <c r="ES84">
        <f>ES$2*EXP(- ES$1 * ($B84*_c1+$C84*_c2+$D84*_c3+'Input spectra'!$Y83))</f>
        <v>0</v>
      </c>
      <c r="ET84">
        <f>ET$2*EXP(- ET$1 * ($B84*_c1+$C84*_c2+$D84*_c3+'Input spectra'!$Y83))</f>
        <v>0</v>
      </c>
      <c r="EU84">
        <f>EU$2*EXP(- EU$1 * ($B84*_c1+$C84*_c2+$D84*_c3+'Input spectra'!$Y83))</f>
        <v>0</v>
      </c>
      <c r="EV84">
        <f>EV$2*EXP(- EV$1 * ($B84*_c1+$C84*_c2+$D84*_c3+'Input spectra'!$Y83))</f>
        <v>0</v>
      </c>
      <c r="EW84">
        <f>EW$2*EXP(- EW$1 * ($B84*_c1+$C84*_c2+$D84*_c3+'Input spectra'!$Y83))</f>
        <v>0</v>
      </c>
      <c r="EX84">
        <f>EX$2*EXP(- EX$1 * ($B84*_c1+$C84*_c2+$D84*_c3+'Input spectra'!$Y83))</f>
        <v>0</v>
      </c>
      <c r="EY84">
        <f>EY$2*EXP(- EY$1 * ($B84*_c1+$C84*_c2+$D84*_c3+'Input spectra'!$Y83))</f>
        <v>0</v>
      </c>
      <c r="FA84">
        <f t="shared" si="1"/>
        <v>0.87416789351440349</v>
      </c>
      <c r="FD84">
        <f>(1-EXP(-($B84*_c1+$C84*_c2+$D84*_c3+'Input spectra'!$Y83)*_t))/2</f>
        <v>1.1699428036826887E-2</v>
      </c>
      <c r="FE84">
        <f>LN(1-FD84)/(-($B84*_c1+$C84*_c2+$D84*_c3+'Input spectra'!$Y83))</f>
        <v>0.24852022481326083</v>
      </c>
    </row>
    <row r="85" spans="1:161" x14ac:dyDescent="0.25">
      <c r="A85">
        <v>690</v>
      </c>
      <c r="B85">
        <f>'Input spectra'!B84</f>
        <v>0</v>
      </c>
      <c r="C85">
        <f>'Input spectra'!D84</f>
        <v>0</v>
      </c>
      <c r="D85">
        <f>'Input spectra'!F84</f>
        <v>0</v>
      </c>
      <c r="E85">
        <f>E$2*EXP(- E$1 * ($B85*_c1+$C85*_c2+$D85*_c3+'Input spectra'!$Y84))</f>
        <v>2.0653927966864227E-2</v>
      </c>
      <c r="F85">
        <f>F$2*EXP(- F$1 * ($B85*_c1+$C85*_c2+$D85*_c3+'Input spectra'!$Y84))</f>
        <v>2.040761693074622E-2</v>
      </c>
      <c r="G85">
        <f>G$2*EXP(- G$1 * ($B85*_c1+$C85*_c2+$D85*_c3+'Input spectra'!$Y84))</f>
        <v>2.0163158136384751E-2</v>
      </c>
      <c r="H85">
        <f>H$2*EXP(- H$1 * ($B85*_c1+$C85*_c2+$D85*_c3+'Input spectra'!$Y84))</f>
        <v>1.992053964561601E-2</v>
      </c>
      <c r="I85">
        <f>I$2*EXP(- I$1 * ($B85*_c1+$C85*_c2+$D85*_c3+'Input spectra'!$Y84))</f>
        <v>1.9679749591430061E-2</v>
      </c>
      <c r="J85">
        <f>J$2*EXP(- J$1 * ($B85*_c1+$C85*_c2+$D85*_c3+'Input spectra'!$Y84))</f>
        <v>1.9440776177566444E-2</v>
      </c>
      <c r="K85">
        <f>K$2*EXP(- K$1 * ($B85*_c1+$C85*_c2+$D85*_c3+'Input spectra'!$Y84))</f>
        <v>1.9203607678111946E-2</v>
      </c>
      <c r="L85">
        <f>L$2*EXP(- L$1 * ($B85*_c1+$C85*_c2+$D85*_c3+'Input spectra'!$Y84))</f>
        <v>1.8968232437100593E-2</v>
      </c>
      <c r="M85">
        <f>M$2*EXP(- M$1 * ($B85*_c1+$C85*_c2+$D85*_c3+'Input spectra'!$Y84))</f>
        <v>1.8734638868115862E-2</v>
      </c>
      <c r="N85">
        <f>N$2*EXP(- N$1 * ($B85*_c1+$C85*_c2+$D85*_c3+'Input spectra'!$Y84))</f>
        <v>1.8502815453895094E-2</v>
      </c>
      <c r="O85">
        <f>O$2*EXP(- O$1 * ($B85*_c1+$C85*_c2+$D85*_c3+'Input spectra'!$Y84))</f>
        <v>1.8272750745936053E-2</v>
      </c>
      <c r="P85">
        <f>P$2*EXP(- P$1 * ($B85*_c1+$C85*_c2+$D85*_c3+'Input spectra'!$Y84))</f>
        <v>1.8044433364105668E-2</v>
      </c>
      <c r="Q85">
        <f>Q$2*EXP(- Q$1 * ($B85*_c1+$C85*_c2+$D85*_c3+'Input spectra'!$Y84))</f>
        <v>1.7817851996250939E-2</v>
      </c>
      <c r="R85">
        <f>R$2*EXP(- R$1 * ($B85*_c1+$C85*_c2+$D85*_c3+'Input spectra'!$Y84))</f>
        <v>1.7592995397811988E-2</v>
      </c>
      <c r="S85">
        <f>S$2*EXP(- S$1 * ($B85*_c1+$C85*_c2+$D85*_c3+'Input spectra'!$Y84))</f>
        <v>1.7369852391437221E-2</v>
      </c>
      <c r="T85">
        <f>T$2*EXP(- T$1 * ($B85*_c1+$C85*_c2+$D85*_c3+'Input spectra'!$Y84))</f>
        <v>1.7148411866600623E-2</v>
      </c>
      <c r="U85">
        <f>U$2*EXP(- U$1 * ($B85*_c1+$C85*_c2+$D85*_c3+'Input spectra'!$Y84))</f>
        <v>1.6928662779221188E-2</v>
      </c>
      <c r="V85">
        <f>V$2*EXP(- V$1 * ($B85*_c1+$C85*_c2+$D85*_c3+'Input spectra'!$Y84))</f>
        <v>1.6710594151284393E-2</v>
      </c>
      <c r="W85">
        <f>W$2*EXP(- W$1 * ($B85*_c1+$C85*_c2+$D85*_c3+'Input spectra'!$Y84))</f>
        <v>1.6494195070465813E-2</v>
      </c>
      <c r="X85">
        <f>X$2*EXP(- X$1 * ($B85*_c1+$C85*_c2+$D85*_c3+'Input spectra'!$Y84))</f>
        <v>1.6279454689756782E-2</v>
      </c>
      <c r="Y85">
        <f>Y$2*EXP(- Y$1 * ($B85*_c1+$C85*_c2+$D85*_c3+'Input spectra'!$Y84))</f>
        <v>1.606636222709212E-2</v>
      </c>
      <c r="Z85">
        <f>Z$2*EXP(- Z$1 * ($B85*_c1+$C85*_c2+$D85*_c3+'Input spectra'!$Y84))</f>
        <v>1.5854906964979921E-2</v>
      </c>
      <c r="AA85">
        <f>AA$2*EXP(- AA$1 * ($B85*_c1+$C85*_c2+$D85*_c3+'Input spectra'!$Y84))</f>
        <v>1.56450782501334E-2</v>
      </c>
      <c r="AB85">
        <f>AB$2*EXP(- AB$1 * ($B85*_c1+$C85*_c2+$D85*_c3+'Input spectra'!$Y84))</f>
        <v>1.5436865493104711E-2</v>
      </c>
      <c r="AC85">
        <f>AC$2*EXP(- AC$1 * ($B85*_c1+$C85*_c2+$D85*_c3+'Input spectra'!$Y84))</f>
        <v>1.5230258167920875E-2</v>
      </c>
      <c r="AD85">
        <f>AD$2*EXP(- AD$1 * ($B85*_c1+$C85*_c2+$D85*_c3+'Input spectra'!$Y84))</f>
        <v>1.5025245811721639E-2</v>
      </c>
      <c r="AE85">
        <f>AE$2*EXP(- AE$1 * ($B85*_c1+$C85*_c2+$D85*_c3+'Input spectra'!$Y84))</f>
        <v>1.4821818024399367E-2</v>
      </c>
      <c r="AF85">
        <f>AF$2*EXP(- AF$1 * ($B85*_c1+$C85*_c2+$D85*_c3+'Input spectra'!$Y84))</f>
        <v>1.461996446824093E-2</v>
      </c>
      <c r="AG85">
        <f>AG$2*EXP(- AG$1 * ($B85*_c1+$C85*_c2+$D85*_c3+'Input spectra'!$Y84))</f>
        <v>1.441967486757155E-2</v>
      </c>
      <c r="AH85">
        <f>AH$2*EXP(- AH$1 * ($B85*_c1+$C85*_c2+$D85*_c3+'Input spectra'!$Y84))</f>
        <v>1.4220939008400621E-2</v>
      </c>
      <c r="AI85">
        <f>AI$2*EXP(- AI$1 * ($B85*_c1+$C85*_c2+$D85*_c3+'Input spectra'!$Y84))</f>
        <v>1.4023746738069482E-2</v>
      </c>
      <c r="AJ85">
        <f>AJ$2*EXP(- AJ$1 * ($B85*_c1+$C85*_c2+$D85*_c3+'Input spectra'!$Y84))</f>
        <v>1.3828087964901153E-2</v>
      </c>
      <c r="AK85">
        <f>AK$2*EXP(- AK$1 * ($B85*_c1+$C85*_c2+$D85*_c3+'Input spectra'!$Y84))</f>
        <v>1.3633952657851977E-2</v>
      </c>
      <c r="AL85">
        <f>AL$2*EXP(- AL$1 * ($B85*_c1+$C85*_c2+$D85*_c3+'Input spectra'!$Y84))</f>
        <v>1.34413308461652E-2</v>
      </c>
      <c r="AM85">
        <f>AM$2*EXP(- AM$1 * ($B85*_c1+$C85*_c2+$D85*_c3+'Input spectra'!$Y84))</f>
        <v>1.3250212619026475E-2</v>
      </c>
      <c r="AN85">
        <f>AN$2*EXP(- AN$1 * ($B85*_c1+$C85*_c2+$D85*_c3+'Input spectra'!$Y84))</f>
        <v>1.3060588125221262E-2</v>
      </c>
      <c r="AO85">
        <f>AO$2*EXP(- AO$1 * ($B85*_c1+$C85*_c2+$D85*_c3+'Input spectra'!$Y84))</f>
        <v>1.2872447572794104E-2</v>
      </c>
      <c r="AP85">
        <f>AP$2*EXP(- AP$1 * ($B85*_c1+$C85*_c2+$D85*_c3+'Input spectra'!$Y84))</f>
        <v>1.2685781228709827E-2</v>
      </c>
      <c r="AQ85">
        <f>AQ$2*EXP(- AQ$1 * ($B85*_c1+$C85*_c2+$D85*_c3+'Input spectra'!$Y84))</f>
        <v>1.2500579418516573E-2</v>
      </c>
      <c r="AR85">
        <f>AR$2*EXP(- AR$1 * ($B85*_c1+$C85*_c2+$D85*_c3+'Input spectra'!$Y84))</f>
        <v>1.2316832526010709E-2</v>
      </c>
      <c r="AS85">
        <f>AS$2*EXP(- AS$1 * ($B85*_c1+$C85*_c2+$D85*_c3+'Input spectra'!$Y84))</f>
        <v>1.2134530992903602E-2</v>
      </c>
      <c r="AT85">
        <f>AT$2*EXP(- AT$1 * ($B85*_c1+$C85*_c2+$D85*_c3+'Input spectra'!$Y84))</f>
        <v>1.1953665318490228E-2</v>
      </c>
      <c r="AU85">
        <f>AU$2*EXP(- AU$1 * ($B85*_c1+$C85*_c2+$D85*_c3+'Input spectra'!$Y84))</f>
        <v>1.1774226059319591E-2</v>
      </c>
      <c r="AV85">
        <f>AV$2*EXP(- AV$1 * ($B85*_c1+$C85*_c2+$D85*_c3+'Input spectra'!$Y84))</f>
        <v>1.1596203828867026E-2</v>
      </c>
      <c r="AW85">
        <f>AW$2*EXP(- AW$1 * ($B85*_c1+$C85*_c2+$D85*_c3+'Input spectra'!$Y84))</f>
        <v>1.1419589297208233E-2</v>
      </c>
      <c r="AX85">
        <f>AX$2*EXP(- AX$1 * ($B85*_c1+$C85*_c2+$D85*_c3+'Input spectra'!$Y84))</f>
        <v>1.1244373190695191E-2</v>
      </c>
      <c r="AY85">
        <f>AY$2*EXP(- AY$1 * ($B85*_c1+$C85*_c2+$D85*_c3+'Input spectra'!$Y84))</f>
        <v>9.9933448172253997E-3</v>
      </c>
      <c r="AZ85">
        <f>AZ$2*EXP(- AZ$1 * ($B85*_c1+$C85*_c2+$D85*_c3+'Input spectra'!$Y84))</f>
        <v>8.5372240936237836E-3</v>
      </c>
      <c r="BA85">
        <f>BA$2*EXP(- BA$1 * ($B85*_c1+$C85*_c2+$D85*_c3+'Input spectra'!$Y84))</f>
        <v>7.6834725671623902E-3</v>
      </c>
      <c r="BB85">
        <f>BB$2*EXP(- BB$1 * ($B85*_c1+$C85*_c2+$D85*_c3+'Input spectra'!$Y84))</f>
        <v>7.0367187975304297E-3</v>
      </c>
      <c r="BC85">
        <f>BC$2*EXP(- BC$1 * ($B85*_c1+$C85*_c2+$D85*_c3+'Input spectra'!$Y84))</f>
        <v>6.5082448051743472E-3</v>
      </c>
      <c r="BD85">
        <f>BD$2*EXP(- BD$1 * ($B85*_c1+$C85*_c2+$D85*_c3+'Input spectra'!$Y84))</f>
        <v>6.0595872623683163E-3</v>
      </c>
      <c r="BE85">
        <f>BE$2*EXP(- BE$1 * ($B85*_c1+$C85*_c2+$D85*_c3+'Input spectra'!$Y84))</f>
        <v>5.6696671468479815E-3</v>
      </c>
      <c r="BF85">
        <f>BF$2*EXP(- BF$1 * ($B85*_c1+$C85*_c2+$D85*_c3+'Input spectra'!$Y84))</f>
        <v>5.325341901816041E-3</v>
      </c>
      <c r="BG85">
        <f>BG$2*EXP(- BG$1 * ($B85*_c1+$C85*_c2+$D85*_c3+'Input spectra'!$Y84))</f>
        <v>5.0177117327057322E-3</v>
      </c>
      <c r="BH85">
        <f>BH$2*EXP(- BH$1 * ($B85*_c1+$C85*_c2+$D85*_c3+'Input spectra'!$Y84))</f>
        <v>4.7403932575626256E-3</v>
      </c>
      <c r="BI85">
        <f>BI$2*EXP(- BI$1 * ($B85*_c1+$C85*_c2+$D85*_c3+'Input spectra'!$Y84))</f>
        <v>4.4886102919904783E-3</v>
      </c>
      <c r="BJ85">
        <f>BJ$2*EXP(- BJ$1 * ($B85*_c1+$C85*_c2+$D85*_c3+'Input spectra'!$Y84))</f>
        <v>4.2586717981739023E-3</v>
      </c>
      <c r="BK85">
        <f>BK$2*EXP(- BK$1 * ($B85*_c1+$C85*_c2+$D85*_c3+'Input spectra'!$Y84))</f>
        <v>4.0476517890716459E-3</v>
      </c>
      <c r="BL85">
        <f>BL$2*EXP(- BL$1 * ($B85*_c1+$C85*_c2+$D85*_c3+'Input spectra'!$Y84))</f>
        <v>3.8531826394394074E-3</v>
      </c>
      <c r="BM85">
        <f>BM$2*EXP(- BM$1 * ($B85*_c1+$C85*_c2+$D85*_c3+'Input spectra'!$Y84))</f>
        <v>3.6733159196599891E-3</v>
      </c>
      <c r="BN85">
        <f>BN$2*EXP(- BN$1 * ($B85*_c1+$C85*_c2+$D85*_c3+'Input spectra'!$Y84))</f>
        <v>3.506425397560047E-3</v>
      </c>
      <c r="BO85">
        <f>BO$2*EXP(- BO$1 * ($B85*_c1+$C85*_c2+$D85*_c3+'Input spectra'!$Y84))</f>
        <v>3.3511374400220146E-3</v>
      </c>
      <c r="BP85">
        <f>BP$2*EXP(- BP$1 * ($B85*_c1+$C85*_c2+$D85*_c3+'Input spectra'!$Y84))</f>
        <v>3.2062798255963272E-3</v>
      </c>
      <c r="BQ85">
        <f>BQ$2*EXP(- BQ$1 * ($B85*_c1+$C85*_c2+$D85*_c3+'Input spectra'!$Y84))</f>
        <v>3.0708432887620986E-3</v>
      </c>
      <c r="BR85">
        <f>BR$2*EXP(- BR$1 * ($B85*_c1+$C85*_c2+$D85*_c3+'Input spectra'!$Y84))</f>
        <v>2.9439520902824127E-3</v>
      </c>
      <c r="BS85">
        <f>BS$2*EXP(- BS$1 * ($B85*_c1+$C85*_c2+$D85*_c3+'Input spectra'!$Y84))</f>
        <v>2.8248411273841456E-3</v>
      </c>
      <c r="BT85">
        <f>BT$2*EXP(- BT$1 * ($B85*_c1+$C85*_c2+$D85*_c3+'Input spectra'!$Y84))</f>
        <v>2.71283787412531E-3</v>
      </c>
      <c r="BU85">
        <f>BU$2*EXP(- BU$1 * ($B85*_c1+$C85*_c2+$D85*_c3+'Input spectra'!$Y84))</f>
        <v>2.6073479505268316E-3</v>
      </c>
      <c r="BV85">
        <f>BV$2*EXP(- BV$1 * ($B85*_c1+$C85*_c2+$D85*_c3+'Input spectra'!$Y84))</f>
        <v>2.5078434596739877E-3</v>
      </c>
      <c r="BW85">
        <f>BW$2*EXP(- BW$1 * ($B85*_c1+$C85*_c2+$D85*_c3+'Input spectra'!$Y84))</f>
        <v>2.4138534652386272E-3</v>
      </c>
      <c r="BX85">
        <f>BX$2*EXP(- BX$1 * ($B85*_c1+$C85*_c2+$D85*_c3+'Input spectra'!$Y84))</f>
        <v>2.3249561446943138E-3</v>
      </c>
      <c r="BY85">
        <f>BY$2*EXP(- BY$1 * ($B85*_c1+$C85*_c2+$D85*_c3+'Input spectra'!$Y84))</f>
        <v>2.2407722691529758E-3</v>
      </c>
      <c r="BZ85">
        <f>BZ$2*EXP(- BZ$1 * ($B85*_c1+$C85*_c2+$D85*_c3+'Input spectra'!$Y84))</f>
        <v>2.1609597442157464E-3</v>
      </c>
      <c r="CA85">
        <f>CA$2*EXP(- CA$1 * ($B85*_c1+$C85*_c2+$D85*_c3+'Input spectra'!$Y84))</f>
        <v>2.08520900733909E-3</v>
      </c>
      <c r="CB85">
        <f>CB$2*EXP(- CB$1 * ($B85*_c1+$C85*_c2+$D85*_c3+'Input spectra'!$Y84))</f>
        <v>2.0132391225535437E-3</v>
      </c>
      <c r="CC85">
        <f>CC$2*EXP(- CC$1 * ($B85*_c1+$C85*_c2+$D85*_c3+'Input spectra'!$Y84))</f>
        <v>1.9447944474188172E-3</v>
      </c>
      <c r="CD85">
        <f>CD$2*EXP(- CD$1 * ($B85*_c1+$C85*_c2+$D85*_c3+'Input spectra'!$Y84))</f>
        <v>1.879641772955369E-3</v>
      </c>
      <c r="CE85">
        <f>CE$2*EXP(- CE$1 * ($B85*_c1+$C85*_c2+$D85*_c3+'Input spectra'!$Y84))</f>
        <v>1.8175678571337715E-3</v>
      </c>
      <c r="CF85">
        <f>CF$2*EXP(- CF$1 * ($B85*_c1+$C85*_c2+$D85*_c3+'Input spectra'!$Y84))</f>
        <v>1.7583772878758182E-3</v>
      </c>
      <c r="CG85">
        <f>CG$2*EXP(- CG$1 * ($B85*_c1+$C85*_c2+$D85*_c3+'Input spectra'!$Y84))</f>
        <v>1.7018906235387232E-3</v>
      </c>
      <c r="CH85">
        <f>CH$2*EXP(- CH$1 * ($B85*_c1+$C85*_c2+$D85*_c3+'Input spectra'!$Y84))</f>
        <v>1.6479427683269115E-3</v>
      </c>
      <c r="CI85">
        <f>CI$2*EXP(- CI$1 * ($B85*_c1+$C85*_c2+$D85*_c3+'Input spectra'!$Y84))</f>
        <v>1.5963815476018552E-3</v>
      </c>
      <c r="CJ85">
        <f>CJ$2*EXP(- CJ$1 * ($B85*_c1+$C85*_c2+$D85*_c3+'Input spectra'!$Y84))</f>
        <v>1.5470664540830023E-3</v>
      </c>
      <c r="CK85">
        <f>CK$2*EXP(- CK$1 * ($B85*_c1+$C85*_c2+$D85*_c3+'Input spectra'!$Y84))</f>
        <v>1.4998675407855546E-3</v>
      </c>
      <c r="CL85">
        <f>CL$2*EXP(- CL$1 * ($B85*_c1+$C85*_c2+$D85*_c3+'Input spectra'!$Y84))</f>
        <v>1.4546644404759398E-3</v>
      </c>
      <c r="CM85">
        <f>CM$2*EXP(- CM$1 * ($B85*_c1+$C85*_c2+$D85*_c3+'Input spectra'!$Y84))</f>
        <v>1.4113454946362263E-3</v>
      </c>
      <c r="CN85">
        <f>CN$2*EXP(- CN$1 * ($B85*_c1+$C85*_c2+$D85*_c3+'Input spectra'!$Y84))</f>
        <v>1.3698069775627615E-3</v>
      </c>
      <c r="CO85">
        <f>CO$2*EXP(- CO$1 * ($B85*_c1+$C85*_c2+$D85*_c3+'Input spectra'!$Y84))</f>
        <v>1.3299524033971075E-3</v>
      </c>
      <c r="CP85">
        <f>CP$2*EXP(- CP$1 * ($B85*_c1+$C85*_c2+$D85*_c3+'Input spectra'!$Y84))</f>
        <v>1.2916919056887488E-3</v>
      </c>
      <c r="CQ85">
        <f>CQ$2*EXP(- CQ$1 * ($B85*_c1+$C85*_c2+$D85*_c3+'Input spectra'!$Y84))</f>
        <v>1.2549416805897337E-3</v>
      </c>
      <c r="CR85">
        <f>CR$2*EXP(- CR$1 * ($B85*_c1+$C85*_c2+$D85*_c3+'Input spectra'!$Y84))</f>
        <v>1.2196234860372779E-3</v>
      </c>
      <c r="CS85">
        <f>CS$2*EXP(- CS$1 * ($B85*_c1+$C85*_c2+$D85*_c3+'Input spectra'!$Y84))</f>
        <v>7.8504154658726307E-4</v>
      </c>
      <c r="CT85">
        <f>CT$2*EXP(- CT$1 * ($B85*_c1+$C85*_c2+$D85*_c3+'Input spectra'!$Y84))</f>
        <v>5.097688247735502E-4</v>
      </c>
      <c r="CU85">
        <f>CU$2*EXP(- CU$1 * ($B85*_c1+$C85*_c2+$D85*_c3+'Input spectra'!$Y84))</f>
        <v>3.5294597707082232E-4</v>
      </c>
      <c r="CV85">
        <f>CV$2*EXP(- CV$1 * ($B85*_c1+$C85*_c2+$D85*_c3+'Input spectra'!$Y84))</f>
        <v>2.4546842756641537E-4</v>
      </c>
      <c r="CW85">
        <f>CW$2*EXP(- CW$1 * ($B85*_c1+$C85*_c2+$D85*_c3+'Input spectra'!$Y84))</f>
        <v>1.6756544790950714E-4</v>
      </c>
      <c r="CX85">
        <f>CX$2*EXP(- CX$1 * ($B85*_c1+$C85*_c2+$D85*_c3+'Input spectra'!$Y84))</f>
        <v>1.1012156027013301E-4</v>
      </c>
      <c r="CY85">
        <f>CY$2*EXP(- CY$1 * ($B85*_c1+$C85*_c2+$D85*_c3+'Input spectra'!$Y84))</f>
        <v>6.799048135146527E-5</v>
      </c>
      <c r="CZ85">
        <f>CZ$2*EXP(- CZ$1 * ($B85*_c1+$C85*_c2+$D85*_c3+'Input spectra'!$Y84))</f>
        <v>3.7904415086981722E-5</v>
      </c>
      <c r="DA85">
        <f>DA$2*EXP(- DA$1 * ($B85*_c1+$C85*_c2+$D85*_c3+'Input spectra'!$Y84))</f>
        <v>1.7620706970790507E-5</v>
      </c>
      <c r="DB85">
        <f>DB$2*EXP(- DB$1 * ($B85*_c1+$C85*_c2+$D85*_c3+'Input spectra'!$Y84))</f>
        <v>5.5125957994520853E-6</v>
      </c>
      <c r="DC85">
        <f>DC$2*EXP(- DC$1 * ($B85*_c1+$C85*_c2+$D85*_c3+'Input spectra'!$Y84))</f>
        <v>3.5007905751426667E-7</v>
      </c>
      <c r="DD85">
        <f>DD$2*EXP(- DD$1 * ($B85*_c1+$C85*_c2+$D85*_c3+'Input spectra'!$Y84))</f>
        <v>0</v>
      </c>
      <c r="DE85">
        <f>DE$2*EXP(- DE$1 * ($B85*_c1+$C85*_c2+$D85*_c3+'Input spectra'!$Y84))</f>
        <v>0</v>
      </c>
      <c r="DF85">
        <f>DF$2*EXP(- DF$1 * ($B85*_c1+$C85*_c2+$D85*_c3+'Input spectra'!$Y84))</f>
        <v>0</v>
      </c>
      <c r="DG85">
        <f>DG$2*EXP(- DG$1 * ($B85*_c1+$C85*_c2+$D85*_c3+'Input spectra'!$Y84))</f>
        <v>0</v>
      </c>
      <c r="DH85">
        <f>DH$2*EXP(- DH$1 * ($B85*_c1+$C85*_c2+$D85*_c3+'Input spectra'!$Y84))</f>
        <v>0</v>
      </c>
      <c r="DI85">
        <f>DI$2*EXP(- DI$1 * ($B85*_c1+$C85*_c2+$D85*_c3+'Input spectra'!$Y84))</f>
        <v>0</v>
      </c>
      <c r="DJ85">
        <f>DJ$2*EXP(- DJ$1 * ($B85*_c1+$C85*_c2+$D85*_c3+'Input spectra'!$Y84))</f>
        <v>0</v>
      </c>
      <c r="DK85">
        <f>DK$2*EXP(- DK$1 * ($B85*_c1+$C85*_c2+$D85*_c3+'Input spectra'!$Y84))</f>
        <v>0</v>
      </c>
      <c r="DL85">
        <f>DL$2*EXP(- DL$1 * ($B85*_c1+$C85*_c2+$D85*_c3+'Input spectra'!$Y84))</f>
        <v>0</v>
      </c>
      <c r="DM85">
        <f>DM$2*EXP(- DM$1 * ($B85*_c1+$C85*_c2+$D85*_c3+'Input spectra'!$Y84))</f>
        <v>0</v>
      </c>
      <c r="DN85">
        <f>DN$2*EXP(- DN$1 * ($B85*_c1+$C85*_c2+$D85*_c3+'Input spectra'!$Y84))</f>
        <v>0</v>
      </c>
      <c r="DO85">
        <f>DO$2*EXP(- DO$1 * ($B85*_c1+$C85*_c2+$D85*_c3+'Input spectra'!$Y84))</f>
        <v>0</v>
      </c>
      <c r="DP85">
        <f>DP$2*EXP(- DP$1 * ($B85*_c1+$C85*_c2+$D85*_c3+'Input spectra'!$Y84))</f>
        <v>0</v>
      </c>
      <c r="DQ85">
        <f>DQ$2*EXP(- DQ$1 * ($B85*_c1+$C85*_c2+$D85*_c3+'Input spectra'!$Y84))</f>
        <v>0</v>
      </c>
      <c r="DR85">
        <f>DR$2*EXP(- DR$1 * ($B85*_c1+$C85*_c2+$D85*_c3+'Input spectra'!$Y84))</f>
        <v>0</v>
      </c>
      <c r="DS85">
        <f>DS$2*EXP(- DS$1 * ($B85*_c1+$C85*_c2+$D85*_c3+'Input spectra'!$Y84))</f>
        <v>0</v>
      </c>
      <c r="DT85">
        <f>DT$2*EXP(- DT$1 * ($B85*_c1+$C85*_c2+$D85*_c3+'Input spectra'!$Y84))</f>
        <v>0</v>
      </c>
      <c r="DU85">
        <f>DU$2*EXP(- DU$1 * ($B85*_c1+$C85*_c2+$D85*_c3+'Input spectra'!$Y84))</f>
        <v>0</v>
      </c>
      <c r="DV85">
        <f>DV$2*EXP(- DV$1 * ($B85*_c1+$C85*_c2+$D85*_c3+'Input spectra'!$Y84))</f>
        <v>0</v>
      </c>
      <c r="DW85">
        <f>DW$2*EXP(- DW$1 * ($B85*_c1+$C85*_c2+$D85*_c3+'Input spectra'!$Y84))</f>
        <v>0</v>
      </c>
      <c r="DX85">
        <f>DX$2*EXP(- DX$1 * ($B85*_c1+$C85*_c2+$D85*_c3+'Input spectra'!$Y84))</f>
        <v>0</v>
      </c>
      <c r="DY85">
        <f>DY$2*EXP(- DY$1 * ($B85*_c1+$C85*_c2+$D85*_c3+'Input spectra'!$Y84))</f>
        <v>0</v>
      </c>
      <c r="DZ85">
        <f>DZ$2*EXP(- DZ$1 * ($B85*_c1+$C85*_c2+$D85*_c3+'Input spectra'!$Y84))</f>
        <v>0</v>
      </c>
      <c r="EA85">
        <f>EA$2*EXP(- EA$1 * ($B85*_c1+$C85*_c2+$D85*_c3+'Input spectra'!$Y84))</f>
        <v>0</v>
      </c>
      <c r="EB85">
        <f>EB$2*EXP(- EB$1 * ($B85*_c1+$C85*_c2+$D85*_c3+'Input spectra'!$Y84))</f>
        <v>0</v>
      </c>
      <c r="EC85">
        <f>EC$2*EXP(- EC$1 * ($B85*_c1+$C85*_c2+$D85*_c3+'Input spectra'!$Y84))</f>
        <v>0</v>
      </c>
      <c r="ED85">
        <f>ED$2*EXP(- ED$1 * ($B85*_c1+$C85*_c2+$D85*_c3+'Input spectra'!$Y84))</f>
        <v>0</v>
      </c>
      <c r="EE85">
        <f>EE$2*EXP(- EE$1 * ($B85*_c1+$C85*_c2+$D85*_c3+'Input spectra'!$Y84))</f>
        <v>0</v>
      </c>
      <c r="EF85">
        <f>EF$2*EXP(- EF$1 * ($B85*_c1+$C85*_c2+$D85*_c3+'Input spectra'!$Y84))</f>
        <v>0</v>
      </c>
      <c r="EG85">
        <f>EG$2*EXP(- EG$1 * ($B85*_c1+$C85*_c2+$D85*_c3+'Input spectra'!$Y84))</f>
        <v>0</v>
      </c>
      <c r="EH85">
        <f>EH$2*EXP(- EH$1 * ($B85*_c1+$C85*_c2+$D85*_c3+'Input spectra'!$Y84))</f>
        <v>0</v>
      </c>
      <c r="EI85">
        <f>EI$2*EXP(- EI$1 * ($B85*_c1+$C85*_c2+$D85*_c3+'Input spectra'!$Y84))</f>
        <v>0</v>
      </c>
      <c r="EJ85">
        <f>EJ$2*EXP(- EJ$1 * ($B85*_c1+$C85*_c2+$D85*_c3+'Input spectra'!$Y84))</f>
        <v>0</v>
      </c>
      <c r="EK85">
        <f>EK$2*EXP(- EK$1 * ($B85*_c1+$C85*_c2+$D85*_c3+'Input spectra'!$Y84))</f>
        <v>0</v>
      </c>
      <c r="EL85">
        <f>EL$2*EXP(- EL$1 * ($B85*_c1+$C85*_c2+$D85*_c3+'Input spectra'!$Y84))</f>
        <v>0</v>
      </c>
      <c r="EM85">
        <f>EM$2*EXP(- EM$1 * ($B85*_c1+$C85*_c2+$D85*_c3+'Input spectra'!$Y84))</f>
        <v>0</v>
      </c>
      <c r="EN85">
        <f>EN$2*EXP(- EN$1 * ($B85*_c1+$C85*_c2+$D85*_c3+'Input spectra'!$Y84))</f>
        <v>0</v>
      </c>
      <c r="EO85">
        <f>EO$2*EXP(- EO$1 * ($B85*_c1+$C85*_c2+$D85*_c3+'Input spectra'!$Y84))</f>
        <v>0</v>
      </c>
      <c r="EP85">
        <f>EP$2*EXP(- EP$1 * ($B85*_c1+$C85*_c2+$D85*_c3+'Input spectra'!$Y84))</f>
        <v>0</v>
      </c>
      <c r="EQ85">
        <f>EQ$2*EXP(- EQ$1 * ($B85*_c1+$C85*_c2+$D85*_c3+'Input spectra'!$Y84))</f>
        <v>0</v>
      </c>
      <c r="ER85">
        <f>ER$2*EXP(- ER$1 * ($B85*_c1+$C85*_c2+$D85*_c3+'Input spectra'!$Y84))</f>
        <v>0</v>
      </c>
      <c r="ES85">
        <f>ES$2*EXP(- ES$1 * ($B85*_c1+$C85*_c2+$D85*_c3+'Input spectra'!$Y84))</f>
        <v>0</v>
      </c>
      <c r="ET85">
        <f>ET$2*EXP(- ET$1 * ($B85*_c1+$C85*_c2+$D85*_c3+'Input spectra'!$Y84))</f>
        <v>0</v>
      </c>
      <c r="EU85">
        <f>EU$2*EXP(- EU$1 * ($B85*_c1+$C85*_c2+$D85*_c3+'Input spectra'!$Y84))</f>
        <v>0</v>
      </c>
      <c r="EV85">
        <f>EV$2*EXP(- EV$1 * ($B85*_c1+$C85*_c2+$D85*_c3+'Input spectra'!$Y84))</f>
        <v>0</v>
      </c>
      <c r="EW85">
        <f>EW$2*EXP(- EW$1 * ($B85*_c1+$C85*_c2+$D85*_c3+'Input spectra'!$Y84))</f>
        <v>0</v>
      </c>
      <c r="EX85">
        <f>EX$2*EXP(- EX$1 * ($B85*_c1+$C85*_c2+$D85*_c3+'Input spectra'!$Y84))</f>
        <v>0</v>
      </c>
      <c r="EY85">
        <f>EY$2*EXP(- EY$1 * ($B85*_c1+$C85*_c2+$D85*_c3+'Input spectra'!$Y84))</f>
        <v>0</v>
      </c>
      <c r="FA85">
        <f t="shared" si="1"/>
        <v>0.87530101078504896</v>
      </c>
      <c r="FD85">
        <f>(1-EXP(-($B85*_c1+$C85*_c2+$D85*_c3+'Input spectra'!$Y84)*_t))/2</f>
        <v>1.1583959417245382E-2</v>
      </c>
      <c r="FE85">
        <f>LN(1-FD85)/(-($B85*_c1+$C85*_c2+$D85*_c3+'Input spectra'!$Y84))</f>
        <v>0.24853500143938456</v>
      </c>
    </row>
    <row r="86" spans="1:161" x14ac:dyDescent="0.25">
      <c r="A86">
        <v>695</v>
      </c>
      <c r="B86">
        <f>'Input spectra'!B85</f>
        <v>0</v>
      </c>
      <c r="C86">
        <f>'Input spectra'!D85</f>
        <v>0</v>
      </c>
      <c r="D86">
        <f>'Input spectra'!F85</f>
        <v>0</v>
      </c>
      <c r="E86">
        <f>E$2*EXP(- E$1 * ($B86*_c1+$C86*_c2+$D86*_c3+'Input spectra'!$Y85))</f>
        <v>2.0653927966864227E-2</v>
      </c>
      <c r="F86">
        <f>F$2*EXP(- F$1 * ($B86*_c1+$C86*_c2+$D86*_c3+'Input spectra'!$Y85))</f>
        <v>2.0408581998834035E-2</v>
      </c>
      <c r="G86">
        <f>G$2*EXP(- G$1 * ($B86*_c1+$C86*_c2+$D86*_c3+'Input spectra'!$Y85))</f>
        <v>2.0165065196933077E-2</v>
      </c>
      <c r="H86">
        <f>H$2*EXP(- H$1 * ($B86*_c1+$C86*_c2+$D86*_c3+'Input spectra'!$Y85))</f>
        <v>1.9923365882453602E-2</v>
      </c>
      <c r="I86">
        <f>I$2*EXP(- I$1 * ($B86*_c1+$C86*_c2+$D86*_c3+'Input spectra'!$Y85))</f>
        <v>1.968347244562145E-2</v>
      </c>
      <c r="J86">
        <f>J$2*EXP(- J$1 * ($B86*_c1+$C86*_c2+$D86*_c3+'Input spectra'!$Y85))</f>
        <v>1.9445373345208072E-2</v>
      </c>
      <c r="K86">
        <f>K$2*EXP(- K$1 * ($B86*_c1+$C86*_c2+$D86*_c3+'Input spectra'!$Y85))</f>
        <v>1.9209057108144672E-2</v>
      </c>
      <c r="L86">
        <f>L$2*EXP(- L$1 * ($B86*_c1+$C86*_c2+$D86*_c3+'Input spectra'!$Y85))</f>
        <v>1.8974512329138455E-2</v>
      </c>
      <c r="M86">
        <f>M$2*EXP(- M$1 * ($B86*_c1+$C86*_c2+$D86*_c3+'Input spectra'!$Y85))</f>
        <v>1.8741727670290961E-2</v>
      </c>
      <c r="N86">
        <f>N$2*EXP(- N$1 * ($B86*_c1+$C86*_c2+$D86*_c3+'Input spectra'!$Y85))</f>
        <v>1.8510691860718506E-2</v>
      </c>
      <c r="O86">
        <f>O$2*EXP(- O$1 * ($B86*_c1+$C86*_c2+$D86*_c3+'Input spectra'!$Y85))</f>
        <v>1.8281393696174649E-2</v>
      </c>
      <c r="P86">
        <f>P$2*EXP(- P$1 * ($B86*_c1+$C86*_c2+$D86*_c3+'Input spectra'!$Y85))</f>
        <v>1.8053822038674738E-2</v>
      </c>
      <c r="Q86">
        <f>Q$2*EXP(- Q$1 * ($B86*_c1+$C86*_c2+$D86*_c3+'Input spectra'!$Y85))</f>
        <v>1.7827965816122546E-2</v>
      </c>
      <c r="R86">
        <f>R$2*EXP(- R$1 * ($B86*_c1+$C86*_c2+$D86*_c3+'Input spectra'!$Y85))</f>
        <v>1.760381402193887E-2</v>
      </c>
      <c r="S86">
        <f>S$2*EXP(- S$1 * ($B86*_c1+$C86*_c2+$D86*_c3+'Input spectra'!$Y85))</f>
        <v>1.7381355714692195E-2</v>
      </c>
      <c r="T86">
        <f>T$2*EXP(- T$1 * ($B86*_c1+$C86*_c2+$D86*_c3+'Input spectra'!$Y85))</f>
        <v>1.7160580017731401E-2</v>
      </c>
      <c r="U86">
        <f>U$2*EXP(- U$1 * ($B86*_c1+$C86*_c2+$D86*_c3+'Input spectra'!$Y85))</f>
        <v>1.6941476118820412E-2</v>
      </c>
      <c r="V86">
        <f>V$2*EXP(- V$1 * ($B86*_c1+$C86*_c2+$D86*_c3+'Input spectra'!$Y85))</f>
        <v>1.6724033269774889E-2</v>
      </c>
      <c r="W86">
        <f>W$2*EXP(- W$1 * ($B86*_c1+$C86*_c2+$D86*_c3+'Input spectra'!$Y85))</f>
        <v>1.6508240786100893E-2</v>
      </c>
      <c r="X86">
        <f>X$2*EXP(- X$1 * ($B86*_c1+$C86*_c2+$D86*_c3+'Input spectra'!$Y85))</f>
        <v>1.6294088046635496E-2</v>
      </c>
      <c r="Y86">
        <f>Y$2*EXP(- Y$1 * ($B86*_c1+$C86*_c2+$D86*_c3+'Input spectra'!$Y85))</f>
        <v>1.6081564493189413E-2</v>
      </c>
      <c r="Z86">
        <f>Z$2*EXP(- Z$1 * ($B86*_c1+$C86*_c2+$D86*_c3+'Input spectra'!$Y85))</f>
        <v>1.5870659630191512E-2</v>
      </c>
      <c r="AA86">
        <f>AA$2*EXP(- AA$1 * ($B86*_c1+$C86*_c2+$D86*_c3+'Input spectra'!$Y85))</f>
        <v>1.566136302433534E-2</v>
      </c>
      <c r="AB86">
        <f>AB$2*EXP(- AB$1 * ($B86*_c1+$C86*_c2+$D86*_c3+'Input spectra'!$Y85))</f>
        <v>1.5453664304227493E-2</v>
      </c>
      <c r="AC86">
        <f>AC$2*EXP(- AC$1 * ($B86*_c1+$C86*_c2+$D86*_c3+'Input spectra'!$Y85))</f>
        <v>1.5247553160038011E-2</v>
      </c>
      <c r="AD86">
        <f>AD$2*EXP(- AD$1 * ($B86*_c1+$C86*_c2+$D86*_c3+'Input spectra'!$Y85))</f>
        <v>1.50430193431526E-2</v>
      </c>
      <c r="AE86">
        <f>AE$2*EXP(- AE$1 * ($B86*_c1+$C86*_c2+$D86*_c3+'Input spectra'!$Y85))</f>
        <v>1.4840052665826782E-2</v>
      </c>
      <c r="AF86">
        <f>AF$2*EXP(- AF$1 * ($B86*_c1+$C86*_c2+$D86*_c3+'Input spectra'!$Y85))</f>
        <v>1.4638643000841951E-2</v>
      </c>
      <c r="AG86">
        <f>AG$2*EXP(- AG$1 * ($B86*_c1+$C86*_c2+$D86*_c3+'Input spectra'!$Y85))</f>
        <v>1.4438780281163289E-2</v>
      </c>
      <c r="AH86">
        <f>AH$2*EXP(- AH$1 * ($B86*_c1+$C86*_c2+$D86*_c3+'Input spectra'!$Y85))</f>
        <v>1.4240454499599554E-2</v>
      </c>
      <c r="AI86">
        <f>AI$2*EXP(- AI$1 * ($B86*_c1+$C86*_c2+$D86*_c3+'Input spectra'!$Y85))</f>
        <v>1.4043655708464742E-2</v>
      </c>
      <c r="AJ86">
        <f>AJ$2*EXP(- AJ$1 * ($B86*_c1+$C86*_c2+$D86*_c3+'Input spectra'!$Y85))</f>
        <v>1.3848374019241586E-2</v>
      </c>
      <c r="AK86">
        <f>AK$2*EXP(- AK$1 * ($B86*_c1+$C86*_c2+$D86*_c3+'Input spectra'!$Y85))</f>
        <v>1.3654599602246895E-2</v>
      </c>
      <c r="AL86">
        <f>AL$2*EXP(- AL$1 * ($B86*_c1+$C86*_c2+$D86*_c3+'Input spectra'!$Y85))</f>
        <v>1.3462322686298732E-2</v>
      </c>
      <c r="AM86">
        <f>AM$2*EXP(- AM$1 * ($B86*_c1+$C86*_c2+$D86*_c3+'Input spectra'!$Y85))</f>
        <v>1.3271533558385411E-2</v>
      </c>
      <c r="AN86">
        <f>AN$2*EXP(- AN$1 * ($B86*_c1+$C86*_c2+$D86*_c3+'Input spectra'!$Y85))</f>
        <v>1.3082222563336307E-2</v>
      </c>
      <c r="AO86">
        <f>AO$2*EXP(- AO$1 * ($B86*_c1+$C86*_c2+$D86*_c3+'Input spectra'!$Y85))</f>
        <v>1.2894380103494439E-2</v>
      </c>
      <c r="AP86">
        <f>AP$2*EXP(- AP$1 * ($B86*_c1+$C86*_c2+$D86*_c3+'Input spectra'!$Y85))</f>
        <v>1.2707996638390902E-2</v>
      </c>
      <c r="AQ86">
        <f>AQ$2*EXP(- AQ$1 * ($B86*_c1+$C86*_c2+$D86*_c3+'Input spectra'!$Y85))</f>
        <v>1.2523062684421027E-2</v>
      </c>
      <c r="AR86">
        <f>AR$2*EXP(- AR$1 * ($B86*_c1+$C86*_c2+$D86*_c3+'Input spectra'!$Y85))</f>
        <v>1.2339568814522335E-2</v>
      </c>
      <c r="AS86">
        <f>AS$2*EXP(- AS$1 * ($B86*_c1+$C86*_c2+$D86*_c3+'Input spectra'!$Y85))</f>
        <v>1.2157505657854268E-2</v>
      </c>
      <c r="AT86">
        <f>AT$2*EXP(- AT$1 * ($B86*_c1+$C86*_c2+$D86*_c3+'Input spectra'!$Y85))</f>
        <v>1.197686389947965E-2</v>
      </c>
      <c r="AU86">
        <f>AU$2*EXP(- AU$1 * ($B86*_c1+$C86*_c2+$D86*_c3+'Input spectra'!$Y85))</f>
        <v>1.1797634280047884E-2</v>
      </c>
      <c r="AV86">
        <f>AV$2*EXP(- AV$1 * ($B86*_c1+$C86*_c2+$D86*_c3+'Input spectra'!$Y85))</f>
        <v>1.1619807595479944E-2</v>
      </c>
      <c r="AW86">
        <f>AW$2*EXP(- AW$1 * ($B86*_c1+$C86*_c2+$D86*_c3+'Input spectra'!$Y85))</f>
        <v>1.1443374696655012E-2</v>
      </c>
      <c r="AX86">
        <f>AX$2*EXP(- AX$1 * ($B86*_c1+$C86*_c2+$D86*_c3+'Input spectra'!$Y85))</f>
        <v>1.1268326489098894E-2</v>
      </c>
      <c r="AY86">
        <f>AY$2*EXP(- AY$1 * ($B86*_c1+$C86*_c2+$D86*_c3+'Input spectra'!$Y85))</f>
        <v>1.0015106703522517E-2</v>
      </c>
      <c r="AZ86">
        <f>AZ$2*EXP(- AZ$1 * ($B86*_c1+$C86*_c2+$D86*_c3+'Input spectra'!$Y85))</f>
        <v>8.5562196773563762E-3</v>
      </c>
      <c r="BA86">
        <f>BA$2*EXP(- BA$1 * ($B86*_c1+$C86*_c2+$D86*_c3+'Input spectra'!$Y85))</f>
        <v>7.7009326845581746E-3</v>
      </c>
      <c r="BB86">
        <f>BB$2*EXP(- BB$1 * ($B86*_c1+$C86*_c2+$D86*_c3+'Input spectra'!$Y85))</f>
        <v>7.0530427351157658E-3</v>
      </c>
      <c r="BC86">
        <f>BC$2*EXP(- BC$1 * ($B86*_c1+$C86*_c2+$D86*_c3+'Input spectra'!$Y85))</f>
        <v>6.5236512632625603E-3</v>
      </c>
      <c r="BD86">
        <f>BD$2*EXP(- BD$1 * ($B86*_c1+$C86*_c2+$D86*_c3+'Input spectra'!$Y85))</f>
        <v>6.0742188824139606E-3</v>
      </c>
      <c r="BE86">
        <f>BE$2*EXP(- BE$1 * ($B86*_c1+$C86*_c2+$D86*_c3+'Input spectra'!$Y85))</f>
        <v>5.6836260204369124E-3</v>
      </c>
      <c r="BF86">
        <f>BF$2*EXP(- BF$1 * ($B86*_c1+$C86*_c2+$D86*_c3+'Input spectra'!$Y85))</f>
        <v>5.3387054906762262E-3</v>
      </c>
      <c r="BG86">
        <f>BG$2*EXP(- BG$1 * ($B86*_c1+$C86*_c2+$D86*_c3+'Input spectra'!$Y85))</f>
        <v>5.0305412253031931E-3</v>
      </c>
      <c r="BH86">
        <f>BH$2*EXP(- BH$1 * ($B86*_c1+$C86*_c2+$D86*_c3+'Input spectra'!$Y85))</f>
        <v>4.7527384353113515E-3</v>
      </c>
      <c r="BI86">
        <f>BI$2*EXP(- BI$1 * ($B86*_c1+$C86*_c2+$D86*_c3+'Input spectra'!$Y85))</f>
        <v>4.500512580879806E-3</v>
      </c>
      <c r="BJ86">
        <f>BJ$2*EXP(- BJ$1 * ($B86*_c1+$C86*_c2+$D86*_c3+'Input spectra'!$Y85))</f>
        <v>4.2701662922220223E-3</v>
      </c>
      <c r="BK86">
        <f>BK$2*EXP(- BK$1 * ($B86*_c1+$C86*_c2+$D86*_c3+'Input spectra'!$Y85))</f>
        <v>4.0587686518032259E-3</v>
      </c>
      <c r="BL86">
        <f>BL$2*EXP(- BL$1 * ($B86*_c1+$C86*_c2+$D86*_c3+'Input spectra'!$Y85))</f>
        <v>3.8639481092003335E-3</v>
      </c>
      <c r="BM86">
        <f>BM$2*EXP(- BM$1 * ($B86*_c1+$C86*_c2+$D86*_c3+'Input spectra'!$Y85))</f>
        <v>3.6837530518407857E-3</v>
      </c>
      <c r="BN86">
        <f>BN$2*EXP(- BN$1 * ($B86*_c1+$C86*_c2+$D86*_c3+'Input spectra'!$Y85))</f>
        <v>3.5165546259611586E-3</v>
      </c>
      <c r="BO86">
        <f>BO$2*EXP(- BO$1 * ($B86*_c1+$C86*_c2+$D86*_c3+'Input spectra'!$Y85))</f>
        <v>3.3609770102244591E-3</v>
      </c>
      <c r="BP86">
        <f>BP$2*EXP(- BP$1 * ($B86*_c1+$C86*_c2+$D86*_c3+'Input spectra'!$Y85))</f>
        <v>3.2158461354742656E-3</v>
      </c>
      <c r="BQ86">
        <f>BQ$2*EXP(- BQ$1 * ($B86*_c1+$C86*_c2+$D86*_c3+'Input spectra'!$Y85))</f>
        <v>3.08015116016892E-3</v>
      </c>
      <c r="BR86">
        <f>BR$2*EXP(- BR$1 * ($B86*_c1+$C86*_c2+$D86*_c3+'Input spectra'!$Y85))</f>
        <v>2.9530149887593503E-3</v>
      </c>
      <c r="BS86">
        <f>BS$2*EXP(- BS$1 * ($B86*_c1+$C86*_c2+$D86*_c3+'Input spectra'!$Y85))</f>
        <v>2.8336713419638403E-3</v>
      </c>
      <c r="BT86">
        <f>BT$2*EXP(- BT$1 * ($B86*_c1+$C86*_c2+$D86*_c3+'Input spectra'!$Y85))</f>
        <v>2.7214466660476998E-3</v>
      </c>
      <c r="BU86">
        <f>BU$2*EXP(- BU$1 * ($B86*_c1+$C86*_c2+$D86*_c3+'Input spectra'!$Y85))</f>
        <v>2.6157456774181203E-3</v>
      </c>
      <c r="BV86">
        <f>BV$2*EXP(- BV$1 * ($B86*_c1+$C86*_c2+$D86*_c3+'Input spectra'!$Y85))</f>
        <v>2.5160396801304193E-3</v>
      </c>
      <c r="BW86">
        <f>BW$2*EXP(- BW$1 * ($B86*_c1+$C86*_c2+$D86*_c3+'Input spectra'!$Y85))</f>
        <v>2.4218570275946218E-3</v>
      </c>
      <c r="BX86">
        <f>BX$2*EXP(- BX$1 * ($B86*_c1+$C86*_c2+$D86*_c3+'Input spectra'!$Y85))</f>
        <v>2.332775262901919E-3</v>
      </c>
      <c r="BY86">
        <f>BY$2*EXP(- BY$1 * ($B86*_c1+$C86*_c2+$D86*_c3+'Input spectra'!$Y85))</f>
        <v>2.2484145880651792E-3</v>
      </c>
      <c r="BZ86">
        <f>BZ$2*EXP(- BZ$1 * ($B86*_c1+$C86*_c2+$D86*_c3+'Input spectra'!$Y85))</f>
        <v>2.1684323960879841E-3</v>
      </c>
      <c r="CA86">
        <f>CA$2*EXP(- CA$1 * ($B86*_c1+$C86*_c2+$D86*_c3+'Input spectra'!$Y85))</f>
        <v>2.0925186609985626E-3</v>
      </c>
      <c r="CB86">
        <f>CB$2*EXP(- CB$1 * ($B86*_c1+$C86*_c2+$D86*_c3+'Input spectra'!$Y85))</f>
        <v>2.0203920264047111E-3</v>
      </c>
      <c r="CC86">
        <f>CC$2*EXP(- CC$1 * ($B86*_c1+$C86*_c2+$D86*_c3+'Input spectra'!$Y85))</f>
        <v>1.9517964672344369E-3</v>
      </c>
      <c r="CD86">
        <f>CD$2*EXP(- CD$1 * ($B86*_c1+$C86*_c2+$D86*_c3+'Input spectra'!$Y85))</f>
        <v>1.8864984252302626E-3</v>
      </c>
      <c r="CE86">
        <f>CE$2*EXP(- CE$1 * ($B86*_c1+$C86*_c2+$D86*_c3+'Input spectra'!$Y85))</f>
        <v>1.8242843386420324E-3</v>
      </c>
      <c r="CF86">
        <f>CF$2*EXP(- CF$1 * ($B86*_c1+$C86*_c2+$D86*_c3+'Input spectra'!$Y85))</f>
        <v>1.7649585019630673E-3</v>
      </c>
      <c r="CG86">
        <f>CG$2*EXP(- CG$1 * ($B86*_c1+$C86*_c2+$D86*_c3+'Input spectra'!$Y85))</f>
        <v>1.7083412035931987E-3</v>
      </c>
      <c r="CH86">
        <f>CH$2*EXP(- CH$1 * ($B86*_c1+$C86*_c2+$D86*_c3+'Input spectra'!$Y85))</f>
        <v>1.6542670988019652E-3</v>
      </c>
      <c r="CI86">
        <f>CI$2*EXP(- CI$1 * ($B86*_c1+$C86*_c2+$D86*_c3+'Input spectra'!$Y85))</f>
        <v>1.6025837829043048E-3</v>
      </c>
      <c r="CJ86">
        <f>CJ$2*EXP(- CJ$1 * ($B86*_c1+$C86*_c2+$D86*_c3+'Input spectra'!$Y85))</f>
        <v>1.5531505355940716E-3</v>
      </c>
      <c r="CK86">
        <f>CK$2*EXP(- CK$1 * ($B86*_c1+$C86*_c2+$D86*_c3+'Input spectra'!$Y85))</f>
        <v>1.5058372122417176E-3</v>
      </c>
      <c r="CL86">
        <f>CL$2*EXP(- CL$1 * ($B86*_c1+$C86*_c2+$D86*_c3+'Input spectra'!$Y85))</f>
        <v>1.4605232619042602E-3</v>
      </c>
      <c r="CM86">
        <f>CM$2*EXP(- CM$1 * ($B86*_c1+$C86*_c2+$D86*_c3+'Input spectra'!$Y85))</f>
        <v>1.4170968550114714E-3</v>
      </c>
      <c r="CN86">
        <f>CN$2*EXP(- CN$1 * ($B86*_c1+$C86*_c2+$D86*_c3+'Input spectra'!$Y85))</f>
        <v>1.3754541063306536E-3</v>
      </c>
      <c r="CO86">
        <f>CO$2*EXP(- CO$1 * ($B86*_c1+$C86*_c2+$D86*_c3+'Input spectra'!$Y85))</f>
        <v>1.335498380988781E-3</v>
      </c>
      <c r="CP86">
        <f>CP$2*EXP(- CP$1 * ($B86*_c1+$C86*_c2+$D86*_c3+'Input spectra'!$Y85))</f>
        <v>1.2971396731351454E-3</v>
      </c>
      <c r="CQ86">
        <f>CQ$2*EXP(- CQ$1 * ($B86*_c1+$C86*_c2+$D86*_c3+'Input spectra'!$Y85))</f>
        <v>1.2602940483307846E-3</v>
      </c>
      <c r="CR86">
        <f>CR$2*EXP(- CR$1 * ($B86*_c1+$C86*_c2+$D86*_c3+'Input spectra'!$Y85))</f>
        <v>1.2248831420088875E-3</v>
      </c>
      <c r="CS86">
        <f>CS$2*EXP(- CS$1 * ($B86*_c1+$C86*_c2+$D86*_c3+'Input spectra'!$Y85))</f>
        <v>7.8846434176835863E-4</v>
      </c>
      <c r="CT86">
        <f>CT$2*EXP(- CT$1 * ($B86*_c1+$C86*_c2+$D86*_c3+'Input spectra'!$Y85))</f>
        <v>5.120156378360561E-4</v>
      </c>
      <c r="CU86">
        <f>CU$2*EXP(- CU$1 * ($B86*_c1+$C86*_c2+$D86*_c3+'Input spectra'!$Y85))</f>
        <v>3.5451835552794054E-4</v>
      </c>
      <c r="CV86">
        <f>CV$2*EXP(- CV$1 * ($B86*_c1+$C86*_c2+$D86*_c3+'Input spectra'!$Y85))</f>
        <v>2.4657365210161363E-4</v>
      </c>
      <c r="CW86">
        <f>CW$2*EXP(- CW$1 * ($B86*_c1+$C86*_c2+$D86*_c3+'Input spectra'!$Y85))</f>
        <v>1.6832787312747808E-4</v>
      </c>
      <c r="CX86">
        <f>CX$2*EXP(- CX$1 * ($B86*_c1+$C86*_c2+$D86*_c3+'Input spectra'!$Y85))</f>
        <v>1.1062784626577437E-4</v>
      </c>
      <c r="CY86">
        <f>CY$2*EXP(- CY$1 * ($B86*_c1+$C86*_c2+$D86*_c3+'Input spectra'!$Y85))</f>
        <v>6.830629892477555E-5</v>
      </c>
      <c r="CZ86">
        <f>CZ$2*EXP(- CZ$1 * ($B86*_c1+$C86*_c2+$D86*_c3+'Input spectra'!$Y85))</f>
        <v>3.8082282902399327E-5</v>
      </c>
      <c r="DA86">
        <f>DA$2*EXP(- DA$1 * ($B86*_c1+$C86*_c2+$D86*_c3+'Input spectra'!$Y85))</f>
        <v>1.7704229951125424E-5</v>
      </c>
      <c r="DB86">
        <f>DB$2*EXP(- DB$1 * ($B86*_c1+$C86*_c2+$D86*_c3+'Input spectra'!$Y85))</f>
        <v>5.5389876871223079E-6</v>
      </c>
      <c r="DC86">
        <f>DC$2*EXP(- DC$1 * ($B86*_c1+$C86*_c2+$D86*_c3+'Input spectra'!$Y85))</f>
        <v>3.5177171665213163E-7</v>
      </c>
      <c r="DD86">
        <f>DD$2*EXP(- DD$1 * ($B86*_c1+$C86*_c2+$D86*_c3+'Input spectra'!$Y85))</f>
        <v>0</v>
      </c>
      <c r="DE86">
        <f>DE$2*EXP(- DE$1 * ($B86*_c1+$C86*_c2+$D86*_c3+'Input spectra'!$Y85))</f>
        <v>0</v>
      </c>
      <c r="DF86">
        <f>DF$2*EXP(- DF$1 * ($B86*_c1+$C86*_c2+$D86*_c3+'Input spectra'!$Y85))</f>
        <v>0</v>
      </c>
      <c r="DG86">
        <f>DG$2*EXP(- DG$1 * ($B86*_c1+$C86*_c2+$D86*_c3+'Input spectra'!$Y85))</f>
        <v>0</v>
      </c>
      <c r="DH86">
        <f>DH$2*EXP(- DH$1 * ($B86*_c1+$C86*_c2+$D86*_c3+'Input spectra'!$Y85))</f>
        <v>0</v>
      </c>
      <c r="DI86">
        <f>DI$2*EXP(- DI$1 * ($B86*_c1+$C86*_c2+$D86*_c3+'Input spectra'!$Y85))</f>
        <v>0</v>
      </c>
      <c r="DJ86">
        <f>DJ$2*EXP(- DJ$1 * ($B86*_c1+$C86*_c2+$D86*_c3+'Input spectra'!$Y85))</f>
        <v>0</v>
      </c>
      <c r="DK86">
        <f>DK$2*EXP(- DK$1 * ($B86*_c1+$C86*_c2+$D86*_c3+'Input spectra'!$Y85))</f>
        <v>0</v>
      </c>
      <c r="DL86">
        <f>DL$2*EXP(- DL$1 * ($B86*_c1+$C86*_c2+$D86*_c3+'Input spectra'!$Y85))</f>
        <v>0</v>
      </c>
      <c r="DM86">
        <f>DM$2*EXP(- DM$1 * ($B86*_c1+$C86*_c2+$D86*_c3+'Input spectra'!$Y85))</f>
        <v>0</v>
      </c>
      <c r="DN86">
        <f>DN$2*EXP(- DN$1 * ($B86*_c1+$C86*_c2+$D86*_c3+'Input spectra'!$Y85))</f>
        <v>0</v>
      </c>
      <c r="DO86">
        <f>DO$2*EXP(- DO$1 * ($B86*_c1+$C86*_c2+$D86*_c3+'Input spectra'!$Y85))</f>
        <v>0</v>
      </c>
      <c r="DP86">
        <f>DP$2*EXP(- DP$1 * ($B86*_c1+$C86*_c2+$D86*_c3+'Input spectra'!$Y85))</f>
        <v>0</v>
      </c>
      <c r="DQ86">
        <f>DQ$2*EXP(- DQ$1 * ($B86*_c1+$C86*_c2+$D86*_c3+'Input spectra'!$Y85))</f>
        <v>0</v>
      </c>
      <c r="DR86">
        <f>DR$2*EXP(- DR$1 * ($B86*_c1+$C86*_c2+$D86*_c3+'Input spectra'!$Y85))</f>
        <v>0</v>
      </c>
      <c r="DS86">
        <f>DS$2*EXP(- DS$1 * ($B86*_c1+$C86*_c2+$D86*_c3+'Input spectra'!$Y85))</f>
        <v>0</v>
      </c>
      <c r="DT86">
        <f>DT$2*EXP(- DT$1 * ($B86*_c1+$C86*_c2+$D86*_c3+'Input spectra'!$Y85))</f>
        <v>0</v>
      </c>
      <c r="DU86">
        <f>DU$2*EXP(- DU$1 * ($B86*_c1+$C86*_c2+$D86*_c3+'Input spectra'!$Y85))</f>
        <v>0</v>
      </c>
      <c r="DV86">
        <f>DV$2*EXP(- DV$1 * ($B86*_c1+$C86*_c2+$D86*_c3+'Input spectra'!$Y85))</f>
        <v>0</v>
      </c>
      <c r="DW86">
        <f>DW$2*EXP(- DW$1 * ($B86*_c1+$C86*_c2+$D86*_c3+'Input spectra'!$Y85))</f>
        <v>0</v>
      </c>
      <c r="DX86">
        <f>DX$2*EXP(- DX$1 * ($B86*_c1+$C86*_c2+$D86*_c3+'Input spectra'!$Y85))</f>
        <v>0</v>
      </c>
      <c r="DY86">
        <f>DY$2*EXP(- DY$1 * ($B86*_c1+$C86*_c2+$D86*_c3+'Input spectra'!$Y85))</f>
        <v>0</v>
      </c>
      <c r="DZ86">
        <f>DZ$2*EXP(- DZ$1 * ($B86*_c1+$C86*_c2+$D86*_c3+'Input spectra'!$Y85))</f>
        <v>0</v>
      </c>
      <c r="EA86">
        <f>EA$2*EXP(- EA$1 * ($B86*_c1+$C86*_c2+$D86*_c3+'Input spectra'!$Y85))</f>
        <v>0</v>
      </c>
      <c r="EB86">
        <f>EB$2*EXP(- EB$1 * ($B86*_c1+$C86*_c2+$D86*_c3+'Input spectra'!$Y85))</f>
        <v>0</v>
      </c>
      <c r="EC86">
        <f>EC$2*EXP(- EC$1 * ($B86*_c1+$C86*_c2+$D86*_c3+'Input spectra'!$Y85))</f>
        <v>0</v>
      </c>
      <c r="ED86">
        <f>ED$2*EXP(- ED$1 * ($B86*_c1+$C86*_c2+$D86*_c3+'Input spectra'!$Y85))</f>
        <v>0</v>
      </c>
      <c r="EE86">
        <f>EE$2*EXP(- EE$1 * ($B86*_c1+$C86*_c2+$D86*_c3+'Input spectra'!$Y85))</f>
        <v>0</v>
      </c>
      <c r="EF86">
        <f>EF$2*EXP(- EF$1 * ($B86*_c1+$C86*_c2+$D86*_c3+'Input spectra'!$Y85))</f>
        <v>0</v>
      </c>
      <c r="EG86">
        <f>EG$2*EXP(- EG$1 * ($B86*_c1+$C86*_c2+$D86*_c3+'Input spectra'!$Y85))</f>
        <v>0</v>
      </c>
      <c r="EH86">
        <f>EH$2*EXP(- EH$1 * ($B86*_c1+$C86*_c2+$D86*_c3+'Input spectra'!$Y85))</f>
        <v>0</v>
      </c>
      <c r="EI86">
        <f>EI$2*EXP(- EI$1 * ($B86*_c1+$C86*_c2+$D86*_c3+'Input spectra'!$Y85))</f>
        <v>0</v>
      </c>
      <c r="EJ86">
        <f>EJ$2*EXP(- EJ$1 * ($B86*_c1+$C86*_c2+$D86*_c3+'Input spectra'!$Y85))</f>
        <v>0</v>
      </c>
      <c r="EK86">
        <f>EK$2*EXP(- EK$1 * ($B86*_c1+$C86*_c2+$D86*_c3+'Input spectra'!$Y85))</f>
        <v>0</v>
      </c>
      <c r="EL86">
        <f>EL$2*EXP(- EL$1 * ($B86*_c1+$C86*_c2+$D86*_c3+'Input spectra'!$Y85))</f>
        <v>0</v>
      </c>
      <c r="EM86">
        <f>EM$2*EXP(- EM$1 * ($B86*_c1+$C86*_c2+$D86*_c3+'Input spectra'!$Y85))</f>
        <v>0</v>
      </c>
      <c r="EN86">
        <f>EN$2*EXP(- EN$1 * ($B86*_c1+$C86*_c2+$D86*_c3+'Input spectra'!$Y85))</f>
        <v>0</v>
      </c>
      <c r="EO86">
        <f>EO$2*EXP(- EO$1 * ($B86*_c1+$C86*_c2+$D86*_c3+'Input spectra'!$Y85))</f>
        <v>0</v>
      </c>
      <c r="EP86">
        <f>EP$2*EXP(- EP$1 * ($B86*_c1+$C86*_c2+$D86*_c3+'Input spectra'!$Y85))</f>
        <v>0</v>
      </c>
      <c r="EQ86">
        <f>EQ$2*EXP(- EQ$1 * ($B86*_c1+$C86*_c2+$D86*_c3+'Input spectra'!$Y85))</f>
        <v>0</v>
      </c>
      <c r="ER86">
        <f>ER$2*EXP(- ER$1 * ($B86*_c1+$C86*_c2+$D86*_c3+'Input spectra'!$Y85))</f>
        <v>0</v>
      </c>
      <c r="ES86">
        <f>ES$2*EXP(- ES$1 * ($B86*_c1+$C86*_c2+$D86*_c3+'Input spectra'!$Y85))</f>
        <v>0</v>
      </c>
      <c r="ET86">
        <f>ET$2*EXP(- ET$1 * ($B86*_c1+$C86*_c2+$D86*_c3+'Input spectra'!$Y85))</f>
        <v>0</v>
      </c>
      <c r="EU86">
        <f>EU$2*EXP(- EU$1 * ($B86*_c1+$C86*_c2+$D86*_c3+'Input spectra'!$Y85))</f>
        <v>0</v>
      </c>
      <c r="EV86">
        <f>EV$2*EXP(- EV$1 * ($B86*_c1+$C86*_c2+$D86*_c3+'Input spectra'!$Y85))</f>
        <v>0</v>
      </c>
      <c r="EW86">
        <f>EW$2*EXP(- EW$1 * ($B86*_c1+$C86*_c2+$D86*_c3+'Input spectra'!$Y85))</f>
        <v>0</v>
      </c>
      <c r="EX86">
        <f>EX$2*EXP(- EX$1 * ($B86*_c1+$C86*_c2+$D86*_c3+'Input spectra'!$Y85))</f>
        <v>0</v>
      </c>
      <c r="EY86">
        <f>EY$2*EXP(- EY$1 * ($B86*_c1+$C86*_c2+$D86*_c3+'Input spectra'!$Y85))</f>
        <v>0</v>
      </c>
      <c r="FA86">
        <f t="shared" si="1"/>
        <v>0.87643641609468614</v>
      </c>
      <c r="FD86">
        <f>(1-EXP(-($B86*_c1+$C86*_c2+$D86*_c3+'Input spectra'!$Y85)*_t))/2</f>
        <v>1.1468463492756042E-2</v>
      </c>
      <c r="FE86">
        <f>LN(1-FD86)/(-($B86*_c1+$C86*_c2+$D86*_c3+'Input spectra'!$Y85))</f>
        <v>0.24854977808598186</v>
      </c>
    </row>
    <row r="87" spans="1:161" x14ac:dyDescent="0.25">
      <c r="A87">
        <v>700</v>
      </c>
      <c r="B87">
        <f>'Input spectra'!B86</f>
        <v>0</v>
      </c>
      <c r="C87">
        <f>'Input spectra'!D86</f>
        <v>0</v>
      </c>
      <c r="D87">
        <f>'Input spectra'!F86</f>
        <v>0</v>
      </c>
      <c r="E87">
        <f>E$2*EXP(- E$1 * ($B87*_c1+$C87*_c2+$D87*_c3+'Input spectra'!$Y86))</f>
        <v>2.0653927966864227E-2</v>
      </c>
      <c r="F87">
        <f>F$2*EXP(- F$1 * ($B87*_c1+$C87*_c2+$D87*_c3+'Input spectra'!$Y86))</f>
        <v>2.0408926921592869E-2</v>
      </c>
      <c r="G87">
        <f>G$2*EXP(- G$1 * ($B87*_c1+$C87*_c2+$D87*_c3+'Input spectra'!$Y86))</f>
        <v>2.0165746816919829E-2</v>
      </c>
      <c r="H87">
        <f>H$2*EXP(- H$1 * ($B87*_c1+$C87*_c2+$D87*_c3+'Input spectra'!$Y86))</f>
        <v>1.9924376066081686E-2</v>
      </c>
      <c r="I87">
        <f>I$2*EXP(- I$1 * ($B87*_c1+$C87*_c2+$D87*_c3+'Input spectra'!$Y86))</f>
        <v>1.9684803150466834E-2</v>
      </c>
      <c r="J87">
        <f>J$2*EXP(- J$1 * ($B87*_c1+$C87*_c2+$D87*_c3+'Input spectra'!$Y86))</f>
        <v>1.944701661923327E-2</v>
      </c>
      <c r="K87">
        <f>K$2*EXP(- K$1 * ($B87*_c1+$C87*_c2+$D87*_c3+'Input spectra'!$Y86))</f>
        <v>1.9211005088928455E-2</v>
      </c>
      <c r="L87">
        <f>L$2*EXP(- L$1 * ($B87*_c1+$C87*_c2+$D87*_c3+'Input spectra'!$Y86))</f>
        <v>1.8976757243111236E-2</v>
      </c>
      <c r="M87">
        <f>M$2*EXP(- M$1 * ($B87*_c1+$C87*_c2+$D87*_c3+'Input spectra'!$Y86))</f>
        <v>1.8744261831975841E-2</v>
      </c>
      <c r="N87">
        <f>N$2*EXP(- N$1 * ($B87*_c1+$C87*_c2+$D87*_c3+'Input spectra'!$Y86))</f>
        <v>1.8513507671977902E-2</v>
      </c>
      <c r="O87">
        <f>O$2*EXP(- O$1 * ($B87*_c1+$C87*_c2+$D87*_c3+'Input spectra'!$Y86))</f>
        <v>1.8284483645462507E-2</v>
      </c>
      <c r="P87">
        <f>P$2*EXP(- P$1 * ($B87*_c1+$C87*_c2+$D87*_c3+'Input spectra'!$Y86))</f>
        <v>1.8057178700294281E-2</v>
      </c>
      <c r="Q87">
        <f>Q$2*EXP(- Q$1 * ($B87*_c1+$C87*_c2+$D87*_c3+'Input spectra'!$Y86))</f>
        <v>1.7831581849489495E-2</v>
      </c>
      <c r="R87">
        <f>R$2*EXP(- R$1 * ($B87*_c1+$C87*_c2+$D87*_c3+'Input spectra'!$Y86))</f>
        <v>1.7607682170850139E-2</v>
      </c>
      <c r="S87">
        <f>S$2*EXP(- S$1 * ($B87*_c1+$C87*_c2+$D87*_c3+'Input spectra'!$Y86))</f>
        <v>1.7385468806599989E-2</v>
      </c>
      <c r="T87">
        <f>T$2*EXP(- T$1 * ($B87*_c1+$C87*_c2+$D87*_c3+'Input spectra'!$Y86))</f>
        <v>1.7164930963022712E-2</v>
      </c>
      <c r="U87">
        <f>U$2*EXP(- U$1 * ($B87*_c1+$C87*_c2+$D87*_c3+'Input spectra'!$Y86))</f>
        <v>1.6946057910101849E-2</v>
      </c>
      <c r="V87">
        <f>V$2*EXP(- V$1 * ($B87*_c1+$C87*_c2+$D87*_c3+'Input spectra'!$Y86))</f>
        <v>1.6728838981162814E-2</v>
      </c>
      <c r="W87">
        <f>W$2*EXP(- W$1 * ($B87*_c1+$C87*_c2+$D87*_c3+'Input spectra'!$Y86))</f>
        <v>1.651326357251685E-2</v>
      </c>
      <c r="X87">
        <f>X$2*EXP(- X$1 * ($B87*_c1+$C87*_c2+$D87*_c3+'Input spectra'!$Y86))</f>
        <v>1.6299321143106872E-2</v>
      </c>
      <c r="Y87">
        <f>Y$2*EXP(- Y$1 * ($B87*_c1+$C87*_c2+$D87*_c3+'Input spectra'!$Y86))</f>
        <v>1.6087001214155267E-2</v>
      </c>
      <c r="Z87">
        <f>Z$2*EXP(- Z$1 * ($B87*_c1+$C87*_c2+$D87*_c3+'Input spectra'!$Y86))</f>
        <v>1.5876293368813625E-2</v>
      </c>
      <c r="AA87">
        <f>AA$2*EXP(- AA$1 * ($B87*_c1+$C87*_c2+$D87*_c3+'Input spectra'!$Y86))</f>
        <v>1.5667187251814353E-2</v>
      </c>
      <c r="AB87">
        <f>AB$2*EXP(- AB$1 * ($B87*_c1+$C87*_c2+$D87*_c3+'Input spectra'!$Y86))</f>
        <v>1.5459672569124172E-2</v>
      </c>
      <c r="AC87">
        <f>AC$2*EXP(- AC$1 * ($B87*_c1+$C87*_c2+$D87*_c3+'Input spectra'!$Y86))</f>
        <v>1.5253739087599555E-2</v>
      </c>
      <c r="AD87">
        <f>AD$2*EXP(- AD$1 * ($B87*_c1+$C87*_c2+$D87*_c3+'Input spectra'!$Y86))</f>
        <v>1.5049376634643985E-2</v>
      </c>
      <c r="AE87">
        <f>AE$2*EXP(- AE$1 * ($B87*_c1+$C87*_c2+$D87*_c3+'Input spectra'!$Y86))</f>
        <v>1.4846575097867094E-2</v>
      </c>
      <c r="AF87">
        <f>AF$2*EXP(- AF$1 * ($B87*_c1+$C87*_c2+$D87*_c3+'Input spectra'!$Y86))</f>
        <v>1.464532442474569E-2</v>
      </c>
      <c r="AG87">
        <f>AG$2*EXP(- AG$1 * ($B87*_c1+$C87*_c2+$D87*_c3+'Input spectra'!$Y86))</f>
        <v>1.4445614622286584E-2</v>
      </c>
      <c r="AH87">
        <f>AH$2*EXP(- AH$1 * ($B87*_c1+$C87*_c2+$D87*_c3+'Input spectra'!$Y86))</f>
        <v>1.4247435756691282E-2</v>
      </c>
      <c r="AI87">
        <f>AI$2*EXP(- AI$1 * ($B87*_c1+$C87*_c2+$D87*_c3+'Input spectra'!$Y86))</f>
        <v>1.4050777953022502E-2</v>
      </c>
      <c r="AJ87">
        <f>AJ$2*EXP(- AJ$1 * ($B87*_c1+$C87*_c2+$D87*_c3+'Input spectra'!$Y86))</f>
        <v>1.3855631394872493E-2</v>
      </c>
      <c r="AK87">
        <f>AK$2*EXP(- AK$1 * ($B87*_c1+$C87*_c2+$D87*_c3+'Input spectra'!$Y86))</f>
        <v>1.3661986324033183E-2</v>
      </c>
      <c r="AL87">
        <f>AL$2*EXP(- AL$1 * ($B87*_c1+$C87*_c2+$D87*_c3+'Input spectra'!$Y86))</f>
        <v>1.3469833040168107E-2</v>
      </c>
      <c r="AM87">
        <f>AM$2*EXP(- AM$1 * ($B87*_c1+$C87*_c2+$D87*_c3+'Input spectra'!$Y86))</f>
        <v>1.3279161900486124E-2</v>
      </c>
      <c r="AN87">
        <f>AN$2*EXP(- AN$1 * ($B87*_c1+$C87*_c2+$D87*_c3+'Input spectra'!$Y86))</f>
        <v>1.3089963319416939E-2</v>
      </c>
      <c r="AO87">
        <f>AO$2*EXP(- AO$1 * ($B87*_c1+$C87*_c2+$D87*_c3+'Input spectra'!$Y86))</f>
        <v>1.2902227768288343E-2</v>
      </c>
      <c r="AP87">
        <f>AP$2*EXP(- AP$1 * ($B87*_c1+$C87*_c2+$D87*_c3+'Input spectra'!$Y86))</f>
        <v>1.2715945775005273E-2</v>
      </c>
      <c r="AQ87">
        <f>AQ$2*EXP(- AQ$1 * ($B87*_c1+$C87*_c2+$D87*_c3+'Input spectra'!$Y86))</f>
        <v>1.2531107923730583E-2</v>
      </c>
      <c r="AR87">
        <f>AR$2*EXP(- AR$1 * ($B87*_c1+$C87*_c2+$D87*_c3+'Input spectra'!$Y86))</f>
        <v>1.2347704854567551E-2</v>
      </c>
      <c r="AS87">
        <f>AS$2*EXP(- AS$1 * ($B87*_c1+$C87*_c2+$D87*_c3+'Input spectra'!$Y86))</f>
        <v>1.2165727263244159E-2</v>
      </c>
      <c r="AT87">
        <f>AT$2*EXP(- AT$1 * ($B87*_c1+$C87*_c2+$D87*_c3+'Input spectra'!$Y86))</f>
        <v>1.1985165900799063E-2</v>
      </c>
      <c r="AU87">
        <f>AU$2*EXP(- AU$1 * ($B87*_c1+$C87*_c2+$D87*_c3+'Input spectra'!$Y86))</f>
        <v>1.1806011573269253E-2</v>
      </c>
      <c r="AV87">
        <f>AV$2*EXP(- AV$1 * ($B87*_c1+$C87*_c2+$D87*_c3+'Input spectra'!$Y86))</f>
        <v>1.1628255141379506E-2</v>
      </c>
      <c r="AW87">
        <f>AW$2*EXP(- AW$1 * ($B87*_c1+$C87*_c2+$D87*_c3+'Input spectra'!$Y86))</f>
        <v>1.1451887520233421E-2</v>
      </c>
      <c r="AX87">
        <f>AX$2*EXP(- AX$1 * ($B87*_c1+$C87*_c2+$D87*_c3+'Input spectra'!$Y86))</f>
        <v>1.1276899679006231E-2</v>
      </c>
      <c r="AY87">
        <f>AY$2*EXP(- AY$1 * ($B87*_c1+$C87*_c2+$D87*_c3+'Input spectra'!$Y86))</f>
        <v>1.0022895809114163E-2</v>
      </c>
      <c r="AZ87">
        <f>AZ$2*EXP(- AZ$1 * ($B87*_c1+$C87*_c2+$D87*_c3+'Input spectra'!$Y86))</f>
        <v>8.5630188744975997E-3</v>
      </c>
      <c r="BA87">
        <f>BA$2*EXP(- BA$1 * ($B87*_c1+$C87*_c2+$D87*_c3+'Input spectra'!$Y86))</f>
        <v>7.7071824840485512E-3</v>
      </c>
      <c r="BB87">
        <f>BB$2*EXP(- BB$1 * ($B87*_c1+$C87*_c2+$D87*_c3+'Input spectra'!$Y86))</f>
        <v>7.0588860297553027E-3</v>
      </c>
      <c r="BC87">
        <f>BC$2*EXP(- BC$1 * ($B87*_c1+$C87*_c2+$D87*_c3+'Input spectra'!$Y86))</f>
        <v>6.529166315137295E-3</v>
      </c>
      <c r="BD87">
        <f>BD$2*EXP(- BD$1 * ($B87*_c1+$C87*_c2+$D87*_c3+'Input spectra'!$Y86))</f>
        <v>6.0794567334714117E-3</v>
      </c>
      <c r="BE87">
        <f>BE$2*EXP(- BE$1 * ($B87*_c1+$C87*_c2+$D87*_c3+'Input spectra'!$Y86))</f>
        <v>5.6886232009655952E-3</v>
      </c>
      <c r="BF87">
        <f>BF$2*EXP(- BF$1 * ($B87*_c1+$C87*_c2+$D87*_c3+'Input spectra'!$Y86))</f>
        <v>5.3434897168797759E-3</v>
      </c>
      <c r="BG87">
        <f>BG$2*EXP(- BG$1 * ($B87*_c1+$C87*_c2+$D87*_c3+'Input spectra'!$Y86))</f>
        <v>5.0351343899645764E-3</v>
      </c>
      <c r="BH87">
        <f>BH$2*EXP(- BH$1 * ($B87*_c1+$C87*_c2+$D87*_c3+'Input spectra'!$Y86))</f>
        <v>4.7571583492825665E-3</v>
      </c>
      <c r="BI87">
        <f>BI$2*EXP(- BI$1 * ($B87*_c1+$C87*_c2+$D87*_c3+'Input spectra'!$Y86))</f>
        <v>4.5047740651596221E-3</v>
      </c>
      <c r="BJ87">
        <f>BJ$2*EXP(- BJ$1 * ($B87*_c1+$C87*_c2+$D87*_c3+'Input spectra'!$Y86))</f>
        <v>4.2742819020707493E-3</v>
      </c>
      <c r="BK87">
        <f>BK$2*EXP(- BK$1 * ($B87*_c1+$C87*_c2+$D87*_c3+'Input spectra'!$Y86))</f>
        <v>4.062749178267747E-3</v>
      </c>
      <c r="BL87">
        <f>BL$2*EXP(- BL$1 * ($B87*_c1+$C87*_c2+$D87*_c3+'Input spectra'!$Y86))</f>
        <v>3.867802938864177E-3</v>
      </c>
      <c r="BM87">
        <f>BM$2*EXP(- BM$1 * ($B87*_c1+$C87*_c2+$D87*_c3+'Input spectra'!$Y86))</f>
        <v>3.6874904324228782E-3</v>
      </c>
      <c r="BN87">
        <f>BN$2*EXP(- BN$1 * ($B87*_c1+$C87*_c2+$D87*_c3+'Input spectra'!$Y86))</f>
        <v>3.5201818671925372E-3</v>
      </c>
      <c r="BO87">
        <f>BO$2*EXP(- BO$1 * ($B87*_c1+$C87*_c2+$D87*_c3+'Input spectra'!$Y86))</f>
        <v>3.364500638921325E-3</v>
      </c>
      <c r="BP87">
        <f>BP$2*EXP(- BP$1 * ($B87*_c1+$C87*_c2+$D87*_c3+'Input spectra'!$Y86))</f>
        <v>3.2192720173816343E-3</v>
      </c>
      <c r="BQ87">
        <f>BQ$2*EXP(- BQ$1 * ($B87*_c1+$C87*_c2+$D87*_c3+'Input spectra'!$Y86))</f>
        <v>3.0834845971749354E-3</v>
      </c>
      <c r="BR87">
        <f>BR$2*EXP(- BR$1 * ($B87*_c1+$C87*_c2+$D87*_c3+'Input spectra'!$Y86))</f>
        <v>2.9562607975098629E-3</v>
      </c>
      <c r="BS87">
        <f>BS$2*EXP(- BS$1 * ($B87*_c1+$C87*_c2+$D87*_c3+'Input spectra'!$Y86))</f>
        <v>2.836833918197449E-3</v>
      </c>
      <c r="BT87">
        <f>BT$2*EXP(- BT$1 * ($B87*_c1+$C87*_c2+$D87*_c3+'Input spectra'!$Y86))</f>
        <v>2.7245300378065935E-3</v>
      </c>
      <c r="BU87">
        <f>BU$2*EXP(- BU$1 * ($B87*_c1+$C87*_c2+$D87*_c3+'Input spectra'!$Y86))</f>
        <v>2.6187535494788987E-3</v>
      </c>
      <c r="BV87">
        <f>BV$2*EXP(- BV$1 * ($B87*_c1+$C87*_c2+$D87*_c3+'Input spectra'!$Y86))</f>
        <v>2.5189754714232742E-3</v>
      </c>
      <c r="BW87">
        <f>BW$2*EXP(- BW$1 * ($B87*_c1+$C87*_c2+$D87*_c3+'Input spectra'!$Y86))</f>
        <v>2.424723902963367E-3</v>
      </c>
      <c r="BX87">
        <f>BX$2*EXP(- BX$1 * ($B87*_c1+$C87*_c2+$D87*_c3+'Input spectra'!$Y86))</f>
        <v>2.3355761602522418E-3</v>
      </c>
      <c r="BY87">
        <f>BY$2*EXP(- BY$1 * ($B87*_c1+$C87*_c2+$D87*_c3+'Input spectra'!$Y86))</f>
        <v>2.2511522417214703E-3</v>
      </c>
      <c r="BZ87">
        <f>BZ$2*EXP(- BZ$1 * ($B87*_c1+$C87*_c2+$D87*_c3+'Input spectra'!$Y86))</f>
        <v>2.1711093570079775E-3</v>
      </c>
      <c r="CA87">
        <f>CA$2*EXP(- CA$1 * ($B87*_c1+$C87*_c2+$D87*_c3+'Input spectra'!$Y86))</f>
        <v>2.0951373143644862E-3</v>
      </c>
      <c r="CB87">
        <f>CB$2*EXP(- CB$1 * ($B87*_c1+$C87*_c2+$D87*_c3+'Input spectra'!$Y86))</f>
        <v>2.0229546070090324E-3</v>
      </c>
      <c r="CC87">
        <f>CC$2*EXP(- CC$1 * ($B87*_c1+$C87*_c2+$D87*_c3+'Input spectra'!$Y86))</f>
        <v>1.9543050729998956E-3</v>
      </c>
      <c r="CD87">
        <f>CD$2*EXP(- CD$1 * ($B87*_c1+$C87*_c2+$D87*_c3+'Input spectra'!$Y86))</f>
        <v>1.8889550291422937E-3</v>
      </c>
      <c r="CE87">
        <f>CE$2*EXP(- CE$1 * ($B87*_c1+$C87*_c2+$D87*_c3+'Input spectra'!$Y86))</f>
        <v>1.8266907993228232E-3</v>
      </c>
      <c r="CF87">
        <f>CF$2*EXP(- CF$1 * ($B87*_c1+$C87*_c2+$D87*_c3+'Input spectra'!$Y86))</f>
        <v>1.7673165730774693E-3</v>
      </c>
      <c r="CG87">
        <f>CG$2*EXP(- CG$1 * ($B87*_c1+$C87*_c2+$D87*_c3+'Input spectra'!$Y86))</f>
        <v>1.7106525422452886E-3</v>
      </c>
      <c r="CH87">
        <f>CH$2*EXP(- CH$1 * ($B87*_c1+$C87*_c2+$D87*_c3+'Input spectra'!$Y86))</f>
        <v>1.6565332730555525E-3</v>
      </c>
      <c r="CI87">
        <f>CI$2*EXP(- CI$1 * ($B87*_c1+$C87*_c2+$D87*_c3+'Input spectra'!$Y86))</f>
        <v>1.6048062785399067E-3</v>
      </c>
      <c r="CJ87">
        <f>CJ$2*EXP(- CJ$1 * ($B87*_c1+$C87*_c2+$D87*_c3+'Input spectra'!$Y86))</f>
        <v>1.5553307621977844E-3</v>
      </c>
      <c r="CK87">
        <f>CK$2*EXP(- CK$1 * ($B87*_c1+$C87*_c2+$D87*_c3+'Input spectra'!$Y86))</f>
        <v>1.5079765087073203E-3</v>
      </c>
      <c r="CL87">
        <f>CL$2*EXP(- CL$1 * ($B87*_c1+$C87*_c2+$D87*_c3+'Input spectra'!$Y86))</f>
        <v>1.4626229014181743E-3</v>
      </c>
      <c r="CM87">
        <f>CM$2*EXP(- CM$1 * ($B87*_c1+$C87*_c2+$D87*_c3+'Input spectra'!$Y86))</f>
        <v>1.4191580495804229E-3</v>
      </c>
      <c r="CN87">
        <f>CN$2*EXP(- CN$1 * ($B87*_c1+$C87*_c2+$D87*_c3+'Input spectra'!$Y86))</f>
        <v>1.3774780109036937E-3</v>
      </c>
      <c r="CO87">
        <f>CO$2*EXP(- CO$1 * ($B87*_c1+$C87*_c2+$D87*_c3+'Input spectra'!$Y86))</f>
        <v>1.3374860972184084E-3</v>
      </c>
      <c r="CP87">
        <f>CP$2*EXP(- CP$1 * ($B87*_c1+$C87*_c2+$D87*_c3+'Input spectra'!$Y86))</f>
        <v>1.2990922528164333E-3</v>
      </c>
      <c r="CQ87">
        <f>CQ$2*EXP(- CQ$1 * ($B87*_c1+$C87*_c2+$D87*_c3+'Input spectra'!$Y86))</f>
        <v>1.2622124965524504E-3</v>
      </c>
      <c r="CR87">
        <f>CR$2*EXP(- CR$1 * ($B87*_c1+$C87*_c2+$D87*_c3+'Input spectra'!$Y86))</f>
        <v>1.2267684200459991E-3</v>
      </c>
      <c r="CS87">
        <f>CS$2*EXP(- CS$1 * ($B87*_c1+$C87*_c2+$D87*_c3+'Input spectra'!$Y86))</f>
        <v>7.8969125235463363E-4</v>
      </c>
      <c r="CT87">
        <f>CT$2*EXP(- CT$1 * ($B87*_c1+$C87*_c2+$D87*_c3+'Input spectra'!$Y86))</f>
        <v>5.1282104015174153E-4</v>
      </c>
      <c r="CU87">
        <f>CU$2*EXP(- CU$1 * ($B87*_c1+$C87*_c2+$D87*_c3+'Input spectra'!$Y86))</f>
        <v>3.5508201518327852E-4</v>
      </c>
      <c r="CV87">
        <f>CV$2*EXP(- CV$1 * ($B87*_c1+$C87*_c2+$D87*_c3+'Input spectra'!$Y86))</f>
        <v>2.469698610820301E-4</v>
      </c>
      <c r="CW87">
        <f>CW$2*EXP(- CW$1 * ($B87*_c1+$C87*_c2+$D87*_c3+'Input spectra'!$Y86))</f>
        <v>1.6860120166772556E-4</v>
      </c>
      <c r="CX87">
        <f>CX$2*EXP(- CX$1 * ($B87*_c1+$C87*_c2+$D87*_c3+'Input spectra'!$Y86))</f>
        <v>1.108093550198186E-4</v>
      </c>
      <c r="CY87">
        <f>CY$2*EXP(- CY$1 * ($B87*_c1+$C87*_c2+$D87*_c3+'Input spectra'!$Y86))</f>
        <v>6.8419526416018411E-5</v>
      </c>
      <c r="CZ87">
        <f>CZ$2*EXP(- CZ$1 * ($B87*_c1+$C87*_c2+$D87*_c3+'Input spectra'!$Y86))</f>
        <v>3.8146054441011117E-5</v>
      </c>
      <c r="DA87">
        <f>DA$2*EXP(- DA$1 * ($B87*_c1+$C87*_c2+$D87*_c3+'Input spectra'!$Y86))</f>
        <v>1.7734176683297502E-5</v>
      </c>
      <c r="DB87">
        <f>DB$2*EXP(- DB$1 * ($B87*_c1+$C87*_c2+$D87*_c3+'Input spectra'!$Y86))</f>
        <v>5.5484506653577371E-6</v>
      </c>
      <c r="DC87">
        <f>DC$2*EXP(- DC$1 * ($B87*_c1+$C87*_c2+$D87*_c3+'Input spectra'!$Y86))</f>
        <v>3.5237864975991763E-7</v>
      </c>
      <c r="DD87">
        <f>DD$2*EXP(- DD$1 * ($B87*_c1+$C87*_c2+$D87*_c3+'Input spectra'!$Y86))</f>
        <v>0</v>
      </c>
      <c r="DE87">
        <f>DE$2*EXP(- DE$1 * ($B87*_c1+$C87*_c2+$D87*_c3+'Input spectra'!$Y86))</f>
        <v>0</v>
      </c>
      <c r="DF87">
        <f>DF$2*EXP(- DF$1 * ($B87*_c1+$C87*_c2+$D87*_c3+'Input spectra'!$Y86))</f>
        <v>0</v>
      </c>
      <c r="DG87">
        <f>DG$2*EXP(- DG$1 * ($B87*_c1+$C87*_c2+$D87*_c3+'Input spectra'!$Y86))</f>
        <v>0</v>
      </c>
      <c r="DH87">
        <f>DH$2*EXP(- DH$1 * ($B87*_c1+$C87*_c2+$D87*_c3+'Input spectra'!$Y86))</f>
        <v>0</v>
      </c>
      <c r="DI87">
        <f>DI$2*EXP(- DI$1 * ($B87*_c1+$C87*_c2+$D87*_c3+'Input spectra'!$Y86))</f>
        <v>0</v>
      </c>
      <c r="DJ87">
        <f>DJ$2*EXP(- DJ$1 * ($B87*_c1+$C87*_c2+$D87*_c3+'Input spectra'!$Y86))</f>
        <v>0</v>
      </c>
      <c r="DK87">
        <f>DK$2*EXP(- DK$1 * ($B87*_c1+$C87*_c2+$D87*_c3+'Input spectra'!$Y86))</f>
        <v>0</v>
      </c>
      <c r="DL87">
        <f>DL$2*EXP(- DL$1 * ($B87*_c1+$C87*_c2+$D87*_c3+'Input spectra'!$Y86))</f>
        <v>0</v>
      </c>
      <c r="DM87">
        <f>DM$2*EXP(- DM$1 * ($B87*_c1+$C87*_c2+$D87*_c3+'Input spectra'!$Y86))</f>
        <v>0</v>
      </c>
      <c r="DN87">
        <f>DN$2*EXP(- DN$1 * ($B87*_c1+$C87*_c2+$D87*_c3+'Input spectra'!$Y86))</f>
        <v>0</v>
      </c>
      <c r="DO87">
        <f>DO$2*EXP(- DO$1 * ($B87*_c1+$C87*_c2+$D87*_c3+'Input spectra'!$Y86))</f>
        <v>0</v>
      </c>
      <c r="DP87">
        <f>DP$2*EXP(- DP$1 * ($B87*_c1+$C87*_c2+$D87*_c3+'Input spectra'!$Y86))</f>
        <v>0</v>
      </c>
      <c r="DQ87">
        <f>DQ$2*EXP(- DQ$1 * ($B87*_c1+$C87*_c2+$D87*_c3+'Input spectra'!$Y86))</f>
        <v>0</v>
      </c>
      <c r="DR87">
        <f>DR$2*EXP(- DR$1 * ($B87*_c1+$C87*_c2+$D87*_c3+'Input spectra'!$Y86))</f>
        <v>0</v>
      </c>
      <c r="DS87">
        <f>DS$2*EXP(- DS$1 * ($B87*_c1+$C87*_c2+$D87*_c3+'Input spectra'!$Y86))</f>
        <v>0</v>
      </c>
      <c r="DT87">
        <f>DT$2*EXP(- DT$1 * ($B87*_c1+$C87*_c2+$D87*_c3+'Input spectra'!$Y86))</f>
        <v>0</v>
      </c>
      <c r="DU87">
        <f>DU$2*EXP(- DU$1 * ($B87*_c1+$C87*_c2+$D87*_c3+'Input spectra'!$Y86))</f>
        <v>0</v>
      </c>
      <c r="DV87">
        <f>DV$2*EXP(- DV$1 * ($B87*_c1+$C87*_c2+$D87*_c3+'Input spectra'!$Y86))</f>
        <v>0</v>
      </c>
      <c r="DW87">
        <f>DW$2*EXP(- DW$1 * ($B87*_c1+$C87*_c2+$D87*_c3+'Input spectra'!$Y86))</f>
        <v>0</v>
      </c>
      <c r="DX87">
        <f>DX$2*EXP(- DX$1 * ($B87*_c1+$C87*_c2+$D87*_c3+'Input spectra'!$Y86))</f>
        <v>0</v>
      </c>
      <c r="DY87">
        <f>DY$2*EXP(- DY$1 * ($B87*_c1+$C87*_c2+$D87*_c3+'Input spectra'!$Y86))</f>
        <v>0</v>
      </c>
      <c r="DZ87">
        <f>DZ$2*EXP(- DZ$1 * ($B87*_c1+$C87*_c2+$D87*_c3+'Input spectra'!$Y86))</f>
        <v>0</v>
      </c>
      <c r="EA87">
        <f>EA$2*EXP(- EA$1 * ($B87*_c1+$C87*_c2+$D87*_c3+'Input spectra'!$Y86))</f>
        <v>0</v>
      </c>
      <c r="EB87">
        <f>EB$2*EXP(- EB$1 * ($B87*_c1+$C87*_c2+$D87*_c3+'Input spectra'!$Y86))</f>
        <v>0</v>
      </c>
      <c r="EC87">
        <f>EC$2*EXP(- EC$1 * ($B87*_c1+$C87*_c2+$D87*_c3+'Input spectra'!$Y86))</f>
        <v>0</v>
      </c>
      <c r="ED87">
        <f>ED$2*EXP(- ED$1 * ($B87*_c1+$C87*_c2+$D87*_c3+'Input spectra'!$Y86))</f>
        <v>0</v>
      </c>
      <c r="EE87">
        <f>EE$2*EXP(- EE$1 * ($B87*_c1+$C87*_c2+$D87*_c3+'Input spectra'!$Y86))</f>
        <v>0</v>
      </c>
      <c r="EF87">
        <f>EF$2*EXP(- EF$1 * ($B87*_c1+$C87*_c2+$D87*_c3+'Input spectra'!$Y86))</f>
        <v>0</v>
      </c>
      <c r="EG87">
        <f>EG$2*EXP(- EG$1 * ($B87*_c1+$C87*_c2+$D87*_c3+'Input spectra'!$Y86))</f>
        <v>0</v>
      </c>
      <c r="EH87">
        <f>EH$2*EXP(- EH$1 * ($B87*_c1+$C87*_c2+$D87*_c3+'Input spectra'!$Y86))</f>
        <v>0</v>
      </c>
      <c r="EI87">
        <f>EI$2*EXP(- EI$1 * ($B87*_c1+$C87*_c2+$D87*_c3+'Input spectra'!$Y86))</f>
        <v>0</v>
      </c>
      <c r="EJ87">
        <f>EJ$2*EXP(- EJ$1 * ($B87*_c1+$C87*_c2+$D87*_c3+'Input spectra'!$Y86))</f>
        <v>0</v>
      </c>
      <c r="EK87">
        <f>EK$2*EXP(- EK$1 * ($B87*_c1+$C87*_c2+$D87*_c3+'Input spectra'!$Y86))</f>
        <v>0</v>
      </c>
      <c r="EL87">
        <f>EL$2*EXP(- EL$1 * ($B87*_c1+$C87*_c2+$D87*_c3+'Input spectra'!$Y86))</f>
        <v>0</v>
      </c>
      <c r="EM87">
        <f>EM$2*EXP(- EM$1 * ($B87*_c1+$C87*_c2+$D87*_c3+'Input spectra'!$Y86))</f>
        <v>0</v>
      </c>
      <c r="EN87">
        <f>EN$2*EXP(- EN$1 * ($B87*_c1+$C87*_c2+$D87*_c3+'Input spectra'!$Y86))</f>
        <v>0</v>
      </c>
      <c r="EO87">
        <f>EO$2*EXP(- EO$1 * ($B87*_c1+$C87*_c2+$D87*_c3+'Input spectra'!$Y86))</f>
        <v>0</v>
      </c>
      <c r="EP87">
        <f>EP$2*EXP(- EP$1 * ($B87*_c1+$C87*_c2+$D87*_c3+'Input spectra'!$Y86))</f>
        <v>0</v>
      </c>
      <c r="EQ87">
        <f>EQ$2*EXP(- EQ$1 * ($B87*_c1+$C87*_c2+$D87*_c3+'Input spectra'!$Y86))</f>
        <v>0</v>
      </c>
      <c r="ER87">
        <f>ER$2*EXP(- ER$1 * ($B87*_c1+$C87*_c2+$D87*_c3+'Input spectra'!$Y86))</f>
        <v>0</v>
      </c>
      <c r="ES87">
        <f>ES$2*EXP(- ES$1 * ($B87*_c1+$C87*_c2+$D87*_c3+'Input spectra'!$Y86))</f>
        <v>0</v>
      </c>
      <c r="ET87">
        <f>ET$2*EXP(- ET$1 * ($B87*_c1+$C87*_c2+$D87*_c3+'Input spectra'!$Y86))</f>
        <v>0</v>
      </c>
      <c r="EU87">
        <f>EU$2*EXP(- EU$1 * ($B87*_c1+$C87*_c2+$D87*_c3+'Input spectra'!$Y86))</f>
        <v>0</v>
      </c>
      <c r="EV87">
        <f>EV$2*EXP(- EV$1 * ($B87*_c1+$C87*_c2+$D87*_c3+'Input spectra'!$Y86))</f>
        <v>0</v>
      </c>
      <c r="EW87">
        <f>EW$2*EXP(- EW$1 * ($B87*_c1+$C87*_c2+$D87*_c3+'Input spectra'!$Y86))</f>
        <v>0</v>
      </c>
      <c r="EX87">
        <f>EX$2*EXP(- EX$1 * ($B87*_c1+$C87*_c2+$D87*_c3+'Input spectra'!$Y86))</f>
        <v>0</v>
      </c>
      <c r="EY87">
        <f>EY$2*EXP(- EY$1 * ($B87*_c1+$C87*_c2+$D87*_c3+'Input spectra'!$Y86))</f>
        <v>0</v>
      </c>
      <c r="FA87">
        <f t="shared" si="1"/>
        <v>0.87684276175747</v>
      </c>
      <c r="FD87">
        <f>(1-EXP(-($B87*_c1+$C87*_c2+$D87*_c3+'Input spectra'!$Y86)*_t))/2</f>
        <v>1.14271790612267E-2</v>
      </c>
      <c r="FE87">
        <f>LN(1-FD87)/(-($B87*_c1+$C87*_c2+$D87*_c3+'Input spectra'!$Y86))</f>
        <v>0.24855505920858317</v>
      </c>
    </row>
    <row r="88" spans="1:161" x14ac:dyDescent="0.25">
      <c r="A88">
        <v>705</v>
      </c>
      <c r="B88">
        <f>'Input spectra'!B87</f>
        <v>0</v>
      </c>
      <c r="C88">
        <f>'Input spectra'!D87</f>
        <v>0</v>
      </c>
      <c r="D88">
        <f>'Input spectra'!F87</f>
        <v>0</v>
      </c>
      <c r="E88">
        <f>E$2*EXP(- E$1 * ($B88*_c1+$C88*_c2+$D88*_c3+'Input spectra'!$Y87))</f>
        <v>2.0653927966864227E-2</v>
      </c>
      <c r="F88">
        <f>F$2*EXP(- F$1 * ($B88*_c1+$C88*_c2+$D88*_c3+'Input spectra'!$Y87))</f>
        <v>2.0409243264313731E-2</v>
      </c>
      <c r="G88">
        <f>G$2*EXP(- G$1 * ($B88*_c1+$C88*_c2+$D88*_c3+'Input spectra'!$Y87))</f>
        <v>2.0166371968519513E-2</v>
      </c>
      <c r="H88">
        <f>H$2*EXP(- H$1 * ($B88*_c1+$C88*_c2+$D88*_c3+'Input spectra'!$Y87))</f>
        <v>1.9925302576680369E-2</v>
      </c>
      <c r="I88">
        <f>I$2*EXP(- I$1 * ($B88*_c1+$C88*_c2+$D88*_c3+'Input spectra'!$Y87))</f>
        <v>1.9686023653435324E-2</v>
      </c>
      <c r="J88">
        <f>J$2*EXP(- J$1 * ($B88*_c1+$C88*_c2+$D88*_c3+'Input spectra'!$Y87))</f>
        <v>1.9448523830486661E-2</v>
      </c>
      <c r="K88">
        <f>K$2*EXP(- K$1 * ($B88*_c1+$C88*_c2+$D88*_c3+'Input spectra'!$Y87))</f>
        <v>1.9212791806224972E-2</v>
      </c>
      <c r="L88">
        <f>L$2*EXP(- L$1 * ($B88*_c1+$C88*_c2+$D88*_c3+'Input spectra'!$Y87))</f>
        <v>1.8978816345356215E-2</v>
      </c>
      <c r="M88">
        <f>M$2*EXP(- M$1 * ($B88*_c1+$C88*_c2+$D88*_c3+'Input spectra'!$Y87))</f>
        <v>1.8746586278530854E-2</v>
      </c>
      <c r="N88">
        <f>N$2*EXP(- N$1 * ($B88*_c1+$C88*_c2+$D88*_c3+'Input spectra'!$Y87))</f>
        <v>1.8516090501974947E-2</v>
      </c>
      <c r="O88">
        <f>O$2*EXP(- O$1 * ($B88*_c1+$C88*_c2+$D88*_c3+'Input spectra'!$Y87))</f>
        <v>1.8287317977123272E-2</v>
      </c>
      <c r="P88">
        <f>P$2*EXP(- P$1 * ($B88*_c1+$C88*_c2+$D88*_c3+'Input spectra'!$Y87))</f>
        <v>1.8060257730254405E-2</v>
      </c>
      <c r="Q88">
        <f>Q$2*EXP(- Q$1 * ($B88*_c1+$C88*_c2+$D88*_c3+'Input spectra'!$Y87))</f>
        <v>1.7834898852127811E-2</v>
      </c>
      <c r="R88">
        <f>R$2*EXP(- R$1 * ($B88*_c1+$C88*_c2+$D88*_c3+'Input spectra'!$Y87))</f>
        <v>1.7611230497622886E-2</v>
      </c>
      <c r="S88">
        <f>S$2*EXP(- S$1 * ($B88*_c1+$C88*_c2+$D88*_c3+'Input spectra'!$Y87))</f>
        <v>1.7389241885379932E-2</v>
      </c>
      <c r="T88">
        <f>T$2*EXP(- T$1 * ($B88*_c1+$C88*_c2+$D88*_c3+'Input spectra'!$Y87))</f>
        <v>1.7168922297443132E-2</v>
      </c>
      <c r="U88">
        <f>U$2*EXP(- U$1 * ($B88*_c1+$C88*_c2+$D88*_c3+'Input spectra'!$Y87))</f>
        <v>1.6950261078905415E-2</v>
      </c>
      <c r="V88">
        <f>V$2*EXP(- V$1 * ($B88*_c1+$C88*_c2+$D88*_c3+'Input spectra'!$Y87))</f>
        <v>1.6733247637555237E-2</v>
      </c>
      <c r="W88">
        <f>W$2*EXP(- W$1 * ($B88*_c1+$C88*_c2+$D88*_c3+'Input spectra'!$Y87))</f>
        <v>1.6517871443525338E-2</v>
      </c>
      <c r="X88">
        <f>X$2*EXP(- X$1 * ($B88*_c1+$C88*_c2+$D88*_c3+'Input spectra'!$Y87))</f>
        <v>1.6304122028943348E-2</v>
      </c>
      <c r="Y88">
        <f>Y$2*EXP(- Y$1 * ($B88*_c1+$C88*_c2+$D88*_c3+'Input spectra'!$Y87))</f>
        <v>1.6091988987584301E-2</v>
      </c>
      <c r="Z88">
        <f>Z$2*EXP(- Z$1 * ($B88*_c1+$C88*_c2+$D88*_c3+'Input spectra'!$Y87))</f>
        <v>1.5881461974525033E-2</v>
      </c>
      <c r="AA88">
        <f>AA$2*EXP(- AA$1 * ($B88*_c1+$C88*_c2+$D88*_c3+'Input spectra'!$Y87))</f>
        <v>1.5672530705800488E-2</v>
      </c>
      <c r="AB88">
        <f>AB$2*EXP(- AB$1 * ($B88*_c1+$C88*_c2+$D88*_c3+'Input spectra'!$Y87))</f>
        <v>1.5465184958061833E-2</v>
      </c>
      <c r="AC88">
        <f>AC$2*EXP(- AC$1 * ($B88*_c1+$C88*_c2+$D88*_c3+'Input spectra'!$Y87))</f>
        <v>1.525941456823646E-2</v>
      </c>
      <c r="AD88">
        <f>AD$2*EXP(- AD$1 * ($B88*_c1+$C88*_c2+$D88*_c3+'Input spectra'!$Y87))</f>
        <v>1.5055209433189843E-2</v>
      </c>
      <c r="AE88">
        <f>AE$2*EXP(- AE$1 * ($B88*_c1+$C88*_c2+$D88*_c3+'Input spectra'!$Y87))</f>
        <v>1.4852559509389199E-2</v>
      </c>
      <c r="AF88">
        <f>AF$2*EXP(- AF$1 * ($B88*_c1+$C88*_c2+$D88*_c3+'Input spectra'!$Y87))</f>
        <v>1.4651454812569005E-2</v>
      </c>
      <c r="AG88">
        <f>AG$2*EXP(- AG$1 * ($B88*_c1+$C88*_c2+$D88*_c3+'Input spectra'!$Y87))</f>
        <v>1.4451885417398313E-2</v>
      </c>
      <c r="AH88">
        <f>AH$2*EXP(- AH$1 * ($B88*_c1+$C88*_c2+$D88*_c3+'Input spectra'!$Y87))</f>
        <v>1.4253841457149865E-2</v>
      </c>
      <c r="AI88">
        <f>AI$2*EXP(- AI$1 * ($B88*_c1+$C88*_c2+$D88*_c3+'Input spectra'!$Y87))</f>
        <v>1.4057313123371039E-2</v>
      </c>
      <c r="AJ88">
        <f>AJ$2*EXP(- AJ$1 * ($B88*_c1+$C88*_c2+$D88*_c3+'Input spectra'!$Y87))</f>
        <v>1.386229066555654E-2</v>
      </c>
      <c r="AK88">
        <f>AK$2*EXP(- AK$1 * ($B88*_c1+$C88*_c2+$D88*_c3+'Input spectra'!$Y87))</f>
        <v>1.3668764390822895E-2</v>
      </c>
      <c r="AL88">
        <f>AL$2*EXP(- AL$1 * ($B88*_c1+$C88*_c2+$D88*_c3+'Input spectra'!$Y87))</f>
        <v>1.3476724663584702E-2</v>
      </c>
      <c r="AM88">
        <f>AM$2*EXP(- AM$1 * ($B88*_c1+$C88*_c2+$D88*_c3+'Input spectra'!$Y87))</f>
        <v>1.3286161905232654E-2</v>
      </c>
      <c r="AN88">
        <f>AN$2*EXP(- AN$1 * ($B88*_c1+$C88*_c2+$D88*_c3+'Input spectra'!$Y87))</f>
        <v>1.3097066593813303E-2</v>
      </c>
      <c r="AO88">
        <f>AO$2*EXP(- AO$1 * ($B88*_c1+$C88*_c2+$D88*_c3+'Input spectra'!$Y87))</f>
        <v>1.2909429263710553E-2</v>
      </c>
      <c r="AP88">
        <f>AP$2*EXP(- AP$1 * ($B88*_c1+$C88*_c2+$D88*_c3+'Input spectra'!$Y87))</f>
        <v>1.2723240505328913E-2</v>
      </c>
      <c r="AQ88">
        <f>AQ$2*EXP(- AQ$1 * ($B88*_c1+$C88*_c2+$D88*_c3+'Input spectra'!$Y87))</f>
        <v>1.2538490964778441E-2</v>
      </c>
      <c r="AR88">
        <f>AR$2*EXP(- AR$1 * ($B88*_c1+$C88*_c2+$D88*_c3+'Input spectra'!$Y87))</f>
        <v>1.2355171343561415E-2</v>
      </c>
      <c r="AS88">
        <f>AS$2*EXP(- AS$1 * ($B88*_c1+$C88*_c2+$D88*_c3+'Input spectra'!$Y87))</f>
        <v>1.2173272398260715E-2</v>
      </c>
      <c r="AT88">
        <f>AT$2*EXP(- AT$1 * ($B88*_c1+$C88*_c2+$D88*_c3+'Input spectra'!$Y87))</f>
        <v>1.1992784940229897E-2</v>
      </c>
      <c r="AU88">
        <f>AU$2*EXP(- AU$1 * ($B88*_c1+$C88*_c2+$D88*_c3+'Input spectra'!$Y87))</f>
        <v>1.1813699835284913E-2</v>
      </c>
      <c r="AV88">
        <f>AV$2*EXP(- AV$1 * ($B88*_c1+$C88*_c2+$D88*_c3+'Input spectra'!$Y87))</f>
        <v>1.1636008003397594E-2</v>
      </c>
      <c r="AW88">
        <f>AW$2*EXP(- AW$1 * ($B88*_c1+$C88*_c2+$D88*_c3+'Input spectra'!$Y87))</f>
        <v>1.1459700418390704E-2</v>
      </c>
      <c r="AX88">
        <f>AX$2*EXP(- AX$1 * ($B88*_c1+$C88*_c2+$D88*_c3+'Input spectra'!$Y87))</f>
        <v>1.1284768107634725E-2</v>
      </c>
      <c r="AY88">
        <f>AY$2*EXP(- AY$1 * ($B88*_c1+$C88*_c2+$D88*_c3+'Input spectra'!$Y87))</f>
        <v>1.0030044725092771E-2</v>
      </c>
      <c r="AZ88">
        <f>AZ$2*EXP(- AZ$1 * ($B88*_c1+$C88*_c2+$D88*_c3+'Input spectra'!$Y87))</f>
        <v>8.5692593440819462E-3</v>
      </c>
      <c r="BA88">
        <f>BA$2*EXP(- BA$1 * ($B88*_c1+$C88*_c2+$D88*_c3+'Input spectra'!$Y87))</f>
        <v>7.7129187959482058E-3</v>
      </c>
      <c r="BB88">
        <f>BB$2*EXP(- BB$1 * ($B88*_c1+$C88*_c2+$D88*_c3+'Input spectra'!$Y87))</f>
        <v>7.0642493223928857E-3</v>
      </c>
      <c r="BC88">
        <f>BC$2*EXP(- BC$1 * ($B88*_c1+$C88*_c2+$D88*_c3+'Input spectra'!$Y87))</f>
        <v>6.5342284107747662E-3</v>
      </c>
      <c r="BD88">
        <f>BD$2*EXP(- BD$1 * ($B88*_c1+$C88*_c2+$D88*_c3+'Input spectra'!$Y87))</f>
        <v>6.0842644729331803E-3</v>
      </c>
      <c r="BE88">
        <f>BE$2*EXP(- BE$1 * ($B88*_c1+$C88*_c2+$D88*_c3+'Input spectra'!$Y87))</f>
        <v>5.6932101071180286E-3</v>
      </c>
      <c r="BF88">
        <f>BF$2*EXP(- BF$1 * ($B88*_c1+$C88*_c2+$D88*_c3+'Input spectra'!$Y87))</f>
        <v>5.3478812236494319E-3</v>
      </c>
      <c r="BG88">
        <f>BG$2*EXP(- BG$1 * ($B88*_c1+$C88*_c2+$D88*_c3+'Input spectra'!$Y87))</f>
        <v>5.0393505870301039E-3</v>
      </c>
      <c r="BH88">
        <f>BH$2*EXP(- BH$1 * ($B88*_c1+$C88*_c2+$D88*_c3+'Input spectra'!$Y87))</f>
        <v>4.7612155803173984E-3</v>
      </c>
      <c r="BI88">
        <f>BI$2*EXP(- BI$1 * ($B88*_c1+$C88*_c2+$D88*_c3+'Input spectra'!$Y87))</f>
        <v>4.5086859300710255E-3</v>
      </c>
      <c r="BJ88">
        <f>BJ$2*EXP(- BJ$1 * ($B88*_c1+$C88*_c2+$D88*_c3+'Input spectra'!$Y87))</f>
        <v>4.2780599215399484E-3</v>
      </c>
      <c r="BK88">
        <f>BK$2*EXP(- BK$1 * ($B88*_c1+$C88*_c2+$D88*_c3+'Input spectra'!$Y87))</f>
        <v>4.0664032540091441E-3</v>
      </c>
      <c r="BL88">
        <f>BL$2*EXP(- BL$1 * ($B88*_c1+$C88*_c2+$D88*_c3+'Input spectra'!$Y87))</f>
        <v>3.8713416837720472E-3</v>
      </c>
      <c r="BM88">
        <f>BM$2*EXP(- BM$1 * ($B88*_c1+$C88*_c2+$D88*_c3+'Input spectra'!$Y87))</f>
        <v>3.6909214143122184E-3</v>
      </c>
      <c r="BN88">
        <f>BN$2*EXP(- BN$1 * ($B88*_c1+$C88*_c2+$D88*_c3+'Input spectra'!$Y87))</f>
        <v>3.5235117931427125E-3</v>
      </c>
      <c r="BO88">
        <f>BO$2*EXP(- BO$1 * ($B88*_c1+$C88*_c2+$D88*_c3+'Input spectra'!$Y87))</f>
        <v>3.3677354975847167E-3</v>
      </c>
      <c r="BP88">
        <f>BP$2*EXP(- BP$1 * ($B88*_c1+$C88*_c2+$D88*_c3+'Input spectra'!$Y87))</f>
        <v>3.2224171907971498E-3</v>
      </c>
      <c r="BQ88">
        <f>BQ$2*EXP(- BQ$1 * ($B88*_c1+$C88*_c2+$D88*_c3+'Input spectra'!$Y87))</f>
        <v>3.0865449499789428E-3</v>
      </c>
      <c r="BR88">
        <f>BR$2*EXP(- BR$1 * ($B88*_c1+$C88*_c2+$D88*_c3+'Input spectra'!$Y87))</f>
        <v>2.9592407490780801E-3</v>
      </c>
      <c r="BS88">
        <f>BS$2*EXP(- BS$1 * ($B88*_c1+$C88*_c2+$D88*_c3+'Input spectra'!$Y87))</f>
        <v>2.8397375016825429E-3</v>
      </c>
      <c r="BT88">
        <f>BT$2*EXP(- BT$1 * ($B88*_c1+$C88*_c2+$D88*_c3+'Input spectra'!$Y87))</f>
        <v>2.7273609489671768E-3</v>
      </c>
      <c r="BU88">
        <f>BU$2*EXP(- BU$1 * ($B88*_c1+$C88*_c2+$D88*_c3+'Input spectra'!$Y87))</f>
        <v>2.621515187451236E-3</v>
      </c>
      <c r="BV88">
        <f>BV$2*EXP(- BV$1 * ($B88*_c1+$C88*_c2+$D88*_c3+'Input spectra'!$Y87))</f>
        <v>2.5216709730585376E-3</v>
      </c>
      <c r="BW88">
        <f>BW$2*EXP(- BW$1 * ($B88*_c1+$C88*_c2+$D88*_c3+'Input spectra'!$Y87))</f>
        <v>2.4273561719716282E-3</v>
      </c>
      <c r="BX88">
        <f>BX$2*EXP(- BX$1 * ($B88*_c1+$C88*_c2+$D88*_c3+'Input spectra'!$Y87))</f>
        <v>2.3381478921143803E-3</v>
      </c>
      <c r="BY88">
        <f>BY$2*EXP(- BY$1 * ($B88*_c1+$C88*_c2+$D88*_c3+'Input spectra'!$Y87))</f>
        <v>2.2536659451218312E-3</v>
      </c>
      <c r="BZ88">
        <f>BZ$2*EXP(- BZ$1 * ($B88*_c1+$C88*_c2+$D88*_c3+'Input spectra'!$Y87))</f>
        <v>2.1735673723835671E-3</v>
      </c>
      <c r="CA88">
        <f>CA$2*EXP(- CA$1 * ($B88*_c1+$C88*_c2+$D88*_c3+'Input spectra'!$Y87))</f>
        <v>2.0975418300467207E-3</v>
      </c>
      <c r="CB88">
        <f>CB$2*EXP(- CB$1 * ($B88*_c1+$C88*_c2+$D88*_c3+'Input spectra'!$Y87))</f>
        <v>2.0253076733416958E-3</v>
      </c>
      <c r="CC88">
        <f>CC$2*EXP(- CC$1 * ($B88*_c1+$C88*_c2+$D88*_c3+'Input spectra'!$Y87))</f>
        <v>1.9566086147450464E-3</v>
      </c>
      <c r="CD88">
        <f>CD$2*EXP(- CD$1 * ($B88*_c1+$C88*_c2+$D88*_c3+'Input spectra'!$Y87))</f>
        <v>1.8912108564293146E-3</v>
      </c>
      <c r="CE88">
        <f>CE$2*EXP(- CE$1 * ($B88*_c1+$C88*_c2+$D88*_c3+'Input spectra'!$Y87))</f>
        <v>1.8289006173509933E-3</v>
      </c>
      <c r="CF88">
        <f>CF$2*EXP(- CF$1 * ($B88*_c1+$C88*_c2+$D88*_c3+'Input spectra'!$Y87))</f>
        <v>1.769481990746618E-3</v>
      </c>
      <c r="CG88">
        <f>CG$2*EXP(- CG$1 * ($B88*_c1+$C88*_c2+$D88*_c3+'Input spectra'!$Y87))</f>
        <v>1.7127750798602368E-3</v>
      </c>
      <c r="CH88">
        <f>CH$2*EXP(- CH$1 * ($B88*_c1+$C88*_c2+$D88*_c3+'Input spectra'!$Y87))</f>
        <v>1.6586143692266838E-3</v>
      </c>
      <c r="CI88">
        <f>CI$2*EXP(- CI$1 * ($B88*_c1+$C88*_c2+$D88*_c3+'Input spectra'!$Y87))</f>
        <v>1.6068472963831023E-3</v>
      </c>
      <c r="CJ88">
        <f>CJ$2*EXP(- CJ$1 * ($B88*_c1+$C88*_c2+$D88*_c3+'Input spectra'!$Y87))</f>
        <v>1.5573329949213047E-3</v>
      </c>
      <c r="CK88">
        <f>CK$2*EXP(- CK$1 * ($B88*_c1+$C88*_c2+$D88*_c3+'Input spectra'!$Y87))</f>
        <v>1.5099411846602666E-3</v>
      </c>
      <c r="CL88">
        <f>CL$2*EXP(- CL$1 * ($B88*_c1+$C88*_c2+$D88*_c3+'Input spectra'!$Y87))</f>
        <v>1.4645511886644186E-3</v>
      </c>
      <c r="CM88">
        <f>CM$2*EXP(- CM$1 * ($B88*_c1+$C88*_c2+$D88*_c3+'Input spectra'!$Y87))</f>
        <v>1.4210510600529255E-3</v>
      </c>
      <c r="CN88">
        <f>CN$2*EXP(- CN$1 * ($B88*_c1+$C88*_c2+$D88*_c3+'Input spectra'!$Y87))</f>
        <v>1.3793368041866067E-3</v>
      </c>
      <c r="CO88">
        <f>CO$2*EXP(- CO$1 * ($B88*_c1+$C88*_c2+$D88*_c3+'Input spectra'!$Y87))</f>
        <v>1.3393116839980263E-3</v>
      </c>
      <c r="CP88">
        <f>CP$2*EXP(- CP$1 * ($B88*_c1+$C88*_c2+$D88*_c3+'Input spectra'!$Y87))</f>
        <v>1.3008855980366878E-3</v>
      </c>
      <c r="CQ88">
        <f>CQ$2*EXP(- CQ$1 * ($B88*_c1+$C88*_c2+$D88*_c3+'Input spectra'!$Y87))</f>
        <v>1.2639745223060844E-3</v>
      </c>
      <c r="CR88">
        <f>CR$2*EXP(- CR$1 * ($B88*_c1+$C88*_c2+$D88*_c3+'Input spectra'!$Y87))</f>
        <v>1.2285000082286834E-3</v>
      </c>
      <c r="CS88">
        <f>CS$2*EXP(- CS$1 * ($B88*_c1+$C88*_c2+$D88*_c3+'Input spectra'!$Y87))</f>
        <v>7.9081816215146922E-4</v>
      </c>
      <c r="CT88">
        <f>CT$2*EXP(- CT$1 * ($B88*_c1+$C88*_c2+$D88*_c3+'Input spectra'!$Y87))</f>
        <v>5.1356080918922608E-4</v>
      </c>
      <c r="CU88">
        <f>CU$2*EXP(- CU$1 * ($B88*_c1+$C88*_c2+$D88*_c3+'Input spectra'!$Y87))</f>
        <v>3.5559974987027699E-4</v>
      </c>
      <c r="CV88">
        <f>CV$2*EXP(- CV$1 * ($B88*_c1+$C88*_c2+$D88*_c3+'Input spectra'!$Y87))</f>
        <v>2.4733379427057956E-4</v>
      </c>
      <c r="CW88">
        <f>CW$2*EXP(- CW$1 * ($B88*_c1+$C88*_c2+$D88*_c3+'Input spectra'!$Y87))</f>
        <v>1.6885226851268961E-4</v>
      </c>
      <c r="CX88">
        <f>CX$2*EXP(- CX$1 * ($B88*_c1+$C88*_c2+$D88*_c3+'Input spectra'!$Y87))</f>
        <v>1.1097608319399838E-4</v>
      </c>
      <c r="CY88">
        <f>CY$2*EXP(- CY$1 * ($B88*_c1+$C88*_c2+$D88*_c3+'Input spectra'!$Y87))</f>
        <v>6.8523535276701647E-5</v>
      </c>
      <c r="CZ88">
        <f>CZ$2*EXP(- CZ$1 * ($B88*_c1+$C88*_c2+$D88*_c3+'Input spectra'!$Y87))</f>
        <v>3.8204634848072856E-5</v>
      </c>
      <c r="DA88">
        <f>DA$2*EXP(- DA$1 * ($B88*_c1+$C88*_c2+$D88*_c3+'Input spectra'!$Y87))</f>
        <v>1.7761686136869003E-5</v>
      </c>
      <c r="DB88">
        <f>DB$2*EXP(- DB$1 * ($B88*_c1+$C88*_c2+$D88*_c3+'Input spectra'!$Y87))</f>
        <v>5.5571436197731849E-6</v>
      </c>
      <c r="DC88">
        <f>DC$2*EXP(- DC$1 * ($B88*_c1+$C88*_c2+$D88*_c3+'Input spectra'!$Y87))</f>
        <v>3.5293620438813821E-7</v>
      </c>
      <c r="DD88">
        <f>DD$2*EXP(- DD$1 * ($B88*_c1+$C88*_c2+$D88*_c3+'Input spectra'!$Y87))</f>
        <v>0</v>
      </c>
      <c r="DE88">
        <f>DE$2*EXP(- DE$1 * ($B88*_c1+$C88*_c2+$D88*_c3+'Input spectra'!$Y87))</f>
        <v>0</v>
      </c>
      <c r="DF88">
        <f>DF$2*EXP(- DF$1 * ($B88*_c1+$C88*_c2+$D88*_c3+'Input spectra'!$Y87))</f>
        <v>0</v>
      </c>
      <c r="DG88">
        <f>DG$2*EXP(- DG$1 * ($B88*_c1+$C88*_c2+$D88*_c3+'Input spectra'!$Y87))</f>
        <v>0</v>
      </c>
      <c r="DH88">
        <f>DH$2*EXP(- DH$1 * ($B88*_c1+$C88*_c2+$D88*_c3+'Input spectra'!$Y87))</f>
        <v>0</v>
      </c>
      <c r="DI88">
        <f>DI$2*EXP(- DI$1 * ($B88*_c1+$C88*_c2+$D88*_c3+'Input spectra'!$Y87))</f>
        <v>0</v>
      </c>
      <c r="DJ88">
        <f>DJ$2*EXP(- DJ$1 * ($B88*_c1+$C88*_c2+$D88*_c3+'Input spectra'!$Y87))</f>
        <v>0</v>
      </c>
      <c r="DK88">
        <f>DK$2*EXP(- DK$1 * ($B88*_c1+$C88*_c2+$D88*_c3+'Input spectra'!$Y87))</f>
        <v>0</v>
      </c>
      <c r="DL88">
        <f>DL$2*EXP(- DL$1 * ($B88*_c1+$C88*_c2+$D88*_c3+'Input spectra'!$Y87))</f>
        <v>0</v>
      </c>
      <c r="DM88">
        <f>DM$2*EXP(- DM$1 * ($B88*_c1+$C88*_c2+$D88*_c3+'Input spectra'!$Y87))</f>
        <v>0</v>
      </c>
      <c r="DN88">
        <f>DN$2*EXP(- DN$1 * ($B88*_c1+$C88*_c2+$D88*_c3+'Input spectra'!$Y87))</f>
        <v>0</v>
      </c>
      <c r="DO88">
        <f>DO$2*EXP(- DO$1 * ($B88*_c1+$C88*_c2+$D88*_c3+'Input spectra'!$Y87))</f>
        <v>0</v>
      </c>
      <c r="DP88">
        <f>DP$2*EXP(- DP$1 * ($B88*_c1+$C88*_c2+$D88*_c3+'Input spectra'!$Y87))</f>
        <v>0</v>
      </c>
      <c r="DQ88">
        <f>DQ$2*EXP(- DQ$1 * ($B88*_c1+$C88*_c2+$D88*_c3+'Input spectra'!$Y87))</f>
        <v>0</v>
      </c>
      <c r="DR88">
        <f>DR$2*EXP(- DR$1 * ($B88*_c1+$C88*_c2+$D88*_c3+'Input spectra'!$Y87))</f>
        <v>0</v>
      </c>
      <c r="DS88">
        <f>DS$2*EXP(- DS$1 * ($B88*_c1+$C88*_c2+$D88*_c3+'Input spectra'!$Y87))</f>
        <v>0</v>
      </c>
      <c r="DT88">
        <f>DT$2*EXP(- DT$1 * ($B88*_c1+$C88*_c2+$D88*_c3+'Input spectra'!$Y87))</f>
        <v>0</v>
      </c>
      <c r="DU88">
        <f>DU$2*EXP(- DU$1 * ($B88*_c1+$C88*_c2+$D88*_c3+'Input spectra'!$Y87))</f>
        <v>0</v>
      </c>
      <c r="DV88">
        <f>DV$2*EXP(- DV$1 * ($B88*_c1+$C88*_c2+$D88*_c3+'Input spectra'!$Y87))</f>
        <v>0</v>
      </c>
      <c r="DW88">
        <f>DW$2*EXP(- DW$1 * ($B88*_c1+$C88*_c2+$D88*_c3+'Input spectra'!$Y87))</f>
        <v>0</v>
      </c>
      <c r="DX88">
        <f>DX$2*EXP(- DX$1 * ($B88*_c1+$C88*_c2+$D88*_c3+'Input spectra'!$Y87))</f>
        <v>0</v>
      </c>
      <c r="DY88">
        <f>DY$2*EXP(- DY$1 * ($B88*_c1+$C88*_c2+$D88*_c3+'Input spectra'!$Y87))</f>
        <v>0</v>
      </c>
      <c r="DZ88">
        <f>DZ$2*EXP(- DZ$1 * ($B88*_c1+$C88*_c2+$D88*_c3+'Input spectra'!$Y87))</f>
        <v>0</v>
      </c>
      <c r="EA88">
        <f>EA$2*EXP(- EA$1 * ($B88*_c1+$C88*_c2+$D88*_c3+'Input spectra'!$Y87))</f>
        <v>0</v>
      </c>
      <c r="EB88">
        <f>EB$2*EXP(- EB$1 * ($B88*_c1+$C88*_c2+$D88*_c3+'Input spectra'!$Y87))</f>
        <v>0</v>
      </c>
      <c r="EC88">
        <f>EC$2*EXP(- EC$1 * ($B88*_c1+$C88*_c2+$D88*_c3+'Input spectra'!$Y87))</f>
        <v>0</v>
      </c>
      <c r="ED88">
        <f>ED$2*EXP(- ED$1 * ($B88*_c1+$C88*_c2+$D88*_c3+'Input spectra'!$Y87))</f>
        <v>0</v>
      </c>
      <c r="EE88">
        <f>EE$2*EXP(- EE$1 * ($B88*_c1+$C88*_c2+$D88*_c3+'Input spectra'!$Y87))</f>
        <v>0</v>
      </c>
      <c r="EF88">
        <f>EF$2*EXP(- EF$1 * ($B88*_c1+$C88*_c2+$D88*_c3+'Input spectra'!$Y87))</f>
        <v>0</v>
      </c>
      <c r="EG88">
        <f>EG$2*EXP(- EG$1 * ($B88*_c1+$C88*_c2+$D88*_c3+'Input spectra'!$Y87))</f>
        <v>0</v>
      </c>
      <c r="EH88">
        <f>EH$2*EXP(- EH$1 * ($B88*_c1+$C88*_c2+$D88*_c3+'Input spectra'!$Y87))</f>
        <v>0</v>
      </c>
      <c r="EI88">
        <f>EI$2*EXP(- EI$1 * ($B88*_c1+$C88*_c2+$D88*_c3+'Input spectra'!$Y87))</f>
        <v>0</v>
      </c>
      <c r="EJ88">
        <f>EJ$2*EXP(- EJ$1 * ($B88*_c1+$C88*_c2+$D88*_c3+'Input spectra'!$Y87))</f>
        <v>0</v>
      </c>
      <c r="EK88">
        <f>EK$2*EXP(- EK$1 * ($B88*_c1+$C88*_c2+$D88*_c3+'Input spectra'!$Y87))</f>
        <v>0</v>
      </c>
      <c r="EL88">
        <f>EL$2*EXP(- EL$1 * ($B88*_c1+$C88*_c2+$D88*_c3+'Input spectra'!$Y87))</f>
        <v>0</v>
      </c>
      <c r="EM88">
        <f>EM$2*EXP(- EM$1 * ($B88*_c1+$C88*_c2+$D88*_c3+'Input spectra'!$Y87))</f>
        <v>0</v>
      </c>
      <c r="EN88">
        <f>EN$2*EXP(- EN$1 * ($B88*_c1+$C88*_c2+$D88*_c3+'Input spectra'!$Y87))</f>
        <v>0</v>
      </c>
      <c r="EO88">
        <f>EO$2*EXP(- EO$1 * ($B88*_c1+$C88*_c2+$D88*_c3+'Input spectra'!$Y87))</f>
        <v>0</v>
      </c>
      <c r="EP88">
        <f>EP$2*EXP(- EP$1 * ($B88*_c1+$C88*_c2+$D88*_c3+'Input spectra'!$Y87))</f>
        <v>0</v>
      </c>
      <c r="EQ88">
        <f>EQ$2*EXP(- EQ$1 * ($B88*_c1+$C88*_c2+$D88*_c3+'Input spectra'!$Y87))</f>
        <v>0</v>
      </c>
      <c r="ER88">
        <f>ER$2*EXP(- ER$1 * ($B88*_c1+$C88*_c2+$D88*_c3+'Input spectra'!$Y87))</f>
        <v>0</v>
      </c>
      <c r="ES88">
        <f>ES$2*EXP(- ES$1 * ($B88*_c1+$C88*_c2+$D88*_c3+'Input spectra'!$Y87))</f>
        <v>0</v>
      </c>
      <c r="ET88">
        <f>ET$2*EXP(- ET$1 * ($B88*_c1+$C88*_c2+$D88*_c3+'Input spectra'!$Y87))</f>
        <v>0</v>
      </c>
      <c r="EU88">
        <f>EU$2*EXP(- EU$1 * ($B88*_c1+$C88*_c2+$D88*_c3+'Input spectra'!$Y87))</f>
        <v>0</v>
      </c>
      <c r="EV88">
        <f>EV$2*EXP(- EV$1 * ($B88*_c1+$C88*_c2+$D88*_c3+'Input spectra'!$Y87))</f>
        <v>0</v>
      </c>
      <c r="EW88">
        <f>EW$2*EXP(- EW$1 * ($B88*_c1+$C88*_c2+$D88*_c3+'Input spectra'!$Y87))</f>
        <v>0</v>
      </c>
      <c r="EX88">
        <f>EX$2*EXP(- EX$1 * ($B88*_c1+$C88*_c2+$D88*_c3+'Input spectra'!$Y87))</f>
        <v>0</v>
      </c>
      <c r="EY88">
        <f>EY$2*EXP(- EY$1 * ($B88*_c1+$C88*_c2+$D88*_c3+'Input spectra'!$Y87))</f>
        <v>0</v>
      </c>
      <c r="FA88">
        <f t="shared" si="1"/>
        <v>0.8772156896909663</v>
      </c>
      <c r="FD88">
        <f>(1-EXP(-($B88*_c1+$C88*_c2+$D88*_c3+'Input spectra'!$Y87)*_t))/2</f>
        <v>1.1389312972651833E-2</v>
      </c>
      <c r="FE88">
        <f>LN(1-FD88)/(-($B88*_c1+$C88*_c2+$D88*_c3+'Input spectra'!$Y87))</f>
        <v>0.24855990266517544</v>
      </c>
    </row>
    <row r="89" spans="1:161" x14ac:dyDescent="0.25">
      <c r="A89">
        <v>710</v>
      </c>
      <c r="B89">
        <f>'Input spectra'!B88</f>
        <v>0</v>
      </c>
      <c r="C89">
        <f>'Input spectra'!D88</f>
        <v>0</v>
      </c>
      <c r="D89">
        <f>'Input spectra'!F88</f>
        <v>0</v>
      </c>
      <c r="E89">
        <f>E$2*EXP(- E$1 * ($B89*_c1+$C89*_c2+$D89*_c3+'Input spectra'!$Y88))</f>
        <v>2.0653927966864227E-2</v>
      </c>
      <c r="F89">
        <f>F$2*EXP(- F$1 * ($B89*_c1+$C89*_c2+$D89*_c3+'Input spectra'!$Y88))</f>
        <v>2.0409559611937977E-2</v>
      </c>
      <c r="G89">
        <f>G$2*EXP(- G$1 * ($B89*_c1+$C89*_c2+$D89*_c3+'Input spectra'!$Y88))</f>
        <v>2.0166997139499317E-2</v>
      </c>
      <c r="H89">
        <f>H$2*EXP(- H$1 * ($B89*_c1+$C89*_c2+$D89*_c3+'Input spectra'!$Y88))</f>
        <v>1.9926229130363057E-2</v>
      </c>
      <c r="I89">
        <f>I$2*EXP(- I$1 * ($B89*_c1+$C89*_c2+$D89*_c3+'Input spectra'!$Y88))</f>
        <v>1.9687244232077798E-2</v>
      </c>
      <c r="J89">
        <f>J$2*EXP(- J$1 * ($B89*_c1+$C89*_c2+$D89*_c3+'Input spectra'!$Y88))</f>
        <v>1.9450031158554155E-2</v>
      </c>
      <c r="K89">
        <f>K$2*EXP(- K$1 * ($B89*_c1+$C89*_c2+$D89*_c3+'Input spectra'!$Y88))</f>
        <v>1.9214578689694919E-2</v>
      </c>
      <c r="L89">
        <f>L$2*EXP(- L$1 * ($B89*_c1+$C89*_c2+$D89*_c3+'Input spectra'!$Y88))</f>
        <v>1.8980875671027249E-2</v>
      </c>
      <c r="M89">
        <f>M$2*EXP(- M$1 * ($B89*_c1+$C89*_c2+$D89*_c3+'Input spectra'!$Y88))</f>
        <v>1.8748911013336839E-2</v>
      </c>
      <c r="N89">
        <f>N$2*EXP(- N$1 * ($B89*_c1+$C89*_c2+$D89*_c3+'Input spectra'!$Y88))</f>
        <v>1.8518673692304075E-2</v>
      </c>
      <c r="O89">
        <f>O$2*EXP(- O$1 * ($B89*_c1+$C89*_c2+$D89*_c3+'Input spectra'!$Y88))</f>
        <v>1.8290152748142136E-2</v>
      </c>
      <c r="P89">
        <f>P$2*EXP(- P$1 * ($B89*_c1+$C89*_c2+$D89*_c3+'Input spectra'!$Y88))</f>
        <v>1.8063337285237048E-2</v>
      </c>
      <c r="Q89">
        <f>Q$2*EXP(- Q$1 * ($B89*_c1+$C89*_c2+$D89*_c3+'Input spectra'!$Y88))</f>
        <v>1.7838216471789705E-2</v>
      </c>
      <c r="R89">
        <f>R$2*EXP(- R$1 * ($B89*_c1+$C89*_c2+$D89*_c3+'Input spectra'!$Y88))</f>
        <v>1.7614779539459811E-2</v>
      </c>
      <c r="S89">
        <f>S$2*EXP(- S$1 * ($B89*_c1+$C89*_c2+$D89*_c3+'Input spectra'!$Y88))</f>
        <v>1.739301578301173E-2</v>
      </c>
      <c r="T89">
        <f>T$2*EXP(- T$1 * ($B89*_c1+$C89*_c2+$D89*_c3+'Input spectra'!$Y88))</f>
        <v>1.7172914559962272E-2</v>
      </c>
      <c r="U89">
        <f>U$2*EXP(- U$1 * ($B89*_c1+$C89*_c2+$D89*_c3+'Input spectra'!$Y88))</f>
        <v>1.6954465290230376E-2</v>
      </c>
      <c r="V89">
        <f>V$2*EXP(- V$1 * ($B89*_c1+$C89*_c2+$D89*_c3+'Input spectra'!$Y88))</f>
        <v>1.6737657455788667E-2</v>
      </c>
      <c r="W89">
        <f>W$2*EXP(- W$1 * ($B89*_c1+$C89*_c2+$D89*_c3+'Input spectra'!$Y88))</f>
        <v>1.6522480600316924E-2</v>
      </c>
      <c r="X89">
        <f>X$2*EXP(- X$1 * ($B89*_c1+$C89*_c2+$D89*_c3+'Input spectra'!$Y88))</f>
        <v>1.6308924328857419E-2</v>
      </c>
      <c r="Y89">
        <f>Y$2*EXP(- Y$1 * ($B89*_c1+$C89*_c2+$D89*_c3+'Input spectra'!$Y88))</f>
        <v>1.6096978307472077E-2</v>
      </c>
      <c r="Z89">
        <f>Z$2*EXP(- Z$1 * ($B89*_c1+$C89*_c2+$D89*_c3+'Input spectra'!$Y88))</f>
        <v>1.5886632262901552E-2</v>
      </c>
      <c r="AA89">
        <f>AA$2*EXP(- AA$1 * ($B89*_c1+$C89*_c2+$D89*_c3+'Input spectra'!$Y88))</f>
        <v>1.56778759822261E-2</v>
      </c>
      <c r="AB89">
        <f>AB$2*EXP(- AB$1 * ($B89*_c1+$C89*_c2+$D89*_c3+'Input spectra'!$Y88))</f>
        <v>1.5470699312528299E-2</v>
      </c>
      <c r="AC89">
        <f>AC$2*EXP(- AC$1 * ($B89*_c1+$C89*_c2+$D89*_c3+'Input spectra'!$Y88))</f>
        <v>1.5265092160557603E-2</v>
      </c>
      <c r="AD89">
        <f>AD$2*EXP(- AD$1 * ($B89*_c1+$C89*_c2+$D89*_c3+'Input spectra'!$Y88))</f>
        <v>1.5061044492396704E-2</v>
      </c>
      <c r="AE89">
        <f>AE$2*EXP(- AE$1 * ($B89*_c1+$C89*_c2+$D89*_c3+'Input spectra'!$Y88))</f>
        <v>1.4858546333129677E-2</v>
      </c>
      <c r="AF89">
        <f>AF$2*EXP(- AF$1 * ($B89*_c1+$C89*_c2+$D89*_c3+'Input spectra'!$Y88))</f>
        <v>1.4657587766511972E-2</v>
      </c>
      <c r="AG89">
        <f>AG$2*EXP(- AG$1 * ($B89*_c1+$C89*_c2+$D89*_c3+'Input spectra'!$Y88))</f>
        <v>1.445815893464214E-2</v>
      </c>
      <c r="AH89">
        <f>AH$2*EXP(- AH$1 * ($B89*_c1+$C89*_c2+$D89*_c3+'Input spectra'!$Y88))</f>
        <v>1.4260250037635354E-2</v>
      </c>
      <c r="AI89">
        <f>AI$2*EXP(- AI$1 * ($B89*_c1+$C89*_c2+$D89*_c3+'Input spectra'!$Y88))</f>
        <v>1.4063851333298709E-2</v>
      </c>
      <c r="AJ89">
        <f>AJ$2*EXP(- AJ$1 * ($B89*_c1+$C89*_c2+$D89*_c3+'Input spectra'!$Y88))</f>
        <v>1.3868953136808264E-2</v>
      </c>
      <c r="AK89">
        <f>AK$2*EXP(- AK$1 * ($B89*_c1+$C89*_c2+$D89*_c3+'Input spectra'!$Y88))</f>
        <v>1.3675545820387847E-2</v>
      </c>
      <c r="AL89">
        <f>AL$2*EXP(- AL$1 * ($B89*_c1+$C89*_c2+$D89*_c3+'Input spectra'!$Y88))</f>
        <v>1.3483619812989562E-2</v>
      </c>
      <c r="AM89">
        <f>AM$2*EXP(- AM$1 * ($B89*_c1+$C89*_c2+$D89*_c3+'Input spectra'!$Y88))</f>
        <v>1.3293165599976092E-2</v>
      </c>
      <c r="AN89">
        <f>AN$2*EXP(- AN$1 * ($B89*_c1+$C89*_c2+$D89*_c3+'Input spectra'!$Y88))</f>
        <v>1.3104173722804662E-2</v>
      </c>
      <c r="AO89">
        <f>AO$2*EXP(- AO$1 * ($B89*_c1+$C89*_c2+$D89*_c3+'Input spectra'!$Y88))</f>
        <v>1.2916634778712731E-2</v>
      </c>
      <c r="AP89">
        <f>AP$2*EXP(- AP$1 * ($B89*_c1+$C89*_c2+$D89*_c3+'Input spectra'!$Y88))</f>
        <v>1.2730539420405411E-2</v>
      </c>
      <c r="AQ89">
        <f>AQ$2*EXP(- AQ$1 * ($B89*_c1+$C89*_c2+$D89*_c3+'Input spectra'!$Y88))</f>
        <v>1.254587835574455E-2</v>
      </c>
      <c r="AR89">
        <f>AR$2*EXP(- AR$1 * ($B89*_c1+$C89*_c2+$D89*_c3+'Input spectra'!$Y88))</f>
        <v>1.2362642347439501E-2</v>
      </c>
      <c r="AS89">
        <f>AS$2*EXP(- AS$1 * ($B89*_c1+$C89*_c2+$D89*_c3+'Input spectra'!$Y88))</f>
        <v>1.2180822212739594E-2</v>
      </c>
      <c r="AT89">
        <f>AT$2*EXP(- AT$1 * ($B89*_c1+$C89*_c2+$D89*_c3+'Input spectra'!$Y88))</f>
        <v>1.2000408823128254E-2</v>
      </c>
      <c r="AU89">
        <f>AU$2*EXP(- AU$1 * ($B89*_c1+$C89*_c2+$D89*_c3+'Input spectra'!$Y88))</f>
        <v>1.1821393104018751E-2</v>
      </c>
      <c r="AV89">
        <f>AV$2*EXP(- AV$1 * ($B89*_c1+$C89*_c2+$D89*_c3+'Input spectra'!$Y88))</f>
        <v>1.1643766034451679E-2</v>
      </c>
      <c r="AW89">
        <f>AW$2*EXP(- AW$1 * ($B89*_c1+$C89*_c2+$D89*_c3+'Input spectra'!$Y88))</f>
        <v>1.1467518646793979E-2</v>
      </c>
      <c r="AX89">
        <f>AX$2*EXP(- AX$1 * ($B89*_c1+$C89*_c2+$D89*_c3+'Input spectra'!$Y88))</f>
        <v>1.1292642026439665E-2</v>
      </c>
      <c r="AY89">
        <f>AY$2*EXP(- AY$1 * ($B89*_c1+$C89*_c2+$D89*_c3+'Input spectra'!$Y88))</f>
        <v>1.003719874009671E-2</v>
      </c>
      <c r="AZ89">
        <f>AZ$2*EXP(- AZ$1 * ($B89*_c1+$C89*_c2+$D89*_c3+'Input spectra'!$Y88))</f>
        <v>8.5755043615320815E-3</v>
      </c>
      <c r="BA89">
        <f>BA$2*EXP(- BA$1 * ($B89*_c1+$C89*_c2+$D89*_c3+'Input spectra'!$Y88))</f>
        <v>7.7186593772776103E-3</v>
      </c>
      <c r="BB89">
        <f>BB$2*EXP(- BB$1 * ($B89*_c1+$C89*_c2+$D89*_c3+'Input spectra'!$Y88))</f>
        <v>7.0696166900230065E-3</v>
      </c>
      <c r="BC89">
        <f>BC$2*EXP(- BC$1 * ($B89*_c1+$C89*_c2+$D89*_c3+'Input spectra'!$Y88))</f>
        <v>6.5392944310805621E-3</v>
      </c>
      <c r="BD89">
        <f>BD$2*EXP(- BD$1 * ($B89*_c1+$C89*_c2+$D89*_c3+'Input spectra'!$Y88))</f>
        <v>6.0890760144384102E-3</v>
      </c>
      <c r="BE89">
        <f>BE$2*EXP(- BE$1 * ($B89*_c1+$C89*_c2+$D89*_c3+'Input spectra'!$Y88))</f>
        <v>5.6978007118293735E-3</v>
      </c>
      <c r="BF89">
        <f>BF$2*EXP(- BF$1 * ($B89*_c1+$C89*_c2+$D89*_c3+'Input spectra'!$Y88))</f>
        <v>5.3522763395458415E-3</v>
      </c>
      <c r="BG89">
        <f>BG$2*EXP(- BG$1 * ($B89*_c1+$C89*_c2+$D89*_c3+'Input spectra'!$Y88))</f>
        <v>5.0435703145510899E-3</v>
      </c>
      <c r="BH89">
        <f>BH$2*EXP(- BH$1 * ($B89*_c1+$C89*_c2+$D89*_c3+'Input spectra'!$Y88))</f>
        <v>4.7652762716372263E-3</v>
      </c>
      <c r="BI89">
        <f>BI$2*EXP(- BI$1 * ($B89*_c1+$C89*_c2+$D89*_c3+'Input spectra'!$Y88))</f>
        <v>4.5126011919756764E-3</v>
      </c>
      <c r="BJ89">
        <f>BJ$2*EXP(- BJ$1 * ($B89*_c1+$C89*_c2+$D89*_c3+'Input spectra'!$Y88))</f>
        <v>4.2818412803843752E-3</v>
      </c>
      <c r="BK89">
        <f>BK$2*EXP(- BK$1 * ($B89*_c1+$C89*_c2+$D89*_c3+'Input spectra'!$Y88))</f>
        <v>4.0700606162614545E-3</v>
      </c>
      <c r="BL89">
        <f>BL$2*EXP(- BL$1 * ($B89*_c1+$C89*_c2+$D89*_c3+'Input spectra'!$Y88))</f>
        <v>3.8748836663618029E-3</v>
      </c>
      <c r="BM89">
        <f>BM$2*EXP(- BM$1 * ($B89*_c1+$C89*_c2+$D89*_c3+'Input spectra'!$Y88))</f>
        <v>3.694355588518103E-3</v>
      </c>
      <c r="BN89">
        <f>BN$2*EXP(- BN$1 * ($B89*_c1+$C89*_c2+$D89*_c3+'Input spectra'!$Y88))</f>
        <v>3.5268448690457155E-3</v>
      </c>
      <c r="BO89">
        <f>BO$2*EXP(- BO$1 * ($B89*_c1+$C89*_c2+$D89*_c3+'Input spectra'!$Y88))</f>
        <v>3.3709734664601988E-3</v>
      </c>
      <c r="BP89">
        <f>BP$2*EXP(- BP$1 * ($B89*_c1+$C89*_c2+$D89*_c3+'Input spectra'!$Y88))</f>
        <v>3.2255654369930187E-3</v>
      </c>
      <c r="BQ89">
        <f>BQ$2*EXP(- BQ$1 * ($B89*_c1+$C89*_c2+$D89*_c3+'Input spectra'!$Y88))</f>
        <v>3.0896083401774897E-3</v>
      </c>
      <c r="BR89">
        <f>BR$2*EXP(- BR$1 * ($B89*_c1+$C89*_c2+$D89*_c3+'Input spectra'!$Y88))</f>
        <v>2.9622237044784868E-3</v>
      </c>
      <c r="BS89">
        <f>BS$2*EXP(- BS$1 * ($B89*_c1+$C89*_c2+$D89*_c3+'Input spectra'!$Y88))</f>
        <v>2.842644057071277E-3</v>
      </c>
      <c r="BT89">
        <f>BT$2*EXP(- BT$1 * ($B89*_c1+$C89*_c2+$D89*_c3+'Input spectra'!$Y88))</f>
        <v>2.7301948015737649E-3</v>
      </c>
      <c r="BU89">
        <f>BU$2*EXP(- BU$1 * ($B89*_c1+$C89*_c2+$D89*_c3+'Input spectra'!$Y88))</f>
        <v>2.6242797377420265E-3</v>
      </c>
      <c r="BV89">
        <f>BV$2*EXP(- BV$1 * ($B89*_c1+$C89*_c2+$D89*_c3+'Input spectra'!$Y88))</f>
        <v>2.5243693590922974E-3</v>
      </c>
      <c r="BW89">
        <f>BW$2*EXP(- BW$1 * ($B89*_c1+$C89*_c2+$D89*_c3+'Input spectra'!$Y88))</f>
        <v>2.4299912985588984E-3</v>
      </c>
      <c r="BX89">
        <f>BX$2*EXP(- BX$1 * ($B89*_c1+$C89*_c2+$D89*_c3+'Input spectra'!$Y88))</f>
        <v>2.34072245574235E-3</v>
      </c>
      <c r="BY89">
        <f>BY$2*EXP(- BY$1 * ($B89*_c1+$C89*_c2+$D89*_c3+'Input spectra'!$Y88))</f>
        <v>2.2561824553980064E-3</v>
      </c>
      <c r="BZ89">
        <f>BZ$2*EXP(- BZ$1 * ($B89*_c1+$C89*_c2+$D89*_c3+'Input spectra'!$Y88))</f>
        <v>2.1760281705943759E-3</v>
      </c>
      <c r="CA89">
        <f>CA$2*EXP(- CA$1 * ($B89*_c1+$C89*_c2+$D89*_c3+'Input spectra'!$Y88))</f>
        <v>2.0999491053073482E-3</v>
      </c>
      <c r="CB89">
        <f>CB$2*EXP(- CB$1 * ($B89*_c1+$C89*_c2+$D89*_c3+'Input spectra'!$Y88))</f>
        <v>2.0276634767210258E-3</v>
      </c>
      <c r="CC89">
        <f>CC$2*EXP(- CC$1 * ($B89*_c1+$C89*_c2+$D89*_c3+'Input spectra'!$Y88))</f>
        <v>1.9589148716776276E-3</v>
      </c>
      <c r="CD89">
        <f>CD$2*EXP(- CD$1 * ($B89*_c1+$C89*_c2+$D89*_c3+'Input spectra'!$Y88))</f>
        <v>1.8934693776696948E-3</v>
      </c>
      <c r="CE89">
        <f>CE$2*EXP(- CE$1 * ($B89*_c1+$C89*_c2+$D89*_c3+'Input spectra'!$Y88))</f>
        <v>1.8311131086809161E-3</v>
      </c>
      <c r="CF89">
        <f>CF$2*EXP(- CF$1 * ($B89*_c1+$C89*_c2+$D89*_c3+'Input spectra'!$Y88))</f>
        <v>1.7716500616097388E-3</v>
      </c>
      <c r="CG89">
        <f>CG$2*EXP(- CG$1 * ($B89*_c1+$C89*_c2+$D89*_c3+'Input spectra'!$Y88))</f>
        <v>1.7149002510701515E-3</v>
      </c>
      <c r="CH89">
        <f>CH$2*EXP(- CH$1 * ($B89*_c1+$C89*_c2+$D89*_c3+'Input spectra'!$Y88))</f>
        <v>1.6606980798706678E-3</v>
      </c>
      <c r="CI89">
        <f>CI$2*EXP(- CI$1 * ($B89*_c1+$C89*_c2+$D89*_c3+'Input spectra'!$Y88))</f>
        <v>1.6088909100248625E-3</v>
      </c>
      <c r="CJ89">
        <f>CJ$2*EXP(- CJ$1 * ($B89*_c1+$C89*_c2+$D89*_c3+'Input spectra'!$Y88))</f>
        <v>1.5593378051903699E-3</v>
      </c>
      <c r="CK89">
        <f>CK$2*EXP(- CK$1 * ($B89*_c1+$C89*_c2+$D89*_c3+'Input spectra'!$Y88))</f>
        <v>1.5119084203026884E-3</v>
      </c>
      <c r="CL89">
        <f>CL$2*EXP(- CL$1 * ($B89*_c1+$C89*_c2+$D89*_c3+'Input spectra'!$Y88))</f>
        <v>1.466482018118705E-3</v>
      </c>
      <c r="CM89">
        <f>CM$2*EXP(- CM$1 * ($B89*_c1+$C89*_c2+$D89*_c3+'Input spectra'!$Y88))</f>
        <v>1.4229465956061605E-3</v>
      </c>
      <c r="CN89">
        <f>CN$2*EXP(- CN$1 * ($B89*_c1+$C89*_c2+$D89*_c3+'Input spectra'!$Y88))</f>
        <v>1.3811981057581743E-3</v>
      </c>
      <c r="CO89">
        <f>CO$2*EXP(- CO$1 * ($B89*_c1+$C89*_c2+$D89*_c3+'Input spectra'!$Y88))</f>
        <v>1.3411397625920235E-3</v>
      </c>
      <c r="CP89">
        <f>CP$2*EXP(- CP$1 * ($B89*_c1+$C89*_c2+$D89*_c3+'Input spectra'!$Y88))</f>
        <v>1.3026814188987373E-3</v>
      </c>
      <c r="CQ89">
        <f>CQ$2*EXP(- CQ$1 * ($B89*_c1+$C89*_c2+$D89*_c3+'Input spectra'!$Y88))</f>
        <v>1.265739007815713E-3</v>
      </c>
      <c r="CR89">
        <f>CR$2*EXP(- CR$1 * ($B89*_c1+$C89*_c2+$D89*_c3+'Input spectra'!$Y88))</f>
        <v>1.2302340405545193E-3</v>
      </c>
      <c r="CS89">
        <f>CS$2*EXP(- CS$1 * ($B89*_c1+$C89*_c2+$D89*_c3+'Input spectra'!$Y88))</f>
        <v>7.9194668007766646E-4</v>
      </c>
      <c r="CT89">
        <f>CT$2*EXP(- CT$1 * ($B89*_c1+$C89*_c2+$D89*_c3+'Input spectra'!$Y88))</f>
        <v>5.1430164537915896E-4</v>
      </c>
      <c r="CU89">
        <f>CU$2*EXP(- CU$1 * ($B89*_c1+$C89*_c2+$D89*_c3+'Input spectra'!$Y88))</f>
        <v>3.5611823945105924E-4</v>
      </c>
      <c r="CV89">
        <f>CV$2*EXP(- CV$1 * ($B89*_c1+$C89*_c2+$D89*_c3+'Input spectra'!$Y88))</f>
        <v>2.4769826374871956E-4</v>
      </c>
      <c r="CW89">
        <f>CW$2*EXP(- CW$1 * ($B89*_c1+$C89*_c2+$D89*_c3+'Input spectra'!$Y88))</f>
        <v>1.6910370922545526E-4</v>
      </c>
      <c r="CX89">
        <f>CX$2*EXP(- CX$1 * ($B89*_c1+$C89*_c2+$D89*_c3+'Input spectra'!$Y88))</f>
        <v>1.1114306223403737E-4</v>
      </c>
      <c r="CY89">
        <f>CY$2*EXP(- CY$1 * ($B89*_c1+$C89*_c2+$D89*_c3+'Input spectra'!$Y88))</f>
        <v>6.8627702247849287E-5</v>
      </c>
      <c r="CZ89">
        <f>CZ$2*EXP(- CZ$1 * ($B89*_c1+$C89*_c2+$D89*_c3+'Input spectra'!$Y88))</f>
        <v>3.8263305216315136E-5</v>
      </c>
      <c r="DA89">
        <f>DA$2*EXP(- DA$1 * ($B89*_c1+$C89*_c2+$D89*_c3+'Input spectra'!$Y88))</f>
        <v>1.7789238263413091E-5</v>
      </c>
      <c r="DB89">
        <f>DB$2*EXP(- DB$1 * ($B89*_c1+$C89*_c2+$D89*_c3+'Input spectra'!$Y88))</f>
        <v>5.5658501937485776E-6</v>
      </c>
      <c r="DC89">
        <f>DC$2*EXP(- DC$1 * ($B89*_c1+$C89*_c2+$D89*_c3+'Input spectra'!$Y88))</f>
        <v>3.5349464121272208E-7</v>
      </c>
      <c r="DD89">
        <f>DD$2*EXP(- DD$1 * ($B89*_c1+$C89*_c2+$D89*_c3+'Input spectra'!$Y88))</f>
        <v>0</v>
      </c>
      <c r="DE89">
        <f>DE$2*EXP(- DE$1 * ($B89*_c1+$C89*_c2+$D89*_c3+'Input spectra'!$Y88))</f>
        <v>0</v>
      </c>
      <c r="DF89">
        <f>DF$2*EXP(- DF$1 * ($B89*_c1+$C89*_c2+$D89*_c3+'Input spectra'!$Y88))</f>
        <v>0</v>
      </c>
      <c r="DG89">
        <f>DG$2*EXP(- DG$1 * ($B89*_c1+$C89*_c2+$D89*_c3+'Input spectra'!$Y88))</f>
        <v>0</v>
      </c>
      <c r="DH89">
        <f>DH$2*EXP(- DH$1 * ($B89*_c1+$C89*_c2+$D89*_c3+'Input spectra'!$Y88))</f>
        <v>0</v>
      </c>
      <c r="DI89">
        <f>DI$2*EXP(- DI$1 * ($B89*_c1+$C89*_c2+$D89*_c3+'Input spectra'!$Y88))</f>
        <v>0</v>
      </c>
      <c r="DJ89">
        <f>DJ$2*EXP(- DJ$1 * ($B89*_c1+$C89*_c2+$D89*_c3+'Input spectra'!$Y88))</f>
        <v>0</v>
      </c>
      <c r="DK89">
        <f>DK$2*EXP(- DK$1 * ($B89*_c1+$C89*_c2+$D89*_c3+'Input spectra'!$Y88))</f>
        <v>0</v>
      </c>
      <c r="DL89">
        <f>DL$2*EXP(- DL$1 * ($B89*_c1+$C89*_c2+$D89*_c3+'Input spectra'!$Y88))</f>
        <v>0</v>
      </c>
      <c r="DM89">
        <f>DM$2*EXP(- DM$1 * ($B89*_c1+$C89*_c2+$D89*_c3+'Input spectra'!$Y88))</f>
        <v>0</v>
      </c>
      <c r="DN89">
        <f>DN$2*EXP(- DN$1 * ($B89*_c1+$C89*_c2+$D89*_c3+'Input spectra'!$Y88))</f>
        <v>0</v>
      </c>
      <c r="DO89">
        <f>DO$2*EXP(- DO$1 * ($B89*_c1+$C89*_c2+$D89*_c3+'Input spectra'!$Y88))</f>
        <v>0</v>
      </c>
      <c r="DP89">
        <f>DP$2*EXP(- DP$1 * ($B89*_c1+$C89*_c2+$D89*_c3+'Input spectra'!$Y88))</f>
        <v>0</v>
      </c>
      <c r="DQ89">
        <f>DQ$2*EXP(- DQ$1 * ($B89*_c1+$C89*_c2+$D89*_c3+'Input spectra'!$Y88))</f>
        <v>0</v>
      </c>
      <c r="DR89">
        <f>DR$2*EXP(- DR$1 * ($B89*_c1+$C89*_c2+$D89*_c3+'Input spectra'!$Y88))</f>
        <v>0</v>
      </c>
      <c r="DS89">
        <f>DS$2*EXP(- DS$1 * ($B89*_c1+$C89*_c2+$D89*_c3+'Input spectra'!$Y88))</f>
        <v>0</v>
      </c>
      <c r="DT89">
        <f>DT$2*EXP(- DT$1 * ($B89*_c1+$C89*_c2+$D89*_c3+'Input spectra'!$Y88))</f>
        <v>0</v>
      </c>
      <c r="DU89">
        <f>DU$2*EXP(- DU$1 * ($B89*_c1+$C89*_c2+$D89*_c3+'Input spectra'!$Y88))</f>
        <v>0</v>
      </c>
      <c r="DV89">
        <f>DV$2*EXP(- DV$1 * ($B89*_c1+$C89*_c2+$D89*_c3+'Input spectra'!$Y88))</f>
        <v>0</v>
      </c>
      <c r="DW89">
        <f>DW$2*EXP(- DW$1 * ($B89*_c1+$C89*_c2+$D89*_c3+'Input spectra'!$Y88))</f>
        <v>0</v>
      </c>
      <c r="DX89">
        <f>DX$2*EXP(- DX$1 * ($B89*_c1+$C89*_c2+$D89*_c3+'Input spectra'!$Y88))</f>
        <v>0</v>
      </c>
      <c r="DY89">
        <f>DY$2*EXP(- DY$1 * ($B89*_c1+$C89*_c2+$D89*_c3+'Input spectra'!$Y88))</f>
        <v>0</v>
      </c>
      <c r="DZ89">
        <f>DZ$2*EXP(- DZ$1 * ($B89*_c1+$C89*_c2+$D89*_c3+'Input spectra'!$Y88))</f>
        <v>0</v>
      </c>
      <c r="EA89">
        <f>EA$2*EXP(- EA$1 * ($B89*_c1+$C89*_c2+$D89*_c3+'Input spectra'!$Y88))</f>
        <v>0</v>
      </c>
      <c r="EB89">
        <f>EB$2*EXP(- EB$1 * ($B89*_c1+$C89*_c2+$D89*_c3+'Input spectra'!$Y88))</f>
        <v>0</v>
      </c>
      <c r="EC89">
        <f>EC$2*EXP(- EC$1 * ($B89*_c1+$C89*_c2+$D89*_c3+'Input spectra'!$Y88))</f>
        <v>0</v>
      </c>
      <c r="ED89">
        <f>ED$2*EXP(- ED$1 * ($B89*_c1+$C89*_c2+$D89*_c3+'Input spectra'!$Y88))</f>
        <v>0</v>
      </c>
      <c r="EE89">
        <f>EE$2*EXP(- EE$1 * ($B89*_c1+$C89*_c2+$D89*_c3+'Input spectra'!$Y88))</f>
        <v>0</v>
      </c>
      <c r="EF89">
        <f>EF$2*EXP(- EF$1 * ($B89*_c1+$C89*_c2+$D89*_c3+'Input spectra'!$Y88))</f>
        <v>0</v>
      </c>
      <c r="EG89">
        <f>EG$2*EXP(- EG$1 * ($B89*_c1+$C89*_c2+$D89*_c3+'Input spectra'!$Y88))</f>
        <v>0</v>
      </c>
      <c r="EH89">
        <f>EH$2*EXP(- EH$1 * ($B89*_c1+$C89*_c2+$D89*_c3+'Input spectra'!$Y88))</f>
        <v>0</v>
      </c>
      <c r="EI89">
        <f>EI$2*EXP(- EI$1 * ($B89*_c1+$C89*_c2+$D89*_c3+'Input spectra'!$Y88))</f>
        <v>0</v>
      </c>
      <c r="EJ89">
        <f>EJ$2*EXP(- EJ$1 * ($B89*_c1+$C89*_c2+$D89*_c3+'Input spectra'!$Y88))</f>
        <v>0</v>
      </c>
      <c r="EK89">
        <f>EK$2*EXP(- EK$1 * ($B89*_c1+$C89*_c2+$D89*_c3+'Input spectra'!$Y88))</f>
        <v>0</v>
      </c>
      <c r="EL89">
        <f>EL$2*EXP(- EL$1 * ($B89*_c1+$C89*_c2+$D89*_c3+'Input spectra'!$Y88))</f>
        <v>0</v>
      </c>
      <c r="EM89">
        <f>EM$2*EXP(- EM$1 * ($B89*_c1+$C89*_c2+$D89*_c3+'Input spectra'!$Y88))</f>
        <v>0</v>
      </c>
      <c r="EN89">
        <f>EN$2*EXP(- EN$1 * ($B89*_c1+$C89*_c2+$D89*_c3+'Input spectra'!$Y88))</f>
        <v>0</v>
      </c>
      <c r="EO89">
        <f>EO$2*EXP(- EO$1 * ($B89*_c1+$C89*_c2+$D89*_c3+'Input spectra'!$Y88))</f>
        <v>0</v>
      </c>
      <c r="EP89">
        <f>EP$2*EXP(- EP$1 * ($B89*_c1+$C89*_c2+$D89*_c3+'Input spectra'!$Y88))</f>
        <v>0</v>
      </c>
      <c r="EQ89">
        <f>EQ$2*EXP(- EQ$1 * ($B89*_c1+$C89*_c2+$D89*_c3+'Input spectra'!$Y88))</f>
        <v>0</v>
      </c>
      <c r="ER89">
        <f>ER$2*EXP(- ER$1 * ($B89*_c1+$C89*_c2+$D89*_c3+'Input spectra'!$Y88))</f>
        <v>0</v>
      </c>
      <c r="ES89">
        <f>ES$2*EXP(- ES$1 * ($B89*_c1+$C89*_c2+$D89*_c3+'Input spectra'!$Y88))</f>
        <v>0</v>
      </c>
      <c r="ET89">
        <f>ET$2*EXP(- ET$1 * ($B89*_c1+$C89*_c2+$D89*_c3+'Input spectra'!$Y88))</f>
        <v>0</v>
      </c>
      <c r="EU89">
        <f>EU$2*EXP(- EU$1 * ($B89*_c1+$C89*_c2+$D89*_c3+'Input spectra'!$Y88))</f>
        <v>0</v>
      </c>
      <c r="EV89">
        <f>EV$2*EXP(- EV$1 * ($B89*_c1+$C89*_c2+$D89*_c3+'Input spectra'!$Y88))</f>
        <v>0</v>
      </c>
      <c r="EW89">
        <f>EW$2*EXP(- EW$1 * ($B89*_c1+$C89*_c2+$D89*_c3+'Input spectra'!$Y88))</f>
        <v>0</v>
      </c>
      <c r="EX89">
        <f>EX$2*EXP(- EX$1 * ($B89*_c1+$C89*_c2+$D89*_c3+'Input spectra'!$Y88))</f>
        <v>0</v>
      </c>
      <c r="EY89">
        <f>EY$2*EXP(- EY$1 * ($B89*_c1+$C89*_c2+$D89*_c3+'Input spectra'!$Y88))</f>
        <v>0</v>
      </c>
      <c r="FA89">
        <f t="shared" si="1"/>
        <v>0.87758886449118501</v>
      </c>
      <c r="FD89">
        <f>(1-EXP(-($B89*_c1+$C89*_c2+$D89*_c3+'Input spectra'!$Y88)*_t))/2</f>
        <v>1.1351443949323747E-2</v>
      </c>
      <c r="FE89">
        <f>LN(1-FD89)/(-($B89*_c1+$C89*_c2+$D89*_c3+'Input spectra'!$Y88))</f>
        <v>0.24856474612392718</v>
      </c>
    </row>
    <row r="90" spans="1:161" x14ac:dyDescent="0.25">
      <c r="A90">
        <v>715</v>
      </c>
      <c r="B90">
        <f>'Input spectra'!B89</f>
        <v>0</v>
      </c>
      <c r="C90">
        <f>'Input spectra'!D89</f>
        <v>0</v>
      </c>
      <c r="D90">
        <f>'Input spectra'!F89</f>
        <v>0</v>
      </c>
      <c r="E90">
        <f>E$2*EXP(- E$1 * ($B90*_c1+$C90*_c2+$D90*_c3+'Input spectra'!$Y89))</f>
        <v>2.0653927966864227E-2</v>
      </c>
      <c r="F90">
        <f>F$2*EXP(- F$1 * ($B90*_c1+$C90*_c2+$D90*_c3+'Input spectra'!$Y89))</f>
        <v>2.0409875964465675E-2</v>
      </c>
      <c r="G90">
        <f>G$2*EXP(- G$1 * ($B90*_c1+$C90*_c2+$D90*_c3+'Input spectra'!$Y89))</f>
        <v>2.016762232985984E-2</v>
      </c>
      <c r="H90">
        <f>H$2*EXP(- H$1 * ($B90*_c1+$C90*_c2+$D90*_c3+'Input spectra'!$Y89))</f>
        <v>1.9927155727131753E-2</v>
      </c>
      <c r="I90">
        <f>I$2*EXP(- I$1 * ($B90*_c1+$C90*_c2+$D90*_c3+'Input spectra'!$Y89))</f>
        <v>1.968846488639895E-2</v>
      </c>
      <c r="J90">
        <f>J$2*EXP(- J$1 * ($B90*_c1+$C90*_c2+$D90*_c3+'Input spectra'!$Y89))</f>
        <v>1.9451538603444805E-2</v>
      </c>
      <c r="K90">
        <f>K$2*EXP(- K$1 * ($B90*_c1+$C90*_c2+$D90*_c3+'Input spectra'!$Y89))</f>
        <v>1.9216365739353761E-2</v>
      </c>
      <c r="L90">
        <f>L$2*EXP(- L$1 * ($B90*_c1+$C90*_c2+$D90*_c3+'Input spectra'!$Y89))</f>
        <v>1.8982935220148586E-2</v>
      </c>
      <c r="M90">
        <f>M$2*EXP(- M$1 * ($B90*_c1+$C90*_c2+$D90*_c3+'Input spectra'!$Y89))</f>
        <v>1.8751236036429548E-2</v>
      </c>
      <c r="N90">
        <f>N$2*EXP(- N$1 * ($B90*_c1+$C90*_c2+$D90*_c3+'Input spectra'!$Y89))</f>
        <v>1.8521257243015558E-2</v>
      </c>
      <c r="O90">
        <f>O$2*EXP(- O$1 * ($B90*_c1+$C90*_c2+$D90*_c3+'Input spectra'!$Y89))</f>
        <v>1.8292987958587206E-2</v>
      </c>
      <c r="P90">
        <f>P$2*EXP(- P$1 * ($B90*_c1+$C90*_c2+$D90*_c3+'Input spectra'!$Y89))</f>
        <v>1.8066417365331738E-2</v>
      </c>
      <c r="Q90">
        <f>Q$2*EXP(- Q$1 * ($B90*_c1+$C90*_c2+$D90*_c3+'Input spectra'!$Y89))</f>
        <v>1.784153470858996E-2</v>
      </c>
      <c r="R90">
        <f>R$2*EXP(- R$1 * ($B90*_c1+$C90*_c2+$D90*_c3+'Input spectra'!$Y89))</f>
        <v>1.7618329296505027E-2</v>
      </c>
      <c r="S90">
        <f>S$2*EXP(- S$1 * ($B90*_c1+$C90*_c2+$D90*_c3+'Input spectra'!$Y89))</f>
        <v>1.7396790499673104E-2</v>
      </c>
      <c r="T90">
        <f>T$2*EXP(- T$1 * ($B90*_c1+$C90*_c2+$D90*_c3+'Input spectra'!$Y89))</f>
        <v>1.7176907750795944E-2</v>
      </c>
      <c r="U90">
        <f>U$2*EXP(- U$1 * ($B90*_c1+$C90*_c2+$D90*_c3+'Input spectra'!$Y89))</f>
        <v>1.6958670544335318E-2</v>
      </c>
      <c r="V90">
        <f>V$2*EXP(- V$1 * ($B90*_c1+$C90*_c2+$D90*_c3+'Input spectra'!$Y89))</f>
        <v>1.6742068436169297E-2</v>
      </c>
      <c r="W90">
        <f>W$2*EXP(- W$1 * ($B90*_c1+$C90*_c2+$D90*_c3+'Input spectra'!$Y89))</f>
        <v>1.65270910432504E-2</v>
      </c>
      <c r="X90">
        <f>X$2*EXP(- X$1 * ($B90*_c1+$C90*_c2+$D90*_c3+'Input spectra'!$Y89))</f>
        <v>1.6313728043265592E-2</v>
      </c>
      <c r="Y90">
        <f>Y$2*EXP(- Y$1 * ($B90*_c1+$C90*_c2+$D90*_c3+'Input spectra'!$Y89))</f>
        <v>1.6101969174298087E-2</v>
      </c>
      <c r="Z90">
        <f>Z$2*EXP(- Z$1 * ($B90*_c1+$C90*_c2+$D90*_c3+'Input spectra'!$Y89))</f>
        <v>1.5891804234490988E-2</v>
      </c>
      <c r="AA90">
        <f>AA$2*EXP(- AA$1 * ($B90*_c1+$C90*_c2+$D90*_c3+'Input spectra'!$Y89))</f>
        <v>1.5683223081712751E-2</v>
      </c>
      <c r="AB90">
        <f>AB$2*EXP(- AB$1 * ($B90*_c1+$C90*_c2+$D90*_c3+'Input spectra'!$Y89))</f>
        <v>1.5476215633224419E-2</v>
      </c>
      <c r="AC90">
        <f>AC$2*EXP(- AC$1 * ($B90*_c1+$C90*_c2+$D90*_c3+'Input spectra'!$Y89))</f>
        <v>1.5270771865348689E-2</v>
      </c>
      <c r="AD90">
        <f>AD$2*EXP(- AD$1 * ($B90*_c1+$C90*_c2+$D90*_c3+'Input spectra'!$Y89))</f>
        <v>1.506688181314075E-2</v>
      </c>
      <c r="AE90">
        <f>AE$2*EXP(- AE$1 * ($B90*_c1+$C90*_c2+$D90*_c3+'Input spectra'!$Y89))</f>
        <v>1.486453557006086E-2</v>
      </c>
      <c r="AF90">
        <f>AF$2*EXP(- AF$1 * ($B90*_c1+$C90*_c2+$D90*_c3+'Input spectra'!$Y89))</f>
        <v>1.466372328764875E-2</v>
      </c>
      <c r="AG90">
        <f>AG$2*EXP(- AG$1 * ($B90*_c1+$C90*_c2+$D90*_c3+'Input spectra'!$Y89))</f>
        <v>1.4464435175199748E-2</v>
      </c>
      <c r="AH90">
        <f>AH$2*EXP(- AH$1 * ($B90*_c1+$C90*_c2+$D90*_c3+'Input spectra'!$Y89))</f>
        <v>1.4266661499442626E-2</v>
      </c>
      <c r="AI90">
        <f>AI$2*EXP(- AI$1 * ($B90*_c1+$C90*_c2+$D90*_c3+'Input spectra'!$Y89))</f>
        <v>1.4070392584219257E-2</v>
      </c>
      <c r="AJ90">
        <f>AJ$2*EXP(- AJ$1 * ($B90*_c1+$C90*_c2+$D90*_c3+'Input spectra'!$Y89))</f>
        <v>1.3875618810165927E-2</v>
      </c>
      <c r="AK90">
        <f>AK$2*EXP(- AK$1 * ($B90*_c1+$C90*_c2+$D90*_c3+'Input spectra'!$Y89))</f>
        <v>1.3682330614396407E-2</v>
      </c>
      <c r="AL90">
        <f>AL$2*EXP(- AL$1 * ($B90*_c1+$C90*_c2+$D90*_c3+'Input spectra'!$Y89))</f>
        <v>1.3490518490186714E-2</v>
      </c>
      <c r="AM90">
        <f>AM$2*EXP(- AM$1 * ($B90*_c1+$C90*_c2+$D90*_c3+'Input spectra'!$Y89))</f>
        <v>1.3300172986661604E-2</v>
      </c>
      <c r="AN90">
        <f>AN$2*EXP(- AN$1 * ($B90*_c1+$C90*_c2+$D90*_c3+'Input spectra'!$Y89))</f>
        <v>1.3111284708482723E-2</v>
      </c>
      <c r="AO90">
        <f>AO$2*EXP(- AO$1 * ($B90*_c1+$C90*_c2+$D90*_c3+'Input spectra'!$Y89))</f>
        <v>1.292384431553845E-2</v>
      </c>
      <c r="AP90">
        <f>AP$2*EXP(- AP$1 * ($B90*_c1+$C90*_c2+$D90*_c3+'Input spectra'!$Y89))</f>
        <v>1.2737842522635436E-2</v>
      </c>
      <c r="AQ90">
        <f>AQ$2*EXP(- AQ$1 * ($B90*_c1+$C90*_c2+$D90*_c3+'Input spectra'!$Y89))</f>
        <v>1.2553270099191792E-2</v>
      </c>
      <c r="AR90">
        <f>AR$2*EXP(- AR$1 * ($B90*_c1+$C90*_c2+$D90*_c3+'Input spectra'!$Y89))</f>
        <v>1.2370117868931909E-2</v>
      </c>
      <c r="AS90">
        <f>AS$2*EXP(- AS$1 * ($B90*_c1+$C90*_c2+$D90*_c3+'Input spectra'!$Y89))</f>
        <v>1.218837670958299E-2</v>
      </c>
      <c r="AT90">
        <f>AT$2*EXP(- AT$1 * ($B90*_c1+$C90*_c2+$D90*_c3+'Input spectra'!$Y89))</f>
        <v>1.2008037552573163E-2</v>
      </c>
      <c r="AU90">
        <f>AU$2*EXP(- AU$1 * ($B90*_c1+$C90*_c2+$D90*_c3+'Input spectra'!$Y89))</f>
        <v>1.1829091382731234E-2</v>
      </c>
      <c r="AV90">
        <f>AV$2*EXP(- AV$1 * ($B90*_c1+$C90*_c2+$D90*_c3+'Input spectra'!$Y89))</f>
        <v>1.1651529237988104E-2</v>
      </c>
      <c r="AW90">
        <f>AW$2*EXP(- AW$1 * ($B90*_c1+$C90*_c2+$D90*_c3+'Input spectra'!$Y89))</f>
        <v>1.1475342209079746E-2</v>
      </c>
      <c r="AX90">
        <f>AX$2*EXP(- AX$1 * ($B90*_c1+$C90*_c2+$D90*_c3+'Input spectra'!$Y89))</f>
        <v>1.130052143925182E-2</v>
      </c>
      <c r="AY90">
        <f>AY$2*EXP(- AY$1 * ($B90*_c1+$C90*_c2+$D90*_c3+'Input spectra'!$Y89))</f>
        <v>1.0044357857762911E-2</v>
      </c>
      <c r="AZ90">
        <f>AZ$2*EXP(- AZ$1 * ($B90*_c1+$C90*_c2+$D90*_c3+'Input spectra'!$Y89))</f>
        <v>8.5817539301623613E-3</v>
      </c>
      <c r="BA90">
        <f>BA$2*EXP(- BA$1 * ($B90*_c1+$C90*_c2+$D90*_c3+'Input spectra'!$Y89))</f>
        <v>7.7244042312144285E-3</v>
      </c>
      <c r="BB90">
        <f>BB$2*EXP(- BB$1 * ($B90*_c1+$C90*_c2+$D90*_c3+'Input spectra'!$Y89))</f>
        <v>7.0749881357418214E-3</v>
      </c>
      <c r="BC90">
        <f>BC$2*EXP(- BC$1 * ($B90*_c1+$C90*_c2+$D90*_c3+'Input spectra'!$Y89))</f>
        <v>6.544364379097503E-3</v>
      </c>
      <c r="BD90">
        <f>BD$2*EXP(- BD$1 * ($B90*_c1+$C90*_c2+$D90*_c3+'Input spectra'!$Y89))</f>
        <v>6.0938913609938274E-3</v>
      </c>
      <c r="BE90">
        <f>BE$2*EXP(- BE$1 * ($B90*_c1+$C90*_c2+$D90*_c3+'Input spectra'!$Y89))</f>
        <v>5.7023950180818935E-3</v>
      </c>
      <c r="BF90">
        <f>BF$2*EXP(- BF$1 * ($B90*_c1+$C90*_c2+$D90*_c3+'Input spectra'!$Y89))</f>
        <v>5.3566750675351424E-3</v>
      </c>
      <c r="BG90">
        <f>BG$2*EXP(- BG$1 * ($B90*_c1+$C90*_c2+$D90*_c3+'Input spectra'!$Y89))</f>
        <v>5.0477935754837822E-3</v>
      </c>
      <c r="BH90">
        <f>BH$2*EXP(- BH$1 * ($B90*_c1+$C90*_c2+$D90*_c3+'Input spectra'!$Y89))</f>
        <v>4.7693404261932226E-3</v>
      </c>
      <c r="BI90">
        <f>BI$2*EXP(- BI$1 * ($B90*_c1+$C90*_c2+$D90*_c3+'Input spectra'!$Y89))</f>
        <v>4.5165198538234651E-3</v>
      </c>
      <c r="BJ90">
        <f>BJ$2*EXP(- BJ$1 * ($B90*_c1+$C90*_c2+$D90*_c3+'Input spectra'!$Y89))</f>
        <v>4.2856259815556939E-3</v>
      </c>
      <c r="BK90">
        <f>BK$2*EXP(- BK$1 * ($B90*_c1+$C90*_c2+$D90*_c3+'Input spectra'!$Y89))</f>
        <v>4.0737212679806036E-3</v>
      </c>
      <c r="BL90">
        <f>BL$2*EXP(- BL$1 * ($B90*_c1+$C90*_c2+$D90*_c3+'Input spectra'!$Y89))</f>
        <v>3.878428889595682E-3</v>
      </c>
      <c r="BM90">
        <f>BM$2*EXP(- BM$1 * ($B90*_c1+$C90*_c2+$D90*_c3+'Input spectra'!$Y89))</f>
        <v>3.6977929580107906E-3</v>
      </c>
      <c r="BN90">
        <f>BN$2*EXP(- BN$1 * ($B90*_c1+$C90*_c2+$D90*_c3+'Input spectra'!$Y89))</f>
        <v>3.5301810978812572E-3</v>
      </c>
      <c r="BO90">
        <f>BO$2*EXP(- BO$1 * ($B90*_c1+$C90*_c2+$D90*_c3+'Input spectra'!$Y89))</f>
        <v>3.3742145485381437E-3</v>
      </c>
      <c r="BP90">
        <f>BP$2*EXP(- BP$1 * ($B90*_c1+$C90*_c2+$D90*_c3+'Input spectra'!$Y89))</f>
        <v>3.2287167589712981E-3</v>
      </c>
      <c r="BQ90">
        <f>BQ$2*EXP(- BQ$1 * ($B90*_c1+$C90*_c2+$D90*_c3+'Input spectra'!$Y89))</f>
        <v>3.092674770785188E-3</v>
      </c>
      <c r="BR90">
        <f>BR$2*EXP(- BR$1 * ($B90*_c1+$C90*_c2+$D90*_c3+'Input spectra'!$Y89))</f>
        <v>2.9652096667389912E-3</v>
      </c>
      <c r="BS90">
        <f>BS$2*EXP(- BS$1 * ($B90*_c1+$C90*_c2+$D90*_c3+'Input spectra'!$Y89))</f>
        <v>2.8455535874054869E-3</v>
      </c>
      <c r="BT90">
        <f>BT$2*EXP(- BT$1 * ($B90*_c1+$C90*_c2+$D90*_c3+'Input spectra'!$Y89))</f>
        <v>2.7330315986826576E-3</v>
      </c>
      <c r="BU90">
        <f>BU$2*EXP(- BU$1 * ($B90*_c1+$C90*_c2+$D90*_c3+'Input spectra'!$Y89))</f>
        <v>2.6270472034224932E-3</v>
      </c>
      <c r="BV90">
        <f>BV$2*EXP(- BV$1 * ($B90*_c1+$C90*_c2+$D90*_c3+'Input spectra'!$Y89))</f>
        <v>2.5270706326110891E-3</v>
      </c>
      <c r="BW90">
        <f>BW$2*EXP(- BW$1 * ($B90*_c1+$C90*_c2+$D90*_c3+'Input spectra'!$Y89))</f>
        <v>2.4326292858273557E-3</v>
      </c>
      <c r="BX90">
        <f>BX$2*EXP(- BX$1 * ($B90*_c1+$C90*_c2+$D90*_c3+'Input spectra'!$Y89))</f>
        <v>2.3432998542542464E-3</v>
      </c>
      <c r="BY90">
        <f>BY$2*EXP(- BY$1 * ($B90*_c1+$C90*_c2+$D90*_c3+'Input spectra'!$Y89))</f>
        <v>2.25870177568424E-3</v>
      </c>
      <c r="BZ90">
        <f>BZ$2*EXP(- BZ$1 * ($B90*_c1+$C90*_c2+$D90*_c3+'Input spectra'!$Y89))</f>
        <v>2.1784917547909861E-3</v>
      </c>
      <c r="CA90">
        <f>CA$2*EXP(- CA$1 * ($B90*_c1+$C90*_c2+$D90*_c3+'Input spectra'!$Y89))</f>
        <v>2.102359143313443E-3</v>
      </c>
      <c r="CB90">
        <f>CB$2*EXP(- CB$1 * ($B90*_c1+$C90*_c2+$D90*_c3+'Input spectra'!$Y89))</f>
        <v>2.0300220203307109E-3</v>
      </c>
      <c r="CC90">
        <f>CC$2*EXP(- CC$1 * ($B90*_c1+$C90*_c2+$D90*_c3+'Input spectra'!$Y89))</f>
        <v>1.9612238469980366E-3</v>
      </c>
      <c r="CD90">
        <f>CD$2*EXP(- CD$1 * ($B90*_c1+$C90*_c2+$D90*_c3+'Input spectra'!$Y89))</f>
        <v>1.8957305960806091E-3</v>
      </c>
      <c r="CE90">
        <f>CE$2*EXP(- CE$1 * ($B90*_c1+$C90*_c2+$D90*_c3+'Input spectra'!$Y89))</f>
        <v>1.8333282765465903E-3</v>
      </c>
      <c r="CF90">
        <f>CF$2*EXP(- CF$1 * ($B90*_c1+$C90*_c2+$D90*_c3+'Input spectra'!$Y89))</f>
        <v>1.7738207889176807E-3</v>
      </c>
      <c r="CG90">
        <f>CG$2*EXP(- CG$1 * ($B90*_c1+$C90*_c2+$D90*_c3+'Input spectra'!$Y89))</f>
        <v>1.7170280591427385E-3</v>
      </c>
      <c r="CH90">
        <f>CH$2*EXP(- CH$1 * ($B90*_c1+$C90*_c2+$D90*_c3+'Input spectra'!$Y89))</f>
        <v>1.6627844082720584E-3</v>
      </c>
      <c r="CI90">
        <f>CI$2*EXP(- CI$1 * ($B90*_c1+$C90*_c2+$D90*_c3+'Input spectra'!$Y89))</f>
        <v>1.6109371227665671E-3</v>
      </c>
      <c r="CJ90">
        <f>CJ$2*EXP(- CJ$1 * ($B90*_c1+$C90*_c2+$D90*_c3+'Input spectra'!$Y89))</f>
        <v>1.5613451963231494E-3</v>
      </c>
      <c r="CK90">
        <f>CK$2*EXP(- CK$1 * ($B90*_c1+$C90*_c2+$D90*_c3+'Input spectra'!$Y89))</f>
        <v>1.513878218969494E-3</v>
      </c>
      <c r="CL90">
        <f>CL$2*EXP(- CL$1 * ($B90*_c1+$C90*_c2+$D90*_c3+'Input spectra'!$Y89))</f>
        <v>1.4684153931326222E-3</v>
      </c>
      <c r="CM90">
        <f>CM$2*EXP(- CM$1 * ($B90*_c1+$C90*_c2+$D90*_c3+'Input spectra'!$Y89))</f>
        <v>1.4248446596083276E-3</v>
      </c>
      <c r="CN90">
        <f>CN$2*EXP(- CN$1 * ($B90*_c1+$C90*_c2+$D90*_c3+'Input spectra'!$Y89))</f>
        <v>1.3830619190031287E-3</v>
      </c>
      <c r="CO90">
        <f>CO$2*EXP(- CO$1 * ($B90*_c1+$C90*_c2+$D90*_c3+'Input spectra'!$Y89))</f>
        <v>1.3429703364015756E-3</v>
      </c>
      <c r="CP90">
        <f>CP$2*EXP(- CP$1 * ($B90*_c1+$C90*_c2+$D90*_c3+'Input spectra'!$Y89))</f>
        <v>1.3044797188201103E-3</v>
      </c>
      <c r="CQ90">
        <f>CQ$2*EXP(- CQ$1 * ($B90*_c1+$C90*_c2+$D90*_c3+'Input spectra'!$Y89))</f>
        <v>1.2675059565151134E-3</v>
      </c>
      <c r="CR90">
        <f>CR$2*EXP(- CR$1 * ($B90*_c1+$C90*_c2+$D90*_c3+'Input spectra'!$Y89))</f>
        <v>1.2319705204734267E-3</v>
      </c>
      <c r="CS90">
        <f>CS$2*EXP(- CS$1 * ($B90*_c1+$C90*_c2+$D90*_c3+'Input spectra'!$Y89))</f>
        <v>7.9307680842806904E-4</v>
      </c>
      <c r="CT90">
        <f>CT$2*EXP(- CT$1 * ($B90*_c1+$C90*_c2+$D90*_c3+'Input spectra'!$Y89))</f>
        <v>5.1504355026096003E-4</v>
      </c>
      <c r="CU90">
        <f>CU$2*EXP(- CU$1 * ($B90*_c1+$C90*_c2+$D90*_c3+'Input spectra'!$Y89))</f>
        <v>3.566374850263145E-4</v>
      </c>
      <c r="CV90">
        <f>CV$2*EXP(- CV$1 * ($B90*_c1+$C90*_c2+$D90*_c3+'Input spectra'!$Y89))</f>
        <v>2.4806327030672332E-4</v>
      </c>
      <c r="CW90">
        <f>CW$2*EXP(- CW$1 * ($B90*_c1+$C90*_c2+$D90*_c3+'Input spectra'!$Y89))</f>
        <v>1.6935552436275552E-4</v>
      </c>
      <c r="CX90">
        <f>CX$2*EXP(- CX$1 * ($B90*_c1+$C90*_c2+$D90*_c3+'Input spectra'!$Y89))</f>
        <v>1.1131029251739854E-4</v>
      </c>
      <c r="CY90">
        <f>CY$2*EXP(- CY$1 * ($B90*_c1+$C90*_c2+$D90*_c3+'Input spectra'!$Y89))</f>
        <v>6.8732027569815211E-5</v>
      </c>
      <c r="CZ90">
        <f>CZ$2*EXP(- CZ$1 * ($B90*_c1+$C90*_c2+$D90*_c3+'Input spectra'!$Y89))</f>
        <v>3.8322065683890249E-5</v>
      </c>
      <c r="DA90">
        <f>DA$2*EXP(- DA$1 * ($B90*_c1+$C90*_c2+$D90*_c3+'Input spectra'!$Y89))</f>
        <v>1.7816833129124598E-5</v>
      </c>
      <c r="DB90">
        <f>DB$2*EXP(- DB$1 * ($B90*_c1+$C90*_c2+$D90*_c3+'Input spectra'!$Y89))</f>
        <v>5.5745704086221747E-6</v>
      </c>
      <c r="DC90">
        <f>DC$2*EXP(- DC$1 * ($B90*_c1+$C90*_c2+$D90*_c3+'Input spectra'!$Y89))</f>
        <v>3.5405396162953394E-7</v>
      </c>
      <c r="DD90">
        <f>DD$2*EXP(- DD$1 * ($B90*_c1+$C90*_c2+$D90*_c3+'Input spectra'!$Y89))</f>
        <v>0</v>
      </c>
      <c r="DE90">
        <f>DE$2*EXP(- DE$1 * ($B90*_c1+$C90*_c2+$D90*_c3+'Input spectra'!$Y89))</f>
        <v>0</v>
      </c>
      <c r="DF90">
        <f>DF$2*EXP(- DF$1 * ($B90*_c1+$C90*_c2+$D90*_c3+'Input spectra'!$Y89))</f>
        <v>0</v>
      </c>
      <c r="DG90">
        <f>DG$2*EXP(- DG$1 * ($B90*_c1+$C90*_c2+$D90*_c3+'Input spectra'!$Y89))</f>
        <v>0</v>
      </c>
      <c r="DH90">
        <f>DH$2*EXP(- DH$1 * ($B90*_c1+$C90*_c2+$D90*_c3+'Input spectra'!$Y89))</f>
        <v>0</v>
      </c>
      <c r="DI90">
        <f>DI$2*EXP(- DI$1 * ($B90*_c1+$C90*_c2+$D90*_c3+'Input spectra'!$Y89))</f>
        <v>0</v>
      </c>
      <c r="DJ90">
        <f>DJ$2*EXP(- DJ$1 * ($B90*_c1+$C90*_c2+$D90*_c3+'Input spectra'!$Y89))</f>
        <v>0</v>
      </c>
      <c r="DK90">
        <f>DK$2*EXP(- DK$1 * ($B90*_c1+$C90*_c2+$D90*_c3+'Input spectra'!$Y89))</f>
        <v>0</v>
      </c>
      <c r="DL90">
        <f>DL$2*EXP(- DL$1 * ($B90*_c1+$C90*_c2+$D90*_c3+'Input spectra'!$Y89))</f>
        <v>0</v>
      </c>
      <c r="DM90">
        <f>DM$2*EXP(- DM$1 * ($B90*_c1+$C90*_c2+$D90*_c3+'Input spectra'!$Y89))</f>
        <v>0</v>
      </c>
      <c r="DN90">
        <f>DN$2*EXP(- DN$1 * ($B90*_c1+$C90*_c2+$D90*_c3+'Input spectra'!$Y89))</f>
        <v>0</v>
      </c>
      <c r="DO90">
        <f>DO$2*EXP(- DO$1 * ($B90*_c1+$C90*_c2+$D90*_c3+'Input spectra'!$Y89))</f>
        <v>0</v>
      </c>
      <c r="DP90">
        <f>DP$2*EXP(- DP$1 * ($B90*_c1+$C90*_c2+$D90*_c3+'Input spectra'!$Y89))</f>
        <v>0</v>
      </c>
      <c r="DQ90">
        <f>DQ$2*EXP(- DQ$1 * ($B90*_c1+$C90*_c2+$D90*_c3+'Input spectra'!$Y89))</f>
        <v>0</v>
      </c>
      <c r="DR90">
        <f>DR$2*EXP(- DR$1 * ($B90*_c1+$C90*_c2+$D90*_c3+'Input spectra'!$Y89))</f>
        <v>0</v>
      </c>
      <c r="DS90">
        <f>DS$2*EXP(- DS$1 * ($B90*_c1+$C90*_c2+$D90*_c3+'Input spectra'!$Y89))</f>
        <v>0</v>
      </c>
      <c r="DT90">
        <f>DT$2*EXP(- DT$1 * ($B90*_c1+$C90*_c2+$D90*_c3+'Input spectra'!$Y89))</f>
        <v>0</v>
      </c>
      <c r="DU90">
        <f>DU$2*EXP(- DU$1 * ($B90*_c1+$C90*_c2+$D90*_c3+'Input spectra'!$Y89))</f>
        <v>0</v>
      </c>
      <c r="DV90">
        <f>DV$2*EXP(- DV$1 * ($B90*_c1+$C90*_c2+$D90*_c3+'Input spectra'!$Y89))</f>
        <v>0</v>
      </c>
      <c r="DW90">
        <f>DW$2*EXP(- DW$1 * ($B90*_c1+$C90*_c2+$D90*_c3+'Input spectra'!$Y89))</f>
        <v>0</v>
      </c>
      <c r="DX90">
        <f>DX$2*EXP(- DX$1 * ($B90*_c1+$C90*_c2+$D90*_c3+'Input spectra'!$Y89))</f>
        <v>0</v>
      </c>
      <c r="DY90">
        <f>DY$2*EXP(- DY$1 * ($B90*_c1+$C90*_c2+$D90*_c3+'Input spectra'!$Y89))</f>
        <v>0</v>
      </c>
      <c r="DZ90">
        <f>DZ$2*EXP(- DZ$1 * ($B90*_c1+$C90*_c2+$D90*_c3+'Input spectra'!$Y89))</f>
        <v>0</v>
      </c>
      <c r="EA90">
        <f>EA$2*EXP(- EA$1 * ($B90*_c1+$C90*_c2+$D90*_c3+'Input spectra'!$Y89))</f>
        <v>0</v>
      </c>
      <c r="EB90">
        <f>EB$2*EXP(- EB$1 * ($B90*_c1+$C90*_c2+$D90*_c3+'Input spectra'!$Y89))</f>
        <v>0</v>
      </c>
      <c r="EC90">
        <f>EC$2*EXP(- EC$1 * ($B90*_c1+$C90*_c2+$D90*_c3+'Input spectra'!$Y89))</f>
        <v>0</v>
      </c>
      <c r="ED90">
        <f>ED$2*EXP(- ED$1 * ($B90*_c1+$C90*_c2+$D90*_c3+'Input spectra'!$Y89))</f>
        <v>0</v>
      </c>
      <c r="EE90">
        <f>EE$2*EXP(- EE$1 * ($B90*_c1+$C90*_c2+$D90*_c3+'Input spectra'!$Y89))</f>
        <v>0</v>
      </c>
      <c r="EF90">
        <f>EF$2*EXP(- EF$1 * ($B90*_c1+$C90*_c2+$D90*_c3+'Input spectra'!$Y89))</f>
        <v>0</v>
      </c>
      <c r="EG90">
        <f>EG$2*EXP(- EG$1 * ($B90*_c1+$C90*_c2+$D90*_c3+'Input spectra'!$Y89))</f>
        <v>0</v>
      </c>
      <c r="EH90">
        <f>EH$2*EXP(- EH$1 * ($B90*_c1+$C90*_c2+$D90*_c3+'Input spectra'!$Y89))</f>
        <v>0</v>
      </c>
      <c r="EI90">
        <f>EI$2*EXP(- EI$1 * ($B90*_c1+$C90*_c2+$D90*_c3+'Input spectra'!$Y89))</f>
        <v>0</v>
      </c>
      <c r="EJ90">
        <f>EJ$2*EXP(- EJ$1 * ($B90*_c1+$C90*_c2+$D90*_c3+'Input spectra'!$Y89))</f>
        <v>0</v>
      </c>
      <c r="EK90">
        <f>EK$2*EXP(- EK$1 * ($B90*_c1+$C90*_c2+$D90*_c3+'Input spectra'!$Y89))</f>
        <v>0</v>
      </c>
      <c r="EL90">
        <f>EL$2*EXP(- EL$1 * ($B90*_c1+$C90*_c2+$D90*_c3+'Input spectra'!$Y89))</f>
        <v>0</v>
      </c>
      <c r="EM90">
        <f>EM$2*EXP(- EM$1 * ($B90*_c1+$C90*_c2+$D90*_c3+'Input spectra'!$Y89))</f>
        <v>0</v>
      </c>
      <c r="EN90">
        <f>EN$2*EXP(- EN$1 * ($B90*_c1+$C90*_c2+$D90*_c3+'Input spectra'!$Y89))</f>
        <v>0</v>
      </c>
      <c r="EO90">
        <f>EO$2*EXP(- EO$1 * ($B90*_c1+$C90*_c2+$D90*_c3+'Input spectra'!$Y89))</f>
        <v>0</v>
      </c>
      <c r="EP90">
        <f>EP$2*EXP(- EP$1 * ($B90*_c1+$C90*_c2+$D90*_c3+'Input spectra'!$Y89))</f>
        <v>0</v>
      </c>
      <c r="EQ90">
        <f>EQ$2*EXP(- EQ$1 * ($B90*_c1+$C90*_c2+$D90*_c3+'Input spectra'!$Y89))</f>
        <v>0</v>
      </c>
      <c r="ER90">
        <f>ER$2*EXP(- ER$1 * ($B90*_c1+$C90*_c2+$D90*_c3+'Input spectra'!$Y89))</f>
        <v>0</v>
      </c>
      <c r="ES90">
        <f>ES$2*EXP(- ES$1 * ($B90*_c1+$C90*_c2+$D90*_c3+'Input spectra'!$Y89))</f>
        <v>0</v>
      </c>
      <c r="ET90">
        <f>ET$2*EXP(- ET$1 * ($B90*_c1+$C90*_c2+$D90*_c3+'Input spectra'!$Y89))</f>
        <v>0</v>
      </c>
      <c r="EU90">
        <f>EU$2*EXP(- EU$1 * ($B90*_c1+$C90*_c2+$D90*_c3+'Input spectra'!$Y89))</f>
        <v>0</v>
      </c>
      <c r="EV90">
        <f>EV$2*EXP(- EV$1 * ($B90*_c1+$C90*_c2+$D90*_c3+'Input spectra'!$Y89))</f>
        <v>0</v>
      </c>
      <c r="EW90">
        <f>EW$2*EXP(- EW$1 * ($B90*_c1+$C90*_c2+$D90*_c3+'Input spectra'!$Y89))</f>
        <v>0</v>
      </c>
      <c r="EX90">
        <f>EX$2*EXP(- EX$1 * ($B90*_c1+$C90*_c2+$D90*_c3+'Input spectra'!$Y89))</f>
        <v>0</v>
      </c>
      <c r="EY90">
        <f>EY$2*EXP(- EY$1 * ($B90*_c1+$C90*_c2+$D90*_c3+'Input spectra'!$Y89))</f>
        <v>0</v>
      </c>
      <c r="FA90">
        <f t="shared" si="1"/>
        <v>0.87796228636189888</v>
      </c>
      <c r="FD90">
        <f>(1-EXP(-($B90*_c1+$C90*_c2+$D90*_c3+'Input spectra'!$Y89)*_t))/2</f>
        <v>1.1313571991014959E-2</v>
      </c>
      <c r="FE90">
        <f>LN(1-FD90)/(-($B90*_c1+$C90*_c2+$D90*_c3+'Input spectra'!$Y89))</f>
        <v>0.24856958958483394</v>
      </c>
    </row>
    <row r="91" spans="1:161" x14ac:dyDescent="0.25">
      <c r="A91">
        <v>720</v>
      </c>
      <c r="B91">
        <f>'Input spectra'!B90</f>
        <v>0</v>
      </c>
      <c r="C91">
        <f>'Input spectra'!D90</f>
        <v>0</v>
      </c>
      <c r="D91">
        <f>'Input spectra'!F90</f>
        <v>0</v>
      </c>
      <c r="E91">
        <f>E$2*EXP(- E$1 * ($B91*_c1+$C91*_c2+$D91*_c3+'Input spectra'!$Y90))</f>
        <v>2.0653927966864227E-2</v>
      </c>
      <c r="F91">
        <f>F$2*EXP(- F$1 * ($B91*_c1+$C91*_c2+$D91*_c3+'Input spectra'!$Y90))</f>
        <v>2.0410192321896909E-2</v>
      </c>
      <c r="G91">
        <f>G$2*EXP(- G$1 * ($B91*_c1+$C91*_c2+$D91*_c3+'Input spectra'!$Y90))</f>
        <v>2.016824753960168E-2</v>
      </c>
      <c r="H91">
        <f>H$2*EXP(- H$1 * ($B91*_c1+$C91*_c2+$D91*_c3+'Input spectra'!$Y90))</f>
        <v>1.9928082366988457E-2</v>
      </c>
      <c r="I91">
        <f>I$2*EXP(- I$1 * ($B91*_c1+$C91*_c2+$D91*_c3+'Input spectra'!$Y90))</f>
        <v>1.9689685616403472E-2</v>
      </c>
      <c r="J91">
        <f>J$2*EXP(- J$1 * ($B91*_c1+$C91*_c2+$D91*_c3+'Input spectra'!$Y90))</f>
        <v>1.9453046165167662E-2</v>
      </c>
      <c r="K91">
        <f>K$2*EXP(- K$1 * ($B91*_c1+$C91*_c2+$D91*_c3+'Input spectra'!$Y90))</f>
        <v>1.9218152955216946E-2</v>
      </c>
      <c r="L91">
        <f>L$2*EXP(- L$1 * ($B91*_c1+$C91*_c2+$D91*_c3+'Input spectra'!$Y90))</f>
        <v>1.8984994992744468E-2</v>
      </c>
      <c r="M91">
        <f>M$2*EXP(- M$1 * ($B91*_c1+$C91*_c2+$D91*_c3+'Input spectra'!$Y90))</f>
        <v>1.8753561347844734E-2</v>
      </c>
      <c r="N91">
        <f>N$2*EXP(- N$1 * ($B91*_c1+$C91*_c2+$D91*_c3+'Input spectra'!$Y90))</f>
        <v>1.8523841154159674E-2</v>
      </c>
      <c r="O91">
        <f>O$2*EXP(- O$1 * ($B91*_c1+$C91*_c2+$D91*_c3+'Input spectra'!$Y90))</f>
        <v>1.8295823608526596E-2</v>
      </c>
      <c r="P91">
        <f>P$2*EXP(- P$1 * ($B91*_c1+$C91*_c2+$D91*_c3+'Input spectra'!$Y90))</f>
        <v>1.8069497970628012E-2</v>
      </c>
      <c r="Q91">
        <f>Q$2*EXP(- Q$1 * ($B91*_c1+$C91*_c2+$D91*_c3+'Input spectra'!$Y90))</f>
        <v>1.7844853562643374E-2</v>
      </c>
      <c r="R91">
        <f>R$2*EXP(- R$1 * ($B91*_c1+$C91*_c2+$D91*_c3+'Input spectra'!$Y90))</f>
        <v>1.762187976890266E-2</v>
      </c>
      <c r="S91">
        <f>S$2*EXP(- S$1 * ($B91*_c1+$C91*_c2+$D91*_c3+'Input spectra'!$Y90))</f>
        <v>1.7400566035541798E-2</v>
      </c>
      <c r="T91">
        <f>T$2*EXP(- T$1 * ($B91*_c1+$C91*_c2+$D91*_c3+'Input spectra'!$Y90))</f>
        <v>1.7180901870160005E-2</v>
      </c>
      <c r="U91">
        <f>U$2*EXP(- U$1 * ($B91*_c1+$C91*_c2+$D91*_c3+'Input spectra'!$Y90))</f>
        <v>1.6962876841478885E-2</v>
      </c>
      <c r="V91">
        <f>V$2*EXP(- V$1 * ($B91*_c1+$C91*_c2+$D91*_c3+'Input spectra'!$Y90))</f>
        <v>1.6746480579003391E-2</v>
      </c>
      <c r="W91">
        <f>W$2*EXP(- W$1 * ($B91*_c1+$C91*_c2+$D91*_c3+'Input spectra'!$Y90))</f>
        <v>1.6531702772684648E-2</v>
      </c>
      <c r="X91">
        <f>X$2*EXP(- X$1 * ($B91*_c1+$C91*_c2+$D91*_c3+'Input spectra'!$Y90))</f>
        <v>1.6318533172584505E-2</v>
      </c>
      <c r="Y91">
        <f>Y$2*EXP(- Y$1 * ($B91*_c1+$C91*_c2+$D91*_c3+'Input spectra'!$Y90))</f>
        <v>1.6106961588541954E-2</v>
      </c>
      <c r="Z91">
        <f>Z$2*EXP(- Z$1 * ($B91*_c1+$C91*_c2+$D91*_c3+'Input spectra'!$Y90))</f>
        <v>1.5896977889841318E-2</v>
      </c>
      <c r="AA91">
        <f>AA$2*EXP(- AA$1 * ($B91*_c1+$C91*_c2+$D91*_c3+'Input spectra'!$Y90))</f>
        <v>1.5688572004882211E-2</v>
      </c>
      <c r="AB91">
        <f>AB$2*EXP(- AB$1 * ($B91*_c1+$C91*_c2+$D91*_c3+'Input spectra'!$Y90))</f>
        <v>1.5481733920851273E-2</v>
      </c>
      <c r="AC91">
        <f>AC$2*EXP(- AC$1 * ($B91*_c1+$C91*_c2+$D91*_c3+'Input spectra'!$Y90))</f>
        <v>1.5276453683395705E-2</v>
      </c>
      <c r="AD91">
        <f>AD$2*EXP(- AD$1 * ($B91*_c1+$C91*_c2+$D91*_c3+'Input spectra'!$Y90))</f>
        <v>1.5072721396298502E-2</v>
      </c>
      <c r="AE91">
        <f>AE$2*EXP(- AE$1 * ($B91*_c1+$C91*_c2+$D91*_c3+'Input spectra'!$Y90))</f>
        <v>1.4870527221155462E-2</v>
      </c>
      <c r="AF91">
        <f>AF$2*EXP(- AF$1 * ($B91*_c1+$C91*_c2+$D91*_c3+'Input spectra'!$Y90))</f>
        <v>1.4669861377053939E-2</v>
      </c>
      <c r="AG91">
        <f>AG$2*EXP(- AG$1 * ($B91*_c1+$C91*_c2+$D91*_c3+'Input spectra'!$Y90))</f>
        <v>1.4470714140253308E-2</v>
      </c>
      <c r="AH91">
        <f>AH$2*EXP(- AH$1 * ($B91*_c1+$C91*_c2+$D91*_c3+'Input spectra'!$Y90))</f>
        <v>1.427307584386713E-2</v>
      </c>
      <c r="AI91">
        <f>AI$2*EXP(- AI$1 * ($B91*_c1+$C91*_c2+$D91*_c3+'Input spectra'!$Y90))</f>
        <v>1.407693687754708E-2</v>
      </c>
      <c r="AJ91">
        <f>AJ$2*EXP(- AJ$1 * ($B91*_c1+$C91*_c2+$D91*_c3+'Input spectra'!$Y90))</f>
        <v>1.3882287687168511E-2</v>
      </c>
      <c r="AK91">
        <f>AK$2*EXP(- AK$1 * ($B91*_c1+$C91*_c2+$D91*_c3+'Input spectra'!$Y90))</f>
        <v>1.3689118774517759E-2</v>
      </c>
      <c r="AL91">
        <f>AL$2*EXP(- AL$1 * ($B91*_c1+$C91*_c2+$D91*_c3+'Input spectra'!$Y90))</f>
        <v>1.349742069698109E-2</v>
      </c>
      <c r="AM91">
        <f>AM$2*EXP(- AM$1 * ($B91*_c1+$C91*_c2+$D91*_c3+'Input spectra'!$Y90))</f>
        <v>1.3307184067235361E-2</v>
      </c>
      <c r="AN91">
        <f>AN$2*EXP(- AN$1 * ($B91*_c1+$C91*_c2+$D91*_c3+'Input spectra'!$Y90))</f>
        <v>1.3118399552940313E-2</v>
      </c>
      <c r="AO91">
        <f>AO$2*EXP(- AO$1 * ($B91*_c1+$C91*_c2+$D91*_c3+'Input spectra'!$Y90))</f>
        <v>1.2931057876432521E-2</v>
      </c>
      <c r="AP91">
        <f>AP$2*EXP(- AP$1 * ($B91*_c1+$C91*_c2+$D91*_c3+'Input spectra'!$Y90))</f>
        <v>1.2745149814421021E-2</v>
      </c>
      <c r="AQ91">
        <f>AQ$2*EXP(- AQ$1 * ($B91*_c1+$C91*_c2+$D91*_c3+'Input spectra'!$Y90))</f>
        <v>1.2560666197684542E-2</v>
      </c>
      <c r="AR91">
        <f>AR$2*EXP(- AR$1 * ($B91*_c1+$C91*_c2+$D91*_c3+'Input spectra'!$Y90))</f>
        <v>1.2377597910770373E-2</v>
      </c>
      <c r="AS91">
        <f>AS$2*EXP(- AS$1 * ($B91*_c1+$C91*_c2+$D91*_c3+'Input spectra'!$Y90))</f>
        <v>1.2195935891694881E-2</v>
      </c>
      <c r="AT91">
        <f>AT$2*EXP(- AT$1 * ($B91*_c1+$C91*_c2+$D91*_c3+'Input spectra'!$Y90))</f>
        <v>1.2015671131645598E-2</v>
      </c>
      <c r="AU91">
        <f>AU$2*EXP(- AU$1 * ($B91*_c1+$C91*_c2+$D91*_c3+'Input spectra'!$Y90))</f>
        <v>1.1836794674684931E-2</v>
      </c>
      <c r="AV91">
        <f>AV$2*EXP(- AV$1 * ($B91*_c1+$C91*_c2+$D91*_c3+'Input spectra'!$Y90))</f>
        <v>1.1659297617455492E-2</v>
      </c>
      <c r="AW91">
        <f>AW$2*EXP(- AW$1 * ($B91*_c1+$C91*_c2+$D91*_c3+'Input spectra'!$Y90))</f>
        <v>1.1483171108886969E-2</v>
      </c>
      <c r="AX91">
        <f>AX$2*EXP(- AX$1 * ($B91*_c1+$C91*_c2+$D91*_c3+'Input spectra'!$Y90))</f>
        <v>1.1308406349904616E-2</v>
      </c>
      <c r="AY91">
        <f>AY$2*EXP(- AY$1 * ($B91*_c1+$C91*_c2+$D91*_c3+'Input spectra'!$Y90))</f>
        <v>1.005152208173089E-2</v>
      </c>
      <c r="AZ91">
        <f>AZ$2*EXP(- AZ$1 * ($B91*_c1+$C91*_c2+$D91*_c3+'Input spectra'!$Y90))</f>
        <v>8.5880080532895475E-3</v>
      </c>
      <c r="BA91">
        <f>BA$2*EXP(- BA$1 * ($B91*_c1+$C91*_c2+$D91*_c3+'Input spectra'!$Y90))</f>
        <v>7.7301533609386774E-3</v>
      </c>
      <c r="BB91">
        <f>BB$2*EXP(- BB$1 * ($B91*_c1+$C91*_c2+$D91*_c3+'Input spectra'!$Y90))</f>
        <v>7.0803636626478317E-3</v>
      </c>
      <c r="BC91">
        <f>BC$2*EXP(- BC$1 * ($B91*_c1+$C91*_c2+$D91*_c3+'Input spectra'!$Y90))</f>
        <v>6.5494382578707615E-3</v>
      </c>
      <c r="BD91">
        <f>BD$2*EXP(- BD$1 * ($B91*_c1+$C91*_c2+$D91*_c3+'Input spectra'!$Y90))</f>
        <v>6.0987105156085292E-3</v>
      </c>
      <c r="BE91">
        <f>BE$2*EXP(- BE$1 * ($B91*_c1+$C91*_c2+$D91*_c3+'Input spectra'!$Y90))</f>
        <v>5.7069930288602497E-3</v>
      </c>
      <c r="BF91">
        <f>BF$2*EXP(- BF$1 * ($B91*_c1+$C91*_c2+$D91*_c3+'Input spectra'!$Y90))</f>
        <v>5.3610774105859052E-3</v>
      </c>
      <c r="BG91">
        <f>BG$2*EXP(- BG$1 * ($B91*_c1+$C91*_c2+$D91*_c3+'Input spectra'!$Y90))</f>
        <v>5.0520203727869011E-3</v>
      </c>
      <c r="BH91">
        <f>BH$2*EXP(- BH$1 * ($B91*_c1+$C91*_c2+$D91*_c3+'Input spectra'!$Y90))</f>
        <v>4.7734080469390722E-3</v>
      </c>
      <c r="BI91">
        <f>BI$2*EXP(- BI$1 * ($B91*_c1+$C91*_c2+$D91*_c3+'Input spectra'!$Y90))</f>
        <v>4.5204419185668398E-3</v>
      </c>
      <c r="BJ91">
        <f>BJ$2*EXP(- BJ$1 * ($B91*_c1+$C91*_c2+$D91*_c3+'Input spectra'!$Y90))</f>
        <v>4.2894140280081696E-3</v>
      </c>
      <c r="BK91">
        <f>BK$2*EXP(- BK$1 * ($B91*_c1+$C91*_c2+$D91*_c3+'Input spectra'!$Y90))</f>
        <v>4.0773852121251657E-3</v>
      </c>
      <c r="BL91">
        <f>BL$2*EXP(- BL$1 * ($B91*_c1+$C91*_c2+$D91*_c3+'Input spectra'!$Y90))</f>
        <v>3.8819773564386234E-3</v>
      </c>
      <c r="BM91">
        <f>BM$2*EXP(- BM$1 * ($B91*_c1+$C91*_c2+$D91*_c3+'Input spectra'!$Y90))</f>
        <v>3.7012335257632948E-3</v>
      </c>
      <c r="BN91">
        <f>BN$2*EXP(- BN$1 * ($B91*_c1+$C91*_c2+$D91*_c3+'Input spectra'!$Y90))</f>
        <v>3.5335204826318608E-3</v>
      </c>
      <c r="BO91">
        <f>BO$2*EXP(- BO$1 * ($B91*_c1+$C91*_c2+$D91*_c3+'Input spectra'!$Y90))</f>
        <v>3.3774587468117928E-3</v>
      </c>
      <c r="BP91">
        <f>BP$2*EXP(- BP$1 * ($B91*_c1+$C91*_c2+$D91*_c3+'Input spectra'!$Y90))</f>
        <v>3.2318711597369735E-3</v>
      </c>
      <c r="BQ91">
        <f>BQ$2*EXP(- BQ$1 * ($B91*_c1+$C91*_c2+$D91*_c3+'Input spectra'!$Y90))</f>
        <v>3.0957442448196382E-3</v>
      </c>
      <c r="BR91">
        <f>BR$2*EXP(- BR$1 * ($B91*_c1+$C91*_c2+$D91*_c3+'Input spectra'!$Y90))</f>
        <v>2.9681986388905468E-3</v>
      </c>
      <c r="BS91">
        <f>BS$2*EXP(- BS$1 * ($B91*_c1+$C91*_c2+$D91*_c3+'Input spectra'!$Y90))</f>
        <v>2.8484660957301157E-3</v>
      </c>
      <c r="BT91">
        <f>BT$2*EXP(- BT$1 * ($B91*_c1+$C91*_c2+$D91*_c3+'Input spectra'!$Y90))</f>
        <v>2.7358713433533262E-3</v>
      </c>
      <c r="BU91">
        <f>BU$2*EXP(- BU$1 * ($B91*_c1+$C91*_c2+$D91*_c3+'Input spectra'!$Y90))</f>
        <v>2.6298175875670944E-3</v>
      </c>
      <c r="BV91">
        <f>BV$2*EXP(- BV$1 * ($B91*_c1+$C91*_c2+$D91*_c3+'Input spectra'!$Y90))</f>
        <v>2.5297747967047476E-3</v>
      </c>
      <c r="BW91">
        <f>BW$2*EXP(- BW$1 * ($B91*_c1+$C91*_c2+$D91*_c3+'Input spectra'!$Y90))</f>
        <v>2.4352701368825394E-3</v>
      </c>
      <c r="BX91">
        <f>BX$2*EXP(- BX$1 * ($B91*_c1+$C91*_c2+$D91*_c3+'Input spectra'!$Y90))</f>
        <v>2.3458800907715949E-3</v>
      </c>
      <c r="BY91">
        <f>BY$2*EXP(- BY$1 * ($B91*_c1+$C91*_c2+$D91*_c3+'Input spectra'!$Y90))</f>
        <v>2.2612239091182704E-3</v>
      </c>
      <c r="BZ91">
        <f>BZ$2*EXP(- BZ$1 * ($B91*_c1+$C91*_c2+$D91*_c3+'Input spectra'!$Y90))</f>
        <v>2.1809581281275426E-3</v>
      </c>
      <c r="CA91">
        <f>CA$2*EXP(- CA$1 * ($B91*_c1+$C91*_c2+$D91*_c3+'Input spectra'!$Y90))</f>
        <v>2.1047719472357101E-3</v>
      </c>
      <c r="CB91">
        <f>CB$2*EXP(- CB$1 * ($B91*_c1+$C91*_c2+$D91*_c3+'Input spectra'!$Y90))</f>
        <v>2.032383307358139E-3</v>
      </c>
      <c r="CC91">
        <f>CC$2*EXP(- CC$1 * ($B91*_c1+$C91*_c2+$D91*_c3+'Input spectra'!$Y90))</f>
        <v>1.9635355439104386E-3</v>
      </c>
      <c r="CD91">
        <f>CD$2*EXP(- CD$1 * ($B91*_c1+$C91*_c2+$D91*_c3+'Input spectra'!$Y90))</f>
        <v>1.8979945148830705E-3</v>
      </c>
      <c r="CE91">
        <f>CE$2*EXP(- CE$1 * ($B91*_c1+$C91*_c2+$D91*_c3+'Input spectra'!$Y90))</f>
        <v>1.8355461241859219E-3</v>
      </c>
      <c r="CF91">
        <f>CF$2*EXP(- CF$1 * ($B91*_c1+$C91*_c2+$D91*_c3+'Input spectra'!$Y90))</f>
        <v>1.7759941759252708E-3</v>
      </c>
      <c r="CG91">
        <f>CG$2*EXP(- CG$1 * ($B91*_c1+$C91*_c2+$D91*_c3+'Input spectra'!$Y90))</f>
        <v>1.7191585073497535E-3</v>
      </c>
      <c r="CH91">
        <f>CH$2*EXP(- CH$1 * ($B91*_c1+$C91*_c2+$D91*_c3+'Input spectra'!$Y90))</f>
        <v>1.6648733577195325E-3</v>
      </c>
      <c r="CI91">
        <f>CI$2*EXP(- CI$1 * ($B91*_c1+$C91*_c2+$D91*_c3+'Input spectra'!$Y90))</f>
        <v>1.6129859379137911E-3</v>
      </c>
      <c r="CJ91">
        <f>CJ$2*EXP(- CJ$1 * ($B91*_c1+$C91*_c2+$D91*_c3+'Input spectra'!$Y90))</f>
        <v>1.5633551716420788E-3</v>
      </c>
      <c r="CK91">
        <f>CK$2*EXP(- CK$1 * ($B91*_c1+$C91*_c2+$D91*_c3+'Input spectra'!$Y90))</f>
        <v>1.5158505839999335E-3</v>
      </c>
      <c r="CL91">
        <f>CL$2*EXP(- CL$1 * ($B91*_c1+$C91*_c2+$D91*_c3+'Input spectra'!$Y90))</f>
        <v>1.4703513170621746E-3</v>
      </c>
      <c r="CM91">
        <f>CM$2*EXP(- CM$1 * ($B91*_c1+$C91*_c2+$D91*_c3+'Input spectra'!$Y90))</f>
        <v>1.4267452554321157E-3</v>
      </c>
      <c r="CN91">
        <f>CN$2*EXP(- CN$1 * ($B91*_c1+$C91*_c2+$D91*_c3+'Input spectra'!$Y90))</f>
        <v>1.3849282473107646E-3</v>
      </c>
      <c r="CO91">
        <f>CO$2*EXP(- CO$1 * ($B91*_c1+$C91*_c2+$D91*_c3+'Input spectra'!$Y90))</f>
        <v>1.344803408832499E-3</v>
      </c>
      <c r="CP91">
        <f>CP$2*EXP(- CP$1 * ($B91*_c1+$C91*_c2+$D91*_c3+'Input spectra'!$Y90))</f>
        <v>1.306280501223048E-3</v>
      </c>
      <c r="CQ91">
        <f>CQ$2*EXP(- CQ$1 * ($B91*_c1+$C91*_c2+$D91*_c3+'Input spectra'!$Y90))</f>
        <v>1.269275371842853E-3</v>
      </c>
      <c r="CR91">
        <f>CR$2*EXP(- CR$1 * ($B91*_c1+$C91*_c2+$D91*_c3+'Input spectra'!$Y90))</f>
        <v>1.2337094514401912E-3</v>
      </c>
      <c r="CS91">
        <f>CS$2*EXP(- CS$1 * ($B91*_c1+$C91*_c2+$D91*_c3+'Input spectra'!$Y90))</f>
        <v>7.9420854950079298E-4</v>
      </c>
      <c r="CT91">
        <f>CT$2*EXP(- CT$1 * ($B91*_c1+$C91*_c2+$D91*_c3+'Input spectra'!$Y90))</f>
        <v>5.1578652537626816E-4</v>
      </c>
      <c r="CU91">
        <f>CU$2*EXP(- CU$1 * ($B91*_c1+$C91*_c2+$D91*_c3+'Input spectra'!$Y90))</f>
        <v>3.5715748769833575E-4</v>
      </c>
      <c r="CV91">
        <f>CV$2*EXP(- CV$1 * ($B91*_c1+$C91*_c2+$D91*_c3+'Input spectra'!$Y90))</f>
        <v>2.4842881473602818E-4</v>
      </c>
      <c r="CW91">
        <f>CW$2*EXP(- CW$1 * ($B91*_c1+$C91*_c2+$D91*_c3+'Input spectra'!$Y90))</f>
        <v>1.696077144821521E-4</v>
      </c>
      <c r="CX91">
        <f>CX$2*EXP(- CX$1 * ($B91*_c1+$C91*_c2+$D91*_c3+'Input spectra'!$Y90))</f>
        <v>1.1147777442211249E-4</v>
      </c>
      <c r="CY91">
        <f>CY$2*EXP(- CY$1 * ($B91*_c1+$C91*_c2+$D91*_c3+'Input spectra'!$Y90))</f>
        <v>6.8836511483318471E-5</v>
      </c>
      <c r="CZ91">
        <f>CZ$2*EXP(- CZ$1 * ($B91*_c1+$C91*_c2+$D91*_c3+'Input spectra'!$Y90))</f>
        <v>3.8380916389162546E-5</v>
      </c>
      <c r="DA91">
        <f>DA$2*EXP(- DA$1 * ($B91*_c1+$C91*_c2+$D91*_c3+'Input spectra'!$Y90))</f>
        <v>1.7844470800300977E-5</v>
      </c>
      <c r="DB91">
        <f>DB$2*EXP(- DB$1 * ($B91*_c1+$C91*_c2+$D91*_c3+'Input spectra'!$Y90))</f>
        <v>5.5833042857656472E-6</v>
      </c>
      <c r="DC91">
        <f>DC$2*EXP(- DC$1 * ($B91*_c1+$C91*_c2+$D91*_c3+'Input spectra'!$Y90))</f>
        <v>3.5461416703664598E-7</v>
      </c>
      <c r="DD91">
        <f>DD$2*EXP(- DD$1 * ($B91*_c1+$C91*_c2+$D91*_c3+'Input spectra'!$Y90))</f>
        <v>0</v>
      </c>
      <c r="DE91">
        <f>DE$2*EXP(- DE$1 * ($B91*_c1+$C91*_c2+$D91*_c3+'Input spectra'!$Y90))</f>
        <v>0</v>
      </c>
      <c r="DF91">
        <f>DF$2*EXP(- DF$1 * ($B91*_c1+$C91*_c2+$D91*_c3+'Input spectra'!$Y90))</f>
        <v>0</v>
      </c>
      <c r="DG91">
        <f>DG$2*EXP(- DG$1 * ($B91*_c1+$C91*_c2+$D91*_c3+'Input spectra'!$Y90))</f>
        <v>0</v>
      </c>
      <c r="DH91">
        <f>DH$2*EXP(- DH$1 * ($B91*_c1+$C91*_c2+$D91*_c3+'Input spectra'!$Y90))</f>
        <v>0</v>
      </c>
      <c r="DI91">
        <f>DI$2*EXP(- DI$1 * ($B91*_c1+$C91*_c2+$D91*_c3+'Input spectra'!$Y90))</f>
        <v>0</v>
      </c>
      <c r="DJ91">
        <f>DJ$2*EXP(- DJ$1 * ($B91*_c1+$C91*_c2+$D91*_c3+'Input spectra'!$Y90))</f>
        <v>0</v>
      </c>
      <c r="DK91">
        <f>DK$2*EXP(- DK$1 * ($B91*_c1+$C91*_c2+$D91*_c3+'Input spectra'!$Y90))</f>
        <v>0</v>
      </c>
      <c r="DL91">
        <f>DL$2*EXP(- DL$1 * ($B91*_c1+$C91*_c2+$D91*_c3+'Input spectra'!$Y90))</f>
        <v>0</v>
      </c>
      <c r="DM91">
        <f>DM$2*EXP(- DM$1 * ($B91*_c1+$C91*_c2+$D91*_c3+'Input spectra'!$Y90))</f>
        <v>0</v>
      </c>
      <c r="DN91">
        <f>DN$2*EXP(- DN$1 * ($B91*_c1+$C91*_c2+$D91*_c3+'Input spectra'!$Y90))</f>
        <v>0</v>
      </c>
      <c r="DO91">
        <f>DO$2*EXP(- DO$1 * ($B91*_c1+$C91*_c2+$D91*_c3+'Input spectra'!$Y90))</f>
        <v>0</v>
      </c>
      <c r="DP91">
        <f>DP$2*EXP(- DP$1 * ($B91*_c1+$C91*_c2+$D91*_c3+'Input spectra'!$Y90))</f>
        <v>0</v>
      </c>
      <c r="DQ91">
        <f>DQ$2*EXP(- DQ$1 * ($B91*_c1+$C91*_c2+$D91*_c3+'Input spectra'!$Y90))</f>
        <v>0</v>
      </c>
      <c r="DR91">
        <f>DR$2*EXP(- DR$1 * ($B91*_c1+$C91*_c2+$D91*_c3+'Input spectra'!$Y90))</f>
        <v>0</v>
      </c>
      <c r="DS91">
        <f>DS$2*EXP(- DS$1 * ($B91*_c1+$C91*_c2+$D91*_c3+'Input spectra'!$Y90))</f>
        <v>0</v>
      </c>
      <c r="DT91">
        <f>DT$2*EXP(- DT$1 * ($B91*_c1+$C91*_c2+$D91*_c3+'Input spectra'!$Y90))</f>
        <v>0</v>
      </c>
      <c r="DU91">
        <f>DU$2*EXP(- DU$1 * ($B91*_c1+$C91*_c2+$D91*_c3+'Input spectra'!$Y90))</f>
        <v>0</v>
      </c>
      <c r="DV91">
        <f>DV$2*EXP(- DV$1 * ($B91*_c1+$C91*_c2+$D91*_c3+'Input spectra'!$Y90))</f>
        <v>0</v>
      </c>
      <c r="DW91">
        <f>DW$2*EXP(- DW$1 * ($B91*_c1+$C91*_c2+$D91*_c3+'Input spectra'!$Y90))</f>
        <v>0</v>
      </c>
      <c r="DX91">
        <f>DX$2*EXP(- DX$1 * ($B91*_c1+$C91*_c2+$D91*_c3+'Input spectra'!$Y90))</f>
        <v>0</v>
      </c>
      <c r="DY91">
        <f>DY$2*EXP(- DY$1 * ($B91*_c1+$C91*_c2+$D91*_c3+'Input spectra'!$Y90))</f>
        <v>0</v>
      </c>
      <c r="DZ91">
        <f>DZ$2*EXP(- DZ$1 * ($B91*_c1+$C91*_c2+$D91*_c3+'Input spectra'!$Y90))</f>
        <v>0</v>
      </c>
      <c r="EA91">
        <f>EA$2*EXP(- EA$1 * ($B91*_c1+$C91*_c2+$D91*_c3+'Input spectra'!$Y90))</f>
        <v>0</v>
      </c>
      <c r="EB91">
        <f>EB$2*EXP(- EB$1 * ($B91*_c1+$C91*_c2+$D91*_c3+'Input spectra'!$Y90))</f>
        <v>0</v>
      </c>
      <c r="EC91">
        <f>EC$2*EXP(- EC$1 * ($B91*_c1+$C91*_c2+$D91*_c3+'Input spectra'!$Y90))</f>
        <v>0</v>
      </c>
      <c r="ED91">
        <f>ED$2*EXP(- ED$1 * ($B91*_c1+$C91*_c2+$D91*_c3+'Input spectra'!$Y90))</f>
        <v>0</v>
      </c>
      <c r="EE91">
        <f>EE$2*EXP(- EE$1 * ($B91*_c1+$C91*_c2+$D91*_c3+'Input spectra'!$Y90))</f>
        <v>0</v>
      </c>
      <c r="EF91">
        <f>EF$2*EXP(- EF$1 * ($B91*_c1+$C91*_c2+$D91*_c3+'Input spectra'!$Y90))</f>
        <v>0</v>
      </c>
      <c r="EG91">
        <f>EG$2*EXP(- EG$1 * ($B91*_c1+$C91*_c2+$D91*_c3+'Input spectra'!$Y90))</f>
        <v>0</v>
      </c>
      <c r="EH91">
        <f>EH$2*EXP(- EH$1 * ($B91*_c1+$C91*_c2+$D91*_c3+'Input spectra'!$Y90))</f>
        <v>0</v>
      </c>
      <c r="EI91">
        <f>EI$2*EXP(- EI$1 * ($B91*_c1+$C91*_c2+$D91*_c3+'Input spectra'!$Y90))</f>
        <v>0</v>
      </c>
      <c r="EJ91">
        <f>EJ$2*EXP(- EJ$1 * ($B91*_c1+$C91*_c2+$D91*_c3+'Input spectra'!$Y90))</f>
        <v>0</v>
      </c>
      <c r="EK91">
        <f>EK$2*EXP(- EK$1 * ($B91*_c1+$C91*_c2+$D91*_c3+'Input spectra'!$Y90))</f>
        <v>0</v>
      </c>
      <c r="EL91">
        <f>EL$2*EXP(- EL$1 * ($B91*_c1+$C91*_c2+$D91*_c3+'Input spectra'!$Y90))</f>
        <v>0</v>
      </c>
      <c r="EM91">
        <f>EM$2*EXP(- EM$1 * ($B91*_c1+$C91*_c2+$D91*_c3+'Input spectra'!$Y90))</f>
        <v>0</v>
      </c>
      <c r="EN91">
        <f>EN$2*EXP(- EN$1 * ($B91*_c1+$C91*_c2+$D91*_c3+'Input spectra'!$Y90))</f>
        <v>0</v>
      </c>
      <c r="EO91">
        <f>EO$2*EXP(- EO$1 * ($B91*_c1+$C91*_c2+$D91*_c3+'Input spectra'!$Y90))</f>
        <v>0</v>
      </c>
      <c r="EP91">
        <f>EP$2*EXP(- EP$1 * ($B91*_c1+$C91*_c2+$D91*_c3+'Input spectra'!$Y90))</f>
        <v>0</v>
      </c>
      <c r="EQ91">
        <f>EQ$2*EXP(- EQ$1 * ($B91*_c1+$C91*_c2+$D91*_c3+'Input spectra'!$Y90))</f>
        <v>0</v>
      </c>
      <c r="ER91">
        <f>ER$2*EXP(- ER$1 * ($B91*_c1+$C91*_c2+$D91*_c3+'Input spectra'!$Y90))</f>
        <v>0</v>
      </c>
      <c r="ES91">
        <f>ES$2*EXP(- ES$1 * ($B91*_c1+$C91*_c2+$D91*_c3+'Input spectra'!$Y90))</f>
        <v>0</v>
      </c>
      <c r="ET91">
        <f>ET$2*EXP(- ET$1 * ($B91*_c1+$C91*_c2+$D91*_c3+'Input spectra'!$Y90))</f>
        <v>0</v>
      </c>
      <c r="EU91">
        <f>EU$2*EXP(- EU$1 * ($B91*_c1+$C91*_c2+$D91*_c3+'Input spectra'!$Y90))</f>
        <v>0</v>
      </c>
      <c r="EV91">
        <f>EV$2*EXP(- EV$1 * ($B91*_c1+$C91*_c2+$D91*_c3+'Input spectra'!$Y90))</f>
        <v>0</v>
      </c>
      <c r="EW91">
        <f>EW$2*EXP(- EW$1 * ($B91*_c1+$C91*_c2+$D91*_c3+'Input spectra'!$Y90))</f>
        <v>0</v>
      </c>
      <c r="EX91">
        <f>EX$2*EXP(- EX$1 * ($B91*_c1+$C91*_c2+$D91*_c3+'Input spectra'!$Y90))</f>
        <v>0</v>
      </c>
      <c r="EY91">
        <f>EY$2*EXP(- EY$1 * ($B91*_c1+$C91*_c2+$D91*_c3+'Input spectra'!$Y90))</f>
        <v>0</v>
      </c>
      <c r="FA91">
        <f t="shared" si="1"/>
        <v>0.87833595550706944</v>
      </c>
      <c r="FD91">
        <f>(1-EXP(-($B91*_c1+$C91*_c2+$D91*_c3+'Input spectra'!$Y90)*_t))/2</f>
        <v>1.1275697097498039E-2</v>
      </c>
      <c r="FE91">
        <f>LN(1-FD91)/(-($B91*_c1+$C91*_c2+$D91*_c3+'Input spectra'!$Y90))</f>
        <v>0.24857443304789256</v>
      </c>
    </row>
    <row r="92" spans="1:161" x14ac:dyDescent="0.25">
      <c r="A92">
        <v>725</v>
      </c>
      <c r="B92">
        <f>'Input spectra'!B91</f>
        <v>0</v>
      </c>
      <c r="C92">
        <f>'Input spectra'!D91</f>
        <v>0</v>
      </c>
      <c r="D92">
        <f>'Input spectra'!F91</f>
        <v>0</v>
      </c>
      <c r="E92">
        <f>E$2*EXP(- E$1 * ($B92*_c1+$C92*_c2+$D92*_c3+'Input spectra'!$Y91))</f>
        <v>2.0653927966864227E-2</v>
      </c>
      <c r="F92">
        <f>F$2*EXP(- F$1 * ($B92*_c1+$C92*_c2+$D92*_c3+'Input spectra'!$Y91))</f>
        <v>2.0410508684231745E-2</v>
      </c>
      <c r="G92">
        <f>G$2*EXP(- G$1 * ($B92*_c1+$C92*_c2+$D92*_c3+'Input spectra'!$Y91))</f>
        <v>2.0168872768725438E-2</v>
      </c>
      <c r="H92">
        <f>H$2*EXP(- H$1 * ($B92*_c1+$C92*_c2+$D92*_c3+'Input spectra'!$Y91))</f>
        <v>1.9929009049935179E-2</v>
      </c>
      <c r="I92">
        <f>I$2*EXP(- I$1 * ($B92*_c1+$C92*_c2+$D92*_c3+'Input spectra'!$Y91))</f>
        <v>1.9690906422096054E-2</v>
      </c>
      <c r="J92">
        <f>J$2*EXP(- J$1 * ($B92*_c1+$C92*_c2+$D92*_c3+'Input spectra'!$Y91))</f>
        <v>1.9454553843731782E-2</v>
      </c>
      <c r="K92">
        <f>K$2*EXP(- K$1 * ($B92*_c1+$C92*_c2+$D92*_c3+'Input spectra'!$Y91))</f>
        <v>1.9219940337299936E-2</v>
      </c>
      <c r="L92">
        <f>L$2*EXP(- L$1 * ($B92*_c1+$C92*_c2+$D92*_c3+'Input spectra'!$Y91))</f>
        <v>1.8987054988839146E-2</v>
      </c>
      <c r="M92">
        <f>M$2*EXP(- M$1 * ($B92*_c1+$C92*_c2+$D92*_c3+'Input spectra'!$Y91))</f>
        <v>1.8755886947618143E-2</v>
      </c>
      <c r="N92">
        <f>N$2*EXP(- N$1 * ($B92*_c1+$C92*_c2+$D92*_c3+'Input spectra'!$Y91))</f>
        <v>1.8526425425786704E-2</v>
      </c>
      <c r="O92">
        <f>O$2*EXP(- O$1 * ($B92*_c1+$C92*_c2+$D92*_c3+'Input spectra'!$Y91))</f>
        <v>1.8298659698028436E-2</v>
      </c>
      <c r="P92">
        <f>P$2*EXP(- P$1 * ($B92*_c1+$C92*_c2+$D92*_c3+'Input spectra'!$Y91))</f>
        <v>1.807257910121543E-2</v>
      </c>
      <c r="Q92">
        <f>Q$2*EXP(- Q$1 * ($B92*_c1+$C92*_c2+$D92*_c3+'Input spectra'!$Y91))</f>
        <v>1.7848173034064767E-2</v>
      </c>
      <c r="R92">
        <f>R$2*EXP(- R$1 * ($B92*_c1+$C92*_c2+$D92*_c3+'Input spectra'!$Y91))</f>
        <v>1.7625430956796861E-2</v>
      </c>
      <c r="S92">
        <f>S$2*EXP(- S$1 * ($B92*_c1+$C92*_c2+$D92*_c3+'Input spectra'!$Y91))</f>
        <v>1.7404342390795604E-2</v>
      </c>
      <c r="T92">
        <f>T$2*EXP(- T$1 * ($B92*_c1+$C92*_c2+$D92*_c3+'Input spectra'!$Y91))</f>
        <v>1.7184896918270364E-2</v>
      </c>
      <c r="U92">
        <f>U$2*EXP(- U$1 * ($B92*_c1+$C92*_c2+$D92*_c3+'Input spectra'!$Y91))</f>
        <v>1.6967084181919775E-2</v>
      </c>
      <c r="V92">
        <f>V$2*EXP(- V$1 * ($B92*_c1+$C92*_c2+$D92*_c3+'Input spectra'!$Y91))</f>
        <v>1.6750893884597301E-2</v>
      </c>
      <c r="W92">
        <f>W$2*EXP(- W$1 * ($B92*_c1+$C92*_c2+$D92*_c3+'Input spectra'!$Y91))</f>
        <v>1.6536315788978653E-2</v>
      </c>
      <c r="X92">
        <f>X$2*EXP(- X$1 * ($B92*_c1+$C92*_c2+$D92*_c3+'Input spectra'!$Y91))</f>
        <v>1.6323339717230906E-2</v>
      </c>
      <c r="Y92">
        <f>Y$2*EXP(- Y$1 * ($B92*_c1+$C92*_c2+$D92*_c3+'Input spectra'!$Y91))</f>
        <v>1.6111955550683458E-2</v>
      </c>
      <c r="Z92">
        <f>Z$2*EXP(- Z$1 * ($B92*_c1+$C92*_c2+$D92*_c3+'Input spectra'!$Y91))</f>
        <v>1.5902153229500698E-2</v>
      </c>
      <c r="AA92">
        <f>AA$2*EXP(- AA$1 * ($B92*_c1+$C92*_c2+$D92*_c3+'Input spectra'!$Y91))</f>
        <v>1.5693922752356464E-2</v>
      </c>
      <c r="AB92">
        <f>AB$2*EXP(- AB$1 * ($B92*_c1+$C92*_c2+$D92*_c3+'Input spectra'!$Y91))</f>
        <v>1.548725417611021E-2</v>
      </c>
      <c r="AC92">
        <f>AC$2*EXP(- AC$1 * ($B92*_c1+$C92*_c2+$D92*_c3+'Input spectra'!$Y91))</f>
        <v>1.5282137615484932E-2</v>
      </c>
      <c r="AD92">
        <f>AD$2*EXP(- AD$1 * ($B92*_c1+$C92*_c2+$D92*_c3+'Input spectra'!$Y91))</f>
        <v>1.5078563242746819E-2</v>
      </c>
      <c r="AE92">
        <f>AE$2*EXP(- AE$1 * ($B92*_c1+$C92*_c2+$D92*_c3+'Input spectra'!$Y91))</f>
        <v>1.4876521287386592E-2</v>
      </c>
      <c r="AF92">
        <f>AF$2*EXP(- AF$1 * ($B92*_c1+$C92*_c2+$D92*_c3+'Input spectra'!$Y91))</f>
        <v>1.4676002035802589E-2</v>
      </c>
      <c r="AG92">
        <f>AG$2*EXP(- AG$1 * ($B92*_c1+$C92*_c2+$D92*_c3+'Input spectra'!$Y91))</f>
        <v>1.4476995830985518E-2</v>
      </c>
      <c r="AH92">
        <f>AH$2*EXP(- AH$1 * ($B92*_c1+$C92*_c2+$D92*_c3+'Input spectra'!$Y91))</f>
        <v>1.4279493072204904E-2</v>
      </c>
      <c r="AI92">
        <f>AI$2*EXP(- AI$1 * ($B92*_c1+$C92*_c2+$D92*_c3+'Input spectra'!$Y91))</f>
        <v>1.4083484214697234E-2</v>
      </c>
      <c r="AJ92">
        <f>AJ$2*EXP(- AJ$1 * ($B92*_c1+$C92*_c2+$D92*_c3+'Input spectra'!$Y91))</f>
        <v>1.388895976935575E-2</v>
      </c>
      <c r="AK92">
        <f>AK$2*EXP(- AK$1 * ($B92*_c1+$C92*_c2+$D92*_c3+'Input spectra'!$Y91))</f>
        <v>1.3695910302421921E-2</v>
      </c>
      <c r="AL92">
        <f>AL$2*EXP(- AL$1 * ($B92*_c1+$C92*_c2+$D92*_c3+'Input spectra'!$Y91))</f>
        <v>1.3504326435178553E-2</v>
      </c>
      <c r="AM92">
        <f>AM$2*EXP(- AM$1 * ($B92*_c1+$C92*_c2+$D92*_c3+'Input spectra'!$Y91))</f>
        <v>1.3314198843644568E-2</v>
      </c>
      <c r="AN92">
        <f>AN$2*EXP(- AN$1 * ($B92*_c1+$C92*_c2+$D92*_c3+'Input spectra'!$Y91))</f>
        <v>1.31255182582714E-2</v>
      </c>
      <c r="AO92">
        <f>AO$2*EXP(- AO$1 * ($B92*_c1+$C92*_c2+$D92*_c3+'Input spectra'!$Y91))</f>
        <v>1.2938275463641015E-2</v>
      </c>
      <c r="AP92">
        <f>AP$2*EXP(- AP$1 * ($B92*_c1+$C92*_c2+$D92*_c3+'Input spectra'!$Y91))</f>
        <v>1.2752461298165575E-2</v>
      </c>
      <c r="AQ92">
        <f>AQ$2*EXP(- AQ$1 * ($B92*_c1+$C92*_c2+$D92*_c3+'Input spectra'!$Y91))</f>
        <v>1.2568066653788693E-2</v>
      </c>
      <c r="AR92">
        <f>AR$2*EXP(- AR$1 * ($B92*_c1+$C92*_c2+$D92*_c3+'Input spectra'!$Y91))</f>
        <v>1.2385082475688286E-2</v>
      </c>
      <c r="AS92">
        <f>AS$2*EXP(- AS$1 * ($B92*_c1+$C92*_c2+$D92*_c3+'Input spectra'!$Y91))</f>
        <v>1.2203499761981051E-2</v>
      </c>
      <c r="AT92">
        <f>AT$2*EXP(- AT$1 * ($B92*_c1+$C92*_c2+$D92*_c3+'Input spectra'!$Y91))</f>
        <v>1.2023309563428492E-2</v>
      </c>
      <c r="AU92">
        <f>AU$2*EXP(- AU$1 * ($B92*_c1+$C92*_c2+$D92*_c3+'Input spectra'!$Y91))</f>
        <v>1.1844502983144545E-2</v>
      </c>
      <c r="AV92">
        <f>AV$2*EXP(- AV$1 * ($B92*_c1+$C92*_c2+$D92*_c3+'Input spectra'!$Y91))</f>
        <v>1.166707117630477E-2</v>
      </c>
      <c r="AW92">
        <f>AW$2*EXP(- AW$1 * ($B92*_c1+$C92*_c2+$D92*_c3+'Input spectra'!$Y91))</f>
        <v>1.1491005349857104E-2</v>
      </c>
      <c r="AX92">
        <f>AX$2*EXP(- AX$1 * ($B92*_c1+$C92*_c2+$D92*_c3+'Input spectra'!$Y91))</f>
        <v>1.1316296762234154E-2</v>
      </c>
      <c r="AY92">
        <f>AY$2*EXP(- AY$1 * ($B92*_c1+$C92*_c2+$D92*_c3+'Input spectra'!$Y91))</f>
        <v>1.005869141564276E-2</v>
      </c>
      <c r="AZ92">
        <f>AZ$2*EXP(- AZ$1 * ($B92*_c1+$C92*_c2+$D92*_c3+'Input spectra'!$Y91))</f>
        <v>8.5942667342328149E-3</v>
      </c>
      <c r="BA92">
        <f>BA$2*EXP(- BA$1 * ($B92*_c1+$C92*_c2+$D92*_c3+'Input spectra'!$Y91))</f>
        <v>7.735906769632748E-3</v>
      </c>
      <c r="BB92">
        <f>BB$2*EXP(- BB$1 * ($B92*_c1+$C92*_c2+$D92*_c3+'Input spectra'!$Y91))</f>
        <v>7.0857432738418947E-3</v>
      </c>
      <c r="BC92">
        <f>BC$2*EXP(- BC$1 * ($B92*_c1+$C92*_c2+$D92*_c3+'Input spectra'!$Y91))</f>
        <v>6.5545160704478722E-3</v>
      </c>
      <c r="BD92">
        <f>BD$2*EXP(- BD$1 * ($B92*_c1+$C92*_c2+$D92*_c3+'Input spectra'!$Y91))</f>
        <v>6.1035334812939946E-3</v>
      </c>
      <c r="BE92">
        <f>BE$2*EXP(- BE$1 * ($B92*_c1+$C92*_c2+$D92*_c3+'Input spectra'!$Y91))</f>
        <v>5.7115947471515112E-3</v>
      </c>
      <c r="BF92">
        <f>BF$2*EXP(- BF$1 * ($B92*_c1+$C92*_c2+$D92*_c3+'Input spectra'!$Y91))</f>
        <v>5.3654833716691407E-3</v>
      </c>
      <c r="BG92">
        <f>BG$2*EXP(- BG$1 * ($B92*_c1+$C92*_c2+$D92*_c3+'Input spectra'!$Y91))</f>
        <v>5.0562507094216464E-3</v>
      </c>
      <c r="BH92">
        <f>BH$2*EXP(- BH$1 * ($B92*_c1+$C92*_c2+$D92*_c3+'Input spectra'!$Y91))</f>
        <v>4.7774791368309782E-3</v>
      </c>
      <c r="BI92">
        <f>BI$2*EXP(- BI$1 * ($B92*_c1+$C92*_c2+$D92*_c3+'Input spectra'!$Y91))</f>
        <v>4.5243673891608143E-3</v>
      </c>
      <c r="BJ92">
        <f>BJ$2*EXP(- BJ$1 * ($B92*_c1+$C92*_c2+$D92*_c3+'Input spectra'!$Y91))</f>
        <v>4.2932054226986838E-3</v>
      </c>
      <c r="BK92">
        <f>BK$2*EXP(- BK$1 * ($B92*_c1+$C92*_c2+$D92*_c3+'Input spectra'!$Y91))</f>
        <v>4.0810524516563815E-3</v>
      </c>
      <c r="BL92">
        <f>BL$2*EXP(- BL$1 * ($B92*_c1+$C92*_c2+$D92*_c3+'Input spectra'!$Y91))</f>
        <v>3.8855290698582832E-3</v>
      </c>
      <c r="BM92">
        <f>BM$2*EXP(- BM$1 * ($B92*_c1+$C92*_c2+$D92*_c3+'Input spectra'!$Y91))</f>
        <v>3.7046772947514003E-3</v>
      </c>
      <c r="BN92">
        <f>BN$2*EXP(- BN$1 * ($B92*_c1+$C92*_c2+$D92*_c3+'Input spectra'!$Y91))</f>
        <v>3.5368630262828733E-3</v>
      </c>
      <c r="BO92">
        <f>BO$2*EXP(- BO$1 * ($B92*_c1+$C92*_c2+$D92*_c3+'Input spectra'!$Y91))</f>
        <v>3.3807060642772687E-3</v>
      </c>
      <c r="BP92">
        <f>BP$2*EXP(- BP$1 * ($B92*_c1+$C92*_c2+$D92*_c3+'Input spectra'!$Y91))</f>
        <v>3.2350286422979666E-3</v>
      </c>
      <c r="BQ92">
        <f>BQ$2*EXP(- BQ$1 * ($B92*_c1+$C92*_c2+$D92*_c3+'Input spectra'!$Y91))</f>
        <v>3.0988167653014337E-3</v>
      </c>
      <c r="BR92">
        <f>BR$2*EXP(- BR$1 * ($B92*_c1+$C92*_c2+$D92*_c3+'Input spectra'!$Y91))</f>
        <v>2.9711906239671656E-3</v>
      </c>
      <c r="BS92">
        <f>BS$2*EXP(- BS$1 * ($B92*_c1+$C92*_c2+$D92*_c3+'Input spectra'!$Y91))</f>
        <v>2.8513815850932244E-3</v>
      </c>
      <c r="BT92">
        <f>BT$2*EXP(- BT$1 * ($B92*_c1+$C92*_c2+$D92*_c3+'Input spectra'!$Y91))</f>
        <v>2.7387140386484214E-3</v>
      </c>
      <c r="BU92">
        <f>BU$2*EXP(- BU$1 * ($B92*_c1+$C92*_c2+$D92*_c3+'Input spectra'!$Y91))</f>
        <v>2.6325908932535312E-3</v>
      </c>
      <c r="BV92">
        <f>BV$2*EXP(- BV$1 * ($B92*_c1+$C92*_c2+$D92*_c3+'Input spectra'!$Y91))</f>
        <v>2.5324818544664152E-3</v>
      </c>
      <c r="BW92">
        <f>BW$2*EXP(- BW$1 * ($B92*_c1+$C92*_c2+$D92*_c3+'Input spectra'!$Y91))</f>
        <v>2.437913854833365E-3</v>
      </c>
      <c r="BX92">
        <f>BX$2*EXP(- BX$1 * ($B92*_c1+$C92*_c2+$D92*_c3+'Input spectra'!$Y91))</f>
        <v>2.3484631684193564E-3</v>
      </c>
      <c r="BY92">
        <f>BY$2*EXP(- BY$1 * ($B92*_c1+$C92*_c2+$D92*_c3+'Input spectra'!$Y91))</f>
        <v>2.263748858841343E-3</v>
      </c>
      <c r="BZ92">
        <f>BZ$2*EXP(- BZ$1 * ($B92*_c1+$C92*_c2+$D92*_c3+'Input spectra'!$Y91))</f>
        <v>2.1834272937617614E-3</v>
      </c>
      <c r="CA92">
        <f>CA$2*EXP(- CA$1 * ($B92*_c1+$C92*_c2+$D92*_c3+'Input spectra'!$Y91))</f>
        <v>2.1071875202484935E-3</v>
      </c>
      <c r="CB92">
        <f>CB$2*EXP(- CB$1 * ($B92*_c1+$C92*_c2+$D92*_c3+'Input spectra'!$Y91))</f>
        <v>2.0347473409944063E-3</v>
      </c>
      <c r="CC92">
        <f>CC$2*EXP(- CC$1 * ($B92*_c1+$C92*_c2+$D92*_c3+'Input spectra'!$Y91))</f>
        <v>1.9658499656227779E-3</v>
      </c>
      <c r="CD92">
        <f>CD$2*EXP(- CD$1 * ($B92*_c1+$C92*_c2+$D92*_c3+'Input spectra'!$Y91))</f>
        <v>1.9002611373019397E-3</v>
      </c>
      <c r="CE92">
        <f>CE$2*EXP(- CE$1 * ($B92*_c1+$C92*_c2+$D92*_c3+'Input spectra'!$Y91))</f>
        <v>1.8377666548407368E-3</v>
      </c>
      <c r="CF92">
        <f>CF$2*EXP(- CF$1 * ($B92*_c1+$C92*_c2+$D92*_c3+'Input spectra'!$Y91))</f>
        <v>1.7781702258913255E-3</v>
      </c>
      <c r="CG92">
        <f>CG$2*EXP(- CG$1 * ($B92*_c1+$C92*_c2+$D92*_c3+'Input spectra'!$Y91))</f>
        <v>1.7212915989670138E-3</v>
      </c>
      <c r="CH92">
        <f>CH$2*EXP(- CH$1 * ($B92*_c1+$C92*_c2+$D92*_c3+'Input spectra'!$Y91))</f>
        <v>1.6669649315059001E-3</v>
      </c>
      <c r="CI92">
        <f>CI$2*EXP(- CI$1 * ($B92*_c1+$C92*_c2+$D92*_c3+'Input spectra'!$Y91))</f>
        <v>1.6150373587763146E-3</v>
      </c>
      <c r="CJ92">
        <f>CJ$2*EXP(- CJ$1 * ($B92*_c1+$C92*_c2+$D92*_c3+'Input spectra'!$Y91))</f>
        <v>1.5653677344738737E-3</v>
      </c>
      <c r="CK92">
        <f>CK$2*EXP(- CK$1 * ($B92*_c1+$C92*_c2+$D92*_c3+'Input spectra'!$Y91))</f>
        <v>1.5178255187376088E-3</v>
      </c>
      <c r="CL92">
        <f>CL$2*EXP(- CL$1 * ($B92*_c1+$C92*_c2+$D92*_c3+'Input spectra'!$Y91))</f>
        <v>1.4722897932677912E-3</v>
      </c>
      <c r="CM92">
        <f>CM$2*EXP(- CM$1 * ($B92*_c1+$C92*_c2+$D92*_c3+'Input spectra'!$Y91))</f>
        <v>1.4286483864547137E-3</v>
      </c>
      <c r="CN92">
        <f>CN$2*EXP(- CN$1 * ($B92*_c1+$C92*_c2+$D92*_c3+'Input spectra'!$Y91))</f>
        <v>1.3867970940749528E-3</v>
      </c>
      <c r="CO92">
        <f>CO$2*EXP(- CO$1 * ($B92*_c1+$C92*_c2+$D92*_c3+'Input spectra'!$Y91))</f>
        <v>1.3466389832952584E-3</v>
      </c>
      <c r="CP92">
        <f>CP$2*EXP(- CP$1 * ($B92*_c1+$C92*_c2+$D92*_c3+'Input spectra'!$Y91))</f>
        <v>1.3080837695345177E-3</v>
      </c>
      <c r="CQ92">
        <f>CQ$2*EXP(- CQ$1 * ($B92*_c1+$C92*_c2+$D92*_c3+'Input spectra'!$Y91))</f>
        <v>1.2710472572422995E-3</v>
      </c>
      <c r="CR92">
        <f>CR$2*EXP(- CR$1 * ($B92*_c1+$C92*_c2+$D92*_c3+'Input spectra'!$Y91))</f>
        <v>1.235450836914476E-3</v>
      </c>
      <c r="CS92">
        <f>CS$2*EXP(- CS$1 * ($B92*_c1+$C92*_c2+$D92*_c3+'Input spectra'!$Y91))</f>
        <v>7.9534190559723498E-4</v>
      </c>
      <c r="CT92">
        <f>CT$2*EXP(- CT$1 * ($B92*_c1+$C92*_c2+$D92*_c3+'Input spectra'!$Y91))</f>
        <v>5.1653057226894682E-4</v>
      </c>
      <c r="CU92">
        <f>CU$2*EXP(- CU$1 * ($B92*_c1+$C92*_c2+$D92*_c3+'Input spectra'!$Y91))</f>
        <v>3.5767824857102374E-4</v>
      </c>
      <c r="CV92">
        <f>CV$2*EXP(- CV$1 * ($B92*_c1+$C92*_c2+$D92*_c3+'Input spectra'!$Y91))</f>
        <v>2.487948978292377E-4</v>
      </c>
      <c r="CW92">
        <f>CW$2*EXP(- CW$1 * ($B92*_c1+$C92*_c2+$D92*_c3+'Input spectra'!$Y91))</f>
        <v>1.6986028014203701E-4</v>
      </c>
      <c r="CX92">
        <f>CX$2*EXP(- CX$1 * ($B92*_c1+$C92*_c2+$D92*_c3+'Input spectra'!$Y91))</f>
        <v>1.1164550832677877E-4</v>
      </c>
      <c r="CY92">
        <f>CY$2*EXP(- CY$1 * ($B92*_c1+$C92*_c2+$D92*_c3+'Input spectra'!$Y91))</f>
        <v>6.8941154229444106E-5</v>
      </c>
      <c r="CZ92">
        <f>CZ$2*EXP(- CZ$1 * ($B92*_c1+$C92*_c2+$D92*_c3+'Input spectra'!$Y91))</f>
        <v>3.8439857470708914E-5</v>
      </c>
      <c r="DA92">
        <f>DA$2*EXP(- DA$1 * ($B92*_c1+$C92*_c2+$D92*_c3+'Input spectra'!$Y91))</f>
        <v>1.7872151343342549E-5</v>
      </c>
      <c r="DB92">
        <f>DB$2*EXP(- DB$1 * ($B92*_c1+$C92*_c2+$D92*_c3+'Input spectra'!$Y91))</f>
        <v>5.5920518465841599E-6</v>
      </c>
      <c r="DC92">
        <f>DC$2*EXP(- DC$1 * ($B92*_c1+$C92*_c2+$D92*_c3+'Input spectra'!$Y91))</f>
        <v>3.5517525883434306E-7</v>
      </c>
      <c r="DD92">
        <f>DD$2*EXP(- DD$1 * ($B92*_c1+$C92*_c2+$D92*_c3+'Input spectra'!$Y91))</f>
        <v>0</v>
      </c>
      <c r="DE92">
        <f>DE$2*EXP(- DE$1 * ($B92*_c1+$C92*_c2+$D92*_c3+'Input spectra'!$Y91))</f>
        <v>0</v>
      </c>
      <c r="DF92">
        <f>DF$2*EXP(- DF$1 * ($B92*_c1+$C92*_c2+$D92*_c3+'Input spectra'!$Y91))</f>
        <v>0</v>
      </c>
      <c r="DG92">
        <f>DG$2*EXP(- DG$1 * ($B92*_c1+$C92*_c2+$D92*_c3+'Input spectra'!$Y91))</f>
        <v>0</v>
      </c>
      <c r="DH92">
        <f>DH$2*EXP(- DH$1 * ($B92*_c1+$C92*_c2+$D92*_c3+'Input spectra'!$Y91))</f>
        <v>0</v>
      </c>
      <c r="DI92">
        <f>DI$2*EXP(- DI$1 * ($B92*_c1+$C92*_c2+$D92*_c3+'Input spectra'!$Y91))</f>
        <v>0</v>
      </c>
      <c r="DJ92">
        <f>DJ$2*EXP(- DJ$1 * ($B92*_c1+$C92*_c2+$D92*_c3+'Input spectra'!$Y91))</f>
        <v>0</v>
      </c>
      <c r="DK92">
        <f>DK$2*EXP(- DK$1 * ($B92*_c1+$C92*_c2+$D92*_c3+'Input spectra'!$Y91))</f>
        <v>0</v>
      </c>
      <c r="DL92">
        <f>DL$2*EXP(- DL$1 * ($B92*_c1+$C92*_c2+$D92*_c3+'Input spectra'!$Y91))</f>
        <v>0</v>
      </c>
      <c r="DM92">
        <f>DM$2*EXP(- DM$1 * ($B92*_c1+$C92*_c2+$D92*_c3+'Input spectra'!$Y91))</f>
        <v>0</v>
      </c>
      <c r="DN92">
        <f>DN$2*EXP(- DN$1 * ($B92*_c1+$C92*_c2+$D92*_c3+'Input spectra'!$Y91))</f>
        <v>0</v>
      </c>
      <c r="DO92">
        <f>DO$2*EXP(- DO$1 * ($B92*_c1+$C92*_c2+$D92*_c3+'Input spectra'!$Y91))</f>
        <v>0</v>
      </c>
      <c r="DP92">
        <f>DP$2*EXP(- DP$1 * ($B92*_c1+$C92*_c2+$D92*_c3+'Input spectra'!$Y91))</f>
        <v>0</v>
      </c>
      <c r="DQ92">
        <f>DQ$2*EXP(- DQ$1 * ($B92*_c1+$C92*_c2+$D92*_c3+'Input spectra'!$Y91))</f>
        <v>0</v>
      </c>
      <c r="DR92">
        <f>DR$2*EXP(- DR$1 * ($B92*_c1+$C92*_c2+$D92*_c3+'Input spectra'!$Y91))</f>
        <v>0</v>
      </c>
      <c r="DS92">
        <f>DS$2*EXP(- DS$1 * ($B92*_c1+$C92*_c2+$D92*_c3+'Input spectra'!$Y91))</f>
        <v>0</v>
      </c>
      <c r="DT92">
        <f>DT$2*EXP(- DT$1 * ($B92*_c1+$C92*_c2+$D92*_c3+'Input spectra'!$Y91))</f>
        <v>0</v>
      </c>
      <c r="DU92">
        <f>DU$2*EXP(- DU$1 * ($B92*_c1+$C92*_c2+$D92*_c3+'Input spectra'!$Y91))</f>
        <v>0</v>
      </c>
      <c r="DV92">
        <f>DV$2*EXP(- DV$1 * ($B92*_c1+$C92*_c2+$D92*_c3+'Input spectra'!$Y91))</f>
        <v>0</v>
      </c>
      <c r="DW92">
        <f>DW$2*EXP(- DW$1 * ($B92*_c1+$C92*_c2+$D92*_c3+'Input spectra'!$Y91))</f>
        <v>0</v>
      </c>
      <c r="DX92">
        <f>DX$2*EXP(- DX$1 * ($B92*_c1+$C92*_c2+$D92*_c3+'Input spectra'!$Y91))</f>
        <v>0</v>
      </c>
      <c r="DY92">
        <f>DY$2*EXP(- DY$1 * ($B92*_c1+$C92*_c2+$D92*_c3+'Input spectra'!$Y91))</f>
        <v>0</v>
      </c>
      <c r="DZ92">
        <f>DZ$2*EXP(- DZ$1 * ($B92*_c1+$C92*_c2+$D92*_c3+'Input spectra'!$Y91))</f>
        <v>0</v>
      </c>
      <c r="EA92">
        <f>EA$2*EXP(- EA$1 * ($B92*_c1+$C92*_c2+$D92*_c3+'Input spectra'!$Y91))</f>
        <v>0</v>
      </c>
      <c r="EB92">
        <f>EB$2*EXP(- EB$1 * ($B92*_c1+$C92*_c2+$D92*_c3+'Input spectra'!$Y91))</f>
        <v>0</v>
      </c>
      <c r="EC92">
        <f>EC$2*EXP(- EC$1 * ($B92*_c1+$C92*_c2+$D92*_c3+'Input spectra'!$Y91))</f>
        <v>0</v>
      </c>
      <c r="ED92">
        <f>ED$2*EXP(- ED$1 * ($B92*_c1+$C92*_c2+$D92*_c3+'Input spectra'!$Y91))</f>
        <v>0</v>
      </c>
      <c r="EE92">
        <f>EE$2*EXP(- EE$1 * ($B92*_c1+$C92*_c2+$D92*_c3+'Input spectra'!$Y91))</f>
        <v>0</v>
      </c>
      <c r="EF92">
        <f>EF$2*EXP(- EF$1 * ($B92*_c1+$C92*_c2+$D92*_c3+'Input spectra'!$Y91))</f>
        <v>0</v>
      </c>
      <c r="EG92">
        <f>EG$2*EXP(- EG$1 * ($B92*_c1+$C92*_c2+$D92*_c3+'Input spectra'!$Y91))</f>
        <v>0</v>
      </c>
      <c r="EH92">
        <f>EH$2*EXP(- EH$1 * ($B92*_c1+$C92*_c2+$D92*_c3+'Input spectra'!$Y91))</f>
        <v>0</v>
      </c>
      <c r="EI92">
        <f>EI$2*EXP(- EI$1 * ($B92*_c1+$C92*_c2+$D92*_c3+'Input spectra'!$Y91))</f>
        <v>0</v>
      </c>
      <c r="EJ92">
        <f>EJ$2*EXP(- EJ$1 * ($B92*_c1+$C92*_c2+$D92*_c3+'Input spectra'!$Y91))</f>
        <v>0</v>
      </c>
      <c r="EK92">
        <f>EK$2*EXP(- EK$1 * ($B92*_c1+$C92*_c2+$D92*_c3+'Input spectra'!$Y91))</f>
        <v>0</v>
      </c>
      <c r="EL92">
        <f>EL$2*EXP(- EL$1 * ($B92*_c1+$C92*_c2+$D92*_c3+'Input spectra'!$Y91))</f>
        <v>0</v>
      </c>
      <c r="EM92">
        <f>EM$2*EXP(- EM$1 * ($B92*_c1+$C92*_c2+$D92*_c3+'Input spectra'!$Y91))</f>
        <v>0</v>
      </c>
      <c r="EN92">
        <f>EN$2*EXP(- EN$1 * ($B92*_c1+$C92*_c2+$D92*_c3+'Input spectra'!$Y91))</f>
        <v>0</v>
      </c>
      <c r="EO92">
        <f>EO$2*EXP(- EO$1 * ($B92*_c1+$C92*_c2+$D92*_c3+'Input spectra'!$Y91))</f>
        <v>0</v>
      </c>
      <c r="EP92">
        <f>EP$2*EXP(- EP$1 * ($B92*_c1+$C92*_c2+$D92*_c3+'Input spectra'!$Y91))</f>
        <v>0</v>
      </c>
      <c r="EQ92">
        <f>EQ$2*EXP(- EQ$1 * ($B92*_c1+$C92*_c2+$D92*_c3+'Input spectra'!$Y91))</f>
        <v>0</v>
      </c>
      <c r="ER92">
        <f>ER$2*EXP(- ER$1 * ($B92*_c1+$C92*_c2+$D92*_c3+'Input spectra'!$Y91))</f>
        <v>0</v>
      </c>
      <c r="ES92">
        <f>ES$2*EXP(- ES$1 * ($B92*_c1+$C92*_c2+$D92*_c3+'Input spectra'!$Y91))</f>
        <v>0</v>
      </c>
      <c r="ET92">
        <f>ET$2*EXP(- ET$1 * ($B92*_c1+$C92*_c2+$D92*_c3+'Input spectra'!$Y91))</f>
        <v>0</v>
      </c>
      <c r="EU92">
        <f>EU$2*EXP(- EU$1 * ($B92*_c1+$C92*_c2+$D92*_c3+'Input spectra'!$Y91))</f>
        <v>0</v>
      </c>
      <c r="EV92">
        <f>EV$2*EXP(- EV$1 * ($B92*_c1+$C92*_c2+$D92*_c3+'Input spectra'!$Y91))</f>
        <v>0</v>
      </c>
      <c r="EW92">
        <f>EW$2*EXP(- EW$1 * ($B92*_c1+$C92*_c2+$D92*_c3+'Input spectra'!$Y91))</f>
        <v>0</v>
      </c>
      <c r="EX92">
        <f>EX$2*EXP(- EX$1 * ($B92*_c1+$C92*_c2+$D92*_c3+'Input spectra'!$Y91))</f>
        <v>0</v>
      </c>
      <c r="EY92">
        <f>EY$2*EXP(- EY$1 * ($B92*_c1+$C92*_c2+$D92*_c3+'Input spectra'!$Y91))</f>
        <v>0</v>
      </c>
      <c r="FA92">
        <f t="shared" si="1"/>
        <v>0.87870987213085516</v>
      </c>
      <c r="FD92">
        <f>(1-EXP(-($B92*_c1+$C92*_c2+$D92*_c3+'Input spectra'!$Y91)*_t))/2</f>
        <v>1.1237819268545446E-2</v>
      </c>
      <c r="FE92">
        <f>LN(1-FD92)/(-($B92*_c1+$C92*_c2+$D92*_c3+'Input spectra'!$Y91))</f>
        <v>0.24857927651308601</v>
      </c>
    </row>
    <row r="93" spans="1:161" x14ac:dyDescent="0.25">
      <c r="A93">
        <v>730</v>
      </c>
      <c r="B93">
        <f>'Input spectra'!B92</f>
        <v>0</v>
      </c>
      <c r="C93">
        <f>'Input spectra'!D92</f>
        <v>0</v>
      </c>
      <c r="D93">
        <f>'Input spectra'!F92</f>
        <v>0</v>
      </c>
      <c r="E93">
        <f>E$2*EXP(- E$1 * ($B93*_c1+$C93*_c2+$D93*_c3+'Input spectra'!$Y92))</f>
        <v>2.0653927966864227E-2</v>
      </c>
      <c r="F93">
        <f>F$2*EXP(- F$1 * ($B93*_c1+$C93*_c2+$D93*_c3+'Input spectra'!$Y92))</f>
        <v>2.0410386933440387E-2</v>
      </c>
      <c r="G93">
        <f>G$2*EXP(- G$1 * ($B93*_c1+$C93*_c2+$D93*_c3+'Input spectra'!$Y92))</f>
        <v>2.0168632150626739E-2</v>
      </c>
      <c r="H93">
        <f>H$2*EXP(- H$1 * ($B93*_c1+$C93*_c2+$D93*_c3+'Input spectra'!$Y92))</f>
        <v>1.9928652416273542E-2</v>
      </c>
      <c r="I93">
        <f>I$2*EXP(- I$1 * ($B93*_c1+$C93*_c2+$D93*_c3+'Input spectra'!$Y92))</f>
        <v>1.9690436593141632E-2</v>
      </c>
      <c r="J93">
        <f>J$2*EXP(- J$1 * ($B93*_c1+$C93*_c2+$D93*_c3+'Input spectra'!$Y92))</f>
        <v>1.9453973608543906E-2</v>
      </c>
      <c r="K93">
        <f>K$2*EXP(- K$1 * ($B93*_c1+$C93*_c2+$D93*_c3+'Input spectra'!$Y92))</f>
        <v>1.9219252453988672E-2</v>
      </c>
      <c r="L93">
        <f>L$2*EXP(- L$1 * ($B93*_c1+$C93*_c2+$D93*_c3+'Input spectra'!$Y92))</f>
        <v>1.8986262184824913E-2</v>
      </c>
      <c r="M93">
        <f>M$2*EXP(- M$1 * ($B93*_c1+$C93*_c2+$D93*_c3+'Input spectra'!$Y92))</f>
        <v>1.8754991919889479E-2</v>
      </c>
      <c r="N93">
        <f>N$2*EXP(- N$1 * ($B93*_c1+$C93*_c2+$D93*_c3+'Input spectra'!$Y92))</f>
        <v>1.8525430841156151E-2</v>
      </c>
      <c r="O93">
        <f>O$2*EXP(- O$1 * ($B93*_c1+$C93*_c2+$D93*_c3+'Input spectra'!$Y92))</f>
        <v>1.829756819338656E-2</v>
      </c>
      <c r="P93">
        <f>P$2*EXP(- P$1 * ($B93*_c1+$C93*_c2+$D93*_c3+'Input spectra'!$Y92))</f>
        <v>1.8071393283782999E-2</v>
      </c>
      <c r="Q93">
        <f>Q$2*EXP(- Q$1 * ($B93*_c1+$C93*_c2+$D93*_c3+'Input spectra'!$Y92))</f>
        <v>1.7846895481643109E-2</v>
      </c>
      <c r="R93">
        <f>R$2*EXP(- R$1 * ($B93*_c1+$C93*_c2+$D93*_c3+'Input spectra'!$Y92))</f>
        <v>1.7624064218016367E-2</v>
      </c>
      <c r="S93">
        <f>S$2*EXP(- S$1 * ($B93*_c1+$C93*_c2+$D93*_c3+'Input spectra'!$Y92))</f>
        <v>1.740288898536246E-2</v>
      </c>
      <c r="T93">
        <f>T$2*EXP(- T$1 * ($B93*_c1+$C93*_c2+$D93*_c3+'Input spectra'!$Y92))</f>
        <v>1.7183359337211462E-2</v>
      </c>
      <c r="U93">
        <f>U$2*EXP(- U$1 * ($B93*_c1+$C93*_c2+$D93*_c3+'Input spectra'!$Y92))</f>
        <v>1.6965464887825837E-2</v>
      </c>
      <c r="V93">
        <f>V$2*EXP(- V$1 * ($B93*_c1+$C93*_c2+$D93*_c3+'Input spectra'!$Y92))</f>
        <v>1.6749195311864244E-2</v>
      </c>
      <c r="W93">
        <f>W$2*EXP(- W$1 * ($B93*_c1+$C93*_c2+$D93*_c3+'Input spectra'!$Y92))</f>
        <v>1.653454034404718E-2</v>
      </c>
      <c r="X93">
        <f>X$2*EXP(- X$1 * ($B93*_c1+$C93*_c2+$D93*_c3+'Input spectra'!$Y92))</f>
        <v>1.6321489778824357E-2</v>
      </c>
      <c r="Y93">
        <f>Y$2*EXP(- Y$1 * ($B93*_c1+$C93*_c2+$D93*_c3+'Input spectra'!$Y92))</f>
        <v>1.6110033470043906E-2</v>
      </c>
      <c r="Z93">
        <f>Z$2*EXP(- Z$1 * ($B93*_c1+$C93*_c2+$D93*_c3+'Input spectra'!$Y92))</f>
        <v>1.5900161330623344E-2</v>
      </c>
      <c r="AA93">
        <f>AA$2*EXP(- AA$1 * ($B93*_c1+$C93*_c2+$D93*_c3+'Input spectra'!$Y92))</f>
        <v>1.5691863332222281E-2</v>
      </c>
      <c r="AB93">
        <f>AB$2*EXP(- AB$1 * ($B93*_c1+$C93*_c2+$D93*_c3+'Input spectra'!$Y92))</f>
        <v>1.5485129504916918E-2</v>
      </c>
      <c r="AC93">
        <f>AC$2*EXP(- AC$1 * ($B93*_c1+$C93*_c2+$D93*_c3+'Input spectra'!$Y92))</f>
        <v>1.527994993687626E-2</v>
      </c>
      <c r="AD93">
        <f>AD$2*EXP(- AD$1 * ($B93*_c1+$C93*_c2+$D93*_c3+'Input spectra'!$Y92))</f>
        <v>1.5076314774040089E-2</v>
      </c>
      <c r="AE93">
        <f>AE$2*EXP(- AE$1 * ($B93*_c1+$C93*_c2+$D93*_c3+'Input spectra'!$Y92))</f>
        <v>1.4874214219798638E-2</v>
      </c>
      <c r="AF93">
        <f>AF$2*EXP(- AF$1 * ($B93*_c1+$C93*_c2+$D93*_c3+'Input spectra'!$Y92))</f>
        <v>1.4673638534674016E-2</v>
      </c>
      <c r="AG93">
        <f>AG$2*EXP(- AG$1 * ($B93*_c1+$C93*_c2+$D93*_c3+'Input spectra'!$Y92))</f>
        <v>1.4474578036003308E-2</v>
      </c>
      <c r="AH93">
        <f>AH$2*EXP(- AH$1 * ($B93*_c1+$C93*_c2+$D93*_c3+'Input spectra'!$Y92))</f>
        <v>1.4277023097623383E-2</v>
      </c>
      <c r="AI93">
        <f>AI$2*EXP(- AI$1 * ($B93*_c1+$C93*_c2+$D93*_c3+'Input spectra'!$Y92))</f>
        <v>1.4080964149557427E-2</v>
      </c>
      <c r="AJ93">
        <f>AJ$2*EXP(- AJ$1 * ($B93*_c1+$C93*_c2+$D93*_c3+'Input spectra'!$Y92))</f>
        <v>1.3886391677703109E-2</v>
      </c>
      <c r="AK93">
        <f>AK$2*EXP(- AK$1 * ($B93*_c1+$C93*_c2+$D93*_c3+'Input spectra'!$Y92))</f>
        <v>1.3693296223522453E-2</v>
      </c>
      <c r="AL93">
        <f>AL$2*EXP(- AL$1 * ($B93*_c1+$C93*_c2+$D93*_c3+'Input spectra'!$Y92))</f>
        <v>1.3501668383733352E-2</v>
      </c>
      <c r="AM93">
        <f>AM$2*EXP(- AM$1 * ($B93*_c1+$C93*_c2+$D93*_c3+'Input spectra'!$Y92))</f>
        <v>1.3311498810002766E-2</v>
      </c>
      <c r="AN93">
        <f>AN$2*EXP(- AN$1 * ($B93*_c1+$C93*_c2+$D93*_c3+'Input spectra'!$Y92))</f>
        <v>1.3122778208641548E-2</v>
      </c>
      <c r="AO93">
        <f>AO$2*EXP(- AO$1 * ($B93*_c1+$C93*_c2+$D93*_c3+'Input spectra'!$Y92))</f>
        <v>1.2935497340300894E-2</v>
      </c>
      <c r="AP93">
        <f>AP$2*EXP(- AP$1 * ($B93*_c1+$C93*_c2+$D93*_c3+'Input spectra'!$Y92))</f>
        <v>1.2749647019670473E-2</v>
      </c>
      <c r="AQ93">
        <f>AQ$2*EXP(- AQ$1 * ($B93*_c1+$C93*_c2+$D93*_c3+'Input spectra'!$Y92))</f>
        <v>1.2565218115178118E-2</v>
      </c>
      <c r="AR93">
        <f>AR$2*EXP(- AR$1 * ($B93*_c1+$C93*_c2+$D93*_c3+'Input spectra'!$Y92))</f>
        <v>1.2382201548691173E-2</v>
      </c>
      <c r="AS93">
        <f>AS$2*EXP(- AS$1 * ($B93*_c1+$C93*_c2+$D93*_c3+'Input spectra'!$Y92))</f>
        <v>1.2200588295219424E-2</v>
      </c>
      <c r="AT93">
        <f>AT$2*EXP(- AT$1 * ($B93*_c1+$C93*_c2+$D93*_c3+'Input spectra'!$Y92))</f>
        <v>1.2020369382619637E-2</v>
      </c>
      <c r="AU93">
        <f>AU$2*EXP(- AU$1 * ($B93*_c1+$C93*_c2+$D93*_c3+'Input spectra'!$Y92))</f>
        <v>1.1841535891301673E-2</v>
      </c>
      <c r="AV93">
        <f>AV$2*EXP(- AV$1 * ($B93*_c1+$C93*_c2+$D93*_c3+'Input spectra'!$Y92))</f>
        <v>1.1664078953936195E-2</v>
      </c>
      <c r="AW93">
        <f>AW$2*EXP(- AW$1 * ($B93*_c1+$C93*_c2+$D93*_c3+'Input spectra'!$Y92))</f>
        <v>1.1487989755163934E-2</v>
      </c>
      <c r="AX93">
        <f>AX$2*EXP(- AX$1 * ($B93*_c1+$C93*_c2+$D93*_c3+'Input spectra'!$Y92))</f>
        <v>1.1313259531306522E-2</v>
      </c>
      <c r="AY93">
        <f>AY$2*EXP(- AY$1 * ($B93*_c1+$C93*_c2+$D93*_c3+'Input spectra'!$Y92))</f>
        <v>1.005593173394639E-2</v>
      </c>
      <c r="AZ93">
        <f>AZ$2*EXP(- AZ$1 * ($B93*_c1+$C93*_c2+$D93*_c3+'Input spectra'!$Y92))</f>
        <v>8.5918575774289567E-3</v>
      </c>
      <c r="BA93">
        <f>BA$2*EXP(- BA$1 * ($B93*_c1+$C93*_c2+$D93*_c3+'Input spectra'!$Y92))</f>
        <v>7.7336920969410501E-3</v>
      </c>
      <c r="BB93">
        <f>BB$2*EXP(- BB$1 * ($B93*_c1+$C93*_c2+$D93*_c3+'Input spectra'!$Y92))</f>
        <v>7.0836724780011257E-3</v>
      </c>
      <c r="BC93">
        <f>BC$2*EXP(- BC$1 * ($B93*_c1+$C93*_c2+$D93*_c3+'Input spectra'!$Y92))</f>
        <v>6.5525614378717503E-3</v>
      </c>
      <c r="BD93">
        <f>BD$2*EXP(- BD$1 * ($B93*_c1+$C93*_c2+$D93*_c3+'Input spectra'!$Y92))</f>
        <v>6.1016769395971816E-3</v>
      </c>
      <c r="BE93">
        <f>BE$2*EXP(- BE$1 * ($B93*_c1+$C93*_c2+$D93*_c3+'Input spectra'!$Y92))</f>
        <v>5.7098233634916545E-3</v>
      </c>
      <c r="BF93">
        <f>BF$2*EXP(- BF$1 * ($B93*_c1+$C93*_c2+$D93*_c3+'Input spectra'!$Y92))</f>
        <v>5.36378733462896E-3</v>
      </c>
      <c r="BG93">
        <f>BG$2*EXP(- BG$1 * ($B93*_c1+$C93*_c2+$D93*_c3+'Input spectra'!$Y92))</f>
        <v>5.0546222697489514E-3</v>
      </c>
      <c r="BH93">
        <f>BH$2*EXP(- BH$1 * ($B93*_c1+$C93*_c2+$D93*_c3+'Input spectra'!$Y92))</f>
        <v>4.7759119906524176E-3</v>
      </c>
      <c r="BI93">
        <f>BI$2*EXP(- BI$1 * ($B93*_c1+$C93*_c2+$D93*_c3+'Input spectra'!$Y92))</f>
        <v>4.5228562912173788E-3</v>
      </c>
      <c r="BJ93">
        <f>BJ$2*EXP(- BJ$1 * ($B93*_c1+$C93*_c2+$D93*_c3+'Input spectra'!$Y92))</f>
        <v>4.2917459299090409E-3</v>
      </c>
      <c r="BK93">
        <f>BK$2*EXP(- BK$1 * ($B93*_c1+$C93*_c2+$D93*_c3+'Input spectra'!$Y92))</f>
        <v>4.0796407455159014E-3</v>
      </c>
      <c r="BL93">
        <f>BL$2*EXP(- BL$1 * ($B93*_c1+$C93*_c2+$D93*_c3+'Input spectra'!$Y92))</f>
        <v>3.8841618290494434E-3</v>
      </c>
      <c r="BM93">
        <f>BM$2*EXP(- BM$1 * ($B93*_c1+$C93*_c2+$D93*_c3+'Input spectra'!$Y92))</f>
        <v>3.703351601097883E-3</v>
      </c>
      <c r="BN93">
        <f>BN$2*EXP(- BN$1 * ($B93*_c1+$C93*_c2+$D93*_c3+'Input spectra'!$Y92))</f>
        <v>3.5355762936242173E-3</v>
      </c>
      <c r="BO93">
        <f>BO$2*EXP(- BO$1 * ($B93*_c1+$C93*_c2+$D93*_c3+'Input spectra'!$Y92))</f>
        <v>3.3794559835637816E-3</v>
      </c>
      <c r="BP93">
        <f>BP$2*EXP(- BP$1 * ($B93*_c1+$C93*_c2+$D93*_c3+'Input spectra'!$Y92))</f>
        <v>3.2338131384526373E-3</v>
      </c>
      <c r="BQ93">
        <f>BQ$2*EXP(- BQ$1 * ($B93*_c1+$C93*_c2+$D93*_c3+'Input spectra'!$Y92))</f>
        <v>3.0976339628031552E-3</v>
      </c>
      <c r="BR93">
        <f>BR$2*EXP(- BR$1 * ($B93*_c1+$C93*_c2+$D93*_c3+'Input spectra'!$Y92))</f>
        <v>2.9700388190199442E-3</v>
      </c>
      <c r="BS93">
        <f>BS$2*EXP(- BS$1 * ($B93*_c1+$C93*_c2+$D93*_c3+'Input spectra'!$Y92))</f>
        <v>2.850259222851479E-3</v>
      </c>
      <c r="BT93">
        <f>BT$2*EXP(- BT$1 * ($B93*_c1+$C93*_c2+$D93*_c3+'Input spectra'!$Y92))</f>
        <v>2.7376196943809999E-3</v>
      </c>
      <c r="BU93">
        <f>BU$2*EXP(- BU$1 * ($B93*_c1+$C93*_c2+$D93*_c3+'Input spectra'!$Y92))</f>
        <v>2.6315232566163503E-3</v>
      </c>
      <c r="BV93">
        <f>BV$2*EXP(- BV$1 * ($B93*_c1+$C93*_c2+$D93*_c3+'Input spectra'!$Y92))</f>
        <v>2.5314397162575324E-3</v>
      </c>
      <c r="BW93">
        <f>BW$2*EXP(- BW$1 * ($B93*_c1+$C93*_c2+$D93*_c3+'Input spectra'!$Y92))</f>
        <v>2.4368960957515911E-3</v>
      </c>
      <c r="BX93">
        <f>BX$2*EXP(- BX$1 * ($B93*_c1+$C93*_c2+$D93*_c3+'Input spectra'!$Y92))</f>
        <v>2.3474687494555368E-3</v>
      </c>
      <c r="BY93">
        <f>BY$2*EXP(- BY$1 * ($B93*_c1+$C93*_c2+$D93*_c3+'Input spectra'!$Y92))</f>
        <v>2.2627768130118507E-3</v>
      </c>
      <c r="BZ93">
        <f>BZ$2*EXP(- BZ$1 * ($B93*_c1+$C93*_c2+$D93*_c3+'Input spectra'!$Y92))</f>
        <v>2.1824767189543345E-3</v>
      </c>
      <c r="CA93">
        <f>CA$2*EXP(- CA$1 * ($B93*_c1+$C93*_c2+$D93*_c3+'Input spectra'!$Y92))</f>
        <v>2.1062575729967592E-3</v>
      </c>
      <c r="CB93">
        <f>CB$2*EXP(- CB$1 * ($B93*_c1+$C93*_c2+$D93*_c3+'Input spectra'!$Y92))</f>
        <v>2.0338372310330761E-3</v>
      </c>
      <c r="CC93">
        <f>CC$2*EXP(- CC$1 * ($B93*_c1+$C93*_c2+$D93*_c3+'Input spectra'!$Y92))</f>
        <v>1.9649589511032532E-3</v>
      </c>
      <c r="CD93">
        <f>CD$2*EXP(- CD$1 * ($B93*_c1+$C93*_c2+$D93*_c3+'Input spectra'!$Y92))</f>
        <v>1.8993885205698647E-3</v>
      </c>
      <c r="CE93">
        <f>CE$2*EXP(- CE$1 * ($B93*_c1+$C93*_c2+$D93*_c3+'Input spectra'!$Y92))</f>
        <v>1.8369117786943474E-3</v>
      </c>
      <c r="CF93">
        <f>CF$2*EXP(- CF$1 * ($B93*_c1+$C93*_c2+$D93*_c3+'Input spectra'!$Y92))</f>
        <v>1.7773324702532488E-3</v>
      </c>
      <c r="CG93">
        <f>CG$2*EXP(- CG$1 * ($B93*_c1+$C93*_c2+$D93*_c3+'Input spectra'!$Y92))</f>
        <v>1.7204703779133107E-3</v>
      </c>
      <c r="CH93">
        <f>CH$2*EXP(- CH$1 * ($B93*_c1+$C93*_c2+$D93*_c3+'Input spectra'!$Y92))</f>
        <v>1.6661596906051592E-3</v>
      </c>
      <c r="CI93">
        <f>CI$2*EXP(- CI$1 * ($B93*_c1+$C93*_c2+$D93*_c3+'Input spectra'!$Y92))</f>
        <v>1.6142475726989697E-3</v>
      </c>
      <c r="CJ93">
        <f>CJ$2*EXP(- CJ$1 * ($B93*_c1+$C93*_c2+$D93*_c3+'Input spectra'!$Y92))</f>
        <v>1.5645929048379642E-3</v>
      </c>
      <c r="CK93">
        <f>CK$2*EXP(- CK$1 * ($B93*_c1+$C93*_c2+$D93*_c3+'Input spectra'!$Y92))</f>
        <v>1.5170651721621931E-3</v>
      </c>
      <c r="CL93">
        <f>CL$2*EXP(- CL$1 * ($B93*_c1+$C93*_c2+$D93*_c3+'Input spectra'!$Y92))</f>
        <v>1.4715434796093683E-3</v>
      </c>
      <c r="CM93">
        <f>CM$2*EXP(- CM$1 * ($B93*_c1+$C93*_c2+$D93*_c3+'Input spectra'!$Y92))</f>
        <v>1.4279156772054697E-3</v>
      </c>
      <c r="CN93">
        <f>CN$2*EXP(- CN$1 * ($B93*_c1+$C93*_c2+$D93*_c3+'Input spectra'!$Y92))</f>
        <v>1.3860775809045531E-3</v>
      </c>
      <c r="CO93">
        <f>CO$2*EXP(- CO$1 * ($B93*_c1+$C93*_c2+$D93*_c3+'Input spectra'!$Y92))</f>
        <v>1.3459322767203419E-3</v>
      </c>
      <c r="CP93">
        <f>CP$2*EXP(- CP$1 * ($B93*_c1+$C93*_c2+$D93*_c3+'Input spectra'!$Y92))</f>
        <v>1.3073894977021312E-3</v>
      </c>
      <c r="CQ93">
        <f>CQ$2*EXP(- CQ$1 * ($B93*_c1+$C93*_c2+$D93*_c3+'Input spectra'!$Y92))</f>
        <v>1.2703650648152587E-3</v>
      </c>
      <c r="CR93">
        <f>CR$2*EXP(- CR$1 * ($B93*_c1+$C93*_c2+$D93*_c3+'Input spectra'!$Y92))</f>
        <v>1.2347803840481394E-3</v>
      </c>
      <c r="CS93">
        <f>CS$2*EXP(- CS$1 * ($B93*_c1+$C93*_c2+$D93*_c3+'Input spectra'!$Y92))</f>
        <v>7.9490554875602201E-4</v>
      </c>
      <c r="CT93">
        <f>CT$2*EXP(- CT$1 * ($B93*_c1+$C93*_c2+$D93*_c3+'Input spectra'!$Y92))</f>
        <v>5.1624410317051099E-4</v>
      </c>
      <c r="CU93">
        <f>CU$2*EXP(- CU$1 * ($B93*_c1+$C93*_c2+$D93*_c3+'Input spectra'!$Y92))</f>
        <v>3.574777469492121E-4</v>
      </c>
      <c r="CV93">
        <f>CV$2*EXP(- CV$1 * ($B93*_c1+$C93*_c2+$D93*_c3+'Input spectra'!$Y92))</f>
        <v>2.4865394906067016E-4</v>
      </c>
      <c r="CW93">
        <f>CW$2*EXP(- CW$1 * ($B93*_c1+$C93*_c2+$D93*_c3+'Input spectra'!$Y92))</f>
        <v>1.6976303722352246E-4</v>
      </c>
      <c r="CX93">
        <f>CX$2*EXP(- CX$1 * ($B93*_c1+$C93*_c2+$D93*_c3+'Input spectra'!$Y92))</f>
        <v>1.1158092705248157E-4</v>
      </c>
      <c r="CY93">
        <f>CY$2*EXP(- CY$1 * ($B93*_c1+$C93*_c2+$D93*_c3+'Input spectra'!$Y92))</f>
        <v>6.890086425878179E-5</v>
      </c>
      <c r="CZ93">
        <f>CZ$2*EXP(- CZ$1 * ($B93*_c1+$C93*_c2+$D93*_c3+'Input spectra'!$Y92))</f>
        <v>3.8417163630459268E-5</v>
      </c>
      <c r="DA93">
        <f>DA$2*EXP(- DA$1 * ($B93*_c1+$C93*_c2+$D93*_c3+'Input spectra'!$Y92))</f>
        <v>1.7861493567830155E-5</v>
      </c>
      <c r="DB93">
        <f>DB$2*EXP(- DB$1 * ($B93*_c1+$C93*_c2+$D93*_c3+'Input spectra'!$Y92))</f>
        <v>5.5886837774080423E-6</v>
      </c>
      <c r="DC93">
        <f>DC$2*EXP(- DC$1 * ($B93*_c1+$C93*_c2+$D93*_c3+'Input spectra'!$Y92))</f>
        <v>3.5495922089710204E-7</v>
      </c>
      <c r="DD93">
        <f>DD$2*EXP(- DD$1 * ($B93*_c1+$C93*_c2+$D93*_c3+'Input spectra'!$Y92))</f>
        <v>0</v>
      </c>
      <c r="DE93">
        <f>DE$2*EXP(- DE$1 * ($B93*_c1+$C93*_c2+$D93*_c3+'Input spectra'!$Y92))</f>
        <v>0</v>
      </c>
      <c r="DF93">
        <f>DF$2*EXP(- DF$1 * ($B93*_c1+$C93*_c2+$D93*_c3+'Input spectra'!$Y92))</f>
        <v>0</v>
      </c>
      <c r="DG93">
        <f>DG$2*EXP(- DG$1 * ($B93*_c1+$C93*_c2+$D93*_c3+'Input spectra'!$Y92))</f>
        <v>0</v>
      </c>
      <c r="DH93">
        <f>DH$2*EXP(- DH$1 * ($B93*_c1+$C93*_c2+$D93*_c3+'Input spectra'!$Y92))</f>
        <v>0</v>
      </c>
      <c r="DI93">
        <f>DI$2*EXP(- DI$1 * ($B93*_c1+$C93*_c2+$D93*_c3+'Input spectra'!$Y92))</f>
        <v>0</v>
      </c>
      <c r="DJ93">
        <f>DJ$2*EXP(- DJ$1 * ($B93*_c1+$C93*_c2+$D93*_c3+'Input spectra'!$Y92))</f>
        <v>0</v>
      </c>
      <c r="DK93">
        <f>DK$2*EXP(- DK$1 * ($B93*_c1+$C93*_c2+$D93*_c3+'Input spectra'!$Y92))</f>
        <v>0</v>
      </c>
      <c r="DL93">
        <f>DL$2*EXP(- DL$1 * ($B93*_c1+$C93*_c2+$D93*_c3+'Input spectra'!$Y92))</f>
        <v>0</v>
      </c>
      <c r="DM93">
        <f>DM$2*EXP(- DM$1 * ($B93*_c1+$C93*_c2+$D93*_c3+'Input spectra'!$Y92))</f>
        <v>0</v>
      </c>
      <c r="DN93">
        <f>DN$2*EXP(- DN$1 * ($B93*_c1+$C93*_c2+$D93*_c3+'Input spectra'!$Y92))</f>
        <v>0</v>
      </c>
      <c r="DO93">
        <f>DO$2*EXP(- DO$1 * ($B93*_c1+$C93*_c2+$D93*_c3+'Input spectra'!$Y92))</f>
        <v>0</v>
      </c>
      <c r="DP93">
        <f>DP$2*EXP(- DP$1 * ($B93*_c1+$C93*_c2+$D93*_c3+'Input spectra'!$Y92))</f>
        <v>0</v>
      </c>
      <c r="DQ93">
        <f>DQ$2*EXP(- DQ$1 * ($B93*_c1+$C93*_c2+$D93*_c3+'Input spectra'!$Y92))</f>
        <v>0</v>
      </c>
      <c r="DR93">
        <f>DR$2*EXP(- DR$1 * ($B93*_c1+$C93*_c2+$D93*_c3+'Input spectra'!$Y92))</f>
        <v>0</v>
      </c>
      <c r="DS93">
        <f>DS$2*EXP(- DS$1 * ($B93*_c1+$C93*_c2+$D93*_c3+'Input spectra'!$Y92))</f>
        <v>0</v>
      </c>
      <c r="DT93">
        <f>DT$2*EXP(- DT$1 * ($B93*_c1+$C93*_c2+$D93*_c3+'Input spectra'!$Y92))</f>
        <v>0</v>
      </c>
      <c r="DU93">
        <f>DU$2*EXP(- DU$1 * ($B93*_c1+$C93*_c2+$D93*_c3+'Input spectra'!$Y92))</f>
        <v>0</v>
      </c>
      <c r="DV93">
        <f>DV$2*EXP(- DV$1 * ($B93*_c1+$C93*_c2+$D93*_c3+'Input spectra'!$Y92))</f>
        <v>0</v>
      </c>
      <c r="DW93">
        <f>DW$2*EXP(- DW$1 * ($B93*_c1+$C93*_c2+$D93*_c3+'Input spectra'!$Y92))</f>
        <v>0</v>
      </c>
      <c r="DX93">
        <f>DX$2*EXP(- DX$1 * ($B93*_c1+$C93*_c2+$D93*_c3+'Input spectra'!$Y92))</f>
        <v>0</v>
      </c>
      <c r="DY93">
        <f>DY$2*EXP(- DY$1 * ($B93*_c1+$C93*_c2+$D93*_c3+'Input spectra'!$Y92))</f>
        <v>0</v>
      </c>
      <c r="DZ93">
        <f>DZ$2*EXP(- DZ$1 * ($B93*_c1+$C93*_c2+$D93*_c3+'Input spectra'!$Y92))</f>
        <v>0</v>
      </c>
      <c r="EA93">
        <f>EA$2*EXP(- EA$1 * ($B93*_c1+$C93*_c2+$D93*_c3+'Input spectra'!$Y92))</f>
        <v>0</v>
      </c>
      <c r="EB93">
        <f>EB$2*EXP(- EB$1 * ($B93*_c1+$C93*_c2+$D93*_c3+'Input spectra'!$Y92))</f>
        <v>0</v>
      </c>
      <c r="EC93">
        <f>EC$2*EXP(- EC$1 * ($B93*_c1+$C93*_c2+$D93*_c3+'Input spectra'!$Y92))</f>
        <v>0</v>
      </c>
      <c r="ED93">
        <f>ED$2*EXP(- ED$1 * ($B93*_c1+$C93*_c2+$D93*_c3+'Input spectra'!$Y92))</f>
        <v>0</v>
      </c>
      <c r="EE93">
        <f>EE$2*EXP(- EE$1 * ($B93*_c1+$C93*_c2+$D93*_c3+'Input spectra'!$Y92))</f>
        <v>0</v>
      </c>
      <c r="EF93">
        <f>EF$2*EXP(- EF$1 * ($B93*_c1+$C93*_c2+$D93*_c3+'Input spectra'!$Y92))</f>
        <v>0</v>
      </c>
      <c r="EG93">
        <f>EG$2*EXP(- EG$1 * ($B93*_c1+$C93*_c2+$D93*_c3+'Input spectra'!$Y92))</f>
        <v>0</v>
      </c>
      <c r="EH93">
        <f>EH$2*EXP(- EH$1 * ($B93*_c1+$C93*_c2+$D93*_c3+'Input spectra'!$Y92))</f>
        <v>0</v>
      </c>
      <c r="EI93">
        <f>EI$2*EXP(- EI$1 * ($B93*_c1+$C93*_c2+$D93*_c3+'Input spectra'!$Y92))</f>
        <v>0</v>
      </c>
      <c r="EJ93">
        <f>EJ$2*EXP(- EJ$1 * ($B93*_c1+$C93*_c2+$D93*_c3+'Input spectra'!$Y92))</f>
        <v>0</v>
      </c>
      <c r="EK93">
        <f>EK$2*EXP(- EK$1 * ($B93*_c1+$C93*_c2+$D93*_c3+'Input spectra'!$Y92))</f>
        <v>0</v>
      </c>
      <c r="EL93">
        <f>EL$2*EXP(- EL$1 * ($B93*_c1+$C93*_c2+$D93*_c3+'Input spectra'!$Y92))</f>
        <v>0</v>
      </c>
      <c r="EM93">
        <f>EM$2*EXP(- EM$1 * ($B93*_c1+$C93*_c2+$D93*_c3+'Input spectra'!$Y92))</f>
        <v>0</v>
      </c>
      <c r="EN93">
        <f>EN$2*EXP(- EN$1 * ($B93*_c1+$C93*_c2+$D93*_c3+'Input spectra'!$Y92))</f>
        <v>0</v>
      </c>
      <c r="EO93">
        <f>EO$2*EXP(- EO$1 * ($B93*_c1+$C93*_c2+$D93*_c3+'Input spectra'!$Y92))</f>
        <v>0</v>
      </c>
      <c r="EP93">
        <f>EP$2*EXP(- EP$1 * ($B93*_c1+$C93*_c2+$D93*_c3+'Input spectra'!$Y92))</f>
        <v>0</v>
      </c>
      <c r="EQ93">
        <f>EQ$2*EXP(- EQ$1 * ($B93*_c1+$C93*_c2+$D93*_c3+'Input spectra'!$Y92))</f>
        <v>0</v>
      </c>
      <c r="ER93">
        <f>ER$2*EXP(- ER$1 * ($B93*_c1+$C93*_c2+$D93*_c3+'Input spectra'!$Y92))</f>
        <v>0</v>
      </c>
      <c r="ES93">
        <f>ES$2*EXP(- ES$1 * ($B93*_c1+$C93*_c2+$D93*_c3+'Input spectra'!$Y92))</f>
        <v>0</v>
      </c>
      <c r="ET93">
        <f>ET$2*EXP(- ET$1 * ($B93*_c1+$C93*_c2+$D93*_c3+'Input spectra'!$Y92))</f>
        <v>0</v>
      </c>
      <c r="EU93">
        <f>EU$2*EXP(- EU$1 * ($B93*_c1+$C93*_c2+$D93*_c3+'Input spectra'!$Y92))</f>
        <v>0</v>
      </c>
      <c r="EV93">
        <f>EV$2*EXP(- EV$1 * ($B93*_c1+$C93*_c2+$D93*_c3+'Input spectra'!$Y92))</f>
        <v>0</v>
      </c>
      <c r="EW93">
        <f>EW$2*EXP(- EW$1 * ($B93*_c1+$C93*_c2+$D93*_c3+'Input spectra'!$Y92))</f>
        <v>0</v>
      </c>
      <c r="EX93">
        <f>EX$2*EXP(- EX$1 * ($B93*_c1+$C93*_c2+$D93*_c3+'Input spectra'!$Y92))</f>
        <v>0</v>
      </c>
      <c r="EY93">
        <f>EY$2*EXP(- EY$1 * ($B93*_c1+$C93*_c2+$D93*_c3+'Input spectra'!$Y92))</f>
        <v>0</v>
      </c>
      <c r="FA93">
        <f t="shared" si="1"/>
        <v>0.87856594317846803</v>
      </c>
      <c r="FD93">
        <f>(1-EXP(-($B93*_c1+$C93*_c2+$D93*_c3+'Input spectra'!$Y92)*_t))/2</f>
        <v>1.1252396678957499E-2</v>
      </c>
      <c r="FE93">
        <f>LN(1-FD93)/(-($B93*_c1+$C93*_c2+$D93*_c3+'Input spectra'!$Y92))</f>
        <v>0.24857741253332724</v>
      </c>
    </row>
    <row r="94" spans="1:161" x14ac:dyDescent="0.25">
      <c r="A94">
        <v>735</v>
      </c>
      <c r="B94">
        <f>'Input spectra'!B93</f>
        <v>0</v>
      </c>
      <c r="C94">
        <f>'Input spectra'!D93</f>
        <v>0</v>
      </c>
      <c r="D94">
        <f>'Input spectra'!F93</f>
        <v>0</v>
      </c>
      <c r="E94">
        <f>E$2*EXP(- E$1 * ($B94*_c1+$C94*_c2+$D94*_c3+'Input spectra'!$Y93))</f>
        <v>2.0653927966864227E-2</v>
      </c>
      <c r="F94">
        <f>F$2*EXP(- F$1 * ($B94*_c1+$C94*_c2+$D94*_c3+'Input spectra'!$Y93))</f>
        <v>2.0410226784006006E-2</v>
      </c>
      <c r="G94">
        <f>G$2*EXP(- G$1 * ($B94*_c1+$C94*_c2+$D94*_c3+'Input spectra'!$Y93))</f>
        <v>2.0168315646841715E-2</v>
      </c>
      <c r="H94">
        <f>H$2*EXP(- H$1 * ($B94*_c1+$C94*_c2+$D94*_c3+'Input spectra'!$Y93))</f>
        <v>1.9928183311393694E-2</v>
      </c>
      <c r="I94">
        <f>I$2*EXP(- I$1 * ($B94*_c1+$C94*_c2+$D94*_c3+'Input spectra'!$Y93))</f>
        <v>1.9689818598945079E-2</v>
      </c>
      <c r="J94">
        <f>J$2*EXP(- J$1 * ($B94*_c1+$C94*_c2+$D94*_c3+'Input spectra'!$Y93))</f>
        <v>1.9453210395678714E-2</v>
      </c>
      <c r="K94">
        <f>K$2*EXP(- K$1 * ($B94*_c1+$C94*_c2+$D94*_c3+'Input spectra'!$Y93))</f>
        <v>1.9218347652318002E-2</v>
      </c>
      <c r="L94">
        <f>L$2*EXP(- L$1 * ($B94*_c1+$C94*_c2+$D94*_c3+'Input spectra'!$Y93))</f>
        <v>1.8985219383769666E-2</v>
      </c>
      <c r="M94">
        <f>M$2*EXP(- M$1 * ($B94*_c1+$C94*_c2+$D94*_c3+'Input spectra'!$Y93))</f>
        <v>1.8753814668768444E-2</v>
      </c>
      <c r="N94">
        <f>N$2*EXP(- N$1 * ($B94*_c1+$C94*_c2+$D94*_c3+'Input spectra'!$Y93))</f>
        <v>1.8524122649523658E-2</v>
      </c>
      <c r="O94">
        <f>O$2*EXP(- O$1 * ($B94*_c1+$C94*_c2+$D94*_c3+'Input spectra'!$Y93))</f>
        <v>1.829613253136772E-2</v>
      </c>
      <c r="P94">
        <f>P$2*EXP(- P$1 * ($B94*_c1+$C94*_c2+$D94*_c3+'Input spectra'!$Y93))</f>
        <v>1.8069833582406474E-2</v>
      </c>
      <c r="Q94">
        <f>Q$2*EXP(- Q$1 * ($B94*_c1+$C94*_c2+$D94*_c3+'Input spectra'!$Y93))</f>
        <v>1.7845215133171468E-2</v>
      </c>
      <c r="R94">
        <f>R$2*EXP(- R$1 * ($B94*_c1+$C94*_c2+$D94*_c3+'Input spectra'!$Y93))</f>
        <v>1.7622266576274043E-2</v>
      </c>
      <c r="S94">
        <f>S$2*EXP(- S$1 * ($B94*_c1+$C94*_c2+$D94*_c3+'Input spectra'!$Y93))</f>
        <v>1.7400977366061283E-2</v>
      </c>
      <c r="T94">
        <f>T$2*EXP(- T$1 * ($B94*_c1+$C94*_c2+$D94*_c3+'Input spectra'!$Y93))</f>
        <v>1.7181337018273866E-2</v>
      </c>
      <c r="U94">
        <f>U$2*EXP(- U$1 * ($B94*_c1+$C94*_c2+$D94*_c3+'Input spectra'!$Y93))</f>
        <v>1.6963335109705664E-2</v>
      </c>
      <c r="V94">
        <f>V$2*EXP(- V$1 * ($B94*_c1+$C94*_c2+$D94*_c3+'Input spectra'!$Y93))</f>
        <v>1.6746961277865229E-2</v>
      </c>
      <c r="W94">
        <f>W$2*EXP(- W$1 * ($B94*_c1+$C94*_c2+$D94*_c3+'Input spectra'!$Y93))</f>
        <v>1.6532205220639095E-2</v>
      </c>
      <c r="X94">
        <f>X$2*EXP(- X$1 * ($B94*_c1+$C94*_c2+$D94*_c3+'Input spectra'!$Y93))</f>
        <v>1.631905669595685E-2</v>
      </c>
      <c r="Y94">
        <f>Y$2*EXP(- Y$1 * ($B94*_c1+$C94*_c2+$D94*_c3+'Input spectra'!$Y93))</f>
        <v>1.6107505521458038E-2</v>
      </c>
      <c r="Z94">
        <f>Z$2*EXP(- Z$1 * ($B94*_c1+$C94*_c2+$D94*_c3+'Input spectra'!$Y93))</f>
        <v>1.5897541574160842E-2</v>
      </c>
      <c r="AA94">
        <f>AA$2*EXP(- AA$1 * ($B94*_c1+$C94*_c2+$D94*_c3+'Input spectra'!$Y93))</f>
        <v>1.568915479013254E-2</v>
      </c>
      <c r="AB94">
        <f>AB$2*EXP(- AB$1 * ($B94*_c1+$C94*_c2+$D94*_c3+'Input spectra'!$Y93))</f>
        <v>1.5482335164161715E-2</v>
      </c>
      <c r="AC94">
        <f>AC$2*EXP(- AC$1 * ($B94*_c1+$C94*_c2+$D94*_c3+'Input spectra'!$Y93))</f>
        <v>1.5277072749432283E-2</v>
      </c>
      <c r="AD94">
        <f>AD$2*EXP(- AD$1 * ($B94*_c1+$C94*_c2+$D94*_c3+'Input spectra'!$Y93))</f>
        <v>1.5073357657199202E-2</v>
      </c>
      <c r="AE94">
        <f>AE$2*EXP(- AE$1 * ($B94*_c1+$C94*_c2+$D94*_c3+'Input spectra'!$Y93))</f>
        <v>1.4871180056465955E-2</v>
      </c>
      <c r="AF94">
        <f>AF$2*EXP(- AF$1 * ($B94*_c1+$C94*_c2+$D94*_c3+'Input spectra'!$Y93))</f>
        <v>1.4670530173663777E-2</v>
      </c>
      <c r="AG94">
        <f>AG$2*EXP(- AG$1 * ($B94*_c1+$C94*_c2+$D94*_c3+'Input spectra'!$Y93))</f>
        <v>1.447139829233259E-2</v>
      </c>
      <c r="AH94">
        <f>AH$2*EXP(- AH$1 * ($B94*_c1+$C94*_c2+$D94*_c3+'Input spectra'!$Y93))</f>
        <v>1.4273774752803645E-2</v>
      </c>
      <c r="AI94">
        <f>AI$2*EXP(- AI$1 * ($B94*_c1+$C94*_c2+$D94*_c3+'Input spectra'!$Y93))</f>
        <v>1.4077649951883891E-2</v>
      </c>
      <c r="AJ94">
        <f>AJ$2*EXP(- AJ$1 * ($B94*_c1+$C94*_c2+$D94*_c3+'Input spectra'!$Y93))</f>
        <v>1.3883014342542023E-2</v>
      </c>
      <c r="AK94">
        <f>AK$2*EXP(- AK$1 * ($B94*_c1+$C94*_c2+$D94*_c3+'Input spectra'!$Y93))</f>
        <v>1.3689858433596228E-2</v>
      </c>
      <c r="AL94">
        <f>AL$2*EXP(- AL$1 * ($B94*_c1+$C94*_c2+$D94*_c3+'Input spectra'!$Y93))</f>
        <v>1.3498172789403603E-2</v>
      </c>
      <c r="AM94">
        <f>AM$2*EXP(- AM$1 * ($B94*_c1+$C94*_c2+$D94*_c3+'Input spectra'!$Y93))</f>
        <v>1.3307948029551245E-2</v>
      </c>
      <c r="AN94">
        <f>AN$2*EXP(- AN$1 * ($B94*_c1+$C94*_c2+$D94*_c3+'Input spectra'!$Y93))</f>
        <v>1.3119174828549011E-2</v>
      </c>
      <c r="AO94">
        <f>AO$2*EXP(- AO$1 * ($B94*_c1+$C94*_c2+$D94*_c3+'Input spectra'!$Y93))</f>
        <v>1.293184391552391E-2</v>
      </c>
      <c r="AP94">
        <f>AP$2*EXP(- AP$1 * ($B94*_c1+$C94*_c2+$D94*_c3+'Input spectra'!$Y93))</f>
        <v>1.2745946073916166E-2</v>
      </c>
      <c r="AQ94">
        <f>AQ$2*EXP(- AQ$1 * ($B94*_c1+$C94*_c2+$D94*_c3+'Input spectra'!$Y93))</f>
        <v>1.2561472141176894E-2</v>
      </c>
      <c r="AR94">
        <f>AR$2*EXP(- AR$1 * ($B94*_c1+$C94*_c2+$D94*_c3+'Input spectra'!$Y93))</f>
        <v>1.2378413008467402E-2</v>
      </c>
      <c r="AS94">
        <f>AS$2*EXP(- AS$1 * ($B94*_c1+$C94*_c2+$D94*_c3+'Input spectra'!$Y93))</f>
        <v>1.2196759620360136E-2</v>
      </c>
      <c r="AT94">
        <f>AT$2*EXP(- AT$1 * ($B94*_c1+$C94*_c2+$D94*_c3+'Input spectra'!$Y93))</f>
        <v>1.201650297454122E-2</v>
      </c>
      <c r="AU94">
        <f>AU$2*EXP(- AU$1 * ($B94*_c1+$C94*_c2+$D94*_c3+'Input spectra'!$Y93))</f>
        <v>1.1837634121514565E-2</v>
      </c>
      <c r="AV94">
        <f>AV$2*EXP(- AV$1 * ($B94*_c1+$C94*_c2+$D94*_c3+'Input spectra'!$Y93))</f>
        <v>1.1660144164307643E-2</v>
      </c>
      <c r="AW94">
        <f>AW$2*EXP(- AW$1 * ($B94*_c1+$C94*_c2+$D94*_c3+'Input spectra'!$Y93))</f>
        <v>1.1484024258178769E-2</v>
      </c>
      <c r="AX94">
        <f>AX$2*EXP(- AX$1 * ($B94*_c1+$C94*_c2+$D94*_c3+'Input spectra'!$Y93))</f>
        <v>1.1309265610326014E-2</v>
      </c>
      <c r="AY94">
        <f>AY$2*EXP(- AY$1 * ($B94*_c1+$C94*_c2+$D94*_c3+'Input spectra'!$Y93))</f>
        <v>1.0052302811821229E-2</v>
      </c>
      <c r="AZ94">
        <f>AZ$2*EXP(- AZ$1 * ($B94*_c1+$C94*_c2+$D94*_c3+'Input spectra'!$Y93))</f>
        <v>8.5886896098818031E-3</v>
      </c>
      <c r="BA94">
        <f>BA$2*EXP(- BA$1 * ($B94*_c1+$C94*_c2+$D94*_c3+'Input spectra'!$Y93))</f>
        <v>7.7307798901667642E-3</v>
      </c>
      <c r="BB94">
        <f>BB$2*EXP(- BB$1 * ($B94*_c1+$C94*_c2+$D94*_c3+'Input spectra'!$Y93))</f>
        <v>7.0809494823851332E-3</v>
      </c>
      <c r="BC94">
        <f>BC$2*EXP(- BC$1 * ($B94*_c1+$C94*_c2+$D94*_c3+'Input spectra'!$Y93))</f>
        <v>6.549991209037165E-3</v>
      </c>
      <c r="BD94">
        <f>BD$2*EXP(- BD$1 * ($B94*_c1+$C94*_c2+$D94*_c3+'Input spectra'!$Y93))</f>
        <v>6.0992357114564152E-3</v>
      </c>
      <c r="BE94">
        <f>BE$2*EXP(- BE$1 * ($B94*_c1+$C94*_c2+$D94*_c3+'Input spectra'!$Y93))</f>
        <v>5.7074941285580163E-3</v>
      </c>
      <c r="BF94">
        <f>BF$2*EXP(- BF$1 * ($B94*_c1+$C94*_c2+$D94*_c3+'Input spectra'!$Y93))</f>
        <v>5.3615571901765649E-3</v>
      </c>
      <c r="BG94">
        <f>BG$2*EXP(- BG$1 * ($B94*_c1+$C94*_c2+$D94*_c3+'Input spectra'!$Y93))</f>
        <v>5.0524810248721783E-3</v>
      </c>
      <c r="BH94">
        <f>BH$2*EXP(- BH$1 * ($B94*_c1+$C94*_c2+$D94*_c3+'Input spectra'!$Y93))</f>
        <v>4.7738513551807433E-3</v>
      </c>
      <c r="BI94">
        <f>BI$2*EXP(- BI$1 * ($B94*_c1+$C94*_c2+$D94*_c3+'Input spectra'!$Y93))</f>
        <v>4.5208693671109981E-3</v>
      </c>
      <c r="BJ94">
        <f>BJ$2*EXP(- BJ$1 * ($B94*_c1+$C94*_c2+$D94*_c3+'Input spectra'!$Y93))</f>
        <v>4.2898268740373235E-3</v>
      </c>
      <c r="BK94">
        <f>BK$2*EXP(- BK$1 * ($B94*_c1+$C94*_c2+$D94*_c3+'Input spectra'!$Y93))</f>
        <v>4.07778453610615E-3</v>
      </c>
      <c r="BL94">
        <f>BL$2*EXP(- BL$1 * ($B94*_c1+$C94*_c2+$D94*_c3+'Input spectra'!$Y93))</f>
        <v>3.8823640981646475E-3</v>
      </c>
      <c r="BM94">
        <f>BM$2*EXP(- BM$1 * ($B94*_c1+$C94*_c2+$D94*_c3+'Input spectra'!$Y93))</f>
        <v>3.7016085109622928E-3</v>
      </c>
      <c r="BN94">
        <f>BN$2*EXP(- BN$1 * ($B94*_c1+$C94*_c2+$D94*_c3+'Input spectra'!$Y93))</f>
        <v>3.5338844430900739E-3</v>
      </c>
      <c r="BO94">
        <f>BO$2*EXP(- BO$1 * ($B94*_c1+$C94*_c2+$D94*_c3+'Input spectra'!$Y93))</f>
        <v>3.3778123359082248E-3</v>
      </c>
      <c r="BP94">
        <f>BP$2*EXP(- BP$1 * ($B94*_c1+$C94*_c2+$D94*_c3+'Input spectra'!$Y93))</f>
        <v>3.2322149646486446E-3</v>
      </c>
      <c r="BQ94">
        <f>BQ$2*EXP(- BQ$1 * ($B94*_c1+$C94*_c2+$D94*_c3+'Input spectra'!$Y93))</f>
        <v>3.0960787962593401E-3</v>
      </c>
      <c r="BR94">
        <f>BR$2*EXP(- BR$1 * ($B94*_c1+$C94*_c2+$D94*_c3+'Input spectra'!$Y93))</f>
        <v>2.9685244189812244E-3</v>
      </c>
      <c r="BS94">
        <f>BS$2*EXP(- BS$1 * ($B94*_c1+$C94*_c2+$D94*_c3+'Input spectra'!$Y93))</f>
        <v>2.8487835444487276E-3</v>
      </c>
      <c r="BT94">
        <f>BT$2*EXP(- BT$1 * ($B94*_c1+$C94*_c2+$D94*_c3+'Input spectra'!$Y93))</f>
        <v>2.736180863860317E-3</v>
      </c>
      <c r="BU94">
        <f>BU$2*EXP(- BU$1 * ($B94*_c1+$C94*_c2+$D94*_c3+'Input spectra'!$Y93))</f>
        <v>2.6301195506563324E-3</v>
      </c>
      <c r="BV94">
        <f>BV$2*EXP(- BV$1 * ($B94*_c1+$C94*_c2+$D94*_c3+'Input spectra'!$Y93))</f>
        <v>2.5300695445510963E-3</v>
      </c>
      <c r="BW94">
        <f>BW$2*EXP(- BW$1 * ($B94*_c1+$C94*_c2+$D94*_c3+'Input spectra'!$Y93))</f>
        <v>2.435557986222559E-3</v>
      </c>
      <c r="BX94">
        <f>BX$2*EXP(- BX$1 * ($B94*_c1+$C94*_c2+$D94*_c3+'Input spectra'!$Y93))</f>
        <v>2.346161335622298E-3</v>
      </c>
      <c r="BY94">
        <f>BY$2*EXP(- BY$1 * ($B94*_c1+$C94*_c2+$D94*_c3+'Input spectra'!$Y93))</f>
        <v>2.2614988231161172E-3</v>
      </c>
      <c r="BZ94">
        <f>BZ$2*EXP(- BZ$1 * ($B94*_c1+$C94*_c2+$D94*_c3+'Input spectra'!$Y93))</f>
        <v>2.1812269665527077E-3</v>
      </c>
      <c r="CA94">
        <f>CA$2*EXP(- CA$1 * ($B94*_c1+$C94*_c2+$D94*_c3+'Input spectra'!$Y93))</f>
        <v>2.1050349487735875E-3</v>
      </c>
      <c r="CB94">
        <f>CB$2*EXP(- CB$1 * ($B94*_c1+$C94*_c2+$D94*_c3+'Input spectra'!$Y93))</f>
        <v>2.0326406956399632E-3</v>
      </c>
      <c r="CC94">
        <f>CC$2*EXP(- CC$1 * ($B94*_c1+$C94*_c2+$D94*_c3+'Input spectra'!$Y93))</f>
        <v>1.9637875288670472E-3</v>
      </c>
      <c r="CD94">
        <f>CD$2*EXP(- CD$1 * ($B94*_c1+$C94*_c2+$D94*_c3+'Input spectra'!$Y93))</f>
        <v>1.8982412939396636E-3</v>
      </c>
      <c r="CE94">
        <f>CE$2*EXP(- CE$1 * ($B94*_c1+$C94*_c2+$D94*_c3+'Input spectra'!$Y93))</f>
        <v>1.8357878833207884E-3</v>
      </c>
      <c r="CF94">
        <f>CF$2*EXP(- CF$1 * ($B94*_c1+$C94*_c2+$D94*_c3+'Input spectra'!$Y93))</f>
        <v>1.7762310906115268E-3</v>
      </c>
      <c r="CG94">
        <f>CG$2*EXP(- CG$1 * ($B94*_c1+$C94*_c2+$D94*_c3+'Input spectra'!$Y93))</f>
        <v>1.719390743396E-3</v>
      </c>
      <c r="CH94">
        <f>CH$2*EXP(- CH$1 * ($B94*_c1+$C94*_c2+$D94*_c3+'Input spectra'!$Y93))</f>
        <v>1.6651010720227844E-3</v>
      </c>
      <c r="CI94">
        <f>CI$2*EXP(- CI$1 * ($B94*_c1+$C94*_c2+$D94*_c3+'Input spectra'!$Y93))</f>
        <v>1.6132092791359479E-3</v>
      </c>
      <c r="CJ94">
        <f>CJ$2*EXP(- CJ$1 * ($B94*_c1+$C94*_c2+$D94*_c3+'Input spectra'!$Y93))</f>
        <v>1.563574280819493E-3</v>
      </c>
      <c r="CK94">
        <f>CK$2*EXP(- CK$1 * ($B94*_c1+$C94*_c2+$D94*_c3+'Input spectra'!$Y93))</f>
        <v>1.5160655950942218E-3</v>
      </c>
      <c r="CL94">
        <f>CL$2*EXP(- CL$1 * ($B94*_c1+$C94*_c2+$D94*_c3+'Input spectra'!$Y93))</f>
        <v>1.470562357459249E-3</v>
      </c>
      <c r="CM94">
        <f>CM$2*EXP(- CM$1 * ($B94*_c1+$C94*_c2+$D94*_c3+'Input spectra'!$Y93))</f>
        <v>1.4269524463954239E-3</v>
      </c>
      <c r="CN94">
        <f>CN$2*EXP(- CN$1 * ($B94*_c1+$C94*_c2+$D94*_c3+'Input spectra'!$Y93))</f>
        <v>1.385131704393914E-3</v>
      </c>
      <c r="CO94">
        <f>CO$2*EXP(- CO$1 * ($B94*_c1+$C94*_c2+$D94*_c3+'Input spectra'!$Y93))</f>
        <v>1.3450032422557454E-3</v>
      </c>
      <c r="CP94">
        <f>CP$2*EXP(- CP$1 * ($B94*_c1+$C94*_c2+$D94*_c3+'Input spectra'!$Y93))</f>
        <v>1.3064768162175471E-3</v>
      </c>
      <c r="CQ94">
        <f>CQ$2*EXP(- CQ$1 * ($B94*_c1+$C94*_c2+$D94*_c3+'Input spectra'!$Y93))</f>
        <v>1.2694682689660685E-3</v>
      </c>
      <c r="CR94">
        <f>CR$2*EXP(- CR$1 * ($B94*_c1+$C94*_c2+$D94*_c3+'Input spectra'!$Y93))</f>
        <v>1.2338990268654371E-3</v>
      </c>
      <c r="CS94">
        <f>CS$2*EXP(- CS$1 * ($B94*_c1+$C94*_c2+$D94*_c3+'Input spectra'!$Y93))</f>
        <v>7.9433193113166635E-4</v>
      </c>
      <c r="CT94">
        <f>CT$2*EXP(- CT$1 * ($B94*_c1+$C94*_c2+$D94*_c3+'Input spectra'!$Y93))</f>
        <v>5.1586752470668352E-4</v>
      </c>
      <c r="CU94">
        <f>CU$2*EXP(- CU$1 * ($B94*_c1+$C94*_c2+$D94*_c3+'Input spectra'!$Y93))</f>
        <v>3.572141790050751E-4</v>
      </c>
      <c r="CV94">
        <f>CV$2*EXP(- CV$1 * ($B94*_c1+$C94*_c2+$D94*_c3+'Input spectra'!$Y93))</f>
        <v>2.4846866716476864E-4</v>
      </c>
      <c r="CW94">
        <f>CW$2*EXP(- CW$1 * ($B94*_c1+$C94*_c2+$D94*_c3+'Input spectra'!$Y93))</f>
        <v>1.6963520901992605E-4</v>
      </c>
      <c r="CX94">
        <f>CX$2*EXP(- CX$1 * ($B94*_c1+$C94*_c2+$D94*_c3+'Input spectra'!$Y93))</f>
        <v>1.1149603396825684E-4</v>
      </c>
      <c r="CY94">
        <f>CY$2*EXP(- CY$1 * ($B94*_c1+$C94*_c2+$D94*_c3+'Input spectra'!$Y93))</f>
        <v>6.8847902834736537E-5</v>
      </c>
      <c r="CZ94">
        <f>CZ$2*EXP(- CZ$1 * ($B94*_c1+$C94*_c2+$D94*_c3+'Input spectra'!$Y93))</f>
        <v>3.8387332638350706E-5</v>
      </c>
      <c r="DA94">
        <f>DA$2*EXP(- DA$1 * ($B94*_c1+$C94*_c2+$D94*_c3+'Input spectra'!$Y93))</f>
        <v>1.7847484047263965E-5</v>
      </c>
      <c r="DB94">
        <f>DB$2*EXP(- DB$1 * ($B94*_c1+$C94*_c2+$D94*_c3+'Input spectra'!$Y93))</f>
        <v>5.5842565206604382E-6</v>
      </c>
      <c r="DC94">
        <f>DC$2*EXP(- DC$1 * ($B94*_c1+$C94*_c2+$D94*_c3+'Input spectra'!$Y93))</f>
        <v>3.5467524549145869E-7</v>
      </c>
      <c r="DD94">
        <f>DD$2*EXP(- DD$1 * ($B94*_c1+$C94*_c2+$D94*_c3+'Input spectra'!$Y93))</f>
        <v>0</v>
      </c>
      <c r="DE94">
        <f>DE$2*EXP(- DE$1 * ($B94*_c1+$C94*_c2+$D94*_c3+'Input spectra'!$Y93))</f>
        <v>0</v>
      </c>
      <c r="DF94">
        <f>DF$2*EXP(- DF$1 * ($B94*_c1+$C94*_c2+$D94*_c3+'Input spectra'!$Y93))</f>
        <v>0</v>
      </c>
      <c r="DG94">
        <f>DG$2*EXP(- DG$1 * ($B94*_c1+$C94*_c2+$D94*_c3+'Input spectra'!$Y93))</f>
        <v>0</v>
      </c>
      <c r="DH94">
        <f>DH$2*EXP(- DH$1 * ($B94*_c1+$C94*_c2+$D94*_c3+'Input spectra'!$Y93))</f>
        <v>0</v>
      </c>
      <c r="DI94">
        <f>DI$2*EXP(- DI$1 * ($B94*_c1+$C94*_c2+$D94*_c3+'Input spectra'!$Y93))</f>
        <v>0</v>
      </c>
      <c r="DJ94">
        <f>DJ$2*EXP(- DJ$1 * ($B94*_c1+$C94*_c2+$D94*_c3+'Input spectra'!$Y93))</f>
        <v>0</v>
      </c>
      <c r="DK94">
        <f>DK$2*EXP(- DK$1 * ($B94*_c1+$C94*_c2+$D94*_c3+'Input spectra'!$Y93))</f>
        <v>0</v>
      </c>
      <c r="DL94">
        <f>DL$2*EXP(- DL$1 * ($B94*_c1+$C94*_c2+$D94*_c3+'Input spectra'!$Y93))</f>
        <v>0</v>
      </c>
      <c r="DM94">
        <f>DM$2*EXP(- DM$1 * ($B94*_c1+$C94*_c2+$D94*_c3+'Input spectra'!$Y93))</f>
        <v>0</v>
      </c>
      <c r="DN94">
        <f>DN$2*EXP(- DN$1 * ($B94*_c1+$C94*_c2+$D94*_c3+'Input spectra'!$Y93))</f>
        <v>0</v>
      </c>
      <c r="DO94">
        <f>DO$2*EXP(- DO$1 * ($B94*_c1+$C94*_c2+$D94*_c3+'Input spectra'!$Y93))</f>
        <v>0</v>
      </c>
      <c r="DP94">
        <f>DP$2*EXP(- DP$1 * ($B94*_c1+$C94*_c2+$D94*_c3+'Input spectra'!$Y93))</f>
        <v>0</v>
      </c>
      <c r="DQ94">
        <f>DQ$2*EXP(- DQ$1 * ($B94*_c1+$C94*_c2+$D94*_c3+'Input spectra'!$Y93))</f>
        <v>0</v>
      </c>
      <c r="DR94">
        <f>DR$2*EXP(- DR$1 * ($B94*_c1+$C94*_c2+$D94*_c3+'Input spectra'!$Y93))</f>
        <v>0</v>
      </c>
      <c r="DS94">
        <f>DS$2*EXP(- DS$1 * ($B94*_c1+$C94*_c2+$D94*_c3+'Input spectra'!$Y93))</f>
        <v>0</v>
      </c>
      <c r="DT94">
        <f>DT$2*EXP(- DT$1 * ($B94*_c1+$C94*_c2+$D94*_c3+'Input spectra'!$Y93))</f>
        <v>0</v>
      </c>
      <c r="DU94">
        <f>DU$2*EXP(- DU$1 * ($B94*_c1+$C94*_c2+$D94*_c3+'Input spectra'!$Y93))</f>
        <v>0</v>
      </c>
      <c r="DV94">
        <f>DV$2*EXP(- DV$1 * ($B94*_c1+$C94*_c2+$D94*_c3+'Input spectra'!$Y93))</f>
        <v>0</v>
      </c>
      <c r="DW94">
        <f>DW$2*EXP(- DW$1 * ($B94*_c1+$C94*_c2+$D94*_c3+'Input spectra'!$Y93))</f>
        <v>0</v>
      </c>
      <c r="DX94">
        <f>DX$2*EXP(- DX$1 * ($B94*_c1+$C94*_c2+$D94*_c3+'Input spectra'!$Y93))</f>
        <v>0</v>
      </c>
      <c r="DY94">
        <f>DY$2*EXP(- DY$1 * ($B94*_c1+$C94*_c2+$D94*_c3+'Input spectra'!$Y93))</f>
        <v>0</v>
      </c>
      <c r="DZ94">
        <f>DZ$2*EXP(- DZ$1 * ($B94*_c1+$C94*_c2+$D94*_c3+'Input spectra'!$Y93))</f>
        <v>0</v>
      </c>
      <c r="EA94">
        <f>EA$2*EXP(- EA$1 * ($B94*_c1+$C94*_c2+$D94*_c3+'Input spectra'!$Y93))</f>
        <v>0</v>
      </c>
      <c r="EB94">
        <f>EB$2*EXP(- EB$1 * ($B94*_c1+$C94*_c2+$D94*_c3+'Input spectra'!$Y93))</f>
        <v>0</v>
      </c>
      <c r="EC94">
        <f>EC$2*EXP(- EC$1 * ($B94*_c1+$C94*_c2+$D94*_c3+'Input spectra'!$Y93))</f>
        <v>0</v>
      </c>
      <c r="ED94">
        <f>ED$2*EXP(- ED$1 * ($B94*_c1+$C94*_c2+$D94*_c3+'Input spectra'!$Y93))</f>
        <v>0</v>
      </c>
      <c r="EE94">
        <f>EE$2*EXP(- EE$1 * ($B94*_c1+$C94*_c2+$D94*_c3+'Input spectra'!$Y93))</f>
        <v>0</v>
      </c>
      <c r="EF94">
        <f>EF$2*EXP(- EF$1 * ($B94*_c1+$C94*_c2+$D94*_c3+'Input spectra'!$Y93))</f>
        <v>0</v>
      </c>
      <c r="EG94">
        <f>EG$2*EXP(- EG$1 * ($B94*_c1+$C94*_c2+$D94*_c3+'Input spectra'!$Y93))</f>
        <v>0</v>
      </c>
      <c r="EH94">
        <f>EH$2*EXP(- EH$1 * ($B94*_c1+$C94*_c2+$D94*_c3+'Input spectra'!$Y93))</f>
        <v>0</v>
      </c>
      <c r="EI94">
        <f>EI$2*EXP(- EI$1 * ($B94*_c1+$C94*_c2+$D94*_c3+'Input spectra'!$Y93))</f>
        <v>0</v>
      </c>
      <c r="EJ94">
        <f>EJ$2*EXP(- EJ$1 * ($B94*_c1+$C94*_c2+$D94*_c3+'Input spectra'!$Y93))</f>
        <v>0</v>
      </c>
      <c r="EK94">
        <f>EK$2*EXP(- EK$1 * ($B94*_c1+$C94*_c2+$D94*_c3+'Input spectra'!$Y93))</f>
        <v>0</v>
      </c>
      <c r="EL94">
        <f>EL$2*EXP(- EL$1 * ($B94*_c1+$C94*_c2+$D94*_c3+'Input spectra'!$Y93))</f>
        <v>0</v>
      </c>
      <c r="EM94">
        <f>EM$2*EXP(- EM$1 * ($B94*_c1+$C94*_c2+$D94*_c3+'Input spectra'!$Y93))</f>
        <v>0</v>
      </c>
      <c r="EN94">
        <f>EN$2*EXP(- EN$1 * ($B94*_c1+$C94*_c2+$D94*_c3+'Input spectra'!$Y93))</f>
        <v>0</v>
      </c>
      <c r="EO94">
        <f>EO$2*EXP(- EO$1 * ($B94*_c1+$C94*_c2+$D94*_c3+'Input spectra'!$Y93))</f>
        <v>0</v>
      </c>
      <c r="EP94">
        <f>EP$2*EXP(- EP$1 * ($B94*_c1+$C94*_c2+$D94*_c3+'Input spectra'!$Y93))</f>
        <v>0</v>
      </c>
      <c r="EQ94">
        <f>EQ$2*EXP(- EQ$1 * ($B94*_c1+$C94*_c2+$D94*_c3+'Input spectra'!$Y93))</f>
        <v>0</v>
      </c>
      <c r="ER94">
        <f>ER$2*EXP(- ER$1 * ($B94*_c1+$C94*_c2+$D94*_c3+'Input spectra'!$Y93))</f>
        <v>0</v>
      </c>
      <c r="ES94">
        <f>ES$2*EXP(- ES$1 * ($B94*_c1+$C94*_c2+$D94*_c3+'Input spectra'!$Y93))</f>
        <v>0</v>
      </c>
      <c r="ET94">
        <f>ET$2*EXP(- ET$1 * ($B94*_c1+$C94*_c2+$D94*_c3+'Input spectra'!$Y93))</f>
        <v>0</v>
      </c>
      <c r="EU94">
        <f>EU$2*EXP(- EU$1 * ($B94*_c1+$C94*_c2+$D94*_c3+'Input spectra'!$Y93))</f>
        <v>0</v>
      </c>
      <c r="EV94">
        <f>EV$2*EXP(- EV$1 * ($B94*_c1+$C94*_c2+$D94*_c3+'Input spectra'!$Y93))</f>
        <v>0</v>
      </c>
      <c r="EW94">
        <f>EW$2*EXP(- EW$1 * ($B94*_c1+$C94*_c2+$D94*_c3+'Input spectra'!$Y93))</f>
        <v>0</v>
      </c>
      <c r="EX94">
        <f>EX$2*EXP(- EX$1 * ($B94*_c1+$C94*_c2+$D94*_c3+'Input spectra'!$Y93))</f>
        <v>0</v>
      </c>
      <c r="EY94">
        <f>EY$2*EXP(- EY$1 * ($B94*_c1+$C94*_c2+$D94*_c3+'Input spectra'!$Y93))</f>
        <v>0</v>
      </c>
      <c r="FA94">
        <f t="shared" si="1"/>
        <v>0.87837667540977293</v>
      </c>
      <c r="FD94">
        <f>(1-EXP(-($B94*_c1+$C94*_c2+$D94*_c3+'Input spectra'!$Y93)*_t))/2</f>
        <v>1.127157108857646E-2</v>
      </c>
      <c r="FE94">
        <f>LN(1-FD94)/(-($B94*_c1+$C94*_c2+$D94*_c3+'Input spectra'!$Y93))</f>
        <v>0.2485749606617296</v>
      </c>
    </row>
    <row r="95" spans="1:161" x14ac:dyDescent="0.25">
      <c r="A95">
        <v>740</v>
      </c>
      <c r="B95">
        <f>'Input spectra'!B94</f>
        <v>0</v>
      </c>
      <c r="C95">
        <f>'Input spectra'!D94</f>
        <v>0</v>
      </c>
      <c r="D95">
        <f>'Input spectra'!F94</f>
        <v>0</v>
      </c>
      <c r="E95">
        <f>E$2*EXP(- E$1 * ($B95*_c1+$C95*_c2+$D95*_c3+'Input spectra'!$Y94))</f>
        <v>2.0653927966864227E-2</v>
      </c>
      <c r="F95">
        <f>F$2*EXP(- F$1 * ($B95*_c1+$C95*_c2+$D95*_c3+'Input spectra'!$Y94))</f>
        <v>2.0410066635828235E-2</v>
      </c>
      <c r="G95">
        <f>G$2*EXP(- G$1 * ($B95*_c1+$C95*_c2+$D95*_c3+'Input spectra'!$Y94))</f>
        <v>2.0167999148023544E-2</v>
      </c>
      <c r="H95">
        <f>H$2*EXP(- H$1 * ($B95*_c1+$C95*_c2+$D95*_c3+'Input spectra'!$Y94))</f>
        <v>1.9927714217556212E-2</v>
      </c>
      <c r="I95">
        <f>I$2*EXP(- I$1 * ($B95*_c1+$C95*_c2+$D95*_c3+'Input spectra'!$Y94))</f>
        <v>1.968920062414458E-2</v>
      </c>
      <c r="J95">
        <f>J$2*EXP(- J$1 * ($B95*_c1+$C95*_c2+$D95*_c3+'Input spectra'!$Y94))</f>
        <v>1.9452447212755672E-2</v>
      </c>
      <c r="K95">
        <f>K$2*EXP(- K$1 * ($B95*_c1+$C95*_c2+$D95*_c3+'Input spectra'!$Y94))</f>
        <v>1.9217442893243477E-2</v>
      </c>
      <c r="L95">
        <f>L$2*EXP(- L$1 * ($B95*_c1+$C95*_c2+$D95*_c3+'Input spectra'!$Y94))</f>
        <v>1.8984176639989209E-2</v>
      </c>
      <c r="M95">
        <f>M$2*EXP(- M$1 * ($B95*_c1+$C95*_c2+$D95*_c3+'Input spectra'!$Y94))</f>
        <v>1.8752637491543479E-2</v>
      </c>
      <c r="N95">
        <f>N$2*EXP(- N$1 * ($B95*_c1+$C95*_c2+$D95*_c3+'Input spectra'!$Y94))</f>
        <v>1.8522814550270411E-2</v>
      </c>
      <c r="O95">
        <f>O$2*EXP(- O$1 * ($B95*_c1+$C95*_c2+$D95*_c3+'Input spectra'!$Y94))</f>
        <v>1.8294696981993652E-2</v>
      </c>
      <c r="P95">
        <f>P$2*EXP(- P$1 * ($B95*_c1+$C95*_c2+$D95*_c3+'Input spectra'!$Y94))</f>
        <v>1.8068274015644273E-2</v>
      </c>
      <c r="Q95">
        <f>Q$2*EXP(- Q$1 * ($B95*_c1+$C95*_c2+$D95*_c3+'Input spectra'!$Y94))</f>
        <v>1.7843534942910595E-2</v>
      </c>
      <c r="R95">
        <f>R$2*EXP(- R$1 * ($B95*_c1+$C95*_c2+$D95*_c3+'Input spectra'!$Y94))</f>
        <v>1.7620469117889864E-2</v>
      </c>
      <c r="S95">
        <f>S$2*EXP(- S$1 * ($B95*_c1+$C95*_c2+$D95*_c3+'Input spectra'!$Y94))</f>
        <v>1.7399065956741816E-2</v>
      </c>
      <c r="T95">
        <f>T$2*EXP(- T$1 * ($B95*_c1+$C95*_c2+$D95*_c3+'Input spectra'!$Y94))</f>
        <v>1.7179314937344085E-2</v>
      </c>
      <c r="U95">
        <f>U$2*EXP(- U$1 * ($B95*_c1+$C95*_c2+$D95*_c3+'Input spectra'!$Y94))</f>
        <v>1.6961205598949508E-2</v>
      </c>
      <c r="V95">
        <f>V$2*EXP(- V$1 * ($B95*_c1+$C95*_c2+$D95*_c3+'Input spectra'!$Y94))</f>
        <v>1.6744727541845181E-2</v>
      </c>
      <c r="W95">
        <f>W$2*EXP(- W$1 * ($B95*_c1+$C95*_c2+$D95*_c3+'Input spectra'!$Y94))</f>
        <v>1.6529870427013465E-2</v>
      </c>
      <c r="X95">
        <f>X$2*EXP(- X$1 * ($B95*_c1+$C95*_c2+$D95*_c3+'Input spectra'!$Y94))</f>
        <v>1.6316623975794725E-2</v>
      </c>
      <c r="Y95">
        <f>Y$2*EXP(- Y$1 * ($B95*_c1+$C95*_c2+$D95*_c3+'Input spectra'!$Y94))</f>
        <v>1.6104977969551917E-2</v>
      </c>
      <c r="Z95">
        <f>Z$2*EXP(- Z$1 * ($B95*_c1+$C95*_c2+$D95*_c3+'Input spectra'!$Y94))</f>
        <v>1.5894922249336974E-2</v>
      </c>
      <c r="AA95">
        <f>AA$2*EXP(- AA$1 * ($B95*_c1+$C95*_c2+$D95*_c3+'Input spectra'!$Y94))</f>
        <v>1.5686446715558987E-2</v>
      </c>
      <c r="AB95">
        <f>AB$2*EXP(- AB$1 * ($B95*_c1+$C95*_c2+$D95*_c3+'Input spectra'!$Y94))</f>
        <v>1.5479541327654165E-2</v>
      </c>
      <c r="AC95">
        <f>AC$2*EXP(- AC$1 * ($B95*_c1+$C95*_c2+$D95*_c3+'Input spectra'!$Y94))</f>
        <v>1.5274196103757593E-2</v>
      </c>
      <c r="AD95">
        <f>AD$2*EXP(- AD$1 * ($B95*_c1+$C95*_c2+$D95*_c3+'Input spectra'!$Y94))</f>
        <v>1.5070401120376713E-2</v>
      </c>
      <c r="AE95">
        <f>AE$2*EXP(- AE$1 * ($B95*_c1+$C95*_c2+$D95*_c3+'Input spectra'!$Y94))</f>
        <v>1.4868146512066607E-2</v>
      </c>
      <c r="AF95">
        <f>AF$2*EXP(- AF$1 * ($B95*_c1+$C95*_c2+$D95*_c3+'Input spectra'!$Y94))</f>
        <v>1.4667422471106998E-2</v>
      </c>
      <c r="AG95">
        <f>AG$2*EXP(- AG$1 * ($B95*_c1+$C95*_c2+$D95*_c3+'Input spectra'!$Y94))</f>
        <v>1.4468219247181011E-2</v>
      </c>
      <c r="AH95">
        <f>AH$2*EXP(- AH$1 * ($B95*_c1+$C95*_c2+$D95*_c3+'Input spectra'!$Y94))</f>
        <v>1.4270527147055626E-2</v>
      </c>
      <c r="AI95">
        <f>AI$2*EXP(- AI$1 * ($B95*_c1+$C95*_c2+$D95*_c3+'Input spectra'!$Y94))</f>
        <v>1.4074336534263909E-2</v>
      </c>
      <c r="AJ95">
        <f>AJ$2*EXP(- AJ$1 * ($B95*_c1+$C95*_c2+$D95*_c3+'Input spectra'!$Y94))</f>
        <v>1.3879637828788901E-2</v>
      </c>
      <c r="AK95">
        <f>AK$2*EXP(- AK$1 * ($B95*_c1+$C95*_c2+$D95*_c3+'Input spectra'!$Y94))</f>
        <v>1.368642150674923E-2</v>
      </c>
      <c r="AL95">
        <f>AL$2*EXP(- AL$1 * ($B95*_c1+$C95*_c2+$D95*_c3+'Input spectra'!$Y94))</f>
        <v>1.3494678100086427E-2</v>
      </c>
      <c r="AM95">
        <f>AM$2*EXP(- AM$1 * ($B95*_c1+$C95*_c2+$D95*_c3+'Input spectra'!$Y94))</f>
        <v>1.3304398196253902E-2</v>
      </c>
      <c r="AN95">
        <f>AN$2*EXP(- AN$1 * ($B95*_c1+$C95*_c2+$D95*_c3+'Input spectra'!$Y94))</f>
        <v>1.3115572437907629E-2</v>
      </c>
      <c r="AO95">
        <f>AO$2*EXP(- AO$1 * ($B95*_c1+$C95*_c2+$D95*_c3+'Input spectra'!$Y94))</f>
        <v>1.2928191522598442E-2</v>
      </c>
      <c r="AP95">
        <f>AP$2*EXP(- AP$1 * ($B95*_c1+$C95*_c2+$D95*_c3+'Input spectra'!$Y94))</f>
        <v>1.2742246202466067E-2</v>
      </c>
      <c r="AQ95">
        <f>AQ$2*EXP(- AQ$1 * ($B95*_c1+$C95*_c2+$D95*_c3+'Input spectra'!$Y94))</f>
        <v>1.2557727283934728E-2</v>
      </c>
      <c r="AR95">
        <f>AR$2*EXP(- AR$1 * ($B95*_c1+$C95*_c2+$D95*_c3+'Input spectra'!$Y94))</f>
        <v>1.2374625627410431E-2</v>
      </c>
      <c r="AS95">
        <f>AS$2*EXP(- AS$1 * ($B95*_c1+$C95*_c2+$D95*_c3+'Input spectra'!$Y94))</f>
        <v>1.2192932146979892E-2</v>
      </c>
      <c r="AT95">
        <f>AT$2*EXP(- AT$1 * ($B95*_c1+$C95*_c2+$D95*_c3+'Input spectra'!$Y94))</f>
        <v>1.2012637810111056E-2</v>
      </c>
      <c r="AU95">
        <f>AU$2*EXP(- AU$1 * ($B95*_c1+$C95*_c2+$D95*_c3+'Input spectra'!$Y94))</f>
        <v>1.183373363735523E-2</v>
      </c>
      <c r="AV95">
        <f>AV$2*EXP(- AV$1 * ($B95*_c1+$C95*_c2+$D95*_c3+'Input spectra'!$Y94))</f>
        <v>1.1656210702050879E-2</v>
      </c>
      <c r="AW95">
        <f>AW$2*EXP(- AW$1 * ($B95*_c1+$C95*_c2+$D95*_c3+'Input spectra'!$Y94))</f>
        <v>1.1480060130028936E-2</v>
      </c>
      <c r="AX95">
        <f>AX$2*EXP(- AX$1 * ($B95*_c1+$C95*_c2+$D95*_c3+'Input spectra'!$Y94))</f>
        <v>1.1305273099319769E-2</v>
      </c>
      <c r="AY95">
        <f>AY$2*EXP(- AY$1 * ($B95*_c1+$C95*_c2+$D95*_c3+'Input spectra'!$Y94))</f>
        <v>1.0048675199278916E-2</v>
      </c>
      <c r="AZ95">
        <f>AZ$2*EXP(- AZ$1 * ($B95*_c1+$C95*_c2+$D95*_c3+'Input spectra'!$Y94))</f>
        <v>8.5855228104194607E-3</v>
      </c>
      <c r="BA95">
        <f>BA$2*EXP(- BA$1 * ($B95*_c1+$C95*_c2+$D95*_c3+'Input spectra'!$Y94))</f>
        <v>7.7278687800159482E-3</v>
      </c>
      <c r="BB95">
        <f>BB$2*EXP(- BB$1 * ($B95*_c1+$C95*_c2+$D95*_c3+'Input spectra'!$Y94))</f>
        <v>7.07822753350092E-3</v>
      </c>
      <c r="BC95">
        <f>BC$2*EXP(- BC$1 * ($B95*_c1+$C95*_c2+$D95*_c3+'Input spectra'!$Y94))</f>
        <v>6.5474219883695835E-3</v>
      </c>
      <c r="BD95">
        <f>BD$2*EXP(- BD$1 * ($B95*_c1+$C95*_c2+$D95*_c3+'Input spectra'!$Y94))</f>
        <v>6.0967954600298982E-3</v>
      </c>
      <c r="BE95">
        <f>BE$2*EXP(- BE$1 * ($B95*_c1+$C95*_c2+$D95*_c3+'Input spectra'!$Y94))</f>
        <v>5.7051658438000688E-3</v>
      </c>
      <c r="BF95">
        <f>BF$2*EXP(- BF$1 * ($B95*_c1+$C95*_c2+$D95*_c3+'Input spectra'!$Y94))</f>
        <v>5.3593279729690357E-3</v>
      </c>
      <c r="BG95">
        <f>BG$2*EXP(- BG$1 * ($B95*_c1+$C95*_c2+$D95*_c3+'Input spectra'!$Y94))</f>
        <v>5.050340687072009E-3</v>
      </c>
      <c r="BH95">
        <f>BH$2*EXP(- BH$1 * ($B95*_c1+$C95*_c2+$D95*_c3+'Input spectra'!$Y94))</f>
        <v>4.7717916087996852E-3</v>
      </c>
      <c r="BI95">
        <f>BI$2*EXP(- BI$1 * ($B95*_c1+$C95*_c2+$D95*_c3+'Input spectra'!$Y94))</f>
        <v>4.5188833158750193E-3</v>
      </c>
      <c r="BJ95">
        <f>BJ$2*EXP(- BJ$1 * ($B95*_c1+$C95*_c2+$D95*_c3+'Input spectra'!$Y94))</f>
        <v>4.2879086762721876E-3</v>
      </c>
      <c r="BK95">
        <f>BK$2*EXP(- BK$1 * ($B95*_c1+$C95*_c2+$D95*_c3+'Input spectra'!$Y94))</f>
        <v>4.0759291712593329E-3</v>
      </c>
      <c r="BL95">
        <f>BL$2*EXP(- BL$1 * ($B95*_c1+$C95*_c2+$D95*_c3+'Input spectra'!$Y94))</f>
        <v>3.8805671993348652E-3</v>
      </c>
      <c r="BM95">
        <f>BM$2*EXP(- BM$1 * ($B95*_c1+$C95*_c2+$D95*_c3+'Input spectra'!$Y94))</f>
        <v>3.6998662412627671E-3</v>
      </c>
      <c r="BN95">
        <f>BN$2*EXP(- BN$1 * ($B95*_c1+$C95*_c2+$D95*_c3+'Input spectra'!$Y94))</f>
        <v>3.5321934021433883E-3</v>
      </c>
      <c r="BO95">
        <f>BO$2*EXP(- BO$1 * ($B95*_c1+$C95*_c2+$D95*_c3+'Input spectra'!$Y94))</f>
        <v>3.3761694876646509E-3</v>
      </c>
      <c r="BP95">
        <f>BP$2*EXP(- BP$1 * ($B95*_c1+$C95*_c2+$D95*_c3+'Input spectra'!$Y94))</f>
        <v>3.2306175806736839E-3</v>
      </c>
      <c r="BQ95">
        <f>BQ$2*EXP(- BQ$1 * ($B95*_c1+$C95*_c2+$D95*_c3+'Input spectra'!$Y94))</f>
        <v>3.0945244104865913E-3</v>
      </c>
      <c r="BR95">
        <f>BR$2*EXP(- BR$1 * ($B95*_c1+$C95*_c2+$D95*_c3+'Input spectra'!$Y94))</f>
        <v>2.9670107911234796E-3</v>
      </c>
      <c r="BS95">
        <f>BS$2*EXP(- BS$1 * ($B95*_c1+$C95*_c2+$D95*_c3+'Input spectra'!$Y94))</f>
        <v>2.8473086300560449E-3</v>
      </c>
      <c r="BT95">
        <f>BT$2*EXP(- BT$1 * ($B95*_c1+$C95*_c2+$D95*_c3+'Input spectra'!$Y94))</f>
        <v>2.7347427895561618E-3</v>
      </c>
      <c r="BU95">
        <f>BU$2*EXP(- BU$1 * ($B95*_c1+$C95*_c2+$D95*_c3+'Input spectra'!$Y94))</f>
        <v>2.6287165934605187E-3</v>
      </c>
      <c r="BV95">
        <f>BV$2*EXP(- BV$1 * ($B95*_c1+$C95*_c2+$D95*_c3+'Input spectra'!$Y94))</f>
        <v>2.5287001144663106E-3</v>
      </c>
      <c r="BW95">
        <f>BW$2*EXP(- BW$1 * ($B95*_c1+$C95*_c2+$D95*_c3+'Input spectra'!$Y94))</f>
        <v>2.4342206114548945E-3</v>
      </c>
      <c r="BX95">
        <f>BX$2*EXP(- BX$1 * ($B95*_c1+$C95*_c2+$D95*_c3+'Input spectra'!$Y94))</f>
        <v>2.3448546499482423E-3</v>
      </c>
      <c r="BY95">
        <f>BY$2*EXP(- BY$1 * ($B95*_c1+$C95*_c2+$D95*_c3+'Input spectra'!$Y94))</f>
        <v>2.2602215550141377E-3</v>
      </c>
      <c r="BZ95">
        <f>BZ$2*EXP(- BZ$1 * ($B95*_c1+$C95*_c2+$D95*_c3+'Input spectra'!$Y94))</f>
        <v>2.1799779297972301E-3</v>
      </c>
      <c r="CA95">
        <f>CA$2*EXP(- CA$1 * ($B95*_c1+$C95*_c2+$D95*_c3+'Input spectra'!$Y94))</f>
        <v>2.1038130342499357E-3</v>
      </c>
      <c r="CB95">
        <f>CB$2*EXP(- CB$1 * ($B95*_c1+$C95*_c2+$D95*_c3+'Input spectra'!$Y94))</f>
        <v>2.0314448641856526E-3</v>
      </c>
      <c r="CC95">
        <f>CC$2*EXP(- CC$1 * ($B95*_c1+$C95*_c2+$D95*_c3+'Input spectra'!$Y94))</f>
        <v>1.9626168049813341E-3</v>
      </c>
      <c r="CD95">
        <f>CD$2*EXP(- CD$1 * ($B95*_c1+$C95*_c2+$D95*_c3+'Input spectra'!$Y94))</f>
        <v>1.8970947602319074E-3</v>
      </c>
      <c r="CE95">
        <f>CE$2*EXP(- CE$1 * ($B95*_c1+$C95*_c2+$D95*_c3+'Input spectra'!$Y94))</f>
        <v>1.8346646755909276E-3</v>
      </c>
      <c r="CF95">
        <f>CF$2*EXP(- CF$1 * ($B95*_c1+$C95*_c2+$D95*_c3+'Input spectra'!$Y94))</f>
        <v>1.7751303934741385E-3</v>
      </c>
      <c r="CG95">
        <f>CG$2*EXP(- CG$1 * ($B95*_c1+$C95*_c2+$D95*_c3+'Input spectra'!$Y94))</f>
        <v>1.7183117863740437E-3</v>
      </c>
      <c r="CH95">
        <f>CH$2*EXP(- CH$1 * ($B95*_c1+$C95*_c2+$D95*_c3+'Input spectra'!$Y94))</f>
        <v>1.6640431260489877E-3</v>
      </c>
      <c r="CI95">
        <f>CI$2*EXP(- CI$1 * ($B95*_c1+$C95*_c2+$D95*_c3+'Input spectra'!$Y94))</f>
        <v>1.6121716534094708E-3</v>
      </c>
      <c r="CJ95">
        <f>CJ$2*EXP(- CJ$1 * ($B95*_c1+$C95*_c2+$D95*_c3+'Input spectra'!$Y94))</f>
        <v>1.5625563199734578E-3</v>
      </c>
      <c r="CK95">
        <f>CK$2*EXP(- CK$1 * ($B95*_c1+$C95*_c2+$D95*_c3+'Input spectra'!$Y94))</f>
        <v>1.5150666766362635E-3</v>
      </c>
      <c r="CL95">
        <f>CL$2*EXP(- CL$1 * ($B95*_c1+$C95*_c2+$D95*_c3+'Input spectra'!$Y94))</f>
        <v>1.4695818894526771E-3</v>
      </c>
      <c r="CM95">
        <f>CM$2*EXP(- CM$1 * ($B95*_c1+$C95*_c2+$D95*_c3+'Input spectra'!$Y94))</f>
        <v>1.4259898653531528E-3</v>
      </c>
      <c r="CN95">
        <f>CN$2*EXP(- CN$1 * ($B95*_c1+$C95*_c2+$D95*_c3+'Input spectra'!$Y94))</f>
        <v>1.3841864733611211E-3</v>
      </c>
      <c r="CO95">
        <f>CO$2*EXP(- CO$1 * ($B95*_c1+$C95*_c2+$D95*_c3+'Input spectra'!$Y94))</f>
        <v>1.3440748490604385E-3</v>
      </c>
      <c r="CP95">
        <f>CP$2*EXP(- CP$1 * ($B95*_c1+$C95*_c2+$D95*_c3+'Input spectra'!$Y94))</f>
        <v>1.305564771870933E-3</v>
      </c>
      <c r="CQ95">
        <f>CQ$2*EXP(- CQ$1 * ($B95*_c1+$C95*_c2+$D95*_c3+'Input spectra'!$Y94))</f>
        <v>1.2685721061969398E-3</v>
      </c>
      <c r="CR95">
        <f>CR$2*EXP(- CR$1 * ($B95*_c1+$C95*_c2+$D95*_c3+'Input spectra'!$Y94))</f>
        <v>1.2330182987747513E-3</v>
      </c>
      <c r="CS95">
        <f>CS$2*EXP(- CS$1 * ($B95*_c1+$C95*_c2+$D95*_c3+'Input spectra'!$Y94))</f>
        <v>7.937587274397317E-4</v>
      </c>
      <c r="CT95">
        <f>CT$2*EXP(- CT$1 * ($B95*_c1+$C95*_c2+$D95*_c3+'Input spectra'!$Y94))</f>
        <v>5.1549122094108159E-4</v>
      </c>
      <c r="CU95">
        <f>CU$2*EXP(- CU$1 * ($B95*_c1+$C95*_c2+$D95*_c3+'Input spectra'!$Y94))</f>
        <v>3.5695080538928898E-4</v>
      </c>
      <c r="CV95">
        <f>CV$2*EXP(- CV$1 * ($B95*_c1+$C95*_c2+$D95*_c3+'Input spectra'!$Y94))</f>
        <v>2.4828352332973856E-4</v>
      </c>
      <c r="CW95">
        <f>CW$2*EXP(- CW$1 * ($B95*_c1+$C95*_c2+$D95*_c3+'Input spectra'!$Y94))</f>
        <v>1.6950747706843416E-4</v>
      </c>
      <c r="CX95">
        <f>CX$2*EXP(- CX$1 * ($B95*_c1+$C95*_c2+$D95*_c3+'Input spectra'!$Y94))</f>
        <v>1.1141120547245171E-4</v>
      </c>
      <c r="CY95">
        <f>CY$2*EXP(- CY$1 * ($B95*_c1+$C95*_c2+$D95*_c3+'Input spectra'!$Y94))</f>
        <v>6.8794982120085337E-5</v>
      </c>
      <c r="CZ95">
        <f>CZ$2*EXP(- CZ$1 * ($B95*_c1+$C95*_c2+$D95*_c3+'Input spectra'!$Y94))</f>
        <v>3.83575248100576E-5</v>
      </c>
      <c r="DA95">
        <f>DA$2*EXP(- DA$1 * ($B95*_c1+$C95*_c2+$D95*_c3+'Input spectra'!$Y94))</f>
        <v>1.7833485514953904E-5</v>
      </c>
      <c r="DB95">
        <f>DB$2*EXP(- DB$1 * ($B95*_c1+$C95*_c2+$D95*_c3+'Input spectra'!$Y94))</f>
        <v>5.5798327711075621E-6</v>
      </c>
      <c r="DC95">
        <f>DC$2*EXP(- DC$1 * ($B95*_c1+$C95*_c2+$D95*_c3+'Input spectra'!$Y94))</f>
        <v>3.5439149727256283E-7</v>
      </c>
      <c r="DD95">
        <f>DD$2*EXP(- DD$1 * ($B95*_c1+$C95*_c2+$D95*_c3+'Input spectra'!$Y94))</f>
        <v>0</v>
      </c>
      <c r="DE95">
        <f>DE$2*EXP(- DE$1 * ($B95*_c1+$C95*_c2+$D95*_c3+'Input spectra'!$Y94))</f>
        <v>0</v>
      </c>
      <c r="DF95">
        <f>DF$2*EXP(- DF$1 * ($B95*_c1+$C95*_c2+$D95*_c3+'Input spectra'!$Y94))</f>
        <v>0</v>
      </c>
      <c r="DG95">
        <f>DG$2*EXP(- DG$1 * ($B95*_c1+$C95*_c2+$D95*_c3+'Input spectra'!$Y94))</f>
        <v>0</v>
      </c>
      <c r="DH95">
        <f>DH$2*EXP(- DH$1 * ($B95*_c1+$C95*_c2+$D95*_c3+'Input spectra'!$Y94))</f>
        <v>0</v>
      </c>
      <c r="DI95">
        <f>DI$2*EXP(- DI$1 * ($B95*_c1+$C95*_c2+$D95*_c3+'Input spectra'!$Y94))</f>
        <v>0</v>
      </c>
      <c r="DJ95">
        <f>DJ$2*EXP(- DJ$1 * ($B95*_c1+$C95*_c2+$D95*_c3+'Input spectra'!$Y94))</f>
        <v>0</v>
      </c>
      <c r="DK95">
        <f>DK$2*EXP(- DK$1 * ($B95*_c1+$C95*_c2+$D95*_c3+'Input spectra'!$Y94))</f>
        <v>0</v>
      </c>
      <c r="DL95">
        <f>DL$2*EXP(- DL$1 * ($B95*_c1+$C95*_c2+$D95*_c3+'Input spectra'!$Y94))</f>
        <v>0</v>
      </c>
      <c r="DM95">
        <f>DM$2*EXP(- DM$1 * ($B95*_c1+$C95*_c2+$D95*_c3+'Input spectra'!$Y94))</f>
        <v>0</v>
      </c>
      <c r="DN95">
        <f>DN$2*EXP(- DN$1 * ($B95*_c1+$C95*_c2+$D95*_c3+'Input spectra'!$Y94))</f>
        <v>0</v>
      </c>
      <c r="DO95">
        <f>DO$2*EXP(- DO$1 * ($B95*_c1+$C95*_c2+$D95*_c3+'Input spectra'!$Y94))</f>
        <v>0</v>
      </c>
      <c r="DP95">
        <f>DP$2*EXP(- DP$1 * ($B95*_c1+$C95*_c2+$D95*_c3+'Input spectra'!$Y94))</f>
        <v>0</v>
      </c>
      <c r="DQ95">
        <f>DQ$2*EXP(- DQ$1 * ($B95*_c1+$C95*_c2+$D95*_c3+'Input spectra'!$Y94))</f>
        <v>0</v>
      </c>
      <c r="DR95">
        <f>DR$2*EXP(- DR$1 * ($B95*_c1+$C95*_c2+$D95*_c3+'Input spectra'!$Y94))</f>
        <v>0</v>
      </c>
      <c r="DS95">
        <f>DS$2*EXP(- DS$1 * ($B95*_c1+$C95*_c2+$D95*_c3+'Input spectra'!$Y94))</f>
        <v>0</v>
      </c>
      <c r="DT95">
        <f>DT$2*EXP(- DT$1 * ($B95*_c1+$C95*_c2+$D95*_c3+'Input spectra'!$Y94))</f>
        <v>0</v>
      </c>
      <c r="DU95">
        <f>DU$2*EXP(- DU$1 * ($B95*_c1+$C95*_c2+$D95*_c3+'Input spectra'!$Y94))</f>
        <v>0</v>
      </c>
      <c r="DV95">
        <f>DV$2*EXP(- DV$1 * ($B95*_c1+$C95*_c2+$D95*_c3+'Input spectra'!$Y94))</f>
        <v>0</v>
      </c>
      <c r="DW95">
        <f>DW$2*EXP(- DW$1 * ($B95*_c1+$C95*_c2+$D95*_c3+'Input spectra'!$Y94))</f>
        <v>0</v>
      </c>
      <c r="DX95">
        <f>DX$2*EXP(- DX$1 * ($B95*_c1+$C95*_c2+$D95*_c3+'Input spectra'!$Y94))</f>
        <v>0</v>
      </c>
      <c r="DY95">
        <f>DY$2*EXP(- DY$1 * ($B95*_c1+$C95*_c2+$D95*_c3+'Input spectra'!$Y94))</f>
        <v>0</v>
      </c>
      <c r="DZ95">
        <f>DZ$2*EXP(- DZ$1 * ($B95*_c1+$C95*_c2+$D95*_c3+'Input spectra'!$Y94))</f>
        <v>0</v>
      </c>
      <c r="EA95">
        <f>EA$2*EXP(- EA$1 * ($B95*_c1+$C95*_c2+$D95*_c3+'Input spectra'!$Y94))</f>
        <v>0</v>
      </c>
      <c r="EB95">
        <f>EB$2*EXP(- EB$1 * ($B95*_c1+$C95*_c2+$D95*_c3+'Input spectra'!$Y94))</f>
        <v>0</v>
      </c>
      <c r="EC95">
        <f>EC$2*EXP(- EC$1 * ($B95*_c1+$C95*_c2+$D95*_c3+'Input spectra'!$Y94))</f>
        <v>0</v>
      </c>
      <c r="ED95">
        <f>ED$2*EXP(- ED$1 * ($B95*_c1+$C95*_c2+$D95*_c3+'Input spectra'!$Y94))</f>
        <v>0</v>
      </c>
      <c r="EE95">
        <f>EE$2*EXP(- EE$1 * ($B95*_c1+$C95*_c2+$D95*_c3+'Input spectra'!$Y94))</f>
        <v>0</v>
      </c>
      <c r="EF95">
        <f>EF$2*EXP(- EF$1 * ($B95*_c1+$C95*_c2+$D95*_c3+'Input spectra'!$Y94))</f>
        <v>0</v>
      </c>
      <c r="EG95">
        <f>EG$2*EXP(- EG$1 * ($B95*_c1+$C95*_c2+$D95*_c3+'Input spectra'!$Y94))</f>
        <v>0</v>
      </c>
      <c r="EH95">
        <f>EH$2*EXP(- EH$1 * ($B95*_c1+$C95*_c2+$D95*_c3+'Input spectra'!$Y94))</f>
        <v>0</v>
      </c>
      <c r="EI95">
        <f>EI$2*EXP(- EI$1 * ($B95*_c1+$C95*_c2+$D95*_c3+'Input spectra'!$Y94))</f>
        <v>0</v>
      </c>
      <c r="EJ95">
        <f>EJ$2*EXP(- EJ$1 * ($B95*_c1+$C95*_c2+$D95*_c3+'Input spectra'!$Y94))</f>
        <v>0</v>
      </c>
      <c r="EK95">
        <f>EK$2*EXP(- EK$1 * ($B95*_c1+$C95*_c2+$D95*_c3+'Input spectra'!$Y94))</f>
        <v>0</v>
      </c>
      <c r="EL95">
        <f>EL$2*EXP(- EL$1 * ($B95*_c1+$C95*_c2+$D95*_c3+'Input spectra'!$Y94))</f>
        <v>0</v>
      </c>
      <c r="EM95">
        <f>EM$2*EXP(- EM$1 * ($B95*_c1+$C95*_c2+$D95*_c3+'Input spectra'!$Y94))</f>
        <v>0</v>
      </c>
      <c r="EN95">
        <f>EN$2*EXP(- EN$1 * ($B95*_c1+$C95*_c2+$D95*_c3+'Input spectra'!$Y94))</f>
        <v>0</v>
      </c>
      <c r="EO95">
        <f>EO$2*EXP(- EO$1 * ($B95*_c1+$C95*_c2+$D95*_c3+'Input spectra'!$Y94))</f>
        <v>0</v>
      </c>
      <c r="EP95">
        <f>EP$2*EXP(- EP$1 * ($B95*_c1+$C95*_c2+$D95*_c3+'Input spectra'!$Y94))</f>
        <v>0</v>
      </c>
      <c r="EQ95">
        <f>EQ$2*EXP(- EQ$1 * ($B95*_c1+$C95*_c2+$D95*_c3+'Input spectra'!$Y94))</f>
        <v>0</v>
      </c>
      <c r="ER95">
        <f>ER$2*EXP(- ER$1 * ($B95*_c1+$C95*_c2+$D95*_c3+'Input spectra'!$Y94))</f>
        <v>0</v>
      </c>
      <c r="ES95">
        <f>ES$2*EXP(- ES$1 * ($B95*_c1+$C95*_c2+$D95*_c3+'Input spectra'!$Y94))</f>
        <v>0</v>
      </c>
      <c r="ET95">
        <f>ET$2*EXP(- ET$1 * ($B95*_c1+$C95*_c2+$D95*_c3+'Input spectra'!$Y94))</f>
        <v>0</v>
      </c>
      <c r="EU95">
        <f>EU$2*EXP(- EU$1 * ($B95*_c1+$C95*_c2+$D95*_c3+'Input spectra'!$Y94))</f>
        <v>0</v>
      </c>
      <c r="EV95">
        <f>EV$2*EXP(- EV$1 * ($B95*_c1+$C95*_c2+$D95*_c3+'Input spectra'!$Y94))</f>
        <v>0</v>
      </c>
      <c r="EW95">
        <f>EW$2*EXP(- EW$1 * ($B95*_c1+$C95*_c2+$D95*_c3+'Input spectra'!$Y94))</f>
        <v>0</v>
      </c>
      <c r="EX95">
        <f>EX$2*EXP(- EX$1 * ($B95*_c1+$C95*_c2+$D95*_c3+'Input spectra'!$Y94))</f>
        <v>0</v>
      </c>
      <c r="EY95">
        <f>EY$2*EXP(- EY$1 * ($B95*_c1+$C95*_c2+$D95*_c3+'Input spectra'!$Y94))</f>
        <v>0</v>
      </c>
      <c r="FA95">
        <f t="shared" si="1"/>
        <v>0.87818747106598327</v>
      </c>
      <c r="FD95">
        <f>(1-EXP(-($B95*_c1+$C95*_c2+$D95*_c3+'Input spectra'!$Y94)*_t))/2</f>
        <v>1.1290744745950432E-2</v>
      </c>
      <c r="FE95">
        <f>LN(1-FD95)/(-($B95*_c1+$C95*_c2+$D95*_c3+'Input spectra'!$Y94))</f>
        <v>0.24857250879068316</v>
      </c>
    </row>
    <row r="96" spans="1:161" x14ac:dyDescent="0.25">
      <c r="A96">
        <v>745</v>
      </c>
      <c r="B96">
        <f>'Input spectra'!B95</f>
        <v>0</v>
      </c>
      <c r="C96">
        <f>'Input spectra'!D95</f>
        <v>0</v>
      </c>
      <c r="D96">
        <f>'Input spectra'!F95</f>
        <v>0</v>
      </c>
      <c r="E96">
        <f>E$2*EXP(- E$1 * ($B96*_c1+$C96*_c2+$D96*_c3+'Input spectra'!$Y95))</f>
        <v>2.0653927966864227E-2</v>
      </c>
      <c r="F96">
        <f>F$2*EXP(- F$1 * ($B96*_c1+$C96*_c2+$D96*_c3+'Input spectra'!$Y95))</f>
        <v>2.0409906488907056E-2</v>
      </c>
      <c r="G96">
        <f>G$2*EXP(- G$1 * ($B96*_c1+$C96*_c2+$D96*_c3+'Input spectra'!$Y95))</f>
        <v>2.0167682654172146E-2</v>
      </c>
      <c r="H96">
        <f>H$2*EXP(- H$1 * ($B96*_c1+$C96*_c2+$D96*_c3+'Input spectra'!$Y95))</f>
        <v>1.9927245134760827E-2</v>
      </c>
      <c r="I96">
        <f>I$2*EXP(- I$1 * ($B96*_c1+$C96*_c2+$D96*_c3+'Input spectra'!$Y95))</f>
        <v>1.9688582668739532E-2</v>
      </c>
      <c r="J96">
        <f>J$2*EXP(- J$1 * ($B96*_c1+$C96*_c2+$D96*_c3+'Input spectra'!$Y95))</f>
        <v>1.9451684059773613E-2</v>
      </c>
      <c r="K96">
        <f>K$2*EXP(- K$1 * ($B96*_c1+$C96*_c2+$D96*_c3+'Input spectra'!$Y95))</f>
        <v>1.9216538176763096E-2</v>
      </c>
      <c r="L96">
        <f>L$2*EXP(- L$1 * ($B96*_c1+$C96*_c2+$D96*_c3+'Input spectra'!$Y95))</f>
        <v>1.8983133953480388E-2</v>
      </c>
      <c r="M96">
        <f>M$2*EXP(- M$1 * ($B96*_c1+$C96*_c2+$D96*_c3+'Input spectra'!$Y95))</f>
        <v>1.8751460388209944E-2</v>
      </c>
      <c r="N96">
        <f>N$2*EXP(- N$1 * ($B96*_c1+$C96*_c2+$D96*_c3+'Input spectra'!$Y95))</f>
        <v>1.8521506543389889E-2</v>
      </c>
      <c r="O96">
        <f>O$2*EXP(- O$1 * ($B96*_c1+$C96*_c2+$D96*_c3+'Input spectra'!$Y95))</f>
        <v>1.8293261545255523E-2</v>
      </c>
      <c r="P96">
        <f>P$2*EXP(- P$1 * ($B96*_c1+$C96*_c2+$D96*_c3+'Input spectra'!$Y95))</f>
        <v>1.8066714583484779E-2</v>
      </c>
      <c r="Q96">
        <f>Q$2*EXP(- Q$1 * ($B96*_c1+$C96*_c2+$D96*_c3+'Input spectra'!$Y95))</f>
        <v>1.7841854910845591E-2</v>
      </c>
      <c r="R96">
        <f>R$2*EXP(- R$1 * ($B96*_c1+$C96*_c2+$D96*_c3+'Input spectra'!$Y95))</f>
        <v>1.761867184284514E-2</v>
      </c>
      <c r="S96">
        <f>S$2*EXP(- S$1 * ($B96*_c1+$C96*_c2+$D96*_c3+'Input spectra'!$Y95))</f>
        <v>1.7397154757380989E-2</v>
      </c>
      <c r="T96">
        <f>T$2*EXP(- T$1 * ($B96*_c1+$C96*_c2+$D96*_c3+'Input spectra'!$Y95))</f>
        <v>1.7177293094394121E-2</v>
      </c>
      <c r="U96">
        <f>U$2*EXP(- U$1 * ($B96*_c1+$C96*_c2+$D96*_c3+'Input spectra'!$Y95))</f>
        <v>1.6959076355523805E-2</v>
      </c>
      <c r="V96">
        <f>V$2*EXP(- V$1 * ($B96*_c1+$C96*_c2+$D96*_c3+'Input spectra'!$Y95))</f>
        <v>1.6742494103764355E-2</v>
      </c>
      <c r="W96">
        <f>W$2*EXP(- W$1 * ($B96*_c1+$C96*_c2+$D96*_c3+'Input spectra'!$Y95))</f>
        <v>1.6527535963123719E-2</v>
      </c>
      <c r="X96">
        <f>X$2*EXP(- X$1 * ($B96*_c1+$C96*_c2+$D96*_c3+'Input spectra'!$Y95))</f>
        <v>1.6314191618283919E-2</v>
      </c>
      <c r="Y96">
        <f>Y$2*EXP(- Y$1 * ($B96*_c1+$C96*_c2+$D96*_c3+'Input spectra'!$Y95))</f>
        <v>1.6102450814263303E-2</v>
      </c>
      <c r="Z96">
        <f>Z$2*EXP(- Z$1 * ($B96*_c1+$C96*_c2+$D96*_c3+'Input spectra'!$Y95))</f>
        <v>1.5892303356080623E-2</v>
      </c>
      <c r="AA96">
        <f>AA$2*EXP(- AA$1 * ($B96*_c1+$C96*_c2+$D96*_c3+'Input spectra'!$Y95))</f>
        <v>1.5683739108420938E-2</v>
      </c>
      <c r="AB96">
        <f>AB$2*EXP(- AB$1 * ($B96*_c1+$C96*_c2+$D96*_c3+'Input spectra'!$Y95))</f>
        <v>1.5476747995303283E-2</v>
      </c>
      <c r="AC96">
        <f>AC$2*EXP(- AC$1 * ($B96*_c1+$C96*_c2+$D96*_c3+'Input spectra'!$Y95))</f>
        <v>1.5271319999750177E-2</v>
      </c>
      <c r="AD96">
        <f>AD$2*EXP(- AD$1 * ($B96*_c1+$C96*_c2+$D96*_c3+'Input spectra'!$Y95))</f>
        <v>1.5067445163458865E-2</v>
      </c>
      <c r="AE96">
        <f>AE$2*EXP(- AE$1 * ($B96*_c1+$C96*_c2+$D96*_c3+'Input spectra'!$Y95))</f>
        <v>1.4865113586474353E-2</v>
      </c>
      <c r="AF96">
        <f>AF$2*EXP(- AF$1 * ($B96*_c1+$C96*_c2+$D96*_c3+'Input spectra'!$Y95))</f>
        <v>1.4664315426864211E-2</v>
      </c>
      <c r="AG96">
        <f>AG$2*EXP(- AG$1 * ($B96*_c1+$C96*_c2+$D96*_c3+'Input spectra'!$Y95))</f>
        <v>1.4465040900395128E-2</v>
      </c>
      <c r="AH96">
        <f>AH$2*EXP(- AH$1 * ($B96*_c1+$C96*_c2+$D96*_c3+'Input spectra'!$Y95))</f>
        <v>1.4267280280211183E-2</v>
      </c>
      <c r="AI96">
        <f>AI$2*EXP(- AI$1 * ($B96*_c1+$C96*_c2+$D96*_c3+'Input spectra'!$Y95))</f>
        <v>1.4071023896513895E-2</v>
      </c>
      <c r="AJ96">
        <f>AJ$2*EXP(- AJ$1 * ($B96*_c1+$C96*_c2+$D96*_c3+'Input spectra'!$Y95))</f>
        <v>1.3876262136243975E-2</v>
      </c>
      <c r="AK96">
        <f>AK$2*EXP(- AK$1 * ($B96*_c1+$C96*_c2+$D96*_c3+'Input spectra'!$Y95))</f>
        <v>1.3682985442764787E-2</v>
      </c>
      <c r="AL96">
        <f>AL$2*EXP(- AL$1 * ($B96*_c1+$C96*_c2+$D96*_c3+'Input spectra'!$Y95))</f>
        <v>1.3491184315547525E-2</v>
      </c>
      <c r="AM96">
        <f>AM$2*EXP(- AM$1 * ($B96*_c1+$C96*_c2+$D96*_c3+'Input spectra'!$Y95))</f>
        <v>1.3300849309858103E-2</v>
      </c>
      <c r="AN96">
        <f>AN$2*EXP(- AN$1 * ($B96*_c1+$C96*_c2+$D96*_c3+'Input spectra'!$Y95))</f>
        <v>1.3111971036445715E-2</v>
      </c>
      <c r="AO96">
        <f>AO$2*EXP(- AO$1 * ($B96*_c1+$C96*_c2+$D96*_c3+'Input spectra'!$Y95))</f>
        <v>1.2924540161233069E-2</v>
      </c>
      <c r="AP96">
        <f>AP$2*EXP(- AP$1 * ($B96*_c1+$C96*_c2+$D96*_c3+'Input spectra'!$Y95))</f>
        <v>1.2738547405008334E-2</v>
      </c>
      <c r="AQ96">
        <f>AQ$2*EXP(- AQ$1 * ($B96*_c1+$C96*_c2+$D96*_c3+'Input spectra'!$Y95))</f>
        <v>1.2553983543118697E-2</v>
      </c>
      <c r="AR96">
        <f>AR$2*EXP(- AR$1 * ($B96*_c1+$C96*_c2+$D96*_c3+'Input spectra'!$Y95))</f>
        <v>1.2370839405165606E-2</v>
      </c>
      <c r="AS96">
        <f>AS$2*EXP(- AS$1 * ($B96*_c1+$C96*_c2+$D96*_c3+'Input spectra'!$Y95))</f>
        <v>1.218910587470166E-2</v>
      </c>
      <c r="AT96">
        <f>AT$2*EXP(- AT$1 * ($B96*_c1+$C96*_c2+$D96*_c3+'Input spectra'!$Y95))</f>
        <v>1.2008773888929127E-2</v>
      </c>
      <c r="AU96">
        <f>AU$2*EXP(- AU$1 * ($B96*_c1+$C96*_c2+$D96*_c3+'Input spectra'!$Y95))</f>
        <v>1.1829834438400065E-2</v>
      </c>
      <c r="AV96">
        <f>AV$2*EXP(- AV$1 * ($B96*_c1+$C96*_c2+$D96*_c3+'Input spectra'!$Y95))</f>
        <v>1.1652278566718138E-2</v>
      </c>
      <c r="AW96">
        <f>AW$2*EXP(- AW$1 * ($B96*_c1+$C96*_c2+$D96*_c3+'Input spectra'!$Y95))</f>
        <v>1.1476097370241944E-2</v>
      </c>
      <c r="AX96">
        <f>AX$2*EXP(- AX$1 * ($B96*_c1+$C96*_c2+$D96*_c3+'Input spectra'!$Y95))</f>
        <v>1.1301281997790029E-2</v>
      </c>
      <c r="AY96">
        <f>AY$2*EXP(- AY$1 * ($B96*_c1+$C96*_c2+$D96*_c3+'Input spectra'!$Y95))</f>
        <v>1.0045048895846872E-2</v>
      </c>
      <c r="AZ96">
        <f>AZ$2*EXP(- AZ$1 * ($B96*_c1+$C96*_c2+$D96*_c3+'Input spectra'!$Y95))</f>
        <v>8.5823571786112478E-3</v>
      </c>
      <c r="BA96">
        <f>BA$2*EXP(- BA$1 * ($B96*_c1+$C96*_c2+$D96*_c3+'Input spectra'!$Y95))</f>
        <v>7.7249587660756661E-3</v>
      </c>
      <c r="BB96">
        <f>BB$2*EXP(- BB$1 * ($B96*_c1+$C96*_c2+$D96*_c3+'Input spectra'!$Y95))</f>
        <v>7.0755066309461257E-3</v>
      </c>
      <c r="BC96">
        <f>BC$2*EXP(- BC$1 * ($B96*_c1+$C96*_c2+$D96*_c3+'Input spectra'!$Y95))</f>
        <v>6.5448537754735636E-3</v>
      </c>
      <c r="BD96">
        <f>BD$2*EXP(- BD$1 * ($B96*_c1+$C96*_c2+$D96*_c3+'Input spectra'!$Y95))</f>
        <v>6.0943561849268642E-3</v>
      </c>
      <c r="BE96">
        <f>BE$2*EXP(- BE$1 * ($B96*_c1+$C96*_c2+$D96*_c3+'Input spectra'!$Y95))</f>
        <v>5.702838508830208E-3</v>
      </c>
      <c r="BF96">
        <f>BF$2*EXP(- BF$1 * ($B96*_c1+$C96*_c2+$D96*_c3+'Input spectra'!$Y95))</f>
        <v>5.3570996826208493E-3</v>
      </c>
      <c r="BG96">
        <f>BG$2*EXP(- BG$1 * ($B96*_c1+$C96*_c2+$D96*_c3+'Input spectra'!$Y95))</f>
        <v>5.0482012559641947E-3</v>
      </c>
      <c r="BH96">
        <f>BH$2*EXP(- BH$1 * ($B96*_c1+$C96*_c2+$D96*_c3+'Input spectra'!$Y95))</f>
        <v>4.7697327511256379E-3</v>
      </c>
      <c r="BI96">
        <f>BI$2*EXP(- BI$1 * ($B96*_c1+$C96*_c2+$D96*_c3+'Input spectra'!$Y95))</f>
        <v>4.5168981371259912E-3</v>
      </c>
      <c r="BJ96">
        <f>BJ$2*EXP(- BJ$1 * ($B96*_c1+$C96*_c2+$D96*_c3+'Input spectra'!$Y95))</f>
        <v>4.2859913362299365E-3</v>
      </c>
      <c r="BK96">
        <f>BK$2*EXP(- BK$1 * ($B96*_c1+$C96*_c2+$D96*_c3+'Input spectra'!$Y95))</f>
        <v>4.0740746505911864E-3</v>
      </c>
      <c r="BL96">
        <f>BL$2*EXP(- BL$1 * ($B96*_c1+$C96*_c2+$D96*_c3+'Input spectra'!$Y95))</f>
        <v>3.8787711321749963E-3</v>
      </c>
      <c r="BM96">
        <f>BM$2*EXP(- BM$1 * ($B96*_c1+$C96*_c2+$D96*_c3+'Input spectra'!$Y95))</f>
        <v>3.698124791613148E-3</v>
      </c>
      <c r="BN96">
        <f>BN$2*EXP(- BN$1 * ($B96*_c1+$C96*_c2+$D96*_c3+'Input spectra'!$Y95))</f>
        <v>3.5305031703967587E-3</v>
      </c>
      <c r="BO96">
        <f>BO$2*EXP(- BO$1 * ($B96*_c1+$C96*_c2+$D96*_c3+'Input spectra'!$Y95))</f>
        <v>3.3745274384442588E-3</v>
      </c>
      <c r="BP96">
        <f>BP$2*EXP(- BP$1 * ($B96*_c1+$C96*_c2+$D96*_c3+'Input spectra'!$Y95))</f>
        <v>3.22902098613742E-3</v>
      </c>
      <c r="BQ96">
        <f>BQ$2*EXP(- BQ$1 * ($B96*_c1+$C96*_c2+$D96*_c3+'Input spectra'!$Y95))</f>
        <v>3.0929708050929277E-3</v>
      </c>
      <c r="BR96">
        <f>BR$2*EXP(- BR$1 * ($B96*_c1+$C96*_c2+$D96*_c3+'Input spectra'!$Y95))</f>
        <v>2.9654979350529848E-3</v>
      </c>
      <c r="BS96">
        <f>BS$2*EXP(- BS$1 * ($B96*_c1+$C96*_c2+$D96*_c3+'Input spectra'!$Y95))</f>
        <v>2.8458344792778789E-3</v>
      </c>
      <c r="BT96">
        <f>BT$2*EXP(- BT$1 * ($B96*_c1+$C96*_c2+$D96*_c3+'Input spectra'!$Y95))</f>
        <v>2.7333054710710894E-3</v>
      </c>
      <c r="BU96">
        <f>BU$2*EXP(- BU$1 * ($B96*_c1+$C96*_c2+$D96*_c3+'Input spectra'!$Y95))</f>
        <v>2.6273143846295074E-3</v>
      </c>
      <c r="BV96">
        <f>BV$2*EXP(- BV$1 * ($B96*_c1+$C96*_c2+$D96*_c3+'Input spectra'!$Y95))</f>
        <v>2.5273314256017672E-3</v>
      </c>
      <c r="BW96">
        <f>BW$2*EXP(- BW$1 * ($B96*_c1+$C96*_c2+$D96*_c3+'Input spectra'!$Y95))</f>
        <v>2.4328839710451404E-3</v>
      </c>
      <c r="BX96">
        <f>BX$2*EXP(- BX$1 * ($B96*_c1+$C96*_c2+$D96*_c3+'Input spectra'!$Y95))</f>
        <v>2.3435486920278278E-3</v>
      </c>
      <c r="BY96">
        <f>BY$2*EXP(- BY$1 * ($B96*_c1+$C96*_c2+$D96*_c3+'Input spectra'!$Y95))</f>
        <v>2.2589450082982549E-3</v>
      </c>
      <c r="BZ96">
        <f>BZ$2*EXP(- BZ$1 * ($B96*_c1+$C96*_c2+$D96*_c3+'Input spectra'!$Y95))</f>
        <v>2.1787296082781062E-3</v>
      </c>
      <c r="CA96">
        <f>CA$2*EXP(- CA$1 * ($B96*_c1+$C96*_c2+$D96*_c3+'Input spectra'!$Y95))</f>
        <v>2.1025918290138454E-3</v>
      </c>
      <c r="CB96">
        <f>CB$2*EXP(- CB$1 * ($B96*_c1+$C96*_c2+$D96*_c3+'Input spectra'!$Y95))</f>
        <v>2.0302497362560097E-3</v>
      </c>
      <c r="CC96">
        <f>CC$2*EXP(- CC$1 * ($B96*_c1+$C96*_c2+$D96*_c3+'Input spectra'!$Y95))</f>
        <v>1.9614467790297916E-3</v>
      </c>
      <c r="CD96">
        <f>CD$2*EXP(- CD$1 * ($B96*_c1+$C96*_c2+$D96*_c3+'Input spectra'!$Y95))</f>
        <v>1.895948919028076E-3</v>
      </c>
      <c r="CE96">
        <f>CE$2*EXP(- CE$1 * ($B96*_c1+$C96*_c2+$D96*_c3+'Input spectra'!$Y95))</f>
        <v>1.8335421550840396E-3</v>
      </c>
      <c r="CF96">
        <f>CF$2*EXP(- CF$1 * ($B96*_c1+$C96*_c2+$D96*_c3+'Input spectra'!$Y95))</f>
        <v>1.7740303784181508E-3</v>
      </c>
      <c r="CG96">
        <f>CG$2*EXP(- CG$1 * ($B96*_c1+$C96*_c2+$D96*_c3+'Input spectra'!$Y95))</f>
        <v>1.7172335064223009E-3</v>
      </c>
      <c r="CH96">
        <f>CH$2*EXP(- CH$1 * ($B96*_c1+$C96*_c2+$D96*_c3+'Input spectra'!$Y95))</f>
        <v>1.6629858522564207E-3</v>
      </c>
      <c r="CI96">
        <f>CI$2*EXP(- CI$1 * ($B96*_c1+$C96*_c2+$D96*_c3+'Input spectra'!$Y95))</f>
        <v>1.611134695089984E-3</v>
      </c>
      <c r="CJ96">
        <f>CJ$2*EXP(- CJ$1 * ($B96*_c1+$C96*_c2+$D96*_c3+'Input spectra'!$Y95))</f>
        <v>1.5615390218681054E-3</v>
      </c>
      <c r="CK96">
        <f>CK$2*EXP(- CK$1 * ($B96*_c1+$C96*_c2+$D96*_c3+'Input spectra'!$Y95))</f>
        <v>1.5140684163543702E-3</v>
      </c>
      <c r="CL96">
        <f>CL$2*EXP(- CL$1 * ($B96*_c1+$C96*_c2+$D96*_c3+'Input spectra'!$Y95))</f>
        <v>1.4686020751535176E-3</v>
      </c>
      <c r="CM96">
        <f>CM$2*EXP(- CM$1 * ($B96*_c1+$C96*_c2+$D96*_c3+'Input spectra'!$Y95))</f>
        <v>1.4250279336403436E-3</v>
      </c>
      <c r="CN96">
        <f>CN$2*EXP(- CN$1 * ($B96*_c1+$C96*_c2+$D96*_c3+'Input spectra'!$Y95))</f>
        <v>1.3832418873656951E-3</v>
      </c>
      <c r="CO96">
        <f>CO$2*EXP(- CO$1 * ($B96*_c1+$C96*_c2+$D96*_c3+'Input spectra'!$Y95))</f>
        <v>1.3431470966917851E-3</v>
      </c>
      <c r="CP96">
        <f>CP$2*EXP(- CP$1 * ($B96*_c1+$C96*_c2+$D96*_c3+'Input spectra'!$Y95))</f>
        <v>1.304653364217509E-3</v>
      </c>
      <c r="CQ96">
        <f>CQ$2*EXP(- CQ$1 * ($B96*_c1+$C96*_c2+$D96*_c3+'Input spectra'!$Y95))</f>
        <v>1.2676765760609617E-3</v>
      </c>
      <c r="CR96">
        <f>CR$2*EXP(- CR$1 * ($B96*_c1+$C96*_c2+$D96*_c3+'Input spectra'!$Y95))</f>
        <v>1.2321381993270534E-3</v>
      </c>
      <c r="CS96">
        <f>CS$2*EXP(- CS$1 * ($B96*_c1+$C96*_c2+$D96*_c3+'Input spectra'!$Y95))</f>
        <v>7.9318593738151883E-4</v>
      </c>
      <c r="CT96">
        <f>CT$2*EXP(- CT$1 * ($B96*_c1+$C96*_c2+$D96*_c3+'Input spectra'!$Y95))</f>
        <v>5.1511519167332567E-4</v>
      </c>
      <c r="CU96">
        <f>CU$2*EXP(- CU$1 * ($B96*_c1+$C96*_c2+$D96*_c3+'Input spectra'!$Y95))</f>
        <v>3.5668762595857643E-4</v>
      </c>
      <c r="CV96">
        <f>CV$2*EXP(- CV$1 * ($B96*_c1+$C96*_c2+$D96*_c3+'Input spectra'!$Y95))</f>
        <v>2.4809851745270577E-4</v>
      </c>
      <c r="CW96">
        <f>CW$2*EXP(- CW$1 * ($B96*_c1+$C96*_c2+$D96*_c3+'Input spectra'!$Y95))</f>
        <v>1.6937984129657125E-4</v>
      </c>
      <c r="CX96">
        <f>CX$2*EXP(- CX$1 * ($B96*_c1+$C96*_c2+$D96*_c3+'Input spectra'!$Y95))</f>
        <v>1.1132644151592622E-4</v>
      </c>
      <c r="CY96">
        <f>CY$2*EXP(- CY$1 * ($B96*_c1+$C96*_c2+$D96*_c3+'Input spectra'!$Y95))</f>
        <v>6.874210208353657E-5</v>
      </c>
      <c r="CZ96">
        <f>CZ$2*EXP(- CZ$1 * ($B96*_c1+$C96*_c2+$D96*_c3+'Input spectra'!$Y95))</f>
        <v>3.8327740127593281E-5</v>
      </c>
      <c r="DA96">
        <f>DA$2*EXP(- DA$1 * ($B96*_c1+$C96*_c2+$D96*_c3+'Input spectra'!$Y95))</f>
        <v>1.7819497962281456E-5</v>
      </c>
      <c r="DB96">
        <f>DB$2*EXP(- DB$1 * ($B96*_c1+$C96*_c2+$D96*_c3+'Input spectra'!$Y95))</f>
        <v>5.5754125259710865E-6</v>
      </c>
      <c r="DC96">
        <f>DC$2*EXP(- DC$1 * ($B96*_c1+$C96*_c2+$D96*_c3+'Input spectra'!$Y95))</f>
        <v>3.5410797605866063E-7</v>
      </c>
      <c r="DD96">
        <f>DD$2*EXP(- DD$1 * ($B96*_c1+$C96*_c2+$D96*_c3+'Input spectra'!$Y95))</f>
        <v>0</v>
      </c>
      <c r="DE96">
        <f>DE$2*EXP(- DE$1 * ($B96*_c1+$C96*_c2+$D96*_c3+'Input spectra'!$Y95))</f>
        <v>0</v>
      </c>
      <c r="DF96">
        <f>DF$2*EXP(- DF$1 * ($B96*_c1+$C96*_c2+$D96*_c3+'Input spectra'!$Y95))</f>
        <v>0</v>
      </c>
      <c r="DG96">
        <f>DG$2*EXP(- DG$1 * ($B96*_c1+$C96*_c2+$D96*_c3+'Input spectra'!$Y95))</f>
        <v>0</v>
      </c>
      <c r="DH96">
        <f>DH$2*EXP(- DH$1 * ($B96*_c1+$C96*_c2+$D96*_c3+'Input spectra'!$Y95))</f>
        <v>0</v>
      </c>
      <c r="DI96">
        <f>DI$2*EXP(- DI$1 * ($B96*_c1+$C96*_c2+$D96*_c3+'Input spectra'!$Y95))</f>
        <v>0</v>
      </c>
      <c r="DJ96">
        <f>DJ$2*EXP(- DJ$1 * ($B96*_c1+$C96*_c2+$D96*_c3+'Input spectra'!$Y95))</f>
        <v>0</v>
      </c>
      <c r="DK96">
        <f>DK$2*EXP(- DK$1 * ($B96*_c1+$C96*_c2+$D96*_c3+'Input spectra'!$Y95))</f>
        <v>0</v>
      </c>
      <c r="DL96">
        <f>DL$2*EXP(- DL$1 * ($B96*_c1+$C96*_c2+$D96*_c3+'Input spectra'!$Y95))</f>
        <v>0</v>
      </c>
      <c r="DM96">
        <f>DM$2*EXP(- DM$1 * ($B96*_c1+$C96*_c2+$D96*_c3+'Input spectra'!$Y95))</f>
        <v>0</v>
      </c>
      <c r="DN96">
        <f>DN$2*EXP(- DN$1 * ($B96*_c1+$C96*_c2+$D96*_c3+'Input spectra'!$Y95))</f>
        <v>0</v>
      </c>
      <c r="DO96">
        <f>DO$2*EXP(- DO$1 * ($B96*_c1+$C96*_c2+$D96*_c3+'Input spectra'!$Y95))</f>
        <v>0</v>
      </c>
      <c r="DP96">
        <f>DP$2*EXP(- DP$1 * ($B96*_c1+$C96*_c2+$D96*_c3+'Input spectra'!$Y95))</f>
        <v>0</v>
      </c>
      <c r="DQ96">
        <f>DQ$2*EXP(- DQ$1 * ($B96*_c1+$C96*_c2+$D96*_c3+'Input spectra'!$Y95))</f>
        <v>0</v>
      </c>
      <c r="DR96">
        <f>DR$2*EXP(- DR$1 * ($B96*_c1+$C96*_c2+$D96*_c3+'Input spectra'!$Y95))</f>
        <v>0</v>
      </c>
      <c r="DS96">
        <f>DS$2*EXP(- DS$1 * ($B96*_c1+$C96*_c2+$D96*_c3+'Input spectra'!$Y95))</f>
        <v>0</v>
      </c>
      <c r="DT96">
        <f>DT$2*EXP(- DT$1 * ($B96*_c1+$C96*_c2+$D96*_c3+'Input spectra'!$Y95))</f>
        <v>0</v>
      </c>
      <c r="DU96">
        <f>DU$2*EXP(- DU$1 * ($B96*_c1+$C96*_c2+$D96*_c3+'Input spectra'!$Y95))</f>
        <v>0</v>
      </c>
      <c r="DV96">
        <f>DV$2*EXP(- DV$1 * ($B96*_c1+$C96*_c2+$D96*_c3+'Input spectra'!$Y95))</f>
        <v>0</v>
      </c>
      <c r="DW96">
        <f>DW$2*EXP(- DW$1 * ($B96*_c1+$C96*_c2+$D96*_c3+'Input spectra'!$Y95))</f>
        <v>0</v>
      </c>
      <c r="DX96">
        <f>DX$2*EXP(- DX$1 * ($B96*_c1+$C96*_c2+$D96*_c3+'Input spectra'!$Y95))</f>
        <v>0</v>
      </c>
      <c r="DY96">
        <f>DY$2*EXP(- DY$1 * ($B96*_c1+$C96*_c2+$D96*_c3+'Input spectra'!$Y95))</f>
        <v>0</v>
      </c>
      <c r="DZ96">
        <f>DZ$2*EXP(- DZ$1 * ($B96*_c1+$C96*_c2+$D96*_c3+'Input spectra'!$Y95))</f>
        <v>0</v>
      </c>
      <c r="EA96">
        <f>EA$2*EXP(- EA$1 * ($B96*_c1+$C96*_c2+$D96*_c3+'Input spectra'!$Y95))</f>
        <v>0</v>
      </c>
      <c r="EB96">
        <f>EB$2*EXP(- EB$1 * ($B96*_c1+$C96*_c2+$D96*_c3+'Input spectra'!$Y95))</f>
        <v>0</v>
      </c>
      <c r="EC96">
        <f>EC$2*EXP(- EC$1 * ($B96*_c1+$C96*_c2+$D96*_c3+'Input spectra'!$Y95))</f>
        <v>0</v>
      </c>
      <c r="ED96">
        <f>ED$2*EXP(- ED$1 * ($B96*_c1+$C96*_c2+$D96*_c3+'Input spectra'!$Y95))</f>
        <v>0</v>
      </c>
      <c r="EE96">
        <f>EE$2*EXP(- EE$1 * ($B96*_c1+$C96*_c2+$D96*_c3+'Input spectra'!$Y95))</f>
        <v>0</v>
      </c>
      <c r="EF96">
        <f>EF$2*EXP(- EF$1 * ($B96*_c1+$C96*_c2+$D96*_c3+'Input spectra'!$Y95))</f>
        <v>0</v>
      </c>
      <c r="EG96">
        <f>EG$2*EXP(- EG$1 * ($B96*_c1+$C96*_c2+$D96*_c3+'Input spectra'!$Y95))</f>
        <v>0</v>
      </c>
      <c r="EH96">
        <f>EH$2*EXP(- EH$1 * ($B96*_c1+$C96*_c2+$D96*_c3+'Input spectra'!$Y95))</f>
        <v>0</v>
      </c>
      <c r="EI96">
        <f>EI$2*EXP(- EI$1 * ($B96*_c1+$C96*_c2+$D96*_c3+'Input spectra'!$Y95))</f>
        <v>0</v>
      </c>
      <c r="EJ96">
        <f>EJ$2*EXP(- EJ$1 * ($B96*_c1+$C96*_c2+$D96*_c3+'Input spectra'!$Y95))</f>
        <v>0</v>
      </c>
      <c r="EK96">
        <f>EK$2*EXP(- EK$1 * ($B96*_c1+$C96*_c2+$D96*_c3+'Input spectra'!$Y95))</f>
        <v>0</v>
      </c>
      <c r="EL96">
        <f>EL$2*EXP(- EL$1 * ($B96*_c1+$C96*_c2+$D96*_c3+'Input spectra'!$Y95))</f>
        <v>0</v>
      </c>
      <c r="EM96">
        <f>EM$2*EXP(- EM$1 * ($B96*_c1+$C96*_c2+$D96*_c3+'Input spectra'!$Y95))</f>
        <v>0</v>
      </c>
      <c r="EN96">
        <f>EN$2*EXP(- EN$1 * ($B96*_c1+$C96*_c2+$D96*_c3+'Input spectra'!$Y95))</f>
        <v>0</v>
      </c>
      <c r="EO96">
        <f>EO$2*EXP(- EO$1 * ($B96*_c1+$C96*_c2+$D96*_c3+'Input spectra'!$Y95))</f>
        <v>0</v>
      </c>
      <c r="EP96">
        <f>EP$2*EXP(- EP$1 * ($B96*_c1+$C96*_c2+$D96*_c3+'Input spectra'!$Y95))</f>
        <v>0</v>
      </c>
      <c r="EQ96">
        <f>EQ$2*EXP(- EQ$1 * ($B96*_c1+$C96*_c2+$D96*_c3+'Input spectra'!$Y95))</f>
        <v>0</v>
      </c>
      <c r="ER96">
        <f>ER$2*EXP(- ER$1 * ($B96*_c1+$C96*_c2+$D96*_c3+'Input spectra'!$Y95))</f>
        <v>0</v>
      </c>
      <c r="ES96">
        <f>ES$2*EXP(- ES$1 * ($B96*_c1+$C96*_c2+$D96*_c3+'Input spectra'!$Y95))</f>
        <v>0</v>
      </c>
      <c r="ET96">
        <f>ET$2*EXP(- ET$1 * ($B96*_c1+$C96*_c2+$D96*_c3+'Input spectra'!$Y95))</f>
        <v>0</v>
      </c>
      <c r="EU96">
        <f>EU$2*EXP(- EU$1 * ($B96*_c1+$C96*_c2+$D96*_c3+'Input spectra'!$Y95))</f>
        <v>0</v>
      </c>
      <c r="EV96">
        <f>EV$2*EXP(- EV$1 * ($B96*_c1+$C96*_c2+$D96*_c3+'Input spectra'!$Y95))</f>
        <v>0</v>
      </c>
      <c r="EW96">
        <f>EW$2*EXP(- EW$1 * ($B96*_c1+$C96*_c2+$D96*_c3+'Input spectra'!$Y95))</f>
        <v>0</v>
      </c>
      <c r="EX96">
        <f>EX$2*EXP(- EX$1 * ($B96*_c1+$C96*_c2+$D96*_c3+'Input spectra'!$Y95))</f>
        <v>0</v>
      </c>
      <c r="EY96">
        <f>EY$2*EXP(- EY$1 * ($B96*_c1+$C96*_c2+$D96*_c3+'Input spectra'!$Y95))</f>
        <v>0</v>
      </c>
      <c r="FA96">
        <f t="shared" si="1"/>
        <v>0.8779983301206078</v>
      </c>
      <c r="FD96">
        <f>(1-EXP(-($B96*_c1+$C96*_c2+$D96*_c3+'Input spectra'!$Y95)*_t))/2</f>
        <v>1.1309917651108725E-2</v>
      </c>
      <c r="FE96">
        <f>LN(1-FD96)/(-($B96*_c1+$C96*_c2+$D96*_c3+'Input spectra'!$Y95))</f>
        <v>0.24857005692018058</v>
      </c>
    </row>
    <row r="97" spans="1:161" x14ac:dyDescent="0.25">
      <c r="A97">
        <v>750</v>
      </c>
      <c r="B97">
        <f>'Input spectra'!B96</f>
        <v>0</v>
      </c>
      <c r="C97">
        <f>'Input spectra'!D96</f>
        <v>0</v>
      </c>
      <c r="D97">
        <f>'Input spectra'!F96</f>
        <v>0</v>
      </c>
      <c r="E97">
        <f>E$2*EXP(- E$1 * ($B97*_c1+$C97*_c2+$D97*_c3+'Input spectra'!$Y96))</f>
        <v>2.0653927966864227E-2</v>
      </c>
      <c r="F97">
        <f>F$2*EXP(- F$1 * ($B97*_c1+$C97*_c2+$D97*_c3+'Input spectra'!$Y96))</f>
        <v>2.0409746343242469E-2</v>
      </c>
      <c r="G97">
        <f>G$2*EXP(- G$1 * ($B97*_c1+$C97*_c2+$D97*_c3+'Input spectra'!$Y96))</f>
        <v>2.0167366165287449E-2</v>
      </c>
      <c r="H97">
        <f>H$2*EXP(- H$1 * ($B97*_c1+$C97*_c2+$D97*_c3+'Input spectra'!$Y96))</f>
        <v>1.9926776063007287E-2</v>
      </c>
      <c r="I97">
        <f>I$2*EXP(- I$1 * ($B97*_c1+$C97*_c2+$D97*_c3+'Input spectra'!$Y96))</f>
        <v>1.968796473272932E-2</v>
      </c>
      <c r="J97">
        <f>J$2*EXP(- J$1 * ($B97*_c1+$C97*_c2+$D97*_c3+'Input spectra'!$Y96))</f>
        <v>1.9450920936731356E-2</v>
      </c>
      <c r="K97">
        <f>K$2*EXP(- K$1 * ($B97*_c1+$C97*_c2+$D97*_c3+'Input spectra'!$Y96))</f>
        <v>1.9215633502874845E-2</v>
      </c>
      <c r="L97">
        <f>L$2*EXP(- L$1 * ($B97*_c1+$C97*_c2+$D97*_c3+'Input spectra'!$Y96))</f>
        <v>1.8982091324240054E-2</v>
      </c>
      <c r="M97">
        <f>M$2*EXP(- M$1 * ($B97*_c1+$C97*_c2+$D97*_c3+'Input spectra'!$Y96))</f>
        <v>1.8750283358763203E-2</v>
      </c>
      <c r="N97">
        <f>N$2*EXP(- N$1 * ($B97*_c1+$C97*_c2+$D97*_c3+'Input spectra'!$Y96))</f>
        <v>1.8520198628875564E-2</v>
      </c>
      <c r="O97">
        <f>O$2*EXP(- O$1 * ($B97*_c1+$C97*_c2+$D97*_c3+'Input spectra'!$Y96))</f>
        <v>1.8291826221144489E-2</v>
      </c>
      <c r="P97">
        <f>P$2*EXP(- P$1 * ($B97*_c1+$C97*_c2+$D97*_c3+'Input spectra'!$Y96))</f>
        <v>1.8065155285916366E-2</v>
      </c>
      <c r="Q97">
        <f>Q$2*EXP(- Q$1 * ($B97*_c1+$C97*_c2+$D97*_c3+'Input spectra'!$Y96))</f>
        <v>1.7840175036961555E-2</v>
      </c>
      <c r="R97">
        <f>R$2*EXP(- R$1 * ($B97*_c1+$C97*_c2+$D97*_c3+'Input spectra'!$Y96))</f>
        <v>1.7616874751121159E-2</v>
      </c>
      <c r="S97">
        <f>S$2*EXP(- S$1 * ($B97*_c1+$C97*_c2+$D97*_c3+'Input spectra'!$Y96))</f>
        <v>1.7395243767955742E-2</v>
      </c>
      <c r="T97">
        <f>T$2*EXP(- T$1 * ($B97*_c1+$C97*_c2+$D97*_c3+'Input spectra'!$Y96))</f>
        <v>1.717527148939595E-2</v>
      </c>
      <c r="U97">
        <f>U$2*EXP(- U$1 * ($B97*_c1+$C97*_c2+$D97*_c3+'Input spectra'!$Y96))</f>
        <v>1.6956947379394995E-2</v>
      </c>
      <c r="V97">
        <f>V$2*EXP(- V$1 * ($B97*_c1+$C97*_c2+$D97*_c3+'Input spectra'!$Y96))</f>
        <v>1.6740260963583008E-2</v>
      </c>
      <c r="W97">
        <f>W$2*EXP(- W$1 * ($B97*_c1+$C97*_c2+$D97*_c3+'Input spectra'!$Y96))</f>
        <v>1.6525201828923287E-2</v>
      </c>
      <c r="X97">
        <f>X$2*EXP(- X$1 * ($B97*_c1+$C97*_c2+$D97*_c3+'Input spectra'!$Y96))</f>
        <v>1.6311759623370368E-2</v>
      </c>
      <c r="Y97">
        <f>Y$2*EXP(- Y$1 * ($B97*_c1+$C97*_c2+$D97*_c3+'Input spectra'!$Y96))</f>
        <v>1.6099924055529954E-2</v>
      </c>
      <c r="Z97">
        <f>Z$2*EXP(- Z$1 * ($B97*_c1+$C97*_c2+$D97*_c3+'Input spectra'!$Y96))</f>
        <v>1.5889684894320681E-2</v>
      </c>
      <c r="AA97">
        <f>AA$2*EXP(- AA$1 * ($B97*_c1+$C97*_c2+$D97*_c3+'Input spectra'!$Y96))</f>
        <v>1.5681031968637699E-2</v>
      </c>
      <c r="AB97">
        <f>AB$2*EXP(- AB$1 * ($B97*_c1+$C97*_c2+$D97*_c3+'Input spectra'!$Y96))</f>
        <v>1.5473955167018084E-2</v>
      </c>
      <c r="AC97">
        <f>AC$2*EXP(- AC$1 * ($B97*_c1+$C97*_c2+$D97*_c3+'Input spectra'!$Y96))</f>
        <v>1.5268444437308038E-2</v>
      </c>
      <c r="AD97">
        <f>AD$2*EXP(- AD$1 * ($B97*_c1+$C97*_c2+$D97*_c3+'Input spectra'!$Y96))</f>
        <v>1.5064489786331904E-2</v>
      </c>
      <c r="AE97">
        <f>AE$2*EXP(- AE$1 * ($B97*_c1+$C97*_c2+$D97*_c3+'Input spectra'!$Y96))</f>
        <v>1.4862081279562952E-2</v>
      </c>
      <c r="AF97">
        <f>AF$2*EXP(- AF$1 * ($B97*_c1+$C97*_c2+$D97*_c3+'Input spectra'!$Y96))</f>
        <v>1.4661209040795951E-2</v>
      </c>
      <c r="AG97">
        <f>AG$2*EXP(- AG$1 * ($B97*_c1+$C97*_c2+$D97*_c3+'Input spectra'!$Y96))</f>
        <v>1.4461863251821517E-2</v>
      </c>
      <c r="AH97">
        <f>AH$2*EXP(- AH$1 * ($B97*_c1+$C97*_c2+$D97*_c3+'Input spectra'!$Y96))</f>
        <v>1.4264034152102183E-2</v>
      </c>
      <c r="AI97">
        <f>AI$2*EXP(- AI$1 * ($B97*_c1+$C97*_c2+$D97*_c3+'Input spectra'!$Y96))</f>
        <v>1.4067712038450281E-2</v>
      </c>
      <c r="AJ97">
        <f>AJ$2*EXP(- AJ$1 * ($B97*_c1+$C97*_c2+$D97*_c3+'Input spectra'!$Y96))</f>
        <v>1.3872887264707512E-2</v>
      </c>
      <c r="AK97">
        <f>AK$2*EXP(- AK$1 * ($B97*_c1+$C97*_c2+$D97*_c3+'Input spectra'!$Y96))</f>
        <v>1.3679550241426263E-2</v>
      </c>
      <c r="AL97">
        <f>AL$2*EXP(- AL$1 * ($B97*_c1+$C97*_c2+$D97*_c3+'Input spectra'!$Y96))</f>
        <v>1.3487691435552642E-2</v>
      </c>
      <c r="AM97">
        <f>AM$2*EXP(- AM$1 * ($B97*_c1+$C97*_c2+$D97*_c3+'Input spectra'!$Y96))</f>
        <v>1.3297301370111255E-2</v>
      </c>
      <c r="AN97">
        <f>AN$2*EXP(- AN$1 * ($B97*_c1+$C97*_c2+$D97*_c3+'Input spectra'!$Y96))</f>
        <v>1.3108370623891641E-2</v>
      </c>
      <c r="AO97">
        <f>AO$2*EXP(- AO$1 * ($B97*_c1+$C97*_c2+$D97*_c3+'Input spectra'!$Y96))</f>
        <v>1.2920889831136435E-2</v>
      </c>
      <c r="AP97">
        <f>AP$2*EXP(- AP$1 * ($B97*_c1+$C97*_c2+$D97*_c3+'Input spectra'!$Y96))</f>
        <v>1.2734849681231203E-2</v>
      </c>
      <c r="AQ97">
        <f>AQ$2*EXP(- AQ$1 * ($B97*_c1+$C97*_c2+$D97*_c3+'Input spectra'!$Y96))</f>
        <v>1.2550240918395964E-2</v>
      </c>
      <c r="AR97">
        <f>AR$2*EXP(- AR$1 * ($B97*_c1+$C97*_c2+$D97*_c3+'Input spectra'!$Y96))</f>
        <v>1.2367054341378358E-2</v>
      </c>
      <c r="AS97">
        <f>AS$2*EXP(- AS$1 * ($B97*_c1+$C97*_c2+$D97*_c3+'Input spectra'!$Y96))</f>
        <v>1.2185280803148513E-2</v>
      </c>
      <c r="AT97">
        <f>AT$2*EXP(- AT$1 * ($B97*_c1+$C97*_c2+$D97*_c3+'Input spectra'!$Y96))</f>
        <v>1.2004911210595527E-2</v>
      </c>
      <c r="AU97">
        <f>AU$2*EXP(- AU$1 * ($B97*_c1+$C97*_c2+$D97*_c3+'Input spectra'!$Y96))</f>
        <v>1.1825936524225589E-2</v>
      </c>
      <c r="AV97">
        <f>AV$2*EXP(- AV$1 * ($B97*_c1+$C97*_c2+$D97*_c3+'Input spectra'!$Y96))</f>
        <v>1.1648347757861778E-2</v>
      </c>
      <c r="AW97">
        <f>AW$2*EXP(- AW$1 * ($B97*_c1+$C97*_c2+$D97*_c3+'Input spectra'!$Y96))</f>
        <v>1.1472135978345441E-2</v>
      </c>
      <c r="AX97">
        <f>AX$2*EXP(- AX$1 * ($B97*_c1+$C97*_c2+$D97*_c3+'Input spectra'!$Y96))</f>
        <v>1.1297292305239199E-2</v>
      </c>
      <c r="AY97">
        <f>AY$2*EXP(- AY$1 * ($B97*_c1+$C97*_c2+$D97*_c3+'Input spectra'!$Y96))</f>
        <v>1.004142390105266E-2</v>
      </c>
      <c r="AZ97">
        <f>AZ$2*EXP(- AZ$1 * ($B97*_c1+$C97*_c2+$D97*_c3+'Input spectra'!$Y96))</f>
        <v>8.5791927140266185E-3</v>
      </c>
      <c r="BA97">
        <f>BA$2*EXP(- BA$1 * ($B97*_c1+$C97*_c2+$D97*_c3+'Input spectra'!$Y96))</f>
        <v>7.7220498479331169E-3</v>
      </c>
      <c r="BB97">
        <f>BB$2*EXP(- BB$1 * ($B97*_c1+$C97*_c2+$D97*_c3+'Input spectra'!$Y96))</f>
        <v>7.0727867743185287E-3</v>
      </c>
      <c r="BC97">
        <f>BC$2*EXP(- BC$1 * ($B97*_c1+$C97*_c2+$D97*_c3+'Input spectra'!$Y96))</f>
        <v>6.5422865699537999E-3</v>
      </c>
      <c r="BD97">
        <f>BD$2*EXP(- BD$1 * ($B97*_c1+$C97*_c2+$D97*_c3+'Input spectra'!$Y96))</f>
        <v>6.0919178857566855E-3</v>
      </c>
      <c r="BE97">
        <f>BE$2*EXP(- BE$1 * ($B97*_c1+$C97*_c2+$D97*_c3+'Input spectra'!$Y96))</f>
        <v>5.7005121232609783E-3</v>
      </c>
      <c r="BF97">
        <f>BF$2*EXP(- BF$1 * ($B97*_c1+$C97*_c2+$D97*_c3+'Input spectra'!$Y96))</f>
        <v>5.3548723187466325E-3</v>
      </c>
      <c r="BG97">
        <f>BG$2*EXP(- BG$1 * ($B97*_c1+$C97*_c2+$D97*_c3+'Input spectra'!$Y96))</f>
        <v>5.0460627311646336E-3</v>
      </c>
      <c r="BH97">
        <f>BH$2*EXP(- BH$1 * ($B97*_c1+$C97*_c2+$D97*_c3+'Input spectra'!$Y96))</f>
        <v>4.7676747817751502E-3</v>
      </c>
      <c r="BI97">
        <f>BI$2*EXP(- BI$1 * ($B97*_c1+$C97*_c2+$D97*_c3+'Input spectra'!$Y96))</f>
        <v>4.5149138304806172E-3</v>
      </c>
      <c r="BJ97">
        <f>BJ$2*EXP(- BJ$1 * ($B97*_c1+$C97*_c2+$D97*_c3+'Input spectra'!$Y96))</f>
        <v>4.2840748535270326E-3</v>
      </c>
      <c r="BK97">
        <f>BK$2*EXP(- BK$1 * ($B97*_c1+$C97*_c2+$D97*_c3+'Input spectra'!$Y96))</f>
        <v>4.0722209737176079E-3</v>
      </c>
      <c r="BL97">
        <f>BL$2*EXP(- BL$1 * ($B97*_c1+$C97*_c2+$D97*_c3+'Input spectra'!$Y96))</f>
        <v>3.87697589630011E-3</v>
      </c>
      <c r="BM97">
        <f>BM$2*EXP(- BM$1 * ($B97*_c1+$C97*_c2+$D97*_c3+'Input spectra'!$Y96))</f>
        <v>3.696384161627451E-3</v>
      </c>
      <c r="BN97">
        <f>BN$2*EXP(- BN$1 * ($B97*_c1+$C97*_c2+$D97*_c3+'Input spectra'!$Y96))</f>
        <v>3.5288137474629622E-3</v>
      </c>
      <c r="BO97">
        <f>BO$2*EXP(- BO$1 * ($B97*_c1+$C97*_c2+$D97*_c3+'Input spectra'!$Y96))</f>
        <v>3.3728861878584266E-3</v>
      </c>
      <c r="BP97">
        <f>BP$2*EXP(- BP$1 * ($B97*_c1+$C97*_c2+$D97*_c3+'Input spectra'!$Y96))</f>
        <v>3.227425180649703E-3</v>
      </c>
      <c r="BQ97">
        <f>BQ$2*EXP(- BQ$1 * ($B97*_c1+$C97*_c2+$D97*_c3+'Input spectra'!$Y96))</f>
        <v>3.0914179796865549E-3</v>
      </c>
      <c r="BR97">
        <f>BR$2*EXP(- BR$1 * ($B97*_c1+$C97*_c2+$D97*_c3+'Input spectra'!$Y96))</f>
        <v>2.9639858503762075E-3</v>
      </c>
      <c r="BS97">
        <f>BS$2*EXP(- BS$1 * ($B97*_c1+$C97*_c2+$D97*_c3+'Input spectra'!$Y96))</f>
        <v>2.844361091718877E-3</v>
      </c>
      <c r="BT97">
        <f>BT$2*EXP(- BT$1 * ($B97*_c1+$C97*_c2+$D97*_c3+'Input spectra'!$Y96))</f>
        <v>2.7318689080078544E-3</v>
      </c>
      <c r="BU97">
        <f>BU$2*EXP(- BU$1 * ($B97*_c1+$C97*_c2+$D97*_c3+'Input spectra'!$Y96))</f>
        <v>2.6259129237641032E-3</v>
      </c>
      <c r="BV97">
        <f>BV$2*EXP(- BV$1 * ($B97*_c1+$C97*_c2+$D97*_c3+'Input spectra'!$Y96))</f>
        <v>2.5259634775562693E-3</v>
      </c>
      <c r="BW97">
        <f>BW$2*EXP(- BW$1 * ($B97*_c1+$C97*_c2+$D97*_c3+'Input spectra'!$Y96))</f>
        <v>2.4315480645900537E-3</v>
      </c>
      <c r="BX97">
        <f>BX$2*EXP(- BX$1 * ($B97*_c1+$C97*_c2+$D97*_c3+'Input spectra'!$Y96))</f>
        <v>2.3422434614557316E-3</v>
      </c>
      <c r="BY97">
        <f>BY$2*EXP(- BY$1 * ($B97*_c1+$C97*_c2+$D97*_c3+'Input spectra'!$Y96))</f>
        <v>2.2576691825610343E-3</v>
      </c>
      <c r="BZ97">
        <f>BZ$2*EXP(- BZ$1 * ($B97*_c1+$C97*_c2+$D97*_c3+'Input spectra'!$Y96))</f>
        <v>2.1774820015857655E-3</v>
      </c>
      <c r="CA97">
        <f>CA$2*EXP(- CA$1 * ($B97*_c1+$C97*_c2+$D97*_c3+'Input spectra'!$Y96))</f>
        <v>2.1013713326535921E-3</v>
      </c>
      <c r="CB97">
        <f>CB$2*EXP(- CB$1 * ($B97*_c1+$C97*_c2+$D97*_c3+'Input spectra'!$Y96))</f>
        <v>2.0290553114371375E-3</v>
      </c>
      <c r="CC97">
        <f>CC$2*EXP(- CC$1 * ($B97*_c1+$C97*_c2+$D97*_c3+'Input spectra'!$Y96))</f>
        <v>1.9602774505963383E-3</v>
      </c>
      <c r="CD97">
        <f>CD$2*EXP(- CD$1 * ($B97*_c1+$C97*_c2+$D97*_c3+'Input spectra'!$Y96))</f>
        <v>1.8948037699098952E-3</v>
      </c>
      <c r="CE97">
        <f>CE$2*EXP(- CE$1 * ($B97*_c1+$C97*_c2+$D97*_c3+'Input spectra'!$Y96))</f>
        <v>1.8324203213796516E-3</v>
      </c>
      <c r="CF97">
        <f>CF$2*EXP(- CF$1 * ($B97*_c1+$C97*_c2+$D97*_c3+'Input spectra'!$Y96))</f>
        <v>1.772931045020888E-3</v>
      </c>
      <c r="CG97">
        <f>CG$2*EXP(- CG$1 * ($B97*_c1+$C97*_c2+$D97*_c3+'Input spectra'!$Y96))</f>
        <v>1.7161559031158918E-3</v>
      </c>
      <c r="CH97">
        <f>CH$2*EXP(- CH$1 * ($B97*_c1+$C97*_c2+$D97*_c3+'Input spectra'!$Y96))</f>
        <v>1.6619292502180003E-3</v>
      </c>
      <c r="CI97">
        <f>CI$2*EXP(- CI$1 * ($B97*_c1+$C97*_c2+$D97*_c3+'Input spectra'!$Y96))</f>
        <v>1.6100984037482056E-3</v>
      </c>
      <c r="CJ97">
        <f>CJ$2*EXP(- CJ$1 * ($B97*_c1+$C97*_c2+$D97*_c3+'Input spectra'!$Y96))</f>
        <v>1.5605223860719576E-3</v>
      </c>
      <c r="CK97">
        <f>CK$2*EXP(- CK$1 * ($B97*_c1+$C97*_c2+$D97*_c3+'Input spectra'!$Y96))</f>
        <v>1.5130708138148747E-3</v>
      </c>
      <c r="CL97">
        <f>CL$2*EXP(- CL$1 * ($B97*_c1+$C97*_c2+$D97*_c3+'Input spectra'!$Y96))</f>
        <v>1.4676229141259221E-3</v>
      </c>
      <c r="CM97">
        <f>CM$2*EXP(- CM$1 * ($B97*_c1+$C97*_c2+$D97*_c3+'Input spectra'!$Y96))</f>
        <v>1.4240666508189754E-3</v>
      </c>
      <c r="CN97">
        <f>CN$2*EXP(- CN$1 * ($B97*_c1+$C97*_c2+$D97*_c3+'Input spectra'!$Y96))</f>
        <v>1.3822979459674517E-3</v>
      </c>
      <c r="CO97">
        <f>CO$2*EXP(- CO$1 * ($B97*_c1+$C97*_c2+$D97*_c3+'Input spectra'!$Y96))</f>
        <v>1.3422199847074497E-3</v>
      </c>
      <c r="CP97">
        <f>CP$2*EXP(- CP$1 * ($B97*_c1+$C97*_c2+$D97*_c3+'Input spectra'!$Y96))</f>
        <v>1.3037425928128007E-3</v>
      </c>
      <c r="CQ97">
        <f>CQ$2*EXP(- CQ$1 * ($B97*_c1+$C97*_c2+$D97*_c3+'Input spectra'!$Y96))</f>
        <v>1.2667816781115331E-3</v>
      </c>
      <c r="CR97">
        <f>CR$2*EXP(- CR$1 * ($B97*_c1+$C97*_c2+$D97*_c3+'Input spectra'!$Y96))</f>
        <v>1.2312587280736309E-3</v>
      </c>
      <c r="CS97">
        <f>CS$2*EXP(- CS$1 * ($B97*_c1+$C97*_c2+$D97*_c3+'Input spectra'!$Y96))</f>
        <v>7.9261356065854103E-4</v>
      </c>
      <c r="CT97">
        <f>CT$2*EXP(- CT$1 * ($B97*_c1+$C97*_c2+$D97*_c3+'Input spectra'!$Y96))</f>
        <v>5.1473943670317975E-4</v>
      </c>
      <c r="CU97">
        <f>CU$2*EXP(- CU$1 * ($B97*_c1+$C97*_c2+$D97*_c3+'Input spectra'!$Y96))</f>
        <v>3.5642464056976427E-4</v>
      </c>
      <c r="CV97">
        <f>CV$2*EXP(- CV$1 * ($B97*_c1+$C97*_c2+$D97*_c3+'Input spectra'!$Y96))</f>
        <v>2.4791364943087181E-4</v>
      </c>
      <c r="CW97">
        <f>CW$2*EXP(- CW$1 * ($B97*_c1+$C97*_c2+$D97*_c3+'Input spectra'!$Y96))</f>
        <v>1.6925230163191557E-4</v>
      </c>
      <c r="CX97">
        <f>CX$2*EXP(- CX$1 * ($B97*_c1+$C97*_c2+$D97*_c3+'Input spectra'!$Y96))</f>
        <v>1.1124174204957729E-4</v>
      </c>
      <c r="CY97">
        <f>CY$2*EXP(- CY$1 * ($B97*_c1+$C97*_c2+$D97*_c3+'Input spectra'!$Y96))</f>
        <v>6.8689262693822403E-5</v>
      </c>
      <c r="CZ97">
        <f>CZ$2*EXP(- CZ$1 * ($B97*_c1+$C97*_c2+$D97*_c3+'Input spectra'!$Y96))</f>
        <v>3.8297978572984908E-5</v>
      </c>
      <c r="DA97">
        <f>DA$2*EXP(- DA$1 * ($B97*_c1+$C97*_c2+$D97*_c3+'Input spectra'!$Y96))</f>
        <v>1.7805521380634795E-5</v>
      </c>
      <c r="DB97">
        <f>DB$2*EXP(- DB$1 * ($B97*_c1+$C97*_c2+$D97*_c3+'Input spectra'!$Y96))</f>
        <v>5.5709957824748626E-6</v>
      </c>
      <c r="DC97">
        <f>DC$2*EXP(- DC$1 * ($B97*_c1+$C97*_c2+$D97*_c3+'Input spectra'!$Y96))</f>
        <v>3.538246816681422E-7</v>
      </c>
      <c r="DD97">
        <f>DD$2*EXP(- DD$1 * ($B97*_c1+$C97*_c2+$D97*_c3+'Input spectra'!$Y96))</f>
        <v>0</v>
      </c>
      <c r="DE97">
        <f>DE$2*EXP(- DE$1 * ($B97*_c1+$C97*_c2+$D97*_c3+'Input spectra'!$Y96))</f>
        <v>0</v>
      </c>
      <c r="DF97">
        <f>DF$2*EXP(- DF$1 * ($B97*_c1+$C97*_c2+$D97*_c3+'Input spectra'!$Y96))</f>
        <v>0</v>
      </c>
      <c r="DG97">
        <f>DG$2*EXP(- DG$1 * ($B97*_c1+$C97*_c2+$D97*_c3+'Input spectra'!$Y96))</f>
        <v>0</v>
      </c>
      <c r="DH97">
        <f>DH$2*EXP(- DH$1 * ($B97*_c1+$C97*_c2+$D97*_c3+'Input spectra'!$Y96))</f>
        <v>0</v>
      </c>
      <c r="DI97">
        <f>DI$2*EXP(- DI$1 * ($B97*_c1+$C97*_c2+$D97*_c3+'Input spectra'!$Y96))</f>
        <v>0</v>
      </c>
      <c r="DJ97">
        <f>DJ$2*EXP(- DJ$1 * ($B97*_c1+$C97*_c2+$D97*_c3+'Input spectra'!$Y96))</f>
        <v>0</v>
      </c>
      <c r="DK97">
        <f>DK$2*EXP(- DK$1 * ($B97*_c1+$C97*_c2+$D97*_c3+'Input spectra'!$Y96))</f>
        <v>0</v>
      </c>
      <c r="DL97">
        <f>DL$2*EXP(- DL$1 * ($B97*_c1+$C97*_c2+$D97*_c3+'Input spectra'!$Y96))</f>
        <v>0</v>
      </c>
      <c r="DM97">
        <f>DM$2*EXP(- DM$1 * ($B97*_c1+$C97*_c2+$D97*_c3+'Input spectra'!$Y96))</f>
        <v>0</v>
      </c>
      <c r="DN97">
        <f>DN$2*EXP(- DN$1 * ($B97*_c1+$C97*_c2+$D97*_c3+'Input spectra'!$Y96))</f>
        <v>0</v>
      </c>
      <c r="DO97">
        <f>DO$2*EXP(- DO$1 * ($B97*_c1+$C97*_c2+$D97*_c3+'Input spectra'!$Y96))</f>
        <v>0</v>
      </c>
      <c r="DP97">
        <f>DP$2*EXP(- DP$1 * ($B97*_c1+$C97*_c2+$D97*_c3+'Input spectra'!$Y96))</f>
        <v>0</v>
      </c>
      <c r="DQ97">
        <f>DQ$2*EXP(- DQ$1 * ($B97*_c1+$C97*_c2+$D97*_c3+'Input spectra'!$Y96))</f>
        <v>0</v>
      </c>
      <c r="DR97">
        <f>DR$2*EXP(- DR$1 * ($B97*_c1+$C97*_c2+$D97*_c3+'Input spectra'!$Y96))</f>
        <v>0</v>
      </c>
      <c r="DS97">
        <f>DS$2*EXP(- DS$1 * ($B97*_c1+$C97*_c2+$D97*_c3+'Input spectra'!$Y96))</f>
        <v>0</v>
      </c>
      <c r="DT97">
        <f>DT$2*EXP(- DT$1 * ($B97*_c1+$C97*_c2+$D97*_c3+'Input spectra'!$Y96))</f>
        <v>0</v>
      </c>
      <c r="DU97">
        <f>DU$2*EXP(- DU$1 * ($B97*_c1+$C97*_c2+$D97*_c3+'Input spectra'!$Y96))</f>
        <v>0</v>
      </c>
      <c r="DV97">
        <f>DV$2*EXP(- DV$1 * ($B97*_c1+$C97*_c2+$D97*_c3+'Input spectra'!$Y96))</f>
        <v>0</v>
      </c>
      <c r="DW97">
        <f>DW$2*EXP(- DW$1 * ($B97*_c1+$C97*_c2+$D97*_c3+'Input spectra'!$Y96))</f>
        <v>0</v>
      </c>
      <c r="DX97">
        <f>DX$2*EXP(- DX$1 * ($B97*_c1+$C97*_c2+$D97*_c3+'Input spectra'!$Y96))</f>
        <v>0</v>
      </c>
      <c r="DY97">
        <f>DY$2*EXP(- DY$1 * ($B97*_c1+$C97*_c2+$D97*_c3+'Input spectra'!$Y96))</f>
        <v>0</v>
      </c>
      <c r="DZ97">
        <f>DZ$2*EXP(- DZ$1 * ($B97*_c1+$C97*_c2+$D97*_c3+'Input spectra'!$Y96))</f>
        <v>0</v>
      </c>
      <c r="EA97">
        <f>EA$2*EXP(- EA$1 * ($B97*_c1+$C97*_c2+$D97*_c3+'Input spectra'!$Y96))</f>
        <v>0</v>
      </c>
      <c r="EB97">
        <f>EB$2*EXP(- EB$1 * ($B97*_c1+$C97*_c2+$D97*_c3+'Input spectra'!$Y96))</f>
        <v>0</v>
      </c>
      <c r="EC97">
        <f>EC$2*EXP(- EC$1 * ($B97*_c1+$C97*_c2+$D97*_c3+'Input spectra'!$Y96))</f>
        <v>0</v>
      </c>
      <c r="ED97">
        <f>ED$2*EXP(- ED$1 * ($B97*_c1+$C97*_c2+$D97*_c3+'Input spectra'!$Y96))</f>
        <v>0</v>
      </c>
      <c r="EE97">
        <f>EE$2*EXP(- EE$1 * ($B97*_c1+$C97*_c2+$D97*_c3+'Input spectra'!$Y96))</f>
        <v>0</v>
      </c>
      <c r="EF97">
        <f>EF$2*EXP(- EF$1 * ($B97*_c1+$C97*_c2+$D97*_c3+'Input spectra'!$Y96))</f>
        <v>0</v>
      </c>
      <c r="EG97">
        <f>EG$2*EXP(- EG$1 * ($B97*_c1+$C97*_c2+$D97*_c3+'Input spectra'!$Y96))</f>
        <v>0</v>
      </c>
      <c r="EH97">
        <f>EH$2*EXP(- EH$1 * ($B97*_c1+$C97*_c2+$D97*_c3+'Input spectra'!$Y96))</f>
        <v>0</v>
      </c>
      <c r="EI97">
        <f>EI$2*EXP(- EI$1 * ($B97*_c1+$C97*_c2+$D97*_c3+'Input spectra'!$Y96))</f>
        <v>0</v>
      </c>
      <c r="EJ97">
        <f>EJ$2*EXP(- EJ$1 * ($B97*_c1+$C97*_c2+$D97*_c3+'Input spectra'!$Y96))</f>
        <v>0</v>
      </c>
      <c r="EK97">
        <f>EK$2*EXP(- EK$1 * ($B97*_c1+$C97*_c2+$D97*_c3+'Input spectra'!$Y96))</f>
        <v>0</v>
      </c>
      <c r="EL97">
        <f>EL$2*EXP(- EL$1 * ($B97*_c1+$C97*_c2+$D97*_c3+'Input spectra'!$Y96))</f>
        <v>0</v>
      </c>
      <c r="EM97">
        <f>EM$2*EXP(- EM$1 * ($B97*_c1+$C97*_c2+$D97*_c3+'Input spectra'!$Y96))</f>
        <v>0</v>
      </c>
      <c r="EN97">
        <f>EN$2*EXP(- EN$1 * ($B97*_c1+$C97*_c2+$D97*_c3+'Input spectra'!$Y96))</f>
        <v>0</v>
      </c>
      <c r="EO97">
        <f>EO$2*EXP(- EO$1 * ($B97*_c1+$C97*_c2+$D97*_c3+'Input spectra'!$Y96))</f>
        <v>0</v>
      </c>
      <c r="EP97">
        <f>EP$2*EXP(- EP$1 * ($B97*_c1+$C97*_c2+$D97*_c3+'Input spectra'!$Y96))</f>
        <v>0</v>
      </c>
      <c r="EQ97">
        <f>EQ$2*EXP(- EQ$1 * ($B97*_c1+$C97*_c2+$D97*_c3+'Input spectra'!$Y96))</f>
        <v>0</v>
      </c>
      <c r="ER97">
        <f>ER$2*EXP(- ER$1 * ($B97*_c1+$C97*_c2+$D97*_c3+'Input spectra'!$Y96))</f>
        <v>0</v>
      </c>
      <c r="ES97">
        <f>ES$2*EXP(- ES$1 * ($B97*_c1+$C97*_c2+$D97*_c3+'Input spectra'!$Y96))</f>
        <v>0</v>
      </c>
      <c r="ET97">
        <f>ET$2*EXP(- ET$1 * ($B97*_c1+$C97*_c2+$D97*_c3+'Input spectra'!$Y96))</f>
        <v>0</v>
      </c>
      <c r="EU97">
        <f>EU$2*EXP(- EU$1 * ($B97*_c1+$C97*_c2+$D97*_c3+'Input spectra'!$Y96))</f>
        <v>0</v>
      </c>
      <c r="EV97">
        <f>EV$2*EXP(- EV$1 * ($B97*_c1+$C97*_c2+$D97*_c3+'Input spectra'!$Y96))</f>
        <v>0</v>
      </c>
      <c r="EW97">
        <f>EW$2*EXP(- EW$1 * ($B97*_c1+$C97*_c2+$D97*_c3+'Input spectra'!$Y96))</f>
        <v>0</v>
      </c>
      <c r="EX97">
        <f>EX$2*EXP(- EX$1 * ($B97*_c1+$C97*_c2+$D97*_c3+'Input spectra'!$Y96))</f>
        <v>0</v>
      </c>
      <c r="EY97">
        <f>EY$2*EXP(- EY$1 * ($B97*_c1+$C97*_c2+$D97*_c3+'Input spectra'!$Y96))</f>
        <v>0</v>
      </c>
      <c r="FA97">
        <f t="shared" si="1"/>
        <v>0.87780925254716424</v>
      </c>
      <c r="FD97">
        <f>(1-EXP(-($B97*_c1+$C97*_c2+$D97*_c3+'Input spectra'!$Y96)*_t))/2</f>
        <v>1.1329089804081038E-2</v>
      </c>
      <c r="FE97">
        <f>LN(1-FD97)/(-($B97*_c1+$C97*_c2+$D97*_c3+'Input spectra'!$Y96))</f>
        <v>0.24856760505023198</v>
      </c>
    </row>
    <row r="98" spans="1:161" x14ac:dyDescent="0.25">
      <c r="A98">
        <v>755</v>
      </c>
      <c r="B98">
        <f>'Input spectra'!B97</f>
        <v>0</v>
      </c>
      <c r="C98">
        <f>'Input spectra'!D97</f>
        <v>0</v>
      </c>
      <c r="D98">
        <f>'Input spectra'!F97</f>
        <v>0</v>
      </c>
      <c r="E98">
        <f>E$2*EXP(- E$1 * ($B98*_c1+$C98*_c2+$D98*_c3+'Input spectra'!$Y97))</f>
        <v>2.0653927966864227E-2</v>
      </c>
      <c r="F98">
        <f>F$2*EXP(- F$1 * ($B98*_c1+$C98*_c2+$D98*_c3+'Input spectra'!$Y97))</f>
        <v>2.0409586198834456E-2</v>
      </c>
      <c r="G98">
        <f>G$2*EXP(- G$1 * ($B98*_c1+$C98*_c2+$D98*_c3+'Input spectra'!$Y97))</f>
        <v>2.0167049681369374E-2</v>
      </c>
      <c r="H98">
        <f>H$2*EXP(- H$1 * ($B98*_c1+$C98*_c2+$D98*_c3+'Input spectra'!$Y97))</f>
        <v>1.9926307002295324E-2</v>
      </c>
      <c r="I98">
        <f>I$2*EXP(- I$1 * ($B98*_c1+$C98*_c2+$D98*_c3+'Input spectra'!$Y97))</f>
        <v>1.9687346816113338E-2</v>
      </c>
      <c r="J98">
        <f>J$2*EXP(- J$1 * ($B98*_c1+$C98*_c2+$D98*_c3+'Input spectra'!$Y97))</f>
        <v>1.9450157843627729E-2</v>
      </c>
      <c r="K98">
        <f>K$2*EXP(- K$1 * ($B98*_c1+$C98*_c2+$D98*_c3+'Input spectra'!$Y97))</f>
        <v>1.9214728871576728E-2</v>
      </c>
      <c r="L98">
        <f>L$2*EXP(- L$1 * ($B98*_c1+$C98*_c2+$D98*_c3+'Input spectra'!$Y97))</f>
        <v>1.898104875226507E-2</v>
      </c>
      <c r="M98">
        <f>M$2*EXP(- M$1 * ($B98*_c1+$C98*_c2+$D98*_c3+'Input spectra'!$Y97))</f>
        <v>1.8749106403198618E-2</v>
      </c>
      <c r="N98">
        <f>N$2*EXP(- N$1 * ($B98*_c1+$C98*_c2+$D98*_c3+'Input spectra'!$Y97))</f>
        <v>1.8518890806720919E-2</v>
      </c>
      <c r="O98">
        <f>O$2*EXP(- O$1 * ($B98*_c1+$C98*_c2+$D98*_c3+'Input spectra'!$Y97))</f>
        <v>1.8290391009651717E-2</v>
      </c>
      <c r="P98">
        <f>P$2*EXP(- P$1 * ($B98*_c1+$C98*_c2+$D98*_c3+'Input spectra'!$Y97))</f>
        <v>1.8063596122927433E-2</v>
      </c>
      <c r="Q98">
        <f>Q$2*EXP(- Q$1 * ($B98*_c1+$C98*_c2+$D98*_c3+'Input spectra'!$Y97))</f>
        <v>1.7838495321243607E-2</v>
      </c>
      <c r="R98">
        <f>R$2*EXP(- R$1 * ($B98*_c1+$C98*_c2+$D98*_c3+'Input spectra'!$Y97))</f>
        <v>1.761507784269923E-2</v>
      </c>
      <c r="S98">
        <f>S$2*EXP(- S$1 * ($B98*_c1+$C98*_c2+$D98*_c3+'Input spectra'!$Y97))</f>
        <v>1.7393332988443016E-2</v>
      </c>
      <c r="T98">
        <f>T$2*EXP(- T$1 * ($B98*_c1+$C98*_c2+$D98*_c3+'Input spectra'!$Y97))</f>
        <v>1.7173250122321577E-2</v>
      </c>
      <c r="U98">
        <f>U$2*EXP(- U$1 * ($B98*_c1+$C98*_c2+$D98*_c3+'Input spectra'!$Y97))</f>
        <v>1.6954818670529524E-2</v>
      </c>
      <c r="V98">
        <f>V$2*EXP(- V$1 * ($B98*_c1+$C98*_c2+$D98*_c3+'Input spectra'!$Y97))</f>
        <v>1.6738028121261409E-2</v>
      </c>
      <c r="W98">
        <f>W$2*EXP(- W$1 * ($B98*_c1+$C98*_c2+$D98*_c3+'Input spectra'!$Y97))</f>
        <v>1.652286802436561E-2</v>
      </c>
      <c r="X98">
        <f>X$2*EXP(- X$1 * ($B98*_c1+$C98*_c2+$D98*_c3+'Input spectra'!$Y97))</f>
        <v>1.630932799100002E-2</v>
      </c>
      <c r="Y98">
        <f>Y$2*EXP(- Y$1 * ($B98*_c1+$C98*_c2+$D98*_c3+'Input spectra'!$Y97))</f>
        <v>1.6097397693289651E-2</v>
      </c>
      <c r="Z98">
        <f>Z$2*EXP(- Z$1 * ($B98*_c1+$C98*_c2+$D98*_c3+'Input spectra'!$Y97))</f>
        <v>1.5887066863986058E-2</v>
      </c>
      <c r="AA98">
        <f>AA$2*EXP(- AA$1 * ($B98*_c1+$C98*_c2+$D98*_c3+'Input spectra'!$Y97))</f>
        <v>1.5678325296128615E-2</v>
      </c>
      <c r="AB98">
        <f>AB$2*EXP(- AB$1 * ($B98*_c1+$C98*_c2+$D98*_c3+'Input spectra'!$Y97))</f>
        <v>1.5471162842707612E-2</v>
      </c>
      <c r="AC98">
        <f>AC$2*EXP(- AC$1 * ($B98*_c1+$C98*_c2+$D98*_c3+'Input spectra'!$Y97))</f>
        <v>1.5265569416329202E-2</v>
      </c>
      <c r="AD98">
        <f>AD$2*EXP(- AD$1 * ($B98*_c1+$C98*_c2+$D98*_c3+'Input spectra'!$Y97))</f>
        <v>1.5061534988882117E-2</v>
      </c>
      <c r="AE98">
        <f>AE$2*EXP(- AE$1 * ($B98*_c1+$C98*_c2+$D98*_c3+'Input spectra'!$Y97))</f>
        <v>1.485904959120621E-2</v>
      </c>
      <c r="AF98">
        <f>AF$2*EXP(- AF$1 * ($B98*_c1+$C98*_c2+$D98*_c3+'Input spectra'!$Y97))</f>
        <v>1.4658103312762806E-2</v>
      </c>
      <c r="AG98">
        <f>AG$2*EXP(- AG$1 * ($B98*_c1+$C98*_c2+$D98*_c3+'Input spectra'!$Y97))</f>
        <v>1.4458686301306803E-2</v>
      </c>
      <c r="AH98">
        <f>AH$2*EXP(- AH$1 * ($B98*_c1+$C98*_c2+$D98*_c3+'Input spectra'!$Y97))</f>
        <v>1.426078876256056E-2</v>
      </c>
      <c r="AI98">
        <f>AI$2*EXP(- AI$1 * ($B98*_c1+$C98*_c2+$D98*_c3+'Input spectra'!$Y97))</f>
        <v>1.4064400959889565E-2</v>
      </c>
      <c r="AJ98">
        <f>AJ$2*EXP(- AJ$1 * ($B98*_c1+$C98*_c2+$D98*_c3+'Input spectra'!$Y97))</f>
        <v>1.3869513213979841E-2</v>
      </c>
      <c r="AK98">
        <f>AK$2*EXP(- AK$1 * ($B98*_c1+$C98*_c2+$D98*_c3+'Input spectra'!$Y97))</f>
        <v>1.367611590251709E-2</v>
      </c>
      <c r="AL98">
        <f>AL$2*EXP(- AL$1 * ($B98*_c1+$C98*_c2+$D98*_c3+'Input spectra'!$Y97))</f>
        <v>1.3484199459867598E-2</v>
      </c>
      <c r="AM98">
        <f>AM$2*EXP(- AM$1 * ($B98*_c1+$C98*_c2+$D98*_c3+'Input spectra'!$Y97))</f>
        <v>1.329375437676085E-2</v>
      </c>
      <c r="AN98">
        <f>AN$2*EXP(- AN$1 * ($B98*_c1+$C98*_c2+$D98*_c3+'Input spectra'!$Y97))</f>
        <v>1.3104771199973877E-2</v>
      </c>
      <c r="AO98">
        <f>AO$2*EXP(- AO$1 * ($B98*_c1+$C98*_c2+$D98*_c3+'Input spectra'!$Y97))</f>
        <v>1.2917240532017283E-2</v>
      </c>
      <c r="AP98">
        <f>AP$2*EXP(- AP$1 * ($B98*_c1+$C98*_c2+$D98*_c3+'Input spectra'!$Y97))</f>
        <v>1.2731153030823016E-2</v>
      </c>
      <c r="AQ98">
        <f>AQ$2*EXP(- AQ$1 * ($B98*_c1+$C98*_c2+$D98*_c3+'Input spectra'!$Y97))</f>
        <v>1.2546499409433804E-2</v>
      </c>
      <c r="AR98">
        <f>AR$2*EXP(- AR$1 * ($B98*_c1+$C98*_c2+$D98*_c3+'Input spectra'!$Y97))</f>
        <v>1.2363270435694249E-2</v>
      </c>
      <c r="AS98">
        <f>AS$2*EXP(- AS$1 * ($B98*_c1+$C98*_c2+$D98*_c3+'Input spectra'!$Y97))</f>
        <v>1.2181456931943661E-2</v>
      </c>
      <c r="AT98">
        <f>AT$2*EXP(- AT$1 * ($B98*_c1+$C98*_c2+$D98*_c3+'Input spectra'!$Y97))</f>
        <v>1.20010497747105E-2</v>
      </c>
      <c r="AU98">
        <f>AU$2*EXP(- AU$1 * ($B98*_c1+$C98*_c2+$D98*_c3+'Input spectra'!$Y97))</f>
        <v>1.1822039894408474E-2</v>
      </c>
      <c r="AV98">
        <f>AV$2*EXP(- AV$1 * ($B98*_c1+$C98*_c2+$D98*_c3+'Input spectra'!$Y97))</f>
        <v>1.1644418275034337E-2</v>
      </c>
      <c r="AW98">
        <f>AW$2*EXP(- AW$1 * ($B98*_c1+$C98*_c2+$D98*_c3+'Input spectra'!$Y97))</f>
        <v>1.1468175953867262E-2</v>
      </c>
      <c r="AX98">
        <f>AX$2*EXP(- AX$1 * ($B98*_c1+$C98*_c2+$D98*_c3+'Input spectra'!$Y97))</f>
        <v>1.1293304021169877E-2</v>
      </c>
      <c r="AY98">
        <f>AY$2*EXP(- AY$1 * ($B98*_c1+$C98*_c2+$D98*_c3+'Input spectra'!$Y97))</f>
        <v>1.0037800214424037E-2</v>
      </c>
      <c r="AZ98">
        <f>AZ$2*EXP(- AZ$1 * ($B98*_c1+$C98*_c2+$D98*_c3+'Input spectra'!$Y97))</f>
        <v>8.5760294162352049E-3</v>
      </c>
      <c r="BA98">
        <f>BA$2*EXP(- BA$1 * ($B98*_c1+$C98*_c2+$D98*_c3+'Input spectra'!$Y97))</f>
        <v>7.7191420251756767E-3</v>
      </c>
      <c r="BB98">
        <f>BB$2*EXP(- BB$1 * ($B98*_c1+$C98*_c2+$D98*_c3+'Input spectra'!$Y97))</f>
        <v>7.0700679632160765E-3</v>
      </c>
      <c r="BC98">
        <f>BC$2*EXP(- BC$1 * ($B98*_c1+$C98*_c2+$D98*_c3+'Input spectra'!$Y97))</f>
        <v>6.5397203714151588E-3</v>
      </c>
      <c r="BD98">
        <f>BD$2*EXP(- BD$1 * ($B98*_c1+$C98*_c2+$D98*_c3+'Input spectra'!$Y97))</f>
        <v>6.0894805621289072E-3</v>
      </c>
      <c r="BE98">
        <f>BE$2*EXP(- BE$1 * ($B98*_c1+$C98*_c2+$D98*_c3+'Input spectra'!$Y97))</f>
        <v>5.6981866867050895E-3</v>
      </c>
      <c r="BF98">
        <f>BF$2*EXP(- BF$1 * ($B98*_c1+$C98*_c2+$D98*_c3+'Input spectra'!$Y97))</f>
        <v>5.3526458809611821E-3</v>
      </c>
      <c r="BG98">
        <f>BG$2*EXP(- BG$1 * ($B98*_c1+$C98*_c2+$D98*_c3+'Input spectra'!$Y97))</f>
        <v>5.0439251122894012E-3</v>
      </c>
      <c r="BH98">
        <f>BH$2*EXP(- BH$1 * ($B98*_c1+$C98*_c2+$D98*_c3+'Input spectra'!$Y97))</f>
        <v>4.7656177003649472E-3</v>
      </c>
      <c r="BI98">
        <f>BI$2*EXP(- BI$1 * ($B98*_c1+$C98*_c2+$D98*_c3+'Input spectra'!$Y97))</f>
        <v>4.5129303955557818E-3</v>
      </c>
      <c r="BJ98">
        <f>BJ$2*EXP(- BJ$1 * ($B98*_c1+$C98*_c2+$D98*_c3+'Input spectra'!$Y97))</f>
        <v>4.2821592277801209E-3</v>
      </c>
      <c r="BK98">
        <f>BK$2*EXP(- BK$1 * ($B98*_c1+$C98*_c2+$D98*_c3+'Input spectra'!$Y97))</f>
        <v>4.0703681402546833E-3</v>
      </c>
      <c r="BL98">
        <f>BL$2*EXP(- BL$1 * ($B98*_c1+$C98*_c2+$D98*_c3+'Input spectra'!$Y97))</f>
        <v>3.8751814913254605E-3</v>
      </c>
      <c r="BM98">
        <f>BM$2*EXP(- BM$1 * ($B98*_c1+$C98*_c2+$D98*_c3+'Input spectra'!$Y97))</f>
        <v>3.6946443509198817E-3</v>
      </c>
      <c r="BN98">
        <f>BN$2*EXP(- BN$1 * ($B98*_c1+$C98*_c2+$D98*_c3+'Input spectra'!$Y97))</f>
        <v>3.5271251329549668E-3</v>
      </c>
      <c r="BO98">
        <f>BO$2*EXP(- BO$1 * ($B98*_c1+$C98*_c2+$D98*_c3+'Input spectra'!$Y97))</f>
        <v>3.3712457355187324E-3</v>
      </c>
      <c r="BP98">
        <f>BP$2*EXP(- BP$1 * ($B98*_c1+$C98*_c2+$D98*_c3+'Input spectra'!$Y97))</f>
        <v>3.2258301638205828E-3</v>
      </c>
      <c r="BQ98">
        <f>BQ$2*EXP(- BQ$1 * ($B98*_c1+$C98*_c2+$D98*_c3+'Input spectra'!$Y97))</f>
        <v>3.0898659338758848E-3</v>
      </c>
      <c r="BR98">
        <f>BR$2*EXP(- BR$1 * ($B98*_c1+$C98*_c2+$D98*_c3+'Input spectra'!$Y97))</f>
        <v>2.962474536699824E-3</v>
      </c>
      <c r="BS98">
        <f>BS$2*EXP(- BS$1 * ($B98*_c1+$C98*_c2+$D98*_c3+'Input spectra'!$Y97))</f>
        <v>2.8428884669838973E-3</v>
      </c>
      <c r="BT98">
        <f>BT$2*EXP(- BT$1 * ($B98*_c1+$C98*_c2+$D98*_c3+'Input spectra'!$Y97))</f>
        <v>2.7304330999694281E-3</v>
      </c>
      <c r="BU98">
        <f>BU$2*EXP(- BU$1 * ($B98*_c1+$C98*_c2+$D98*_c3+'Input spectra'!$Y97))</f>
        <v>2.624512210465329E-3</v>
      </c>
      <c r="BV98">
        <f>BV$2*EXP(- BV$1 * ($B98*_c1+$C98*_c2+$D98*_c3+'Input spectra'!$Y97))</f>
        <v>2.5245962699288423E-3</v>
      </c>
      <c r="BW98">
        <f>BW$2*EXP(- BW$1 * ($B98*_c1+$C98*_c2+$D98*_c3+'Input spectra'!$Y97))</f>
        <v>2.4302128916866214E-3</v>
      </c>
      <c r="BX98">
        <f>BX$2*EXP(- BX$1 * ($B98*_c1+$C98*_c2+$D98*_c3+'Input spectra'!$Y97))</f>
        <v>2.3409389578268633E-3</v>
      </c>
      <c r="BY98">
        <f>BY$2*EXP(- BY$1 * ($B98*_c1+$C98*_c2+$D98*_c3+'Input spectra'!$Y97))</f>
        <v>2.2563940773952791E-3</v>
      </c>
      <c r="BZ98">
        <f>BZ$2*EXP(- BZ$1 * ($B98*_c1+$C98*_c2+$D98*_c3+'Input spectra'!$Y97))</f>
        <v>2.1762351093108797E-3</v>
      </c>
      <c r="CA98">
        <f>CA$2*EXP(- CA$1 * ($B98*_c1+$C98*_c2+$D98*_c3+'Input spectra'!$Y97))</f>
        <v>2.1001515447576962E-3</v>
      </c>
      <c r="CB98">
        <f>CB$2*EXP(- CB$1 * ($B98*_c1+$C98*_c2+$D98*_c3+'Input spectra'!$Y97))</f>
        <v>2.02786158931539E-3</v>
      </c>
      <c r="CC98">
        <f>CC$2*EXP(- CC$1 * ($B98*_c1+$C98*_c2+$D98*_c3+'Input spectra'!$Y97))</f>
        <v>1.9591088192651481E-3</v>
      </c>
      <c r="CD98">
        <f>CD$2*EXP(- CD$1 * ($B98*_c1+$C98*_c2+$D98*_c3+'Input spectra'!$Y97))</f>
        <v>1.8936593124593501E-3</v>
      </c>
      <c r="CE98">
        <f>CE$2*EXP(- CE$1 * ($B98*_c1+$C98*_c2+$D98*_c3+'Input spectra'!$Y97))</f>
        <v>1.8312991740575535E-3</v>
      </c>
      <c r="CF98">
        <f>CF$2*EXP(- CF$1 * ($B98*_c1+$C98*_c2+$D98*_c3+'Input spectra'!$Y97))</f>
        <v>1.7718323928599424E-3</v>
      </c>
      <c r="CG98">
        <f>CG$2*EXP(- CG$1 * ($B98*_c1+$C98*_c2+$D98*_c3+'Input spectra'!$Y97))</f>
        <v>1.7150789760302083E-3</v>
      </c>
      <c r="CH98">
        <f>CH$2*EXP(- CH$1 * ($B98*_c1+$C98*_c2+$D98*_c3+'Input spectra'!$Y97))</f>
        <v>1.6608733195069205E-3</v>
      </c>
      <c r="CI98">
        <f>CI$2*EXP(- CI$1 * ($B98*_c1+$C98*_c2+$D98*_c3+'Input spectra'!$Y97))</f>
        <v>1.6090627789551335E-3</v>
      </c>
      <c r="CJ98">
        <f>CJ$2*EXP(- CJ$1 * ($B98*_c1+$C98*_c2+$D98*_c3+'Input spectra'!$Y97))</f>
        <v>1.5595064121538219E-3</v>
      </c>
      <c r="CK98">
        <f>CK$2*EXP(- CK$1 * ($B98*_c1+$C98*_c2+$D98*_c3+'Input spectra'!$Y97))</f>
        <v>1.5120738685843998E-3</v>
      </c>
      <c r="CL98">
        <f>CL$2*EXP(- CL$1 * ($B98*_c1+$C98*_c2+$D98*_c3+'Input spectra'!$Y97))</f>
        <v>1.4666444059343369E-3</v>
      </c>
      <c r="CM98">
        <f>CM$2*EXP(- CM$1 * ($B98*_c1+$C98*_c2+$D98*_c3+'Input spectra'!$Y97))</f>
        <v>1.423106016451327E-3</v>
      </c>
      <c r="CN98">
        <f>CN$2*EXP(- CN$1 * ($B98*_c1+$C98*_c2+$D98*_c3+'Input spectra'!$Y97))</f>
        <v>1.3813546487265124E-3</v>
      </c>
      <c r="CO98">
        <f>CO$2*EXP(- CO$1 * ($B98*_c1+$C98*_c2+$D98*_c3+'Input spectra'!$Y97))</f>
        <v>1.3412935126654074E-3</v>
      </c>
      <c r="CP98">
        <f>CP$2*EXP(- CP$1 * ($B98*_c1+$C98*_c2+$D98*_c3+'Input spectra'!$Y97))</f>
        <v>1.3028324572126482E-3</v>
      </c>
      <c r="CQ98">
        <f>CQ$2*EXP(- CQ$1 * ($B98*_c1+$C98*_c2+$D98*_c3+'Input spectra'!$Y97))</f>
        <v>1.2658874119023736E-3</v>
      </c>
      <c r="CR98">
        <f>CR$2*EXP(- CR$1 * ($B98*_c1+$C98*_c2+$D98*_c3+'Input spectra'!$Y97))</f>
        <v>1.2303798845660955E-3</v>
      </c>
      <c r="CS98">
        <f>CS$2*EXP(- CS$1 * ($B98*_c1+$C98*_c2+$D98*_c3+'Input spectra'!$Y97))</f>
        <v>7.9204159697253006E-4</v>
      </c>
      <c r="CT98">
        <f>CT$2*EXP(- CT$1 * ($B98*_c1+$C98*_c2+$D98*_c3+'Input spectra'!$Y97))</f>
        <v>5.1436395583055641E-4</v>
      </c>
      <c r="CU98">
        <f>CU$2*EXP(- CU$1 * ($B98*_c1+$C98*_c2+$D98*_c3+'Input spectra'!$Y97))</f>
        <v>3.5616184907978632E-4</v>
      </c>
      <c r="CV98">
        <f>CV$2*EXP(- CV$1 * ($B98*_c1+$C98*_c2+$D98*_c3+'Input spectra'!$Y97))</f>
        <v>2.4772891916151585E-4</v>
      </c>
      <c r="CW98">
        <f>CW$2*EXP(- CW$1 * ($B98*_c1+$C98*_c2+$D98*_c3+'Input spectra'!$Y97))</f>
        <v>1.6912485800210073E-4</v>
      </c>
      <c r="CX98">
        <f>CX$2*EXP(- CX$1 * ($B98*_c1+$C98*_c2+$D98*_c3+'Input spectra'!$Y97))</f>
        <v>1.1115710702433969E-4</v>
      </c>
      <c r="CY98">
        <f>CY$2*EXP(- CY$1 * ($B98*_c1+$C98*_c2+$D98*_c3+'Input spectra'!$Y97))</f>
        <v>6.8636463919699353E-5</v>
      </c>
      <c r="CZ98">
        <f>CZ$2*EXP(- CZ$1 * ($B98*_c1+$C98*_c2+$D98*_c3+'Input spectra'!$Y97))</f>
        <v>3.8268240128273724E-5</v>
      </c>
      <c r="DA98">
        <f>DA$2*EXP(- DA$1 * ($B98*_c1+$C98*_c2+$D98*_c3+'Input spectra'!$Y97))</f>
        <v>1.7791555761408922E-5</v>
      </c>
      <c r="DB98">
        <f>DB$2*EXP(- DB$1 * ($B98*_c1+$C98*_c2+$D98*_c3+'Input spectra'!$Y97))</f>
        <v>5.566582537844966E-6</v>
      </c>
      <c r="DC98">
        <f>DC$2*EXP(- DC$1 * ($B98*_c1+$C98*_c2+$D98*_c3+'Input spectra'!$Y97))</f>
        <v>3.5354161391954453E-7</v>
      </c>
      <c r="DD98">
        <f>DD$2*EXP(- DD$1 * ($B98*_c1+$C98*_c2+$D98*_c3+'Input spectra'!$Y97))</f>
        <v>0</v>
      </c>
      <c r="DE98">
        <f>DE$2*EXP(- DE$1 * ($B98*_c1+$C98*_c2+$D98*_c3+'Input spectra'!$Y97))</f>
        <v>0</v>
      </c>
      <c r="DF98">
        <f>DF$2*EXP(- DF$1 * ($B98*_c1+$C98*_c2+$D98*_c3+'Input spectra'!$Y97))</f>
        <v>0</v>
      </c>
      <c r="DG98">
        <f>DG$2*EXP(- DG$1 * ($B98*_c1+$C98*_c2+$D98*_c3+'Input spectra'!$Y97))</f>
        <v>0</v>
      </c>
      <c r="DH98">
        <f>DH$2*EXP(- DH$1 * ($B98*_c1+$C98*_c2+$D98*_c3+'Input spectra'!$Y97))</f>
        <v>0</v>
      </c>
      <c r="DI98">
        <f>DI$2*EXP(- DI$1 * ($B98*_c1+$C98*_c2+$D98*_c3+'Input spectra'!$Y97))</f>
        <v>0</v>
      </c>
      <c r="DJ98">
        <f>DJ$2*EXP(- DJ$1 * ($B98*_c1+$C98*_c2+$D98*_c3+'Input spectra'!$Y97))</f>
        <v>0</v>
      </c>
      <c r="DK98">
        <f>DK$2*EXP(- DK$1 * ($B98*_c1+$C98*_c2+$D98*_c3+'Input spectra'!$Y97))</f>
        <v>0</v>
      </c>
      <c r="DL98">
        <f>DL$2*EXP(- DL$1 * ($B98*_c1+$C98*_c2+$D98*_c3+'Input spectra'!$Y97))</f>
        <v>0</v>
      </c>
      <c r="DM98">
        <f>DM$2*EXP(- DM$1 * ($B98*_c1+$C98*_c2+$D98*_c3+'Input spectra'!$Y97))</f>
        <v>0</v>
      </c>
      <c r="DN98">
        <f>DN$2*EXP(- DN$1 * ($B98*_c1+$C98*_c2+$D98*_c3+'Input spectra'!$Y97))</f>
        <v>0</v>
      </c>
      <c r="DO98">
        <f>DO$2*EXP(- DO$1 * ($B98*_c1+$C98*_c2+$D98*_c3+'Input spectra'!$Y97))</f>
        <v>0</v>
      </c>
      <c r="DP98">
        <f>DP$2*EXP(- DP$1 * ($B98*_c1+$C98*_c2+$D98*_c3+'Input spectra'!$Y97))</f>
        <v>0</v>
      </c>
      <c r="DQ98">
        <f>DQ$2*EXP(- DQ$1 * ($B98*_c1+$C98*_c2+$D98*_c3+'Input spectra'!$Y97))</f>
        <v>0</v>
      </c>
      <c r="DR98">
        <f>DR$2*EXP(- DR$1 * ($B98*_c1+$C98*_c2+$D98*_c3+'Input spectra'!$Y97))</f>
        <v>0</v>
      </c>
      <c r="DS98">
        <f>DS$2*EXP(- DS$1 * ($B98*_c1+$C98*_c2+$D98*_c3+'Input spectra'!$Y97))</f>
        <v>0</v>
      </c>
      <c r="DT98">
        <f>DT$2*EXP(- DT$1 * ($B98*_c1+$C98*_c2+$D98*_c3+'Input spectra'!$Y97))</f>
        <v>0</v>
      </c>
      <c r="DU98">
        <f>DU$2*EXP(- DU$1 * ($B98*_c1+$C98*_c2+$D98*_c3+'Input spectra'!$Y97))</f>
        <v>0</v>
      </c>
      <c r="DV98">
        <f>DV$2*EXP(- DV$1 * ($B98*_c1+$C98*_c2+$D98*_c3+'Input spectra'!$Y97))</f>
        <v>0</v>
      </c>
      <c r="DW98">
        <f>DW$2*EXP(- DW$1 * ($B98*_c1+$C98*_c2+$D98*_c3+'Input spectra'!$Y97))</f>
        <v>0</v>
      </c>
      <c r="DX98">
        <f>DX$2*EXP(- DX$1 * ($B98*_c1+$C98*_c2+$D98*_c3+'Input spectra'!$Y97))</f>
        <v>0</v>
      </c>
      <c r="DY98">
        <f>DY$2*EXP(- DY$1 * ($B98*_c1+$C98*_c2+$D98*_c3+'Input spectra'!$Y97))</f>
        <v>0</v>
      </c>
      <c r="DZ98">
        <f>DZ$2*EXP(- DZ$1 * ($B98*_c1+$C98*_c2+$D98*_c3+'Input spectra'!$Y97))</f>
        <v>0</v>
      </c>
      <c r="EA98">
        <f>EA$2*EXP(- EA$1 * ($B98*_c1+$C98*_c2+$D98*_c3+'Input spectra'!$Y97))</f>
        <v>0</v>
      </c>
      <c r="EB98">
        <f>EB$2*EXP(- EB$1 * ($B98*_c1+$C98*_c2+$D98*_c3+'Input spectra'!$Y97))</f>
        <v>0</v>
      </c>
      <c r="EC98">
        <f>EC$2*EXP(- EC$1 * ($B98*_c1+$C98*_c2+$D98*_c3+'Input spectra'!$Y97))</f>
        <v>0</v>
      </c>
      <c r="ED98">
        <f>ED$2*EXP(- ED$1 * ($B98*_c1+$C98*_c2+$D98*_c3+'Input spectra'!$Y97))</f>
        <v>0</v>
      </c>
      <c r="EE98">
        <f>EE$2*EXP(- EE$1 * ($B98*_c1+$C98*_c2+$D98*_c3+'Input spectra'!$Y97))</f>
        <v>0</v>
      </c>
      <c r="EF98">
        <f>EF$2*EXP(- EF$1 * ($B98*_c1+$C98*_c2+$D98*_c3+'Input spectra'!$Y97))</f>
        <v>0</v>
      </c>
      <c r="EG98">
        <f>EG$2*EXP(- EG$1 * ($B98*_c1+$C98*_c2+$D98*_c3+'Input spectra'!$Y97))</f>
        <v>0</v>
      </c>
      <c r="EH98">
        <f>EH$2*EXP(- EH$1 * ($B98*_c1+$C98*_c2+$D98*_c3+'Input spectra'!$Y97))</f>
        <v>0</v>
      </c>
      <c r="EI98">
        <f>EI$2*EXP(- EI$1 * ($B98*_c1+$C98*_c2+$D98*_c3+'Input spectra'!$Y97))</f>
        <v>0</v>
      </c>
      <c r="EJ98">
        <f>EJ$2*EXP(- EJ$1 * ($B98*_c1+$C98*_c2+$D98*_c3+'Input spectra'!$Y97))</f>
        <v>0</v>
      </c>
      <c r="EK98">
        <f>EK$2*EXP(- EK$1 * ($B98*_c1+$C98*_c2+$D98*_c3+'Input spectra'!$Y97))</f>
        <v>0</v>
      </c>
      <c r="EL98">
        <f>EL$2*EXP(- EL$1 * ($B98*_c1+$C98*_c2+$D98*_c3+'Input spectra'!$Y97))</f>
        <v>0</v>
      </c>
      <c r="EM98">
        <f>EM$2*EXP(- EM$1 * ($B98*_c1+$C98*_c2+$D98*_c3+'Input spectra'!$Y97))</f>
        <v>0</v>
      </c>
      <c r="EN98">
        <f>EN$2*EXP(- EN$1 * ($B98*_c1+$C98*_c2+$D98*_c3+'Input spectra'!$Y97))</f>
        <v>0</v>
      </c>
      <c r="EO98">
        <f>EO$2*EXP(- EO$1 * ($B98*_c1+$C98*_c2+$D98*_c3+'Input spectra'!$Y97))</f>
        <v>0</v>
      </c>
      <c r="EP98">
        <f>EP$2*EXP(- EP$1 * ($B98*_c1+$C98*_c2+$D98*_c3+'Input spectra'!$Y97))</f>
        <v>0</v>
      </c>
      <c r="EQ98">
        <f>EQ$2*EXP(- EQ$1 * ($B98*_c1+$C98*_c2+$D98*_c3+'Input spectra'!$Y97))</f>
        <v>0</v>
      </c>
      <c r="ER98">
        <f>ER$2*EXP(- ER$1 * ($B98*_c1+$C98*_c2+$D98*_c3+'Input spectra'!$Y97))</f>
        <v>0</v>
      </c>
      <c r="ES98">
        <f>ES$2*EXP(- ES$1 * ($B98*_c1+$C98*_c2+$D98*_c3+'Input spectra'!$Y97))</f>
        <v>0</v>
      </c>
      <c r="ET98">
        <f>ET$2*EXP(- ET$1 * ($B98*_c1+$C98*_c2+$D98*_c3+'Input spectra'!$Y97))</f>
        <v>0</v>
      </c>
      <c r="EU98">
        <f>EU$2*EXP(- EU$1 * ($B98*_c1+$C98*_c2+$D98*_c3+'Input spectra'!$Y97))</f>
        <v>0</v>
      </c>
      <c r="EV98">
        <f>EV$2*EXP(- EV$1 * ($B98*_c1+$C98*_c2+$D98*_c3+'Input spectra'!$Y97))</f>
        <v>0</v>
      </c>
      <c r="EW98">
        <f>EW$2*EXP(- EW$1 * ($B98*_c1+$C98*_c2+$D98*_c3+'Input spectra'!$Y97))</f>
        <v>0</v>
      </c>
      <c r="EX98">
        <f>EX$2*EXP(- EX$1 * ($B98*_c1+$C98*_c2+$D98*_c3+'Input spectra'!$Y97))</f>
        <v>0</v>
      </c>
      <c r="EY98">
        <f>EY$2*EXP(- EY$1 * ($B98*_c1+$C98*_c2+$D98*_c3+'Input spectra'!$Y97))</f>
        <v>0</v>
      </c>
      <c r="FA98">
        <f t="shared" si="1"/>
        <v>0.8776202383191849</v>
      </c>
      <c r="FD98">
        <f>(1-EXP(-($B98*_c1+$C98*_c2+$D98*_c3+'Input spectra'!$Y97)*_t))/2</f>
        <v>1.1348261204896737E-2</v>
      </c>
      <c r="FE98">
        <f>LN(1-FD98)/(-($B98*_c1+$C98*_c2+$D98*_c3+'Input spectra'!$Y97))</f>
        <v>0.24856515318083502</v>
      </c>
    </row>
    <row r="99" spans="1:161" x14ac:dyDescent="0.25">
      <c r="A99">
        <v>760</v>
      </c>
      <c r="B99">
        <f>'Input spectra'!B98</f>
        <v>0</v>
      </c>
      <c r="C99">
        <f>'Input spectra'!D98</f>
        <v>0</v>
      </c>
      <c r="D99">
        <f>'Input spectra'!F98</f>
        <v>0</v>
      </c>
      <c r="E99">
        <f>E$2*EXP(- E$1 * ($B99*_c1+$C99*_c2+$D99*_c3+'Input spectra'!$Y98))</f>
        <v>2.0653927966864227E-2</v>
      </c>
      <c r="F99">
        <f>F$2*EXP(- F$1 * ($B99*_c1+$C99*_c2+$D99*_c3+'Input spectra'!$Y98))</f>
        <v>2.0409628080685568E-2</v>
      </c>
      <c r="G99">
        <f>G$2*EXP(- G$1 * ($B99*_c1+$C99*_c2+$D99*_c3+'Input spectra'!$Y98))</f>
        <v>2.016713244975385E-2</v>
      </c>
      <c r="H99">
        <f>H$2*EXP(- H$1 * ($B99*_c1+$C99*_c2+$D99*_c3+'Input spectra'!$Y98))</f>
        <v>1.9926429672935609E-2</v>
      </c>
      <c r="I99">
        <f>I$2*EXP(- I$1 * ($B99*_c1+$C99*_c2+$D99*_c3+'Input spectra'!$Y98))</f>
        <v>1.9687508415678984E-2</v>
      </c>
      <c r="J99">
        <f>J$2*EXP(- J$1 * ($B99*_c1+$C99*_c2+$D99*_c3+'Input spectra'!$Y98))</f>
        <v>1.9450357409642998E-2</v>
      </c>
      <c r="K99">
        <f>K$2*EXP(- K$1 * ($B99*_c1+$C99*_c2+$D99*_c3+'Input spectra'!$Y98))</f>
        <v>1.9214965452328862E-2</v>
      </c>
      <c r="L99">
        <f>L$2*EXP(- L$1 * ($B99*_c1+$C99*_c2+$D99*_c3+'Input spectra'!$Y98))</f>
        <v>1.8981321406713235E-2</v>
      </c>
      <c r="M99">
        <f>M$2*EXP(- M$1 * ($B99*_c1+$C99*_c2+$D99*_c3+'Input spectra'!$Y98))</f>
        <v>1.8749414200883524E-2</v>
      </c>
      <c r="N99">
        <f>N$2*EXP(- N$1 * ($B99*_c1+$C99*_c2+$D99*_c3+'Input spectra'!$Y98))</f>
        <v>1.8519232827675067E-2</v>
      </c>
      <c r="O99">
        <f>O$2*EXP(- O$1 * ($B99*_c1+$C99*_c2+$D99*_c3+'Input spectra'!$Y98))</f>
        <v>1.8290766344310358E-2</v>
      </c>
      <c r="P99">
        <f>P$2*EXP(- P$1 * ($B99*_c1+$C99*_c2+$D99*_c3+'Input spectra'!$Y98))</f>
        <v>1.8064003872040137E-2</v>
      </c>
      <c r="Q99">
        <f>Q$2*EXP(- Q$1 * ($B99*_c1+$C99*_c2+$D99*_c3+'Input spectra'!$Y98))</f>
        <v>1.783893459578649E-2</v>
      </c>
      <c r="R99">
        <f>R$2*EXP(- R$1 * ($B99*_c1+$C99*_c2+$D99*_c3+'Input spectra'!$Y98))</f>
        <v>1.7615547763787834E-2</v>
      </c>
      <c r="S99">
        <f>S$2*EXP(- S$1 * ($B99*_c1+$C99*_c2+$D99*_c3+'Input spectra'!$Y98))</f>
        <v>1.7393832687245821E-2</v>
      </c>
      <c r="T99">
        <f>T$2*EXP(- T$1 * ($B99*_c1+$C99*_c2+$D99*_c3+'Input spectra'!$Y98))</f>
        <v>1.7173778739974162E-2</v>
      </c>
      <c r="U99">
        <f>U$2*EXP(- U$1 * ($B99*_c1+$C99*_c2+$D99*_c3+'Input spectra'!$Y98))</f>
        <v>1.6955375358049338E-2</v>
      </c>
      <c r="V99">
        <f>V$2*EXP(- V$1 * ($B99*_c1+$C99*_c2+$D99*_c3+'Input spectra'!$Y98))</f>
        <v>1.6738612039463186E-2</v>
      </c>
      <c r="W99">
        <f>W$2*EXP(- W$1 * ($B99*_c1+$C99*_c2+$D99*_c3+'Input spectra'!$Y98))</f>
        <v>1.6523478343777393E-2</v>
      </c>
      <c r="X99">
        <f>X$2*EXP(- X$1 * ($B99*_c1+$C99*_c2+$D99*_c3+'Input spectra'!$Y98))</f>
        <v>1.6309963891779824E-2</v>
      </c>
      <c r="Y99">
        <f>Y$2*EXP(- Y$1 * ($B99*_c1+$C99*_c2+$D99*_c3+'Input spectra'!$Y98))</f>
        <v>1.609805836514272E-2</v>
      </c>
      <c r="Z99">
        <f>Z$2*EXP(- Z$1 * ($B99*_c1+$C99*_c2+$D99*_c3+'Input spectra'!$Y98))</f>
        <v>1.5887751506082754E-2</v>
      </c>
      <c r="AA99">
        <f>AA$2*EXP(- AA$1 * ($B99*_c1+$C99*_c2+$D99*_c3+'Input spectra'!$Y98))</f>
        <v>1.5679033117022883E-2</v>
      </c>
      <c r="AB99">
        <f>AB$2*EXP(- AB$1 * ($B99*_c1+$C99*_c2+$D99*_c3+'Input spectra'!$Y98))</f>
        <v>1.5471893060256075E-2</v>
      </c>
      <c r="AC99">
        <f>AC$2*EXP(- AC$1 * ($B99*_c1+$C99*_c2+$D99*_c3+'Input spectra'!$Y98))</f>
        <v>1.5266321257610835E-2</v>
      </c>
      <c r="AD99">
        <f>AD$2*EXP(- AD$1 * ($B99*_c1+$C99*_c2+$D99*_c3+'Input spectra'!$Y98))</f>
        <v>1.5062307690118541E-2</v>
      </c>
      <c r="AE99">
        <f>AE$2*EXP(- AE$1 * ($B99*_c1+$C99*_c2+$D99*_c3+'Input spectra'!$Y98))</f>
        <v>1.485984239768254E-2</v>
      </c>
      <c r="AF99">
        <f>AF$2*EXP(- AF$1 * ($B99*_c1+$C99*_c2+$D99*_c3+'Input spectra'!$Y98))</f>
        <v>1.465891547874912E-2</v>
      </c>
      <c r="AG99">
        <f>AG$2*EXP(- AG$1 * ($B99*_c1+$C99*_c2+$D99*_c3+'Input spectra'!$Y98))</f>
        <v>1.4459517089980169E-2</v>
      </c>
      <c r="AH99">
        <f>AH$2*EXP(- AH$1 * ($B99*_c1+$C99*_c2+$D99*_c3+'Input spectra'!$Y98))</f>
        <v>1.4261637445927655E-2</v>
      </c>
      <c r="AI99">
        <f>AI$2*EXP(- AI$1 * ($B99*_c1+$C99*_c2+$D99*_c3+'Input spectra'!$Y98))</f>
        <v>1.4065266818709857E-2</v>
      </c>
      <c r="AJ99">
        <f>AJ$2*EXP(- AJ$1 * ($B99*_c1+$C99*_c2+$D99*_c3+'Input spectra'!$Y98))</f>
        <v>1.3870395537689352E-2</v>
      </c>
      <c r="AK99">
        <f>AK$2*EXP(- AK$1 * ($B99*_c1+$C99*_c2+$D99*_c3+'Input spectra'!$Y98))</f>
        <v>1.3677013989152725E-2</v>
      </c>
      <c r="AL99">
        <f>AL$2*EXP(- AL$1 * ($B99*_c1+$C99*_c2+$D99*_c3+'Input spectra'!$Y98))</f>
        <v>1.3485112615992027E-2</v>
      </c>
      <c r="AM99">
        <f>AM$2*EXP(- AM$1 * ($B99*_c1+$C99*_c2+$D99*_c3+'Input spectra'!$Y98))</f>
        <v>1.329468191738796E-2</v>
      </c>
      <c r="AN99">
        <f>AN$2*EXP(- AN$1 * ($B99*_c1+$C99*_c2+$D99*_c3+'Input spectra'!$Y98))</f>
        <v>1.3105712448494775E-2</v>
      </c>
      <c r="AO99">
        <f>AO$2*EXP(- AO$1 * ($B99*_c1+$C99*_c2+$D99*_c3+'Input spectra'!$Y98))</f>
        <v>1.2918194820126848E-2</v>
      </c>
      <c r="AP99">
        <f>AP$2*EXP(- AP$1 * ($B99*_c1+$C99*_c2+$D99*_c3+'Input spectra'!$Y98))</f>
        <v>1.2732119698447005E-2</v>
      </c>
      <c r="AQ99">
        <f>AQ$2*EXP(- AQ$1 * ($B99*_c1+$C99*_c2+$D99*_c3+'Input spectra'!$Y98))</f>
        <v>1.2547477804656489E-2</v>
      </c>
      <c r="AR99">
        <f>AR$2*EXP(- AR$1 * ($B99*_c1+$C99*_c2+$D99*_c3+'Input spectra'!$Y98))</f>
        <v>1.2364259914686615E-2</v>
      </c>
      <c r="AS99">
        <f>AS$2*EXP(- AS$1 * ($B99*_c1+$C99*_c2+$D99*_c3+'Input spectra'!$Y98))</f>
        <v>1.2182456858892129E-2</v>
      </c>
      <c r="AT99">
        <f>AT$2*EXP(- AT$1 * ($B99*_c1+$C99*_c2+$D99*_c3+'Input spectra'!$Y98))</f>
        <v>1.2002059521746171E-2</v>
      </c>
      <c r="AU99">
        <f>AU$2*EXP(- AU$1 * ($B99*_c1+$C99*_c2+$D99*_c3+'Input spectra'!$Y98))</f>
        <v>1.1823058841536928E-2</v>
      </c>
      <c r="AV99">
        <f>AV$2*EXP(- AV$1 * ($B99*_c1+$C99*_c2+$D99*_c3+'Input spectra'!$Y98))</f>
        <v>1.1645445810065939E-2</v>
      </c>
      <c r="AW99">
        <f>AW$2*EXP(- AW$1 * ($B99*_c1+$C99*_c2+$D99*_c3+'Input spectra'!$Y98))</f>
        <v>1.1469211472347994E-2</v>
      </c>
      <c r="AX99">
        <f>AX$2*EXP(- AX$1 * ($B99*_c1+$C99*_c2+$D99*_c3+'Input spectra'!$Y98))</f>
        <v>1.1294346926312702E-2</v>
      </c>
      <c r="AY99">
        <f>AY$2*EXP(- AY$1 * ($B99*_c1+$C99*_c2+$D99*_c3+'Input spectra'!$Y98))</f>
        <v>1.0038747777437462E-2</v>
      </c>
      <c r="AZ99">
        <f>AZ$2*EXP(- AZ$1 * ($B99*_c1+$C99*_c2+$D99*_c3+'Input spectra'!$Y98))</f>
        <v>8.5768565891146346E-3</v>
      </c>
      <c r="BA99">
        <f>BA$2*EXP(- BA$1 * ($B99*_c1+$C99*_c2+$D99*_c3+'Input spectra'!$Y98))</f>
        <v>7.7199023915125245E-3</v>
      </c>
      <c r="BB99">
        <f>BB$2*EXP(- BB$1 * ($B99*_c1+$C99*_c2+$D99*_c3+'Input spectra'!$Y98))</f>
        <v>7.0707789028506881E-3</v>
      </c>
      <c r="BC99">
        <f>BC$2*EXP(- BC$1 * ($B99*_c1+$C99*_c2+$D99*_c3+'Input spectra'!$Y98))</f>
        <v>6.540391402574188E-3</v>
      </c>
      <c r="BD99">
        <f>BD$2*EXP(- BD$1 * ($B99*_c1+$C99*_c2+$D99*_c3+'Input spectra'!$Y98))</f>
        <v>6.0901178921466004E-3</v>
      </c>
      <c r="BE99">
        <f>BE$2*EXP(- BE$1 * ($B99*_c1+$C99*_c2+$D99*_c3+'Input spectra'!$Y98))</f>
        <v>5.6987947578738827E-3</v>
      </c>
      <c r="BF99">
        <f>BF$2*EXP(- BF$1 * ($B99*_c1+$C99*_c2+$D99*_c3+'Input spectra'!$Y98))</f>
        <v>5.3532280635626957E-3</v>
      </c>
      <c r="BG99">
        <f>BG$2*EXP(- BG$1 * ($B99*_c1+$C99*_c2+$D99*_c3+'Input spectra'!$Y98))</f>
        <v>5.0444840683581977E-3</v>
      </c>
      <c r="BH99">
        <f>BH$2*EXP(- BH$1 * ($B99*_c1+$C99*_c2+$D99*_c3+'Input spectra'!$Y98))</f>
        <v>4.7661555955061238E-3</v>
      </c>
      <c r="BI99">
        <f>BI$2*EXP(- BI$1 * ($B99*_c1+$C99*_c2+$D99*_c3+'Input spectra'!$Y98))</f>
        <v>4.5134490317713235E-3</v>
      </c>
      <c r="BJ99">
        <f>BJ$2*EXP(- BJ$1 * ($B99*_c1+$C99*_c2+$D99*_c3+'Input spectra'!$Y98))</f>
        <v>4.2826601315388707E-3</v>
      </c>
      <c r="BK99">
        <f>BK$2*EXP(- BK$1 * ($B99*_c1+$C99*_c2+$D99*_c3+'Input spectra'!$Y98))</f>
        <v>4.0708526234885713E-3</v>
      </c>
      <c r="BL99">
        <f>BL$2*EXP(- BL$1 * ($B99*_c1+$C99*_c2+$D99*_c3+'Input spectra'!$Y98))</f>
        <v>3.8756506951818561E-3</v>
      </c>
      <c r="BM99">
        <f>BM$2*EXP(- BM$1 * ($B99*_c1+$C99*_c2+$D99*_c3+'Input spectra'!$Y98))</f>
        <v>3.6950992780626509E-3</v>
      </c>
      <c r="BN99">
        <f>BN$2*EXP(- BN$1 * ($B99*_c1+$C99*_c2+$D99*_c3+'Input spectra'!$Y98))</f>
        <v>3.5275666719937647E-3</v>
      </c>
      <c r="BO99">
        <f>BO$2*EXP(- BO$1 * ($B99*_c1+$C99*_c2+$D99*_c3+'Input spectra'!$Y98))</f>
        <v>3.3716746798675462E-3</v>
      </c>
      <c r="BP99">
        <f>BP$2*EXP(- BP$1 * ($B99*_c1+$C99*_c2+$D99*_c3+'Input spectra'!$Y98))</f>
        <v>3.2262472265149138E-3</v>
      </c>
      <c r="BQ99">
        <f>BQ$2*EXP(- BQ$1 * ($B99*_c1+$C99*_c2+$D99*_c3+'Input spectra'!$Y98))</f>
        <v>3.0902717593945519E-3</v>
      </c>
      <c r="BR99">
        <f>BR$2*EXP(- BR$1 * ($B99*_c1+$C99*_c2+$D99*_c3+'Input spectra'!$Y98))</f>
        <v>2.9628697105247431E-3</v>
      </c>
      <c r="BS99">
        <f>BS$2*EXP(- BS$1 * ($B99*_c1+$C99*_c2+$D99*_c3+'Input spectra'!$Y98))</f>
        <v>2.8432735234232664E-3</v>
      </c>
      <c r="BT99">
        <f>BT$2*EXP(- BT$1 * ($B99*_c1+$C99*_c2+$D99*_c3+'Input spectra'!$Y98))</f>
        <v>2.7308085286280757E-3</v>
      </c>
      <c r="BU99">
        <f>BU$2*EXP(- BU$1 * ($B99*_c1+$C99*_c2+$D99*_c3+'Input spectra'!$Y98))</f>
        <v>2.6248784616473221E-3</v>
      </c>
      <c r="BV99">
        <f>BV$2*EXP(- BV$1 * ($B99*_c1+$C99*_c2+$D99*_c3+'Input spectra'!$Y98))</f>
        <v>2.5249537591874186E-3</v>
      </c>
      <c r="BW99">
        <f>BW$2*EXP(- BW$1 * ($B99*_c1+$C99*_c2+$D99*_c3+'Input spectra'!$Y98))</f>
        <v>2.4305620036859385E-3</v>
      </c>
      <c r="BX99">
        <f>BX$2*EXP(- BX$1 * ($B99*_c1+$C99*_c2+$D99*_c3+'Input spectra'!$Y98))</f>
        <v>2.3412800496429298E-3</v>
      </c>
      <c r="BY99">
        <f>BY$2*EXP(- BY$1 * ($B99*_c1+$C99*_c2+$D99*_c3+'Input spectra'!$Y98))</f>
        <v>2.2567274813558441E-3</v>
      </c>
      <c r="BZ99">
        <f>BZ$2*EXP(- BZ$1 * ($B99*_c1+$C99*_c2+$D99*_c3+'Input spectra'!$Y98))</f>
        <v>2.1765611354532246E-3</v>
      </c>
      <c r="CA99">
        <f>CA$2*EXP(- CA$1 * ($B99*_c1+$C99*_c2+$D99*_c3+'Input spectra'!$Y98))</f>
        <v>2.100470482967417E-3</v>
      </c>
      <c r="CB99">
        <f>CB$2*EXP(- CB$1 * ($B99*_c1+$C99*_c2+$D99*_c3+'Input spectra'!$Y98))</f>
        <v>2.0281737111970083E-3</v>
      </c>
      <c r="CC99">
        <f>CC$2*EXP(- CC$1 * ($B99*_c1+$C99*_c2+$D99*_c3+'Input spectra'!$Y98))</f>
        <v>1.9594143797858573E-3</v>
      </c>
      <c r="CD99">
        <f>CD$2*EXP(- CD$1 * ($B99*_c1+$C99*_c2+$D99*_c3+'Input spectra'!$Y98))</f>
        <v>1.8939585513997232E-3</v>
      </c>
      <c r="CE99">
        <f>CE$2*EXP(- CE$1 * ($B99*_c1+$C99*_c2+$D99*_c3+'Input spectra'!$Y98))</f>
        <v>1.8315923172970813E-3</v>
      </c>
      <c r="CF99">
        <f>CF$2*EXP(- CF$1 * ($B99*_c1+$C99*_c2+$D99*_c3+'Input spectra'!$Y98))</f>
        <v>1.7721196535205367E-3</v>
      </c>
      <c r="CG99">
        <f>CG$2*EXP(- CG$1 * ($B99*_c1+$C99*_c2+$D99*_c3+'Input spectra'!$Y98))</f>
        <v>1.715360555496983E-3</v>
      </c>
      <c r="CH99">
        <f>CH$2*EXP(- CH$1 * ($B99*_c1+$C99*_c2+$D99*_c3+'Input spectra'!$Y98))</f>
        <v>1.6611494083424523E-3</v>
      </c>
      <c r="CI99">
        <f>CI$2*EXP(- CI$1 * ($B99*_c1+$C99*_c2+$D99*_c3+'Input spectra'!$Y98))</f>
        <v>1.6093335577208913E-3</v>
      </c>
      <c r="CJ99">
        <f>CJ$2*EXP(- CJ$1 * ($B99*_c1+$C99*_c2+$D99*_c3+'Input spectra'!$Y98))</f>
        <v>1.5597720521503646E-3</v>
      </c>
      <c r="CK99">
        <f>CK$2*EXP(- CK$1 * ($B99*_c1+$C99*_c2+$D99*_c3+'Input spectra'!$Y98))</f>
        <v>1.5123345325202344E-3</v>
      </c>
      <c r="CL99">
        <f>CL$2*EXP(- CL$1 * ($B99*_c1+$C99*_c2+$D99*_c3+'Input spectra'!$Y98))</f>
        <v>1.4669002485319009E-3</v>
      </c>
      <c r="CM99">
        <f>CM$2*EXP(- CM$1 * ($B99*_c1+$C99*_c2+$D99*_c3+'Input spectra'!$Y98))</f>
        <v>1.4233571849973754E-3</v>
      </c>
      <c r="CN99">
        <f>CN$2*EXP(- CN$1 * ($B99*_c1+$C99*_c2+$D99*_c3+'Input spectra'!$Y98))</f>
        <v>1.3816012835731852E-3</v>
      </c>
      <c r="CO99">
        <f>CO$2*EXP(- CO$1 * ($B99*_c1+$C99*_c2+$D99*_c3+'Input spectra'!$Y98))</f>
        <v>1.3415357476874233E-3</v>
      </c>
      <c r="CP99">
        <f>CP$2*EXP(- CP$1 * ($B99*_c1+$C99*_c2+$D99*_c3+'Input spectra'!$Y98))</f>
        <v>1.3030704202253499E-3</v>
      </c>
      <c r="CQ99">
        <f>CQ$2*EXP(- CQ$1 * ($B99*_c1+$C99*_c2+$D99*_c3+'Input spectra'!$Y98))</f>
        <v>1.2661212250447548E-3</v>
      </c>
      <c r="CR99">
        <f>CR$2*EXP(- CR$1 * ($B99*_c1+$C99*_c2+$D99*_c3+'Input spectra'!$Y98))</f>
        <v>1.2306096646524168E-3</v>
      </c>
      <c r="CS99">
        <f>CS$2*EXP(- CS$1 * ($B99*_c1+$C99*_c2+$D99*_c3+'Input spectra'!$Y98))</f>
        <v>7.9219114064349244E-4</v>
      </c>
      <c r="CT99">
        <f>CT$2*EXP(- CT$1 * ($B99*_c1+$C99*_c2+$D99*_c3+'Input spectra'!$Y98))</f>
        <v>5.1446212749203769E-4</v>
      </c>
      <c r="CU99">
        <f>CU$2*EXP(- CU$1 * ($B99*_c1+$C99*_c2+$D99*_c3+'Input spectra'!$Y98))</f>
        <v>3.5623055724661856E-4</v>
      </c>
      <c r="CV99">
        <f>CV$2*EXP(- CV$1 * ($B99*_c1+$C99*_c2+$D99*_c3+'Input spectra'!$Y98))</f>
        <v>2.4777721768666364E-4</v>
      </c>
      <c r="CW99">
        <f>CW$2*EXP(- CW$1 * ($B99*_c1+$C99*_c2+$D99*_c3+'Input spectra'!$Y98))</f>
        <v>1.6915817859187125E-4</v>
      </c>
      <c r="CX99">
        <f>CX$2*EXP(- CX$1 * ($B99*_c1+$C99*_c2+$D99*_c3+'Input spectra'!$Y98))</f>
        <v>1.1117923508824183E-4</v>
      </c>
      <c r="CY99">
        <f>CY$2*EXP(- CY$1 * ($B99*_c1+$C99*_c2+$D99*_c3+'Input spectra'!$Y98))</f>
        <v>6.8650268266765019E-5</v>
      </c>
      <c r="CZ99">
        <f>CZ$2*EXP(- CZ$1 * ($B99*_c1+$C99*_c2+$D99*_c3+'Input spectra'!$Y98))</f>
        <v>3.8276015282702002E-5</v>
      </c>
      <c r="DA99">
        <f>DA$2*EXP(- DA$1 * ($B99*_c1+$C99*_c2+$D99*_c3+'Input spectra'!$Y98))</f>
        <v>1.7795207079847974E-5</v>
      </c>
      <c r="DB99">
        <f>DB$2*EXP(- DB$1 * ($B99*_c1+$C99*_c2+$D99*_c3+'Input spectra'!$Y98))</f>
        <v>5.5677363796144352E-6</v>
      </c>
      <c r="DC99">
        <f>DC$2*EXP(- DC$1 * ($B99*_c1+$C99*_c2+$D99*_c3+'Input spectra'!$Y98))</f>
        <v>3.5361562170131947E-7</v>
      </c>
      <c r="DD99">
        <f>DD$2*EXP(- DD$1 * ($B99*_c1+$C99*_c2+$D99*_c3+'Input spectra'!$Y98))</f>
        <v>0</v>
      </c>
      <c r="DE99">
        <f>DE$2*EXP(- DE$1 * ($B99*_c1+$C99*_c2+$D99*_c3+'Input spectra'!$Y98))</f>
        <v>0</v>
      </c>
      <c r="DF99">
        <f>DF$2*EXP(- DF$1 * ($B99*_c1+$C99*_c2+$D99*_c3+'Input spectra'!$Y98))</f>
        <v>0</v>
      </c>
      <c r="DG99">
        <f>DG$2*EXP(- DG$1 * ($B99*_c1+$C99*_c2+$D99*_c3+'Input spectra'!$Y98))</f>
        <v>0</v>
      </c>
      <c r="DH99">
        <f>DH$2*EXP(- DH$1 * ($B99*_c1+$C99*_c2+$D99*_c3+'Input spectra'!$Y98))</f>
        <v>0</v>
      </c>
      <c r="DI99">
        <f>DI$2*EXP(- DI$1 * ($B99*_c1+$C99*_c2+$D99*_c3+'Input spectra'!$Y98))</f>
        <v>0</v>
      </c>
      <c r="DJ99">
        <f>DJ$2*EXP(- DJ$1 * ($B99*_c1+$C99*_c2+$D99*_c3+'Input spectra'!$Y98))</f>
        <v>0</v>
      </c>
      <c r="DK99">
        <f>DK$2*EXP(- DK$1 * ($B99*_c1+$C99*_c2+$D99*_c3+'Input spectra'!$Y98))</f>
        <v>0</v>
      </c>
      <c r="DL99">
        <f>DL$2*EXP(- DL$1 * ($B99*_c1+$C99*_c2+$D99*_c3+'Input spectra'!$Y98))</f>
        <v>0</v>
      </c>
      <c r="DM99">
        <f>DM$2*EXP(- DM$1 * ($B99*_c1+$C99*_c2+$D99*_c3+'Input spectra'!$Y98))</f>
        <v>0</v>
      </c>
      <c r="DN99">
        <f>DN$2*EXP(- DN$1 * ($B99*_c1+$C99*_c2+$D99*_c3+'Input spectra'!$Y98))</f>
        <v>0</v>
      </c>
      <c r="DO99">
        <f>DO$2*EXP(- DO$1 * ($B99*_c1+$C99*_c2+$D99*_c3+'Input spectra'!$Y98))</f>
        <v>0</v>
      </c>
      <c r="DP99">
        <f>DP$2*EXP(- DP$1 * ($B99*_c1+$C99*_c2+$D99*_c3+'Input spectra'!$Y98))</f>
        <v>0</v>
      </c>
      <c r="DQ99">
        <f>DQ$2*EXP(- DQ$1 * ($B99*_c1+$C99*_c2+$D99*_c3+'Input spectra'!$Y98))</f>
        <v>0</v>
      </c>
      <c r="DR99">
        <f>DR$2*EXP(- DR$1 * ($B99*_c1+$C99*_c2+$D99*_c3+'Input spectra'!$Y98))</f>
        <v>0</v>
      </c>
      <c r="DS99">
        <f>DS$2*EXP(- DS$1 * ($B99*_c1+$C99*_c2+$D99*_c3+'Input spectra'!$Y98))</f>
        <v>0</v>
      </c>
      <c r="DT99">
        <f>DT$2*EXP(- DT$1 * ($B99*_c1+$C99*_c2+$D99*_c3+'Input spectra'!$Y98))</f>
        <v>0</v>
      </c>
      <c r="DU99">
        <f>DU$2*EXP(- DU$1 * ($B99*_c1+$C99*_c2+$D99*_c3+'Input spectra'!$Y98))</f>
        <v>0</v>
      </c>
      <c r="DV99">
        <f>DV$2*EXP(- DV$1 * ($B99*_c1+$C99*_c2+$D99*_c3+'Input spectra'!$Y98))</f>
        <v>0</v>
      </c>
      <c r="DW99">
        <f>DW$2*EXP(- DW$1 * ($B99*_c1+$C99*_c2+$D99*_c3+'Input spectra'!$Y98))</f>
        <v>0</v>
      </c>
      <c r="DX99">
        <f>DX$2*EXP(- DX$1 * ($B99*_c1+$C99*_c2+$D99*_c3+'Input spectra'!$Y98))</f>
        <v>0</v>
      </c>
      <c r="DY99">
        <f>DY$2*EXP(- DY$1 * ($B99*_c1+$C99*_c2+$D99*_c3+'Input spectra'!$Y98))</f>
        <v>0</v>
      </c>
      <c r="DZ99">
        <f>DZ$2*EXP(- DZ$1 * ($B99*_c1+$C99*_c2+$D99*_c3+'Input spectra'!$Y98))</f>
        <v>0</v>
      </c>
      <c r="EA99">
        <f>EA$2*EXP(- EA$1 * ($B99*_c1+$C99*_c2+$D99*_c3+'Input spectra'!$Y98))</f>
        <v>0</v>
      </c>
      <c r="EB99">
        <f>EB$2*EXP(- EB$1 * ($B99*_c1+$C99*_c2+$D99*_c3+'Input spectra'!$Y98))</f>
        <v>0</v>
      </c>
      <c r="EC99">
        <f>EC$2*EXP(- EC$1 * ($B99*_c1+$C99*_c2+$D99*_c3+'Input spectra'!$Y98))</f>
        <v>0</v>
      </c>
      <c r="ED99">
        <f>ED$2*EXP(- ED$1 * ($B99*_c1+$C99*_c2+$D99*_c3+'Input spectra'!$Y98))</f>
        <v>0</v>
      </c>
      <c r="EE99">
        <f>EE$2*EXP(- EE$1 * ($B99*_c1+$C99*_c2+$D99*_c3+'Input spectra'!$Y98))</f>
        <v>0</v>
      </c>
      <c r="EF99">
        <f>EF$2*EXP(- EF$1 * ($B99*_c1+$C99*_c2+$D99*_c3+'Input spectra'!$Y98))</f>
        <v>0</v>
      </c>
      <c r="EG99">
        <f>EG$2*EXP(- EG$1 * ($B99*_c1+$C99*_c2+$D99*_c3+'Input spectra'!$Y98))</f>
        <v>0</v>
      </c>
      <c r="EH99">
        <f>EH$2*EXP(- EH$1 * ($B99*_c1+$C99*_c2+$D99*_c3+'Input spectra'!$Y98))</f>
        <v>0</v>
      </c>
      <c r="EI99">
        <f>EI$2*EXP(- EI$1 * ($B99*_c1+$C99*_c2+$D99*_c3+'Input spectra'!$Y98))</f>
        <v>0</v>
      </c>
      <c r="EJ99">
        <f>EJ$2*EXP(- EJ$1 * ($B99*_c1+$C99*_c2+$D99*_c3+'Input spectra'!$Y98))</f>
        <v>0</v>
      </c>
      <c r="EK99">
        <f>EK$2*EXP(- EK$1 * ($B99*_c1+$C99*_c2+$D99*_c3+'Input spectra'!$Y98))</f>
        <v>0</v>
      </c>
      <c r="EL99">
        <f>EL$2*EXP(- EL$1 * ($B99*_c1+$C99*_c2+$D99*_c3+'Input spectra'!$Y98))</f>
        <v>0</v>
      </c>
      <c r="EM99">
        <f>EM$2*EXP(- EM$1 * ($B99*_c1+$C99*_c2+$D99*_c3+'Input spectra'!$Y98))</f>
        <v>0</v>
      </c>
      <c r="EN99">
        <f>EN$2*EXP(- EN$1 * ($B99*_c1+$C99*_c2+$D99*_c3+'Input spectra'!$Y98))</f>
        <v>0</v>
      </c>
      <c r="EO99">
        <f>EO$2*EXP(- EO$1 * ($B99*_c1+$C99*_c2+$D99*_c3+'Input spectra'!$Y98))</f>
        <v>0</v>
      </c>
      <c r="EP99">
        <f>EP$2*EXP(- EP$1 * ($B99*_c1+$C99*_c2+$D99*_c3+'Input spectra'!$Y98))</f>
        <v>0</v>
      </c>
      <c r="EQ99">
        <f>EQ$2*EXP(- EQ$1 * ($B99*_c1+$C99*_c2+$D99*_c3+'Input spectra'!$Y98))</f>
        <v>0</v>
      </c>
      <c r="ER99">
        <f>ER$2*EXP(- ER$1 * ($B99*_c1+$C99*_c2+$D99*_c3+'Input spectra'!$Y98))</f>
        <v>0</v>
      </c>
      <c r="ES99">
        <f>ES$2*EXP(- ES$1 * ($B99*_c1+$C99*_c2+$D99*_c3+'Input spectra'!$Y98))</f>
        <v>0</v>
      </c>
      <c r="ET99">
        <f>ET$2*EXP(- ET$1 * ($B99*_c1+$C99*_c2+$D99*_c3+'Input spectra'!$Y98))</f>
        <v>0</v>
      </c>
      <c r="EU99">
        <f>EU$2*EXP(- EU$1 * ($B99*_c1+$C99*_c2+$D99*_c3+'Input spectra'!$Y98))</f>
        <v>0</v>
      </c>
      <c r="EV99">
        <f>EV$2*EXP(- EV$1 * ($B99*_c1+$C99*_c2+$D99*_c3+'Input spectra'!$Y98))</f>
        <v>0</v>
      </c>
      <c r="EW99">
        <f>EW$2*EXP(- EW$1 * ($B99*_c1+$C99*_c2+$D99*_c3+'Input spectra'!$Y98))</f>
        <v>0</v>
      </c>
      <c r="EX99">
        <f>EX$2*EXP(- EX$1 * ($B99*_c1+$C99*_c2+$D99*_c3+'Input spectra'!$Y98))</f>
        <v>0</v>
      </c>
      <c r="EY99">
        <f>EY$2*EXP(- EY$1 * ($B99*_c1+$C99*_c2+$D99*_c3+'Input spectra'!$Y98))</f>
        <v>0</v>
      </c>
      <c r="FA99">
        <f t="shared" si="1"/>
        <v>0.87766966439298588</v>
      </c>
      <c r="FD99">
        <f>(1-EXP(-($B99*_c1+$C99*_c2+$D99*_c3+'Input spectra'!$Y98)*_t))/2</f>
        <v>1.1343247452250182E-2</v>
      </c>
      <c r="FE99">
        <f>LN(1-FD99)/(-($B99*_c1+$C99*_c2+$D99*_c3+'Input spectra'!$Y98))</f>
        <v>0.24856579440908166</v>
      </c>
    </row>
    <row r="100" spans="1:161" x14ac:dyDescent="0.25">
      <c r="A100">
        <v>765</v>
      </c>
      <c r="B100">
        <f>'Input spectra'!B99</f>
        <v>0</v>
      </c>
      <c r="C100">
        <f>'Input spectra'!D99</f>
        <v>0</v>
      </c>
      <c r="D100">
        <f>'Input spectra'!F99</f>
        <v>0</v>
      </c>
      <c r="E100">
        <f>E$2*EXP(- E$1 * ($B100*_c1+$C100*_c2+$D100*_c3+'Input spectra'!$Y99))</f>
        <v>2.0653927966864227E-2</v>
      </c>
      <c r="F100">
        <f>F$2*EXP(- F$1 * ($B100*_c1+$C100*_c2+$D100*_c3+'Input spectra'!$Y99))</f>
        <v>2.0409893443835554E-2</v>
      </c>
      <c r="G100">
        <f>G$2*EXP(- G$1 * ($B100*_c1+$C100*_c2+$D100*_c3+'Input spectra'!$Y99))</f>
        <v>2.0167656873674004E-2</v>
      </c>
      <c r="H100">
        <f>H$2*EXP(- H$1 * ($B100*_c1+$C100*_c2+$D100*_c3+'Input spectra'!$Y99))</f>
        <v>1.9927206925055417E-2</v>
      </c>
      <c r="I100">
        <f>I$2*EXP(- I$1 * ($B100*_c1+$C100*_c2+$D100*_c3+'Input spectra'!$Y99))</f>
        <v>1.9688532332649535E-2</v>
      </c>
      <c r="J100">
        <f>J$2*EXP(- J$1 * ($B100*_c1+$C100*_c2+$D100*_c3+'Input spectra'!$Y99))</f>
        <v>1.9451621896753618E-2</v>
      </c>
      <c r="K100">
        <f>K$2*EXP(- K$1 * ($B100*_c1+$C100*_c2+$D100*_c3+'Input spectra'!$Y99))</f>
        <v>1.9216464482927961E-2</v>
      </c>
      <c r="L100">
        <f>L$2*EXP(- L$1 * ($B100*_c1+$C100*_c2+$D100*_c3+'Input spectra'!$Y99))</f>
        <v>1.8983049021633423E-2</v>
      </c>
      <c r="M100">
        <f>M$2*EXP(- M$1 * ($B100*_c1+$C100*_c2+$D100*_c3+'Input spectra'!$Y99))</f>
        <v>1.8751364507870873E-2</v>
      </c>
      <c r="N100">
        <f>N$2*EXP(- N$1 * ($B100*_c1+$C100*_c2+$D100*_c3+'Input spectra'!$Y99))</f>
        <v>1.852140000082261E-2</v>
      </c>
      <c r="O100">
        <f>O$2*EXP(- O$1 * ($B100*_c1+$C100*_c2+$D100*_c3+'Input spectra'!$Y99))</f>
        <v>1.8293144623495676E-2</v>
      </c>
      <c r="P100">
        <f>P$2*EXP(- P$1 * ($B100*_c1+$C100*_c2+$D100*_c3+'Input spectra'!$Y99))</f>
        <v>1.8066587562367096E-2</v>
      </c>
      <c r="Q100">
        <f>Q$2*EXP(- Q$1 * ($B100*_c1+$C100*_c2+$D100*_c3+'Input spectra'!$Y99))</f>
        <v>1.7841718067031054E-2</v>
      </c>
      <c r="R100">
        <f>R$2*EXP(- R$1 * ($B100*_c1+$C100*_c2+$D100*_c3+'Input spectra'!$Y99))</f>
        <v>1.761852544984795E-2</v>
      </c>
      <c r="S100">
        <f>S$2*EXP(- S$1 * ($B100*_c1+$C100*_c2+$D100*_c3+'Input spectra'!$Y99))</f>
        <v>1.7396999085595319E-2</v>
      </c>
      <c r="T100">
        <f>T$2*EXP(- T$1 * ($B100*_c1+$C100*_c2+$D100*_c3+'Input spectra'!$Y99))</f>
        <v>1.7177128411120676E-2</v>
      </c>
      <c r="U100">
        <f>U$2*EXP(- U$1 * ($B100*_c1+$C100*_c2+$D100*_c3+'Input spectra'!$Y99))</f>
        <v>1.6958902924996209E-2</v>
      </c>
      <c r="V100">
        <f>V$2*EXP(- V$1 * ($B100*_c1+$C100*_c2+$D100*_c3+'Input spectra'!$Y99))</f>
        <v>1.6742312187175316E-2</v>
      </c>
      <c r="W100">
        <f>W$2*EXP(- W$1 * ($B100*_c1+$C100*_c2+$D100*_c3+'Input spectra'!$Y99))</f>
        <v>1.6527345818651021E-2</v>
      </c>
      <c r="X100">
        <f>X$2*EXP(- X$1 * ($B100*_c1+$C100*_c2+$D100*_c3+'Input spectra'!$Y99))</f>
        <v>1.6313993501116206E-2</v>
      </c>
      <c r="Y100">
        <f>Y$2*EXP(- Y$1 * ($B100*_c1+$C100*_c2+$D100*_c3+'Input spectra'!$Y99))</f>
        <v>1.6102244976625695E-2</v>
      </c>
      <c r="Z100">
        <f>Z$2*EXP(- Z$1 * ($B100*_c1+$C100*_c2+$D100*_c3+'Input spectra'!$Y99))</f>
        <v>1.5892090047260131E-2</v>
      </c>
      <c r="AA100">
        <f>AA$2*EXP(- AA$1 * ($B100*_c1+$C100*_c2+$D100*_c3+'Input spectra'!$Y99))</f>
        <v>1.5683518574791687E-2</v>
      </c>
      <c r="AB100">
        <f>AB$2*EXP(- AB$1 * ($B100*_c1+$C100*_c2+$D100*_c3+'Input spectra'!$Y99))</f>
        <v>1.5476520480351561E-2</v>
      </c>
      <c r="AC100">
        <f>AC$2*EXP(- AC$1 * ($B100*_c1+$C100*_c2+$D100*_c3+'Input spectra'!$Y99))</f>
        <v>1.5271085744099289E-2</v>
      </c>
      <c r="AD100">
        <f>AD$2*EXP(- AD$1 * ($B100*_c1+$C100*_c2+$D100*_c3+'Input spectra'!$Y99))</f>
        <v>1.5067204404893814E-2</v>
      </c>
      <c r="AE100">
        <f>AE$2*EXP(- AE$1 * ($B100*_c1+$C100*_c2+$D100*_c3+'Input spectra'!$Y99))</f>
        <v>1.4864866559966326E-2</v>
      </c>
      <c r="AF100">
        <f>AF$2*EXP(- AF$1 * ($B100*_c1+$C100*_c2+$D100*_c3+'Input spectra'!$Y99))</f>
        <v>1.4664062364594905E-2</v>
      </c>
      <c r="AG100">
        <f>AG$2*EXP(- AG$1 * ($B100*_c1+$C100*_c2+$D100*_c3+'Input spectra'!$Y99))</f>
        <v>1.4464782031780865E-2</v>
      </c>
      <c r="AH100">
        <f>AH$2*EXP(- AH$1 * ($B100*_c1+$C100*_c2+$D100*_c3+'Input spectra'!$Y99))</f>
        <v>1.4267015831926874E-2</v>
      </c>
      <c r="AI100">
        <f>AI$2*EXP(- AI$1 * ($B100*_c1+$C100*_c2+$D100*_c3+'Input spectra'!$Y99))</f>
        <v>1.4070754092516824E-2</v>
      </c>
      <c r="AJ100">
        <f>AJ$2*EXP(- AJ$1 * ($B100*_c1+$C100*_c2+$D100*_c3+'Input spectra'!$Y99))</f>
        <v>1.3875987197797384E-2</v>
      </c>
      <c r="AK100">
        <f>AK$2*EXP(- AK$1 * ($B100*_c1+$C100*_c2+$D100*_c3+'Input spectra'!$Y99))</f>
        <v>1.3682705588461313E-2</v>
      </c>
      <c r="AL100">
        <f>AL$2*EXP(- AL$1 * ($B100*_c1+$C100*_c2+$D100*_c3+'Input spectra'!$Y99))</f>
        <v>1.3490899761332449E-2</v>
      </c>
      <c r="AM100">
        <f>AM$2*EXP(- AM$1 * ($B100*_c1+$C100*_c2+$D100*_c3+'Input spectra'!$Y99))</f>
        <v>1.3300560269052431E-2</v>
      </c>
      <c r="AN100">
        <f>AN$2*EXP(- AN$1 * ($B100*_c1+$C100*_c2+$D100*_c3+'Input spectra'!$Y99))</f>
        <v>1.3111677719769085E-2</v>
      </c>
      <c r="AO100">
        <f>AO$2*EXP(- AO$1 * ($B100*_c1+$C100*_c2+$D100*_c3+'Input spectra'!$Y99))</f>
        <v>1.2924242776826494E-2</v>
      </c>
      <c r="AP100">
        <f>AP$2*EXP(- AP$1 * ($B100*_c1+$C100*_c2+$D100*_c3+'Input spectra'!$Y99))</f>
        <v>1.2738246158456762E-2</v>
      </c>
      <c r="AQ100">
        <f>AQ$2*EXP(- AQ$1 * ($B100*_c1+$C100*_c2+$D100*_c3+'Input spectra'!$Y99))</f>
        <v>1.2553678637473423E-2</v>
      </c>
      <c r="AR100">
        <f>AR$2*EXP(- AR$1 * ($B100*_c1+$C100*_c2+$D100*_c3+'Input spectra'!$Y99))</f>
        <v>1.2370531040966498E-2</v>
      </c>
      <c r="AS100">
        <f>AS$2*EXP(- AS$1 * ($B100*_c1+$C100*_c2+$D100*_c3+'Input spectra'!$Y99))</f>
        <v>1.2188794249999232E-2</v>
      </c>
      <c r="AT100">
        <f>AT$2*EXP(- AT$1 * ($B100*_c1+$C100*_c2+$D100*_c3+'Input spectra'!$Y99))</f>
        <v>1.200845919930644E-2</v>
      </c>
      <c r="AU100">
        <f>AU$2*EXP(- AU$1 * ($B100*_c1+$C100*_c2+$D100*_c3+'Input spectra'!$Y99))</f>
        <v>1.1829516876994477E-2</v>
      </c>
      <c r="AV100">
        <f>AV$2*EXP(- AV$1 * ($B100*_c1+$C100*_c2+$D100*_c3+'Input spectra'!$Y99))</f>
        <v>1.1651958324242866E-2</v>
      </c>
      <c r="AW100">
        <f>AW$2*EXP(- AW$1 * ($B100*_c1+$C100*_c2+$D100*_c3+'Input spectra'!$Y99))</f>
        <v>1.1475774635007496E-2</v>
      </c>
      <c r="AX100">
        <f>AX$2*EXP(- AX$1 * ($B100*_c1+$C100*_c2+$D100*_c3+'Input spectra'!$Y99))</f>
        <v>1.1300956955725456E-2</v>
      </c>
      <c r="AY100">
        <f>AY$2*EXP(- AY$1 * ($B100*_c1+$C100*_c2+$D100*_c3+'Input spectra'!$Y99))</f>
        <v>1.0044753564810003E-2</v>
      </c>
      <c r="AZ100">
        <f>AZ$2*EXP(- AZ$1 * ($B100*_c1+$C100*_c2+$D100*_c3+'Input spectra'!$Y99))</f>
        <v>8.5820993663859556E-3</v>
      </c>
      <c r="BA100">
        <f>BA$2*EXP(- BA$1 * ($B100*_c1+$C100*_c2+$D100*_c3+'Input spectra'!$Y99))</f>
        <v>7.7247217726311565E-3</v>
      </c>
      <c r="BB100">
        <f>BB$2*EXP(- BB$1 * ($B100*_c1+$C100*_c2+$D100*_c3+'Input spectra'!$Y99))</f>
        <v>7.0752850397971532E-3</v>
      </c>
      <c r="BC100">
        <f>BC$2*EXP(- BC$1 * ($B100*_c1+$C100*_c2+$D100*_c3+'Input spectra'!$Y99))</f>
        <v>6.544644620305279E-3</v>
      </c>
      <c r="BD100">
        <f>BD$2*EXP(- BD$1 * ($B100*_c1+$C100*_c2+$D100*_c3+'Input spectra'!$Y99))</f>
        <v>6.0941575312908301E-3</v>
      </c>
      <c r="BE100">
        <f>BE$2*EXP(- BE$1 * ($B100*_c1+$C100*_c2+$D100*_c3+'Input spectra'!$Y99))</f>
        <v>5.7026489723602386E-3</v>
      </c>
      <c r="BF100">
        <f>BF$2*EXP(- BF$1 * ($B100*_c1+$C100*_c2+$D100*_c3+'Input spectra'!$Y99))</f>
        <v>5.3569182130429422E-3</v>
      </c>
      <c r="BG100">
        <f>BG$2*EXP(- BG$1 * ($B100*_c1+$C100*_c2+$D100*_c3+'Input spectra'!$Y99))</f>
        <v>5.048027023726879E-3</v>
      </c>
      <c r="BH100">
        <f>BH$2*EXP(- BH$1 * ($B100*_c1+$C100*_c2+$D100*_c3+'Input spectra'!$Y99))</f>
        <v>4.7695650813860176E-3</v>
      </c>
      <c r="BI100">
        <f>BI$2*EXP(- BI$1 * ($B100*_c1+$C100*_c2+$D100*_c3+'Input spectra'!$Y99))</f>
        <v>4.5167364683541241E-3</v>
      </c>
      <c r="BJ100">
        <f>BJ$2*EXP(- BJ$1 * ($B100*_c1+$C100*_c2+$D100*_c3+'Input spectra'!$Y99))</f>
        <v>4.2858351927618568E-3</v>
      </c>
      <c r="BK100">
        <f>BK$2*EXP(- BK$1 * ($B100*_c1+$C100*_c2+$D100*_c3+'Input spectra'!$Y99))</f>
        <v>4.0739236236196075E-3</v>
      </c>
      <c r="BL100">
        <f>BL$2*EXP(- BL$1 * ($B100*_c1+$C100*_c2+$D100*_c3+'Input spectra'!$Y99))</f>
        <v>3.8786248661141212E-3</v>
      </c>
      <c r="BM100">
        <f>BM$2*EXP(- BM$1 * ($B100*_c1+$C100*_c2+$D100*_c3+'Input spectra'!$Y99))</f>
        <v>3.6979829740322874E-3</v>
      </c>
      <c r="BN100">
        <f>BN$2*EXP(- BN$1 * ($B100*_c1+$C100*_c2+$D100*_c3+'Input spectra'!$Y99))</f>
        <v>3.5303655244071906E-3</v>
      </c>
      <c r="BO100">
        <f>BO$2*EXP(- BO$1 * ($B100*_c1+$C100*_c2+$D100*_c3+'Input spectra'!$Y99))</f>
        <v>3.3743937168221961E-3</v>
      </c>
      <c r="BP100">
        <f>BP$2*EXP(- BP$1 * ($B100*_c1+$C100*_c2+$D100*_c3+'Input spectra'!$Y99))</f>
        <v>3.22889096670645E-3</v>
      </c>
      <c r="BQ100">
        <f>BQ$2*EXP(- BQ$1 * ($B100*_c1+$C100*_c2+$D100*_c3+'Input spectra'!$Y99))</f>
        <v>3.0928442870399478E-3</v>
      </c>
      <c r="BR100">
        <f>BR$2*EXP(- BR$1 * ($B100*_c1+$C100*_c2+$D100*_c3+'Input spectra'!$Y99))</f>
        <v>2.9653747359490784E-3</v>
      </c>
      <c r="BS100">
        <f>BS$2*EXP(- BS$1 * ($B100*_c1+$C100*_c2+$D100*_c3+'Input spectra'!$Y99))</f>
        <v>2.8457144326403836E-3</v>
      </c>
      <c r="BT100">
        <f>BT$2*EXP(- BT$1 * ($B100*_c1+$C100*_c2+$D100*_c3+'Input spectra'!$Y99))</f>
        <v>2.7331884243472658E-3</v>
      </c>
      <c r="BU100">
        <f>BU$2*EXP(- BU$1 * ($B100*_c1+$C100*_c2+$D100*_c3+'Input spectra'!$Y99))</f>
        <v>2.6272001975129523E-3</v>
      </c>
      <c r="BV100">
        <f>BV$2*EXP(- BV$1 * ($B100*_c1+$C100*_c2+$D100*_c3+'Input spectra'!$Y99))</f>
        <v>2.5272199686145504E-3</v>
      </c>
      <c r="BW100">
        <f>BW$2*EXP(- BW$1 * ($B100*_c1+$C100*_c2+$D100*_c3+'Input spectra'!$Y99))</f>
        <v>2.4327751243344051E-3</v>
      </c>
      <c r="BX100">
        <f>BX$2*EXP(- BX$1 * ($B100*_c1+$C100*_c2+$D100*_c3+'Input spectra'!$Y99))</f>
        <v>2.3434423443371597E-3</v>
      </c>
      <c r="BY100">
        <f>BY$2*EXP(- BY$1 * ($B100*_c1+$C100*_c2+$D100*_c3+'Input spectra'!$Y99))</f>
        <v>2.2588410560827219E-3</v>
      </c>
      <c r="BZ100">
        <f>BZ$2*EXP(- BZ$1 * ($B100*_c1+$C100*_c2+$D100*_c3+'Input spectra'!$Y99))</f>
        <v>2.1786279549383773E-3</v>
      </c>
      <c r="CA100">
        <f>CA$2*EXP(- CA$1 * ($B100*_c1+$C100*_c2+$D100*_c3+'Input spectra'!$Y99))</f>
        <v>2.102492384229715E-3</v>
      </c>
      <c r="CB100">
        <f>CB$2*EXP(- CB$1 * ($B100*_c1+$C100*_c2+$D100*_c3+'Input spectra'!$Y99))</f>
        <v>2.0301524154034954E-3</v>
      </c>
      <c r="CC100">
        <f>CC$2*EXP(- CC$1 * ($B100*_c1+$C100*_c2+$D100*_c3+'Input spectra'!$Y99))</f>
        <v>1.9613515026689274E-3</v>
      </c>
      <c r="CD100">
        <f>CD$2*EXP(- CD$1 * ($B100*_c1+$C100*_c2+$D100*_c3+'Input spectra'!$Y99))</f>
        <v>1.895855612450861E-3</v>
      </c>
      <c r="CE100">
        <f>CE$2*EXP(- CE$1 * ($B100*_c1+$C100*_c2+$D100*_c3+'Input spectra'!$Y99))</f>
        <v>1.8334507479138549E-3</v>
      </c>
      <c r="CF100">
        <f>CF$2*EXP(- CF$1 * ($B100*_c1+$C100*_c2+$D100*_c3+'Input spectra'!$Y99))</f>
        <v>1.7739408042534389E-3</v>
      </c>
      <c r="CG100">
        <f>CG$2*EXP(- CG$1 * ($B100*_c1+$C100*_c2+$D100*_c3+'Input spectra'!$Y99))</f>
        <v>1.7171457025184896E-3</v>
      </c>
      <c r="CH100">
        <f>CH$2*EXP(- CH$1 * ($B100*_c1+$C100*_c2+$D100*_c3+'Input spectra'!$Y99))</f>
        <v>1.6628997592410362E-3</v>
      </c>
      <c r="CI100">
        <f>CI$2*EXP(- CI$1 * ($B100*_c1+$C100*_c2+$D100*_c3+'Input spectra'!$Y99))</f>
        <v>1.6110502567066949E-3</v>
      </c>
      <c r="CJ100">
        <f>CJ$2*EXP(- CJ$1 * ($B100*_c1+$C100*_c2+$D100*_c3+'Input spectra'!$Y99))</f>
        <v>1.5614561847460773E-3</v>
      </c>
      <c r="CK100">
        <f>CK$2*EXP(- CK$1 * ($B100*_c1+$C100*_c2+$D100*_c3+'Input spectra'!$Y99))</f>
        <v>1.5139871297998532E-3</v>
      </c>
      <c r="CL100">
        <f>CL$2*EXP(- CL$1 * ($B100*_c1+$C100*_c2+$D100*_c3+'Input spectra'!$Y99))</f>
        <v>1.4685222909610249E-3</v>
      </c>
      <c r="CM100">
        <f>CM$2*EXP(- CM$1 * ($B100*_c1+$C100*_c2+$D100*_c3+'Input spectra'!$Y99))</f>
        <v>1.4249496059211538E-3</v>
      </c>
      <c r="CN100">
        <f>CN$2*EXP(- CN$1 * ($B100*_c1+$C100*_c2+$D100*_c3+'Input spectra'!$Y99))</f>
        <v>1.3831649723917232E-3</v>
      </c>
      <c r="CO100">
        <f>CO$2*EXP(- CO$1 * ($B100*_c1+$C100*_c2+$D100*_c3+'Input spectra'!$Y99))</f>
        <v>1.343071552753126E-3</v>
      </c>
      <c r="CP100">
        <f>CP$2*EXP(- CP$1 * ($B100*_c1+$C100*_c2+$D100*_c3+'Input spectra'!$Y99))</f>
        <v>1.3045791514921794E-3</v>
      </c>
      <c r="CQ100">
        <f>CQ$2*EXP(- CQ$1 * ($B100*_c1+$C100*_c2+$D100*_c3+'Input spectra'!$Y99))</f>
        <v>1.2676036564955517E-3</v>
      </c>
      <c r="CR100">
        <f>CR$2*EXP(- CR$1 * ($B100*_c1+$C100*_c2+$D100*_c3+'Input spectra'!$Y99))</f>
        <v>1.232066536527169E-3</v>
      </c>
      <c r="CS100">
        <f>CS$2*EXP(- CS$1 * ($B100*_c1+$C100*_c2+$D100*_c3+'Input spectra'!$Y99))</f>
        <v>7.9313929769182518E-4</v>
      </c>
      <c r="CT100">
        <f>CT$2*EXP(- CT$1 * ($B100*_c1+$C100*_c2+$D100*_c3+'Input spectra'!$Y99))</f>
        <v>5.1508457344995719E-4</v>
      </c>
      <c r="CU100">
        <f>CU$2*EXP(- CU$1 * ($B100*_c1+$C100*_c2+$D100*_c3+'Input spectra'!$Y99))</f>
        <v>3.5666619663619735E-4</v>
      </c>
      <c r="CV100">
        <f>CV$2*EXP(- CV$1 * ($B100*_c1+$C100*_c2+$D100*_c3+'Input spectra'!$Y99))</f>
        <v>2.4808345345721244E-4</v>
      </c>
      <c r="CW100">
        <f>CW$2*EXP(- CW$1 * ($B100*_c1+$C100*_c2+$D100*_c3+'Input spectra'!$Y99))</f>
        <v>1.6936944867248629E-4</v>
      </c>
      <c r="CX100">
        <f>CX$2*EXP(- CX$1 * ($B100*_c1+$C100*_c2+$D100*_c3+'Input spectra'!$Y99))</f>
        <v>1.1131953971884183E-4</v>
      </c>
      <c r="CY100">
        <f>CY$2*EXP(- CY$1 * ($B100*_c1+$C100*_c2+$D100*_c3+'Input spectra'!$Y99))</f>
        <v>6.8737796412254046E-5</v>
      </c>
      <c r="CZ100">
        <f>CZ$2*EXP(- CZ$1 * ($B100*_c1+$C100*_c2+$D100*_c3+'Input spectra'!$Y99))</f>
        <v>3.8325314968381241E-5</v>
      </c>
      <c r="DA100">
        <f>DA$2*EXP(- DA$1 * ($B100*_c1+$C100*_c2+$D100*_c3+'Input spectra'!$Y99))</f>
        <v>1.7818359058137831E-5</v>
      </c>
      <c r="DB100">
        <f>DB$2*EXP(- DB$1 * ($B100*_c1+$C100*_c2+$D100*_c3+'Input spectra'!$Y99))</f>
        <v>5.5750526192556121E-6</v>
      </c>
      <c r="DC100">
        <f>DC$2*EXP(- DC$1 * ($B100*_c1+$C100*_c2+$D100*_c3+'Input spectra'!$Y99))</f>
        <v>3.5408489119510272E-7</v>
      </c>
      <c r="DD100">
        <f>DD$2*EXP(- DD$1 * ($B100*_c1+$C100*_c2+$D100*_c3+'Input spectra'!$Y99))</f>
        <v>0</v>
      </c>
      <c r="DE100">
        <f>DE$2*EXP(- DE$1 * ($B100*_c1+$C100*_c2+$D100*_c3+'Input spectra'!$Y99))</f>
        <v>0</v>
      </c>
      <c r="DF100">
        <f>DF$2*EXP(- DF$1 * ($B100*_c1+$C100*_c2+$D100*_c3+'Input spectra'!$Y99))</f>
        <v>0</v>
      </c>
      <c r="DG100">
        <f>DG$2*EXP(- DG$1 * ($B100*_c1+$C100*_c2+$D100*_c3+'Input spectra'!$Y99))</f>
        <v>0</v>
      </c>
      <c r="DH100">
        <f>DH$2*EXP(- DH$1 * ($B100*_c1+$C100*_c2+$D100*_c3+'Input spectra'!$Y99))</f>
        <v>0</v>
      </c>
      <c r="DI100">
        <f>DI$2*EXP(- DI$1 * ($B100*_c1+$C100*_c2+$D100*_c3+'Input spectra'!$Y99))</f>
        <v>0</v>
      </c>
      <c r="DJ100">
        <f>DJ$2*EXP(- DJ$1 * ($B100*_c1+$C100*_c2+$D100*_c3+'Input spectra'!$Y99))</f>
        <v>0</v>
      </c>
      <c r="DK100">
        <f>DK$2*EXP(- DK$1 * ($B100*_c1+$C100*_c2+$D100*_c3+'Input spectra'!$Y99))</f>
        <v>0</v>
      </c>
      <c r="DL100">
        <f>DL$2*EXP(- DL$1 * ($B100*_c1+$C100*_c2+$D100*_c3+'Input spectra'!$Y99))</f>
        <v>0</v>
      </c>
      <c r="DM100">
        <f>DM$2*EXP(- DM$1 * ($B100*_c1+$C100*_c2+$D100*_c3+'Input spectra'!$Y99))</f>
        <v>0</v>
      </c>
      <c r="DN100">
        <f>DN$2*EXP(- DN$1 * ($B100*_c1+$C100*_c2+$D100*_c3+'Input spectra'!$Y99))</f>
        <v>0</v>
      </c>
      <c r="DO100">
        <f>DO$2*EXP(- DO$1 * ($B100*_c1+$C100*_c2+$D100*_c3+'Input spectra'!$Y99))</f>
        <v>0</v>
      </c>
      <c r="DP100">
        <f>DP$2*EXP(- DP$1 * ($B100*_c1+$C100*_c2+$D100*_c3+'Input spectra'!$Y99))</f>
        <v>0</v>
      </c>
      <c r="DQ100">
        <f>DQ$2*EXP(- DQ$1 * ($B100*_c1+$C100*_c2+$D100*_c3+'Input spectra'!$Y99))</f>
        <v>0</v>
      </c>
      <c r="DR100">
        <f>DR$2*EXP(- DR$1 * ($B100*_c1+$C100*_c2+$D100*_c3+'Input spectra'!$Y99))</f>
        <v>0</v>
      </c>
      <c r="DS100">
        <f>DS$2*EXP(- DS$1 * ($B100*_c1+$C100*_c2+$D100*_c3+'Input spectra'!$Y99))</f>
        <v>0</v>
      </c>
      <c r="DT100">
        <f>DT$2*EXP(- DT$1 * ($B100*_c1+$C100*_c2+$D100*_c3+'Input spectra'!$Y99))</f>
        <v>0</v>
      </c>
      <c r="DU100">
        <f>DU$2*EXP(- DU$1 * ($B100*_c1+$C100*_c2+$D100*_c3+'Input spectra'!$Y99))</f>
        <v>0</v>
      </c>
      <c r="DV100">
        <f>DV$2*EXP(- DV$1 * ($B100*_c1+$C100*_c2+$D100*_c3+'Input spectra'!$Y99))</f>
        <v>0</v>
      </c>
      <c r="DW100">
        <f>DW$2*EXP(- DW$1 * ($B100*_c1+$C100*_c2+$D100*_c3+'Input spectra'!$Y99))</f>
        <v>0</v>
      </c>
      <c r="DX100">
        <f>DX$2*EXP(- DX$1 * ($B100*_c1+$C100*_c2+$D100*_c3+'Input spectra'!$Y99))</f>
        <v>0</v>
      </c>
      <c r="DY100">
        <f>DY$2*EXP(- DY$1 * ($B100*_c1+$C100*_c2+$D100*_c3+'Input spectra'!$Y99))</f>
        <v>0</v>
      </c>
      <c r="DZ100">
        <f>DZ$2*EXP(- DZ$1 * ($B100*_c1+$C100*_c2+$D100*_c3+'Input spectra'!$Y99))</f>
        <v>0</v>
      </c>
      <c r="EA100">
        <f>EA$2*EXP(- EA$1 * ($B100*_c1+$C100*_c2+$D100*_c3+'Input spectra'!$Y99))</f>
        <v>0</v>
      </c>
      <c r="EB100">
        <f>EB$2*EXP(- EB$1 * ($B100*_c1+$C100*_c2+$D100*_c3+'Input spectra'!$Y99))</f>
        <v>0</v>
      </c>
      <c r="EC100">
        <f>EC$2*EXP(- EC$1 * ($B100*_c1+$C100*_c2+$D100*_c3+'Input spectra'!$Y99))</f>
        <v>0</v>
      </c>
      <c r="ED100">
        <f>ED$2*EXP(- ED$1 * ($B100*_c1+$C100*_c2+$D100*_c3+'Input spectra'!$Y99))</f>
        <v>0</v>
      </c>
      <c r="EE100">
        <f>EE$2*EXP(- EE$1 * ($B100*_c1+$C100*_c2+$D100*_c3+'Input spectra'!$Y99))</f>
        <v>0</v>
      </c>
      <c r="EF100">
        <f>EF$2*EXP(- EF$1 * ($B100*_c1+$C100*_c2+$D100*_c3+'Input spectra'!$Y99))</f>
        <v>0</v>
      </c>
      <c r="EG100">
        <f>EG$2*EXP(- EG$1 * ($B100*_c1+$C100*_c2+$D100*_c3+'Input spectra'!$Y99))</f>
        <v>0</v>
      </c>
      <c r="EH100">
        <f>EH$2*EXP(- EH$1 * ($B100*_c1+$C100*_c2+$D100*_c3+'Input spectra'!$Y99))</f>
        <v>0</v>
      </c>
      <c r="EI100">
        <f>EI$2*EXP(- EI$1 * ($B100*_c1+$C100*_c2+$D100*_c3+'Input spectra'!$Y99))</f>
        <v>0</v>
      </c>
      <c r="EJ100">
        <f>EJ$2*EXP(- EJ$1 * ($B100*_c1+$C100*_c2+$D100*_c3+'Input spectra'!$Y99))</f>
        <v>0</v>
      </c>
      <c r="EK100">
        <f>EK$2*EXP(- EK$1 * ($B100*_c1+$C100*_c2+$D100*_c3+'Input spectra'!$Y99))</f>
        <v>0</v>
      </c>
      <c r="EL100">
        <f>EL$2*EXP(- EL$1 * ($B100*_c1+$C100*_c2+$D100*_c3+'Input spectra'!$Y99))</f>
        <v>0</v>
      </c>
      <c r="EM100">
        <f>EM$2*EXP(- EM$1 * ($B100*_c1+$C100*_c2+$D100*_c3+'Input spectra'!$Y99))</f>
        <v>0</v>
      </c>
      <c r="EN100">
        <f>EN$2*EXP(- EN$1 * ($B100*_c1+$C100*_c2+$D100*_c3+'Input spectra'!$Y99))</f>
        <v>0</v>
      </c>
      <c r="EO100">
        <f>EO$2*EXP(- EO$1 * ($B100*_c1+$C100*_c2+$D100*_c3+'Input spectra'!$Y99))</f>
        <v>0</v>
      </c>
      <c r="EP100">
        <f>EP$2*EXP(- EP$1 * ($B100*_c1+$C100*_c2+$D100*_c3+'Input spectra'!$Y99))</f>
        <v>0</v>
      </c>
      <c r="EQ100">
        <f>EQ$2*EXP(- EQ$1 * ($B100*_c1+$C100*_c2+$D100*_c3+'Input spectra'!$Y99))</f>
        <v>0</v>
      </c>
      <c r="ER100">
        <f>ER$2*EXP(- ER$1 * ($B100*_c1+$C100*_c2+$D100*_c3+'Input spectra'!$Y99))</f>
        <v>0</v>
      </c>
      <c r="ES100">
        <f>ES$2*EXP(- ES$1 * ($B100*_c1+$C100*_c2+$D100*_c3+'Input spectra'!$Y99))</f>
        <v>0</v>
      </c>
      <c r="ET100">
        <f>ET$2*EXP(- ET$1 * ($B100*_c1+$C100*_c2+$D100*_c3+'Input spectra'!$Y99))</f>
        <v>0</v>
      </c>
      <c r="EU100">
        <f>EU$2*EXP(- EU$1 * ($B100*_c1+$C100*_c2+$D100*_c3+'Input spectra'!$Y99))</f>
        <v>0</v>
      </c>
      <c r="EV100">
        <f>EV$2*EXP(- EV$1 * ($B100*_c1+$C100*_c2+$D100*_c3+'Input spectra'!$Y99))</f>
        <v>0</v>
      </c>
      <c r="EW100">
        <f>EW$2*EXP(- EW$1 * ($B100*_c1+$C100*_c2+$D100*_c3+'Input spectra'!$Y99))</f>
        <v>0</v>
      </c>
      <c r="EX100">
        <f>EX$2*EXP(- EX$1 * ($B100*_c1+$C100*_c2+$D100*_c3+'Input spectra'!$Y99))</f>
        <v>0</v>
      </c>
      <c r="EY100">
        <f>EY$2*EXP(- EY$1 * ($B100*_c1+$C100*_c2+$D100*_c3+'Input spectra'!$Y99))</f>
        <v>0</v>
      </c>
      <c r="FA100">
        <f t="shared" si="1"/>
        <v>0.87798292601210493</v>
      </c>
      <c r="FD100">
        <f>(1-EXP(-($B100*_c1+$C100*_c2+$D100*_c3+'Input spectra'!$Y99)*_t))/2</f>
        <v>1.131147938999294E-2</v>
      </c>
      <c r="FE100">
        <f>LN(1-FD100)/(-($B100*_c1+$C100*_c2+$D100*_c3+'Input spectra'!$Y99))</f>
        <v>0.24856985719759098</v>
      </c>
    </row>
    <row r="101" spans="1:161" x14ac:dyDescent="0.25">
      <c r="A101">
        <v>770</v>
      </c>
      <c r="B101">
        <f>'Input spectra'!B100</f>
        <v>0</v>
      </c>
      <c r="C101">
        <f>'Input spectra'!D100</f>
        <v>0</v>
      </c>
      <c r="D101">
        <f>'Input spectra'!F100</f>
        <v>0</v>
      </c>
      <c r="E101">
        <f>E$2*EXP(- E$1 * ($B101*_c1+$C101*_c2+$D101*_c3+'Input spectra'!$Y100))</f>
        <v>2.0653927966864227E-2</v>
      </c>
      <c r="F101">
        <f>F$2*EXP(- F$1 * ($B101*_c1+$C101*_c2+$D101*_c3+'Input spectra'!$Y100))</f>
        <v>2.0410158810435754E-2</v>
      </c>
      <c r="G101">
        <f>G$2*EXP(- G$1 * ($B101*_c1+$C101*_c2+$D101*_c3+'Input spectra'!$Y100))</f>
        <v>2.0168181311231222E-2</v>
      </c>
      <c r="H101">
        <f>H$2*EXP(- H$1 * ($B101*_c1+$C101*_c2+$D101*_c3+'Input spectra'!$Y100))</f>
        <v>1.992798420749279E-2</v>
      </c>
      <c r="I101">
        <f>I$2*EXP(- I$1 * ($B101*_c1+$C101*_c2+$D101*_c3+'Input spectra'!$Y100))</f>
        <v>1.9689556302872429E-2</v>
      </c>
      <c r="J101">
        <f>J$2*EXP(- J$1 * ($B101*_c1+$C101*_c2+$D101*_c3+'Input spectra'!$Y100))</f>
        <v>1.9452886466069803E-2</v>
      </c>
      <c r="K101">
        <f>K$2*EXP(- K$1 * ($B101*_c1+$C101*_c2+$D101*_c3+'Input spectra'!$Y100))</f>
        <v>1.9217963630471995E-2</v>
      </c>
      <c r="L101">
        <f>L$2*EXP(- L$1 * ($B101*_c1+$C101*_c2+$D101*_c3+'Input spectra'!$Y100))</f>
        <v>1.8984776793795208E-2</v>
      </c>
      <c r="M101">
        <f>M$2*EXP(- M$1 * ($B101*_c1+$C101*_c2+$D101*_c3+'Input spectra'!$Y100))</f>
        <v>1.8753315017728422E-2</v>
      </c>
      <c r="N101">
        <f>N$2*EXP(- N$1 * ($B101*_c1+$C101*_c2+$D101*_c3+'Input spectra'!$Y100))</f>
        <v>1.8523567427578901E-2</v>
      </c>
      <c r="O101">
        <f>O$2*EXP(- O$1 * ($B101*_c1+$C101*_c2+$D101*_c3+'Input spectra'!$Y100))</f>
        <v>1.8295523211919643E-2</v>
      </c>
      <c r="P101">
        <f>P$2*EXP(- P$1 * ($B101*_c1+$C101*_c2+$D101*_c3+'Input spectra'!$Y100))</f>
        <v>1.8069171622238686E-2</v>
      </c>
      <c r="Q101">
        <f>Q$2*EXP(- Q$1 * ($B101*_c1+$C101*_c2+$D101*_c3+'Input spectra'!$Y100))</f>
        <v>1.7844501972590358E-2</v>
      </c>
      <c r="R101">
        <f>R$2*EXP(- R$1 * ($B101*_c1+$C101*_c2+$D101*_c3+'Input spectra'!$Y100))</f>
        <v>1.7621503639248321E-2</v>
      </c>
      <c r="S101">
        <f>S$2*EXP(- S$1 * ($B101*_c1+$C101*_c2+$D101*_c3+'Input spectra'!$Y100))</f>
        <v>1.7400166060360531E-2</v>
      </c>
      <c r="T101">
        <f>T$2*EXP(- T$1 * ($B101*_c1+$C101*_c2+$D101*_c3+'Input spectra'!$Y100))</f>
        <v>1.7180478735606037E-2</v>
      </c>
      <c r="U101">
        <f>U$2*EXP(- U$1 * ($B101*_c1+$C101*_c2+$D101*_c3+'Input spectra'!$Y100))</f>
        <v>1.6962431225853614E-2</v>
      </c>
      <c r="V101">
        <f>V$2*EXP(- V$1 * ($B101*_c1+$C101*_c2+$D101*_c3+'Input spectra'!$Y100))</f>
        <v>1.6746013152822235E-2</v>
      </c>
      <c r="W101">
        <f>W$2*EXP(- W$1 * ($B101*_c1+$C101*_c2+$D101*_c3+'Input spectra'!$Y100))</f>
        <v>1.6531214198743364E-2</v>
      </c>
      <c r="X101">
        <f>X$2*EXP(- X$1 * ($B101*_c1+$C101*_c2+$D101*_c3+'Input spectra'!$Y100))</f>
        <v>1.6318024106025081E-2</v>
      </c>
      <c r="Y101">
        <f>Y$2*EXP(- Y$1 * ($B101*_c1+$C101*_c2+$D101*_c3+'Input spectra'!$Y100))</f>
        <v>1.6106432676917973E-2</v>
      </c>
      <c r="Z101">
        <f>Z$2*EXP(- Z$1 * ($B101*_c1+$C101*_c2+$D101*_c3+'Input spectra'!$Y100))</f>
        <v>1.5896429773182848E-2</v>
      </c>
      <c r="AA101">
        <f>AA$2*EXP(- AA$1 * ($B101*_c1+$C101*_c2+$D101*_c3+'Input spectra'!$Y100))</f>
        <v>1.5688005315760242E-2</v>
      </c>
      <c r="AB101">
        <f>AB$2*EXP(- AB$1 * ($B101*_c1+$C101*_c2+$D101*_c3+'Input spectra'!$Y100))</f>
        <v>1.5481149284441666E-2</v>
      </c>
      <c r="AC101">
        <f>AC$2*EXP(- AC$1 * ($B101*_c1+$C101*_c2+$D101*_c3+'Input spectra'!$Y100))</f>
        <v>1.5275851717542661E-2</v>
      </c>
      <c r="AD101">
        <f>AD$2*EXP(- AD$1 * ($B101*_c1+$C101*_c2+$D101*_c3+'Input spectra'!$Y100))</f>
        <v>1.5072102711577584E-2</v>
      </c>
      <c r="AE101">
        <f>AE$2*EXP(- AE$1 * ($B101*_c1+$C101*_c2+$D101*_c3+'Input spectra'!$Y100))</f>
        <v>1.4869892420936141E-2</v>
      </c>
      <c r="AF101">
        <f>AF$2*EXP(- AF$1 * ($B101*_c1+$C101*_c2+$D101*_c3+'Input spectra'!$Y100))</f>
        <v>1.4669211057561683E-2</v>
      </c>
      <c r="AG101">
        <f>AG$2*EXP(- AG$1 * ($B101*_c1+$C101*_c2+$D101*_c3+'Input spectra'!$Y100))</f>
        <v>1.4470048890631207E-2</v>
      </c>
      <c r="AH101">
        <f>AH$2*EXP(- AH$1 * ($B101*_c1+$C101*_c2+$D101*_c3+'Input spectra'!$Y100))</f>
        <v>1.4272396246237084E-2</v>
      </c>
      <c r="AI101">
        <f>AI$2*EXP(- AI$1 * ($B101*_c1+$C101*_c2+$D101*_c3+'Input spectra'!$Y100))</f>
        <v>1.4076243507070513E-2</v>
      </c>
      <c r="AJ101">
        <f>AJ$2*EXP(- AJ$1 * ($B101*_c1+$C101*_c2+$D101*_c3+'Input spectra'!$Y100))</f>
        <v>1.3881581112106651E-2</v>
      </c>
      <c r="AK101">
        <f>AK$2*EXP(- AK$1 * ($B101*_c1+$C101*_c2+$D101*_c3+'Input spectra'!$Y100))</f>
        <v>1.3688399556291472E-2</v>
      </c>
      <c r="AL101">
        <f>AL$2*EXP(- AL$1 * ($B101*_c1+$C101*_c2+$D101*_c3+'Input spectra'!$Y100))</f>
        <v>1.3496689390230266E-2</v>
      </c>
      <c r="AM101">
        <f>AM$2*EXP(- AM$1 * ($B101*_c1+$C101*_c2+$D101*_c3+'Input spectra'!$Y100))</f>
        <v>1.3306441219877865E-2</v>
      </c>
      <c r="AN101">
        <f>AN$2*EXP(- AN$1 * ($B101*_c1+$C101*_c2+$D101*_c3+'Input spectra'!$Y100))</f>
        <v>1.3117645706230495E-2</v>
      </c>
      <c r="AO101">
        <f>AO$2*EXP(- AO$1 * ($B101*_c1+$C101*_c2+$D101*_c3+'Input spectra'!$Y100))</f>
        <v>1.2930293565019298E-2</v>
      </c>
      <c r="AP101">
        <f>AP$2*EXP(- AP$1 * ($B101*_c1+$C101*_c2+$D101*_c3+'Input spectra'!$Y100))</f>
        <v>1.2744375566405522E-2</v>
      </c>
      <c r="AQ101">
        <f>AQ$2*EXP(- AQ$1 * ($B101*_c1+$C101*_c2+$D101*_c3+'Input spectra'!$Y100))</f>
        <v>1.2559882534677339E-2</v>
      </c>
      <c r="AR101">
        <f>AR$2*EXP(- AR$1 * ($B101*_c1+$C101*_c2+$D101*_c3+'Input spectra'!$Y100))</f>
        <v>1.2376805347948265E-2</v>
      </c>
      <c r="AS101">
        <f>AS$2*EXP(- AS$1 * ($B101*_c1+$C101*_c2+$D101*_c3+'Input spectra'!$Y100))</f>
        <v>1.2195134937857273E-2</v>
      </c>
      <c r="AT101">
        <f>AT$2*EXP(- AT$1 * ($B101*_c1+$C101*_c2+$D101*_c3+'Input spectra'!$Y100))</f>
        <v>1.2014862289270458E-2</v>
      </c>
      <c r="AU101">
        <f>AU$2*EXP(- AU$1 * ($B101*_c1+$C101*_c2+$D101*_c3+'Input spectra'!$Y100))</f>
        <v>1.1835978439984327E-2</v>
      </c>
      <c r="AV101">
        <f>AV$2*EXP(- AV$1 * ($B101*_c1+$C101*_c2+$D101*_c3+'Input spectra'!$Y100))</f>
        <v>1.165847448043072E-2</v>
      </c>
      <c r="AW101">
        <f>AW$2*EXP(- AW$1 * ($B101*_c1+$C101*_c2+$D101*_c3+'Input spectra'!$Y100))</f>
        <v>1.1482341553383266E-2</v>
      </c>
      <c r="AX101">
        <f>AX$2*EXP(- AX$1 * ($B101*_c1+$C101*_c2+$D101*_c3+'Input spectra'!$Y100))</f>
        <v>1.1307570853665461E-2</v>
      </c>
      <c r="AY101">
        <f>AY$2*EXP(- AY$1 * ($B101*_c1+$C101*_c2+$D101*_c3+'Input spectra'!$Y100))</f>
        <v>1.0050762945208562E-2</v>
      </c>
      <c r="AZ101">
        <f>AZ$2*EXP(- AZ$1 * ($B101*_c1+$C101*_c2+$D101*_c3+'Input spectra'!$Y100))</f>
        <v>8.5873453484110497E-3</v>
      </c>
      <c r="BA101">
        <f>BA$2*EXP(- BA$1 * ($B101*_c1+$C101*_c2+$D101*_c3+'Input spectra'!$Y100))</f>
        <v>7.7295441623933181E-3</v>
      </c>
      <c r="BB101">
        <f>BB$2*EXP(- BB$1 * ($B101*_c1+$C101*_c2+$D101*_c3+'Input spectra'!$Y100))</f>
        <v>7.079794048459799E-3</v>
      </c>
      <c r="BC101">
        <f>BC$2*EXP(- BC$1 * ($B101*_c1+$C101*_c2+$D101*_c3+'Input spectra'!$Y100))</f>
        <v>6.5489006039046432E-3</v>
      </c>
      <c r="BD101">
        <f>BD$2*EXP(- BD$1 * ($B101*_c1+$C101*_c2+$D101*_c3+'Input spectra'!$Y100))</f>
        <v>6.0981998499701207E-3</v>
      </c>
      <c r="BE101">
        <f>BE$2*EXP(- BE$1 * ($B101*_c1+$C101*_c2+$D101*_c3+'Input spectra'!$Y100))</f>
        <v>5.7065057935327349E-3</v>
      </c>
      <c r="BF101">
        <f>BF$2*EXP(- BF$1 * ($B101*_c1+$C101*_c2+$D101*_c3+'Input spectra'!$Y100))</f>
        <v>5.360610906259982E-3</v>
      </c>
      <c r="BG101">
        <f>BG$2*EXP(- BG$1 * ($B101*_c1+$C101*_c2+$D101*_c3+'Input spectra'!$Y100))</f>
        <v>5.0515724674635642E-3</v>
      </c>
      <c r="BH101">
        <f>BH$2*EXP(- BH$1 * ($B101*_c1+$C101*_c2+$D101*_c3+'Input spectra'!$Y100))</f>
        <v>4.7729770062534217E-3</v>
      </c>
      <c r="BI101">
        <f>BI$2*EXP(- BI$1 * ($B101*_c1+$C101*_c2+$D101*_c3+'Input spectra'!$Y100))</f>
        <v>4.5200262993894177E-3</v>
      </c>
      <c r="BJ101">
        <f>BJ$2*EXP(- BJ$1 * ($B101*_c1+$C101*_c2+$D101*_c3+'Input spectra'!$Y100))</f>
        <v>4.2890126078988728E-3</v>
      </c>
      <c r="BK101">
        <f>BK$2*EXP(- BK$1 * ($B101*_c1+$C101*_c2+$D101*_c3+'Input spectra'!$Y100))</f>
        <v>4.0769969404746021E-3</v>
      </c>
      <c r="BL101">
        <f>BL$2*EXP(- BL$1 * ($B101*_c1+$C101*_c2+$D101*_c3+'Input spectra'!$Y100))</f>
        <v>3.881601319422542E-3</v>
      </c>
      <c r="BM101">
        <f>BM$2*EXP(- BM$1 * ($B101*_c1+$C101*_c2+$D101*_c3+'Input spectra'!$Y100))</f>
        <v>3.7008689204698591E-3</v>
      </c>
      <c r="BN101">
        <f>BN$2*EXP(- BN$1 * ($B101*_c1+$C101*_c2+$D101*_c3+'Input spectra'!$Y100))</f>
        <v>3.5331665974944015E-3</v>
      </c>
      <c r="BO101">
        <f>BO$2*EXP(- BO$1 * ($B101*_c1+$C101*_c2+$D101*_c3+'Input spectra'!$Y100))</f>
        <v>3.3771149465038021E-3</v>
      </c>
      <c r="BP101">
        <f>BP$2*EXP(- BP$1 * ($B101*_c1+$C101*_c2+$D101*_c3+'Input spectra'!$Y100))</f>
        <v>3.2315368733042507E-3</v>
      </c>
      <c r="BQ101">
        <f>BQ$2*EXP(- BQ$1 * ($B101*_c1+$C101*_c2+$D101*_c3+'Input spectra'!$Y100))</f>
        <v>3.0954189562117213E-3</v>
      </c>
      <c r="BR101">
        <f>BR$2*EXP(- BR$1 * ($B101*_c1+$C101*_c2+$D101*_c3+'Input spectra'!$Y100))</f>
        <v>2.9678818793039971E-3</v>
      </c>
      <c r="BS101">
        <f>BS$2*EXP(- BS$1 * ($B101*_c1+$C101*_c2+$D101*_c3+'Input spectra'!$Y100))</f>
        <v>2.8481574373427775E-3</v>
      </c>
      <c r="BT101">
        <f>BT$2*EXP(- BT$1 * ($B101*_c1+$C101*_c2+$D101*_c3+'Input spectra'!$Y100))</f>
        <v>2.7355703941421648E-3</v>
      </c>
      <c r="BU101">
        <f>BU$2*EXP(- BU$1 * ($B101*_c1+$C101*_c2+$D101*_c3+'Input spectra'!$Y100))</f>
        <v>2.6295239869812571E-3</v>
      </c>
      <c r="BV101">
        <f>BV$2*EXP(- BV$1 * ($B101*_c1+$C101*_c2+$D101*_c3+'Input spectra'!$Y100))</f>
        <v>2.5294882120215716E-3</v>
      </c>
      <c r="BW101">
        <f>BW$2*EXP(- BW$1 * ($B101*_c1+$C101*_c2+$D101*_c3+'Input spectra'!$Y100))</f>
        <v>2.4349902601147624E-3</v>
      </c>
      <c r="BX101">
        <f>BX$2*EXP(- BX$1 * ($B101*_c1+$C101*_c2+$D101*_c3+'Input spectra'!$Y100))</f>
        <v>2.3456066360237385E-3</v>
      </c>
      <c r="BY101">
        <f>BY$2*EXP(- BY$1 * ($B101*_c1+$C101*_c2+$D101*_c3+'Input spectra'!$Y100))</f>
        <v>2.2609566103122926E-3</v>
      </c>
      <c r="BZ101">
        <f>BZ$2*EXP(- BZ$1 * ($B101*_c1+$C101*_c2+$D101*_c3+'Input spectra'!$Y100))</f>
        <v>2.1806967370345109E-3</v>
      </c>
      <c r="CA101">
        <f>CA$2*EXP(- CA$1 * ($B101*_c1+$C101*_c2+$D101*_c3+'Input spectra'!$Y100))</f>
        <v>2.1045162317629776E-3</v>
      </c>
      <c r="CB101">
        <f>CB$2*EXP(- CB$1 * ($B101*_c1+$C101*_c2+$D101*_c3+'Input spectra'!$Y100))</f>
        <v>2.0321330500513027E-3</v>
      </c>
      <c r="CC101">
        <f>CC$2*EXP(- CC$1 * ($B101*_c1+$C101*_c2+$D101*_c3+'Input spectra'!$Y100))</f>
        <v>1.9632905406369856E-3</v>
      </c>
      <c r="CD101">
        <f>CD$2*EXP(- CD$1 * ($B101*_c1+$C101*_c2+$D101*_c3+'Input spectra'!$Y100))</f>
        <v>1.8977545736706316E-3</v>
      </c>
      <c r="CE101">
        <f>CE$2*EXP(- CE$1 * ($B101*_c1+$C101*_c2+$D101*_c3+'Input spectra'!$Y100))</f>
        <v>1.8353110641928056E-3</v>
      </c>
      <c r="CF101">
        <f>CF$2*EXP(- CF$1 * ($B101*_c1+$C101*_c2+$D101*_c3+'Input spectra'!$Y100))</f>
        <v>1.7757638265247472E-3</v>
      </c>
      <c r="CG101">
        <f>CG$2*EXP(- CG$1 * ($B101*_c1+$C101*_c2+$D101*_c3+'Input spectra'!$Y100))</f>
        <v>1.718932707312625E-3</v>
      </c>
      <c r="CH101">
        <f>CH$2*EXP(- CH$1 * ($B101*_c1+$C101*_c2+$D101*_c3+'Input spectra'!$Y100))</f>
        <v>1.6646519544820089E-3</v>
      </c>
      <c r="CI101">
        <f>CI$2*EXP(- CI$1 * ($B101*_c1+$C101*_c2+$D101*_c3+'Input spectra'!$Y100))</f>
        <v>1.6127687869197124E-3</v>
      </c>
      <c r="CJ101">
        <f>CJ$2*EXP(- CJ$1 * ($B101*_c1+$C101*_c2+$D101*_c3+'Input spectra'!$Y100))</f>
        <v>1.5631421357501889E-3</v>
      </c>
      <c r="CK101">
        <f>CK$2*EXP(- CK$1 * ($B101*_c1+$C101*_c2+$D101*_c3+'Input spectra'!$Y100))</f>
        <v>1.5156415329482863E-3</v>
      </c>
      <c r="CL101">
        <f>CL$2*EXP(- CL$1 * ($B101*_c1+$C101*_c2+$D101*_c3+'Input spectra'!$Y100))</f>
        <v>1.4701461269828928E-3</v>
      </c>
      <c r="CM101">
        <f>CM$2*EXP(- CM$1 * ($B101*_c1+$C101*_c2+$D101*_c3+'Input spectra'!$Y100))</f>
        <v>1.4265438084106732E-3</v>
      </c>
      <c r="CN101">
        <f>CN$2*EXP(- CN$1 * ($B101*_c1+$C101*_c2+$D101*_c3+'Input spectra'!$Y100))</f>
        <v>1.3847304309847616E-3</v>
      </c>
      <c r="CO101">
        <f>CO$2*EXP(- CO$1 * ($B101*_c1+$C101*_c2+$D101*_c3+'Input spectra'!$Y100))</f>
        <v>1.3446091160255736E-3</v>
      </c>
      <c r="CP101">
        <f>CP$2*EXP(- CP$1 * ($B101*_c1+$C101*_c2+$D101*_c3+'Input spectra'!$Y100))</f>
        <v>1.3060896296101386E-3</v>
      </c>
      <c r="CQ101">
        <f>CQ$2*EXP(- CQ$1 * ($B101*_c1+$C101*_c2+$D101*_c3+'Input spectra'!$Y100))</f>
        <v>1.2690878236435018E-3</v>
      </c>
      <c r="CR101">
        <f>CR$2*EXP(- CR$1 * ($B101*_c1+$C101*_c2+$D101*_c3+'Input spectra'!$Y100))</f>
        <v>1.2335251331370024E-3</v>
      </c>
      <c r="CS101">
        <f>CS$2*EXP(- CS$1 * ($B101*_c1+$C101*_c2+$D101*_c3+'Input spectra'!$Y100))</f>
        <v>7.9408858956954713E-4</v>
      </c>
      <c r="CT101">
        <f>CT$2*EXP(- CT$1 * ($B101*_c1+$C101*_c2+$D101*_c3+'Input spectra'!$Y100))</f>
        <v>5.1570777250309948E-4</v>
      </c>
      <c r="CU101">
        <f>CU$2*EXP(- CU$1 * ($B101*_c1+$C101*_c2+$D101*_c3+'Input spectra'!$Y100))</f>
        <v>3.5710236877535052E-4</v>
      </c>
      <c r="CV101">
        <f>CV$2*EXP(- CV$1 * ($B101*_c1+$C101*_c2+$D101*_c3+'Input spectra'!$Y100))</f>
        <v>2.4839006771432284E-4</v>
      </c>
      <c r="CW101">
        <f>CW$2*EXP(- CW$1 * ($B101*_c1+$C101*_c2+$D101*_c3+'Input spectra'!$Y100))</f>
        <v>1.6958098261883541E-4</v>
      </c>
      <c r="CX101">
        <f>CX$2*EXP(- CX$1 * ($B101*_c1+$C101*_c2+$D101*_c3+'Input spectra'!$Y100))</f>
        <v>1.1146002140938789E-4</v>
      </c>
      <c r="CY101">
        <f>CY$2*EXP(- CY$1 * ($B101*_c1+$C101*_c2+$D101*_c3+'Input spectra'!$Y100))</f>
        <v>6.8825436154921728E-5</v>
      </c>
      <c r="CZ101">
        <f>CZ$2*EXP(- CZ$1 * ($B101*_c1+$C101*_c2+$D101*_c3+'Input spectra'!$Y100))</f>
        <v>3.8374678152284906E-5</v>
      </c>
      <c r="DA101">
        <f>DA$2*EXP(- DA$1 * ($B101*_c1+$C101*_c2+$D101*_c3+'Input spectra'!$Y100))</f>
        <v>1.7841541157689909E-5</v>
      </c>
      <c r="DB101">
        <f>DB$2*EXP(- DB$1 * ($B101*_c1+$C101*_c2+$D101*_c3+'Input spectra'!$Y100))</f>
        <v>5.5823784727432138E-6</v>
      </c>
      <c r="DC101">
        <f>DC$2*EXP(- DC$1 * ($B101*_c1+$C101*_c2+$D101*_c3+'Input spectra'!$Y100))</f>
        <v>3.545547834381208E-7</v>
      </c>
      <c r="DD101">
        <f>DD$2*EXP(- DD$1 * ($B101*_c1+$C101*_c2+$D101*_c3+'Input spectra'!$Y100))</f>
        <v>0</v>
      </c>
      <c r="DE101">
        <f>DE$2*EXP(- DE$1 * ($B101*_c1+$C101*_c2+$D101*_c3+'Input spectra'!$Y100))</f>
        <v>0</v>
      </c>
      <c r="DF101">
        <f>DF$2*EXP(- DF$1 * ($B101*_c1+$C101*_c2+$D101*_c3+'Input spectra'!$Y100))</f>
        <v>0</v>
      </c>
      <c r="DG101">
        <f>DG$2*EXP(- DG$1 * ($B101*_c1+$C101*_c2+$D101*_c3+'Input spectra'!$Y100))</f>
        <v>0</v>
      </c>
      <c r="DH101">
        <f>DH$2*EXP(- DH$1 * ($B101*_c1+$C101*_c2+$D101*_c3+'Input spectra'!$Y100))</f>
        <v>0</v>
      </c>
      <c r="DI101">
        <f>DI$2*EXP(- DI$1 * ($B101*_c1+$C101*_c2+$D101*_c3+'Input spectra'!$Y100))</f>
        <v>0</v>
      </c>
      <c r="DJ101">
        <f>DJ$2*EXP(- DJ$1 * ($B101*_c1+$C101*_c2+$D101*_c3+'Input spectra'!$Y100))</f>
        <v>0</v>
      </c>
      <c r="DK101">
        <f>DK$2*EXP(- DK$1 * ($B101*_c1+$C101*_c2+$D101*_c3+'Input spectra'!$Y100))</f>
        <v>0</v>
      </c>
      <c r="DL101">
        <f>DL$2*EXP(- DL$1 * ($B101*_c1+$C101*_c2+$D101*_c3+'Input spectra'!$Y100))</f>
        <v>0</v>
      </c>
      <c r="DM101">
        <f>DM$2*EXP(- DM$1 * ($B101*_c1+$C101*_c2+$D101*_c3+'Input spectra'!$Y100))</f>
        <v>0</v>
      </c>
      <c r="DN101">
        <f>DN$2*EXP(- DN$1 * ($B101*_c1+$C101*_c2+$D101*_c3+'Input spectra'!$Y100))</f>
        <v>0</v>
      </c>
      <c r="DO101">
        <f>DO$2*EXP(- DO$1 * ($B101*_c1+$C101*_c2+$D101*_c3+'Input spectra'!$Y100))</f>
        <v>0</v>
      </c>
      <c r="DP101">
        <f>DP$2*EXP(- DP$1 * ($B101*_c1+$C101*_c2+$D101*_c3+'Input spectra'!$Y100))</f>
        <v>0</v>
      </c>
      <c r="DQ101">
        <f>DQ$2*EXP(- DQ$1 * ($B101*_c1+$C101*_c2+$D101*_c3+'Input spectra'!$Y100))</f>
        <v>0</v>
      </c>
      <c r="DR101">
        <f>DR$2*EXP(- DR$1 * ($B101*_c1+$C101*_c2+$D101*_c3+'Input spectra'!$Y100))</f>
        <v>0</v>
      </c>
      <c r="DS101">
        <f>DS$2*EXP(- DS$1 * ($B101*_c1+$C101*_c2+$D101*_c3+'Input spectra'!$Y100))</f>
        <v>0</v>
      </c>
      <c r="DT101">
        <f>DT$2*EXP(- DT$1 * ($B101*_c1+$C101*_c2+$D101*_c3+'Input spectra'!$Y100))</f>
        <v>0</v>
      </c>
      <c r="DU101">
        <f>DU$2*EXP(- DU$1 * ($B101*_c1+$C101*_c2+$D101*_c3+'Input spectra'!$Y100))</f>
        <v>0</v>
      </c>
      <c r="DV101">
        <f>DV$2*EXP(- DV$1 * ($B101*_c1+$C101*_c2+$D101*_c3+'Input spectra'!$Y100))</f>
        <v>0</v>
      </c>
      <c r="DW101">
        <f>DW$2*EXP(- DW$1 * ($B101*_c1+$C101*_c2+$D101*_c3+'Input spectra'!$Y100))</f>
        <v>0</v>
      </c>
      <c r="DX101">
        <f>DX$2*EXP(- DX$1 * ($B101*_c1+$C101*_c2+$D101*_c3+'Input spectra'!$Y100))</f>
        <v>0</v>
      </c>
      <c r="DY101">
        <f>DY$2*EXP(- DY$1 * ($B101*_c1+$C101*_c2+$D101*_c3+'Input spectra'!$Y100))</f>
        <v>0</v>
      </c>
      <c r="DZ101">
        <f>DZ$2*EXP(- DZ$1 * ($B101*_c1+$C101*_c2+$D101*_c3+'Input spectra'!$Y100))</f>
        <v>0</v>
      </c>
      <c r="EA101">
        <f>EA$2*EXP(- EA$1 * ($B101*_c1+$C101*_c2+$D101*_c3+'Input spectra'!$Y100))</f>
        <v>0</v>
      </c>
      <c r="EB101">
        <f>EB$2*EXP(- EB$1 * ($B101*_c1+$C101*_c2+$D101*_c3+'Input spectra'!$Y100))</f>
        <v>0</v>
      </c>
      <c r="EC101">
        <f>EC$2*EXP(- EC$1 * ($B101*_c1+$C101*_c2+$D101*_c3+'Input spectra'!$Y100))</f>
        <v>0</v>
      </c>
      <c r="ED101">
        <f>ED$2*EXP(- ED$1 * ($B101*_c1+$C101*_c2+$D101*_c3+'Input spectra'!$Y100))</f>
        <v>0</v>
      </c>
      <c r="EE101">
        <f>EE$2*EXP(- EE$1 * ($B101*_c1+$C101*_c2+$D101*_c3+'Input spectra'!$Y100))</f>
        <v>0</v>
      </c>
      <c r="EF101">
        <f>EF$2*EXP(- EF$1 * ($B101*_c1+$C101*_c2+$D101*_c3+'Input spectra'!$Y100))</f>
        <v>0</v>
      </c>
      <c r="EG101">
        <f>EG$2*EXP(- EG$1 * ($B101*_c1+$C101*_c2+$D101*_c3+'Input spectra'!$Y100))</f>
        <v>0</v>
      </c>
      <c r="EH101">
        <f>EH$2*EXP(- EH$1 * ($B101*_c1+$C101*_c2+$D101*_c3+'Input spectra'!$Y100))</f>
        <v>0</v>
      </c>
      <c r="EI101">
        <f>EI$2*EXP(- EI$1 * ($B101*_c1+$C101*_c2+$D101*_c3+'Input spectra'!$Y100))</f>
        <v>0</v>
      </c>
      <c r="EJ101">
        <f>EJ$2*EXP(- EJ$1 * ($B101*_c1+$C101*_c2+$D101*_c3+'Input spectra'!$Y100))</f>
        <v>0</v>
      </c>
      <c r="EK101">
        <f>EK$2*EXP(- EK$1 * ($B101*_c1+$C101*_c2+$D101*_c3+'Input spectra'!$Y100))</f>
        <v>0</v>
      </c>
      <c r="EL101">
        <f>EL$2*EXP(- EL$1 * ($B101*_c1+$C101*_c2+$D101*_c3+'Input spectra'!$Y100))</f>
        <v>0</v>
      </c>
      <c r="EM101">
        <f>EM$2*EXP(- EM$1 * ($B101*_c1+$C101*_c2+$D101*_c3+'Input spectra'!$Y100))</f>
        <v>0</v>
      </c>
      <c r="EN101">
        <f>EN$2*EXP(- EN$1 * ($B101*_c1+$C101*_c2+$D101*_c3+'Input spectra'!$Y100))</f>
        <v>0</v>
      </c>
      <c r="EO101">
        <f>EO$2*EXP(- EO$1 * ($B101*_c1+$C101*_c2+$D101*_c3+'Input spectra'!$Y100))</f>
        <v>0</v>
      </c>
      <c r="EP101">
        <f>EP$2*EXP(- EP$1 * ($B101*_c1+$C101*_c2+$D101*_c3+'Input spectra'!$Y100))</f>
        <v>0</v>
      </c>
      <c r="EQ101">
        <f>EQ$2*EXP(- EQ$1 * ($B101*_c1+$C101*_c2+$D101*_c3+'Input spectra'!$Y100))</f>
        <v>0</v>
      </c>
      <c r="ER101">
        <f>ER$2*EXP(- ER$1 * ($B101*_c1+$C101*_c2+$D101*_c3+'Input spectra'!$Y100))</f>
        <v>0</v>
      </c>
      <c r="ES101">
        <f>ES$2*EXP(- ES$1 * ($B101*_c1+$C101*_c2+$D101*_c3+'Input spectra'!$Y100))</f>
        <v>0</v>
      </c>
      <c r="ET101">
        <f>ET$2*EXP(- ET$1 * ($B101*_c1+$C101*_c2+$D101*_c3+'Input spectra'!$Y100))</f>
        <v>0</v>
      </c>
      <c r="EU101">
        <f>EU$2*EXP(- EU$1 * ($B101*_c1+$C101*_c2+$D101*_c3+'Input spectra'!$Y100))</f>
        <v>0</v>
      </c>
      <c r="EV101">
        <f>EV$2*EXP(- EV$1 * ($B101*_c1+$C101*_c2+$D101*_c3+'Input spectra'!$Y100))</f>
        <v>0</v>
      </c>
      <c r="EW101">
        <f>EW$2*EXP(- EW$1 * ($B101*_c1+$C101*_c2+$D101*_c3+'Input spectra'!$Y100))</f>
        <v>0</v>
      </c>
      <c r="EX101">
        <f>EX$2*EXP(- EX$1 * ($B101*_c1+$C101*_c2+$D101*_c3+'Input spectra'!$Y100))</f>
        <v>0</v>
      </c>
      <c r="EY101">
        <f>EY$2*EXP(- EY$1 * ($B101*_c1+$C101*_c2+$D101*_c3+'Input spectra'!$Y100))</f>
        <v>0</v>
      </c>
      <c r="FA101">
        <f t="shared" si="1"/>
        <v>0.87829636162584879</v>
      </c>
      <c r="FD101">
        <f>(1-EXP(-($B101*_c1+$C101*_c2+$D101*_c3+'Input spectra'!$Y100)*_t))/2</f>
        <v>1.1279709262462412E-2</v>
      </c>
      <c r="FE101">
        <f>LN(1-FD101)/(-($B101*_c1+$C101*_c2+$D101*_c3+'Input spectra'!$Y100))</f>
        <v>0.24857391998761308</v>
      </c>
    </row>
    <row r="102" spans="1:161" x14ac:dyDescent="0.25">
      <c r="A102">
        <v>775</v>
      </c>
      <c r="B102">
        <f>'Input spectra'!B101</f>
        <v>0</v>
      </c>
      <c r="C102">
        <f>'Input spectra'!D101</f>
        <v>0</v>
      </c>
      <c r="D102">
        <f>'Input spectra'!F101</f>
        <v>0</v>
      </c>
      <c r="E102">
        <f>E$2*EXP(- E$1 * ($B102*_c1+$C102*_c2+$D102*_c3+'Input spectra'!$Y101))</f>
        <v>2.0653927966864227E-2</v>
      </c>
      <c r="F102">
        <f>F$2*EXP(- F$1 * ($B102*_c1+$C102*_c2+$D102*_c3+'Input spectra'!$Y101))</f>
        <v>2.0410424180486213E-2</v>
      </c>
      <c r="G102">
        <f>G$2*EXP(- G$1 * ($B102*_c1+$C102*_c2+$D102*_c3+'Input spectra'!$Y101))</f>
        <v>2.0168705762425857E-2</v>
      </c>
      <c r="H102">
        <f>H$2*EXP(- H$1 * ($B102*_c1+$C102*_c2+$D102*_c3+'Input spectra'!$Y101))</f>
        <v>1.992876152024891E-2</v>
      </c>
      <c r="I102">
        <f>I$2*EXP(- I$1 * ($B102*_c1+$C102*_c2+$D102*_c3+'Input spectra'!$Y101))</f>
        <v>1.9690580326350439E-2</v>
      </c>
      <c r="J102">
        <f>J$2*EXP(- J$1 * ($B102*_c1+$C102*_c2+$D102*_c3+'Input spectra'!$Y101))</f>
        <v>1.94541511175969E-2</v>
      </c>
      <c r="K102">
        <f>K$2*EXP(- K$1 * ($B102*_c1+$C102*_c2+$D102*_c3+'Input spectra'!$Y101))</f>
        <v>1.9219462894970073E-2</v>
      </c>
      <c r="L102">
        <f>L$2*EXP(- L$1 * ($B102*_c1+$C102*_c2+$D102*_c3+'Input spectra'!$Y101))</f>
        <v>1.8986504723212901E-2</v>
      </c>
      <c r="M102">
        <f>M$2*EXP(- M$1 * ($B102*_c1+$C102*_c2+$D102*_c3+'Input spectra'!$Y101))</f>
        <v>1.8755265730477266E-2</v>
      </c>
      <c r="N102">
        <f>N$2*EXP(- N$1 * ($B102*_c1+$C102*_c2+$D102*_c3+'Input spectra'!$Y101))</f>
        <v>1.8525735107973618E-2</v>
      </c>
      <c r="O102">
        <f>O$2*EXP(- O$1 * ($B102*_c1+$C102*_c2+$D102*_c3+'Input spectra'!$Y101))</f>
        <v>1.8297902109622465E-2</v>
      </c>
      <c r="P102">
        <f>P$2*EXP(- P$1 * ($B102*_c1+$C102*_c2+$D102*_c3+'Input spectra'!$Y101))</f>
        <v>1.8071756051707768E-2</v>
      </c>
      <c r="Q102">
        <f>Q$2*EXP(- Q$1 * ($B102*_c1+$C102*_c2+$D102*_c3+'Input spectra'!$Y101))</f>
        <v>1.784728631253216E-2</v>
      </c>
      <c r="R102">
        <f>R$2*EXP(- R$1 * ($B102*_c1+$C102*_c2+$D102*_c3+'Input spectra'!$Y101))</f>
        <v>1.7624482332074028E-2</v>
      </c>
      <c r="S102">
        <f>S$2*EXP(- S$1 * ($B102*_c1+$C102*_c2+$D102*_c3+'Input spectra'!$Y101))</f>
        <v>1.740333361164639E-2</v>
      </c>
      <c r="T102">
        <f>T$2*EXP(- T$1 * ($B102*_c1+$C102*_c2+$D102*_c3+'Input spectra'!$Y101))</f>
        <v>1.7183829713557672E-2</v>
      </c>
      <c r="U102">
        <f>U$2*EXP(- U$1 * ($B102*_c1+$C102*_c2+$D102*_c3+'Input spectra'!$Y101))</f>
        <v>1.6965960260774241E-2</v>
      </c>
      <c r="V102">
        <f>V$2*EXP(- V$1 * ($B102*_c1+$C102*_c2+$D102*_c3+'Input spectra'!$Y101))</f>
        <v>1.6749714936584746E-2</v>
      </c>
      <c r="W102">
        <f>W$2*EXP(- W$1 * ($B102*_c1+$C102*_c2+$D102*_c3+'Input spectra'!$Y101))</f>
        <v>1.6535083484266307E-2</v>
      </c>
      <c r="X102">
        <f>X$2*EXP(- X$1 * ($B102*_c1+$C102*_c2+$D102*_c3+'Input spectra'!$Y101))</f>
        <v>1.6322055706752422E-2</v>
      </c>
      <c r="Y102">
        <f>Y$2*EXP(- Y$1 * ($B102*_c1+$C102*_c2+$D102*_c3+'Input spectra'!$Y101))</f>
        <v>1.6110621466302717E-2</v>
      </c>
      <c r="Z102">
        <f>Z$2*EXP(- Z$1 * ($B102*_c1+$C102*_c2+$D102*_c3+'Input spectra'!$Y101))</f>
        <v>1.590077068417443E-2</v>
      </c>
      <c r="AA102">
        <f>AA$2*EXP(- AA$1 * ($B102*_c1+$C102*_c2+$D102*_c3+'Input spectra'!$Y101))</f>
        <v>1.5692493340295648E-2</v>
      </c>
      <c r="AB102">
        <f>AB$2*EXP(- AB$1 * ($B102*_c1+$C102*_c2+$D102*_c3+'Input spectra'!$Y101))</f>
        <v>1.5485779472940326E-2</v>
      </c>
      <c r="AC102">
        <f>AC$2*EXP(- AC$1 * ($B102*_c1+$C102*_c2+$D102*_c3+'Input spectra'!$Y101))</f>
        <v>1.5280619178405019E-2</v>
      </c>
      <c r="AD102">
        <f>AD$2*EXP(- AD$1 * ($B102*_c1+$C102*_c2+$D102*_c3+'Input spectra'!$Y101))</f>
        <v>1.5077002610687376E-2</v>
      </c>
      <c r="AE102">
        <f>AE$2*EXP(- AE$1 * ($B102*_c1+$C102*_c2+$D102*_c3+'Input spectra'!$Y101))</f>
        <v>1.4874919981166313E-2</v>
      </c>
      <c r="AF102">
        <f>AF$2*EXP(- AF$1 * ($B102*_c1+$C102*_c2+$D102*_c3+'Input spectra'!$Y101))</f>
        <v>1.4674361558283951E-2</v>
      </c>
      <c r="AG102">
        <f>AG$2*EXP(- AG$1 * ($B102*_c1+$C102*_c2+$D102*_c3+'Input spectra'!$Y101))</f>
        <v>1.4475317667229228E-2</v>
      </c>
      <c r="AH102">
        <f>AH$2*EXP(- AH$1 * ($B102*_c1+$C102*_c2+$D102*_c3+'Input spectra'!$Y101))</f>
        <v>1.4277778689623204E-2</v>
      </c>
      <c r="AI102">
        <f>AI$2*EXP(- AI$1 * ($B102*_c1+$C102*_c2+$D102*_c3+'Input spectra'!$Y101))</f>
        <v>1.4081735063206089E-2</v>
      </c>
      <c r="AJ102">
        <f>AJ$2*EXP(- AJ$1 * ($B102*_c1+$C102*_c2+$D102*_c3+'Input spectra'!$Y101))</f>
        <v>1.3887177281525904E-2</v>
      </c>
      <c r="AK102">
        <f>AK$2*EXP(- AK$1 * ($B102*_c1+$C102*_c2+$D102*_c3+'Input spectra'!$Y101))</f>
        <v>1.369409589362885E-2</v>
      </c>
      <c r="AL102">
        <f>AL$2*EXP(- AL$1 * ($B102*_c1+$C102*_c2+$D102*_c3+'Input spectra'!$Y101))</f>
        <v>1.3502481503751303E-2</v>
      </c>
      <c r="AM102">
        <f>AM$2*EXP(- AM$1 * ($B102*_c1+$C102*_c2+$D102*_c3+'Input spectra'!$Y101))</f>
        <v>1.3312324771013505E-2</v>
      </c>
      <c r="AN102">
        <f>AN$2*EXP(- AN$1 * ($B102*_c1+$C102*_c2+$D102*_c3+'Input spectra'!$Y101))</f>
        <v>1.3123616409114863E-2</v>
      </c>
      <c r="AO102">
        <f>AO$2*EXP(- AO$1 * ($B102*_c1+$C102*_c2+$D102*_c3+'Input spectra'!$Y101))</f>
        <v>1.2936347186030888E-2</v>
      </c>
      <c r="AP102">
        <f>AP$2*EXP(- AP$1 * ($B102*_c1+$C102*_c2+$D102*_c3+'Input spectra'!$Y101))</f>
        <v>1.2750507923711782E-2</v>
      </c>
      <c r="AQ102">
        <f>AQ$2*EXP(- AQ$1 * ($B102*_c1+$C102*_c2+$D102*_c3+'Input spectra'!$Y101))</f>
        <v>1.2566089497782623E-2</v>
      </c>
      <c r="AR102">
        <f>AR$2*EXP(- AR$1 * ($B102*_c1+$C102*_c2+$D102*_c3+'Input spectra'!$Y101))</f>
        <v>1.2383082837245162E-2</v>
      </c>
      <c r="AS102">
        <f>AS$2*EXP(- AS$1 * ($B102*_c1+$C102*_c2+$D102*_c3+'Input spectra'!$Y101))</f>
        <v>1.2201478924181238E-2</v>
      </c>
      <c r="AT102">
        <f>AT$2*EXP(- AT$1 * ($B102*_c1+$C102*_c2+$D102*_c3+'Input spectra'!$Y101))</f>
        <v>1.2021268793457766E-2</v>
      </c>
      <c r="AU102">
        <f>AU$2*EXP(- AU$1 * ($B102*_c1+$C102*_c2+$D102*_c3+'Input spectra'!$Y101))</f>
        <v>1.1842443532433302E-2</v>
      </c>
      <c r="AV102">
        <f>AV$2*EXP(- AV$1 * ($B102*_c1+$C102*_c2+$D102*_c3+'Input spectra'!$Y101))</f>
        <v>1.1664994280666235E-2</v>
      </c>
      <c r="AW102">
        <f>AW$2*EXP(- AW$1 * ($B102*_c1+$C102*_c2+$D102*_c3+'Input spectra'!$Y101))</f>
        <v>1.148891222962448E-2</v>
      </c>
      <c r="AX102">
        <f>AX$2*EXP(- AX$1 * ($B102*_c1+$C102*_c2+$D102*_c3+'Input spectra'!$Y101))</f>
        <v>1.1314188622396772E-2</v>
      </c>
      <c r="AY102">
        <f>AY$2*EXP(- AY$1 * ($B102*_c1+$C102*_c2+$D102*_c3+'Input spectra'!$Y101))</f>
        <v>1.0056775920782707E-2</v>
      </c>
      <c r="AZ102">
        <f>AZ$2*EXP(- AZ$1 * ($B102*_c1+$C102*_c2+$D102*_c3+'Input spectra'!$Y101))</f>
        <v>8.5925945371488847E-3</v>
      </c>
      <c r="BA102">
        <f>BA$2*EXP(- BA$1 * ($B102*_c1+$C102*_c2+$D102*_c3+'Input spectra'!$Y101))</f>
        <v>7.734369562677243E-3</v>
      </c>
      <c r="BB102">
        <f>BB$2*EXP(- BB$1 * ($B102*_c1+$C102*_c2+$D102*_c3+'Input spectra'!$Y101))</f>
        <v>7.0843059306687417E-3</v>
      </c>
      <c r="BC102">
        <f>BC$2*EXP(- BC$1 * ($B102*_c1+$C102*_c2+$D102*_c3+'Input spectra'!$Y101))</f>
        <v>6.5531593551709233E-3</v>
      </c>
      <c r="BD102">
        <f>BD$2*EXP(- BD$1 * ($B102*_c1+$C102*_c2+$D102*_c3+'Input spectra'!$Y101))</f>
        <v>6.1022448499618359E-3</v>
      </c>
      <c r="BE102">
        <f>BE$2*EXP(- BE$1 * ($B102*_c1+$C102*_c2+$D102*_c3+'Input spectra'!$Y101))</f>
        <v>5.7103652231543268E-3</v>
      </c>
      <c r="BF102">
        <f>BF$2*EXP(- BF$1 * ($B102*_c1+$C102*_c2+$D102*_c3+'Input spectra'!$Y101))</f>
        <v>5.3643061449672918E-3</v>
      </c>
      <c r="BG102">
        <f>BG$2*EXP(- BG$1 * ($B102*_c1+$C102*_c2+$D102*_c3+'Input spectra'!$Y101))</f>
        <v>5.0551204013159377E-3</v>
      </c>
      <c r="BH102">
        <f>BH$2*EXP(- BH$1 * ($B102*_c1+$C102*_c2+$D102*_c3+'Input spectra'!$Y101))</f>
        <v>4.7763913718530714E-3</v>
      </c>
      <c r="BI102">
        <f>BI$2*EXP(- BI$1 * ($B102*_c1+$C102*_c2+$D102*_c3+'Input spectra'!$Y101))</f>
        <v>4.5233185266212381E-3</v>
      </c>
      <c r="BJ102">
        <f>BJ$2*EXP(- BJ$1 * ($B102*_c1+$C102*_c2+$D102*_c3+'Input spectra'!$Y101))</f>
        <v>4.2921923786950538E-3</v>
      </c>
      <c r="BK102">
        <f>BK$2*EXP(- BK$1 * ($B102*_c1+$C102*_c2+$D102*_c3+'Input spectra'!$Y101))</f>
        <v>4.0800725758012631E-3</v>
      </c>
      <c r="BL102">
        <f>BL$2*EXP(- BL$1 * ($B102*_c1+$C102*_c2+$D102*_c3+'Input spectra'!$Y101))</f>
        <v>3.8845800568586115E-3</v>
      </c>
      <c r="BM102">
        <f>BM$2*EXP(- BM$1 * ($B102*_c1+$C102*_c2+$D102*_c3+'Input spectra'!$Y101))</f>
        <v>3.7037571191316575E-3</v>
      </c>
      <c r="BN102">
        <f>BN$2*EXP(- BN$1 * ($B102*_c1+$C102*_c2+$D102*_c3+'Input spectra'!$Y101))</f>
        <v>3.535969893017331E-3</v>
      </c>
      <c r="BO102">
        <f>BO$2*EXP(- BO$1 * ($B102*_c1+$C102*_c2+$D102*_c3+'Input spectra'!$Y101))</f>
        <v>3.3798383706806576E-3</v>
      </c>
      <c r="BP102">
        <f>BP$2*EXP(- BP$1 * ($B102*_c1+$C102*_c2+$D102*_c3+'Input spectra'!$Y101))</f>
        <v>3.234184948083571E-3</v>
      </c>
      <c r="BQ102">
        <f>BQ$2*EXP(- BQ$1 * ($B102*_c1+$C102*_c2+$D102*_c3+'Input spectra'!$Y101))</f>
        <v>3.0979957686926071E-3</v>
      </c>
      <c r="BR102">
        <f>BR$2*EXP(- BR$1 * ($B102*_c1+$C102*_c2+$D102*_c3+'Input spectra'!$Y101))</f>
        <v>2.970391142380153E-3</v>
      </c>
      <c r="BS102">
        <f>BS$2*EXP(- BS$1 * ($B102*_c1+$C102*_c2+$D102*_c3+'Input spectra'!$Y101))</f>
        <v>2.8506025393293917E-3</v>
      </c>
      <c r="BT102">
        <f>BT$2*EXP(- BT$1 * ($B102*_c1+$C102*_c2+$D102*_c3+'Input spectra'!$Y101))</f>
        <v>2.7379544398203259E-3</v>
      </c>
      <c r="BU102">
        <f>BU$2*EXP(- BU$1 * ($B102*_c1+$C102*_c2+$D102*_c3+'Input spectra'!$Y101))</f>
        <v>2.6318498318686724E-3</v>
      </c>
      <c r="BV102">
        <f>BV$2*EXP(- BV$1 * ($B102*_c1+$C102*_c2+$D102*_c3+'Input spectra'!$Y101))</f>
        <v>2.5317584912340303E-3</v>
      </c>
      <c r="BW102">
        <f>BW$2*EXP(- BW$1 * ($B102*_c1+$C102*_c2+$D102*_c3+'Input spectra'!$Y101))</f>
        <v>2.4372074128618643E-3</v>
      </c>
      <c r="BX102">
        <f>BX$2*EXP(- BX$1 * ($B102*_c1+$C102*_c2+$D102*_c3+'Input spectra'!$Y101))</f>
        <v>2.3477729265469925E-3</v>
      </c>
      <c r="BY102">
        <f>BY$2*EXP(- BY$1 * ($B102*_c1+$C102*_c2+$D102*_c3+'Input spectra'!$Y101))</f>
        <v>2.2630741458984911E-3</v>
      </c>
      <c r="BZ102">
        <f>BZ$2*EXP(- BZ$1 * ($B102*_c1+$C102*_c2+$D102*_c3+'Input spectra'!$Y101))</f>
        <v>2.1827674836052812E-3</v>
      </c>
      <c r="CA102">
        <f>CA$2*EXP(- CA$1 * ($B102*_c1+$C102*_c2+$D102*_c3+'Input spectra'!$Y101))</f>
        <v>2.1065420274406755E-3</v>
      </c>
      <c r="CB102">
        <f>CB$2*EXP(- CB$1 * ($B102*_c1+$C102*_c2+$D102*_c3+'Input spectra'!$Y101))</f>
        <v>2.0341156170237862E-3</v>
      </c>
      <c r="CC102">
        <f>CC$2*EXP(- CC$1 * ($B102*_c1+$C102*_c2+$D102*_c3+'Input spectra'!$Y101))</f>
        <v>1.9652314955833296E-3</v>
      </c>
      <c r="CD102">
        <f>CD$2*EXP(- CD$1 * ($B102*_c1+$C102*_c2+$D102*_c3+'Input spectra'!$Y101))</f>
        <v>1.8996554369623165E-3</v>
      </c>
      <c r="CE102">
        <f>CE$2*EXP(- CE$1 * ($B102*_c1+$C102*_c2+$D102*_c3+'Input spectra'!$Y101))</f>
        <v>1.8371732680472269E-3</v>
      </c>
      <c r="CF102">
        <f>CF$2*EXP(- CF$1 * ($B102*_c1+$C102*_c2+$D102*_c3+'Input spectra'!$Y101))</f>
        <v>1.7775887222577817E-3</v>
      </c>
      <c r="CG102">
        <f>CG$2*EXP(- CG$1 * ($B102*_c1+$C102*_c2+$D102*_c3+'Input spectra'!$Y101))</f>
        <v>1.7207215718127416E-3</v>
      </c>
      <c r="CH102">
        <f>CH$2*EXP(- CH$1 * ($B102*_c1+$C102*_c2+$D102*_c3+'Input spectra'!$Y101))</f>
        <v>1.6664059960087517E-3</v>
      </c>
      <c r="CI102">
        <f>CI$2*EXP(- CI$1 * ($B102*_c1+$C102*_c2+$D102*_c3+'Input spectra'!$Y101))</f>
        <v>1.6144891503133408E-3</v>
      </c>
      <c r="CJ102">
        <f>CJ$2*EXP(- CJ$1 * ($B102*_c1+$C102*_c2+$D102*_c3+'Input spectra'!$Y101))</f>
        <v>1.5648299071260891E-3</v>
      </c>
      <c r="CK102">
        <f>CK$2*EXP(- CK$1 * ($B102*_c1+$C102*_c2+$D102*_c3+'Input spectra'!$Y101))</f>
        <v>1.5172977439388887E-3</v>
      </c>
      <c r="CL102">
        <f>CL$2*EXP(- CL$1 * ($B102*_c1+$C102*_c2+$D102*_c3+'Input spectra'!$Y101))</f>
        <v>1.4717717585807913E-3</v>
      </c>
      <c r="CM102">
        <f>CM$2*EXP(- CM$1 * ($B102*_c1+$C102*_c2+$D102*_c3+'Input spectra'!$Y101))</f>
        <v>1.4281397944591108E-3</v>
      </c>
      <c r="CN102">
        <f>CN$2*EXP(- CN$1 * ($B102*_c1+$C102*_c2+$D102*_c3+'Input spectra'!$Y101))</f>
        <v>1.3862976613553211E-3</v>
      </c>
      <c r="CO102">
        <f>CO$2*EXP(- CO$1 * ($B102*_c1+$C102*_c2+$D102*_c3+'Input spectra'!$Y101))</f>
        <v>1.3461484395175805E-3</v>
      </c>
      <c r="CP102">
        <f>CP$2*EXP(- CP$1 * ($B102*_c1+$C102*_c2+$D102*_c3+'Input spectra'!$Y101))</f>
        <v>1.3076018566017804E-3</v>
      </c>
      <c r="CQ102">
        <f>CQ$2*EXP(- CQ$1 * ($B102*_c1+$C102*_c2+$D102*_c3+'Input spectra'!$Y101))</f>
        <v>1.2705737285208379E-3</v>
      </c>
      <c r="CR102">
        <f>CR$2*EXP(- CR$1 * ($B102*_c1+$C102*_c2+$D102*_c3+'Input spectra'!$Y101))</f>
        <v>1.2349854565237642E-3</v>
      </c>
      <c r="CS102">
        <f>CS$2*EXP(- CS$1 * ($B102*_c1+$C102*_c2+$D102*_c3+'Input spectra'!$Y101))</f>
        <v>7.9503901763491186E-4</v>
      </c>
      <c r="CT102">
        <f>CT$2*EXP(- CT$1 * ($B102*_c1+$C102*_c2+$D102*_c3+'Input spectra'!$Y101))</f>
        <v>5.1633172556263198E-4</v>
      </c>
      <c r="CU102">
        <f>CU$2*EXP(- CU$1 * ($B102*_c1+$C102*_c2+$D102*_c3+'Input spectra'!$Y101))</f>
        <v>3.5753907431558513E-4</v>
      </c>
      <c r="CV102">
        <f>CV$2*EXP(- CV$1 * ($B102*_c1+$C102*_c2+$D102*_c3+'Input spectra'!$Y101))</f>
        <v>2.4869706092577845E-4</v>
      </c>
      <c r="CW102">
        <f>CW$2*EXP(- CW$1 * ($B102*_c1+$C102*_c2+$D102*_c3+'Input spectra'!$Y101))</f>
        <v>1.6979278076047362E-4</v>
      </c>
      <c r="CX102">
        <f>CX$2*EXP(- CX$1 * ($B102*_c1+$C102*_c2+$D102*_c3+'Input spectra'!$Y101))</f>
        <v>1.1160068038332397E-4</v>
      </c>
      <c r="CY102">
        <f>CY$2*EXP(- CY$1 * ($B102*_c1+$C102*_c2+$D102*_c3+'Input spectra'!$Y101))</f>
        <v>6.8913187637052945E-5</v>
      </c>
      <c r="CZ102">
        <f>CZ$2*EXP(- CZ$1 * ($B102*_c1+$C102*_c2+$D102*_c3+'Input spectra'!$Y101))</f>
        <v>3.8424104916198982E-5</v>
      </c>
      <c r="DA102">
        <f>DA$2*EXP(- DA$1 * ($B102*_c1+$C102*_c2+$D102*_c3+'Input spectra'!$Y101))</f>
        <v>1.7864753417692668E-5</v>
      </c>
      <c r="DB102">
        <f>DB$2*EXP(- DB$1 * ($B102*_c1+$C102*_c2+$D102*_c3+'Input spectra'!$Y101))</f>
        <v>5.5897139527102395E-6</v>
      </c>
      <c r="DC102">
        <f>DC$2*EXP(- DC$1 * ($B102*_c1+$C102*_c2+$D102*_c3+'Input spectra'!$Y101))</f>
        <v>3.5502529925679971E-7</v>
      </c>
      <c r="DD102">
        <f>DD$2*EXP(- DD$1 * ($B102*_c1+$C102*_c2+$D102*_c3+'Input spectra'!$Y101))</f>
        <v>0</v>
      </c>
      <c r="DE102">
        <f>DE$2*EXP(- DE$1 * ($B102*_c1+$C102*_c2+$D102*_c3+'Input spectra'!$Y101))</f>
        <v>0</v>
      </c>
      <c r="DF102">
        <f>DF$2*EXP(- DF$1 * ($B102*_c1+$C102*_c2+$D102*_c3+'Input spectra'!$Y101))</f>
        <v>0</v>
      </c>
      <c r="DG102">
        <f>DG$2*EXP(- DG$1 * ($B102*_c1+$C102*_c2+$D102*_c3+'Input spectra'!$Y101))</f>
        <v>0</v>
      </c>
      <c r="DH102">
        <f>DH$2*EXP(- DH$1 * ($B102*_c1+$C102*_c2+$D102*_c3+'Input spectra'!$Y101))</f>
        <v>0</v>
      </c>
      <c r="DI102">
        <f>DI$2*EXP(- DI$1 * ($B102*_c1+$C102*_c2+$D102*_c3+'Input spectra'!$Y101))</f>
        <v>0</v>
      </c>
      <c r="DJ102">
        <f>DJ$2*EXP(- DJ$1 * ($B102*_c1+$C102*_c2+$D102*_c3+'Input spectra'!$Y101))</f>
        <v>0</v>
      </c>
      <c r="DK102">
        <f>DK$2*EXP(- DK$1 * ($B102*_c1+$C102*_c2+$D102*_c3+'Input spectra'!$Y101))</f>
        <v>0</v>
      </c>
      <c r="DL102">
        <f>DL$2*EXP(- DL$1 * ($B102*_c1+$C102*_c2+$D102*_c3+'Input spectra'!$Y101))</f>
        <v>0</v>
      </c>
      <c r="DM102">
        <f>DM$2*EXP(- DM$1 * ($B102*_c1+$C102*_c2+$D102*_c3+'Input spectra'!$Y101))</f>
        <v>0</v>
      </c>
      <c r="DN102">
        <f>DN$2*EXP(- DN$1 * ($B102*_c1+$C102*_c2+$D102*_c3+'Input spectra'!$Y101))</f>
        <v>0</v>
      </c>
      <c r="DO102">
        <f>DO$2*EXP(- DO$1 * ($B102*_c1+$C102*_c2+$D102*_c3+'Input spectra'!$Y101))</f>
        <v>0</v>
      </c>
      <c r="DP102">
        <f>DP$2*EXP(- DP$1 * ($B102*_c1+$C102*_c2+$D102*_c3+'Input spectra'!$Y101))</f>
        <v>0</v>
      </c>
      <c r="DQ102">
        <f>DQ$2*EXP(- DQ$1 * ($B102*_c1+$C102*_c2+$D102*_c3+'Input spectra'!$Y101))</f>
        <v>0</v>
      </c>
      <c r="DR102">
        <f>DR$2*EXP(- DR$1 * ($B102*_c1+$C102*_c2+$D102*_c3+'Input spectra'!$Y101))</f>
        <v>0</v>
      </c>
      <c r="DS102">
        <f>DS$2*EXP(- DS$1 * ($B102*_c1+$C102*_c2+$D102*_c3+'Input spectra'!$Y101))</f>
        <v>0</v>
      </c>
      <c r="DT102">
        <f>DT$2*EXP(- DT$1 * ($B102*_c1+$C102*_c2+$D102*_c3+'Input spectra'!$Y101))</f>
        <v>0</v>
      </c>
      <c r="DU102">
        <f>DU$2*EXP(- DU$1 * ($B102*_c1+$C102*_c2+$D102*_c3+'Input spectra'!$Y101))</f>
        <v>0</v>
      </c>
      <c r="DV102">
        <f>DV$2*EXP(- DV$1 * ($B102*_c1+$C102*_c2+$D102*_c3+'Input spectra'!$Y101))</f>
        <v>0</v>
      </c>
      <c r="DW102">
        <f>DW$2*EXP(- DW$1 * ($B102*_c1+$C102*_c2+$D102*_c3+'Input spectra'!$Y101))</f>
        <v>0</v>
      </c>
      <c r="DX102">
        <f>DX$2*EXP(- DX$1 * ($B102*_c1+$C102*_c2+$D102*_c3+'Input spectra'!$Y101))</f>
        <v>0</v>
      </c>
      <c r="DY102">
        <f>DY$2*EXP(- DY$1 * ($B102*_c1+$C102*_c2+$D102*_c3+'Input spectra'!$Y101))</f>
        <v>0</v>
      </c>
      <c r="DZ102">
        <f>DZ$2*EXP(- DZ$1 * ($B102*_c1+$C102*_c2+$D102*_c3+'Input spectra'!$Y101))</f>
        <v>0</v>
      </c>
      <c r="EA102">
        <f>EA$2*EXP(- EA$1 * ($B102*_c1+$C102*_c2+$D102*_c3+'Input spectra'!$Y101))</f>
        <v>0</v>
      </c>
      <c r="EB102">
        <f>EB$2*EXP(- EB$1 * ($B102*_c1+$C102*_c2+$D102*_c3+'Input spectra'!$Y101))</f>
        <v>0</v>
      </c>
      <c r="EC102">
        <f>EC$2*EXP(- EC$1 * ($B102*_c1+$C102*_c2+$D102*_c3+'Input spectra'!$Y101))</f>
        <v>0</v>
      </c>
      <c r="ED102">
        <f>ED$2*EXP(- ED$1 * ($B102*_c1+$C102*_c2+$D102*_c3+'Input spectra'!$Y101))</f>
        <v>0</v>
      </c>
      <c r="EE102">
        <f>EE$2*EXP(- EE$1 * ($B102*_c1+$C102*_c2+$D102*_c3+'Input spectra'!$Y101))</f>
        <v>0</v>
      </c>
      <c r="EF102">
        <f>EF$2*EXP(- EF$1 * ($B102*_c1+$C102*_c2+$D102*_c3+'Input spectra'!$Y101))</f>
        <v>0</v>
      </c>
      <c r="EG102">
        <f>EG$2*EXP(- EG$1 * ($B102*_c1+$C102*_c2+$D102*_c3+'Input spectra'!$Y101))</f>
        <v>0</v>
      </c>
      <c r="EH102">
        <f>EH$2*EXP(- EH$1 * ($B102*_c1+$C102*_c2+$D102*_c3+'Input spectra'!$Y101))</f>
        <v>0</v>
      </c>
      <c r="EI102">
        <f>EI$2*EXP(- EI$1 * ($B102*_c1+$C102*_c2+$D102*_c3+'Input spectra'!$Y101))</f>
        <v>0</v>
      </c>
      <c r="EJ102">
        <f>EJ$2*EXP(- EJ$1 * ($B102*_c1+$C102*_c2+$D102*_c3+'Input spectra'!$Y101))</f>
        <v>0</v>
      </c>
      <c r="EK102">
        <f>EK$2*EXP(- EK$1 * ($B102*_c1+$C102*_c2+$D102*_c3+'Input spectra'!$Y101))</f>
        <v>0</v>
      </c>
      <c r="EL102">
        <f>EL$2*EXP(- EL$1 * ($B102*_c1+$C102*_c2+$D102*_c3+'Input spectra'!$Y101))</f>
        <v>0</v>
      </c>
      <c r="EM102">
        <f>EM$2*EXP(- EM$1 * ($B102*_c1+$C102*_c2+$D102*_c3+'Input spectra'!$Y101))</f>
        <v>0</v>
      </c>
      <c r="EN102">
        <f>EN$2*EXP(- EN$1 * ($B102*_c1+$C102*_c2+$D102*_c3+'Input spectra'!$Y101))</f>
        <v>0</v>
      </c>
      <c r="EO102">
        <f>EO$2*EXP(- EO$1 * ($B102*_c1+$C102*_c2+$D102*_c3+'Input spectra'!$Y101))</f>
        <v>0</v>
      </c>
      <c r="EP102">
        <f>EP$2*EXP(- EP$1 * ($B102*_c1+$C102*_c2+$D102*_c3+'Input spectra'!$Y101))</f>
        <v>0</v>
      </c>
      <c r="EQ102">
        <f>EQ$2*EXP(- EQ$1 * ($B102*_c1+$C102*_c2+$D102*_c3+'Input spectra'!$Y101))</f>
        <v>0</v>
      </c>
      <c r="ER102">
        <f>ER$2*EXP(- ER$1 * ($B102*_c1+$C102*_c2+$D102*_c3+'Input spectra'!$Y101))</f>
        <v>0</v>
      </c>
      <c r="ES102">
        <f>ES$2*EXP(- ES$1 * ($B102*_c1+$C102*_c2+$D102*_c3+'Input spectra'!$Y101))</f>
        <v>0</v>
      </c>
      <c r="ET102">
        <f>ET$2*EXP(- ET$1 * ($B102*_c1+$C102*_c2+$D102*_c3+'Input spectra'!$Y101))</f>
        <v>0</v>
      </c>
      <c r="EU102">
        <f>EU$2*EXP(- EU$1 * ($B102*_c1+$C102*_c2+$D102*_c3+'Input spectra'!$Y101))</f>
        <v>0</v>
      </c>
      <c r="EV102">
        <f>EV$2*EXP(- EV$1 * ($B102*_c1+$C102*_c2+$D102*_c3+'Input spectra'!$Y101))</f>
        <v>0</v>
      </c>
      <c r="EW102">
        <f>EW$2*EXP(- EW$1 * ($B102*_c1+$C102*_c2+$D102*_c3+'Input spectra'!$Y101))</f>
        <v>0</v>
      </c>
      <c r="EX102">
        <f>EX$2*EXP(- EX$1 * ($B102*_c1+$C102*_c2+$D102*_c3+'Input spectra'!$Y101))</f>
        <v>0</v>
      </c>
      <c r="EY102">
        <f>EY$2*EXP(- EY$1 * ($B102*_c1+$C102*_c2+$D102*_c3+'Input spectra'!$Y101))</f>
        <v>0</v>
      </c>
      <c r="FA102">
        <f t="shared" si="1"/>
        <v>0.87860997135471119</v>
      </c>
      <c r="FD102">
        <f>(1-EXP(-($B102*_c1+$C102*_c2+$D102*_c3+'Input spectra'!$Y101)*_t))/2</f>
        <v>1.1247937069524205E-2</v>
      </c>
      <c r="FE102">
        <f>LN(1-FD102)/(-($B102*_c1+$C102*_c2+$D102*_c3+'Input spectra'!$Y101))</f>
        <v>0.24857798277914209</v>
      </c>
    </row>
    <row r="103" spans="1:161" x14ac:dyDescent="0.25">
      <c r="A103">
        <v>780</v>
      </c>
      <c r="B103">
        <f>'Input spectra'!B102</f>
        <v>0</v>
      </c>
      <c r="C103">
        <f>'Input spectra'!D102</f>
        <v>0</v>
      </c>
      <c r="D103">
        <f>'Input spectra'!F102</f>
        <v>0</v>
      </c>
      <c r="E103">
        <f>E$2*EXP(- E$1 * ($B103*_c1+$C103*_c2+$D103*_c3+'Input spectra'!$Y102))</f>
        <v>2.0653927966864227E-2</v>
      </c>
      <c r="F103">
        <f>F$2*EXP(- F$1 * ($B103*_c1+$C103*_c2+$D103*_c3+'Input spectra'!$Y102))</f>
        <v>2.0410689553986977E-2</v>
      </c>
      <c r="G103">
        <f>G$2*EXP(- G$1 * ($B103*_c1+$C103*_c2+$D103*_c3+'Input spectra'!$Y102))</f>
        <v>2.0169230227258264E-2</v>
      </c>
      <c r="H103">
        <f>H$2*EXP(- H$1 * ($B103*_c1+$C103*_c2+$D103*_c3+'Input spectra'!$Y102))</f>
        <v>1.9929538863324964E-2</v>
      </c>
      <c r="I103">
        <f>I$2*EXP(- I$1 * ($B103*_c1+$C103*_c2+$D103*_c3+'Input spectra'!$Y102))</f>
        <v>1.9691604403086333E-2</v>
      </c>
      <c r="J103">
        <f>J$2*EXP(- J$1 * ($B103*_c1+$C103*_c2+$D103*_c3+'Input spectra'!$Y102))</f>
        <v>1.9455415851340259E-2</v>
      </c>
      <c r="K103">
        <f>K$2*EXP(- K$1 * ($B103*_c1+$C103*_c2+$D103*_c3+'Input spectra'!$Y102))</f>
        <v>1.922096227643133E-2</v>
      </c>
      <c r="L103">
        <f>L$2*EXP(- L$1 * ($B103*_c1+$C103*_c2+$D103*_c3+'Input spectra'!$Y102))</f>
        <v>1.8988232809900821E-2</v>
      </c>
      <c r="M103">
        <f>M$2*EXP(- M$1 * ($B103*_c1+$C103*_c2+$D103*_c3+'Input spectra'!$Y102))</f>
        <v>1.8757216646138518E-2</v>
      </c>
      <c r="N103">
        <f>N$2*EXP(- N$1 * ($B103*_c1+$C103*_c2+$D103*_c3+'Input spectra'!$Y102))</f>
        <v>1.8527903042036439E-2</v>
      </c>
      <c r="O103">
        <f>O$2*EXP(- O$1 * ($B103*_c1+$C103*_c2+$D103*_c3+'Input spectra'!$Y102))</f>
        <v>1.8300281316644362E-2</v>
      </c>
      <c r="P103">
        <f>P$2*EXP(- P$1 * ($B103*_c1+$C103*_c2+$D103*_c3+'Input spectra'!$Y102))</f>
        <v>1.8074340850827205E-2</v>
      </c>
      <c r="Q103">
        <f>Q$2*EXP(- Q$1 * ($B103*_c1+$C103*_c2+$D103*_c3+'Input spectra'!$Y102))</f>
        <v>1.7850071086924251E-2</v>
      </c>
      <c r="R103">
        <f>R$2*EXP(- R$1 * ($B103*_c1+$C103*_c2+$D103*_c3+'Input spectra'!$Y102))</f>
        <v>1.7627461528410167E-2</v>
      </c>
      <c r="S103">
        <f>S$2*EXP(- S$1 * ($B103*_c1+$C103*_c2+$D103*_c3+'Input spectra'!$Y102))</f>
        <v>1.7406501739557843E-2</v>
      </c>
      <c r="T103">
        <f>T$2*EXP(- T$1 * ($B103*_c1+$C103*_c2+$D103*_c3+'Input spectra'!$Y102))</f>
        <v>1.7187181345103043E-2</v>
      </c>
      <c r="U103">
        <f>U$2*EXP(- U$1 * ($B103*_c1+$C103*_c2+$D103*_c3+'Input spectra'!$Y102))</f>
        <v>1.6969490029910817E-2</v>
      </c>
      <c r="V103">
        <f>V$2*EXP(- V$1 * ($B103*_c1+$C103*_c2+$D103*_c3+'Input spectra'!$Y102))</f>
        <v>1.6753417538643709E-2</v>
      </c>
      <c r="W103">
        <f>W$2*EXP(- W$1 * ($B103*_c1+$C103*_c2+$D103*_c3+'Input spectra'!$Y102))</f>
        <v>1.6538953675431765E-2</v>
      </c>
      <c r="X103">
        <f>X$2*EXP(- X$1 * ($B103*_c1+$C103*_c2+$D103*_c3+'Input spectra'!$Y102))</f>
        <v>1.6326088303544255E-2</v>
      </c>
      <c r="Y103">
        <f>Y$2*EXP(- Y$1 * ($B103*_c1+$C103*_c2+$D103*_c3+'Input spectra'!$Y102))</f>
        <v>1.6114811345063172E-2</v>
      </c>
      <c r="Z103">
        <f>Z$2*EXP(- Z$1 * ($B103*_c1+$C103*_c2+$D103*_c3+'Input spectra'!$Y102))</f>
        <v>1.5905112780558485E-2</v>
      </c>
      <c r="AA103">
        <f>AA$2*EXP(- AA$1 * ($B103*_c1+$C103*_c2+$D103*_c3+'Input spectra'!$Y102))</f>
        <v>1.5696982648765106E-2</v>
      </c>
      <c r="AB103">
        <f>AB$2*EXP(- AB$1 * ($B103*_c1+$C103*_c2+$D103*_c3+'Input spectra'!$Y102))</f>
        <v>1.5490411046261593E-2</v>
      </c>
      <c r="AC103">
        <f>AC$2*EXP(- AC$1 * ($B103*_c1+$C103*_c2+$D103*_c3+'Input spectra'!$Y102))</f>
        <v>1.5285388127150574E-2</v>
      </c>
      <c r="AD103">
        <f>AD$2*EXP(- AD$1 * ($B103*_c1+$C103*_c2+$D103*_c3+'Input spectra'!$Y102))</f>
        <v>1.5081904102740884E-2</v>
      </c>
      <c r="AE103">
        <f>AE$2*EXP(- AE$1 * ($B103*_c1+$C103*_c2+$D103*_c3+'Input spectra'!$Y102))</f>
        <v>1.487994924123137E-2</v>
      </c>
      <c r="AF103">
        <f>AF$2*EXP(- AF$1 * ($B103*_c1+$C103*_c2+$D103*_c3+'Input spectra'!$Y102))</f>
        <v>1.4679513867396432E-2</v>
      </c>
      <c r="AG103">
        <f>AG$2*EXP(- AG$1 * ($B103*_c1+$C103*_c2+$D103*_c3+'Input spectra'!$Y102))</f>
        <v>1.4480588362273209E-2</v>
      </c>
      <c r="AH103">
        <f>AH$2*EXP(- AH$1 * ($B103*_c1+$C103*_c2+$D103*_c3+'Input spectra'!$Y102))</f>
        <v>1.4283163162850448E-2</v>
      </c>
      <c r="AI103">
        <f>AI$2*EXP(- AI$1 * ($B103*_c1+$C103*_c2+$D103*_c3+'Input spectra'!$Y102))</f>
        <v>1.4087228761759052E-2</v>
      </c>
      <c r="AJ103">
        <f>AJ$2*EXP(- AJ$1 * ($B103*_c1+$C103*_c2+$D103*_c3+'Input spectra'!$Y102))</f>
        <v>1.3892775706964261E-2</v>
      </c>
      <c r="AK103">
        <f>AK$2*EXP(- AK$1 * ($B103*_c1+$C103*_c2+$D103*_c3+'Input spectra'!$Y102))</f>
        <v>1.3699794601459502E-2</v>
      </c>
      <c r="AL103">
        <f>AL$2*EXP(- AL$1 * ($B103*_c1+$C103*_c2+$D103*_c3+'Input spectra'!$Y102))</f>
        <v>1.3508276102961835E-2</v>
      </c>
      <c r="AM103">
        <f>AM$2*EXP(- AM$1 * ($B103*_c1+$C103*_c2+$D103*_c3+'Input spectra'!$Y102))</f>
        <v>1.3318210923609101E-2</v>
      </c>
      <c r="AN103">
        <f>AN$2*EXP(- AN$1 * ($B103*_c1+$C103*_c2+$D103*_c3+'Input spectra'!$Y102))</f>
        <v>1.3129589829658617E-2</v>
      </c>
      <c r="AO103">
        <f>AO$2*EXP(- AO$1 * ($B103*_c1+$C103*_c2+$D103*_c3+'Input spectra'!$Y102))</f>
        <v>1.2942403641187516E-2</v>
      </c>
      <c r="AP103">
        <f>AP$2*EXP(- AP$1 * ($B103*_c1+$C103*_c2+$D103*_c3+'Input spectra'!$Y102))</f>
        <v>1.2756643231794712E-2</v>
      </c>
      <c r="AQ103">
        <f>AQ$2*EXP(- AQ$1 * ($B103*_c1+$C103*_c2+$D103*_c3+'Input spectra'!$Y102))</f>
        <v>1.2572299528304413E-2</v>
      </c>
      <c r="AR103">
        <f>AR$2*EXP(- AR$1 * ($B103*_c1+$C103*_c2+$D103*_c3+'Input spectra'!$Y102))</f>
        <v>1.2389363510471254E-2</v>
      </c>
      <c r="AS103">
        <f>AS$2*EXP(- AS$1 * ($B103*_c1+$C103*_c2+$D103*_c3+'Input spectra'!$Y102))</f>
        <v>1.2207826210687013E-2</v>
      </c>
      <c r="AT103">
        <f>AT$2*EXP(- AT$1 * ($B103*_c1+$C103*_c2+$D103*_c3+'Input spectra'!$Y102))</f>
        <v>1.2027678713688879E-2</v>
      </c>
      <c r="AU103">
        <f>AU$2*EXP(- AU$1 * ($B103*_c1+$C103*_c2+$D103*_c3+'Input spectra'!$Y102))</f>
        <v>1.1848912156269275E-2</v>
      </c>
      <c r="AV103">
        <f>AV$2*EXP(- AV$1 * ($B103*_c1+$C103*_c2+$D103*_c3+'Input spectra'!$Y102))</f>
        <v>1.167151772698728E-2</v>
      </c>
      <c r="AW103">
        <f>AW$2*EXP(- AW$1 * ($B103*_c1+$C103*_c2+$D103*_c3+'Input spectra'!$Y102))</f>
        <v>1.1495486665881545E-2</v>
      </c>
      <c r="AX103">
        <f>AX$2*EXP(- AX$1 * ($B103*_c1+$C103*_c2+$D103*_c3+'Input spectra'!$Y102))</f>
        <v>1.1320810264184777E-2</v>
      </c>
      <c r="AY103">
        <f>AY$2*EXP(- AY$1 * ($B103*_c1+$C103*_c2+$D103*_c3+'Input spectra'!$Y102))</f>
        <v>1.006279249368329E-2</v>
      </c>
      <c r="AZ103">
        <f>AZ$2*EXP(- AZ$1 * ($B103*_c1+$C103*_c2+$D103*_c3+'Input spectra'!$Y102))</f>
        <v>8.5978469345596355E-3</v>
      </c>
      <c r="BA103">
        <f>BA$2*EXP(- BA$1 * ($B103*_c1+$C103*_c2+$D103*_c3+'Input spectra'!$Y102))</f>
        <v>7.739197975362341E-3</v>
      </c>
      <c r="BB103">
        <f>BB$2*EXP(- BB$1 * ($B103*_c1+$C103*_c2+$D103*_c3+'Input spectra'!$Y102))</f>
        <v>7.0888206882552618E-3</v>
      </c>
      <c r="BC103">
        <f>BC$2*EXP(- BC$1 * ($B103*_c1+$C103*_c2+$D103*_c3+'Input spectra'!$Y102))</f>
        <v>6.5574208759039349E-3</v>
      </c>
      <c r="BD103">
        <f>BD$2*EXP(- BD$1 * ($B103*_c1+$C103*_c2+$D103*_c3+'Input spectra'!$Y102))</f>
        <v>6.1062925330445193E-3</v>
      </c>
      <c r="BE103">
        <f>BE$2*EXP(- BE$1 * ($B103*_c1+$C103*_c2+$D103*_c3+'Input spectra'!$Y102))</f>
        <v>5.7142272629891631E-3</v>
      </c>
      <c r="BF103">
        <f>BF$2*EXP(- BF$1 * ($B103*_c1+$C103*_c2+$D103*_c3+'Input spectra'!$Y102))</f>
        <v>5.3680039309195599E-3</v>
      </c>
      <c r="BG103">
        <f>BG$2*EXP(- BG$1 * ($B103*_c1+$C103*_c2+$D103*_c3+'Input spectra'!$Y102))</f>
        <v>5.0586708270329139E-3</v>
      </c>
      <c r="BH103">
        <f>BH$2*EXP(- BH$1 * ($B103*_c1+$C103*_c2+$D103*_c3+'Input spectra'!$Y102))</f>
        <v>4.7798081799309573E-3</v>
      </c>
      <c r="BI103">
        <f>BI$2*EXP(- BI$1 * ($B103*_c1+$C103*_c2+$D103*_c3+'Input spectra'!$Y102))</f>
        <v>4.5266131517948914E-3</v>
      </c>
      <c r="BJ103">
        <f>BJ$2*EXP(- BJ$1 * ($B103*_c1+$C103*_c2+$D103*_c3+'Input spectra'!$Y102))</f>
        <v>4.2953745068968303E-3</v>
      </c>
      <c r="BK103">
        <f>BK$2*EXP(- BK$1 * ($B103*_c1+$C103*_c2+$D103*_c3+'Input spectra'!$Y102))</f>
        <v>4.0831505313486159E-3</v>
      </c>
      <c r="BL103">
        <f>BL$2*EXP(- BL$1 * ($B103*_c1+$C103*_c2+$D103*_c3+'Input spectra'!$Y102))</f>
        <v>3.8875610801751685E-3</v>
      </c>
      <c r="BM103">
        <f>BM$2*EXP(- BM$1 * ($B103*_c1+$C103*_c2+$D103*_c3+'Input spectra'!$Y102))</f>
        <v>3.706647571775341E-3</v>
      </c>
      <c r="BN103">
        <f>BN$2*EXP(- BN$1 * ($B103*_c1+$C103*_c2+$D103*_c3+'Input spectra'!$Y102))</f>
        <v>3.5387754127393098E-3</v>
      </c>
      <c r="BO103">
        <f>BO$2*EXP(- BO$1 * ($B103*_c1+$C103*_c2+$D103*_c3+'Input spectra'!$Y102))</f>
        <v>3.38256399112248E-3</v>
      </c>
      <c r="BP103">
        <f>BP$2*EXP(- BP$1 * ($B103*_c1+$C103*_c2+$D103*_c3+'Input spectra'!$Y102))</f>
        <v>3.2368351928211223E-3</v>
      </c>
      <c r="BQ103">
        <f>BQ$2*EXP(- BQ$1 * ($B103*_c1+$C103*_c2+$D103*_c3+'Input spectra'!$Y102))</f>
        <v>3.1005747262668245E-3</v>
      </c>
      <c r="BR103">
        <f>BR$2*EXP(- BR$1 * ($B103*_c1+$C103*_c2+$D103*_c3+'Input spectra'!$Y102))</f>
        <v>2.9729025269697121E-3</v>
      </c>
      <c r="BS103">
        <f>BS$2*EXP(- BS$1 * ($B103*_c1+$C103*_c2+$D103*_c3+'Input spectra'!$Y102))</f>
        <v>2.8530497404007154E-3</v>
      </c>
      <c r="BT103">
        <f>BT$2*EXP(- BT$1 * ($B103*_c1+$C103*_c2+$D103*_c3+'Input spectra'!$Y102))</f>
        <v>2.7403405631908793E-3</v>
      </c>
      <c r="BU103">
        <f>BU$2*EXP(- BU$1 * ($B103*_c1+$C103*_c2+$D103*_c3+'Input spectra'!$Y102))</f>
        <v>2.6341777339932413E-3</v>
      </c>
      <c r="BV103">
        <f>BV$2*EXP(- BV$1 * ($B103*_c1+$C103*_c2+$D103*_c3+'Input spectra'!$Y102))</f>
        <v>2.5340308080791128E-3</v>
      </c>
      <c r="BW103">
        <f>BW$2*EXP(- BW$1 * ($B103*_c1+$C103*_c2+$D103*_c3+'Input spectra'!$Y102))</f>
        <v>2.4394265844122388E-3</v>
      </c>
      <c r="BX103">
        <f>BX$2*EXP(- BX$1 * ($B103*_c1+$C103*_c2+$D103*_c3+'Input spectra'!$Y102))</f>
        <v>2.3499412177529519E-3</v>
      </c>
      <c r="BY103">
        <f>BY$2*EXP(- BY$1 * ($B103*_c1+$C103*_c2+$D103*_c3+'Input spectra'!$Y102))</f>
        <v>2.2651936646969897E-3</v>
      </c>
      <c r="BZ103">
        <f>BZ$2*EXP(- BZ$1 * ($B103*_c1+$C103*_c2+$D103*_c3+'Input spectra'!$Y102))</f>
        <v>2.184840196516115E-3</v>
      </c>
      <c r="CA103">
        <f>CA$2*EXP(- CA$1 * ($B103*_c1+$C103*_c2+$D103*_c3+'Input spectra'!$Y102))</f>
        <v>2.1085697731380816E-3</v>
      </c>
      <c r="CB103">
        <f>CB$2*EXP(- CB$1 * ($B103*_c1+$C103*_c2+$D103*_c3+'Input spectra'!$Y102))</f>
        <v>2.0361001182061388E-3</v>
      </c>
      <c r="CC103">
        <f>CC$2*EXP(- CC$1 * ($B103*_c1+$C103*_c2+$D103*_c3+'Input spectra'!$Y102))</f>
        <v>1.9671743694031295E-3</v>
      </c>
      <c r="CD103">
        <f>CD$2*EXP(- CD$1 * ($B103*_c1+$C103*_c2+$D103*_c3+'Input spectra'!$Y102))</f>
        <v>1.9015582042311036E-3</v>
      </c>
      <c r="CE103">
        <f>CE$2*EXP(- CE$1 * ($B103*_c1+$C103*_c2+$D103*_c3+'Input spectra'!$Y102))</f>
        <v>1.8390373613923529E-3</v>
      </c>
      <c r="CF103">
        <f>CF$2*EXP(- CF$1 * ($B103*_c1+$C103*_c2+$D103*_c3+'Input spectra'!$Y102))</f>
        <v>1.7794154933778396E-3</v>
      </c>
      <c r="CG103">
        <f>CG$2*EXP(- CG$1 * ($B103*_c1+$C103*_c2+$D103*_c3+'Input spectra'!$Y102))</f>
        <v>1.7225122979542054E-3</v>
      </c>
      <c r="CH103">
        <f>CH$2*EXP(- CH$1 * ($B103*_c1+$C103*_c2+$D103*_c3+'Input spectra'!$Y102))</f>
        <v>1.6681618857666935E-3</v>
      </c>
      <c r="CI103">
        <f>CI$2*EXP(- CI$1 * ($B103*_c1+$C103*_c2+$D103*_c3+'Input spectra'!$Y102))</f>
        <v>1.6162113488430592E-3</v>
      </c>
      <c r="CJ103">
        <f>CJ$2*EXP(- CJ$1 * ($B103*_c1+$C103*_c2+$D103*_c3+'Input spectra'!$Y102))</f>
        <v>1.5665195008392882E-3</v>
      </c>
      <c r="CK103">
        <f>CK$2*EXP(- CK$1 * ($B103*_c1+$C103*_c2+$D103*_c3+'Input spectra'!$Y102))</f>
        <v>1.5189557647471729E-3</v>
      </c>
      <c r="CL103">
        <f>CL$2*EXP(- CL$1 * ($B103*_c1+$C103*_c2+$D103*_c3+'Input spectra'!$Y102))</f>
        <v>1.4733991877401997E-3</v>
      </c>
      <c r="CM103">
        <f>CM$2*EXP(- CM$1 * ($B103*_c1+$C103*_c2+$D103*_c3+'Input spectra'!$Y102))</f>
        <v>1.4297375660618737E-3</v>
      </c>
      <c r="CN103">
        <f>CN$2*EXP(- CN$1 * ($B103*_c1+$C103*_c2+$D103*_c3+'Input spectra'!$Y102))</f>
        <v>1.3878666655086907E-3</v>
      </c>
      <c r="CO103">
        <f>CO$2*EXP(- CO$1 * ($B103*_c1+$C103*_c2+$D103*_c3+'Input spectra'!$Y102))</f>
        <v>1.3476895252442654E-3</v>
      </c>
      <c r="CP103">
        <f>CP$2*EXP(- CP$1 * ($B103*_c1+$C103*_c2+$D103*_c3+'Input spectra'!$Y102))</f>
        <v>1.3091158344919996E-3</v>
      </c>
      <c r="CQ103">
        <f>CQ$2*EXP(- CQ$1 * ($B103*_c1+$C103*_c2+$D103*_c3+'Input spectra'!$Y102))</f>
        <v>1.2720613731621708E-3</v>
      </c>
      <c r="CR103">
        <f>CR$2*EXP(- CR$1 * ($B103*_c1+$C103*_c2+$D103*_c3+'Input spectra'!$Y102))</f>
        <v>1.2364475087317209E-3</v>
      </c>
      <c r="CS103">
        <f>CS$2*EXP(- CS$1 * ($B103*_c1+$C103*_c2+$D103*_c3+'Input spectra'!$Y102))</f>
        <v>7.959905832477988E-4</v>
      </c>
      <c r="CT103">
        <f>CT$2*EXP(- CT$1 * ($B103*_c1+$C103*_c2+$D103*_c3+'Input spectra'!$Y102))</f>
        <v>5.1695643354082417E-4</v>
      </c>
      <c r="CU103">
        <f>CU$2*EXP(- CU$1 * ($B103*_c1+$C103*_c2+$D103*_c3+'Input spectra'!$Y102))</f>
        <v>3.5797631390920487E-4</v>
      </c>
      <c r="CV103">
        <f>CV$2*EXP(- CV$1 * ($B103*_c1+$C103*_c2+$D103*_c3+'Input spectra'!$Y102))</f>
        <v>2.4900443355994109E-4</v>
      </c>
      <c r="CW103">
        <f>CW$2*EXP(- CW$1 * ($B103*_c1+$C103*_c2+$D103*_c3+'Input spectra'!$Y102))</f>
        <v>1.7000484342736757E-4</v>
      </c>
      <c r="CX103">
        <f>CX$2*EXP(- CX$1 * ($B103*_c1+$C103*_c2+$D103*_c3+'Input spectra'!$Y102))</f>
        <v>1.1174151686437603E-4</v>
      </c>
      <c r="CY103">
        <f>CY$2*EXP(- CY$1 * ($B103*_c1+$C103*_c2+$D103*_c3+'Input spectra'!$Y102))</f>
        <v>6.9001051001113962E-5</v>
      </c>
      <c r="CZ103">
        <f>CZ$2*EXP(- CZ$1 * ($B103*_c1+$C103*_c2+$D103*_c3+'Input spectra'!$Y102))</f>
        <v>3.8473595342014831E-5</v>
      </c>
      <c r="DA103">
        <f>DA$2*EXP(- DA$1 * ($B103*_c1+$C103*_c2+$D103*_c3+'Input spectra'!$Y102))</f>
        <v>1.7887995877385565E-5</v>
      </c>
      <c r="DB103">
        <f>DB$2*EXP(- DB$1 * ($B103*_c1+$C103*_c2+$D103*_c3+'Input spectra'!$Y102))</f>
        <v>5.597059071806286E-6</v>
      </c>
      <c r="DC103">
        <f>DC$2*EXP(- DC$1 * ($B103*_c1+$C103*_c2+$D103*_c3+'Input spectra'!$Y102))</f>
        <v>3.5549643947866247E-7</v>
      </c>
      <c r="DD103">
        <f>DD$2*EXP(- DD$1 * ($B103*_c1+$C103*_c2+$D103*_c3+'Input spectra'!$Y102))</f>
        <v>0</v>
      </c>
      <c r="DE103">
        <f>DE$2*EXP(- DE$1 * ($B103*_c1+$C103*_c2+$D103*_c3+'Input spectra'!$Y102))</f>
        <v>0</v>
      </c>
      <c r="DF103">
        <f>DF$2*EXP(- DF$1 * ($B103*_c1+$C103*_c2+$D103*_c3+'Input spectra'!$Y102))</f>
        <v>0</v>
      </c>
      <c r="DG103">
        <f>DG$2*EXP(- DG$1 * ($B103*_c1+$C103*_c2+$D103*_c3+'Input spectra'!$Y102))</f>
        <v>0</v>
      </c>
      <c r="DH103">
        <f>DH$2*EXP(- DH$1 * ($B103*_c1+$C103*_c2+$D103*_c3+'Input spectra'!$Y102))</f>
        <v>0</v>
      </c>
      <c r="DI103">
        <f>DI$2*EXP(- DI$1 * ($B103*_c1+$C103*_c2+$D103*_c3+'Input spectra'!$Y102))</f>
        <v>0</v>
      </c>
      <c r="DJ103">
        <f>DJ$2*EXP(- DJ$1 * ($B103*_c1+$C103*_c2+$D103*_c3+'Input spectra'!$Y102))</f>
        <v>0</v>
      </c>
      <c r="DK103">
        <f>DK$2*EXP(- DK$1 * ($B103*_c1+$C103*_c2+$D103*_c3+'Input spectra'!$Y102))</f>
        <v>0</v>
      </c>
      <c r="DL103">
        <f>DL$2*EXP(- DL$1 * ($B103*_c1+$C103*_c2+$D103*_c3+'Input spectra'!$Y102))</f>
        <v>0</v>
      </c>
      <c r="DM103">
        <f>DM$2*EXP(- DM$1 * ($B103*_c1+$C103*_c2+$D103*_c3+'Input spectra'!$Y102))</f>
        <v>0</v>
      </c>
      <c r="DN103">
        <f>DN$2*EXP(- DN$1 * ($B103*_c1+$C103*_c2+$D103*_c3+'Input spectra'!$Y102))</f>
        <v>0</v>
      </c>
      <c r="DO103">
        <f>DO$2*EXP(- DO$1 * ($B103*_c1+$C103*_c2+$D103*_c3+'Input spectra'!$Y102))</f>
        <v>0</v>
      </c>
      <c r="DP103">
        <f>DP$2*EXP(- DP$1 * ($B103*_c1+$C103*_c2+$D103*_c3+'Input spectra'!$Y102))</f>
        <v>0</v>
      </c>
      <c r="DQ103">
        <f>DQ$2*EXP(- DQ$1 * ($B103*_c1+$C103*_c2+$D103*_c3+'Input spectra'!$Y102))</f>
        <v>0</v>
      </c>
      <c r="DR103">
        <f>DR$2*EXP(- DR$1 * ($B103*_c1+$C103*_c2+$D103*_c3+'Input spectra'!$Y102))</f>
        <v>0</v>
      </c>
      <c r="DS103">
        <f>DS$2*EXP(- DS$1 * ($B103*_c1+$C103*_c2+$D103*_c3+'Input spectra'!$Y102))</f>
        <v>0</v>
      </c>
      <c r="DT103">
        <f>DT$2*EXP(- DT$1 * ($B103*_c1+$C103*_c2+$D103*_c3+'Input spectra'!$Y102))</f>
        <v>0</v>
      </c>
      <c r="DU103">
        <f>DU$2*EXP(- DU$1 * ($B103*_c1+$C103*_c2+$D103*_c3+'Input spectra'!$Y102))</f>
        <v>0</v>
      </c>
      <c r="DV103">
        <f>DV$2*EXP(- DV$1 * ($B103*_c1+$C103*_c2+$D103*_c3+'Input spectra'!$Y102))</f>
        <v>0</v>
      </c>
      <c r="DW103">
        <f>DW$2*EXP(- DW$1 * ($B103*_c1+$C103*_c2+$D103*_c3+'Input spectra'!$Y102))</f>
        <v>0</v>
      </c>
      <c r="DX103">
        <f>DX$2*EXP(- DX$1 * ($B103*_c1+$C103*_c2+$D103*_c3+'Input spectra'!$Y102))</f>
        <v>0</v>
      </c>
      <c r="DY103">
        <f>DY$2*EXP(- DY$1 * ($B103*_c1+$C103*_c2+$D103*_c3+'Input spectra'!$Y102))</f>
        <v>0</v>
      </c>
      <c r="DZ103">
        <f>DZ$2*EXP(- DZ$1 * ($B103*_c1+$C103*_c2+$D103*_c3+'Input spectra'!$Y102))</f>
        <v>0</v>
      </c>
      <c r="EA103">
        <f>EA$2*EXP(- EA$1 * ($B103*_c1+$C103*_c2+$D103*_c3+'Input spectra'!$Y102))</f>
        <v>0</v>
      </c>
      <c r="EB103">
        <f>EB$2*EXP(- EB$1 * ($B103*_c1+$C103*_c2+$D103*_c3+'Input spectra'!$Y102))</f>
        <v>0</v>
      </c>
      <c r="EC103">
        <f>EC$2*EXP(- EC$1 * ($B103*_c1+$C103*_c2+$D103*_c3+'Input spectra'!$Y102))</f>
        <v>0</v>
      </c>
      <c r="ED103">
        <f>ED$2*EXP(- ED$1 * ($B103*_c1+$C103*_c2+$D103*_c3+'Input spectra'!$Y102))</f>
        <v>0</v>
      </c>
      <c r="EE103">
        <f>EE$2*EXP(- EE$1 * ($B103*_c1+$C103*_c2+$D103*_c3+'Input spectra'!$Y102))</f>
        <v>0</v>
      </c>
      <c r="EF103">
        <f>EF$2*EXP(- EF$1 * ($B103*_c1+$C103*_c2+$D103*_c3+'Input spectra'!$Y102))</f>
        <v>0</v>
      </c>
      <c r="EG103">
        <f>EG$2*EXP(- EG$1 * ($B103*_c1+$C103*_c2+$D103*_c3+'Input spectra'!$Y102))</f>
        <v>0</v>
      </c>
      <c r="EH103">
        <f>EH$2*EXP(- EH$1 * ($B103*_c1+$C103*_c2+$D103*_c3+'Input spectra'!$Y102))</f>
        <v>0</v>
      </c>
      <c r="EI103">
        <f>EI$2*EXP(- EI$1 * ($B103*_c1+$C103*_c2+$D103*_c3+'Input spectra'!$Y102))</f>
        <v>0</v>
      </c>
      <c r="EJ103">
        <f>EJ$2*EXP(- EJ$1 * ($B103*_c1+$C103*_c2+$D103*_c3+'Input spectra'!$Y102))</f>
        <v>0</v>
      </c>
      <c r="EK103">
        <f>EK$2*EXP(- EK$1 * ($B103*_c1+$C103*_c2+$D103*_c3+'Input spectra'!$Y102))</f>
        <v>0</v>
      </c>
      <c r="EL103">
        <f>EL$2*EXP(- EL$1 * ($B103*_c1+$C103*_c2+$D103*_c3+'Input spectra'!$Y102))</f>
        <v>0</v>
      </c>
      <c r="EM103">
        <f>EM$2*EXP(- EM$1 * ($B103*_c1+$C103*_c2+$D103*_c3+'Input spectra'!$Y102))</f>
        <v>0</v>
      </c>
      <c r="EN103">
        <f>EN$2*EXP(- EN$1 * ($B103*_c1+$C103*_c2+$D103*_c3+'Input spectra'!$Y102))</f>
        <v>0</v>
      </c>
      <c r="EO103">
        <f>EO$2*EXP(- EO$1 * ($B103*_c1+$C103*_c2+$D103*_c3+'Input spectra'!$Y102))</f>
        <v>0</v>
      </c>
      <c r="EP103">
        <f>EP$2*EXP(- EP$1 * ($B103*_c1+$C103*_c2+$D103*_c3+'Input spectra'!$Y102))</f>
        <v>0</v>
      </c>
      <c r="EQ103">
        <f>EQ$2*EXP(- EQ$1 * ($B103*_c1+$C103*_c2+$D103*_c3+'Input spectra'!$Y102))</f>
        <v>0</v>
      </c>
      <c r="ER103">
        <f>ER$2*EXP(- ER$1 * ($B103*_c1+$C103*_c2+$D103*_c3+'Input spectra'!$Y102))</f>
        <v>0</v>
      </c>
      <c r="ES103">
        <f>ES$2*EXP(- ES$1 * ($B103*_c1+$C103*_c2+$D103*_c3+'Input spectra'!$Y102))</f>
        <v>0</v>
      </c>
      <c r="ET103">
        <f>ET$2*EXP(- ET$1 * ($B103*_c1+$C103*_c2+$D103*_c3+'Input spectra'!$Y102))</f>
        <v>0</v>
      </c>
      <c r="EU103">
        <f>EU$2*EXP(- EU$1 * ($B103*_c1+$C103*_c2+$D103*_c3+'Input spectra'!$Y102))</f>
        <v>0</v>
      </c>
      <c r="EV103">
        <f>EV$2*EXP(- EV$1 * ($B103*_c1+$C103*_c2+$D103*_c3+'Input spectra'!$Y102))</f>
        <v>0</v>
      </c>
      <c r="EW103">
        <f>EW$2*EXP(- EW$1 * ($B103*_c1+$C103*_c2+$D103*_c3+'Input spectra'!$Y102))</f>
        <v>0</v>
      </c>
      <c r="EX103">
        <f>EX$2*EXP(- EX$1 * ($B103*_c1+$C103*_c2+$D103*_c3+'Input spectra'!$Y102))</f>
        <v>0</v>
      </c>
      <c r="EY103">
        <f>EY$2*EXP(- EY$1 * ($B103*_c1+$C103*_c2+$D103*_c3+'Input spectra'!$Y102))</f>
        <v>0</v>
      </c>
      <c r="FA103">
        <f t="shared" si="1"/>
        <v>0.87892375531928102</v>
      </c>
      <c r="FD103">
        <f>(1-EXP(-($B103*_c1+$C103*_c2+$D103*_c3+'Input spectra'!$Y102)*_t))/2</f>
        <v>1.1216162811044039E-2</v>
      </c>
      <c r="FE103">
        <f>LN(1-FD103)/(-($B103*_c1+$C103*_c2+$D103*_c3+'Input spectra'!$Y102))</f>
        <v>0.24858204557217234</v>
      </c>
    </row>
    <row r="104" spans="1:161" x14ac:dyDescent="0.25">
      <c r="A104">
        <v>785</v>
      </c>
      <c r="B104">
        <f>'Input spectra'!B103</f>
        <v>0</v>
      </c>
      <c r="C104">
        <f>'Input spectra'!D103</f>
        <v>0</v>
      </c>
      <c r="D104">
        <f>'Input spectra'!F103</f>
        <v>0</v>
      </c>
      <c r="E104">
        <f>E$2*EXP(- E$1 * ($B104*_c1+$C104*_c2+$D104*_c3+'Input spectra'!$Y103))</f>
        <v>2.0653927966864227E-2</v>
      </c>
      <c r="F104">
        <f>F$2*EXP(- F$1 * ($B104*_c1+$C104*_c2+$D104*_c3+'Input spectra'!$Y103))</f>
        <v>2.0410954930938089E-2</v>
      </c>
      <c r="G104">
        <f>G$2*EXP(- G$1 * ($B104*_c1+$C104*_c2+$D104*_c3+'Input spectra'!$Y103))</f>
        <v>2.01697547057288E-2</v>
      </c>
      <c r="H104">
        <f>H$2*EXP(- H$1 * ($B104*_c1+$C104*_c2+$D104*_c3+'Input spectra'!$Y103))</f>
        <v>1.9930316236722131E-2</v>
      </c>
      <c r="I104">
        <f>I$2*EXP(- I$1 * ($B104*_c1+$C104*_c2+$D104*_c3+'Input spectra'!$Y103))</f>
        <v>1.9692628533082877E-2</v>
      </c>
      <c r="J104">
        <f>J$2*EXP(- J$1 * ($B104*_c1+$C104*_c2+$D104*_c3+'Input spectra'!$Y103))</f>
        <v>1.9456680667305212E-2</v>
      </c>
      <c r="K104">
        <f>K$2*EXP(- K$1 * ($B104*_c1+$C104*_c2+$D104*_c3+'Input spectra'!$Y103))</f>
        <v>1.9222461774864887E-2</v>
      </c>
      <c r="L104">
        <f>L$2*EXP(- L$1 * ($B104*_c1+$C104*_c2+$D104*_c3+'Input spectra'!$Y103))</f>
        <v>1.8989961053873274E-2</v>
      </c>
      <c r="M104">
        <f>M$2*EXP(- M$1 * ($B104*_c1+$C104*_c2+$D104*_c3+'Input spectra'!$Y103))</f>
        <v>1.8759167764733277E-2</v>
      </c>
      <c r="N104">
        <f>N$2*EXP(- N$1 * ($B104*_c1+$C104*_c2+$D104*_c3+'Input spectra'!$Y103))</f>
        <v>1.8530071229797055E-2</v>
      </c>
      <c r="O104">
        <f>O$2*EXP(- O$1 * ($B104*_c1+$C104*_c2+$D104*_c3+'Input spectra'!$Y103))</f>
        <v>1.8302660833025553E-2</v>
      </c>
      <c r="P104">
        <f>P$2*EXP(- P$1 * ($B104*_c1+$C104*_c2+$D104*_c3+'Input spectra'!$Y103))</f>
        <v>1.8076926019649865E-2</v>
      </c>
      <c r="Q104">
        <f>Q$2*EXP(- Q$1 * ($B104*_c1+$C104*_c2+$D104*_c3+'Input spectra'!$Y103))</f>
        <v>1.7852856295834409E-2</v>
      </c>
      <c r="R104">
        <f>R$2*EXP(- R$1 * ($B104*_c1+$C104*_c2+$D104*_c3+'Input spectra'!$Y103))</f>
        <v>1.7630441228341853E-2</v>
      </c>
      <c r="S104">
        <f>S$2*EXP(- S$1 * ($B104*_c1+$C104*_c2+$D104*_c3+'Input spectra'!$Y103))</f>
        <v>1.740967044419987E-2</v>
      </c>
      <c r="T104">
        <f>T$2*EXP(- T$1 * ($B104*_c1+$C104*_c2+$D104*_c3+'Input spectra'!$Y103))</f>
        <v>1.7190533630369629E-2</v>
      </c>
      <c r="U104">
        <f>U$2*EXP(- U$1 * ($B104*_c1+$C104*_c2+$D104*_c3+'Input spectra'!$Y103))</f>
        <v>1.6973020533416087E-2</v>
      </c>
      <c r="V104">
        <f>V$2*EXP(- V$1 * ($B104*_c1+$C104*_c2+$D104*_c3+'Input spectra'!$Y103))</f>
        <v>1.675712095918E-2</v>
      </c>
      <c r="W104">
        <f>W$2*EXP(- W$1 * ($B104*_c1+$C104*_c2+$D104*_c3+'Input spectra'!$Y103))</f>
        <v>1.6542824772451715E-2</v>
      </c>
      <c r="X104">
        <f>X$2*EXP(- X$1 * ($B104*_c1+$C104*_c2+$D104*_c3+'Input spectra'!$Y103))</f>
        <v>1.6330121896646673E-2</v>
      </c>
      <c r="Y104">
        <f>Y$2*EXP(- Y$1 * ($B104*_c1+$C104*_c2+$D104*_c3+'Input spectra'!$Y103))</f>
        <v>1.611900231348265E-2</v>
      </c>
      <c r="Z104">
        <f>Z$2*EXP(- Z$1 * ($B104*_c1+$C104*_c2+$D104*_c3+'Input spectra'!$Y103))</f>
        <v>1.5909456062658717E-2</v>
      </c>
      <c r="AA104">
        <f>AA$2*EXP(- AA$1 * ($B104*_c1+$C104*_c2+$D104*_c3+'Input spectra'!$Y103))</f>
        <v>1.5701473241535924E-2</v>
      </c>
      <c r="AB104">
        <f>AB$2*EXP(- AB$1 * ($B104*_c1+$C104*_c2+$D104*_c3+'Input spectra'!$Y103))</f>
        <v>1.5495044004819646E-2</v>
      </c>
      <c r="AC104">
        <f>AC$2*EXP(- AC$1 * ($B104*_c1+$C104*_c2+$D104*_c3+'Input spectra'!$Y103))</f>
        <v>1.5290158564243678E-2</v>
      </c>
      <c r="AD104">
        <f>AD$2*EXP(- AD$1 * ($B104*_c1+$C104*_c2+$D104*_c3+'Input spectra'!$Y103))</f>
        <v>1.5086807188255967E-2</v>
      </c>
      <c r="AE104">
        <f>AE$2*EXP(- AE$1 * ($B104*_c1+$C104*_c2+$D104*_c3+'Input spectra'!$Y103))</f>
        <v>1.4884980201706031E-2</v>
      </c>
      <c r="AF104">
        <f>AF$2*EXP(- AF$1 * ($B104*_c1+$C104*_c2+$D104*_c3+'Input spectra'!$Y103))</f>
        <v>1.4684667985534066E-2</v>
      </c>
      <c r="AG104">
        <f>AG$2*EXP(- AG$1 * ($B104*_c1+$C104*_c2+$D104*_c3+'Input spectra'!$Y103))</f>
        <v>1.4485860976461687E-2</v>
      </c>
      <c r="AH104">
        <f>AH$2*EXP(- AH$1 * ($B104*_c1+$C104*_c2+$D104*_c3+'Input spectra'!$Y103))</f>
        <v>1.4288549666684311E-2</v>
      </c>
      <c r="AI104">
        <f>AI$2*EXP(- AI$1 * ($B104*_c1+$C104*_c2+$D104*_c3+'Input spectra'!$Y103))</f>
        <v>1.4092724603565216E-2</v>
      </c>
      <c r="AJ104">
        <f>AJ$2*EXP(- AJ$1 * ($B104*_c1+$C104*_c2+$D104*_c3+'Input spectra'!$Y103))</f>
        <v>1.3898376389331203E-2</v>
      </c>
      <c r="AK104">
        <f>AK$2*EXP(- AK$1 * ($B104*_c1+$C104*_c2+$D104*_c3+'Input spectra'!$Y103))</f>
        <v>1.3705495680769888E-2</v>
      </c>
      <c r="AL104">
        <f>AL$2*EXP(- AL$1 * ($B104*_c1+$C104*_c2+$D104*_c3+'Input spectra'!$Y103))</f>
        <v>1.3514073188928598E-2</v>
      </c>
      <c r="AM104">
        <f>AM$2*EXP(- AM$1 * ($B104*_c1+$C104*_c2+$D104*_c3+'Input spectra'!$Y103))</f>
        <v>1.3324099678814908E-2</v>
      </c>
      <c r="AN104">
        <f>AN$2*EXP(- AN$1 * ($B104*_c1+$C104*_c2+$D104*_c3+'Input spectra'!$Y103))</f>
        <v>1.3135565969098739E-2</v>
      </c>
      <c r="AO104">
        <f>AO$2*EXP(- AO$1 * ($B104*_c1+$C104*_c2+$D104*_c3+'Input spectra'!$Y103))</f>
        <v>1.2948462931816057E-2</v>
      </c>
      <c r="AP104">
        <f>AP$2*EXP(- AP$1 * ($B104*_c1+$C104*_c2+$D104*_c3+'Input spectra'!$Y103))</f>
        <v>1.2762781492074174E-2</v>
      </c>
      <c r="AQ104">
        <f>AQ$2*EXP(- AQ$1 * ($B104*_c1+$C104*_c2+$D104*_c3+'Input spectra'!$Y103))</f>
        <v>1.2578512627758592E-2</v>
      </c>
      <c r="AR104">
        <f>AR$2*EXP(- AR$1 * ($B104*_c1+$C104*_c2+$D104*_c3+'Input spectra'!$Y103))</f>
        <v>1.239564736924142E-2</v>
      </c>
      <c r="AS104">
        <f>AS$2*EXP(- AS$1 * ($B104*_c1+$C104*_c2+$D104*_c3+'Input spectra'!$Y103))</f>
        <v>1.2214176799091371E-2</v>
      </c>
      <c r="AT104">
        <f>AT$2*EXP(- AT$1 * ($B104*_c1+$C104*_c2+$D104*_c3+'Input spectra'!$Y103))</f>
        <v>1.2034092051785284E-2</v>
      </c>
      <c r="AU104">
        <f>AU$2*EXP(- AU$1 * ($B104*_c1+$C104*_c2+$D104*_c3+'Input spectra'!$Y103))</f>
        <v>1.1855384313421173E-2</v>
      </c>
      <c r="AV104">
        <f>AV$2*EXP(- AV$1 * ($B104*_c1+$C104*_c2+$D104*_c3+'Input spectra'!$Y103))</f>
        <v>1.1678044821432868E-2</v>
      </c>
      <c r="AW104">
        <f>AW$2*EXP(- AW$1 * ($B104*_c1+$C104*_c2+$D104*_c3+'Input spectra'!$Y103))</f>
        <v>1.1502064864306103E-2</v>
      </c>
      <c r="AX104">
        <f>AX$2*EXP(- AX$1 * ($B104*_c1+$C104*_c2+$D104*_c3+'Input spectra'!$Y103))</f>
        <v>1.1327435781296186E-2</v>
      </c>
      <c r="AY104">
        <f>AY$2*EXP(- AY$1 * ($B104*_c1+$C104*_c2+$D104*_c3+'Input spectra'!$Y103))</f>
        <v>1.0068812666062448E-2</v>
      </c>
      <c r="AZ104">
        <f>AZ$2*EXP(- AZ$1 * ($B104*_c1+$C104*_c2+$D104*_c3+'Input spectra'!$Y103))</f>
        <v>8.6031025426046639E-3</v>
      </c>
      <c r="BA104">
        <f>BA$2*EXP(- BA$1 * ($B104*_c1+$C104*_c2+$D104*_c3+'Input spectra'!$Y103))</f>
        <v>7.7440294023291929E-3</v>
      </c>
      <c r="BB104">
        <f>BB$2*EXP(- BB$1 * ($B104*_c1+$C104*_c2+$D104*_c3+'Input spectra'!$Y103))</f>
        <v>7.0933383230518104E-3</v>
      </c>
      <c r="BC104">
        <f>BC$2*EXP(- BC$1 * ($B104*_c1+$C104*_c2+$D104*_c3+'Input spectra'!$Y103))</f>
        <v>6.5616851679046627E-3</v>
      </c>
      <c r="BD104">
        <f>BD$2*EXP(- BD$1 * ($B104*_c1+$C104*_c2+$D104*_c3+'Input spectra'!$Y103))</f>
        <v>6.1103429009978904E-3</v>
      </c>
      <c r="BE104">
        <f>BE$2*EXP(- BE$1 * ($B104*_c1+$C104*_c2+$D104*_c3+'Input spectra'!$Y103))</f>
        <v>5.7180919148025876E-3</v>
      </c>
      <c r="BF104">
        <f>BF$2*EXP(- BF$1 * ($B104*_c1+$C104*_c2+$D104*_c3+'Input spectra'!$Y103))</f>
        <v>5.3717042658726838E-3</v>
      </c>
      <c r="BG104">
        <f>BG$2*EXP(- BG$1 * ($B104*_c1+$C104*_c2+$D104*_c3+'Input spectra'!$Y103))</f>
        <v>5.0622237463646353E-3</v>
      </c>
      <c r="BH104">
        <f>BH$2*EXP(- BH$1 * ($B104*_c1+$C104*_c2+$D104*_c3+'Input spectra'!$Y103))</f>
        <v>4.7832274322343101E-3</v>
      </c>
      <c r="BI104">
        <f>BI$2*EXP(- BI$1 * ($B104*_c1+$C104*_c2+$D104*_c3+'Input spectra'!$Y103))</f>
        <v>4.5299101766569528E-3</v>
      </c>
      <c r="BJ104">
        <f>BJ$2*EXP(- BJ$1 * ($B104*_c1+$C104*_c2+$D104*_c3+'Input spectra'!$Y103))</f>
        <v>4.2985589942519239E-3</v>
      </c>
      <c r="BK104">
        <f>BK$2*EXP(- BK$1 * ($B104*_c1+$C104*_c2+$D104*_c3+'Input spectra'!$Y103))</f>
        <v>4.0862308088670061E-3</v>
      </c>
      <c r="BL104">
        <f>BL$2*EXP(- BL$1 * ($B104*_c1+$C104*_c2+$D104*_c3+'Input spectra'!$Y103))</f>
        <v>3.890544391126394E-3</v>
      </c>
      <c r="BM104">
        <f>BM$2*EXP(- BM$1 * ($B104*_c1+$C104*_c2+$D104*_c3+'Input spectra'!$Y103))</f>
        <v>3.7095402801599437E-3</v>
      </c>
      <c r="BN104">
        <f>BN$2*EXP(- BN$1 * ($B104*_c1+$C104*_c2+$D104*_c3+'Input spectra'!$Y103))</f>
        <v>3.5415831584250691E-3</v>
      </c>
      <c r="BO104">
        <f>BO$2*EXP(- BO$1 * ($B104*_c1+$C104*_c2+$D104*_c3+'Input spectra'!$Y103))</f>
        <v>3.3852918096004153E-3</v>
      </c>
      <c r="BP104">
        <f>BP$2*EXP(- BP$1 * ($B104*_c1+$C104*_c2+$D104*_c3+'Input spectra'!$Y103))</f>
        <v>3.2394876092950715E-3</v>
      </c>
      <c r="BQ104">
        <f>BQ$2*EXP(- BQ$1 * ($B104*_c1+$C104*_c2+$D104*_c3+'Input spectra'!$Y103))</f>
        <v>3.1031558307200776E-3</v>
      </c>
      <c r="BR104">
        <f>BR$2*EXP(- BR$1 * ($B104*_c1+$C104*_c2+$D104*_c3+'Input spectra'!$Y103))</f>
        <v>2.9754160348663553E-3</v>
      </c>
      <c r="BS104">
        <f>BS$2*EXP(- BS$1 * ($B104*_c1+$C104*_c2+$D104*_c3+'Input spectra'!$Y103))</f>
        <v>2.8554990423587815E-3</v>
      </c>
      <c r="BT104">
        <f>BT$2*EXP(- BT$1 * ($B104*_c1+$C104*_c2+$D104*_c3+'Input spectra'!$Y103))</f>
        <v>2.7427287660645307E-3</v>
      </c>
      <c r="BU104">
        <f>BU$2*EXP(- BU$1 * ($B104*_c1+$C104*_c2+$D104*_c3+'Input spectra'!$Y103))</f>
        <v>2.6365076951746129E-3</v>
      </c>
      <c r="BV104">
        <f>BV$2*EXP(- BV$1 * ($B104*_c1+$C104*_c2+$D104*_c3+'Input spectra'!$Y103))</f>
        <v>2.5363051643856457E-3</v>
      </c>
      <c r="BW104">
        <f>BW$2*EXP(- BW$1 * ($B104*_c1+$C104*_c2+$D104*_c3+'Input spectra'!$Y103))</f>
        <v>2.4416477766040839E-3</v>
      </c>
      <c r="BX104">
        <f>BX$2*EXP(- BX$1 * ($B104*_c1+$C104*_c2+$D104*_c3+'Input spectra'!$Y103))</f>
        <v>2.3521115114893522E-3</v>
      </c>
      <c r="BY104">
        <f>BY$2*EXP(- BY$1 * ($B104*_c1+$C104*_c2+$D104*_c3+'Input spectra'!$Y103))</f>
        <v>2.2673151685651972E-3</v>
      </c>
      <c r="BZ104">
        <f>BZ$2*EXP(- BZ$1 * ($B104*_c1+$C104*_c2+$D104*_c3+'Input spectra'!$Y103))</f>
        <v>2.18691487763421E-3</v>
      </c>
      <c r="CA104">
        <f>CA$2*EXP(- CA$1 * ($B104*_c1+$C104*_c2+$D104*_c3+'Input spectra'!$Y103))</f>
        <v>2.1105994707322738E-3</v>
      </c>
      <c r="CB104">
        <f>CB$2*EXP(- CB$1 * ($B104*_c1+$C104*_c2+$D104*_c3+'Input spectra'!$Y103))</f>
        <v>2.0380865554853922E-3</v>
      </c>
      <c r="CC104">
        <f>CC$2*EXP(- CC$1 * ($B104*_c1+$C104*_c2+$D104*_c3+'Input spectra'!$Y103))</f>
        <v>1.9691191639934274E-3</v>
      </c>
      <c r="CD104">
        <f>CD$2*EXP(- CD$1 * ($B104*_c1+$C104*_c2+$D104*_c3+'Input spectra'!$Y103))</f>
        <v>1.9034628773840889E-3</v>
      </c>
      <c r="CE104">
        <f>CE$2*EXP(- CE$1 * ($B104*_c1+$C104*_c2+$D104*_c3+'Input spectra'!$Y103))</f>
        <v>1.8409033461453598E-3</v>
      </c>
      <c r="CF104">
        <f>CF$2*EXP(- CF$1 * ($B104*_c1+$C104*_c2+$D104*_c3+'Input spectra'!$Y103))</f>
        <v>1.7812441418121959E-3</v>
      </c>
      <c r="CG104">
        <f>CG$2*EXP(- CG$1 * ($B104*_c1+$C104*_c2+$D104*_c3+'Input spectra'!$Y103))</f>
        <v>1.7243048876743941E-3</v>
      </c>
      <c r="CH104">
        <f>CH$2*EXP(- CH$1 * ($B104*_c1+$C104*_c2+$D104*_c3+'Input spectra'!$Y103))</f>
        <v>1.6699196257033129E-3</v>
      </c>
      <c r="CI104">
        <f>CI$2*EXP(- CI$1 * ($B104*_c1+$C104*_c2+$D104*_c3+'Input spectra'!$Y103))</f>
        <v>1.6179353844664338E-3</v>
      </c>
      <c r="CJ104">
        <f>CJ$2*EXP(- CJ$1 * ($B104*_c1+$C104*_c2+$D104*_c3+'Input spectra'!$Y103))</f>
        <v>1.5682109188574181E-3</v>
      </c>
      <c r="CK104">
        <f>CK$2*EXP(- CK$1 * ($B104*_c1+$C104*_c2+$D104*_c3+'Input spectra'!$Y103))</f>
        <v>1.5206155973508093E-3</v>
      </c>
      <c r="CL104">
        <f>CL$2*EXP(- CL$1 * ($B104*_c1+$C104*_c2+$D104*_c3+'Input spectra'!$Y103))</f>
        <v>1.4750284164487934E-3</v>
      </c>
      <c r="CM104">
        <f>CM$2*EXP(- CM$1 * ($B104*_c1+$C104*_c2+$D104*_c3+'Input spectra'!$Y103))</f>
        <v>1.4313371252166005E-3</v>
      </c>
      <c r="CN104">
        <f>CN$2*EXP(- CN$1 * ($B104*_c1+$C104*_c2+$D104*_c3+'Input spectra'!$Y103))</f>
        <v>1.3894374454524272E-3</v>
      </c>
      <c r="CO104">
        <f>CO$2*EXP(- CO$1 * ($B104*_c1+$C104*_c2+$D104*_c3+'Input spectra'!$Y103))</f>
        <v>1.349232375223055E-3</v>
      </c>
      <c r="CP104">
        <f>CP$2*EXP(- CP$1 * ($B104*_c1+$C104*_c2+$D104*_c3+'Input spectra'!$Y103))</f>
        <v>1.310631565308035E-3</v>
      </c>
      <c r="CQ104">
        <f>CQ$2*EXP(- CQ$1 * ($B104*_c1+$C104*_c2+$D104*_c3+'Input spectra'!$Y103))</f>
        <v>1.2735507596044939E-3</v>
      </c>
      <c r="CR104">
        <f>CR$2*EXP(- CR$1 * ($B104*_c1+$C104*_c2+$D104*_c3+'Input spectra'!$Y103))</f>
        <v>1.2379112918075572E-3</v>
      </c>
      <c r="CS104">
        <f>CS$2*EXP(- CS$1 * ($B104*_c1+$C104*_c2+$D104*_c3+'Input spectra'!$Y103))</f>
        <v>7.9694328776971479E-4</v>
      </c>
      <c r="CT104">
        <f>CT$2*EXP(- CT$1 * ($B104*_c1+$C104*_c2+$D104*_c3+'Input spectra'!$Y103))</f>
        <v>5.1758189735104983E-4</v>
      </c>
      <c r="CU104">
        <f>CU$2*EXP(- CU$1 * ($B104*_c1+$C104*_c2+$D104*_c3+'Input spectra'!$Y103))</f>
        <v>3.5841408820931105E-4</v>
      </c>
      <c r="CV104">
        <f>CV$2*EXP(- CV$1 * ($B104*_c1+$C104*_c2+$D104*_c3+'Input spectra'!$Y103))</f>
        <v>2.4931218608575126E-4</v>
      </c>
      <c r="CW104">
        <f>CW$2*EXP(- CW$1 * ($B104*_c1+$C104*_c2+$D104*_c3+'Input spectra'!$Y103))</f>
        <v>1.702171709498961E-4</v>
      </c>
      <c r="CX104">
        <f>CX$2*EXP(- CX$1 * ($B104*_c1+$C104*_c2+$D104*_c3+'Input spectra'!$Y103))</f>
        <v>1.118825310765524E-4</v>
      </c>
      <c r="CY104">
        <f>CY$2*EXP(- CY$1 * ($B104*_c1+$C104*_c2+$D104*_c3+'Input spectra'!$Y103))</f>
        <v>6.9089026389752676E-5</v>
      </c>
      <c r="CZ104">
        <f>CZ$2*EXP(- CZ$1 * ($B104*_c1+$C104*_c2+$D104*_c3+'Input spectra'!$Y103))</f>
        <v>3.8523149511729288E-5</v>
      </c>
      <c r="DA104">
        <f>DA$2*EXP(- DA$1 * ($B104*_c1+$C104*_c2+$D104*_c3+'Input spectra'!$Y103))</f>
        <v>1.7911268576059089E-5</v>
      </c>
      <c r="DB104">
        <f>DB$2*EXP(- DB$1 * ($B104*_c1+$C104*_c2+$D104*_c3+'Input spectra'!$Y103))</f>
        <v>5.6044138426975749E-6</v>
      </c>
      <c r="DC104">
        <f>DC$2*EXP(- DC$1 * ($B104*_c1+$C104*_c2+$D104*_c3+'Input spectra'!$Y103))</f>
        <v>3.559682049323302E-7</v>
      </c>
      <c r="DD104">
        <f>DD$2*EXP(- DD$1 * ($B104*_c1+$C104*_c2+$D104*_c3+'Input spectra'!$Y103))</f>
        <v>0</v>
      </c>
      <c r="DE104">
        <f>DE$2*EXP(- DE$1 * ($B104*_c1+$C104*_c2+$D104*_c3+'Input spectra'!$Y103))</f>
        <v>0</v>
      </c>
      <c r="DF104">
        <f>DF$2*EXP(- DF$1 * ($B104*_c1+$C104*_c2+$D104*_c3+'Input spectra'!$Y103))</f>
        <v>0</v>
      </c>
      <c r="DG104">
        <f>DG$2*EXP(- DG$1 * ($B104*_c1+$C104*_c2+$D104*_c3+'Input spectra'!$Y103))</f>
        <v>0</v>
      </c>
      <c r="DH104">
        <f>DH$2*EXP(- DH$1 * ($B104*_c1+$C104*_c2+$D104*_c3+'Input spectra'!$Y103))</f>
        <v>0</v>
      </c>
      <c r="DI104">
        <f>DI$2*EXP(- DI$1 * ($B104*_c1+$C104*_c2+$D104*_c3+'Input spectra'!$Y103))</f>
        <v>0</v>
      </c>
      <c r="DJ104">
        <f>DJ$2*EXP(- DJ$1 * ($B104*_c1+$C104*_c2+$D104*_c3+'Input spectra'!$Y103))</f>
        <v>0</v>
      </c>
      <c r="DK104">
        <f>DK$2*EXP(- DK$1 * ($B104*_c1+$C104*_c2+$D104*_c3+'Input spectra'!$Y103))</f>
        <v>0</v>
      </c>
      <c r="DL104">
        <f>DL$2*EXP(- DL$1 * ($B104*_c1+$C104*_c2+$D104*_c3+'Input spectra'!$Y103))</f>
        <v>0</v>
      </c>
      <c r="DM104">
        <f>DM$2*EXP(- DM$1 * ($B104*_c1+$C104*_c2+$D104*_c3+'Input spectra'!$Y103))</f>
        <v>0</v>
      </c>
      <c r="DN104">
        <f>DN$2*EXP(- DN$1 * ($B104*_c1+$C104*_c2+$D104*_c3+'Input spectra'!$Y103))</f>
        <v>0</v>
      </c>
      <c r="DO104">
        <f>DO$2*EXP(- DO$1 * ($B104*_c1+$C104*_c2+$D104*_c3+'Input spectra'!$Y103))</f>
        <v>0</v>
      </c>
      <c r="DP104">
        <f>DP$2*EXP(- DP$1 * ($B104*_c1+$C104*_c2+$D104*_c3+'Input spectra'!$Y103))</f>
        <v>0</v>
      </c>
      <c r="DQ104">
        <f>DQ$2*EXP(- DQ$1 * ($B104*_c1+$C104*_c2+$D104*_c3+'Input spectra'!$Y103))</f>
        <v>0</v>
      </c>
      <c r="DR104">
        <f>DR$2*EXP(- DR$1 * ($B104*_c1+$C104*_c2+$D104*_c3+'Input spectra'!$Y103))</f>
        <v>0</v>
      </c>
      <c r="DS104">
        <f>DS$2*EXP(- DS$1 * ($B104*_c1+$C104*_c2+$D104*_c3+'Input spectra'!$Y103))</f>
        <v>0</v>
      </c>
      <c r="DT104">
        <f>DT$2*EXP(- DT$1 * ($B104*_c1+$C104*_c2+$D104*_c3+'Input spectra'!$Y103))</f>
        <v>0</v>
      </c>
      <c r="DU104">
        <f>DU$2*EXP(- DU$1 * ($B104*_c1+$C104*_c2+$D104*_c3+'Input spectra'!$Y103))</f>
        <v>0</v>
      </c>
      <c r="DV104">
        <f>DV$2*EXP(- DV$1 * ($B104*_c1+$C104*_c2+$D104*_c3+'Input spectra'!$Y103))</f>
        <v>0</v>
      </c>
      <c r="DW104">
        <f>DW$2*EXP(- DW$1 * ($B104*_c1+$C104*_c2+$D104*_c3+'Input spectra'!$Y103))</f>
        <v>0</v>
      </c>
      <c r="DX104">
        <f>DX$2*EXP(- DX$1 * ($B104*_c1+$C104*_c2+$D104*_c3+'Input spectra'!$Y103))</f>
        <v>0</v>
      </c>
      <c r="DY104">
        <f>DY$2*EXP(- DY$1 * ($B104*_c1+$C104*_c2+$D104*_c3+'Input spectra'!$Y103))</f>
        <v>0</v>
      </c>
      <c r="DZ104">
        <f>DZ$2*EXP(- DZ$1 * ($B104*_c1+$C104*_c2+$D104*_c3+'Input spectra'!$Y103))</f>
        <v>0</v>
      </c>
      <c r="EA104">
        <f>EA$2*EXP(- EA$1 * ($B104*_c1+$C104*_c2+$D104*_c3+'Input spectra'!$Y103))</f>
        <v>0</v>
      </c>
      <c r="EB104">
        <f>EB$2*EXP(- EB$1 * ($B104*_c1+$C104*_c2+$D104*_c3+'Input spectra'!$Y103))</f>
        <v>0</v>
      </c>
      <c r="EC104">
        <f>EC$2*EXP(- EC$1 * ($B104*_c1+$C104*_c2+$D104*_c3+'Input spectra'!$Y103))</f>
        <v>0</v>
      </c>
      <c r="ED104">
        <f>ED$2*EXP(- ED$1 * ($B104*_c1+$C104*_c2+$D104*_c3+'Input spectra'!$Y103))</f>
        <v>0</v>
      </c>
      <c r="EE104">
        <f>EE$2*EXP(- EE$1 * ($B104*_c1+$C104*_c2+$D104*_c3+'Input spectra'!$Y103))</f>
        <v>0</v>
      </c>
      <c r="EF104">
        <f>EF$2*EXP(- EF$1 * ($B104*_c1+$C104*_c2+$D104*_c3+'Input spectra'!$Y103))</f>
        <v>0</v>
      </c>
      <c r="EG104">
        <f>EG$2*EXP(- EG$1 * ($B104*_c1+$C104*_c2+$D104*_c3+'Input spectra'!$Y103))</f>
        <v>0</v>
      </c>
      <c r="EH104">
        <f>EH$2*EXP(- EH$1 * ($B104*_c1+$C104*_c2+$D104*_c3+'Input spectra'!$Y103))</f>
        <v>0</v>
      </c>
      <c r="EI104">
        <f>EI$2*EXP(- EI$1 * ($B104*_c1+$C104*_c2+$D104*_c3+'Input spectra'!$Y103))</f>
        <v>0</v>
      </c>
      <c r="EJ104">
        <f>EJ$2*EXP(- EJ$1 * ($B104*_c1+$C104*_c2+$D104*_c3+'Input spectra'!$Y103))</f>
        <v>0</v>
      </c>
      <c r="EK104">
        <f>EK$2*EXP(- EK$1 * ($B104*_c1+$C104*_c2+$D104*_c3+'Input spectra'!$Y103))</f>
        <v>0</v>
      </c>
      <c r="EL104">
        <f>EL$2*EXP(- EL$1 * ($B104*_c1+$C104*_c2+$D104*_c3+'Input spectra'!$Y103))</f>
        <v>0</v>
      </c>
      <c r="EM104">
        <f>EM$2*EXP(- EM$1 * ($B104*_c1+$C104*_c2+$D104*_c3+'Input spectra'!$Y103))</f>
        <v>0</v>
      </c>
      <c r="EN104">
        <f>EN$2*EXP(- EN$1 * ($B104*_c1+$C104*_c2+$D104*_c3+'Input spectra'!$Y103))</f>
        <v>0</v>
      </c>
      <c r="EO104">
        <f>EO$2*EXP(- EO$1 * ($B104*_c1+$C104*_c2+$D104*_c3+'Input spectra'!$Y103))</f>
        <v>0</v>
      </c>
      <c r="EP104">
        <f>EP$2*EXP(- EP$1 * ($B104*_c1+$C104*_c2+$D104*_c3+'Input spectra'!$Y103))</f>
        <v>0</v>
      </c>
      <c r="EQ104">
        <f>EQ$2*EXP(- EQ$1 * ($B104*_c1+$C104*_c2+$D104*_c3+'Input spectra'!$Y103))</f>
        <v>0</v>
      </c>
      <c r="ER104">
        <f>ER$2*EXP(- ER$1 * ($B104*_c1+$C104*_c2+$D104*_c3+'Input spectra'!$Y103))</f>
        <v>0</v>
      </c>
      <c r="ES104">
        <f>ES$2*EXP(- ES$1 * ($B104*_c1+$C104*_c2+$D104*_c3+'Input spectra'!$Y103))</f>
        <v>0</v>
      </c>
      <c r="ET104">
        <f>ET$2*EXP(- ET$1 * ($B104*_c1+$C104*_c2+$D104*_c3+'Input spectra'!$Y103))</f>
        <v>0</v>
      </c>
      <c r="EU104">
        <f>EU$2*EXP(- EU$1 * ($B104*_c1+$C104*_c2+$D104*_c3+'Input spectra'!$Y103))</f>
        <v>0</v>
      </c>
      <c r="EV104">
        <f>EV$2*EXP(- EV$1 * ($B104*_c1+$C104*_c2+$D104*_c3+'Input spectra'!$Y103))</f>
        <v>0</v>
      </c>
      <c r="EW104">
        <f>EW$2*EXP(- EW$1 * ($B104*_c1+$C104*_c2+$D104*_c3+'Input spectra'!$Y103))</f>
        <v>0</v>
      </c>
      <c r="EX104">
        <f>EX$2*EXP(- EX$1 * ($B104*_c1+$C104*_c2+$D104*_c3+'Input spectra'!$Y103))</f>
        <v>0</v>
      </c>
      <c r="EY104">
        <f>EY$2*EXP(- EY$1 * ($B104*_c1+$C104*_c2+$D104*_c3+'Input spectra'!$Y103))</f>
        <v>0</v>
      </c>
      <c r="FA104">
        <f t="shared" si="1"/>
        <v>0.87923771364024395</v>
      </c>
      <c r="FD104">
        <f>(1-EXP(-($B104*_c1+$C104*_c2+$D104*_c3+'Input spectra'!$Y103)*_t))/2</f>
        <v>1.1184386486887743E-2</v>
      </c>
      <c r="FE104">
        <f>LN(1-FD104)/(-($B104*_c1+$C104*_c2+$D104*_c3+'Input spectra'!$Y103))</f>
        <v>0.24858610836669831</v>
      </c>
    </row>
    <row r="105" spans="1:161" x14ac:dyDescent="0.25">
      <c r="A105">
        <v>790</v>
      </c>
      <c r="B105">
        <f>'Input spectra'!B104</f>
        <v>0</v>
      </c>
      <c r="C105">
        <f>'Input spectra'!D104</f>
        <v>0</v>
      </c>
      <c r="D105">
        <f>'Input spectra'!F104</f>
        <v>0</v>
      </c>
      <c r="E105">
        <f>E$2*EXP(- E$1 * ($B105*_c1+$C105*_c2+$D105*_c3+'Input spectra'!$Y104))</f>
        <v>2.0653927966864227E-2</v>
      </c>
      <c r="F105">
        <f>F$2*EXP(- F$1 * ($B105*_c1+$C105*_c2+$D105*_c3+'Input spectra'!$Y104))</f>
        <v>2.0411220311339597E-2</v>
      </c>
      <c r="G105">
        <f>G$2*EXP(- G$1 * ($B105*_c1+$C105*_c2+$D105*_c3+'Input spectra'!$Y104))</f>
        <v>2.0170279197837811E-2</v>
      </c>
      <c r="H105">
        <f>H$2*EXP(- H$1 * ($B105*_c1+$C105*_c2+$D105*_c3+'Input spectra'!$Y104))</f>
        <v>1.9931093640441593E-2</v>
      </c>
      <c r="I105">
        <f>I$2*EXP(- I$1 * ($B105*_c1+$C105*_c2+$D105*_c3+'Input spectra'!$Y104))</f>
        <v>1.9693652716342842E-2</v>
      </c>
      <c r="J105">
        <f>J$2*EXP(- J$1 * ($B105*_c1+$C105*_c2+$D105*_c3+'Input spectra'!$Y104))</f>
        <v>1.9457945565497112E-2</v>
      </c>
      <c r="K105">
        <f>K$2*EXP(- K$1 * ($B105*_c1+$C105*_c2+$D105*_c3+'Input spectra'!$Y104))</f>
        <v>1.9223961390279865E-2</v>
      </c>
      <c r="L105">
        <f>L$2*EXP(- L$1 * ($B105*_c1+$C105*_c2+$D105*_c3+'Input spectra'!$Y104))</f>
        <v>1.8991689455144581E-2</v>
      </c>
      <c r="M105">
        <f>M$2*EXP(- M$1 * ($B105*_c1+$C105*_c2+$D105*_c3+'Input spectra'!$Y104))</f>
        <v>1.8761119086282658E-2</v>
      </c>
      <c r="N105">
        <f>N$2*EXP(- N$1 * ($B105*_c1+$C105*_c2+$D105*_c3+'Input spectra'!$Y104))</f>
        <v>1.8532239671285151E-2</v>
      </c>
      <c r="O105">
        <f>O$2*EXP(- O$1 * ($B105*_c1+$C105*_c2+$D105*_c3+'Input spectra'!$Y104))</f>
        <v>1.8305040658806261E-2</v>
      </c>
      <c r="P105">
        <f>P$2*EXP(- P$1 * ($B105*_c1+$C105*_c2+$D105*_c3+'Input spectra'!$Y104))</f>
        <v>1.8079511558228629E-2</v>
      </c>
      <c r="Q105">
        <f>Q$2*EXP(- Q$1 * ($B105*_c1+$C105*_c2+$D105*_c3+'Input spectra'!$Y104))</f>
        <v>1.7855641939330435E-2</v>
      </c>
      <c r="R105">
        <f>R$2*EXP(- R$1 * ($B105*_c1+$C105*_c2+$D105*_c3+'Input spectra'!$Y104))</f>
        <v>1.7633421431954215E-2</v>
      </c>
      <c r="S105">
        <f>S$2*EXP(- S$1 * ($B105*_c1+$C105*_c2+$D105*_c3+'Input spectra'!$Y104))</f>
        <v>1.7412839725677448E-2</v>
      </c>
      <c r="T105">
        <f>T$2*EXP(- T$1 * ($B105*_c1+$C105*_c2+$D105*_c3+'Input spectra'!$Y104))</f>
        <v>1.719388656948493E-2</v>
      </c>
      <c r="U105">
        <f>U$2*EXP(- U$1 * ($B105*_c1+$C105*_c2+$D105*_c3+'Input spectra'!$Y104))</f>
        <v>1.6976551771442843E-2</v>
      </c>
      <c r="V105">
        <f>V$2*EXP(- V$1 * ($B105*_c1+$C105*_c2+$D105*_c3+'Input spectra'!$Y104))</f>
        <v>1.6760825198374553E-2</v>
      </c>
      <c r="W105">
        <f>W$2*EXP(- W$1 * ($B105*_c1+$C105*_c2+$D105*_c3+'Input spectra'!$Y104))</f>
        <v>1.6546696775538182E-2</v>
      </c>
      <c r="X105">
        <f>X$2*EXP(- X$1 * ($B105*_c1+$C105*_c2+$D105*_c3+'Input spectra'!$Y104))</f>
        <v>1.6334156486305831E-2</v>
      </c>
      <c r="Y105">
        <f>Y$2*EXP(- Y$1 * ($B105*_c1+$C105*_c2+$D105*_c3+'Input spectra'!$Y104))</f>
        <v>1.6123194371844535E-2</v>
      </c>
      <c r="Z105">
        <f>Z$2*EXP(- Z$1 * ($B105*_c1+$C105*_c2+$D105*_c3+'Input spectra'!$Y104))</f>
        <v>1.5913800530798914E-2</v>
      </c>
      <c r="AA105">
        <f>AA$2*EXP(- AA$1 * ($B105*_c1+$C105*_c2+$D105*_c3+'Input spectra'!$Y104))</f>
        <v>1.5705965118975512E-2</v>
      </c>
      <c r="AB105">
        <f>AB$2*EXP(- AB$1 * ($B105*_c1+$C105*_c2+$D105*_c3+'Input spectra'!$Y104))</f>
        <v>1.5499678349028795E-2</v>
      </c>
      <c r="AC105">
        <f>AC$2*EXP(- AC$1 * ($B105*_c1+$C105*_c2+$D105*_c3+'Input spectra'!$Y104))</f>
        <v>1.5294930490148836E-2</v>
      </c>
      <c r="AD105">
        <f>AD$2*EXP(- AD$1 * ($B105*_c1+$C105*_c2+$D105*_c3+'Input spectra'!$Y104))</f>
        <v>1.5091711867750658E-2</v>
      </c>
      <c r="AE105">
        <f>AE$2*EXP(- AE$1 * ($B105*_c1+$C105*_c2+$D105*_c3+'Input spectra'!$Y104))</f>
        <v>1.4890012863165212E-2</v>
      </c>
      <c r="AF105">
        <f>AF$2*EXP(- AF$1 * ($B105*_c1+$C105*_c2+$D105*_c3+'Input spectra'!$Y104))</f>
        <v>1.4689823913332022E-2</v>
      </c>
      <c r="AG105">
        <f>AG$2*EXP(- AG$1 * ($B105*_c1+$C105*_c2+$D105*_c3+'Input spectra'!$Y104))</f>
        <v>1.4491135510493454E-2</v>
      </c>
      <c r="AH105">
        <f>AH$2*EXP(- AH$1 * ($B105*_c1+$C105*_c2+$D105*_c3+'Input spectra'!$Y104))</f>
        <v>1.4293938201890581E-2</v>
      </c>
      <c r="AI105">
        <f>AI$2*EXP(- AI$1 * ($B105*_c1+$C105*_c2+$D105*_c3+'Input spectra'!$Y104))</f>
        <v>1.4098222589460732E-2</v>
      </c>
      <c r="AJ105">
        <f>AJ$2*EXP(- AJ$1 * ($B105*_c1+$C105*_c2+$D105*_c3+'Input spectra'!$Y104))</f>
        <v>1.3903979329536584E-2</v>
      </c>
      <c r="AK105">
        <f>AK$2*EXP(- AK$1 * ($B105*_c1+$C105*_c2+$D105*_c3+'Input spectra'!$Y104))</f>
        <v>1.371119913254689E-2</v>
      </c>
      <c r="AL105">
        <f>AL$2*EXP(- AL$1 * ($B105*_c1+$C105*_c2+$D105*_c3+'Input spectra'!$Y104))</f>
        <v>1.3519872762718784E-2</v>
      </c>
      <c r="AM105">
        <f>AM$2*EXP(- AM$1 * ($B105*_c1+$C105*_c2+$D105*_c3+'Input spectra'!$Y104))</f>
        <v>1.3329991037781689E-2</v>
      </c>
      <c r="AN105">
        <f>AN$2*EXP(- AN$1 * ($B105*_c1+$C105*_c2+$D105*_c3+'Input spectra'!$Y104))</f>
        <v>1.3141544828672776E-2</v>
      </c>
      <c r="AO105">
        <f>AO$2*EXP(- AO$1 * ($B105*_c1+$C105*_c2+$D105*_c3+'Input spectra'!$Y104))</f>
        <v>1.2954525059243998E-2</v>
      </c>
      <c r="AP105">
        <f>AP$2*EXP(- AP$1 * ($B105*_c1+$C105*_c2+$D105*_c3+'Input spectra'!$Y104))</f>
        <v>1.2768922705970711E-2</v>
      </c>
      <c r="AQ105">
        <f>AQ$2*EXP(- AQ$1 * ($B105*_c1+$C105*_c2+$D105*_c3+'Input spectra'!$Y104))</f>
        <v>1.2584728797661796E-2</v>
      </c>
      <c r="AR105">
        <f>AR$2*EXP(- AR$1 * ($B105*_c1+$C105*_c2+$D105*_c3+'Input spectra'!$Y104))</f>
        <v>1.2401934415171364E-2</v>
      </c>
      <c r="AS105">
        <f>AS$2*EXP(- AS$1 * ($B105*_c1+$C105*_c2+$D105*_c3+'Input spectra'!$Y104))</f>
        <v>1.2220530691111982E-2</v>
      </c>
      <c r="AT105">
        <f>AT$2*EXP(- AT$1 * ($B105*_c1+$C105*_c2+$D105*_c3+'Input spectra'!$Y104))</f>
        <v>1.2040508809569438E-2</v>
      </c>
      <c r="AU105">
        <f>AU$2*EXP(- AU$1 * ($B105*_c1+$C105*_c2+$D105*_c3+'Input spectra'!$Y104))</f>
        <v>1.1861860005818977E-2</v>
      </c>
      <c r="AV105">
        <f>AV$2*EXP(- AV$1 * ($B105*_c1+$C105*_c2+$D105*_c3+'Input spectra'!$Y104))</f>
        <v>1.1684575566043146E-2</v>
      </c>
      <c r="AW105">
        <f>AW$2*EXP(- AW$1 * ($B105*_c1+$C105*_c2+$D105*_c3+'Input spectra'!$Y104))</f>
        <v>1.1508646827051021E-2</v>
      </c>
      <c r="AX105">
        <f>AX$2*EXP(- AX$1 * ($B105*_c1+$C105*_c2+$D105*_c3+'Input spectra'!$Y104))</f>
        <v>1.1334065175999036E-2</v>
      </c>
      <c r="AY105">
        <f>AY$2*EXP(- AY$1 * ($B105*_c1+$C105*_c2+$D105*_c3+'Input spectra'!$Y104))</f>
        <v>1.0074836440073608E-2</v>
      </c>
      <c r="AZ105">
        <f>AZ$2*EXP(- AZ$1 * ($B105*_c1+$C105*_c2+$D105*_c3+'Input spectra'!$Y104))</f>
        <v>8.6083613632465337E-3</v>
      </c>
      <c r="BA105">
        <f>BA$2*EXP(- BA$1 * ($B105*_c1+$C105*_c2+$D105*_c3+'Input spectra'!$Y104))</f>
        <v>7.7488638454595573E-3</v>
      </c>
      <c r="BB105">
        <f>BB$2*EXP(- BB$1 * ($B105*_c1+$C105*_c2+$D105*_c3+'Input spectra'!$Y104))</f>
        <v>7.0978588368920039E-3</v>
      </c>
      <c r="BC105">
        <f>BC$2*EXP(- BC$1 * ($B105*_c1+$C105*_c2+$D105*_c3+'Input spectra'!$Y104))</f>
        <v>6.5659522329752622E-3</v>
      </c>
      <c r="BD105">
        <f>BD$2*EXP(- BD$1 * ($B105*_c1+$C105*_c2+$D105*_c3+'Input spectra'!$Y104))</f>
        <v>6.1143959556028546E-3</v>
      </c>
      <c r="BE105">
        <f>BE$2*EXP(- BE$1 * ($B105*_c1+$C105*_c2+$D105*_c3+'Input spectra'!$Y104))</f>
        <v>5.7219591803611336E-3</v>
      </c>
      <c r="BF105">
        <f>BF$2*EXP(- BF$1 * ($B105*_c1+$C105*_c2+$D105*_c3+'Input spectra'!$Y104))</f>
        <v>5.3754071515837686E-3</v>
      </c>
      <c r="BG105">
        <f>BG$2*EXP(- BG$1 * ($B105*_c1+$C105*_c2+$D105*_c3+'Input spectra'!$Y104))</f>
        <v>5.0657791610624744E-3</v>
      </c>
      <c r="BH105">
        <f>BH$2*EXP(- BH$1 * ($B105*_c1+$C105*_c2+$D105*_c3+'Input spectra'!$Y104))</f>
        <v>4.7866491305116185E-3</v>
      </c>
      <c r="BI105">
        <f>BI$2*EXP(- BI$1 * ($B105*_c1+$C105*_c2+$D105*_c3+'Input spectra'!$Y104))</f>
        <v>4.5332096029552706E-3</v>
      </c>
      <c r="BJ105">
        <f>BJ$2*EXP(- BJ$1 * ($B105*_c1+$C105*_c2+$D105*_c3+'Input spectra'!$Y104))</f>
        <v>4.3017458425093557E-3</v>
      </c>
      <c r="BK105">
        <f>BK$2*EXP(- BK$1 * ($B105*_c1+$C105*_c2+$D105*_c3+'Input spectra'!$Y104))</f>
        <v>4.0893134101080992E-3</v>
      </c>
      <c r="BL105">
        <f>BL$2*EXP(- BL$1 * ($B105*_c1+$C105*_c2+$D105*_c3+'Input spectra'!$Y104))</f>
        <v>3.8935299914678182E-3</v>
      </c>
      <c r="BM105">
        <f>BM$2*EXP(- BM$1 * ($B105*_c1+$C105*_c2+$D105*_c3+'Input spectra'!$Y104))</f>
        <v>3.7124352460458695E-3</v>
      </c>
      <c r="BN105">
        <f>BN$2*EXP(- BN$1 * ($B105*_c1+$C105*_c2+$D105*_c3+'Input spectra'!$Y104))</f>
        <v>3.54439313184074E-3</v>
      </c>
      <c r="BO105">
        <f>BO$2*EXP(- BO$1 * ($B105*_c1+$C105*_c2+$D105*_c3+'Input spectra'!$Y104))</f>
        <v>3.388021827887036E-3</v>
      </c>
      <c r="BP105">
        <f>BP$2*EXP(- BP$1 * ($B105*_c1+$C105*_c2+$D105*_c3+'Input spectra'!$Y104))</f>
        <v>3.242142199285042E-3</v>
      </c>
      <c r="BQ105">
        <f>BQ$2*EXP(- BQ$1 * ($B105*_c1+$C105*_c2+$D105*_c3+'Input spectra'!$Y104))</f>
        <v>3.1057390838395583E-3</v>
      </c>
      <c r="BR105">
        <f>BR$2*EXP(- BR$1 * ($B105*_c1+$C105*_c2+$D105*_c3+'Input spectra'!$Y104))</f>
        <v>2.9779316678652814E-3</v>
      </c>
      <c r="BS105">
        <f>BS$2*EXP(- BS$1 * ($B105*_c1+$C105*_c2+$D105*_c3+'Input spectra'!$Y104))</f>
        <v>2.8579504470071706E-3</v>
      </c>
      <c r="BT105">
        <f>BT$2*EXP(- BT$1 * ($B105*_c1+$C105*_c2+$D105*_c3+'Input spectra'!$Y104))</f>
        <v>2.7451190502535638E-3</v>
      </c>
      <c r="BU105">
        <f>BU$2*EXP(- BU$1 * ($B105*_c1+$C105*_c2+$D105*_c3+'Input spectra'!$Y104))</f>
        <v>2.6388397172340474E-3</v>
      </c>
      <c r="BV105">
        <f>BV$2*EXP(- BV$1 * ($B105*_c1+$C105*_c2+$D105*_c3+'Input spectra'!$Y104))</f>
        <v>2.5385815619840967E-3</v>
      </c>
      <c r="BW105">
        <f>BW$2*EXP(- BW$1 * ($B105*_c1+$C105*_c2+$D105*_c3+'Input spectra'!$Y104))</f>
        <v>2.4438709912772707E-3</v>
      </c>
      <c r="BX105">
        <f>BX$2*EXP(- BX$1 * ($B105*_c1+$C105*_c2+$D105*_c3+'Input spectra'!$Y104))</f>
        <v>2.3542838096056356E-3</v>
      </c>
      <c r="BY105">
        <f>BY$2*EXP(- BY$1 * ($B105*_c1+$C105*_c2+$D105*_c3+'Input spectra'!$Y104))</f>
        <v>2.2694386593622639E-3</v>
      </c>
      <c r="BZ105">
        <f>BZ$2*EXP(- BZ$1 * ($B105*_c1+$C105*_c2+$D105*_c3+'Input spectra'!$Y104))</f>
        <v>2.1889915288285369E-3</v>
      </c>
      <c r="CA105">
        <f>CA$2*EXP(- CA$1 * ($B105*_c1+$C105*_c2+$D105*_c3+'Input spectra'!$Y104))</f>
        <v>2.1126311221021372E-3</v>
      </c>
      <c r="CB105">
        <f>CB$2*EXP(- CB$1 * ($B105*_c1+$C105*_c2+$D105*_c3+'Input spectra'!$Y104))</f>
        <v>2.0400749307504205E-3</v>
      </c>
      <c r="CC105">
        <f>CC$2*EXP(- CC$1 * ($B105*_c1+$C105*_c2+$D105*_c3+'Input spectra'!$Y104))</f>
        <v>1.9710658812531431E-3</v>
      </c>
      <c r="CD105">
        <f>CD$2*EXP(- CD$1 * ($B105*_c1+$C105*_c2+$D105*_c3+'Input spectra'!$Y104))</f>
        <v>1.9053694583302783E-3</v>
      </c>
      <c r="CE105">
        <f>CE$2*EXP(- CE$1 * ($B105*_c1+$C105*_c2+$D105*_c3+'Input spectra'!$Y104))</f>
        <v>1.8427712242253718E-3</v>
      </c>
      <c r="CF105">
        <f>CF$2*EXP(- CF$1 * ($B105*_c1+$C105*_c2+$D105*_c3+'Input spectra'!$Y104))</f>
        <v>1.7830746694901063E-3</v>
      </c>
      <c r="CG105">
        <f>CG$2*EXP(- CG$1 * ($B105*_c1+$C105*_c2+$D105*_c3+'Input spectra'!$Y104))</f>
        <v>1.7260993429127037E-3</v>
      </c>
      <c r="CH105">
        <f>CH$2*EXP(- CH$1 * ($B105*_c1+$C105*_c2+$D105*_c3+'Input spectra'!$Y104))</f>
        <v>1.6716792177681405E-3</v>
      </c>
      <c r="CI105">
        <f>CI$2*EXP(- CI$1 * ($B105*_c1+$C105*_c2+$D105*_c3+'Input spectra'!$Y104))</f>
        <v>1.6196612591431181E-3</v>
      </c>
      <c r="CJ105">
        <f>CJ$2*EXP(- CJ$1 * ($B105*_c1+$C105*_c2+$D105*_c3+'Input spectra'!$Y104))</f>
        <v>1.5699041631502359E-3</v>
      </c>
      <c r="CK105">
        <f>CK$2*EXP(- CK$1 * ($B105*_c1+$C105*_c2+$D105*_c3+'Input spectra'!$Y104))</f>
        <v>1.5222772437296303E-3</v>
      </c>
      <c r="CL105">
        <f>CL$2*EXP(- CL$1 * ($B105*_c1+$C105*_c2+$D105*_c3+'Input spectra'!$Y104))</f>
        <v>1.476659446696445E-3</v>
      </c>
      <c r="CM105">
        <f>CM$2*EXP(- CM$1 * ($B105*_c1+$C105*_c2+$D105*_c3+'Input spectra'!$Y104))</f>
        <v>1.4329384739231654E-3</v>
      </c>
      <c r="CN105">
        <f>CN$2*EXP(- CN$1 * ($B105*_c1+$C105*_c2+$D105*_c3+'Input spectra'!$Y104))</f>
        <v>1.391010003196361E-3</v>
      </c>
      <c r="CO105">
        <f>CO$2*EXP(- CO$1 * ($B105*_c1+$C105*_c2+$D105*_c3+'Input spectra'!$Y104))</f>
        <v>1.3507769914736839E-3</v>
      </c>
      <c r="CP105">
        <f>CP$2*EXP(- CP$1 * ($B105*_c1+$C105*_c2+$D105*_c3+'Input spectra'!$Y104))</f>
        <v>1.3121490510794734E-3</v>
      </c>
      <c r="CQ105">
        <f>CQ$2*EXP(- CQ$1 * ($B105*_c1+$C105*_c2+$D105*_c3+'Input spectra'!$Y104))</f>
        <v>1.2750418898871865E-3</v>
      </c>
      <c r="CR105">
        <f>CR$2*EXP(- CR$1 * ($B105*_c1+$C105*_c2+$D105*_c3+'Input spectra'!$Y104))</f>
        <v>1.2393768078003819E-3</v>
      </c>
      <c r="CS105">
        <f>CS$2*EXP(- CS$1 * ($B105*_c1+$C105*_c2+$D105*_c3+'Input spectra'!$Y104))</f>
        <v>7.9789713256379631E-4</v>
      </c>
      <c r="CT105">
        <f>CT$2*EXP(- CT$1 * ($B105*_c1+$C105*_c2+$D105*_c3+'Input spectra'!$Y104))</f>
        <v>5.1820811790778752E-4</v>
      </c>
      <c r="CU105">
        <f>CU$2*EXP(- CU$1 * ($B105*_c1+$C105*_c2+$D105*_c3+'Input spectra'!$Y104))</f>
        <v>3.5885239786980394E-4</v>
      </c>
      <c r="CV105">
        <f>CV$2*EXP(- CV$1 * ($B105*_c1+$C105*_c2+$D105*_c3+'Input spectra'!$Y104))</f>
        <v>2.4962031897272929E-4</v>
      </c>
      <c r="CW105">
        <f>CW$2*EXP(- CW$1 * ($B105*_c1+$C105*_c2+$D105*_c3+'Input spectra'!$Y104))</f>
        <v>1.7042976365885058E-4</v>
      </c>
      <c r="CX105">
        <f>CX$2*EXP(- CX$1 * ($B105*_c1+$C105*_c2+$D105*_c3+'Input spectra'!$Y104))</f>
        <v>1.1202372324414401E-4</v>
      </c>
      <c r="CY105">
        <f>CY$2*EXP(- CY$1 * ($B105*_c1+$C105*_c2+$D105*_c3+'Input spectra'!$Y104))</f>
        <v>6.9177113945798914E-5</v>
      </c>
      <c r="CZ105">
        <f>CZ$2*EXP(- CZ$1 * ($B105*_c1+$C105*_c2+$D105*_c3+'Input spectra'!$Y104))</f>
        <v>3.8572767507444761E-5</v>
      </c>
      <c r="DA105">
        <f>DA$2*EXP(- DA$1 * ($B105*_c1+$C105*_c2+$D105*_c3+'Input spectra'!$Y104))</f>
        <v>1.7934571553054862E-5</v>
      </c>
      <c r="DB105">
        <f>DB$2*EXP(- DB$1 * ($B105*_c1+$C105*_c2+$D105*_c3+'Input spectra'!$Y104))</f>
        <v>5.6117782780669711E-6</v>
      </c>
      <c r="DC105">
        <f>DC$2*EXP(- DC$1 * ($B105*_c1+$C105*_c2+$D105*_c3+'Input spectra'!$Y104))</f>
        <v>3.5644059644752358E-7</v>
      </c>
      <c r="DD105">
        <f>DD$2*EXP(- DD$1 * ($B105*_c1+$C105*_c2+$D105*_c3+'Input spectra'!$Y104))</f>
        <v>0</v>
      </c>
      <c r="DE105">
        <f>DE$2*EXP(- DE$1 * ($B105*_c1+$C105*_c2+$D105*_c3+'Input spectra'!$Y104))</f>
        <v>0</v>
      </c>
      <c r="DF105">
        <f>DF$2*EXP(- DF$1 * ($B105*_c1+$C105*_c2+$D105*_c3+'Input spectra'!$Y104))</f>
        <v>0</v>
      </c>
      <c r="DG105">
        <f>DG$2*EXP(- DG$1 * ($B105*_c1+$C105*_c2+$D105*_c3+'Input spectra'!$Y104))</f>
        <v>0</v>
      </c>
      <c r="DH105">
        <f>DH$2*EXP(- DH$1 * ($B105*_c1+$C105*_c2+$D105*_c3+'Input spectra'!$Y104))</f>
        <v>0</v>
      </c>
      <c r="DI105">
        <f>DI$2*EXP(- DI$1 * ($B105*_c1+$C105*_c2+$D105*_c3+'Input spectra'!$Y104))</f>
        <v>0</v>
      </c>
      <c r="DJ105">
        <f>DJ$2*EXP(- DJ$1 * ($B105*_c1+$C105*_c2+$D105*_c3+'Input spectra'!$Y104))</f>
        <v>0</v>
      </c>
      <c r="DK105">
        <f>DK$2*EXP(- DK$1 * ($B105*_c1+$C105*_c2+$D105*_c3+'Input spectra'!$Y104))</f>
        <v>0</v>
      </c>
      <c r="DL105">
        <f>DL$2*EXP(- DL$1 * ($B105*_c1+$C105*_c2+$D105*_c3+'Input spectra'!$Y104))</f>
        <v>0</v>
      </c>
      <c r="DM105">
        <f>DM$2*EXP(- DM$1 * ($B105*_c1+$C105*_c2+$D105*_c3+'Input spectra'!$Y104))</f>
        <v>0</v>
      </c>
      <c r="DN105">
        <f>DN$2*EXP(- DN$1 * ($B105*_c1+$C105*_c2+$D105*_c3+'Input spectra'!$Y104))</f>
        <v>0</v>
      </c>
      <c r="DO105">
        <f>DO$2*EXP(- DO$1 * ($B105*_c1+$C105*_c2+$D105*_c3+'Input spectra'!$Y104))</f>
        <v>0</v>
      </c>
      <c r="DP105">
        <f>DP$2*EXP(- DP$1 * ($B105*_c1+$C105*_c2+$D105*_c3+'Input spectra'!$Y104))</f>
        <v>0</v>
      </c>
      <c r="DQ105">
        <f>DQ$2*EXP(- DQ$1 * ($B105*_c1+$C105*_c2+$D105*_c3+'Input spectra'!$Y104))</f>
        <v>0</v>
      </c>
      <c r="DR105">
        <f>DR$2*EXP(- DR$1 * ($B105*_c1+$C105*_c2+$D105*_c3+'Input spectra'!$Y104))</f>
        <v>0</v>
      </c>
      <c r="DS105">
        <f>DS$2*EXP(- DS$1 * ($B105*_c1+$C105*_c2+$D105*_c3+'Input spectra'!$Y104))</f>
        <v>0</v>
      </c>
      <c r="DT105">
        <f>DT$2*EXP(- DT$1 * ($B105*_c1+$C105*_c2+$D105*_c3+'Input spectra'!$Y104))</f>
        <v>0</v>
      </c>
      <c r="DU105">
        <f>DU$2*EXP(- DU$1 * ($B105*_c1+$C105*_c2+$D105*_c3+'Input spectra'!$Y104))</f>
        <v>0</v>
      </c>
      <c r="DV105">
        <f>DV$2*EXP(- DV$1 * ($B105*_c1+$C105*_c2+$D105*_c3+'Input spectra'!$Y104))</f>
        <v>0</v>
      </c>
      <c r="DW105">
        <f>DW$2*EXP(- DW$1 * ($B105*_c1+$C105*_c2+$D105*_c3+'Input spectra'!$Y104))</f>
        <v>0</v>
      </c>
      <c r="DX105">
        <f>DX$2*EXP(- DX$1 * ($B105*_c1+$C105*_c2+$D105*_c3+'Input spectra'!$Y104))</f>
        <v>0</v>
      </c>
      <c r="DY105">
        <f>DY$2*EXP(- DY$1 * ($B105*_c1+$C105*_c2+$D105*_c3+'Input spectra'!$Y104))</f>
        <v>0</v>
      </c>
      <c r="DZ105">
        <f>DZ$2*EXP(- DZ$1 * ($B105*_c1+$C105*_c2+$D105*_c3+'Input spectra'!$Y104))</f>
        <v>0</v>
      </c>
      <c r="EA105">
        <f>EA$2*EXP(- EA$1 * ($B105*_c1+$C105*_c2+$D105*_c3+'Input spectra'!$Y104))</f>
        <v>0</v>
      </c>
      <c r="EB105">
        <f>EB$2*EXP(- EB$1 * ($B105*_c1+$C105*_c2+$D105*_c3+'Input spectra'!$Y104))</f>
        <v>0</v>
      </c>
      <c r="EC105">
        <f>EC$2*EXP(- EC$1 * ($B105*_c1+$C105*_c2+$D105*_c3+'Input spectra'!$Y104))</f>
        <v>0</v>
      </c>
      <c r="ED105">
        <f>ED$2*EXP(- ED$1 * ($B105*_c1+$C105*_c2+$D105*_c3+'Input spectra'!$Y104))</f>
        <v>0</v>
      </c>
      <c r="EE105">
        <f>EE$2*EXP(- EE$1 * ($B105*_c1+$C105*_c2+$D105*_c3+'Input spectra'!$Y104))</f>
        <v>0</v>
      </c>
      <c r="EF105">
        <f>EF$2*EXP(- EF$1 * ($B105*_c1+$C105*_c2+$D105*_c3+'Input spectra'!$Y104))</f>
        <v>0</v>
      </c>
      <c r="EG105">
        <f>EG$2*EXP(- EG$1 * ($B105*_c1+$C105*_c2+$D105*_c3+'Input spectra'!$Y104))</f>
        <v>0</v>
      </c>
      <c r="EH105">
        <f>EH$2*EXP(- EH$1 * ($B105*_c1+$C105*_c2+$D105*_c3+'Input spectra'!$Y104))</f>
        <v>0</v>
      </c>
      <c r="EI105">
        <f>EI$2*EXP(- EI$1 * ($B105*_c1+$C105*_c2+$D105*_c3+'Input spectra'!$Y104))</f>
        <v>0</v>
      </c>
      <c r="EJ105">
        <f>EJ$2*EXP(- EJ$1 * ($B105*_c1+$C105*_c2+$D105*_c3+'Input spectra'!$Y104))</f>
        <v>0</v>
      </c>
      <c r="EK105">
        <f>EK$2*EXP(- EK$1 * ($B105*_c1+$C105*_c2+$D105*_c3+'Input spectra'!$Y104))</f>
        <v>0</v>
      </c>
      <c r="EL105">
        <f>EL$2*EXP(- EL$1 * ($B105*_c1+$C105*_c2+$D105*_c3+'Input spectra'!$Y104))</f>
        <v>0</v>
      </c>
      <c r="EM105">
        <f>EM$2*EXP(- EM$1 * ($B105*_c1+$C105*_c2+$D105*_c3+'Input spectra'!$Y104))</f>
        <v>0</v>
      </c>
      <c r="EN105">
        <f>EN$2*EXP(- EN$1 * ($B105*_c1+$C105*_c2+$D105*_c3+'Input spectra'!$Y104))</f>
        <v>0</v>
      </c>
      <c r="EO105">
        <f>EO$2*EXP(- EO$1 * ($B105*_c1+$C105*_c2+$D105*_c3+'Input spectra'!$Y104))</f>
        <v>0</v>
      </c>
      <c r="EP105">
        <f>EP$2*EXP(- EP$1 * ($B105*_c1+$C105*_c2+$D105*_c3+'Input spectra'!$Y104))</f>
        <v>0</v>
      </c>
      <c r="EQ105">
        <f>EQ$2*EXP(- EQ$1 * ($B105*_c1+$C105*_c2+$D105*_c3+'Input spectra'!$Y104))</f>
        <v>0</v>
      </c>
      <c r="ER105">
        <f>ER$2*EXP(- ER$1 * ($B105*_c1+$C105*_c2+$D105*_c3+'Input spectra'!$Y104))</f>
        <v>0</v>
      </c>
      <c r="ES105">
        <f>ES$2*EXP(- ES$1 * ($B105*_c1+$C105*_c2+$D105*_c3+'Input spectra'!$Y104))</f>
        <v>0</v>
      </c>
      <c r="ET105">
        <f>ET$2*EXP(- ET$1 * ($B105*_c1+$C105*_c2+$D105*_c3+'Input spectra'!$Y104))</f>
        <v>0</v>
      </c>
      <c r="EU105">
        <f>EU$2*EXP(- EU$1 * ($B105*_c1+$C105*_c2+$D105*_c3+'Input spectra'!$Y104))</f>
        <v>0</v>
      </c>
      <c r="EV105">
        <f>EV$2*EXP(- EV$1 * ($B105*_c1+$C105*_c2+$D105*_c3+'Input spectra'!$Y104))</f>
        <v>0</v>
      </c>
      <c r="EW105">
        <f>EW$2*EXP(- EW$1 * ($B105*_c1+$C105*_c2+$D105*_c3+'Input spectra'!$Y104))</f>
        <v>0</v>
      </c>
      <c r="EX105">
        <f>EX$2*EXP(- EX$1 * ($B105*_c1+$C105*_c2+$D105*_c3+'Input spectra'!$Y104))</f>
        <v>0</v>
      </c>
      <c r="EY105">
        <f>EY$2*EXP(- EY$1 * ($B105*_c1+$C105*_c2+$D105*_c3+'Input spectra'!$Y104))</f>
        <v>0</v>
      </c>
      <c r="FA105">
        <f t="shared" si="1"/>
        <v>0.8795518464383818</v>
      </c>
      <c r="FD105">
        <f>(1-EXP(-($B105*_c1+$C105*_c2+$D105*_c3+'Input spectra'!$Y104)*_t))/2</f>
        <v>1.1152608096920924E-2</v>
      </c>
      <c r="FE105">
        <f>LN(1-FD105)/(-($B105*_c1+$C105*_c2+$D105*_c3+'Input spectra'!$Y104))</f>
        <v>0.24859017116271964</v>
      </c>
    </row>
    <row r="106" spans="1:161" x14ac:dyDescent="0.25">
      <c r="A106">
        <v>795</v>
      </c>
      <c r="B106">
        <f>'Input spectra'!B105</f>
        <v>0</v>
      </c>
      <c r="C106">
        <f>'Input spectra'!D105</f>
        <v>0</v>
      </c>
      <c r="D106">
        <f>'Input spectra'!F105</f>
        <v>0</v>
      </c>
      <c r="E106">
        <f>E$2*EXP(- E$1 * ($B106*_c1+$C106*_c2+$D106*_c3+'Input spectra'!$Y105))</f>
        <v>2.0653927966864227E-2</v>
      </c>
      <c r="F106">
        <f>F$2*EXP(- F$1 * ($B106*_c1+$C106*_c2+$D106*_c3+'Input spectra'!$Y105))</f>
        <v>2.0411212762584466E-2</v>
      </c>
      <c r="G106">
        <f>G$2*EXP(- G$1 * ($B106*_c1+$C106*_c2+$D106*_c3+'Input spectra'!$Y105))</f>
        <v>2.0170264278546551E-2</v>
      </c>
      <c r="H106">
        <f>H$2*EXP(- H$1 * ($B106*_c1+$C106*_c2+$D106*_c3+'Input spectra'!$Y105))</f>
        <v>1.9931071526885311E-2</v>
      </c>
      <c r="I106">
        <f>I$2*EXP(- I$1 * ($B106*_c1+$C106*_c2+$D106*_c3+'Input spectra'!$Y105))</f>
        <v>1.9693623582860916E-2</v>
      </c>
      <c r="J106">
        <f>J$2*EXP(- J$1 * ($B106*_c1+$C106*_c2+$D106*_c3+'Input spectra'!$Y105))</f>
        <v>1.9457909584513239E-2</v>
      </c>
      <c r="K106">
        <f>K$2*EXP(- K$1 * ($B106*_c1+$C106*_c2+$D106*_c3+'Input spectra'!$Y105))</f>
        <v>1.9223918732317987E-2</v>
      </c>
      <c r="L106">
        <f>L$2*EXP(- L$1 * ($B106*_c1+$C106*_c2+$D106*_c3+'Input spectra'!$Y105))</f>
        <v>1.8991640288844688E-2</v>
      </c>
      <c r="M106">
        <f>M$2*EXP(- M$1 * ($B106*_c1+$C106*_c2+$D106*_c3+'Input spectra'!$Y105))</f>
        <v>1.8761063578416507E-2</v>
      </c>
      <c r="N106">
        <f>N$2*EXP(- N$1 * ($B106*_c1+$C106*_c2+$D106*_c3+'Input spectra'!$Y105))</f>
        <v>1.8532177986771835E-2</v>
      </c>
      <c r="O106">
        <f>O$2*EXP(- O$1 * ($B106*_c1+$C106*_c2+$D106*_c3+'Input spectra'!$Y105))</f>
        <v>1.8304972960727698E-2</v>
      </c>
      <c r="P106">
        <f>P$2*EXP(- P$1 * ($B106*_c1+$C106*_c2+$D106*_c3+'Input spectra'!$Y105))</f>
        <v>1.8079438007844922E-2</v>
      </c>
      <c r="Q106">
        <f>Q$2*EXP(- Q$1 * ($B106*_c1+$C106*_c2+$D106*_c3+'Input spectra'!$Y105))</f>
        <v>1.7855562696095117E-2</v>
      </c>
      <c r="R106">
        <f>R$2*EXP(- R$1 * ($B106*_c1+$C106*_c2+$D106*_c3+'Input spectra'!$Y105))</f>
        <v>1.7633336653529397E-2</v>
      </c>
      <c r="S106">
        <f>S$2*EXP(- S$1 * ($B106*_c1+$C106*_c2+$D106*_c3+'Input spectra'!$Y105))</f>
        <v>1.7412749567948849E-2</v>
      </c>
      <c r="T106">
        <f>T$2*EXP(- T$1 * ($B106*_c1+$C106*_c2+$D106*_c3+'Input spectra'!$Y105))</f>
        <v>1.7193791186576809E-2</v>
      </c>
      <c r="U106">
        <f>U$2*EXP(- U$1 * ($B106*_c1+$C106*_c2+$D106*_c3+'Input spectra'!$Y105))</f>
        <v>1.6976451315732805E-2</v>
      </c>
      <c r="V106">
        <f>V$2*EXP(- V$1 * ($B106*_c1+$C106*_c2+$D106*_c3+'Input spectra'!$Y105))</f>
        <v>1.6760719820508269E-2</v>
      </c>
      <c r="W106">
        <f>W$2*EXP(- W$1 * ($B106*_c1+$C106*_c2+$D106*_c3+'Input spectra'!$Y105))</f>
        <v>1.6546586624443981E-2</v>
      </c>
      <c r="X106">
        <f>X$2*EXP(- X$1 * ($B106*_c1+$C106*_c2+$D106*_c3+'Input spectra'!$Y105))</f>
        <v>1.6334041709209199E-2</v>
      </c>
      <c r="Y106">
        <f>Y$2*EXP(- Y$1 * ($B106*_c1+$C106*_c2+$D106*_c3+'Input spectra'!$Y105))</f>
        <v>1.6123075114282511E-2</v>
      </c>
      <c r="Z106">
        <f>Z$2*EXP(- Z$1 * ($B106*_c1+$C106*_c2+$D106*_c3+'Input spectra'!$Y105))</f>
        <v>1.5913676936634379E-2</v>
      </c>
      <c r="AA106">
        <f>AA$2*EXP(- AA$1 * ($B106*_c1+$C106*_c2+$D106*_c3+'Input spectra'!$Y105))</f>
        <v>1.5705837330411365E-2</v>
      </c>
      <c r="AB106">
        <f>AB$2*EXP(- AB$1 * ($B106*_c1+$C106*_c2+$D106*_c3+'Input spectra'!$Y105))</f>
        <v>1.5499546506622037E-2</v>
      </c>
      <c r="AC106">
        <f>AC$2*EXP(- AC$1 * ($B106*_c1+$C106*_c2+$D106*_c3+'Input spectra'!$Y105))</f>
        <v>1.5294794732824548E-2</v>
      </c>
      <c r="AD106">
        <f>AD$2*EXP(- AD$1 * ($B106*_c1+$C106*_c2+$D106*_c3+'Input spectra'!$Y105))</f>
        <v>1.5091572332815882E-2</v>
      </c>
      <c r="AE106">
        <f>AE$2*EXP(- AE$1 * ($B106*_c1+$C106*_c2+$D106*_c3+'Input spectra'!$Y105))</f>
        <v>1.4889869686322717E-2</v>
      </c>
      <c r="AF106">
        <f>AF$2*EXP(- AF$1 * ($B106*_c1+$C106*_c2+$D106*_c3+'Input spectra'!$Y105))</f>
        <v>1.4689677228693989E-2</v>
      </c>
      <c r="AG106">
        <f>AG$2*EXP(- AG$1 * ($B106*_c1+$C106*_c2+$D106*_c3+'Input spectra'!$Y105))</f>
        <v>1.449098545059504E-2</v>
      </c>
      <c r="AH106">
        <f>AH$2*EXP(- AH$1 * ($B106*_c1+$C106*_c2+$D106*_c3+'Input spectra'!$Y105))</f>
        <v>1.429378489770341E-2</v>
      </c>
      <c r="AI106">
        <f>AI$2*EXP(- AI$1 * ($B106*_c1+$C106*_c2+$D106*_c3+'Input spectra'!$Y105))</f>
        <v>1.4098066170406256E-2</v>
      </c>
      <c r="AJ106">
        <f>AJ$2*EXP(- AJ$1 * ($B106*_c1+$C106*_c2+$D106*_c3+'Input spectra'!$Y105))</f>
        <v>1.3903819923499379E-2</v>
      </c>
      <c r="AK106">
        <f>AK$2*EXP(- AK$1 * ($B106*_c1+$C106*_c2+$D106*_c3+'Input spectra'!$Y105))</f>
        <v>1.3711036865887833E-2</v>
      </c>
      <c r="AL106">
        <f>AL$2*EXP(- AL$1 * ($B106*_c1+$C106*_c2+$D106*_c3+'Input spectra'!$Y105))</f>
        <v>1.3519707760288135E-2</v>
      </c>
      <c r="AM106">
        <f>AM$2*EXP(- AM$1 * ($B106*_c1+$C106*_c2+$D106*_c3+'Input spectra'!$Y105))</f>
        <v>1.3329823422932086E-2</v>
      </c>
      <c r="AN106">
        <f>AN$2*EXP(- AN$1 * ($B106*_c1+$C106*_c2+$D106*_c3+'Input spectra'!$Y105))</f>
        <v>1.3141374723272137E-2</v>
      </c>
      <c r="AO106">
        <f>AO$2*EXP(- AO$1 * ($B106*_c1+$C106*_c2+$D106*_c3+'Input spectra'!$Y105))</f>
        <v>1.2954352583688315E-2</v>
      </c>
      <c r="AP106">
        <f>AP$2*EXP(- AP$1 * ($B106*_c1+$C106*_c2+$D106*_c3+'Input spectra'!$Y105))</f>
        <v>1.2768747979196754E-2</v>
      </c>
      <c r="AQ106">
        <f>AQ$2*EXP(- AQ$1 * ($B106*_c1+$C106*_c2+$D106*_c3+'Input spectra'!$Y105))</f>
        <v>1.2584551937159742E-2</v>
      </c>
      <c r="AR106">
        <f>AR$2*EXP(- AR$1 * ($B106*_c1+$C106*_c2+$D106*_c3+'Input spectra'!$Y105))</f>
        <v>1.2401755536997299E-2</v>
      </c>
      <c r="AS106">
        <f>AS$2*EXP(- AS$1 * ($B106*_c1+$C106*_c2+$D106*_c3+'Input spectra'!$Y105))</f>
        <v>1.2220349909900353E-2</v>
      </c>
      <c r="AT106">
        <f>AT$2*EXP(- AT$1 * ($B106*_c1+$C106*_c2+$D106*_c3+'Input spectra'!$Y105))</f>
        <v>1.2040326238545366E-2</v>
      </c>
      <c r="AU106">
        <f>AU$2*EXP(- AU$1 * ($B106*_c1+$C106*_c2+$D106*_c3+'Input spectra'!$Y105))</f>
        <v>1.1861675756810531E-2</v>
      </c>
      <c r="AV106">
        <f>AV$2*EXP(- AV$1 * ($B106*_c1+$C106*_c2+$D106*_c3+'Input spectra'!$Y105))</f>
        <v>1.1684389749493478E-2</v>
      </c>
      <c r="AW106">
        <f>AW$2*EXP(- AW$1 * ($B106*_c1+$C106*_c2+$D106*_c3+'Input spectra'!$Y105))</f>
        <v>1.1508459552030448E-2</v>
      </c>
      <c r="AX106">
        <f>AX$2*EXP(- AX$1 * ($B106*_c1+$C106*_c2+$D106*_c3+'Input spectra'!$Y105))</f>
        <v>1.1333876550217012E-2</v>
      </c>
      <c r="AY106">
        <f>AY$2*EXP(- AY$1 * ($B106*_c1+$C106*_c2+$D106*_c3+'Input spectra'!$Y105))</f>
        <v>1.0074665044899497E-2</v>
      </c>
      <c r="AZ106">
        <f>AZ$2*EXP(- AZ$1 * ($B106*_c1+$C106*_c2+$D106*_c3+'Input spectra'!$Y105))</f>
        <v>8.6082117324386542E-3</v>
      </c>
      <c r="BA106">
        <f>BA$2*EXP(- BA$1 * ($B106*_c1+$C106*_c2+$D106*_c3+'Input spectra'!$Y105))</f>
        <v>7.748726288724141E-3</v>
      </c>
      <c r="BB106">
        <f>BB$2*EXP(- BB$1 * ($B106*_c1+$C106*_c2+$D106*_c3+'Input spectra'!$Y105))</f>
        <v>7.0977302117253569E-3</v>
      </c>
      <c r="BC106">
        <f>BC$2*EXP(- BC$1 * ($B106*_c1+$C106*_c2+$D106*_c3+'Input spectra'!$Y105))</f>
        <v>6.5658308185871268E-3</v>
      </c>
      <c r="BD106">
        <f>BD$2*EXP(- BD$1 * ($B106*_c1+$C106*_c2+$D106*_c3+'Input spectra'!$Y105))</f>
        <v>6.1142806299060255E-3</v>
      </c>
      <c r="BE106">
        <f>BE$2*EXP(- BE$1 * ($B106*_c1+$C106*_c2+$D106*_c3+'Input spectra'!$Y105))</f>
        <v>5.721849140414622E-3</v>
      </c>
      <c r="BF106">
        <f>BF$2*EXP(- BF$1 * ($B106*_c1+$C106*_c2+$D106*_c3+'Input spectra'!$Y105))</f>
        <v>5.3753017882688719E-3</v>
      </c>
      <c r="BG106">
        <f>BG$2*EXP(- BG$1 * ($B106*_c1+$C106*_c2+$D106*_c3+'Input spectra'!$Y105))</f>
        <v>5.0656779933048448E-3</v>
      </c>
      <c r="BH106">
        <f>BH$2*EXP(- BH$1 * ($B106*_c1+$C106*_c2+$D106*_c3+'Input spectra'!$Y105))</f>
        <v>4.7865517669809102E-3</v>
      </c>
      <c r="BI106">
        <f>BI$2*EXP(- BI$1 * ($B106*_c1+$C106*_c2+$D106*_c3+'Input spectra'!$Y105))</f>
        <v>4.5331157180488876E-3</v>
      </c>
      <c r="BJ106">
        <f>BJ$2*EXP(- BJ$1 * ($B106*_c1+$C106*_c2+$D106*_c3+'Input spectra'!$Y105))</f>
        <v>4.3016551604292781E-3</v>
      </c>
      <c r="BK106">
        <f>BK$2*EXP(- BK$1 * ($B106*_c1+$C106*_c2+$D106*_c3+'Input spectra'!$Y105))</f>
        <v>4.0892256938331664E-3</v>
      </c>
      <c r="BL106">
        <f>BL$2*EXP(- BL$1 * ($B106*_c1+$C106*_c2+$D106*_c3+'Input spectra'!$Y105))</f>
        <v>3.8934450348439287E-3</v>
      </c>
      <c r="BM106">
        <f>BM$2*EXP(- BM$1 * ($B106*_c1+$C106*_c2+$D106*_c3+'Input spectra'!$Y105))</f>
        <v>3.7123528679466572E-3</v>
      </c>
      <c r="BN106">
        <f>BN$2*EXP(- BN$1 * ($B106*_c1+$C106*_c2+$D106*_c3+'Input spectra'!$Y105))</f>
        <v>3.5443131717514775E-3</v>
      </c>
      <c r="BO106">
        <f>BO$2*EXP(- BO$1 * ($B106*_c1+$C106*_c2+$D106*_c3+'Input spectra'!$Y105))</f>
        <v>3.387944142495704E-3</v>
      </c>
      <c r="BP106">
        <f>BP$2*EXP(- BP$1 * ($B106*_c1+$C106*_c2+$D106*_c3+'Input spectra'!$Y105))</f>
        <v>3.2420666598040326E-3</v>
      </c>
      <c r="BQ106">
        <f>BQ$2*EXP(- BQ$1 * ($B106*_c1+$C106*_c2+$D106*_c3+'Input spectra'!$Y105))</f>
        <v>3.1056655738688987E-3</v>
      </c>
      <c r="BR106">
        <f>BR$2*EXP(- BR$1 * ($B106*_c1+$C106*_c2+$D106*_c3+'Input spectra'!$Y105))</f>
        <v>2.9778600816647823E-3</v>
      </c>
      <c r="BS106">
        <f>BS$2*EXP(- BS$1 * ($B106*_c1+$C106*_c2+$D106*_c3+'Input spectra'!$Y105))</f>
        <v>2.8578806880824982E-3</v>
      </c>
      <c r="BT106">
        <f>BT$2*EXP(- BT$1 * ($B106*_c1+$C106*_c2+$D106*_c3+'Input spectra'!$Y105))</f>
        <v>2.745051030186867E-3</v>
      </c>
      <c r="BU106">
        <f>BU$2*EXP(- BU$1 * ($B106*_c1+$C106*_c2+$D106*_c3+'Input spectra'!$Y105))</f>
        <v>2.6387733547075885E-3</v>
      </c>
      <c r="BV106">
        <f>BV$2*EXP(- BV$1 * ($B106*_c1+$C106*_c2+$D106*_c3+'Input spectra'!$Y105))</f>
        <v>2.5385167819580055E-3</v>
      </c>
      <c r="BW106">
        <f>BW$2*EXP(- BW$1 * ($B106*_c1+$C106*_c2+$D106*_c3+'Input spectra'!$Y105))</f>
        <v>2.4438077242916966E-3</v>
      </c>
      <c r="BX106">
        <f>BX$2*EXP(- BX$1 * ($B106*_c1+$C106*_c2+$D106*_c3+'Input spectra'!$Y105))</f>
        <v>2.3542219911842559E-3</v>
      </c>
      <c r="BY106">
        <f>BY$2*EXP(- BY$1 * ($B106*_c1+$C106*_c2+$D106*_c3+'Input spectra'!$Y105))</f>
        <v>2.2693782294991253E-3</v>
      </c>
      <c r="BZ106">
        <f>BZ$2*EXP(- BZ$1 * ($B106*_c1+$C106*_c2+$D106*_c3+'Input spectra'!$Y105))</f>
        <v>2.188932431543957E-3</v>
      </c>
      <c r="CA106">
        <f>CA$2*EXP(- CA$1 * ($B106*_c1+$C106*_c2+$D106*_c3+'Input spectra'!$Y105))</f>
        <v>2.112573305056258E-3</v>
      </c>
      <c r="CB106">
        <f>CB$2*EXP(- CB$1 * ($B106*_c1+$C106*_c2+$D106*_c3+'Input spectra'!$Y105))</f>
        <v>2.040018344905227E-3</v>
      </c>
      <c r="CC106">
        <f>CC$2*EXP(- CC$1 * ($B106*_c1+$C106*_c2+$D106*_c3+'Input spectra'!$Y105))</f>
        <v>1.9710104805754831E-3</v>
      </c>
      <c r="CD106">
        <f>CD$2*EXP(- CD$1 * ($B106*_c1+$C106*_c2+$D106*_c3+'Input spectra'!$Y105))</f>
        <v>1.9053151995297654E-3</v>
      </c>
      <c r="CE106">
        <f>CE$2*EXP(- CE$1 * ($B106*_c1+$C106*_c2+$D106*_c3+'Input spectra'!$Y105))</f>
        <v>1.8427180665221354E-3</v>
      </c>
      <c r="CF106">
        <f>CF$2*EXP(- CF$1 * ($B106*_c1+$C106*_c2+$D106*_c3+'Input spectra'!$Y105))</f>
        <v>1.7830225744082109E-3</v>
      </c>
      <c r="CG106">
        <f>CG$2*EXP(- CG$1 * ($B106*_c1+$C106*_c2+$D106*_c3+'Input spectra'!$Y105))</f>
        <v>1.7260482740957422E-3</v>
      </c>
      <c r="CH106">
        <f>CH$2*EXP(- CH$1 * ($B106*_c1+$C106*_c2+$D106*_c3+'Input spectra'!$Y105))</f>
        <v>1.6716291408140755E-3</v>
      </c>
      <c r="CI106">
        <f>CI$2*EXP(- CI$1 * ($B106*_c1+$C106*_c2+$D106*_c3+'Input spectra'!$Y105))</f>
        <v>1.6196121414558972E-3</v>
      </c>
      <c r="CJ106">
        <f>CJ$2*EXP(- CJ$1 * ($B106*_c1+$C106*_c2+$D106*_c3+'Input spectra'!$Y105))</f>
        <v>1.5698559738060848E-3</v>
      </c>
      <c r="CK106">
        <f>CK$2*EXP(- CK$1 * ($B106*_c1+$C106*_c2+$D106*_c3+'Input spectra'!$Y105))</f>
        <v>1.5222299533562348E-3</v>
      </c>
      <c r="CL106">
        <f>CL$2*EXP(- CL$1 * ($B106*_c1+$C106*_c2+$D106*_c3+'Input spectra'!$Y105))</f>
        <v>1.4766130273634948E-3</v>
      </c>
      <c r="CM106">
        <f>CM$2*EXP(- CM$1 * ($B106*_c1+$C106*_c2+$D106*_c3+'Input spectra'!$Y105))</f>
        <v>1.4328928990429404E-3</v>
      </c>
      <c r="CN106">
        <f>CN$2*EXP(- CN$1 * ($B106*_c1+$C106*_c2+$D106*_c3+'Input spectra'!$Y105))</f>
        <v>1.39096524743323E-3</v>
      </c>
      <c r="CO106">
        <f>CO$2*EXP(- CO$1 * ($B106*_c1+$C106*_c2+$D106*_c3+'Input spectra'!$Y105))</f>
        <v>1.3507330306615289E-3</v>
      </c>
      <c r="CP106">
        <f>CP$2*EXP(- CP$1 * ($B106*_c1+$C106*_c2+$D106*_c3+'Input spectra'!$Y105))</f>
        <v>1.3121058621461867E-3</v>
      </c>
      <c r="CQ106">
        <f>CQ$2*EXP(- CQ$1 * ($B106*_c1+$C106*_c2+$D106*_c3+'Input spectra'!$Y105))</f>
        <v>1.2749994507854935E-3</v>
      </c>
      <c r="CR106">
        <f>CR$2*EXP(- CR$1 * ($B106*_c1+$C106*_c2+$D106*_c3+'Input spectra'!$Y105))</f>
        <v>1.2393350974443391E-3</v>
      </c>
      <c r="CS106">
        <f>CS$2*EXP(- CS$1 * ($B106*_c1+$C106*_c2+$D106*_c3+'Input spectra'!$Y105))</f>
        <v>7.9786998481692949E-4</v>
      </c>
      <c r="CT106">
        <f>CT$2*EXP(- CT$1 * ($B106*_c1+$C106*_c2+$D106*_c3+'Input spectra'!$Y105))</f>
        <v>5.1819029468894162E-4</v>
      </c>
      <c r="CU106">
        <f>CU$2*EXP(- CU$1 * ($B106*_c1+$C106*_c2+$D106*_c3+'Input spectra'!$Y105))</f>
        <v>3.5883992281090024E-4</v>
      </c>
      <c r="CV106">
        <f>CV$2*EXP(- CV$1 * ($B106*_c1+$C106*_c2+$D106*_c3+'Input spectra'!$Y105))</f>
        <v>2.4961154891691009E-4</v>
      </c>
      <c r="CW106">
        <f>CW$2*EXP(- CW$1 * ($B106*_c1+$C106*_c2+$D106*_c3+'Input spectra'!$Y105))</f>
        <v>1.7042371282242118E-4</v>
      </c>
      <c r="CX106">
        <f>CX$2*EXP(- CX$1 * ($B106*_c1+$C106*_c2+$D106*_c3+'Input spectra'!$Y105))</f>
        <v>1.1201970459218649E-4</v>
      </c>
      <c r="CY106">
        <f>CY$2*EXP(- CY$1 * ($B106*_c1+$C106*_c2+$D106*_c3+'Input spectra'!$Y105))</f>
        <v>6.9174606756689839E-5</v>
      </c>
      <c r="CZ106">
        <f>CZ$2*EXP(- CZ$1 * ($B106*_c1+$C106*_c2+$D106*_c3+'Input spectra'!$Y105))</f>
        <v>3.8571355247988341E-5</v>
      </c>
      <c r="DA106">
        <f>DA$2*EXP(- DA$1 * ($B106*_c1+$C106*_c2+$D106*_c3+'Input spectra'!$Y105))</f>
        <v>1.793390828447735E-5</v>
      </c>
      <c r="DB106">
        <f>DB$2*EXP(- DB$1 * ($B106*_c1+$C106*_c2+$D106*_c3+'Input spectra'!$Y105))</f>
        <v>5.6115686641014809E-6</v>
      </c>
      <c r="DC106">
        <f>DC$2*EXP(- DC$1 * ($B106*_c1+$C106*_c2+$D106*_c3+'Input spectra'!$Y105))</f>
        <v>3.5642715068025646E-7</v>
      </c>
      <c r="DD106">
        <f>DD$2*EXP(- DD$1 * ($B106*_c1+$C106*_c2+$D106*_c3+'Input spectra'!$Y105))</f>
        <v>0</v>
      </c>
      <c r="DE106">
        <f>DE$2*EXP(- DE$1 * ($B106*_c1+$C106*_c2+$D106*_c3+'Input spectra'!$Y105))</f>
        <v>0</v>
      </c>
      <c r="DF106">
        <f>DF$2*EXP(- DF$1 * ($B106*_c1+$C106*_c2+$D106*_c3+'Input spectra'!$Y105))</f>
        <v>0</v>
      </c>
      <c r="DG106">
        <f>DG$2*EXP(- DG$1 * ($B106*_c1+$C106*_c2+$D106*_c3+'Input spectra'!$Y105))</f>
        <v>0</v>
      </c>
      <c r="DH106">
        <f>DH$2*EXP(- DH$1 * ($B106*_c1+$C106*_c2+$D106*_c3+'Input spectra'!$Y105))</f>
        <v>0</v>
      </c>
      <c r="DI106">
        <f>DI$2*EXP(- DI$1 * ($B106*_c1+$C106*_c2+$D106*_c3+'Input spectra'!$Y105))</f>
        <v>0</v>
      </c>
      <c r="DJ106">
        <f>DJ$2*EXP(- DJ$1 * ($B106*_c1+$C106*_c2+$D106*_c3+'Input spectra'!$Y105))</f>
        <v>0</v>
      </c>
      <c r="DK106">
        <f>DK$2*EXP(- DK$1 * ($B106*_c1+$C106*_c2+$D106*_c3+'Input spectra'!$Y105))</f>
        <v>0</v>
      </c>
      <c r="DL106">
        <f>DL$2*EXP(- DL$1 * ($B106*_c1+$C106*_c2+$D106*_c3+'Input spectra'!$Y105))</f>
        <v>0</v>
      </c>
      <c r="DM106">
        <f>DM$2*EXP(- DM$1 * ($B106*_c1+$C106*_c2+$D106*_c3+'Input spectra'!$Y105))</f>
        <v>0</v>
      </c>
      <c r="DN106">
        <f>DN$2*EXP(- DN$1 * ($B106*_c1+$C106*_c2+$D106*_c3+'Input spectra'!$Y105))</f>
        <v>0</v>
      </c>
      <c r="DO106">
        <f>DO$2*EXP(- DO$1 * ($B106*_c1+$C106*_c2+$D106*_c3+'Input spectra'!$Y105))</f>
        <v>0</v>
      </c>
      <c r="DP106">
        <f>DP$2*EXP(- DP$1 * ($B106*_c1+$C106*_c2+$D106*_c3+'Input spectra'!$Y105))</f>
        <v>0</v>
      </c>
      <c r="DQ106">
        <f>DQ$2*EXP(- DQ$1 * ($B106*_c1+$C106*_c2+$D106*_c3+'Input spectra'!$Y105))</f>
        <v>0</v>
      </c>
      <c r="DR106">
        <f>DR$2*EXP(- DR$1 * ($B106*_c1+$C106*_c2+$D106*_c3+'Input spectra'!$Y105))</f>
        <v>0</v>
      </c>
      <c r="DS106">
        <f>DS$2*EXP(- DS$1 * ($B106*_c1+$C106*_c2+$D106*_c3+'Input spectra'!$Y105))</f>
        <v>0</v>
      </c>
      <c r="DT106">
        <f>DT$2*EXP(- DT$1 * ($B106*_c1+$C106*_c2+$D106*_c3+'Input spectra'!$Y105))</f>
        <v>0</v>
      </c>
      <c r="DU106">
        <f>DU$2*EXP(- DU$1 * ($B106*_c1+$C106*_c2+$D106*_c3+'Input spectra'!$Y105))</f>
        <v>0</v>
      </c>
      <c r="DV106">
        <f>DV$2*EXP(- DV$1 * ($B106*_c1+$C106*_c2+$D106*_c3+'Input spectra'!$Y105))</f>
        <v>0</v>
      </c>
      <c r="DW106">
        <f>DW$2*EXP(- DW$1 * ($B106*_c1+$C106*_c2+$D106*_c3+'Input spectra'!$Y105))</f>
        <v>0</v>
      </c>
      <c r="DX106">
        <f>DX$2*EXP(- DX$1 * ($B106*_c1+$C106*_c2+$D106*_c3+'Input spectra'!$Y105))</f>
        <v>0</v>
      </c>
      <c r="DY106">
        <f>DY$2*EXP(- DY$1 * ($B106*_c1+$C106*_c2+$D106*_c3+'Input spectra'!$Y105))</f>
        <v>0</v>
      </c>
      <c r="DZ106">
        <f>DZ$2*EXP(- DZ$1 * ($B106*_c1+$C106*_c2+$D106*_c3+'Input spectra'!$Y105))</f>
        <v>0</v>
      </c>
      <c r="EA106">
        <f>EA$2*EXP(- EA$1 * ($B106*_c1+$C106*_c2+$D106*_c3+'Input spectra'!$Y105))</f>
        <v>0</v>
      </c>
      <c r="EB106">
        <f>EB$2*EXP(- EB$1 * ($B106*_c1+$C106*_c2+$D106*_c3+'Input spectra'!$Y105))</f>
        <v>0</v>
      </c>
      <c r="EC106">
        <f>EC$2*EXP(- EC$1 * ($B106*_c1+$C106*_c2+$D106*_c3+'Input spectra'!$Y105))</f>
        <v>0</v>
      </c>
      <c r="ED106">
        <f>ED$2*EXP(- ED$1 * ($B106*_c1+$C106*_c2+$D106*_c3+'Input spectra'!$Y105))</f>
        <v>0</v>
      </c>
      <c r="EE106">
        <f>EE$2*EXP(- EE$1 * ($B106*_c1+$C106*_c2+$D106*_c3+'Input spectra'!$Y105))</f>
        <v>0</v>
      </c>
      <c r="EF106">
        <f>EF$2*EXP(- EF$1 * ($B106*_c1+$C106*_c2+$D106*_c3+'Input spectra'!$Y105))</f>
        <v>0</v>
      </c>
      <c r="EG106">
        <f>EG$2*EXP(- EG$1 * ($B106*_c1+$C106*_c2+$D106*_c3+'Input spectra'!$Y105))</f>
        <v>0</v>
      </c>
      <c r="EH106">
        <f>EH$2*EXP(- EH$1 * ($B106*_c1+$C106*_c2+$D106*_c3+'Input spectra'!$Y105))</f>
        <v>0</v>
      </c>
      <c r="EI106">
        <f>EI$2*EXP(- EI$1 * ($B106*_c1+$C106*_c2+$D106*_c3+'Input spectra'!$Y105))</f>
        <v>0</v>
      </c>
      <c r="EJ106">
        <f>EJ$2*EXP(- EJ$1 * ($B106*_c1+$C106*_c2+$D106*_c3+'Input spectra'!$Y105))</f>
        <v>0</v>
      </c>
      <c r="EK106">
        <f>EK$2*EXP(- EK$1 * ($B106*_c1+$C106*_c2+$D106*_c3+'Input spectra'!$Y105))</f>
        <v>0</v>
      </c>
      <c r="EL106">
        <f>EL$2*EXP(- EL$1 * ($B106*_c1+$C106*_c2+$D106*_c3+'Input spectra'!$Y105))</f>
        <v>0</v>
      </c>
      <c r="EM106">
        <f>EM$2*EXP(- EM$1 * ($B106*_c1+$C106*_c2+$D106*_c3+'Input spectra'!$Y105))</f>
        <v>0</v>
      </c>
      <c r="EN106">
        <f>EN$2*EXP(- EN$1 * ($B106*_c1+$C106*_c2+$D106*_c3+'Input spectra'!$Y105))</f>
        <v>0</v>
      </c>
      <c r="EO106">
        <f>EO$2*EXP(- EO$1 * ($B106*_c1+$C106*_c2+$D106*_c3+'Input spectra'!$Y105))</f>
        <v>0</v>
      </c>
      <c r="EP106">
        <f>EP$2*EXP(- EP$1 * ($B106*_c1+$C106*_c2+$D106*_c3+'Input spectra'!$Y105))</f>
        <v>0</v>
      </c>
      <c r="EQ106">
        <f>EQ$2*EXP(- EQ$1 * ($B106*_c1+$C106*_c2+$D106*_c3+'Input spectra'!$Y105))</f>
        <v>0</v>
      </c>
      <c r="ER106">
        <f>ER$2*EXP(- ER$1 * ($B106*_c1+$C106*_c2+$D106*_c3+'Input spectra'!$Y105))</f>
        <v>0</v>
      </c>
      <c r="ES106">
        <f>ES$2*EXP(- ES$1 * ($B106*_c1+$C106*_c2+$D106*_c3+'Input spectra'!$Y105))</f>
        <v>0</v>
      </c>
      <c r="ET106">
        <f>ET$2*EXP(- ET$1 * ($B106*_c1+$C106*_c2+$D106*_c3+'Input spectra'!$Y105))</f>
        <v>0</v>
      </c>
      <c r="EU106">
        <f>EU$2*EXP(- EU$1 * ($B106*_c1+$C106*_c2+$D106*_c3+'Input spectra'!$Y105))</f>
        <v>0</v>
      </c>
      <c r="EV106">
        <f>EV$2*EXP(- EV$1 * ($B106*_c1+$C106*_c2+$D106*_c3+'Input spectra'!$Y105))</f>
        <v>0</v>
      </c>
      <c r="EW106">
        <f>EW$2*EXP(- EW$1 * ($B106*_c1+$C106*_c2+$D106*_c3+'Input spectra'!$Y105))</f>
        <v>0</v>
      </c>
      <c r="EX106">
        <f>EX$2*EXP(- EX$1 * ($B106*_c1+$C106*_c2+$D106*_c3+'Input spectra'!$Y105))</f>
        <v>0</v>
      </c>
      <c r="EY106">
        <f>EY$2*EXP(- EY$1 * ($B106*_c1+$C106*_c2+$D106*_c3+'Input spectra'!$Y105))</f>
        <v>0</v>
      </c>
      <c r="FA106">
        <f t="shared" si="1"/>
        <v>0.87954290856399886</v>
      </c>
      <c r="FD106">
        <f>(1-EXP(-($B106*_c1+$C106*_c2+$D106*_c3+'Input spectra'!$Y105)*_t))/2</f>
        <v>1.1153512057211323E-2</v>
      </c>
      <c r="FE106">
        <f>LN(1-FD106)/(-($B106*_c1+$C106*_c2+$D106*_c3+'Input spectra'!$Y105))</f>
        <v>0.24859005559704903</v>
      </c>
    </row>
    <row r="107" spans="1:161" x14ac:dyDescent="0.25">
      <c r="A107">
        <v>800</v>
      </c>
      <c r="B107">
        <f>'Input spectra'!B106</f>
        <v>0</v>
      </c>
      <c r="C107">
        <f>'Input spectra'!D106</f>
        <v>0</v>
      </c>
      <c r="D107">
        <f>'Input spectra'!F106</f>
        <v>0</v>
      </c>
      <c r="E107">
        <f>E$2*EXP(- E$1 * ($B107*_c1+$C107*_c2+$D107*_c3+'Input spectra'!$Y106))</f>
        <v>2.0653927966864227E-2</v>
      </c>
      <c r="F107">
        <f>F$2*EXP(- F$1 * ($B107*_c1+$C107*_c2+$D107*_c3+'Input spectra'!$Y106))</f>
        <v>2.0410606033134424E-2</v>
      </c>
      <c r="G107">
        <f>G$2*EXP(- G$1 * ($B107*_c1+$C107*_c2+$D107*_c3+'Input spectra'!$Y106))</f>
        <v>2.0169065162001371E-2</v>
      </c>
      <c r="H107">
        <f>H$2*EXP(- H$1 * ($B107*_c1+$C107*_c2+$D107*_c3+'Input spectra'!$Y106))</f>
        <v>1.9929294208396304E-2</v>
      </c>
      <c r="I107">
        <f>I$2*EXP(- I$1 * ($B107*_c1+$C107*_c2+$D107*_c3+'Input spectra'!$Y106))</f>
        <v>1.9691282091684043E-2</v>
      </c>
      <c r="J107">
        <f>J$2*EXP(- J$1 * ($B107*_c1+$C107*_c2+$D107*_c3+'Input spectra'!$Y106))</f>
        <v>1.9455017795307918E-2</v>
      </c>
      <c r="K107">
        <f>K$2*EXP(- K$1 * ($B107*_c1+$C107*_c2+$D107*_c3+'Input spectra'!$Y106))</f>
        <v>1.9220490366436544E-2</v>
      </c>
      <c r="L107">
        <f>L$2*EXP(- L$1 * ($B107*_c1+$C107*_c2+$D107*_c3+'Input spectra'!$Y106))</f>
        <v>1.8987688915612502E-2</v>
      </c>
      <c r="M107">
        <f>M$2*EXP(- M$1 * ($B107*_c1+$C107*_c2+$D107*_c3+'Input spectra'!$Y106))</f>
        <v>1.8756602616402916E-2</v>
      </c>
      <c r="N107">
        <f>N$2*EXP(- N$1 * ($B107*_c1+$C107*_c2+$D107*_c3+'Input spectra'!$Y106))</f>
        <v>1.8527220705051844E-2</v>
      </c>
      <c r="O107">
        <f>O$2*EXP(- O$1 * ($B107*_c1+$C107*_c2+$D107*_c3+'Input spectra'!$Y106))</f>
        <v>1.8299532480134596E-2</v>
      </c>
      <c r="P107">
        <f>P$2*EXP(- P$1 * ($B107*_c1+$C107*_c2+$D107*_c3+'Input spectra'!$Y106))</f>
        <v>1.8073527302213815E-2</v>
      </c>
      <c r="Q107">
        <f>Q$2*EXP(- Q$1 * ($B107*_c1+$C107*_c2+$D107*_c3+'Input spectra'!$Y106))</f>
        <v>1.7849194593497476E-2</v>
      </c>
      <c r="R107">
        <f>R$2*EXP(- R$1 * ($B107*_c1+$C107*_c2+$D107*_c3+'Input spectra'!$Y106))</f>
        <v>1.7626523837498648E-2</v>
      </c>
      <c r="S107">
        <f>S$2*EXP(- S$1 * ($B107*_c1+$C107*_c2+$D107*_c3+'Input spectra'!$Y106))</f>
        <v>1.7405504578697113E-2</v>
      </c>
      <c r="T107">
        <f>T$2*EXP(- T$1 * ($B107*_c1+$C107*_c2+$D107*_c3+'Input spectra'!$Y106))</f>
        <v>1.7186126422202779E-2</v>
      </c>
      <c r="U107">
        <f>U$2*EXP(- U$1 * ($B107*_c1+$C107*_c2+$D107*_c3+'Input spectra'!$Y106))</f>
        <v>1.6968379033420883E-2</v>
      </c>
      <c r="V107">
        <f>V$2*EXP(- V$1 * ($B107*_c1+$C107*_c2+$D107*_c3+'Input spectra'!$Y106))</f>
        <v>1.6752252137718995E-2</v>
      </c>
      <c r="W107">
        <f>W$2*EXP(- W$1 * ($B107*_c1+$C107*_c2+$D107*_c3+'Input spectra'!$Y106))</f>
        <v>1.6537735520095815E-2</v>
      </c>
      <c r="X107">
        <f>X$2*EXP(- X$1 * ($B107*_c1+$C107*_c2+$D107*_c3+'Input spectra'!$Y106))</f>
        <v>1.6324819024851701E-2</v>
      </c>
      <c r="Y107">
        <f>Y$2*EXP(- Y$1 * ($B107*_c1+$C107*_c2+$D107*_c3+'Input spectra'!$Y106))</f>
        <v>1.6113492555261E-2</v>
      </c>
      <c r="Z107">
        <f>Z$2*EXP(- Z$1 * ($B107*_c1+$C107*_c2+$D107*_c3+'Input spectra'!$Y106))</f>
        <v>1.59037460732461E-2</v>
      </c>
      <c r="AA107">
        <f>AA$2*EXP(- AA$1 * ($B107*_c1+$C107*_c2+$D107*_c3+'Input spectra'!$Y106))</f>
        <v>1.5695569599053247E-2</v>
      </c>
      <c r="AB107">
        <f>AB$2*EXP(- AB$1 * ($B107*_c1+$C107*_c2+$D107*_c3+'Input spectra'!$Y106))</f>
        <v>1.5488953210930074E-2</v>
      </c>
      <c r="AC107">
        <f>AC$2*EXP(- AC$1 * ($B107*_c1+$C107*_c2+$D107*_c3+'Input spectra'!$Y106))</f>
        <v>1.5283887044804892E-2</v>
      </c>
      <c r="AD107">
        <f>AD$2*EXP(- AD$1 * ($B107*_c1+$C107*_c2+$D107*_c3+'Input spectra'!$Y106))</f>
        <v>1.5080361293967648E-2</v>
      </c>
      <c r="AE107">
        <f>AE$2*EXP(- AE$1 * ($B107*_c1+$C107*_c2+$D107*_c3+'Input spectra'!$Y106))</f>
        <v>1.4878366208752622E-2</v>
      </c>
      <c r="AF107">
        <f>AF$2*EXP(- AF$1 * ($B107*_c1+$C107*_c2+$D107*_c3+'Input spectra'!$Y106))</f>
        <v>1.4677892096222812E-2</v>
      </c>
      <c r="AG107">
        <f>AG$2*EXP(- AG$1 * ($B107*_c1+$C107*_c2+$D107*_c3+'Input spectra'!$Y106))</f>
        <v>1.4478929319856029E-2</v>
      </c>
      <c r="AH107">
        <f>AH$2*EXP(- AH$1 * ($B107*_c1+$C107*_c2+$D107*_c3+'Input spectra'!$Y106))</f>
        <v>1.4281468299232613E-2</v>
      </c>
      <c r="AI107">
        <f>AI$2*EXP(- AI$1 * ($B107*_c1+$C107*_c2+$D107*_c3+'Input spectra'!$Y106))</f>
        <v>1.4085499509724901E-2</v>
      </c>
      <c r="AJ107">
        <f>AJ$2*EXP(- AJ$1 * ($B107*_c1+$C107*_c2+$D107*_c3+'Input spectra'!$Y106))</f>
        <v>1.3891013482188295E-2</v>
      </c>
      <c r="AK107">
        <f>AK$2*EXP(- AK$1 * ($B107*_c1+$C107*_c2+$D107*_c3+'Input spectra'!$Y106))</f>
        <v>1.3698000802654015E-2</v>
      </c>
      <c r="AL107">
        <f>AL$2*EXP(- AL$1 * ($B107*_c1+$C107*_c2+$D107*_c3+'Input spectra'!$Y106))</f>
        <v>1.3506452112023478E-2</v>
      </c>
      <c r="AM107">
        <f>AM$2*EXP(- AM$1 * ($B107*_c1+$C107*_c2+$D107*_c3+'Input spectra'!$Y106))</f>
        <v>1.3316358105764335E-2</v>
      </c>
      <c r="AN107">
        <f>AN$2*EXP(- AN$1 * ($B107*_c1+$C107*_c2+$D107*_c3+'Input spectra'!$Y106))</f>
        <v>1.3127709533608128E-2</v>
      </c>
      <c r="AO107">
        <f>AO$2*EXP(- AO$1 * ($B107*_c1+$C107*_c2+$D107*_c3+'Input spectra'!$Y106))</f>
        <v>1.2940497199249543E-2</v>
      </c>
      <c r="AP107">
        <f>AP$2*EXP(- AP$1 * ($B107*_c1+$C107*_c2+$D107*_c3+'Input spectra'!$Y106))</f>
        <v>1.275471196004732E-2</v>
      </c>
      <c r="AQ107">
        <f>AQ$2*EXP(- AQ$1 * ($B107*_c1+$C107*_c2+$D107*_c3+'Input spectra'!$Y106))</f>
        <v>1.2570344726726733E-2</v>
      </c>
      <c r="AR107">
        <f>AR$2*EXP(- AR$1 * ($B107*_c1+$C107*_c2+$D107*_c3+'Input spectra'!$Y106))</f>
        <v>1.2387386463083658E-2</v>
      </c>
      <c r="AS107">
        <f>AS$2*EXP(- AS$1 * ($B107*_c1+$C107*_c2+$D107*_c3+'Input spectra'!$Y106))</f>
        <v>1.2205828185690265E-2</v>
      </c>
      <c r="AT107">
        <f>AT$2*EXP(- AT$1 * ($B107*_c1+$C107*_c2+$D107*_c3+'Input spectra'!$Y106))</f>
        <v>1.2025660963602252E-2</v>
      </c>
      <c r="AU107">
        <f>AU$2*EXP(- AU$1 * ($B107*_c1+$C107*_c2+$D107*_c3+'Input spectra'!$Y106))</f>
        <v>1.1846875918067646E-2</v>
      </c>
      <c r="AV107">
        <f>AV$2*EXP(- AV$1 * ($B107*_c1+$C107*_c2+$D107*_c3+'Input spectra'!$Y106))</f>
        <v>1.1669464222237212E-2</v>
      </c>
      <c r="AW107">
        <f>AW$2*EXP(- AW$1 * ($B107*_c1+$C107*_c2+$D107*_c3+'Input spectra'!$Y106))</f>
        <v>1.1493417100876358E-2</v>
      </c>
      <c r="AX107">
        <f>AX$2*EXP(- AX$1 * ($B107*_c1+$C107*_c2+$D107*_c3+'Input spectra'!$Y106))</f>
        <v>1.1318725830078617E-2</v>
      </c>
      <c r="AY107">
        <f>AY$2*EXP(- AY$1 * ($B107*_c1+$C107*_c2+$D107*_c3+'Input spectra'!$Y106))</f>
        <v>1.006089852146011E-2</v>
      </c>
      <c r="AZ107">
        <f>AZ$2*EXP(- AZ$1 * ($B107*_c1+$C107*_c2+$D107*_c3+'Input spectra'!$Y106))</f>
        <v>8.5961935117097339E-3</v>
      </c>
      <c r="BA107">
        <f>BA$2*EXP(- BA$1 * ($B107*_c1+$C107*_c2+$D107*_c3+'Input spectra'!$Y106))</f>
        <v>7.7376780135623591E-3</v>
      </c>
      <c r="BB107">
        <f>BB$2*EXP(- BB$1 * ($B107*_c1+$C107*_c2+$D107*_c3+'Input spectra'!$Y106))</f>
        <v>7.0873994572873229E-3</v>
      </c>
      <c r="BC107">
        <f>BC$2*EXP(- BC$1 * ($B107*_c1+$C107*_c2+$D107*_c3+'Input spectra'!$Y106))</f>
        <v>6.5560793570963623E-3</v>
      </c>
      <c r="BD107">
        <f>BD$2*EXP(- BD$1 * ($B107*_c1+$C107*_c2+$D107*_c3+'Input spectra'!$Y106))</f>
        <v>6.1050183242562809E-3</v>
      </c>
      <c r="BE107">
        <f>BE$2*EXP(- BE$1 * ($B107*_c1+$C107*_c2+$D107*_c3+'Input spectra'!$Y106))</f>
        <v>5.7130114891953583E-3</v>
      </c>
      <c r="BF107">
        <f>BF$2*EXP(- BF$1 * ($B107*_c1+$C107*_c2+$D107*_c3+'Input spectra'!$Y106))</f>
        <v>5.366839859218377E-3</v>
      </c>
      <c r="BG107">
        <f>BG$2*EXP(- BG$1 * ($B107*_c1+$C107*_c2+$D107*_c3+'Input spectra'!$Y106))</f>
        <v>5.0575531397014529E-3</v>
      </c>
      <c r="BH107">
        <f>BH$2*EXP(- BH$1 * ($B107*_c1+$C107*_c2+$D107*_c3+'Input spectra'!$Y106))</f>
        <v>4.7787325511423721E-3</v>
      </c>
      <c r="BI107">
        <f>BI$2*EXP(- BI$1 * ($B107*_c1+$C107*_c2+$D107*_c3+'Input spectra'!$Y106))</f>
        <v>4.5255759821944052E-3</v>
      </c>
      <c r="BJ107">
        <f>BJ$2*EXP(- BJ$1 * ($B107*_c1+$C107*_c2+$D107*_c3+'Input spectra'!$Y106))</f>
        <v>4.2943727476185065E-3</v>
      </c>
      <c r="BK107">
        <f>BK$2*EXP(- BK$1 * ($B107*_c1+$C107*_c2+$D107*_c3+'Input spectra'!$Y106))</f>
        <v>4.0821815621348923E-3</v>
      </c>
      <c r="BL107">
        <f>BL$2*EXP(- BL$1 * ($B107*_c1+$C107*_c2+$D107*_c3+'Input spectra'!$Y106))</f>
        <v>3.8866226219549048E-3</v>
      </c>
      <c r="BM107">
        <f>BM$2*EXP(- BM$1 * ($B107*_c1+$C107*_c2+$D107*_c3+'Input spectra'!$Y106))</f>
        <v>3.7057376221245552E-3</v>
      </c>
      <c r="BN107">
        <f>BN$2*EXP(- BN$1 * ($B107*_c1+$C107*_c2+$D107*_c3+'Input spectra'!$Y106))</f>
        <v>3.5378921970714442E-3</v>
      </c>
      <c r="BO107">
        <f>BO$2*EXP(- BO$1 * ($B107*_c1+$C107*_c2+$D107*_c3+'Input spectra'!$Y106))</f>
        <v>3.3817059250100126E-3</v>
      </c>
      <c r="BP107">
        <f>BP$2*EXP(- BP$1 * ($B107*_c1+$C107*_c2+$D107*_c3+'Input spectra'!$Y106))</f>
        <v>3.2360008523923778E-3</v>
      </c>
      <c r="BQ107">
        <f>BQ$2*EXP(- BQ$1 * ($B107*_c1+$C107*_c2+$D107*_c3+'Input spectra'!$Y106))</f>
        <v>3.0997628245878314E-3</v>
      </c>
      <c r="BR107">
        <f>BR$2*EXP(- BR$1 * ($B107*_c1+$C107*_c2+$D107*_c3+'Input spectra'!$Y106))</f>
        <v>2.9721118949457208E-3</v>
      </c>
      <c r="BS107">
        <f>BS$2*EXP(- BS$1 * ($B107*_c1+$C107*_c2+$D107*_c3+'Input spectra'!$Y106))</f>
        <v>2.8522793111474491E-3</v>
      </c>
      <c r="BT107">
        <f>BT$2*EXP(- BT$1 * ($B107*_c1+$C107*_c2+$D107*_c3+'Input spectra'!$Y106))</f>
        <v>2.7395893591087303E-3</v>
      </c>
      <c r="BU107">
        <f>BU$2*EXP(- BU$1 * ($B107*_c1+$C107*_c2+$D107*_c3+'Input spectra'!$Y106))</f>
        <v>2.633444855974739E-3</v>
      </c>
      <c r="BV107">
        <f>BV$2*EXP(- BV$1 * ($B107*_c1+$C107*_c2+$D107*_c3+'Input spectra'!$Y106))</f>
        <v>2.5333154264199484E-3</v>
      </c>
      <c r="BW107">
        <f>BW$2*EXP(- BW$1 * ($B107*_c1+$C107*_c2+$D107*_c3+'Input spectra'!$Y106))</f>
        <v>2.4387279310971927E-3</v>
      </c>
      <c r="BX107">
        <f>BX$2*EXP(- BX$1 * ($B107*_c1+$C107*_c2+$D107*_c3+'Input spectra'!$Y106))</f>
        <v>2.3492585798622245E-3</v>
      </c>
      <c r="BY107">
        <f>BY$2*EXP(- BY$1 * ($B107*_c1+$C107*_c2+$D107*_c3+'Input spectra'!$Y106))</f>
        <v>2.2645263787336059E-3</v>
      </c>
      <c r="BZ107">
        <f>BZ$2*EXP(- BZ$1 * ($B107*_c1+$C107*_c2+$D107*_c3+'Input spectra'!$Y106))</f>
        <v>2.1841876434966516E-3</v>
      </c>
      <c r="CA107">
        <f>CA$2*EXP(- CA$1 * ($B107*_c1+$C107*_c2+$D107*_c3+'Input spectra'!$Y106))</f>
        <v>2.1079313743206898E-3</v>
      </c>
      <c r="CB107">
        <f>CB$2*EXP(- CB$1 * ($B107*_c1+$C107*_c2+$D107*_c3+'Input spectra'!$Y106))</f>
        <v>2.035475331354287E-3</v>
      </c>
      <c r="CC107">
        <f>CC$2*EXP(- CC$1 * ($B107*_c1+$C107*_c2+$D107*_c3+'Input spectra'!$Y106))</f>
        <v>1.9665626855025322E-3</v>
      </c>
      <c r="CD107">
        <f>CD$2*EXP(- CD$1 * ($B107*_c1+$C107*_c2+$D107*_c3+'Input spectra'!$Y106))</f>
        <v>1.9009591445922757E-3</v>
      </c>
      <c r="CE107">
        <f>CE$2*EXP(- CE$1 * ($B107*_c1+$C107*_c2+$D107*_c3+'Input spectra'!$Y106))</f>
        <v>1.8384504750830924E-3</v>
      </c>
      <c r="CF107">
        <f>CF$2*EXP(- CF$1 * ($B107*_c1+$C107*_c2+$D107*_c3+'Input spectra'!$Y106))</f>
        <v>1.7788403549394325E-3</v>
      </c>
      <c r="CG107">
        <f>CG$2*EXP(- CG$1 * ($B107*_c1+$C107*_c2+$D107*_c3+'Input spectra'!$Y106))</f>
        <v>1.7219485053627719E-3</v>
      </c>
      <c r="CH107">
        <f>CH$2*EXP(- CH$1 * ($B107*_c1+$C107*_c2+$D107*_c3+'Input spectra'!$Y106))</f>
        <v>1.6676090586072989E-3</v>
      </c>
      <c r="CI107">
        <f>CI$2*EXP(- CI$1 * ($B107*_c1+$C107*_c2+$D107*_c3+'Input spectra'!$Y106))</f>
        <v>1.6156691266692544E-3</v>
      </c>
      <c r="CJ107">
        <f>CJ$2*EXP(- CJ$1 * ($B107*_c1+$C107*_c2+$D107*_c3+'Input spectra'!$Y106))</f>
        <v>1.5659875416948995E-3</v>
      </c>
      <c r="CK107">
        <f>CK$2*EXP(- CK$1 * ($B107*_c1+$C107*_c2+$D107*_c3+'Input spectra'!$Y106))</f>
        <v>1.5184337438305848E-3</v>
      </c>
      <c r="CL107">
        <f>CL$2*EXP(- CL$1 * ($B107*_c1+$C107*_c2+$D107*_c3+'Input spectra'!$Y106))</f>
        <v>1.4728867961942198E-3</v>
      </c>
      <c r="CM107">
        <f>CM$2*EXP(- CM$1 * ($B107*_c1+$C107*_c2+$D107*_c3+'Input spectra'!$Y106))</f>
        <v>1.4292345098746424E-3</v>
      </c>
      <c r="CN107">
        <f>CN$2*EXP(- CN$1 * ($B107*_c1+$C107*_c2+$D107*_c3+'Input spectra'!$Y106))</f>
        <v>1.38737266451309E-3</v>
      </c>
      <c r="CO107">
        <f>CO$2*EXP(- CO$1 * ($B107*_c1+$C107*_c2+$D107*_c3+'Input spectra'!$Y106))</f>
        <v>1.3472043122049607E-3</v>
      </c>
      <c r="CP107">
        <f>CP$2*EXP(- CP$1 * ($B107*_c1+$C107*_c2+$D107*_c3+'Input spectra'!$Y106))</f>
        <v>1.3086391542706623E-3</v>
      </c>
      <c r="CQ107">
        <f>CQ$2*EXP(- CQ$1 * ($B107*_c1+$C107*_c2+$D107*_c3+'Input spectra'!$Y106))</f>
        <v>1.2715929819526459E-3</v>
      </c>
      <c r="CR107">
        <f>CR$2*EXP(- CR$1 * ($B107*_c1+$C107*_c2+$D107*_c3+'Input spectra'!$Y106))</f>
        <v>1.2359871733579218E-3</v>
      </c>
      <c r="CS107">
        <f>CS$2*EXP(- CS$1 * ($B107*_c1+$C107*_c2+$D107*_c3+'Input spectra'!$Y106))</f>
        <v>7.956909761198006E-4</v>
      </c>
      <c r="CT107">
        <f>CT$2*EXP(- CT$1 * ($B107*_c1+$C107*_c2+$D107*_c3+'Input spectra'!$Y106))</f>
        <v>5.1675973896271338E-4</v>
      </c>
      <c r="CU107">
        <f>CU$2*EXP(- CU$1 * ($B107*_c1+$C107*_c2+$D107*_c3+'Input spectra'!$Y106))</f>
        <v>3.5783864472066767E-4</v>
      </c>
      <c r="CV107">
        <f>CV$2*EXP(- CV$1 * ($B107*_c1+$C107*_c2+$D107*_c3+'Input spectra'!$Y106))</f>
        <v>2.4890765383046956E-4</v>
      </c>
      <c r="CW107">
        <f>CW$2*EXP(- CW$1 * ($B107*_c1+$C107*_c2+$D107*_c3+'Input spectra'!$Y106))</f>
        <v>1.6993807281522993E-4</v>
      </c>
      <c r="CX107">
        <f>CX$2*EXP(- CX$1 * ($B107*_c1+$C107*_c2+$D107*_c3+'Input spectra'!$Y106))</f>
        <v>1.1169717251998972E-4</v>
      </c>
      <c r="CY107">
        <f>CY$2*EXP(- CY$1 * ($B107*_c1+$C107*_c2+$D107*_c3+'Input spectra'!$Y106))</f>
        <v>6.8973385863514269E-5</v>
      </c>
      <c r="CZ107">
        <f>CZ$2*EXP(- CZ$1 * ($B107*_c1+$C107*_c2+$D107*_c3+'Input spectra'!$Y106))</f>
        <v>3.8458012447455389E-5</v>
      </c>
      <c r="DA107">
        <f>DA$2*EXP(- DA$1 * ($B107*_c1+$C107*_c2+$D107*_c3+'Input spectra'!$Y106))</f>
        <v>1.7880677564686478E-5</v>
      </c>
      <c r="DB107">
        <f>DB$2*EXP(- DB$1 * ($B107*_c1+$C107*_c2+$D107*_c3+'Input spectra'!$Y106))</f>
        <v>5.5947463166819994E-6</v>
      </c>
      <c r="DC107">
        <f>DC$2*EXP(- DC$1 * ($B107*_c1+$C107*_c2+$D107*_c3+'Input spectra'!$Y106))</f>
        <v>3.5534809105831623E-7</v>
      </c>
      <c r="DD107">
        <f>DD$2*EXP(- DD$1 * ($B107*_c1+$C107*_c2+$D107*_c3+'Input spectra'!$Y106))</f>
        <v>0</v>
      </c>
      <c r="DE107">
        <f>DE$2*EXP(- DE$1 * ($B107*_c1+$C107*_c2+$D107*_c3+'Input spectra'!$Y106))</f>
        <v>0</v>
      </c>
      <c r="DF107">
        <f>DF$2*EXP(- DF$1 * ($B107*_c1+$C107*_c2+$D107*_c3+'Input spectra'!$Y106))</f>
        <v>0</v>
      </c>
      <c r="DG107">
        <f>DG$2*EXP(- DG$1 * ($B107*_c1+$C107*_c2+$D107*_c3+'Input spectra'!$Y106))</f>
        <v>0</v>
      </c>
      <c r="DH107">
        <f>DH$2*EXP(- DH$1 * ($B107*_c1+$C107*_c2+$D107*_c3+'Input spectra'!$Y106))</f>
        <v>0</v>
      </c>
      <c r="DI107">
        <f>DI$2*EXP(- DI$1 * ($B107*_c1+$C107*_c2+$D107*_c3+'Input spectra'!$Y106))</f>
        <v>0</v>
      </c>
      <c r="DJ107">
        <f>DJ$2*EXP(- DJ$1 * ($B107*_c1+$C107*_c2+$D107*_c3+'Input spectra'!$Y106))</f>
        <v>0</v>
      </c>
      <c r="DK107">
        <f>DK$2*EXP(- DK$1 * ($B107*_c1+$C107*_c2+$D107*_c3+'Input spectra'!$Y106))</f>
        <v>0</v>
      </c>
      <c r="DL107">
        <f>DL$2*EXP(- DL$1 * ($B107*_c1+$C107*_c2+$D107*_c3+'Input spectra'!$Y106))</f>
        <v>0</v>
      </c>
      <c r="DM107">
        <f>DM$2*EXP(- DM$1 * ($B107*_c1+$C107*_c2+$D107*_c3+'Input spectra'!$Y106))</f>
        <v>0</v>
      </c>
      <c r="DN107">
        <f>DN$2*EXP(- DN$1 * ($B107*_c1+$C107*_c2+$D107*_c3+'Input spectra'!$Y106))</f>
        <v>0</v>
      </c>
      <c r="DO107">
        <f>DO$2*EXP(- DO$1 * ($B107*_c1+$C107*_c2+$D107*_c3+'Input spectra'!$Y106))</f>
        <v>0</v>
      </c>
      <c r="DP107">
        <f>DP$2*EXP(- DP$1 * ($B107*_c1+$C107*_c2+$D107*_c3+'Input spectra'!$Y106))</f>
        <v>0</v>
      </c>
      <c r="DQ107">
        <f>DQ$2*EXP(- DQ$1 * ($B107*_c1+$C107*_c2+$D107*_c3+'Input spectra'!$Y106))</f>
        <v>0</v>
      </c>
      <c r="DR107">
        <f>DR$2*EXP(- DR$1 * ($B107*_c1+$C107*_c2+$D107*_c3+'Input spectra'!$Y106))</f>
        <v>0</v>
      </c>
      <c r="DS107">
        <f>DS$2*EXP(- DS$1 * ($B107*_c1+$C107*_c2+$D107*_c3+'Input spectra'!$Y106))</f>
        <v>0</v>
      </c>
      <c r="DT107">
        <f>DT$2*EXP(- DT$1 * ($B107*_c1+$C107*_c2+$D107*_c3+'Input spectra'!$Y106))</f>
        <v>0</v>
      </c>
      <c r="DU107">
        <f>DU$2*EXP(- DU$1 * ($B107*_c1+$C107*_c2+$D107*_c3+'Input spectra'!$Y106))</f>
        <v>0</v>
      </c>
      <c r="DV107">
        <f>DV$2*EXP(- DV$1 * ($B107*_c1+$C107*_c2+$D107*_c3+'Input spectra'!$Y106))</f>
        <v>0</v>
      </c>
      <c r="DW107">
        <f>DW$2*EXP(- DW$1 * ($B107*_c1+$C107*_c2+$D107*_c3+'Input spectra'!$Y106))</f>
        <v>0</v>
      </c>
      <c r="DX107">
        <f>DX$2*EXP(- DX$1 * ($B107*_c1+$C107*_c2+$D107*_c3+'Input spectra'!$Y106))</f>
        <v>0</v>
      </c>
      <c r="DY107">
        <f>DY$2*EXP(- DY$1 * ($B107*_c1+$C107*_c2+$D107*_c3+'Input spectra'!$Y106))</f>
        <v>0</v>
      </c>
      <c r="DZ107">
        <f>DZ$2*EXP(- DZ$1 * ($B107*_c1+$C107*_c2+$D107*_c3+'Input spectra'!$Y106))</f>
        <v>0</v>
      </c>
      <c r="EA107">
        <f>EA$2*EXP(- EA$1 * ($B107*_c1+$C107*_c2+$D107*_c3+'Input spectra'!$Y106))</f>
        <v>0</v>
      </c>
      <c r="EB107">
        <f>EB$2*EXP(- EB$1 * ($B107*_c1+$C107*_c2+$D107*_c3+'Input spectra'!$Y106))</f>
        <v>0</v>
      </c>
      <c r="EC107">
        <f>EC$2*EXP(- EC$1 * ($B107*_c1+$C107*_c2+$D107*_c3+'Input spectra'!$Y106))</f>
        <v>0</v>
      </c>
      <c r="ED107">
        <f>ED$2*EXP(- ED$1 * ($B107*_c1+$C107*_c2+$D107*_c3+'Input spectra'!$Y106))</f>
        <v>0</v>
      </c>
      <c r="EE107">
        <f>EE$2*EXP(- EE$1 * ($B107*_c1+$C107*_c2+$D107*_c3+'Input spectra'!$Y106))</f>
        <v>0</v>
      </c>
      <c r="EF107">
        <f>EF$2*EXP(- EF$1 * ($B107*_c1+$C107*_c2+$D107*_c3+'Input spectra'!$Y106))</f>
        <v>0</v>
      </c>
      <c r="EG107">
        <f>EG$2*EXP(- EG$1 * ($B107*_c1+$C107*_c2+$D107*_c3+'Input spectra'!$Y106))</f>
        <v>0</v>
      </c>
      <c r="EH107">
        <f>EH$2*EXP(- EH$1 * ($B107*_c1+$C107*_c2+$D107*_c3+'Input spectra'!$Y106))</f>
        <v>0</v>
      </c>
      <c r="EI107">
        <f>EI$2*EXP(- EI$1 * ($B107*_c1+$C107*_c2+$D107*_c3+'Input spectra'!$Y106))</f>
        <v>0</v>
      </c>
      <c r="EJ107">
        <f>EJ$2*EXP(- EJ$1 * ($B107*_c1+$C107*_c2+$D107*_c3+'Input spectra'!$Y106))</f>
        <v>0</v>
      </c>
      <c r="EK107">
        <f>EK$2*EXP(- EK$1 * ($B107*_c1+$C107*_c2+$D107*_c3+'Input spectra'!$Y106))</f>
        <v>0</v>
      </c>
      <c r="EL107">
        <f>EL$2*EXP(- EL$1 * ($B107*_c1+$C107*_c2+$D107*_c3+'Input spectra'!$Y106))</f>
        <v>0</v>
      </c>
      <c r="EM107">
        <f>EM$2*EXP(- EM$1 * ($B107*_c1+$C107*_c2+$D107*_c3+'Input spectra'!$Y106))</f>
        <v>0</v>
      </c>
      <c r="EN107">
        <f>EN$2*EXP(- EN$1 * ($B107*_c1+$C107*_c2+$D107*_c3+'Input spectra'!$Y106))</f>
        <v>0</v>
      </c>
      <c r="EO107">
        <f>EO$2*EXP(- EO$1 * ($B107*_c1+$C107*_c2+$D107*_c3+'Input spectra'!$Y106))</f>
        <v>0</v>
      </c>
      <c r="EP107">
        <f>EP$2*EXP(- EP$1 * ($B107*_c1+$C107*_c2+$D107*_c3+'Input spectra'!$Y106))</f>
        <v>0</v>
      </c>
      <c r="EQ107">
        <f>EQ$2*EXP(- EQ$1 * ($B107*_c1+$C107*_c2+$D107*_c3+'Input spectra'!$Y106))</f>
        <v>0</v>
      </c>
      <c r="ER107">
        <f>ER$2*EXP(- ER$1 * ($B107*_c1+$C107*_c2+$D107*_c3+'Input spectra'!$Y106))</f>
        <v>0</v>
      </c>
      <c r="ES107">
        <f>ES$2*EXP(- ES$1 * ($B107*_c1+$C107*_c2+$D107*_c3+'Input spectra'!$Y106))</f>
        <v>0</v>
      </c>
      <c r="ET107">
        <f>ET$2*EXP(- ET$1 * ($B107*_c1+$C107*_c2+$D107*_c3+'Input spectra'!$Y106))</f>
        <v>0</v>
      </c>
      <c r="EU107">
        <f>EU$2*EXP(- EU$1 * ($B107*_c1+$C107*_c2+$D107*_c3+'Input spectra'!$Y106))</f>
        <v>0</v>
      </c>
      <c r="EV107">
        <f>EV$2*EXP(- EV$1 * ($B107*_c1+$C107*_c2+$D107*_c3+'Input spectra'!$Y106))</f>
        <v>0</v>
      </c>
      <c r="EW107">
        <f>EW$2*EXP(- EW$1 * ($B107*_c1+$C107*_c2+$D107*_c3+'Input spectra'!$Y106))</f>
        <v>0</v>
      </c>
      <c r="EX107">
        <f>EX$2*EXP(- EX$1 * ($B107*_c1+$C107*_c2+$D107*_c3+'Input spectra'!$Y106))</f>
        <v>0</v>
      </c>
      <c r="EY107">
        <f>EY$2*EXP(- EY$1 * ($B107*_c1+$C107*_c2+$D107*_c3+'Input spectra'!$Y106))</f>
        <v>0</v>
      </c>
      <c r="FA107">
        <f t="shared" si="1"/>
        <v>0.87882497991225628</v>
      </c>
      <c r="FD107">
        <f>(1-EXP(-($B107*_c1+$C107*_c2+$D107*_c3+'Input spectra'!$Y106)*_t))/2</f>
        <v>1.1226163283734492E-2</v>
      </c>
      <c r="FE107">
        <f>LN(1-FD107)/(-($B107*_c1+$C107*_c2+$D107*_c3+'Input spectra'!$Y106))</f>
        <v>0.24858076689714226</v>
      </c>
    </row>
    <row r="108" spans="1:161" x14ac:dyDescent="0.25">
      <c r="A108">
        <v>805</v>
      </c>
      <c r="B108">
        <f>'Input spectra'!B107</f>
        <v>0</v>
      </c>
      <c r="C108">
        <f>'Input spectra'!D107</f>
        <v>0</v>
      </c>
      <c r="D108">
        <f>'Input spectra'!F107</f>
        <v>0</v>
      </c>
      <c r="E108">
        <f>E$2*EXP(- E$1 * ($B108*_c1+$C108*_c2+$D108*_c3+'Input spectra'!$Y107))</f>
        <v>2.0653927966864227E-2</v>
      </c>
      <c r="F108">
        <f>F$2*EXP(- F$1 * ($B108*_c1+$C108*_c2+$D108*_c3+'Input spectra'!$Y107))</f>
        <v>2.0409999321719597E-2</v>
      </c>
      <c r="G108">
        <f>G$2*EXP(- G$1 * ($B108*_c1+$C108*_c2+$D108*_c3+'Input spectra'!$Y107))</f>
        <v>2.0167866116743333E-2</v>
      </c>
      <c r="H108">
        <f>H$2*EXP(- H$1 * ($B108*_c1+$C108*_c2+$D108*_c3+'Input spectra'!$Y107))</f>
        <v>1.992751704839657E-2</v>
      </c>
      <c r="I108">
        <f>I$2*EXP(- I$1 * ($B108*_c1+$C108*_c2+$D108*_c3+'Input spectra'!$Y107))</f>
        <v>1.9688940878900881E-2</v>
      </c>
      <c r="J108">
        <f>J$2*EXP(- J$1 * ($B108*_c1+$C108*_c2+$D108*_c3+'Input spectra'!$Y107))</f>
        <v>1.9452126435873577E-2</v>
      </c>
      <c r="K108">
        <f>K$2*EXP(- K$1 * ($B108*_c1+$C108*_c2+$D108*_c3+'Input spectra'!$Y107))</f>
        <v>1.9217062611964923E-2</v>
      </c>
      <c r="L108">
        <f>L$2*EXP(- L$1 * ($B108*_c1+$C108*_c2+$D108*_c3+'Input spectra'!$Y107))</f>
        <v>1.8983738364497328E-2</v>
      </c>
      <c r="M108">
        <f>M$2*EXP(- M$1 * ($B108*_c1+$C108*_c2+$D108*_c3+'Input spectra'!$Y107))</f>
        <v>1.8752142715106484E-2</v>
      </c>
      <c r="N108">
        <f>N$2*EXP(- N$1 * ($B108*_c1+$C108*_c2+$D108*_c3+'Input spectra'!$Y107))</f>
        <v>1.8522264749384412E-2</v>
      </c>
      <c r="O108">
        <f>O$2*EXP(- O$1 * ($B108*_c1+$C108*_c2+$D108*_c3+'Input spectra'!$Y107))</f>
        <v>1.829409361652444E-2</v>
      </c>
      <c r="P108">
        <f>P$2*EXP(- P$1 * ($B108*_c1+$C108*_c2+$D108*_c3+'Input spectra'!$Y107))</f>
        <v>1.8067618528968057E-2</v>
      </c>
      <c r="Q108">
        <f>Q$2*EXP(- Q$1 * ($B108*_c1+$C108*_c2+$D108*_c3+'Input spectra'!$Y107))</f>
        <v>1.7842828762053727E-2</v>
      </c>
      <c r="R108">
        <f>R$2*EXP(- R$1 * ($B108*_c1+$C108*_c2+$D108*_c3+'Input spectra'!$Y107))</f>
        <v>1.7619713653667539E-2</v>
      </c>
      <c r="S108">
        <f>S$2*EXP(- S$1 * ($B108*_c1+$C108*_c2+$D108*_c3+'Input spectra'!$Y107))</f>
        <v>1.7398262603895747E-2</v>
      </c>
      <c r="T108">
        <f>T$2*EXP(- T$1 * ($B108*_c1+$C108*_c2+$D108*_c3+'Input spectra'!$Y107))</f>
        <v>1.7178465074679187E-2</v>
      </c>
      <c r="U108">
        <f>U$2*EXP(- U$1 * ($B108*_c1+$C108*_c2+$D108*_c3+'Input spectra'!$Y107))</f>
        <v>1.6960310589469552E-2</v>
      </c>
      <c r="V108">
        <f>V$2*EXP(- V$1 * ($B108*_c1+$C108*_c2+$D108*_c3+'Input spectra'!$Y107))</f>
        <v>1.674378873288751E-2</v>
      </c>
      <c r="W108">
        <f>W$2*EXP(- W$1 * ($B108*_c1+$C108*_c2+$D108*_c3+'Input spectra'!$Y107))</f>
        <v>1.6528889150382652E-2</v>
      </c>
      <c r="X108">
        <f>X$2*EXP(- X$1 * ($B108*_c1+$C108*_c2+$D108*_c3+'Input spectra'!$Y107))</f>
        <v>1.6315601547895308E-2</v>
      </c>
      <c r="Y108">
        <f>Y$2*EXP(- Y$1 * ($B108*_c1+$C108*_c2+$D108*_c3+'Input spectra'!$Y107))</f>
        <v>1.6103915691520126E-2</v>
      </c>
      <c r="Z108">
        <f>Z$2*EXP(- Z$1 * ($B108*_c1+$C108*_c2+$D108*_c3+'Input spectra'!$Y107))</f>
        <v>1.5893821407171493E-2</v>
      </c>
      <c r="AA108">
        <f>AA$2*EXP(- AA$1 * ($B108*_c1+$C108*_c2+$D108*_c3+'Input spectra'!$Y107))</f>
        <v>1.5685308580250787E-2</v>
      </c>
      <c r="AB108">
        <f>AB$2*EXP(- AB$1 * ($B108*_c1+$C108*_c2+$D108*_c3+'Input spectra'!$Y107))</f>
        <v>1.5478367155315339E-2</v>
      </c>
      <c r="AC108">
        <f>AC$2*EXP(- AC$1 * ($B108*_c1+$C108*_c2+$D108*_c3+'Input spectra'!$Y107))</f>
        <v>1.5272987135749261E-2</v>
      </c>
      <c r="AD108">
        <f>AD$2*EXP(- AD$1 * ($B108*_c1+$C108*_c2+$D108*_c3+'Input spectra'!$Y107))</f>
        <v>1.5069158583435997E-2</v>
      </c>
      <c r="AE108">
        <f>AE$2*EXP(- AE$1 * ($B108*_c1+$C108*_c2+$D108*_c3+'Input spectra'!$Y107))</f>
        <v>1.4866871618432651E-2</v>
      </c>
      <c r="AF108">
        <f>AF$2*EXP(- AF$1 * ($B108*_c1+$C108*_c2+$D108*_c3+'Input spectra'!$Y107))</f>
        <v>1.4666116418646067E-2</v>
      </c>
      <c r="AG108">
        <f>AG$2*EXP(- AG$1 * ($B108*_c1+$C108*_c2+$D108*_c3+'Input spectra'!$Y107))</f>
        <v>1.4466883219510668E-2</v>
      </c>
      <c r="AH108">
        <f>AH$2*EXP(- AH$1 * ($B108*_c1+$C108*_c2+$D108*_c3+'Input spectra'!$Y107))</f>
        <v>1.4269162313667989E-2</v>
      </c>
      <c r="AI108">
        <f>AI$2*EXP(- AI$1 * ($B108*_c1+$C108*_c2+$D108*_c3+'Input spectra'!$Y107))</f>
        <v>1.4072944050647995E-2</v>
      </c>
      <c r="AJ108">
        <f>AJ$2*EXP(- AJ$1 * ($B108*_c1+$C108*_c2+$D108*_c3+'Input spectra'!$Y107))</f>
        <v>1.387821883655207E-2</v>
      </c>
      <c r="AK108">
        <f>AK$2*EXP(- AK$1 * ($B108*_c1+$C108*_c2+$D108*_c3+'Input spectra'!$Y107))</f>
        <v>1.3684977133737737E-2</v>
      </c>
      <c r="AL108">
        <f>AL$2*EXP(- AL$1 * ($B108*_c1+$C108*_c2+$D108*_c3+'Input spectra'!$Y107))</f>
        <v>1.3493209460505058E-2</v>
      </c>
      <c r="AM108">
        <f>AM$2*EXP(- AM$1 * ($B108*_c1+$C108*_c2+$D108*_c3+'Input spectra'!$Y107))</f>
        <v>1.3302906390784755E-2</v>
      </c>
      <c r="AN108">
        <f>AN$2*EXP(- AN$1 * ($B108*_c1+$C108*_c2+$D108*_c3+'Input spectra'!$Y107))</f>
        <v>1.311405855382798E-2</v>
      </c>
      <c r="AO108">
        <f>AO$2*EXP(- AO$1 * ($B108*_c1+$C108*_c2+$D108*_c3+'Input spectra'!$Y107))</f>
        <v>1.2926656633897771E-2</v>
      </c>
      <c r="AP108">
        <f>AP$2*EXP(- AP$1 * ($B108*_c1+$C108*_c2+$D108*_c3+'Input spectra'!$Y107))</f>
        <v>1.2740691369962186E-2</v>
      </c>
      <c r="AQ108">
        <f>AQ$2*EXP(- AQ$1 * ($B108*_c1+$C108*_c2+$D108*_c3+'Input spectra'!$Y107))</f>
        <v>1.2556153555389067E-2</v>
      </c>
      <c r="AR108">
        <f>AR$2*EXP(- AR$1 * ($B108*_c1+$C108*_c2+$D108*_c3+'Input spectra'!$Y107))</f>
        <v>1.2373034037642451E-2</v>
      </c>
      <c r="AS108">
        <f>AS$2*EXP(- AS$1 * ($B108*_c1+$C108*_c2+$D108*_c3+'Input spectra'!$Y107))</f>
        <v>1.219132371798066E-2</v>
      </c>
      <c r="AT108">
        <f>AT$2*EXP(- AT$1 * ($B108*_c1+$C108*_c2+$D108*_c3+'Input spectra'!$Y107))</f>
        <v>1.2011013551155964E-2</v>
      </c>
      <c r="AU108">
        <f>AU$2*EXP(- AU$1 * ($B108*_c1+$C108*_c2+$D108*_c3+'Input spectra'!$Y107))</f>
        <v>1.1832094545115881E-2</v>
      </c>
      <c r="AV108">
        <f>AV$2*EXP(- AV$1 * ($B108*_c1+$C108*_c2+$D108*_c3+'Input spectra'!$Y107))</f>
        <v>1.1654557760706135E-2</v>
      </c>
      <c r="AW108">
        <f>AW$2*EXP(- AW$1 * ($B108*_c1+$C108*_c2+$D108*_c3+'Input spectra'!$Y107))</f>
        <v>1.1478394311375139E-2</v>
      </c>
      <c r="AX108">
        <f>AX$2*EXP(- AX$1 * ($B108*_c1+$C108*_c2+$D108*_c3+'Input spectra'!$Y107))</f>
        <v>1.1303595362880137E-2</v>
      </c>
      <c r="AY108">
        <f>AY$2*EXP(- AY$1 * ($B108*_c1+$C108*_c2+$D108*_c3+'Input spectra'!$Y107))</f>
        <v>1.0047150809283114E-2</v>
      </c>
      <c r="AZ108">
        <f>AZ$2*EXP(- AZ$1 * ($B108*_c1+$C108*_c2+$D108*_c3+'Input spectra'!$Y107))</f>
        <v>8.5841920700324894E-3</v>
      </c>
      <c r="BA108">
        <f>BA$2*EXP(- BA$1 * ($B108*_c1+$C108*_c2+$D108*_c3+'Input spectra'!$Y107))</f>
        <v>7.7266454912326586E-3</v>
      </c>
      <c r="BB108">
        <f>BB$2*EXP(- BB$1 * ($B108*_c1+$C108*_c2+$D108*_c3+'Input spectra'!$Y107))</f>
        <v>7.0770837392741884E-3</v>
      </c>
      <c r="BC108">
        <f>BC$2*EXP(- BC$1 * ($B108*_c1+$C108*_c2+$D108*_c3+'Input spectra'!$Y107))</f>
        <v>6.5463423783121803E-3</v>
      </c>
      <c r="BD108">
        <f>BD$2*EXP(- BD$1 * ($B108*_c1+$C108*_c2+$D108*_c3+'Input spectra'!$Y107))</f>
        <v>6.0957700497430113E-3</v>
      </c>
      <c r="BE108">
        <f>BE$2*EXP(- BE$1 * ($B108*_c1+$C108*_c2+$D108*_c3+'Input spectra'!$Y107))</f>
        <v>5.7041874881226078E-3</v>
      </c>
      <c r="BF108">
        <f>BF$2*EXP(- BF$1 * ($B108*_c1+$C108*_c2+$D108*_c3+'Input spectra'!$Y107))</f>
        <v>5.3583912511396313E-3</v>
      </c>
      <c r="BG108">
        <f>BG$2*EXP(- BG$1 * ($B108*_c1+$C108*_c2+$D108*_c3+'Input spectra'!$Y107))</f>
        <v>5.0494413175710805E-3</v>
      </c>
      <c r="BH108">
        <f>BH$2*EXP(- BH$1 * ($B108*_c1+$C108*_c2+$D108*_c3+'Input spectra'!$Y107))</f>
        <v>4.7709261086194311E-3</v>
      </c>
      <c r="BI108">
        <f>BI$2*EXP(- BI$1 * ($B108*_c1+$C108*_c2+$D108*_c3+'Input spectra'!$Y107))</f>
        <v>4.5180487868573729E-3</v>
      </c>
      <c r="BJ108">
        <f>BJ$2*EXP(- BJ$1 * ($B108*_c1+$C108*_c2+$D108*_c3+'Input spectra'!$Y107))</f>
        <v>4.2871026634427331E-3</v>
      </c>
      <c r="BK108">
        <f>BK$2*EXP(- BK$1 * ($B108*_c1+$C108*_c2+$D108*_c3+'Input spectra'!$Y107))</f>
        <v>4.0751495647121773E-3</v>
      </c>
      <c r="BL108">
        <f>BL$2*EXP(- BL$1 * ($B108*_c1+$C108*_c2+$D108*_c3+'Input spectra'!$Y107))</f>
        <v>3.879812163855848E-3</v>
      </c>
      <c r="BM108">
        <f>BM$2*EXP(- BM$1 * ($B108*_c1+$C108*_c2+$D108*_c3+'Input spectra'!$Y107))</f>
        <v>3.6991341643729443E-3</v>
      </c>
      <c r="BN108">
        <f>BN$2*EXP(- BN$1 * ($B108*_c1+$C108*_c2+$D108*_c3+'Input spectra'!$Y107))</f>
        <v>3.5314828548047594E-3</v>
      </c>
      <c r="BO108">
        <f>BO$2*EXP(- BO$1 * ($B108*_c1+$C108*_c2+$D108*_c3+'Input spectra'!$Y107))</f>
        <v>3.3754791939466975E-3</v>
      </c>
      <c r="BP108">
        <f>BP$2*EXP(- BP$1 * ($B108*_c1+$C108*_c2+$D108*_c3+'Input spectra'!$Y107))</f>
        <v>3.229946393920588E-3</v>
      </c>
      <c r="BQ108">
        <f>BQ$2*EXP(- BQ$1 * ($B108*_c1+$C108*_c2+$D108*_c3+'Input spectra'!$Y107))</f>
        <v>3.0938712943025812E-3</v>
      </c>
      <c r="BR108">
        <f>BR$2*EXP(- BR$1 * ($B108*_c1+$C108*_c2+$D108*_c3+'Input spectra'!$Y107))</f>
        <v>2.9663748039966604E-3</v>
      </c>
      <c r="BS108">
        <f>BS$2*EXP(- BS$1 * ($B108*_c1+$C108*_c2+$D108*_c3+'Input spectra'!$Y107))</f>
        <v>2.846688912775537E-3</v>
      </c>
      <c r="BT108">
        <f>BT$2*EXP(- BT$1 * ($B108*_c1+$C108*_c2+$D108*_c3+'Input spectra'!$Y107))</f>
        <v>2.7341385548052522E-3</v>
      </c>
      <c r="BU108">
        <f>BU$2*EXP(- BU$1 * ($B108*_c1+$C108*_c2+$D108*_c3+'Input spectra'!$Y107))</f>
        <v>2.6281271171272355E-3</v>
      </c>
      <c r="BV108">
        <f>BV$2*EXP(- BV$1 * ($B108*_c1+$C108*_c2+$D108*_c3+'Input spectra'!$Y107))</f>
        <v>2.5281247283254937E-3</v>
      </c>
      <c r="BW108">
        <f>BW$2*EXP(- BW$1 * ($B108*_c1+$C108*_c2+$D108*_c3+'Input spectra'!$Y107))</f>
        <v>2.4336586969571708E-3</v>
      </c>
      <c r="BX108">
        <f>BX$2*EXP(- BX$1 * ($B108*_c1+$C108*_c2+$D108*_c3+'Input spectra'!$Y107))</f>
        <v>2.3443056329110336E-3</v>
      </c>
      <c r="BY108">
        <f>BY$2*EXP(- BY$1 * ($B108*_c1+$C108*_c2+$D108*_c3+'Input spectra'!$Y107))</f>
        <v>2.2596849010542252E-3</v>
      </c>
      <c r="BZ108">
        <f>BZ$2*EXP(- BZ$1 * ($B108*_c1+$C108*_c2+$D108*_c3+'Input spectra'!$Y107))</f>
        <v>2.1794531403778769E-3</v>
      </c>
      <c r="CA108">
        <f>CA$2*EXP(- CA$1 * ($B108*_c1+$C108*_c2+$D108*_c3+'Input spectra'!$Y107))</f>
        <v>2.1032996432411083E-3</v>
      </c>
      <c r="CB108">
        <f>CB$2*EXP(- CB$1 * ($B108*_c1+$C108*_c2+$D108*_c3+'Input spectra'!$Y107))</f>
        <v>2.0309424348555678E-3</v>
      </c>
      <c r="CC108">
        <f>CC$2*EXP(- CC$1 * ($B108*_c1+$C108*_c2+$D108*_c3+'Input spectra'!$Y107))</f>
        <v>1.9621249273528798E-3</v>
      </c>
      <c r="CD108">
        <f>CD$2*EXP(- CD$1 * ($B108*_c1+$C108*_c2+$D108*_c3+'Input spectra'!$Y107))</f>
        <v>1.8966130487495468E-3</v>
      </c>
      <c r="CE108">
        <f>CE$2*EXP(- CE$1 * ($B108*_c1+$C108*_c2+$D108*_c3+'Input spectra'!$Y107))</f>
        <v>1.8341927670532502E-3</v>
      </c>
      <c r="CF108">
        <f>CF$2*EXP(- CF$1 * ($B108*_c1+$C108*_c2+$D108*_c3+'Input spectra'!$Y107))</f>
        <v>1.7746679451948486E-3</v>
      </c>
      <c r="CG108">
        <f>CG$2*EXP(- CG$1 * ($B108*_c1+$C108*_c2+$D108*_c3+'Input spectra'!$Y107))</f>
        <v>1.7178584745403333E-3</v>
      </c>
      <c r="CH108">
        <f>CH$2*EXP(- CH$1 * ($B108*_c1+$C108*_c2+$D108*_c3+'Input spectra'!$Y107))</f>
        <v>1.663598644251218E-3</v>
      </c>
      <c r="CI108">
        <f>CI$2*EXP(- CI$1 * ($B108*_c1+$C108*_c2+$D108*_c3+'Input spectra'!$Y107))</f>
        <v>1.6117357113201634E-3</v>
      </c>
      <c r="CJ108">
        <f>CJ$2*EXP(- CJ$1 * ($B108*_c1+$C108*_c2+$D108*_c3+'Input spectra'!$Y107))</f>
        <v>1.5621286421569252E-3</v>
      </c>
      <c r="CK108">
        <f>CK$2*EXP(- CK$1 * ($B108*_c1+$C108*_c2+$D108*_c3+'Input spectra'!$Y107))</f>
        <v>1.514647001472975E-3</v>
      </c>
      <c r="CL108">
        <f>CL$2*EXP(- CL$1 * ($B108*_c1+$C108*_c2+$D108*_c3+'Input spectra'!$Y107))</f>
        <v>1.4691699681647463E-3</v>
      </c>
      <c r="CM108">
        <f>CM$2*EXP(- CM$1 * ($B108*_c1+$C108*_c2+$D108*_c3+'Input spectra'!$Y107))</f>
        <v>1.4255854611192372E-3</v>
      </c>
      <c r="CN108">
        <f>CN$2*EXP(- CN$1 * ($B108*_c1+$C108*_c2+$D108*_c3+'Input spectra'!$Y107))</f>
        <v>1.3837893605106392E-3</v>
      </c>
      <c r="CO108">
        <f>CO$2*EXP(- CO$1 * ($B108*_c1+$C108*_c2+$D108*_c3+'Input spectra'!$Y107))</f>
        <v>1.3436848123383463E-3</v>
      </c>
      <c r="CP108">
        <f>CP$2*EXP(- CP$1 * ($B108*_c1+$C108*_c2+$D108*_c3+'Input spectra'!$Y107))</f>
        <v>1.3051816057654615E-3</v>
      </c>
      <c r="CQ108">
        <f>CQ$2*EXP(- CQ$1 * ($B108*_c1+$C108*_c2+$D108*_c3+'Input spectra'!$Y107))</f>
        <v>1.2681956143236485E-3</v>
      </c>
      <c r="CR108">
        <f>CR$2*EXP(- CR$1 * ($B108*_c1+$C108*_c2+$D108*_c3+'Input spectra'!$Y107))</f>
        <v>1.2326482933110972E-3</v>
      </c>
      <c r="CS108">
        <f>CS$2*EXP(- CS$1 * ($B108*_c1+$C108*_c2+$D108*_c3+'Input spectra'!$Y107))</f>
        <v>7.9351791836579919E-4</v>
      </c>
      <c r="CT108">
        <f>CT$2*EXP(- CT$1 * ($B108*_c1+$C108*_c2+$D108*_c3+'Input spectra'!$Y107))</f>
        <v>5.1533313253794262E-4</v>
      </c>
      <c r="CU108">
        <f>CU$2*EXP(- CU$1 * ($B108*_c1+$C108*_c2+$D108*_c3+'Input spectra'!$Y107))</f>
        <v>3.5684016051637252E-4</v>
      </c>
      <c r="CV108">
        <f>CV$2*EXP(- CV$1 * ($B108*_c1+$C108*_c2+$D108*_c3+'Input spectra'!$Y107))</f>
        <v>2.4820574370143549E-4</v>
      </c>
      <c r="CW108">
        <f>CW$2*EXP(- CW$1 * ($B108*_c1+$C108*_c2+$D108*_c3+'Input spectra'!$Y107))</f>
        <v>1.694538166894992E-4</v>
      </c>
      <c r="CX108">
        <f>CX$2*EXP(- CX$1 * ($B108*_c1+$C108*_c2+$D108*_c3+'Input spectra'!$Y107))</f>
        <v>1.1137556909635513E-4</v>
      </c>
      <c r="CY108">
        <f>CY$2*EXP(- CY$1 * ($B108*_c1+$C108*_c2+$D108*_c3+'Input spectra'!$Y107))</f>
        <v>6.8772750298535742E-5</v>
      </c>
      <c r="CZ108">
        <f>CZ$2*EXP(- CZ$1 * ($B108*_c1+$C108*_c2+$D108*_c3+'Input spectra'!$Y107))</f>
        <v>3.8345002707307563E-5</v>
      </c>
      <c r="DA108">
        <f>DA$2*EXP(- DA$1 * ($B108*_c1+$C108*_c2+$D108*_c3+'Input spectra'!$Y107))</f>
        <v>1.7827604842220272E-5</v>
      </c>
      <c r="DB108">
        <f>DB$2*EXP(- DB$1 * ($B108*_c1+$C108*_c2+$D108*_c3+'Input spectra'!$Y107))</f>
        <v>5.5779743992562823E-6</v>
      </c>
      <c r="DC108">
        <f>DC$2*EXP(- DC$1 * ($B108*_c1+$C108*_c2+$D108*_c3+'Input spectra'!$Y107))</f>
        <v>3.5427229821800482E-7</v>
      </c>
      <c r="DD108">
        <f>DD$2*EXP(- DD$1 * ($B108*_c1+$C108*_c2+$D108*_c3+'Input spectra'!$Y107))</f>
        <v>0</v>
      </c>
      <c r="DE108">
        <f>DE$2*EXP(- DE$1 * ($B108*_c1+$C108*_c2+$D108*_c3+'Input spectra'!$Y107))</f>
        <v>0</v>
      </c>
      <c r="DF108">
        <f>DF$2*EXP(- DF$1 * ($B108*_c1+$C108*_c2+$D108*_c3+'Input spectra'!$Y107))</f>
        <v>0</v>
      </c>
      <c r="DG108">
        <f>DG$2*EXP(- DG$1 * ($B108*_c1+$C108*_c2+$D108*_c3+'Input spectra'!$Y107))</f>
        <v>0</v>
      </c>
      <c r="DH108">
        <f>DH$2*EXP(- DH$1 * ($B108*_c1+$C108*_c2+$D108*_c3+'Input spectra'!$Y107))</f>
        <v>0</v>
      </c>
      <c r="DI108">
        <f>DI$2*EXP(- DI$1 * ($B108*_c1+$C108*_c2+$D108*_c3+'Input spectra'!$Y107))</f>
        <v>0</v>
      </c>
      <c r="DJ108">
        <f>DJ$2*EXP(- DJ$1 * ($B108*_c1+$C108*_c2+$D108*_c3+'Input spectra'!$Y107))</f>
        <v>0</v>
      </c>
      <c r="DK108">
        <f>DK$2*EXP(- DK$1 * ($B108*_c1+$C108*_c2+$D108*_c3+'Input spectra'!$Y107))</f>
        <v>0</v>
      </c>
      <c r="DL108">
        <f>DL$2*EXP(- DL$1 * ($B108*_c1+$C108*_c2+$D108*_c3+'Input spectra'!$Y107))</f>
        <v>0</v>
      </c>
      <c r="DM108">
        <f>DM$2*EXP(- DM$1 * ($B108*_c1+$C108*_c2+$D108*_c3+'Input spectra'!$Y107))</f>
        <v>0</v>
      </c>
      <c r="DN108">
        <f>DN$2*EXP(- DN$1 * ($B108*_c1+$C108*_c2+$D108*_c3+'Input spectra'!$Y107))</f>
        <v>0</v>
      </c>
      <c r="DO108">
        <f>DO$2*EXP(- DO$1 * ($B108*_c1+$C108*_c2+$D108*_c3+'Input spectra'!$Y107))</f>
        <v>0</v>
      </c>
      <c r="DP108">
        <f>DP$2*EXP(- DP$1 * ($B108*_c1+$C108*_c2+$D108*_c3+'Input spectra'!$Y107))</f>
        <v>0</v>
      </c>
      <c r="DQ108">
        <f>DQ$2*EXP(- DQ$1 * ($B108*_c1+$C108*_c2+$D108*_c3+'Input spectra'!$Y107))</f>
        <v>0</v>
      </c>
      <c r="DR108">
        <f>DR$2*EXP(- DR$1 * ($B108*_c1+$C108*_c2+$D108*_c3+'Input spectra'!$Y107))</f>
        <v>0</v>
      </c>
      <c r="DS108">
        <f>DS$2*EXP(- DS$1 * ($B108*_c1+$C108*_c2+$D108*_c3+'Input spectra'!$Y107))</f>
        <v>0</v>
      </c>
      <c r="DT108">
        <f>DT$2*EXP(- DT$1 * ($B108*_c1+$C108*_c2+$D108*_c3+'Input spectra'!$Y107))</f>
        <v>0</v>
      </c>
      <c r="DU108">
        <f>DU$2*EXP(- DU$1 * ($B108*_c1+$C108*_c2+$D108*_c3+'Input spectra'!$Y107))</f>
        <v>0</v>
      </c>
      <c r="DV108">
        <f>DV$2*EXP(- DV$1 * ($B108*_c1+$C108*_c2+$D108*_c3+'Input spectra'!$Y107))</f>
        <v>0</v>
      </c>
      <c r="DW108">
        <f>DW$2*EXP(- DW$1 * ($B108*_c1+$C108*_c2+$D108*_c3+'Input spectra'!$Y107))</f>
        <v>0</v>
      </c>
      <c r="DX108">
        <f>DX$2*EXP(- DX$1 * ($B108*_c1+$C108*_c2+$D108*_c3+'Input spectra'!$Y107))</f>
        <v>0</v>
      </c>
      <c r="DY108">
        <f>DY$2*EXP(- DY$1 * ($B108*_c1+$C108*_c2+$D108*_c3+'Input spectra'!$Y107))</f>
        <v>0</v>
      </c>
      <c r="DZ108">
        <f>DZ$2*EXP(- DZ$1 * ($B108*_c1+$C108*_c2+$D108*_c3+'Input spectra'!$Y107))</f>
        <v>0</v>
      </c>
      <c r="EA108">
        <f>EA$2*EXP(- EA$1 * ($B108*_c1+$C108*_c2+$D108*_c3+'Input spectra'!$Y107))</f>
        <v>0</v>
      </c>
      <c r="EB108">
        <f>EB$2*EXP(- EB$1 * ($B108*_c1+$C108*_c2+$D108*_c3+'Input spectra'!$Y107))</f>
        <v>0</v>
      </c>
      <c r="EC108">
        <f>EC$2*EXP(- EC$1 * ($B108*_c1+$C108*_c2+$D108*_c3+'Input spectra'!$Y107))</f>
        <v>0</v>
      </c>
      <c r="ED108">
        <f>ED$2*EXP(- ED$1 * ($B108*_c1+$C108*_c2+$D108*_c3+'Input spectra'!$Y107))</f>
        <v>0</v>
      </c>
      <c r="EE108">
        <f>EE$2*EXP(- EE$1 * ($B108*_c1+$C108*_c2+$D108*_c3+'Input spectra'!$Y107))</f>
        <v>0</v>
      </c>
      <c r="EF108">
        <f>EF$2*EXP(- EF$1 * ($B108*_c1+$C108*_c2+$D108*_c3+'Input spectra'!$Y107))</f>
        <v>0</v>
      </c>
      <c r="EG108">
        <f>EG$2*EXP(- EG$1 * ($B108*_c1+$C108*_c2+$D108*_c3+'Input spectra'!$Y107))</f>
        <v>0</v>
      </c>
      <c r="EH108">
        <f>EH$2*EXP(- EH$1 * ($B108*_c1+$C108*_c2+$D108*_c3+'Input spectra'!$Y107))</f>
        <v>0</v>
      </c>
      <c r="EI108">
        <f>EI$2*EXP(- EI$1 * ($B108*_c1+$C108*_c2+$D108*_c3+'Input spectra'!$Y107))</f>
        <v>0</v>
      </c>
      <c r="EJ108">
        <f>EJ$2*EXP(- EJ$1 * ($B108*_c1+$C108*_c2+$D108*_c3+'Input spectra'!$Y107))</f>
        <v>0</v>
      </c>
      <c r="EK108">
        <f>EK$2*EXP(- EK$1 * ($B108*_c1+$C108*_c2+$D108*_c3+'Input spectra'!$Y107))</f>
        <v>0</v>
      </c>
      <c r="EL108">
        <f>EL$2*EXP(- EL$1 * ($B108*_c1+$C108*_c2+$D108*_c3+'Input spectra'!$Y107))</f>
        <v>0</v>
      </c>
      <c r="EM108">
        <f>EM$2*EXP(- EM$1 * ($B108*_c1+$C108*_c2+$D108*_c3+'Input spectra'!$Y107))</f>
        <v>0</v>
      </c>
      <c r="EN108">
        <f>EN$2*EXP(- EN$1 * ($B108*_c1+$C108*_c2+$D108*_c3+'Input spectra'!$Y107))</f>
        <v>0</v>
      </c>
      <c r="EO108">
        <f>EO$2*EXP(- EO$1 * ($B108*_c1+$C108*_c2+$D108*_c3+'Input spectra'!$Y107))</f>
        <v>0</v>
      </c>
      <c r="EP108">
        <f>EP$2*EXP(- EP$1 * ($B108*_c1+$C108*_c2+$D108*_c3+'Input spectra'!$Y107))</f>
        <v>0</v>
      </c>
      <c r="EQ108">
        <f>EQ$2*EXP(- EQ$1 * ($B108*_c1+$C108*_c2+$D108*_c3+'Input spectra'!$Y107))</f>
        <v>0</v>
      </c>
      <c r="ER108">
        <f>ER$2*EXP(- ER$1 * ($B108*_c1+$C108*_c2+$D108*_c3+'Input spectra'!$Y107))</f>
        <v>0</v>
      </c>
      <c r="ES108">
        <f>ES$2*EXP(- ES$1 * ($B108*_c1+$C108*_c2+$D108*_c3+'Input spectra'!$Y107))</f>
        <v>0</v>
      </c>
      <c r="ET108">
        <f>ET$2*EXP(- ET$1 * ($B108*_c1+$C108*_c2+$D108*_c3+'Input spectra'!$Y107))</f>
        <v>0</v>
      </c>
      <c r="EU108">
        <f>EU$2*EXP(- EU$1 * ($B108*_c1+$C108*_c2+$D108*_c3+'Input spectra'!$Y107))</f>
        <v>0</v>
      </c>
      <c r="EV108">
        <f>EV$2*EXP(- EV$1 * ($B108*_c1+$C108*_c2+$D108*_c3+'Input spectra'!$Y107))</f>
        <v>0</v>
      </c>
      <c r="EW108">
        <f>EW$2*EXP(- EW$1 * ($B108*_c1+$C108*_c2+$D108*_c3+'Input spectra'!$Y107))</f>
        <v>0</v>
      </c>
      <c r="EX108">
        <f>EX$2*EXP(- EX$1 * ($B108*_c1+$C108*_c2+$D108*_c3+'Input spectra'!$Y107))</f>
        <v>0</v>
      </c>
      <c r="EY108">
        <f>EY$2*EXP(- EY$1 * ($B108*_c1+$C108*_c2+$D108*_c3+'Input spectra'!$Y107))</f>
        <v>0</v>
      </c>
      <c r="FA108">
        <f t="shared" si="1"/>
        <v>0.87810796243878797</v>
      </c>
      <c r="FD108">
        <f>(1-EXP(-($B108*_c1+$C108*_c2+$D108*_c3+'Input spectra'!$Y107)*_t))/2</f>
        <v>1.1298803713001515E-2</v>
      </c>
      <c r="FE108">
        <f>LN(1-FD108)/(-($B108*_c1+$C108*_c2+$D108*_c3+'Input spectra'!$Y107))</f>
        <v>0.2485714782050705</v>
      </c>
    </row>
    <row r="109" spans="1:161" x14ac:dyDescent="0.25">
      <c r="A109">
        <v>810</v>
      </c>
      <c r="B109">
        <f>'Input spectra'!B108</f>
        <v>0</v>
      </c>
      <c r="C109">
        <f>'Input spectra'!D108</f>
        <v>0</v>
      </c>
      <c r="D109">
        <f>'Input spectra'!F108</f>
        <v>0</v>
      </c>
      <c r="E109">
        <f>E$2*EXP(- E$1 * ($B109*_c1+$C109*_c2+$D109*_c3+'Input spectra'!$Y108))</f>
        <v>2.0653927966864227E-2</v>
      </c>
      <c r="F109">
        <f>F$2*EXP(- F$1 * ($B109*_c1+$C109*_c2+$D109*_c3+'Input spectra'!$Y108))</f>
        <v>2.0409392628339448E-2</v>
      </c>
      <c r="G109">
        <f>G$2*EXP(- G$1 * ($B109*_c1+$C109*_c2+$D109*_c3+'Input spectra'!$Y108))</f>
        <v>2.0166667142768196E-2</v>
      </c>
      <c r="H109">
        <f>H$2*EXP(- H$1 * ($B109*_c1+$C109*_c2+$D109*_c3+'Input spectra'!$Y108))</f>
        <v>1.9925740046871972E-2</v>
      </c>
      <c r="I109">
        <f>I$2*EXP(- I$1 * ($B109*_c1+$C109*_c2+$D109*_c3+'Input spectra'!$Y108))</f>
        <v>1.9686599944478331E-2</v>
      </c>
      <c r="J109">
        <f>J$2*EXP(- J$1 * ($B109*_c1+$C109*_c2+$D109*_c3+'Input spectra'!$Y108))</f>
        <v>1.9449235506146339E-2</v>
      </c>
      <c r="K109">
        <f>K$2*EXP(- K$1 * ($B109*_c1+$C109*_c2+$D109*_c3+'Input spectra'!$Y108))</f>
        <v>1.9213635468794076E-2</v>
      </c>
      <c r="L109">
        <f>L$2*EXP(- L$1 * ($B109*_c1+$C109*_c2+$D109*_c3+'Input spectra'!$Y108))</f>
        <v>1.8979788635328104E-2</v>
      </c>
      <c r="M109">
        <f>M$2*EXP(- M$1 * ($B109*_c1+$C109*_c2+$D109*_c3+'Input spectra'!$Y108))</f>
        <v>1.8747683874274997E-2</v>
      </c>
      <c r="N109">
        <f>N$2*EXP(- N$1 * ($B109*_c1+$C109*_c2+$D109*_c3+'Input spectra'!$Y108))</f>
        <v>1.8517310119414827E-2</v>
      </c>
      <c r="O109">
        <f>O$2*EXP(- O$1 * ($B109*_c1+$C109*_c2+$D109*_c3+'Input spectra'!$Y108))</f>
        <v>1.8288656369416637E-2</v>
      </c>
      <c r="P109">
        <f>P$2*EXP(- P$1 * ($B109*_c1+$C109*_c2+$D109*_c3+'Input spectra'!$Y108))</f>
        <v>1.8061711687475886E-2</v>
      </c>
      <c r="Q109">
        <f>Q$2*EXP(- Q$1 * ($B109*_c1+$C109*_c2+$D109*_c3+'Input spectra'!$Y108))</f>
        <v>1.7836465200953871E-2</v>
      </c>
      <c r="R109">
        <f>R$2*EXP(- R$1 * ($B109*_c1+$C109*_c2+$D109*_c3+'Input spectra'!$Y108))</f>
        <v>1.7612906101019087E-2</v>
      </c>
      <c r="S109">
        <f>S$2*EXP(- S$1 * ($B109*_c1+$C109*_c2+$D109*_c3+'Input spectra'!$Y108))</f>
        <v>1.7391023642290504E-2</v>
      </c>
      <c r="T109">
        <f>T$2*EXP(- T$1 * ($B109*_c1+$C109*_c2+$D109*_c3+'Input spectra'!$Y108))</f>
        <v>1.7170807142482838E-2</v>
      </c>
      <c r="U109">
        <f>U$2*EXP(- U$1 * ($B109*_c1+$C109*_c2+$D109*_c3+'Input spectra'!$Y108))</f>
        <v>1.6952245982053679E-2</v>
      </c>
      <c r="V109">
        <f>V$2*EXP(- V$1 * ($B109*_c1+$C109*_c2+$D109*_c3+'Input spectra'!$Y108))</f>
        <v>1.6735329603852534E-2</v>
      </c>
      <c r="W109">
        <f>W$2*EXP(- W$1 * ($B109*_c1+$C109*_c2+$D109*_c3+'Input spectra'!$Y108))</f>
        <v>1.6520047512771838E-2</v>
      </c>
      <c r="X109">
        <f>X$2*EXP(- X$1 * ($B109*_c1+$C109*_c2+$D109*_c3+'Input spectra'!$Y108))</f>
        <v>1.630638927539976E-2</v>
      </c>
      <c r="Y109">
        <f>Y$2*EXP(- Y$1 * ($B109*_c1+$C109*_c2+$D109*_c3+'Input spectra'!$Y108))</f>
        <v>1.6094344519674952E-2</v>
      </c>
      <c r="Z109">
        <f>Z$2*EXP(- Z$1 * ($B109*_c1+$C109*_c2+$D109*_c3+'Input spectra'!$Y108))</f>
        <v>1.588390293454315E-2</v>
      </c>
      <c r="AA109">
        <f>AA$2*EXP(- AA$1 * ($B109*_c1+$C109*_c2+$D109*_c3+'Input spectra'!$Y108))</f>
        <v>1.5675054269615633E-2</v>
      </c>
      <c r="AB109">
        <f>AB$2*EXP(- AB$1 * ($B109*_c1+$C109*_c2+$D109*_c3+'Input spectra'!$Y108))</f>
        <v>1.5467788334829528E-2</v>
      </c>
      <c r="AC109">
        <f>AC$2*EXP(- AC$1 * ($B109*_c1+$C109*_c2+$D109*_c3+'Input spectra'!$Y108))</f>
        <v>1.5262095000109971E-2</v>
      </c>
      <c r="AD109">
        <f>AD$2*EXP(- AD$1 * ($B109*_c1+$C109*_c2+$D109*_c3+'Input spectra'!$Y108))</f>
        <v>1.5057964195034084E-2</v>
      </c>
      <c r="AE109">
        <f>AE$2*EXP(- AE$1 * ($B109*_c1+$C109*_c2+$D109*_c3+'Input spectra'!$Y108))</f>
        <v>1.485538590849677E-2</v>
      </c>
      <c r="AF109">
        <f>AF$2*EXP(- AF$1 * ($B109*_c1+$C109*_c2+$D109*_c3+'Input spectra'!$Y108))</f>
        <v>1.4654350188378339E-2</v>
      </c>
      <c r="AG109">
        <f>AG$2*EXP(- AG$1 * ($B109*_c1+$C109*_c2+$D109*_c3+'Input spectra'!$Y108))</f>
        <v>1.4454847141213919E-2</v>
      </c>
      <c r="AH109">
        <f>AH$2*EXP(- AH$1 * ($B109*_c1+$C109*_c2+$D109*_c3+'Input spectra'!$Y108))</f>
        <v>1.425686693186465E-2</v>
      </c>
      <c r="AI109">
        <f>AI$2*EXP(- AI$1 * ($B109*_c1+$C109*_c2+$D109*_c3+'Input spectra'!$Y108))</f>
        <v>1.4060399783190701E-2</v>
      </c>
      <c r="AJ109">
        <f>AJ$2*EXP(- AJ$1 * ($B109*_c1+$C109*_c2+$D109*_c3+'Input spectra'!$Y108))</f>
        <v>1.3865435975726009E-2</v>
      </c>
      <c r="AK109">
        <f>AK$2*EXP(- AK$1 * ($B109*_c1+$C109*_c2+$D109*_c3+'Input spectra'!$Y108))</f>
        <v>1.3671965847354825E-2</v>
      </c>
      <c r="AL109">
        <f>AL$2*EXP(- AL$1 * ($B109*_c1+$C109*_c2+$D109*_c3+'Input spectra'!$Y108))</f>
        <v>1.347997979298997E-2</v>
      </c>
      <c r="AM109">
        <f>AM$2*EXP(- AM$1 * ($B109*_c1+$C109*_c2+$D109*_c3+'Input spectra'!$Y108))</f>
        <v>1.3289468264252886E-2</v>
      </c>
      <c r="AN109">
        <f>AN$2*EXP(- AN$1 * ($B109*_c1+$C109*_c2+$D109*_c3+'Input spectra'!$Y108))</f>
        <v>1.3100421769155397E-2</v>
      </c>
      <c r="AO109">
        <f>AO$2*EXP(- AO$1 * ($B109*_c1+$C109*_c2+$D109*_c3+'Input spectra'!$Y108))</f>
        <v>1.2912830871783175E-2</v>
      </c>
      <c r="AP109">
        <f>AP$2*EXP(- AP$1 * ($B109*_c1+$C109*_c2+$D109*_c3+'Input spectra'!$Y108))</f>
        <v>1.2726686191980979E-2</v>
      </c>
      <c r="AQ109">
        <f>AQ$2*EXP(- AQ$1 * ($B109*_c1+$C109*_c2+$D109*_c3+'Input spectra'!$Y108))</f>
        <v>1.2541978405039546E-2</v>
      </c>
      <c r="AR109">
        <f>AR$2*EXP(- AR$1 * ($B109*_c1+$C109*_c2+$D109*_c3+'Input spectra'!$Y108))</f>
        <v>1.2358698241384213E-2</v>
      </c>
      <c r="AS109">
        <f>AS$2*EXP(- AS$1 * ($B109*_c1+$C109*_c2+$D109*_c3+'Input spectra'!$Y108))</f>
        <v>1.2176836486265228E-2</v>
      </c>
      <c r="AT109">
        <f>AT$2*EXP(- AT$1 * ($B109*_c1+$C109*_c2+$D109*_c3+'Input spectra'!$Y108))</f>
        <v>1.1996383979449736E-2</v>
      </c>
      <c r="AU109">
        <f>AU$2*EXP(- AU$1 * ($B109*_c1+$C109*_c2+$D109*_c3+'Input spectra'!$Y108))</f>
        <v>1.1817331614915419E-2</v>
      </c>
      <c r="AV109">
        <f>AV$2*EXP(- AV$1 * ($B109*_c1+$C109*_c2+$D109*_c3+'Input spectra'!$Y108))</f>
        <v>1.1639670340545858E-2</v>
      </c>
      <c r="AW109">
        <f>AW$2*EXP(- AW$1 * ($B109*_c1+$C109*_c2+$D109*_c3+'Input spectra'!$Y108))</f>
        <v>1.146339115782747E-2</v>
      </c>
      <c r="AX109">
        <f>AX$2*EXP(- AX$1 * ($B109*_c1+$C109*_c2+$D109*_c3+'Input spectra'!$Y108))</f>
        <v>1.1288485121548154E-2</v>
      </c>
      <c r="AY109">
        <f>AY$2*EXP(- AY$1 * ($B109*_c1+$C109*_c2+$D109*_c3+'Input spectra'!$Y108))</f>
        <v>1.0033421882663854E-2</v>
      </c>
      <c r="AZ109">
        <f>AZ$2*EXP(- AZ$1 * ($B109*_c1+$C109*_c2+$D109*_c3+'Input spectra'!$Y108))</f>
        <v>8.5722073839811074E-3</v>
      </c>
      <c r="BA109">
        <f>BA$2*EXP(- BA$1 * ($B109*_c1+$C109*_c2+$D109*_c3+'Input spectra'!$Y108))</f>
        <v>7.7156286992743593E-3</v>
      </c>
      <c r="BB109">
        <f>BB$2*EXP(- BB$1 * ($B109*_c1+$C109*_c2+$D109*_c3+'Input spectra'!$Y108))</f>
        <v>7.0667830358004122E-3</v>
      </c>
      <c r="BC109">
        <f>BC$2*EXP(- BC$1 * ($B109*_c1+$C109*_c2+$D109*_c3+'Input spectra'!$Y108))</f>
        <v>6.5366198607251036E-3</v>
      </c>
      <c r="BD109">
        <f>BD$2*EXP(- BD$1 * ($B109*_c1+$C109*_c2+$D109*_c3+'Input spectra'!$Y108))</f>
        <v>6.0865357851109438E-3</v>
      </c>
      <c r="BE109">
        <f>BE$2*EXP(- BE$1 * ($B109*_c1+$C109*_c2+$D109*_c3+'Input spectra'!$Y108))</f>
        <v>5.6953771161131041E-3</v>
      </c>
      <c r="BF109">
        <f>BF$2*EXP(- BF$1 * ($B109*_c1+$C109*_c2+$D109*_c3+'Input spectra'!$Y108))</f>
        <v>5.3499559430624372E-3</v>
      </c>
      <c r="BG109">
        <f>BG$2*EXP(- BG$1 * ($B109*_c1+$C109*_c2+$D109*_c3+'Input spectra'!$Y108))</f>
        <v>5.0413425060125087E-3</v>
      </c>
      <c r="BH109">
        <f>BH$2*EXP(- BH$1 * ($B109*_c1+$C109*_c2+$D109*_c3+'Input spectra'!$Y108))</f>
        <v>4.7631324185458479E-3</v>
      </c>
      <c r="BI109">
        <f>BI$2*EXP(- BI$1 * ($B109*_c1+$C109*_c2+$D109*_c3+'Input spectra'!$Y108))</f>
        <v>4.5105341111796845E-3</v>
      </c>
      <c r="BJ109">
        <f>BJ$2*EXP(- BJ$1 * ($B109*_c1+$C109*_c2+$D109*_c3+'Input spectra'!$Y108))</f>
        <v>4.2798448870304019E-3</v>
      </c>
      <c r="BK109">
        <f>BK$2*EXP(- BK$1 * ($B109*_c1+$C109*_c2+$D109*_c3+'Input spectra'!$Y108))</f>
        <v>4.0681296806624207E-3</v>
      </c>
      <c r="BL109">
        <f>BL$2*EXP(- BL$1 * ($B109*_c1+$C109*_c2+$D109*_c3+'Input spectra'!$Y108))</f>
        <v>3.8730136395985913E-3</v>
      </c>
      <c r="BM109">
        <f>BM$2*EXP(- BM$1 * ($B109*_c1+$C109*_c2+$D109*_c3+'Input spectra'!$Y108))</f>
        <v>3.6925424736860084E-3</v>
      </c>
      <c r="BN109">
        <f>BN$2*EXP(- BN$1 * ($B109*_c1+$C109*_c2+$D109*_c3+'Input spectra'!$Y108))</f>
        <v>3.5250851238778193E-3</v>
      </c>
      <c r="BO109">
        <f>BO$2*EXP(- BO$1 * ($B109*_c1+$C109*_c2+$D109*_c3+'Input spectra'!$Y108))</f>
        <v>3.3692639281558178E-3</v>
      </c>
      <c r="BP109">
        <f>BP$2*EXP(- BP$1 * ($B109*_c1+$C109*_c2+$D109*_c3+'Input spectra'!$Y108))</f>
        <v>3.2239032631551407E-3</v>
      </c>
      <c r="BQ109">
        <f>BQ$2*EXP(- BQ$1 * ($B109*_c1+$C109*_c2+$D109*_c3+'Input spectra'!$Y108))</f>
        <v>3.0879909616898815E-3</v>
      </c>
      <c r="BR109">
        <f>BR$2*EXP(- BR$1 * ($B109*_c1+$C109*_c2+$D109*_c3+'Input spectra'!$Y108))</f>
        <v>2.960648787399346E-3</v>
      </c>
      <c r="BS109">
        <f>BS$2*EXP(- BS$1 * ($B109*_c1+$C109*_c2+$D109*_c3+'Input spectra'!$Y108))</f>
        <v>2.8411094714490413E-3</v>
      </c>
      <c r="BT109">
        <f>BT$2*EXP(- BT$1 * ($B109*_c1+$C109*_c2+$D109*_c3+'Input spectra'!$Y108))</f>
        <v>2.7286985956554281E-3</v>
      </c>
      <c r="BU109">
        <f>BU$2*EXP(- BU$1 * ($B109*_c1+$C109*_c2+$D109*_c3+'Input spectra'!$Y108))</f>
        <v>2.6228201164375411E-3</v>
      </c>
      <c r="BV109">
        <f>BV$2*EXP(- BV$1 * ($B109*_c1+$C109*_c2+$D109*_c3+'Input spectra'!$Y108))</f>
        <v>2.5229446658378099E-3</v>
      </c>
      <c r="BW109">
        <f>BW$2*EXP(- BW$1 * ($B109*_c1+$C109*_c2+$D109*_c3+'Input spectra'!$Y108))</f>
        <v>2.4285999999231673E-3</v>
      </c>
      <c r="BX109">
        <f>BX$2*EXP(- BX$1 * ($B109*_c1+$C109*_c2+$D109*_c3+'Input spectra'!$Y108))</f>
        <v>2.3393631282686241E-3</v>
      </c>
      <c r="BY109">
        <f>BY$2*EXP(- BY$1 * ($B109*_c1+$C109*_c2+$D109*_c3+'Input spectra'!$Y108))</f>
        <v>2.2548537742836865E-3</v>
      </c>
      <c r="BZ109">
        <f>BZ$2*EXP(- BZ$1 * ($B109*_c1+$C109*_c2+$D109*_c3+'Input spectra'!$Y108))</f>
        <v>2.1747288998937458E-3</v>
      </c>
      <c r="CA109">
        <f>CA$2*EXP(- CA$1 * ($B109*_c1+$C109*_c2+$D109*_c3+'Input spectra'!$Y108))</f>
        <v>2.0986780894059337E-3</v>
      </c>
      <c r="CB109">
        <f>CB$2*EXP(- CB$1 * ($B109*_c1+$C109*_c2+$D109*_c3+'Input spectra'!$Y108))</f>
        <v>2.0264196328789235E-3</v>
      </c>
      <c r="CC109">
        <f>CC$2*EXP(- CC$1 * ($B109*_c1+$C109*_c2+$D109*_c3+'Input spectra'!$Y108))</f>
        <v>1.9576971834771358E-3</v>
      </c>
      <c r="CD109">
        <f>CD$2*EXP(- CD$1 * ($B109*_c1+$C109*_c2+$D109*_c3+'Input spectra'!$Y108))</f>
        <v>1.8922768892324488E-3</v>
      </c>
      <c r="CE109">
        <f>CE$2*EXP(- CE$1 * ($B109*_c1+$C109*_c2+$D109*_c3+'Input spectra'!$Y108))</f>
        <v>1.8299449195434006E-3</v>
      </c>
      <c r="CF109">
        <f>CF$2*EXP(- CF$1 * ($B109*_c1+$C109*_c2+$D109*_c3+'Input spectra'!$Y108))</f>
        <v>1.7705053221649782E-3</v>
      </c>
      <c r="CG109">
        <f>CG$2*EXP(- CG$1 * ($B109*_c1+$C109*_c2+$D109*_c3+'Input spectra'!$Y108))</f>
        <v>1.713778158498606E-3</v>
      </c>
      <c r="CH109">
        <f>CH$2*EXP(- CH$1 * ($B109*_c1+$C109*_c2+$D109*_c3+'Input spectra'!$Y108))</f>
        <v>1.659597874495724E-3</v>
      </c>
      <c r="CI109">
        <f>CI$2*EXP(- CI$1 * ($B109*_c1+$C109*_c2+$D109*_c3+'Input spectra'!$Y108))</f>
        <v>1.6078118720383814E-3</v>
      </c>
      <c r="CJ109">
        <f>CJ$2*EXP(- CJ$1 * ($B109*_c1+$C109*_c2+$D109*_c3+'Input spectra'!$Y108))</f>
        <v>1.5582792517020343E-3</v>
      </c>
      <c r="CK109">
        <f>CK$2*EXP(- CK$1 * ($B109*_c1+$C109*_c2+$D109*_c3+'Input spectra'!$Y108))</f>
        <v>1.5108697026737291E-3</v>
      </c>
      <c r="CL109">
        <f>CL$2*EXP(- CL$1 * ($B109*_c1+$C109*_c2+$D109*_c3+'Input spectra'!$Y108))</f>
        <v>1.4654625195462596E-3</v>
      </c>
      <c r="CM109">
        <f>CM$2*EXP(- CM$1 * ($B109*_c1+$C109*_c2+$D109*_c3+'Input spectra'!$Y108))</f>
        <v>1.4219457289292563E-3</v>
      </c>
      <c r="CN109">
        <f>CN$2*EXP(- CN$1 * ($B109*_c1+$C109*_c2+$D109*_c3+'Input spectra'!$Y108))</f>
        <v>1.3802153114603009E-3</v>
      </c>
      <c r="CO109">
        <f>CO$2*EXP(- CO$1 * ($B109*_c1+$C109*_c2+$D109*_c3+'Input spectra'!$Y108))</f>
        <v>1.3401745069786062E-3</v>
      </c>
      <c r="CP109">
        <f>CP$2*EXP(- CP$1 * ($B109*_c1+$C109*_c2+$D109*_c3+'Input spectra'!$Y108))</f>
        <v>1.3017331924306595E-3</v>
      </c>
      <c r="CQ109">
        <f>CQ$2*EXP(- CQ$1 * ($B109*_c1+$C109*_c2+$D109*_c3+'Input spectra'!$Y108))</f>
        <v>1.264807323582436E-3</v>
      </c>
      <c r="CR109">
        <f>CR$2*EXP(- CR$1 * ($B109*_c1+$C109*_c2+$D109*_c3+'Input spectra'!$Y108))</f>
        <v>1.2293184328724094E-3</v>
      </c>
      <c r="CS109">
        <f>CS$2*EXP(- CS$1 * ($B109*_c1+$C109*_c2+$D109*_c3+'Input spectra'!$Y108))</f>
        <v>7.9135079530270576E-4</v>
      </c>
      <c r="CT109">
        <f>CT$2*EXP(- CT$1 * ($B109*_c1+$C109*_c2+$D109*_c3+'Input spectra'!$Y108))</f>
        <v>5.1391046451188503E-4</v>
      </c>
      <c r="CU109">
        <f>CU$2*EXP(- CU$1 * ($B109*_c1+$C109*_c2+$D109*_c3+'Input spectra'!$Y108))</f>
        <v>3.5584446240217912E-4</v>
      </c>
      <c r="CV109">
        <f>CV$2*EXP(- CV$1 * ($B109*_c1+$C109*_c2+$D109*_c3+'Input spectra'!$Y108))</f>
        <v>2.4750581293230299E-4</v>
      </c>
      <c r="CW109">
        <f>CW$2*EXP(- CW$1 * ($B109*_c1+$C109*_c2+$D109*_c3+'Input spectra'!$Y108))</f>
        <v>1.6897094050171528E-4</v>
      </c>
      <c r="CX109">
        <f>CX$2*EXP(- CX$1 * ($B109*_c1+$C109*_c2+$D109*_c3+'Input spectra'!$Y108))</f>
        <v>1.1105489164747668E-4</v>
      </c>
      <c r="CY109">
        <f>CY$2*EXP(- CY$1 * ($B109*_c1+$C109*_c2+$D109*_c3+'Input spectra'!$Y108))</f>
        <v>6.8572698359102433E-5</v>
      </c>
      <c r="CZ109">
        <f>CZ$2*EXP(- CZ$1 * ($B109*_c1+$C109*_c2+$D109*_c3+'Input spectra'!$Y108))</f>
        <v>3.8232325048839322E-5</v>
      </c>
      <c r="DA109">
        <f>DA$2*EXP(- DA$1 * ($B109*_c1+$C109*_c2+$D109*_c3+'Input spectra'!$Y108))</f>
        <v>1.7774689648117269E-5</v>
      </c>
      <c r="DB109">
        <f>DB$2*EXP(- DB$1 * ($B109*_c1+$C109*_c2+$D109*_c3+'Input spectra'!$Y108))</f>
        <v>5.5612527606453986E-6</v>
      </c>
      <c r="DC109">
        <f>DC$2*EXP(- DC$1 * ($B109*_c1+$C109*_c2+$D109*_c3+'Input spectra'!$Y108))</f>
        <v>3.5319976226935605E-7</v>
      </c>
      <c r="DD109">
        <f>DD$2*EXP(- DD$1 * ($B109*_c1+$C109*_c2+$D109*_c3+'Input spectra'!$Y108))</f>
        <v>0</v>
      </c>
      <c r="DE109">
        <f>DE$2*EXP(- DE$1 * ($B109*_c1+$C109*_c2+$D109*_c3+'Input spectra'!$Y108))</f>
        <v>0</v>
      </c>
      <c r="DF109">
        <f>DF$2*EXP(- DF$1 * ($B109*_c1+$C109*_c2+$D109*_c3+'Input spectra'!$Y108))</f>
        <v>0</v>
      </c>
      <c r="DG109">
        <f>DG$2*EXP(- DG$1 * ($B109*_c1+$C109*_c2+$D109*_c3+'Input spectra'!$Y108))</f>
        <v>0</v>
      </c>
      <c r="DH109">
        <f>DH$2*EXP(- DH$1 * ($B109*_c1+$C109*_c2+$D109*_c3+'Input spectra'!$Y108))</f>
        <v>0</v>
      </c>
      <c r="DI109">
        <f>DI$2*EXP(- DI$1 * ($B109*_c1+$C109*_c2+$D109*_c3+'Input spectra'!$Y108))</f>
        <v>0</v>
      </c>
      <c r="DJ109">
        <f>DJ$2*EXP(- DJ$1 * ($B109*_c1+$C109*_c2+$D109*_c3+'Input spectra'!$Y108))</f>
        <v>0</v>
      </c>
      <c r="DK109">
        <f>DK$2*EXP(- DK$1 * ($B109*_c1+$C109*_c2+$D109*_c3+'Input spectra'!$Y108))</f>
        <v>0</v>
      </c>
      <c r="DL109">
        <f>DL$2*EXP(- DL$1 * ($B109*_c1+$C109*_c2+$D109*_c3+'Input spectra'!$Y108))</f>
        <v>0</v>
      </c>
      <c r="DM109">
        <f>DM$2*EXP(- DM$1 * ($B109*_c1+$C109*_c2+$D109*_c3+'Input spectra'!$Y108))</f>
        <v>0</v>
      </c>
      <c r="DN109">
        <f>DN$2*EXP(- DN$1 * ($B109*_c1+$C109*_c2+$D109*_c3+'Input spectra'!$Y108))</f>
        <v>0</v>
      </c>
      <c r="DO109">
        <f>DO$2*EXP(- DO$1 * ($B109*_c1+$C109*_c2+$D109*_c3+'Input spectra'!$Y108))</f>
        <v>0</v>
      </c>
      <c r="DP109">
        <f>DP$2*EXP(- DP$1 * ($B109*_c1+$C109*_c2+$D109*_c3+'Input spectra'!$Y108))</f>
        <v>0</v>
      </c>
      <c r="DQ109">
        <f>DQ$2*EXP(- DQ$1 * ($B109*_c1+$C109*_c2+$D109*_c3+'Input spectra'!$Y108))</f>
        <v>0</v>
      </c>
      <c r="DR109">
        <f>DR$2*EXP(- DR$1 * ($B109*_c1+$C109*_c2+$D109*_c3+'Input spectra'!$Y108))</f>
        <v>0</v>
      </c>
      <c r="DS109">
        <f>DS$2*EXP(- DS$1 * ($B109*_c1+$C109*_c2+$D109*_c3+'Input spectra'!$Y108))</f>
        <v>0</v>
      </c>
      <c r="DT109">
        <f>DT$2*EXP(- DT$1 * ($B109*_c1+$C109*_c2+$D109*_c3+'Input spectra'!$Y108))</f>
        <v>0</v>
      </c>
      <c r="DU109">
        <f>DU$2*EXP(- DU$1 * ($B109*_c1+$C109*_c2+$D109*_c3+'Input spectra'!$Y108))</f>
        <v>0</v>
      </c>
      <c r="DV109">
        <f>DV$2*EXP(- DV$1 * ($B109*_c1+$C109*_c2+$D109*_c3+'Input spectra'!$Y108))</f>
        <v>0</v>
      </c>
      <c r="DW109">
        <f>DW$2*EXP(- DW$1 * ($B109*_c1+$C109*_c2+$D109*_c3+'Input spectra'!$Y108))</f>
        <v>0</v>
      </c>
      <c r="DX109">
        <f>DX$2*EXP(- DX$1 * ($B109*_c1+$C109*_c2+$D109*_c3+'Input spectra'!$Y108))</f>
        <v>0</v>
      </c>
      <c r="DY109">
        <f>DY$2*EXP(- DY$1 * ($B109*_c1+$C109*_c2+$D109*_c3+'Input spectra'!$Y108))</f>
        <v>0</v>
      </c>
      <c r="DZ109">
        <f>DZ$2*EXP(- DZ$1 * ($B109*_c1+$C109*_c2+$D109*_c3+'Input spectra'!$Y108))</f>
        <v>0</v>
      </c>
      <c r="EA109">
        <f>EA$2*EXP(- EA$1 * ($B109*_c1+$C109*_c2+$D109*_c3+'Input spectra'!$Y108))</f>
        <v>0</v>
      </c>
      <c r="EB109">
        <f>EB$2*EXP(- EB$1 * ($B109*_c1+$C109*_c2+$D109*_c3+'Input spectra'!$Y108))</f>
        <v>0</v>
      </c>
      <c r="EC109">
        <f>EC$2*EXP(- EC$1 * ($B109*_c1+$C109*_c2+$D109*_c3+'Input spectra'!$Y108))</f>
        <v>0</v>
      </c>
      <c r="ED109">
        <f>ED$2*EXP(- ED$1 * ($B109*_c1+$C109*_c2+$D109*_c3+'Input spectra'!$Y108))</f>
        <v>0</v>
      </c>
      <c r="EE109">
        <f>EE$2*EXP(- EE$1 * ($B109*_c1+$C109*_c2+$D109*_c3+'Input spectra'!$Y108))</f>
        <v>0</v>
      </c>
      <c r="EF109">
        <f>EF$2*EXP(- EF$1 * ($B109*_c1+$C109*_c2+$D109*_c3+'Input spectra'!$Y108))</f>
        <v>0</v>
      </c>
      <c r="EG109">
        <f>EG$2*EXP(- EG$1 * ($B109*_c1+$C109*_c2+$D109*_c3+'Input spectra'!$Y108))</f>
        <v>0</v>
      </c>
      <c r="EH109">
        <f>EH$2*EXP(- EH$1 * ($B109*_c1+$C109*_c2+$D109*_c3+'Input spectra'!$Y108))</f>
        <v>0</v>
      </c>
      <c r="EI109">
        <f>EI$2*EXP(- EI$1 * ($B109*_c1+$C109*_c2+$D109*_c3+'Input spectra'!$Y108))</f>
        <v>0</v>
      </c>
      <c r="EJ109">
        <f>EJ$2*EXP(- EJ$1 * ($B109*_c1+$C109*_c2+$D109*_c3+'Input spectra'!$Y108))</f>
        <v>0</v>
      </c>
      <c r="EK109">
        <f>EK$2*EXP(- EK$1 * ($B109*_c1+$C109*_c2+$D109*_c3+'Input spectra'!$Y108))</f>
        <v>0</v>
      </c>
      <c r="EL109">
        <f>EL$2*EXP(- EL$1 * ($B109*_c1+$C109*_c2+$D109*_c3+'Input spectra'!$Y108))</f>
        <v>0</v>
      </c>
      <c r="EM109">
        <f>EM$2*EXP(- EM$1 * ($B109*_c1+$C109*_c2+$D109*_c3+'Input spectra'!$Y108))</f>
        <v>0</v>
      </c>
      <c r="EN109">
        <f>EN$2*EXP(- EN$1 * ($B109*_c1+$C109*_c2+$D109*_c3+'Input spectra'!$Y108))</f>
        <v>0</v>
      </c>
      <c r="EO109">
        <f>EO$2*EXP(- EO$1 * ($B109*_c1+$C109*_c2+$D109*_c3+'Input spectra'!$Y108))</f>
        <v>0</v>
      </c>
      <c r="EP109">
        <f>EP$2*EXP(- EP$1 * ($B109*_c1+$C109*_c2+$D109*_c3+'Input spectra'!$Y108))</f>
        <v>0</v>
      </c>
      <c r="EQ109">
        <f>EQ$2*EXP(- EQ$1 * ($B109*_c1+$C109*_c2+$D109*_c3+'Input spectra'!$Y108))</f>
        <v>0</v>
      </c>
      <c r="ER109">
        <f>ER$2*EXP(- ER$1 * ($B109*_c1+$C109*_c2+$D109*_c3+'Input spectra'!$Y108))</f>
        <v>0</v>
      </c>
      <c r="ES109">
        <f>ES$2*EXP(- ES$1 * ($B109*_c1+$C109*_c2+$D109*_c3+'Input spectra'!$Y108))</f>
        <v>0</v>
      </c>
      <c r="ET109">
        <f>ET$2*EXP(- ET$1 * ($B109*_c1+$C109*_c2+$D109*_c3+'Input spectra'!$Y108))</f>
        <v>0</v>
      </c>
      <c r="EU109">
        <f>EU$2*EXP(- EU$1 * ($B109*_c1+$C109*_c2+$D109*_c3+'Input spectra'!$Y108))</f>
        <v>0</v>
      </c>
      <c r="EV109">
        <f>EV$2*EXP(- EV$1 * ($B109*_c1+$C109*_c2+$D109*_c3+'Input spectra'!$Y108))</f>
        <v>0</v>
      </c>
      <c r="EW109">
        <f>EW$2*EXP(- EW$1 * ($B109*_c1+$C109*_c2+$D109*_c3+'Input spectra'!$Y108))</f>
        <v>0</v>
      </c>
      <c r="EX109">
        <f>EX$2*EXP(- EX$1 * ($B109*_c1+$C109*_c2+$D109*_c3+'Input spectra'!$Y108))</f>
        <v>0</v>
      </c>
      <c r="EY109">
        <f>EY$2*EXP(- EY$1 * ($B109*_c1+$C109*_c2+$D109*_c3+'Input spectra'!$Y108))</f>
        <v>0</v>
      </c>
      <c r="FA109">
        <f t="shared" si="1"/>
        <v>0.87739185470243009</v>
      </c>
      <c r="FD109">
        <f>(1-EXP(-($B109*_c1+$C109*_c2+$D109*_c3+'Input spectra'!$Y108)*_t))/2</f>
        <v>1.1371433346617166E-2</v>
      </c>
      <c r="FE109">
        <f>LN(1-FD109)/(-($B109*_c1+$C109*_c2+$D109*_c3+'Input spectra'!$Y108))</f>
        <v>0.24856218952088777</v>
      </c>
    </row>
    <row r="110" spans="1:161" x14ac:dyDescent="0.25">
      <c r="A110">
        <v>815</v>
      </c>
      <c r="B110">
        <f>'Input spectra'!B109</f>
        <v>0</v>
      </c>
      <c r="C110">
        <f>'Input spectra'!D109</f>
        <v>0</v>
      </c>
      <c r="D110">
        <f>'Input spectra'!F109</f>
        <v>0</v>
      </c>
      <c r="E110">
        <f>E$2*EXP(- E$1 * ($B110*_c1+$C110*_c2+$D110*_c3+'Input spectra'!$Y109))</f>
        <v>2.0653927966864227E-2</v>
      </c>
      <c r="F110">
        <f>F$2*EXP(- F$1 * ($B110*_c1+$C110*_c2+$D110*_c3+'Input spectra'!$Y109))</f>
        <v>2.0408785952993447E-2</v>
      </c>
      <c r="G110">
        <f>G$2*EXP(- G$1 * ($B110*_c1+$C110*_c2+$D110*_c3+'Input spectra'!$Y109))</f>
        <v>2.0165468240071725E-2</v>
      </c>
      <c r="H110">
        <f>H$2*EXP(- H$1 * ($B110*_c1+$C110*_c2+$D110*_c3+'Input spectra'!$Y109))</f>
        <v>1.9923963203808383E-2</v>
      </c>
      <c r="I110">
        <f>I$2*EXP(- I$1 * ($B110*_c1+$C110*_c2+$D110*_c3+'Input spectra'!$Y109))</f>
        <v>1.9684259288383292E-2</v>
      </c>
      <c r="J110">
        <f>J$2*EXP(- J$1 * ($B110*_c1+$C110*_c2+$D110*_c3+'Input spectra'!$Y109))</f>
        <v>1.9446345006062345E-2</v>
      </c>
      <c r="K110">
        <f>K$2*EXP(- K$1 * ($B110*_c1+$C110*_c2+$D110*_c3+'Input spectra'!$Y109))</f>
        <v>1.9210208936814986E-2</v>
      </c>
      <c r="L110">
        <f>L$2*EXP(- L$1 * ($B110*_c1+$C110*_c2+$D110*_c3+'Input spectra'!$Y109))</f>
        <v>1.8975839727933822E-2</v>
      </c>
      <c r="M110">
        <f>M$2*EXP(- M$1 * ($B110*_c1+$C110*_c2+$D110*_c3+'Input spectra'!$Y109))</f>
        <v>1.8743226093656303E-2</v>
      </c>
      <c r="N110">
        <f>N$2*EXP(- N$1 * ($B110*_c1+$C110*_c2+$D110*_c3+'Input spectra'!$Y109))</f>
        <v>1.8512356814788467E-2</v>
      </c>
      <c r="O110">
        <f>O$2*EXP(- O$1 * ($B110*_c1+$C110*_c2+$D110*_c3+'Input spectra'!$Y109))</f>
        <v>1.8283220738330747E-2</v>
      </c>
      <c r="P110">
        <f>P$2*EXP(- P$1 * ($B110*_c1+$C110*_c2+$D110*_c3+'Input spectra'!$Y109))</f>
        <v>1.8055806777105759E-2</v>
      </c>
      <c r="Q110">
        <f>Q$2*EXP(- Q$1 * ($B110*_c1+$C110*_c2+$D110*_c3+'Input spectra'!$Y109))</f>
        <v>1.7830103909388204E-2</v>
      </c>
      <c r="R110">
        <f>R$2*EXP(- R$1 * ($B110*_c1+$C110*_c2+$D110*_c3+'Input spectra'!$Y109))</f>
        <v>1.7606101178536702E-2</v>
      </c>
      <c r="S110">
        <f>S$2*EXP(- S$1 * ($B110*_c1+$C110*_c2+$D110*_c3+'Input spectra'!$Y109))</f>
        <v>1.7383787692627679E-2</v>
      </c>
      <c r="T110">
        <f>T$2*EXP(- T$1 * ($B110*_c1+$C110*_c2+$D110*_c3+'Input spectra'!$Y109))</f>
        <v>1.7163152624091235E-2</v>
      </c>
      <c r="U110">
        <f>U$2*EXP(- U$1 * ($B110*_c1+$C110*_c2+$D110*_c3+'Input spectra'!$Y109))</f>
        <v>1.694418520934899E-2</v>
      </c>
      <c r="V110">
        <f>V$2*EXP(- V$1 * ($B110*_c1+$C110*_c2+$D110*_c3+'Input spectra'!$Y109))</f>
        <v>1.6726874748453906E-2</v>
      </c>
      <c r="W110">
        <f>W$2*EXP(- W$1 * ($B110*_c1+$C110*_c2+$D110*_c3+'Input spectra'!$Y109))</f>
        <v>1.6511210604732075E-2</v>
      </c>
      <c r="X110">
        <f>X$2*EXP(- X$1 * ($B110*_c1+$C110*_c2+$D110*_c3+'Input spectra'!$Y109))</f>
        <v>1.6297182204426466E-2</v>
      </c>
      <c r="Y110">
        <f>Y$2*EXP(- Y$1 * ($B110*_c1+$C110*_c2+$D110*_c3+'Input spectra'!$Y109))</f>
        <v>1.6084779036342575E-2</v>
      </c>
      <c r="Z110">
        <f>Z$2*EXP(- Z$1 * ($B110*_c1+$C110*_c2+$D110*_c3+'Input spectra'!$Y109))</f>
        <v>1.5873990651496073E-2</v>
      </c>
      <c r="AA110">
        <f>AA$2*EXP(- AA$1 * ($B110*_c1+$C110*_c2+$D110*_c3+'Input spectra'!$Y109))</f>
        <v>1.5664806662762307E-2</v>
      </c>
      <c r="AB110">
        <f>AB$2*EXP(- AB$1 * ($B110*_c1+$C110*_c2+$D110*_c3+'Input spectra'!$Y109))</f>
        <v>1.5457216744527741E-2</v>
      </c>
      <c r="AC110">
        <f>AC$2*EXP(- AC$1 * ($B110*_c1+$C110*_c2+$D110*_c3+'Input spectra'!$Y109))</f>
        <v>1.5251210632343318E-2</v>
      </c>
      <c r="AD110">
        <f>AD$2*EXP(- AD$1 * ($B110*_c1+$C110*_c2+$D110*_c3+'Input spectra'!$Y109))</f>
        <v>1.5046778122579678E-2</v>
      </c>
      <c r="AE110">
        <f>AE$2*EXP(- AE$1 * ($B110*_c1+$C110*_c2+$D110*_c3+'Input spectra'!$Y109))</f>
        <v>1.4843909072084261E-2</v>
      </c>
      <c r="AF110">
        <f>AF$2*EXP(- AF$1 * ($B110*_c1+$C110*_c2+$D110*_c3+'Input spectra'!$Y109))</f>
        <v>1.4642593397840308E-2</v>
      </c>
      <c r="AG110">
        <f>AG$2*EXP(- AG$1 * ($B110*_c1+$C110*_c2+$D110*_c3+'Input spectra'!$Y109))</f>
        <v>1.4442821076627694E-2</v>
      </c>
      <c r="AH110">
        <f>AH$2*EXP(- AH$1 * ($B110*_c1+$C110*_c2+$D110*_c3+'Input spectra'!$Y109))</f>
        <v>1.4244582144685604E-2</v>
      </c>
      <c r="AI110">
        <f>AI$2*EXP(- AI$1 * ($B110*_c1+$C110*_c2+$D110*_c3+'Input spectra'!$Y109))</f>
        <v>1.4047866697377098E-2</v>
      </c>
      <c r="AJ110">
        <f>AJ$2*EXP(- AJ$1 * ($B110*_c1+$C110*_c2+$D110*_c3+'Input spectra'!$Y109))</f>
        <v>1.3852664888855443E-2</v>
      </c>
      <c r="AK110">
        <f>AK$2*EXP(- AK$1 * ($B110*_c1+$C110*_c2+$D110*_c3+'Input spectra'!$Y109))</f>
        <v>1.3658966931732323E-2</v>
      </c>
      <c r="AL110">
        <f>AL$2*EXP(- AL$1 * ($B110*_c1+$C110*_c2+$D110*_c3+'Input spectra'!$Y109))</f>
        <v>1.3466763096747804E-2</v>
      </c>
      <c r="AM110">
        <f>AM$2*EXP(- AM$1 * ($B110*_c1+$C110*_c2+$D110*_c3+'Input spectra'!$Y109))</f>
        <v>1.3276043712442164E-2</v>
      </c>
      <c r="AN110">
        <f>AN$2*EXP(- AN$1 * ($B110*_c1+$C110*_c2+$D110*_c3+'Input spectra'!$Y109))</f>
        <v>1.3086799164829459E-2</v>
      </c>
      <c r="AO110">
        <f>AO$2*EXP(- AO$1 * ($B110*_c1+$C110*_c2+$D110*_c3+'Input spectra'!$Y109))</f>
        <v>1.2899019897072893E-2</v>
      </c>
      <c r="AP110">
        <f>AP$2*EXP(- AP$1 * ($B110*_c1+$C110*_c2+$D110*_c3+'Input spectra'!$Y109))</f>
        <v>1.2712696409161978E-2</v>
      </c>
      <c r="AQ110">
        <f>AQ$2*EXP(- AQ$1 * ($B110*_c1+$C110*_c2+$D110*_c3+'Input spectra'!$Y109))</f>
        <v>1.2527819257591437E-2</v>
      </c>
      <c r="AR110">
        <f>AR$2*EXP(- AR$1 * ($B110*_c1+$C110*_c2+$D110*_c3+'Input spectra'!$Y109))</f>
        <v>1.2344379055041836E-2</v>
      </c>
      <c r="AS110">
        <f>AS$2*EXP(- AS$1 * ($B110*_c1+$C110*_c2+$D110*_c3+'Input spectra'!$Y109))</f>
        <v>1.216236647006204E-2</v>
      </c>
      <c r="AT110">
        <f>AT$2*EXP(- AT$1 * ($B110*_c1+$C110*_c2+$D110*_c3+'Input spectra'!$Y109))</f>
        <v>1.1981772226753319E-2</v>
      </c>
      <c r="AU110">
        <f>AU$2*EXP(- AU$1 * ($B110*_c1+$C110*_c2+$D110*_c3+'Input spectra'!$Y109))</f>
        <v>1.1802587104455206E-2</v>
      </c>
      <c r="AV110">
        <f>AV$2*EXP(- AV$1 * ($B110*_c1+$C110*_c2+$D110*_c3+'Input spectra'!$Y109))</f>
        <v>1.1624801937433126E-2</v>
      </c>
      <c r="AW110">
        <f>AW$2*EXP(- AW$1 * ($B110*_c1+$C110*_c2+$D110*_c3+'Input spectra'!$Y109))</f>
        <v>1.1448407614567641E-2</v>
      </c>
      <c r="AX110">
        <f>AX$2*EXP(- AX$1 * ($B110*_c1+$C110*_c2+$D110*_c3+'Input spectra'!$Y109))</f>
        <v>1.1273395079045465E-2</v>
      </c>
      <c r="AY110">
        <f>AY$2*EXP(- AY$1 * ($B110*_c1+$C110*_c2+$D110*_c3+'Input spectra'!$Y109))</f>
        <v>1.0019711715932814E-2</v>
      </c>
      <c r="AZ110">
        <f>AZ$2*EXP(- AZ$1 * ($B110*_c1+$C110*_c2+$D110*_c3+'Input spectra'!$Y109))</f>
        <v>8.560239430162481E-3</v>
      </c>
      <c r="BA110">
        <f>BA$2*EXP(- BA$1 * ($B110*_c1+$C110*_c2+$D110*_c3+'Input spectra'!$Y109))</f>
        <v>7.7046276152588121E-3</v>
      </c>
      <c r="BB110">
        <f>BB$2*EXP(- BB$1 * ($B110*_c1+$C110*_c2+$D110*_c3+'Input spectra'!$Y109))</f>
        <v>7.0564973250123193E-3</v>
      </c>
      <c r="BC110">
        <f>BC$2*EXP(- BC$1 * ($B110*_c1+$C110*_c2+$D110*_c3+'Input spectra'!$Y109))</f>
        <v>6.5269117828576102E-3</v>
      </c>
      <c r="BD110">
        <f>BD$2*EXP(- BD$1 * ($B110*_c1+$C110*_c2+$D110*_c3+'Input spectra'!$Y109))</f>
        <v>6.0773155091370101E-3</v>
      </c>
      <c r="BE110">
        <f>BE$2*EXP(- BE$1 * ($B110*_c1+$C110*_c2+$D110*_c3+'Input spectra'!$Y109))</f>
        <v>5.686580352116154E-3</v>
      </c>
      <c r="BF110">
        <f>BF$2*EXP(- BF$1 * ($B110*_c1+$C110*_c2+$D110*_c3+'Input spectra'!$Y109))</f>
        <v>5.3415339140496162E-3</v>
      </c>
      <c r="BG110">
        <f>BG$2*EXP(- BG$1 * ($B110*_c1+$C110*_c2+$D110*_c3+'Input spectra'!$Y109))</f>
        <v>5.0332566841580521E-3</v>
      </c>
      <c r="BH110">
        <f>BH$2*EXP(- BH$1 * ($B110*_c1+$C110*_c2+$D110*_c3+'Input spectra'!$Y109))</f>
        <v>4.7553514600894766E-3</v>
      </c>
      <c r="BI110">
        <f>BI$2*EXP(- BI$1 * ($B110*_c1+$C110*_c2+$D110*_c3+'Input spectra'!$Y109))</f>
        <v>4.5030319343379336E-3</v>
      </c>
      <c r="BJ110">
        <f>BJ$2*EXP(- BJ$1 * ($B110*_c1+$C110*_c2+$D110*_c3+'Input spectra'!$Y109))</f>
        <v>4.2725993975453007E-3</v>
      </c>
      <c r="BK110">
        <f>BK$2*EXP(- BK$1 * ($B110*_c1+$C110*_c2+$D110*_c3+'Input spectra'!$Y109))</f>
        <v>4.0611218891190345E-3</v>
      </c>
      <c r="BL110">
        <f>BL$2*EXP(- BL$1 * ($B110*_c1+$C110*_c2+$D110*_c3+'Input spectra'!$Y109))</f>
        <v>3.8662270282716848E-3</v>
      </c>
      <c r="BM110">
        <f>BM$2*EXP(- BM$1 * ($B110*_c1+$C110*_c2+$D110*_c3+'Input spectra'!$Y109))</f>
        <v>3.68596252909537E-3</v>
      </c>
      <c r="BN110">
        <f>BN$2*EXP(- BN$1 * ($B110*_c1+$C110*_c2+$D110*_c3+'Input spectra'!$Y109))</f>
        <v>3.5186989832552071E-3</v>
      </c>
      <c r="BO110">
        <f>BO$2*EXP(- BO$1 * ($B110*_c1+$C110*_c2+$D110*_c3+'Input spectra'!$Y109))</f>
        <v>3.3630601065263834E-3</v>
      </c>
      <c r="BP110">
        <f>BP$2*EXP(- BP$1 * ($B110*_c1+$C110*_c2+$D110*_c3+'Input spectra'!$Y109))</f>
        <v>3.2178714389022468E-3</v>
      </c>
      <c r="BQ110">
        <f>BQ$2*EXP(- BQ$1 * ($B110*_c1+$C110*_c2+$D110*_c3+'Input spectra'!$Y109))</f>
        <v>3.0821218054670019E-3</v>
      </c>
      <c r="BR110">
        <f>BR$2*EXP(- BR$1 * ($B110*_c1+$C110*_c2+$D110*_c3+'Input spectra'!$Y109))</f>
        <v>2.9549338237768712E-3</v>
      </c>
      <c r="BS110">
        <f>BS$2*EXP(- BS$1 * ($B110*_c1+$C110*_c2+$D110*_c3+'Input spectra'!$Y109))</f>
        <v>2.8355409656924198E-3</v>
      </c>
      <c r="BT110">
        <f>BT$2*EXP(- BT$1 * ($B110*_c1+$C110*_c2+$D110*_c3+'Input spectra'!$Y109))</f>
        <v>2.7232694600812786E-3</v>
      </c>
      <c r="BU110">
        <f>BU$2*EXP(- BU$1 * ($B110*_c1+$C110*_c2+$D110*_c3+'Input spectra'!$Y109))</f>
        <v>2.6175238322220002E-3</v>
      </c>
      <c r="BV110">
        <f>BV$2*EXP(- BV$1 * ($B110*_c1+$C110*_c2+$D110*_c3+'Input spectra'!$Y109))</f>
        <v>2.5177752171648151E-3</v>
      </c>
      <c r="BW110">
        <f>BW$2*EXP(- BW$1 * ($B110*_c1+$C110*_c2+$D110*_c3+'Input spectra'!$Y109))</f>
        <v>2.4235518180923494E-3</v>
      </c>
      <c r="BX110">
        <f>BX$2*EXP(- BX$1 * ($B110*_c1+$C110*_c2+$D110*_c3+'Input spectra'!$Y109))</f>
        <v>2.334431043919455E-3</v>
      </c>
      <c r="BY110">
        <f>BY$2*EXP(- BY$1 * ($B110*_c1+$C110*_c2+$D110*_c3+'Input spectra'!$Y109))</f>
        <v>2.2500329762921122E-3</v>
      </c>
      <c r="BZ110">
        <f>BZ$2*EXP(- BZ$1 * ($B110*_c1+$C110*_c2+$D110*_c3+'Input spectra'!$Y109))</f>
        <v>2.1700148997987005E-3</v>
      </c>
      <c r="CA110">
        <f>CA$2*EXP(- CA$1 * ($B110*_c1+$C110*_c2+$D110*_c3+'Input spectra'!$Y109))</f>
        <v>2.0940666904528367E-3</v>
      </c>
      <c r="CB110">
        <f>CB$2*EXP(- CB$1 * ($B110*_c1+$C110*_c2+$D110*_c3+'Input spectra'!$Y109))</f>
        <v>2.0219069029443855E-3</v>
      </c>
      <c r="CC110">
        <f>CC$2*EXP(- CC$1 * ($B110*_c1+$C110*_c2+$D110*_c3+'Input spectra'!$Y109))</f>
        <v>1.9532794312770276E-3</v>
      </c>
      <c r="CD110">
        <f>CD$2*EXP(- CD$1 * ($B110*_c1+$C110*_c2+$D110*_c3+'Input spectra'!$Y109))</f>
        <v>1.8879506433239122E-3</v>
      </c>
      <c r="CE110">
        <f>CE$2*EXP(- CE$1 * ($B110*_c1+$C110*_c2+$D110*_c3+'Input spectra'!$Y109))</f>
        <v>1.8257069097173493E-3</v>
      </c>
      <c r="CF110">
        <f>CF$2*EXP(- CF$1 * ($B110*_c1+$C110*_c2+$D110*_c3+'Input spectra'!$Y109))</f>
        <v>1.7663524628943146E-3</v>
      </c>
      <c r="CG110">
        <f>CG$2*EXP(- CG$1 * ($B110*_c1+$C110*_c2+$D110*_c3+'Input spectra'!$Y109))</f>
        <v>1.7097075341627132E-3</v>
      </c>
      <c r="CH110">
        <f>CH$2*EXP(- CH$1 * ($B110*_c1+$C110*_c2+$D110*_c3+'Input spectra'!$Y109))</f>
        <v>1.6556067261466259E-3</v>
      </c>
      <c r="CI110">
        <f>CI$2*EXP(- CI$1 * ($B110*_c1+$C110*_c2+$D110*_c3+'Input spectra'!$Y109))</f>
        <v>1.603897585510566E-3</v>
      </c>
      <c r="CJ110">
        <f>CJ$2*EXP(- CJ$1 * ($B110*_c1+$C110*_c2+$D110*_c3+'Input spectra'!$Y109))</f>
        <v>1.5544393468979885E-3</v>
      </c>
      <c r="CK110">
        <f>CK$2*EXP(- CK$1 * ($B110*_c1+$C110*_c2+$D110*_c3+'Input spectra'!$Y109))</f>
        <v>1.5071018238820523E-3</v>
      </c>
      <c r="CL110">
        <f>CL$2*EXP(- CL$1 * ($B110*_c1+$C110*_c2+$D110*_c3+'Input spectra'!$Y109))</f>
        <v>1.461764426669829E-3</v>
      </c>
      <c r="CM110">
        <f>CM$2*EXP(- CM$1 * ($B110*_c1+$C110*_c2+$D110*_c3+'Input spectra'!$Y109))</f>
        <v>1.4183152895181203E-3</v>
      </c>
      <c r="CN110">
        <f>CN$2*EXP(- CN$1 * ($B110*_c1+$C110*_c2+$D110*_c3+'Input spectra'!$Y109))</f>
        <v>1.3766504934584003E-3</v>
      </c>
      <c r="CO110">
        <f>CO$2*EXP(- CO$1 * ($B110*_c1+$C110*_c2+$D110*_c3+'Input spectra'!$Y109))</f>
        <v>1.3366733721055797E-3</v>
      </c>
      <c r="CP110">
        <f>CP$2*EXP(- CP$1 * ($B110*_c1+$C110*_c2+$D110*_c3+'Input spectra'!$Y109))</f>
        <v>1.2982938901302723E-3</v>
      </c>
      <c r="CQ110">
        <f>CQ$2*EXP(- CQ$1 * ($B110*_c1+$C110*_c2+$D110*_c3+'Input spectra'!$Y109))</f>
        <v>1.2614280854779125E-3</v>
      </c>
      <c r="CR110">
        <f>CR$2*EXP(- CR$1 * ($B110*_c1+$C110*_c2+$D110*_c3+'Input spectra'!$Y109))</f>
        <v>1.2259975676764045E-3</v>
      </c>
      <c r="CS110">
        <f>CS$2*EXP(- CS$1 * ($B110*_c1+$C110*_c2+$D110*_c3+'Input spectra'!$Y109))</f>
        <v>7.8918959072268879E-4</v>
      </c>
      <c r="CT110">
        <f>CT$2*EXP(- CT$1 * ($B110*_c1+$C110*_c2+$D110*_c3+'Input spectra'!$Y109))</f>
        <v>5.1249172401189667E-4</v>
      </c>
      <c r="CU110">
        <f>CU$2*EXP(- CU$1 * ($B110*_c1+$C110*_c2+$D110*_c3+'Input spectra'!$Y109))</f>
        <v>3.5485154260400594E-4</v>
      </c>
      <c r="CV110">
        <f>CV$2*EXP(- CV$1 * ($B110*_c1+$C110*_c2+$D110*_c3+'Input spectra'!$Y109))</f>
        <v>2.4680785594135256E-4</v>
      </c>
      <c r="CW110">
        <f>CW$2*EXP(- CW$1 * ($B110*_c1+$C110*_c2+$D110*_c3+'Input spectra'!$Y109))</f>
        <v>1.6848944031960228E-4</v>
      </c>
      <c r="CX110">
        <f>CX$2*EXP(- CX$1 * ($B110*_c1+$C110*_c2+$D110*_c3+'Input spectra'!$Y109))</f>
        <v>1.1073513750724707E-4</v>
      </c>
      <c r="CY110">
        <f>CY$2*EXP(- CY$1 * ($B110*_c1+$C110*_c2+$D110*_c3+'Input spectra'!$Y109))</f>
        <v>6.8373228347515502E-5</v>
      </c>
      <c r="CZ110">
        <f>CZ$2*EXP(- CZ$1 * ($B110*_c1+$C110*_c2+$D110*_c3+'Input spectra'!$Y109))</f>
        <v>3.8119978496221175E-5</v>
      </c>
      <c r="DA110">
        <f>DA$2*EXP(- DA$1 * ($B110*_c1+$C110*_c2+$D110*_c3+'Input spectra'!$Y109))</f>
        <v>1.7721931514807999E-5</v>
      </c>
      <c r="DB110">
        <f>DB$2*EXP(- DB$1 * ($B110*_c1+$C110*_c2+$D110*_c3+'Input spectra'!$Y109))</f>
        <v>5.544581250123642E-6</v>
      </c>
      <c r="DC110">
        <f>DC$2*EXP(- DC$1 * ($B110*_c1+$C110*_c2+$D110*_c3+'Input spectra'!$Y109))</f>
        <v>3.5213047335234637E-7</v>
      </c>
      <c r="DD110">
        <f>DD$2*EXP(- DD$1 * ($B110*_c1+$C110*_c2+$D110*_c3+'Input spectra'!$Y109))</f>
        <v>0</v>
      </c>
      <c r="DE110">
        <f>DE$2*EXP(- DE$1 * ($B110*_c1+$C110*_c2+$D110*_c3+'Input spectra'!$Y109))</f>
        <v>0</v>
      </c>
      <c r="DF110">
        <f>DF$2*EXP(- DF$1 * ($B110*_c1+$C110*_c2+$D110*_c3+'Input spectra'!$Y109))</f>
        <v>0</v>
      </c>
      <c r="DG110">
        <f>DG$2*EXP(- DG$1 * ($B110*_c1+$C110*_c2+$D110*_c3+'Input spectra'!$Y109))</f>
        <v>0</v>
      </c>
      <c r="DH110">
        <f>DH$2*EXP(- DH$1 * ($B110*_c1+$C110*_c2+$D110*_c3+'Input spectra'!$Y109))</f>
        <v>0</v>
      </c>
      <c r="DI110">
        <f>DI$2*EXP(- DI$1 * ($B110*_c1+$C110*_c2+$D110*_c3+'Input spectra'!$Y109))</f>
        <v>0</v>
      </c>
      <c r="DJ110">
        <f>DJ$2*EXP(- DJ$1 * ($B110*_c1+$C110*_c2+$D110*_c3+'Input spectra'!$Y109))</f>
        <v>0</v>
      </c>
      <c r="DK110">
        <f>DK$2*EXP(- DK$1 * ($B110*_c1+$C110*_c2+$D110*_c3+'Input spectra'!$Y109))</f>
        <v>0</v>
      </c>
      <c r="DL110">
        <f>DL$2*EXP(- DL$1 * ($B110*_c1+$C110*_c2+$D110*_c3+'Input spectra'!$Y109))</f>
        <v>0</v>
      </c>
      <c r="DM110">
        <f>DM$2*EXP(- DM$1 * ($B110*_c1+$C110*_c2+$D110*_c3+'Input spectra'!$Y109))</f>
        <v>0</v>
      </c>
      <c r="DN110">
        <f>DN$2*EXP(- DN$1 * ($B110*_c1+$C110*_c2+$D110*_c3+'Input spectra'!$Y109))</f>
        <v>0</v>
      </c>
      <c r="DO110">
        <f>DO$2*EXP(- DO$1 * ($B110*_c1+$C110*_c2+$D110*_c3+'Input spectra'!$Y109))</f>
        <v>0</v>
      </c>
      <c r="DP110">
        <f>DP$2*EXP(- DP$1 * ($B110*_c1+$C110*_c2+$D110*_c3+'Input spectra'!$Y109))</f>
        <v>0</v>
      </c>
      <c r="DQ110">
        <f>DQ$2*EXP(- DQ$1 * ($B110*_c1+$C110*_c2+$D110*_c3+'Input spectra'!$Y109))</f>
        <v>0</v>
      </c>
      <c r="DR110">
        <f>DR$2*EXP(- DR$1 * ($B110*_c1+$C110*_c2+$D110*_c3+'Input spectra'!$Y109))</f>
        <v>0</v>
      </c>
      <c r="DS110">
        <f>DS$2*EXP(- DS$1 * ($B110*_c1+$C110*_c2+$D110*_c3+'Input spectra'!$Y109))</f>
        <v>0</v>
      </c>
      <c r="DT110">
        <f>DT$2*EXP(- DT$1 * ($B110*_c1+$C110*_c2+$D110*_c3+'Input spectra'!$Y109))</f>
        <v>0</v>
      </c>
      <c r="DU110">
        <f>DU$2*EXP(- DU$1 * ($B110*_c1+$C110*_c2+$D110*_c3+'Input spectra'!$Y109))</f>
        <v>0</v>
      </c>
      <c r="DV110">
        <f>DV$2*EXP(- DV$1 * ($B110*_c1+$C110*_c2+$D110*_c3+'Input spectra'!$Y109))</f>
        <v>0</v>
      </c>
      <c r="DW110">
        <f>DW$2*EXP(- DW$1 * ($B110*_c1+$C110*_c2+$D110*_c3+'Input spectra'!$Y109))</f>
        <v>0</v>
      </c>
      <c r="DX110">
        <f>DX$2*EXP(- DX$1 * ($B110*_c1+$C110*_c2+$D110*_c3+'Input spectra'!$Y109))</f>
        <v>0</v>
      </c>
      <c r="DY110">
        <f>DY$2*EXP(- DY$1 * ($B110*_c1+$C110*_c2+$D110*_c3+'Input spectra'!$Y109))</f>
        <v>0</v>
      </c>
      <c r="DZ110">
        <f>DZ$2*EXP(- DZ$1 * ($B110*_c1+$C110*_c2+$D110*_c3+'Input spectra'!$Y109))</f>
        <v>0</v>
      </c>
      <c r="EA110">
        <f>EA$2*EXP(- EA$1 * ($B110*_c1+$C110*_c2+$D110*_c3+'Input spectra'!$Y109))</f>
        <v>0</v>
      </c>
      <c r="EB110">
        <f>EB$2*EXP(- EB$1 * ($B110*_c1+$C110*_c2+$D110*_c3+'Input spectra'!$Y109))</f>
        <v>0</v>
      </c>
      <c r="EC110">
        <f>EC$2*EXP(- EC$1 * ($B110*_c1+$C110*_c2+$D110*_c3+'Input spectra'!$Y109))</f>
        <v>0</v>
      </c>
      <c r="ED110">
        <f>ED$2*EXP(- ED$1 * ($B110*_c1+$C110*_c2+$D110*_c3+'Input spectra'!$Y109))</f>
        <v>0</v>
      </c>
      <c r="EE110">
        <f>EE$2*EXP(- EE$1 * ($B110*_c1+$C110*_c2+$D110*_c3+'Input spectra'!$Y109))</f>
        <v>0</v>
      </c>
      <c r="EF110">
        <f>EF$2*EXP(- EF$1 * ($B110*_c1+$C110*_c2+$D110*_c3+'Input spectra'!$Y109))</f>
        <v>0</v>
      </c>
      <c r="EG110">
        <f>EG$2*EXP(- EG$1 * ($B110*_c1+$C110*_c2+$D110*_c3+'Input spectra'!$Y109))</f>
        <v>0</v>
      </c>
      <c r="EH110">
        <f>EH$2*EXP(- EH$1 * ($B110*_c1+$C110*_c2+$D110*_c3+'Input spectra'!$Y109))</f>
        <v>0</v>
      </c>
      <c r="EI110">
        <f>EI$2*EXP(- EI$1 * ($B110*_c1+$C110*_c2+$D110*_c3+'Input spectra'!$Y109))</f>
        <v>0</v>
      </c>
      <c r="EJ110">
        <f>EJ$2*EXP(- EJ$1 * ($B110*_c1+$C110*_c2+$D110*_c3+'Input spectra'!$Y109))</f>
        <v>0</v>
      </c>
      <c r="EK110">
        <f>EK$2*EXP(- EK$1 * ($B110*_c1+$C110*_c2+$D110*_c3+'Input spectra'!$Y109))</f>
        <v>0</v>
      </c>
      <c r="EL110">
        <f>EL$2*EXP(- EL$1 * ($B110*_c1+$C110*_c2+$D110*_c3+'Input spectra'!$Y109))</f>
        <v>0</v>
      </c>
      <c r="EM110">
        <f>EM$2*EXP(- EM$1 * ($B110*_c1+$C110*_c2+$D110*_c3+'Input spectra'!$Y109))</f>
        <v>0</v>
      </c>
      <c r="EN110">
        <f>EN$2*EXP(- EN$1 * ($B110*_c1+$C110*_c2+$D110*_c3+'Input spectra'!$Y109))</f>
        <v>0</v>
      </c>
      <c r="EO110">
        <f>EO$2*EXP(- EO$1 * ($B110*_c1+$C110*_c2+$D110*_c3+'Input spectra'!$Y109))</f>
        <v>0</v>
      </c>
      <c r="EP110">
        <f>EP$2*EXP(- EP$1 * ($B110*_c1+$C110*_c2+$D110*_c3+'Input spectra'!$Y109))</f>
        <v>0</v>
      </c>
      <c r="EQ110">
        <f>EQ$2*EXP(- EQ$1 * ($B110*_c1+$C110*_c2+$D110*_c3+'Input spectra'!$Y109))</f>
        <v>0</v>
      </c>
      <c r="ER110">
        <f>ER$2*EXP(- ER$1 * ($B110*_c1+$C110*_c2+$D110*_c3+'Input spectra'!$Y109))</f>
        <v>0</v>
      </c>
      <c r="ES110">
        <f>ES$2*EXP(- ES$1 * ($B110*_c1+$C110*_c2+$D110*_c3+'Input spectra'!$Y109))</f>
        <v>0</v>
      </c>
      <c r="ET110">
        <f>ET$2*EXP(- ET$1 * ($B110*_c1+$C110*_c2+$D110*_c3+'Input spectra'!$Y109))</f>
        <v>0</v>
      </c>
      <c r="EU110">
        <f>EU$2*EXP(- EU$1 * ($B110*_c1+$C110*_c2+$D110*_c3+'Input spectra'!$Y109))</f>
        <v>0</v>
      </c>
      <c r="EV110">
        <f>EV$2*EXP(- EV$1 * ($B110*_c1+$C110*_c2+$D110*_c3+'Input spectra'!$Y109))</f>
        <v>0</v>
      </c>
      <c r="EW110">
        <f>EW$2*EXP(- EW$1 * ($B110*_c1+$C110*_c2+$D110*_c3+'Input spectra'!$Y109))</f>
        <v>0</v>
      </c>
      <c r="EX110">
        <f>EX$2*EXP(- EX$1 * ($B110*_c1+$C110*_c2+$D110*_c3+'Input spectra'!$Y109))</f>
        <v>0</v>
      </c>
      <c r="EY110">
        <f>EY$2*EXP(- EY$1 * ($B110*_c1+$C110*_c2+$D110*_c3+'Input spectra'!$Y109))</f>
        <v>0</v>
      </c>
      <c r="FA110">
        <f t="shared" si="1"/>
        <v>0.876676655264647</v>
      </c>
      <c r="FD110">
        <f>(1-EXP(-($B110*_c1+$C110*_c2+$D110*_c3+'Input spectra'!$Y109)*_t))/2</f>
        <v>1.1444052186185827E-2</v>
      </c>
      <c r="FE110">
        <f>LN(1-FD110)/(-($B110*_c1+$C110*_c2+$D110*_c3+'Input spectra'!$Y109))</f>
        <v>0.24855290084464485</v>
      </c>
    </row>
    <row r="111" spans="1:161" x14ac:dyDescent="0.25">
      <c r="A111">
        <v>820</v>
      </c>
      <c r="B111">
        <f>'Input spectra'!B110</f>
        <v>0</v>
      </c>
      <c r="C111">
        <f>'Input spectra'!D110</f>
        <v>0</v>
      </c>
      <c r="D111">
        <f>'Input spectra'!F110</f>
        <v>0</v>
      </c>
      <c r="E111">
        <f>E$2*EXP(- E$1 * ($B111*_c1+$C111*_c2+$D111*_c3+'Input spectra'!$Y110))</f>
        <v>2.0653927966864227E-2</v>
      </c>
      <c r="F111">
        <f>F$2*EXP(- F$1 * ($B111*_c1+$C111*_c2+$D111*_c3+'Input spectra'!$Y110))</f>
        <v>2.0408179295681048E-2</v>
      </c>
      <c r="G111">
        <f>G$2*EXP(- G$1 * ($B111*_c1+$C111*_c2+$D111*_c3+'Input spectra'!$Y110))</f>
        <v>2.0164269408649686E-2</v>
      </c>
      <c r="H111">
        <f>H$2*EXP(- H$1 * ($B111*_c1+$C111*_c2+$D111*_c3+'Input spectra'!$Y110))</f>
        <v>1.9922186519191674E-2</v>
      </c>
      <c r="I111">
        <f>I$2*EXP(- I$1 * ($B111*_c1+$C111*_c2+$D111*_c3+'Input spectra'!$Y110))</f>
        <v>1.9681918910582675E-2</v>
      </c>
      <c r="J111">
        <f>J$2*EXP(- J$1 * ($B111*_c1+$C111*_c2+$D111*_c3+'Input spectra'!$Y110))</f>
        <v>1.9443454935557738E-2</v>
      </c>
      <c r="K111">
        <f>K$2*EXP(- K$1 * ($B111*_c1+$C111*_c2+$D111*_c3+'Input spectra'!$Y110))</f>
        <v>1.9206783015918664E-2</v>
      </c>
      <c r="L111">
        <f>L$2*EXP(- L$1 * ($B111*_c1+$C111*_c2+$D111*_c3+'Input spectra'!$Y110))</f>
        <v>1.897189164214351E-2</v>
      </c>
      <c r="M111">
        <f>M$2*EXP(- M$1 * ($B111*_c1+$C111*_c2+$D111*_c3+'Input spectra'!$Y110))</f>
        <v>1.8738769372998301E-2</v>
      </c>
      <c r="N111">
        <f>N$2*EXP(- N$1 * ($B111*_c1+$C111*_c2+$D111*_c3+'Input spectra'!$Y110))</f>
        <v>1.8507404835150811E-2</v>
      </c>
      <c r="O111">
        <f>O$2*EXP(- O$1 * ($B111*_c1+$C111*_c2+$D111*_c3+'Input spectra'!$Y110))</f>
        <v>1.827778672278646E-2</v>
      </c>
      <c r="P111">
        <f>P$2*EXP(- P$1 * ($B111*_c1+$C111*_c2+$D111*_c3+'Input spectra'!$Y110))</f>
        <v>1.8049903797226333E-2</v>
      </c>
      <c r="Q111">
        <f>Q$2*EXP(- Q$1 * ($B111*_c1+$C111*_c2+$D111*_c3+'Input spectra'!$Y110))</f>
        <v>1.78237448865473E-2</v>
      </c>
      <c r="R111">
        <f>R$2*EXP(- R$1 * ($B111*_c1+$C111*_c2+$D111*_c3+'Input spectra'!$Y110))</f>
        <v>1.7599298885204201E-2</v>
      </c>
      <c r="S111">
        <f>S$2*EXP(- S$1 * ($B111*_c1+$C111*_c2+$D111*_c3+'Input spectra'!$Y110))</f>
        <v>1.7376554753654083E-2</v>
      </c>
      <c r="T111">
        <f>T$2*EXP(- T$1 * ($B111*_c1+$C111*_c2+$D111*_c3+'Input spectra'!$Y110))</f>
        <v>1.7155501517982542E-2</v>
      </c>
      <c r="U111">
        <f>U$2*EXP(- U$1 * ($B111*_c1+$C111*_c2+$D111*_c3+'Input spectra'!$Y110))</f>
        <v>1.6936128269532093E-2</v>
      </c>
      <c r="V111">
        <f>V$2*EXP(- V$1 * ($B111*_c1+$C111*_c2+$D111*_c3+'Input spectra'!$Y110))</f>
        <v>1.6718424164532533E-2</v>
      </c>
      <c r="W111">
        <f>W$2*EXP(- W$1 * ($B111*_c1+$C111*_c2+$D111*_c3+'Input spectra'!$Y110))</f>
        <v>1.6502378423733421E-2</v>
      </c>
      <c r="X111">
        <f>X$2*EXP(- X$1 * ($B111*_c1+$C111*_c2+$D111*_c3+'Input spectra'!$Y110))</f>
        <v>1.6287980332038487E-2</v>
      </c>
      <c r="Y111">
        <f>Y$2*EXP(- Y$1 * ($B111*_c1+$C111*_c2+$D111*_c3+'Input spectra'!$Y110))</f>
        <v>1.6075219238142098E-2</v>
      </c>
      <c r="Z111">
        <f>Z$2*EXP(- Z$1 * ($B111*_c1+$C111*_c2+$D111*_c3+'Input spectra'!$Y110))</f>
        <v>1.5864084554167684E-2</v>
      </c>
      <c r="AA111">
        <f>AA$2*EXP(- AA$1 * ($B111*_c1+$C111*_c2+$D111*_c3+'Input spectra'!$Y110))</f>
        <v>1.565456575530819E-2</v>
      </c>
      <c r="AB111">
        <f>AB$2*EXP(- AB$1 * ($B111*_c1+$C111*_c2+$D111*_c3+'Input spectra'!$Y110))</f>
        <v>1.5446652379468441E-2</v>
      </c>
      <c r="AC111">
        <f>AC$2*EXP(- AC$1 * ($B111*_c1+$C111*_c2+$D111*_c3+'Input spectra'!$Y110))</f>
        <v>1.5240334026909531E-2</v>
      </c>
      <c r="AD111">
        <f>AD$2*EXP(- AD$1 * ($B111*_c1+$C111*_c2+$D111*_c3+'Input spectra'!$Y110))</f>
        <v>1.5035600359895124E-2</v>
      </c>
      <c r="AE111">
        <f>AE$2*EXP(- AE$1 * ($B111*_c1+$C111*_c2+$D111*_c3+'Input spectra'!$Y110))</f>
        <v>1.4832441102339694E-2</v>
      </c>
      <c r="AF111">
        <f>AF$2*EXP(- AF$1 * ($B111*_c1+$C111*_c2+$D111*_c3+'Input spectra'!$Y110))</f>
        <v>1.4630846039458734E-2</v>
      </c>
      <c r="AG111">
        <f>AG$2*EXP(- AG$1 * ($B111*_c1+$C111*_c2+$D111*_c3+'Input spectra'!$Y110))</f>
        <v>1.4430805017420842E-2</v>
      </c>
      <c r="AH111">
        <f>AH$2*EXP(- AH$1 * ($B111*_c1+$C111*_c2+$D111*_c3+'Input spectra'!$Y110))</f>
        <v>1.423230794300173E-2</v>
      </c>
      <c r="AI111">
        <f>AI$2*EXP(- AI$1 * ($B111*_c1+$C111*_c2+$D111*_c3+'Input spectra'!$Y110))</f>
        <v>1.403534478324015E-2</v>
      </c>
      <c r="AJ111">
        <f>AJ$2*EXP(- AJ$1 * ($B111*_c1+$C111*_c2+$D111*_c3+'Input spectra'!$Y110))</f>
        <v>1.3839905565095689E-2</v>
      </c>
      <c r="AK111">
        <f>AK$2*EXP(- AK$1 * ($B111*_c1+$C111*_c2+$D111*_c3+'Input spectra'!$Y110))</f>
        <v>1.3645980375108464E-2</v>
      </c>
      <c r="AL111">
        <f>AL$2*EXP(- AL$1 * ($B111*_c1+$C111*_c2+$D111*_c3+'Input spectra'!$Y110))</f>
        <v>1.3453559359060641E-2</v>
      </c>
      <c r="AM111">
        <f>AM$2*EXP(- AM$1 * ($B111*_c1+$C111*_c2+$D111*_c3+'Input spectra'!$Y110))</f>
        <v>1.3262632721639883E-2</v>
      </c>
      <c r="AN111">
        <f>AN$2*EXP(- AN$1 * ($B111*_c1+$C111*_c2+$D111*_c3+'Input spectra'!$Y110))</f>
        <v>1.3073190726104588E-2</v>
      </c>
      <c r="AO111">
        <f>AO$2*EXP(- AO$1 * ($B111*_c1+$C111*_c2+$D111*_c3+'Input spectra'!$Y110))</f>
        <v>1.2885223693950988E-2</v>
      </c>
      <c r="AP111">
        <f>AP$2*EXP(- AP$1 * ($B111*_c1+$C111*_c2+$D111*_c3+'Input spectra'!$Y110))</f>
        <v>1.2698722004582087E-2</v>
      </c>
      <c r="AQ111">
        <f>AQ$2*EXP(- AQ$1 * ($B111*_c1+$C111*_c2+$D111*_c3+'Input spectra'!$Y110))</f>
        <v>1.2513676094978412E-2</v>
      </c>
      <c r="AR111">
        <f>AR$2*EXP(- AR$1 * ($B111*_c1+$C111*_c2+$D111*_c3+'Input spectra'!$Y110))</f>
        <v>1.2330076459370544E-2</v>
      </c>
      <c r="AS111">
        <f>AS$2*EXP(- AS$1 * ($B111*_c1+$C111*_c2+$D111*_c3+'Input spectra'!$Y110))</f>
        <v>1.2147913648913511E-2</v>
      </c>
      <c r="AT111">
        <f>AT$2*EXP(- AT$1 * ($B111*_c1+$C111*_c2+$D111*_c3+'Input spectra'!$Y110))</f>
        <v>1.1967178271362925E-2</v>
      </c>
      <c r="AU111">
        <f>AU$2*EXP(- AU$1 * ($B111*_c1+$C111*_c2+$D111*_c3+'Input spectra'!$Y110))</f>
        <v>1.178786099075289E-2</v>
      </c>
      <c r="AV111">
        <f>AV$2*EXP(- AV$1 * ($B111*_c1+$C111*_c2+$D111*_c3+'Input spectra'!$Y110))</f>
        <v>1.1609952527075742E-2</v>
      </c>
      <c r="AW111">
        <f>AW$2*EXP(- AW$1 * ($B111*_c1+$C111*_c2+$D111*_c3+'Input spectra'!$Y110))</f>
        <v>1.1433443655963479E-2</v>
      </c>
      <c r="AX111">
        <f>AX$2*EXP(- AX$1 * ($B111*_c1+$C111*_c2+$D111*_c3+'Input spectra'!$Y110))</f>
        <v>1.1258325208370995E-2</v>
      </c>
      <c r="AY111">
        <f>AY$2*EXP(- AY$1 * ($B111*_c1+$C111*_c2+$D111*_c3+'Input spectra'!$Y110))</f>
        <v>1.0006020283455552E-2</v>
      </c>
      <c r="AZ111">
        <f>AZ$2*EXP(- AZ$1 * ($B111*_c1+$C111*_c2+$D111*_c3+'Input spectra'!$Y110))</f>
        <v>8.5482881852161664E-3</v>
      </c>
      <c r="BA111">
        <f>BA$2*EXP(- BA$1 * ($B111*_c1+$C111*_c2+$D111*_c3+'Input spectra'!$Y110))</f>
        <v>7.6936422167893483E-3</v>
      </c>
      <c r="BB111">
        <f>BB$2*EXP(- BB$1 * ($B111*_c1+$C111*_c2+$D111*_c3+'Input spectra'!$Y110))</f>
        <v>7.0462265850880371E-3</v>
      </c>
      <c r="BC111">
        <f>BC$2*EXP(- BC$1 * ($B111*_c1+$C111*_c2+$D111*_c3+'Input spectra'!$Y110))</f>
        <v>6.5172181232640699E-3</v>
      </c>
      <c r="BD111">
        <f>BD$2*EXP(- BD$1 * ($B111*_c1+$C111*_c2+$D111*_c3+'Input spectra'!$Y110))</f>
        <v>6.0681092006302922E-3</v>
      </c>
      <c r="BE111">
        <f>BE$2*EXP(- BE$1 * ($B111*_c1+$C111*_c2+$D111*_c3+'Input spectra'!$Y110))</f>
        <v>5.6777971751135756E-3</v>
      </c>
      <c r="BF111">
        <f>BF$2*EXP(- BF$1 * ($B111*_c1+$C111*_c2+$D111*_c3+'Input spectra'!$Y110))</f>
        <v>5.3331251431969449E-3</v>
      </c>
      <c r="BG111">
        <f>BG$2*EXP(- BG$1 * ($B111*_c1+$C111*_c2+$D111*_c3+'Input spectra'!$Y110))</f>
        <v>5.0251838311734911E-3</v>
      </c>
      <c r="BH111">
        <f>BH$2*EXP(- BH$1 * ($B111*_c1+$C111*_c2+$D111*_c3+'Input spectra'!$Y110))</f>
        <v>4.7475832124522005E-3</v>
      </c>
      <c r="BI111">
        <f>BI$2*EXP(- BI$1 * ($B111*_c1+$C111*_c2+$D111*_c3+'Input spectra'!$Y110))</f>
        <v>4.4955422355433435E-3</v>
      </c>
      <c r="BJ111">
        <f>BJ$2*EXP(- BJ$1 * ($B111*_c1+$C111*_c2+$D111*_c3+'Input spectra'!$Y110))</f>
        <v>4.2653661741864878E-3</v>
      </c>
      <c r="BK111">
        <f>BK$2*EXP(- BK$1 * ($B111*_c1+$C111*_c2+$D111*_c3+'Input spectra'!$Y110))</f>
        <v>4.0541261692513732E-3</v>
      </c>
      <c r="BL111">
        <f>BL$2*EXP(- BL$1 * ($B111*_c1+$C111*_c2+$D111*_c3+'Input spectra'!$Y110))</f>
        <v>3.859452309000316E-3</v>
      </c>
      <c r="BM111">
        <f>BM$2*EXP(- BM$1 * ($B111*_c1+$C111*_c2+$D111*_c3+'Input spectra'!$Y110))</f>
        <v>3.6793943096700144E-3</v>
      </c>
      <c r="BN111">
        <f>BN$2*EXP(- BN$1 * ($B111*_c1+$C111*_c2+$D111*_c3+'Input spectra'!$Y110))</f>
        <v>3.5123244119396099E-3</v>
      </c>
      <c r="BO111">
        <f>BO$2*EXP(- BO$1 * ($B111*_c1+$C111*_c2+$D111*_c3+'Input spectra'!$Y110))</f>
        <v>3.3568677079862737E-3</v>
      </c>
      <c r="BP111">
        <f>BP$2*EXP(- BP$1 * ($B111*_c1+$C111*_c2+$D111*_c3+'Input spectra'!$Y110))</f>
        <v>3.2118509000077671E-3</v>
      </c>
      <c r="BQ111">
        <f>BQ$2*EXP(- BQ$1 * ($B111*_c1+$C111*_c2+$D111*_c3+'Input spectra'!$Y110))</f>
        <v>3.076263804391658E-3</v>
      </c>
      <c r="BR111">
        <f>BR$2*EXP(- BR$1 * ($B111*_c1+$C111*_c2+$D111*_c3+'Input spectra'!$Y110))</f>
        <v>2.9492298917935915E-3</v>
      </c>
      <c r="BS111">
        <f>BS$2*EXP(- BS$1 * ($B111*_c1+$C111*_c2+$D111*_c3+'Input spectra'!$Y110))</f>
        <v>2.8299833740722206E-3</v>
      </c>
      <c r="BT111">
        <f>BT$2*EXP(- BT$1 * ($B111*_c1+$C111*_c2+$D111*_c3+'Input spectra'!$Y110))</f>
        <v>2.7178511265477535E-3</v>
      </c>
      <c r="BU111">
        <f>BU$2*EXP(- BU$1 * ($B111*_c1+$C111*_c2+$D111*_c3+'Input spectra'!$Y110))</f>
        <v>2.6122382428407386E-3</v>
      </c>
      <c r="BV111">
        <f>BV$2*EXP(- BV$1 * ($B111*_c1+$C111*_c2+$D111*_c3+'Input spectra'!$Y110))</f>
        <v>2.5126163605590762E-3</v>
      </c>
      <c r="BW111">
        <f>BW$2*EXP(- BW$1 * ($B111*_c1+$C111*_c2+$D111*_c3+'Input spectra'!$Y110))</f>
        <v>2.4185141296074091E-3</v>
      </c>
      <c r="BX111">
        <f>BX$2*EXP(- BX$1 * ($B111*_c1+$C111*_c2+$D111*_c3+'Input spectra'!$Y110))</f>
        <v>2.329509357894399E-3</v>
      </c>
      <c r="BY111">
        <f>BY$2*EXP(- BY$1 * ($B111*_c1+$C111*_c2+$D111*_c3+'Input spectra'!$Y110))</f>
        <v>2.245222484996937E-3</v>
      </c>
      <c r="BZ111">
        <f>BZ$2*EXP(- BZ$1 * ($B111*_c1+$C111*_c2+$D111*_c3+'Input spectra'!$Y110))</f>
        <v>2.1653111178954018E-3</v>
      </c>
      <c r="CA111">
        <f>CA$2*EXP(- CA$1 * ($B111*_c1+$C111*_c2+$D111*_c3+'Input spectra'!$Y110))</f>
        <v>2.0894654240686235E-3</v>
      </c>
      <c r="CB111">
        <f>CB$2*EXP(- CB$1 * ($B111*_c1+$C111*_c2+$D111*_c3+'Input spectra'!$Y110))</f>
        <v>2.0174042226220467E-3</v>
      </c>
      <c r="CC111">
        <f>CC$2*EXP(- CC$1 * ($B111*_c1+$C111*_c2+$D111*_c3+'Input spectra'!$Y110))</f>
        <v>1.9488716482052736E-3</v>
      </c>
      <c r="CD111">
        <f>CD$2*EXP(- CD$1 * ($B111*_c1+$C111*_c2+$D111*_c3+'Input spectra'!$Y110))</f>
        <v>1.8836342883588033E-3</v>
      </c>
      <c r="CE111">
        <f>CE$2*EXP(- CE$1 * ($B111*_c1+$C111*_c2+$D111*_c3+'Input spectra'!$Y110))</f>
        <v>1.821478714791787E-3</v>
      </c>
      <c r="CF111">
        <f>CF$2*EXP(- CF$1 * ($B111*_c1+$C111*_c2+$D111*_c3+'Input spectra'!$Y110))</f>
        <v>1.7622093444811934E-3</v>
      </c>
      <c r="CG111">
        <f>CG$2*EXP(- CG$1 * ($B111*_c1+$C111*_c2+$D111*_c3+'Input spectra'!$Y110))</f>
        <v>1.7056465785125847E-3</v>
      </c>
      <c r="CH111">
        <f>CH$2*EXP(- CH$1 * ($B111*_c1+$C111*_c2+$D111*_c3+'Input spectra'!$Y110))</f>
        <v>1.6516251760655117E-3</v>
      </c>
      <c r="CI111">
        <f>CI$2*EXP(- CI$1 * ($B111*_c1+$C111*_c2+$D111*_c3+'Input spectra'!$Y110))</f>
        <v>1.5999928284801304E-3</v>
      </c>
      <c r="CJ111">
        <f>CJ$2*EXP(- CJ$1 * ($B111*_c1+$C111*_c2+$D111*_c3+'Input spectra'!$Y110))</f>
        <v>1.5506089043702891E-3</v>
      </c>
      <c r="CK111">
        <f>CK$2*EXP(- CK$1 * ($B111*_c1+$C111*_c2+$D111*_c3+'Input spectra'!$Y110))</f>
        <v>1.5033433416058815E-3</v>
      </c>
      <c r="CL111">
        <f>CL$2*EXP(- CL$1 * ($B111*_c1+$C111*_c2+$D111*_c3+'Input spectra'!$Y110))</f>
        <v>1.4580756659262511E-3</v>
      </c>
      <c r="CM111">
        <f>CM$2*EXP(- CM$1 * ($B111*_c1+$C111*_c2+$D111*_c3+'Input spectra'!$Y110))</f>
        <v>1.4146941191599796E-3</v>
      </c>
      <c r="CN111">
        <f>CN$2*EXP(- CN$1 * ($B111*_c1+$C111*_c2+$D111*_c3+'Input spectra'!$Y110))</f>
        <v>1.3730948826629996E-3</v>
      </c>
      <c r="CO111">
        <f>CO$2*EXP(- CO$1 * ($B111*_c1+$C111*_c2+$D111*_c3+'Input spectra'!$Y110))</f>
        <v>1.3331813837618562E-3</v>
      </c>
      <c r="CP111">
        <f>CP$2*EXP(- CP$1 * ($B111*_c1+$C111*_c2+$D111*_c3+'Input spectra'!$Y110))</f>
        <v>1.2948636747920845E-3</v>
      </c>
      <c r="CQ111">
        <f>CQ$2*EXP(- CQ$1 * ($B111*_c1+$C111*_c2+$D111*_c3+'Input spectra'!$Y110))</f>
        <v>1.2580578758237735E-3</v>
      </c>
      <c r="CR111">
        <f>CR$2*EXP(- CR$1 * ($B111*_c1+$C111*_c2+$D111*_c3+'Input spectra'!$Y110))</f>
        <v>1.2226856734234481E-3</v>
      </c>
      <c r="CS111">
        <f>CS$2*EXP(- CS$1 * ($B111*_c1+$C111*_c2+$D111*_c3+'Input spectra'!$Y110))</f>
        <v>7.8703428846217964E-4</v>
      </c>
      <c r="CT111">
        <f>CT$2*EXP(- CT$1 * ($B111*_c1+$C111*_c2+$D111*_c3+'Input spectra'!$Y110))</f>
        <v>5.1107690019534888E-4</v>
      </c>
      <c r="CU111">
        <f>CU$2*EXP(- CU$1 * ($B111*_c1+$C111*_c2+$D111*_c3+'Input spectra'!$Y110))</f>
        <v>3.5386139336946311E-4</v>
      </c>
      <c r="CV111">
        <f>CV$2*EXP(- CV$1 * ($B111*_c1+$C111*_c2+$D111*_c3+'Input spectra'!$Y110))</f>
        <v>2.4611186716260466E-4</v>
      </c>
      <c r="CW111">
        <f>CW$2*EXP(- CW$1 * ($B111*_c1+$C111*_c2+$D111*_c3+'Input spectra'!$Y110))</f>
        <v>1.680093122220897E-4</v>
      </c>
      <c r="CX111">
        <f>CX$2*EXP(- CX$1 * ($B111*_c1+$C111*_c2+$D111*_c3+'Input spectra'!$Y110))</f>
        <v>1.1041630401723536E-4</v>
      </c>
      <c r="CY111">
        <f>CY$2*EXP(- CY$1 * ($B111*_c1+$C111*_c2+$D111*_c3+'Input spectra'!$Y110))</f>
        <v>6.817433857101446E-5</v>
      </c>
      <c r="CZ111">
        <f>CZ$2*EXP(- CZ$1 * ($B111*_c1+$C111*_c2+$D111*_c3+'Input spectra'!$Y110))</f>
        <v>3.8007962076491062E-5</v>
      </c>
      <c r="DA111">
        <f>DA$2*EXP(- DA$1 * ($B111*_c1+$C111*_c2+$D111*_c3+'Input spectra'!$Y110))</f>
        <v>1.7669329976110814E-5</v>
      </c>
      <c r="DB111">
        <f>DB$2*EXP(- DB$1 * ($B111*_c1+$C111*_c2+$D111*_c3+'Input spectra'!$Y110))</f>
        <v>5.527959717417144E-6</v>
      </c>
      <c r="DC111">
        <f>DC$2*EXP(- DC$1 * ($B111*_c1+$C111*_c2+$D111*_c3+'Input spectra'!$Y110))</f>
        <v>3.5106442163680219E-7</v>
      </c>
      <c r="DD111">
        <f>DD$2*EXP(- DD$1 * ($B111*_c1+$C111*_c2+$D111*_c3+'Input spectra'!$Y110))</f>
        <v>0</v>
      </c>
      <c r="DE111">
        <f>DE$2*EXP(- DE$1 * ($B111*_c1+$C111*_c2+$D111*_c3+'Input spectra'!$Y110))</f>
        <v>0</v>
      </c>
      <c r="DF111">
        <f>DF$2*EXP(- DF$1 * ($B111*_c1+$C111*_c2+$D111*_c3+'Input spectra'!$Y110))</f>
        <v>0</v>
      </c>
      <c r="DG111">
        <f>DG$2*EXP(- DG$1 * ($B111*_c1+$C111*_c2+$D111*_c3+'Input spectra'!$Y110))</f>
        <v>0</v>
      </c>
      <c r="DH111">
        <f>DH$2*EXP(- DH$1 * ($B111*_c1+$C111*_c2+$D111*_c3+'Input spectra'!$Y110))</f>
        <v>0</v>
      </c>
      <c r="DI111">
        <f>DI$2*EXP(- DI$1 * ($B111*_c1+$C111*_c2+$D111*_c3+'Input spectra'!$Y110))</f>
        <v>0</v>
      </c>
      <c r="DJ111">
        <f>DJ$2*EXP(- DJ$1 * ($B111*_c1+$C111*_c2+$D111*_c3+'Input spectra'!$Y110))</f>
        <v>0</v>
      </c>
      <c r="DK111">
        <f>DK$2*EXP(- DK$1 * ($B111*_c1+$C111*_c2+$D111*_c3+'Input spectra'!$Y110))</f>
        <v>0</v>
      </c>
      <c r="DL111">
        <f>DL$2*EXP(- DL$1 * ($B111*_c1+$C111*_c2+$D111*_c3+'Input spectra'!$Y110))</f>
        <v>0</v>
      </c>
      <c r="DM111">
        <f>DM$2*EXP(- DM$1 * ($B111*_c1+$C111*_c2+$D111*_c3+'Input spectra'!$Y110))</f>
        <v>0</v>
      </c>
      <c r="DN111">
        <f>DN$2*EXP(- DN$1 * ($B111*_c1+$C111*_c2+$D111*_c3+'Input spectra'!$Y110))</f>
        <v>0</v>
      </c>
      <c r="DO111">
        <f>DO$2*EXP(- DO$1 * ($B111*_c1+$C111*_c2+$D111*_c3+'Input spectra'!$Y110))</f>
        <v>0</v>
      </c>
      <c r="DP111">
        <f>DP$2*EXP(- DP$1 * ($B111*_c1+$C111*_c2+$D111*_c3+'Input spectra'!$Y110))</f>
        <v>0</v>
      </c>
      <c r="DQ111">
        <f>DQ$2*EXP(- DQ$1 * ($B111*_c1+$C111*_c2+$D111*_c3+'Input spectra'!$Y110))</f>
        <v>0</v>
      </c>
      <c r="DR111">
        <f>DR$2*EXP(- DR$1 * ($B111*_c1+$C111*_c2+$D111*_c3+'Input spectra'!$Y110))</f>
        <v>0</v>
      </c>
      <c r="DS111">
        <f>DS$2*EXP(- DS$1 * ($B111*_c1+$C111*_c2+$D111*_c3+'Input spectra'!$Y110))</f>
        <v>0</v>
      </c>
      <c r="DT111">
        <f>DT$2*EXP(- DT$1 * ($B111*_c1+$C111*_c2+$D111*_c3+'Input spectra'!$Y110))</f>
        <v>0</v>
      </c>
      <c r="DU111">
        <f>DU$2*EXP(- DU$1 * ($B111*_c1+$C111*_c2+$D111*_c3+'Input spectra'!$Y110))</f>
        <v>0</v>
      </c>
      <c r="DV111">
        <f>DV$2*EXP(- DV$1 * ($B111*_c1+$C111*_c2+$D111*_c3+'Input spectra'!$Y110))</f>
        <v>0</v>
      </c>
      <c r="DW111">
        <f>DW$2*EXP(- DW$1 * ($B111*_c1+$C111*_c2+$D111*_c3+'Input spectra'!$Y110))</f>
        <v>0</v>
      </c>
      <c r="DX111">
        <f>DX$2*EXP(- DX$1 * ($B111*_c1+$C111*_c2+$D111*_c3+'Input spectra'!$Y110))</f>
        <v>0</v>
      </c>
      <c r="DY111">
        <f>DY$2*EXP(- DY$1 * ($B111*_c1+$C111*_c2+$D111*_c3+'Input spectra'!$Y110))</f>
        <v>0</v>
      </c>
      <c r="DZ111">
        <f>DZ$2*EXP(- DZ$1 * ($B111*_c1+$C111*_c2+$D111*_c3+'Input spectra'!$Y110))</f>
        <v>0</v>
      </c>
      <c r="EA111">
        <f>EA$2*EXP(- EA$1 * ($B111*_c1+$C111*_c2+$D111*_c3+'Input spectra'!$Y110))</f>
        <v>0</v>
      </c>
      <c r="EB111">
        <f>EB$2*EXP(- EB$1 * ($B111*_c1+$C111*_c2+$D111*_c3+'Input spectra'!$Y110))</f>
        <v>0</v>
      </c>
      <c r="EC111">
        <f>EC$2*EXP(- EC$1 * ($B111*_c1+$C111*_c2+$D111*_c3+'Input spectra'!$Y110))</f>
        <v>0</v>
      </c>
      <c r="ED111">
        <f>ED$2*EXP(- ED$1 * ($B111*_c1+$C111*_c2+$D111*_c3+'Input spectra'!$Y110))</f>
        <v>0</v>
      </c>
      <c r="EE111">
        <f>EE$2*EXP(- EE$1 * ($B111*_c1+$C111*_c2+$D111*_c3+'Input spectra'!$Y110))</f>
        <v>0</v>
      </c>
      <c r="EF111">
        <f>EF$2*EXP(- EF$1 * ($B111*_c1+$C111*_c2+$D111*_c3+'Input spectra'!$Y110))</f>
        <v>0</v>
      </c>
      <c r="EG111">
        <f>EG$2*EXP(- EG$1 * ($B111*_c1+$C111*_c2+$D111*_c3+'Input spectra'!$Y110))</f>
        <v>0</v>
      </c>
      <c r="EH111">
        <f>EH$2*EXP(- EH$1 * ($B111*_c1+$C111*_c2+$D111*_c3+'Input spectra'!$Y110))</f>
        <v>0</v>
      </c>
      <c r="EI111">
        <f>EI$2*EXP(- EI$1 * ($B111*_c1+$C111*_c2+$D111*_c3+'Input spectra'!$Y110))</f>
        <v>0</v>
      </c>
      <c r="EJ111">
        <f>EJ$2*EXP(- EJ$1 * ($B111*_c1+$C111*_c2+$D111*_c3+'Input spectra'!$Y110))</f>
        <v>0</v>
      </c>
      <c r="EK111">
        <f>EK$2*EXP(- EK$1 * ($B111*_c1+$C111*_c2+$D111*_c3+'Input spectra'!$Y110))</f>
        <v>0</v>
      </c>
      <c r="EL111">
        <f>EL$2*EXP(- EL$1 * ($B111*_c1+$C111*_c2+$D111*_c3+'Input spectra'!$Y110))</f>
        <v>0</v>
      </c>
      <c r="EM111">
        <f>EM$2*EXP(- EM$1 * ($B111*_c1+$C111*_c2+$D111*_c3+'Input spectra'!$Y110))</f>
        <v>0</v>
      </c>
      <c r="EN111">
        <f>EN$2*EXP(- EN$1 * ($B111*_c1+$C111*_c2+$D111*_c3+'Input spectra'!$Y110))</f>
        <v>0</v>
      </c>
      <c r="EO111">
        <f>EO$2*EXP(- EO$1 * ($B111*_c1+$C111*_c2+$D111*_c3+'Input spectra'!$Y110))</f>
        <v>0</v>
      </c>
      <c r="EP111">
        <f>EP$2*EXP(- EP$1 * ($B111*_c1+$C111*_c2+$D111*_c3+'Input spectra'!$Y110))</f>
        <v>0</v>
      </c>
      <c r="EQ111">
        <f>EQ$2*EXP(- EQ$1 * ($B111*_c1+$C111*_c2+$D111*_c3+'Input spectra'!$Y110))</f>
        <v>0</v>
      </c>
      <c r="ER111">
        <f>ER$2*EXP(- ER$1 * ($B111*_c1+$C111*_c2+$D111*_c3+'Input spectra'!$Y110))</f>
        <v>0</v>
      </c>
      <c r="ES111">
        <f>ES$2*EXP(- ES$1 * ($B111*_c1+$C111*_c2+$D111*_c3+'Input spectra'!$Y110))</f>
        <v>0</v>
      </c>
      <c r="ET111">
        <f>ET$2*EXP(- ET$1 * ($B111*_c1+$C111*_c2+$D111*_c3+'Input spectra'!$Y110))</f>
        <v>0</v>
      </c>
      <c r="EU111">
        <f>EU$2*EXP(- EU$1 * ($B111*_c1+$C111*_c2+$D111*_c3+'Input spectra'!$Y110))</f>
        <v>0</v>
      </c>
      <c r="EV111">
        <f>EV$2*EXP(- EV$1 * ($B111*_c1+$C111*_c2+$D111*_c3+'Input spectra'!$Y110))</f>
        <v>0</v>
      </c>
      <c r="EW111">
        <f>EW$2*EXP(- EW$1 * ($B111*_c1+$C111*_c2+$D111*_c3+'Input spectra'!$Y110))</f>
        <v>0</v>
      </c>
      <c r="EX111">
        <f>EX$2*EXP(- EX$1 * ($B111*_c1+$C111*_c2+$D111*_c3+'Input spectra'!$Y110))</f>
        <v>0</v>
      </c>
      <c r="EY111">
        <f>EY$2*EXP(- EY$1 * ($B111*_c1+$C111*_c2+$D111*_c3+'Input spectra'!$Y110))</f>
        <v>0</v>
      </c>
      <c r="FA111">
        <f t="shared" si="1"/>
        <v>0.87596236268952721</v>
      </c>
      <c r="FD111">
        <f>(1-EXP(-($B111*_c1+$C111*_c2+$D111*_c3+'Input spectra'!$Y110)*_t))/2</f>
        <v>1.1516660233311715E-2</v>
      </c>
      <c r="FE111">
        <f>LN(1-FD111)/(-($B111*_c1+$C111*_c2+$D111*_c3+'Input spectra'!$Y110))</f>
        <v>0.24854361217639251</v>
      </c>
    </row>
    <row r="112" spans="1:161" x14ac:dyDescent="0.25">
      <c r="A112">
        <v>825</v>
      </c>
      <c r="B112">
        <f>'Input spectra'!B111</f>
        <v>0</v>
      </c>
      <c r="C112">
        <f>'Input spectra'!D111</f>
        <v>0</v>
      </c>
      <c r="D112">
        <f>'Input spectra'!F111</f>
        <v>0</v>
      </c>
      <c r="E112">
        <f>E$2*EXP(- E$1 * ($B112*_c1+$C112*_c2+$D112*_c3+'Input spectra'!$Y111))</f>
        <v>2.0653927966864227E-2</v>
      </c>
      <c r="F112">
        <f>F$2*EXP(- F$1 * ($B112*_c1+$C112*_c2+$D112*_c3+'Input spectra'!$Y111))</f>
        <v>2.0407572656401723E-2</v>
      </c>
      <c r="G112">
        <f>G$2*EXP(- G$1 * ($B112*_c1+$C112*_c2+$D112*_c3+'Input spectra'!$Y111))</f>
        <v>2.0163070648497837E-2</v>
      </c>
      <c r="H112">
        <f>H$2*EXP(- H$1 * ($B112*_c1+$C112*_c2+$D112*_c3+'Input spectra'!$Y111))</f>
        <v>1.9920409993007707E-2</v>
      </c>
      <c r="I112">
        <f>I$2*EXP(- I$1 * ($B112*_c1+$C112*_c2+$D112*_c3+'Input spectra'!$Y111))</f>
        <v>1.9679578811043395E-2</v>
      </c>
      <c r="J112">
        <f>J$2*EXP(- J$1 * ($B112*_c1+$C112*_c2+$D112*_c3+'Input spectra'!$Y111))</f>
        <v>1.9440565294568685E-2</v>
      </c>
      <c r="K112">
        <f>K$2*EXP(- K$1 * ($B112*_c1+$C112*_c2+$D112*_c3+'Input spectra'!$Y111))</f>
        <v>1.920335770599612E-2</v>
      </c>
      <c r="L112">
        <f>L$2*EXP(- L$1 * ($B112*_c1+$C112*_c2+$D112*_c3+'Input spectra'!$Y111))</f>
        <v>1.8967944377786219E-2</v>
      </c>
      <c r="M112">
        <f>M$2*EXP(- M$1 * ($B112*_c1+$C112*_c2+$D112*_c3+'Input spectra'!$Y111))</f>
        <v>1.8734313712048964E-2</v>
      </c>
      <c r="N112">
        <f>N$2*EXP(- N$1 * ($B112*_c1+$C112*_c2+$D112*_c3+'Input spectra'!$Y111))</f>
        <v>1.850245418014743E-2</v>
      </c>
      <c r="O112">
        <f>O$2*EXP(- O$1 * ($B112*_c1+$C112*_c2+$D112*_c3+'Input spectra'!$Y111))</f>
        <v>1.8272354322303622E-2</v>
      </c>
      <c r="P112">
        <f>P$2*EXP(- P$1 * ($B112*_c1+$C112*_c2+$D112*_c3+'Input spectra'!$Y111))</f>
        <v>1.8044002747206477E-2</v>
      </c>
      <c r="Q112">
        <f>Q$2*EXP(- Q$1 * ($B112*_c1+$C112*_c2+$D112*_c3+'Input spectra'!$Y111))</f>
        <v>1.781738813162204E-2</v>
      </c>
      <c r="R112">
        <f>R$2*EXP(- R$1 * ($B112*_c1+$C112*_c2+$D112*_c3+'Input spectra'!$Y111))</f>
        <v>1.7592499220005785E-2</v>
      </c>
      <c r="S112">
        <f>S$2*EXP(- S$1 * ($B112*_c1+$C112*_c2+$D112*_c3+'Input spectra'!$Y111))</f>
        <v>1.7369324824117044E-2</v>
      </c>
      <c r="T112">
        <f>T$2*EXP(- T$1 * ($B112*_c1+$C112*_c2+$D112*_c3+'Input spectra'!$Y111))</f>
        <v>1.7147853822635614E-2</v>
      </c>
      <c r="U112">
        <f>U$2*EXP(- U$1 * ($B112*_c1+$C112*_c2+$D112*_c3+'Input spectra'!$Y111))</f>
        <v>1.6928075160780449E-2</v>
      </c>
      <c r="V112">
        <f>V$2*EXP(- V$1 * ($B112*_c1+$C112*_c2+$D112*_c3+'Input spectra'!$Y111))</f>
        <v>1.6709977849930429E-2</v>
      </c>
      <c r="W112">
        <f>W$2*EXP(- W$1 * ($B112*_c1+$C112*_c2+$D112*_c3+'Input spectra'!$Y111))</f>
        <v>1.6493550967247288E-2</v>
      </c>
      <c r="X112">
        <f>X$2*EXP(- X$1 * ($B112*_c1+$C112*_c2+$D112*_c3+'Input spectra'!$Y111))</f>
        <v>1.6278783655300558E-2</v>
      </c>
      <c r="Y112">
        <f>Y$2*EXP(- Y$1 * ($B112*_c1+$C112*_c2+$D112*_c3+'Input spectra'!$Y111))</f>
        <v>1.606566512169463E-2</v>
      </c>
      <c r="Z112">
        <f>Z$2*EXP(- Z$1 * ($B112*_c1+$C112*_c2+$D112*_c3+'Input spectra'!$Y111))</f>
        <v>1.5854184638697814E-2</v>
      </c>
      <c r="AA112">
        <f>AA$2*EXP(- AA$1 * ($B112*_c1+$C112*_c2+$D112*_c3+'Input spectra'!$Y111))</f>
        <v>1.5644331542873542E-2</v>
      </c>
      <c r="AB112">
        <f>AB$2*EXP(- AB$1 * ($B112*_c1+$C112*_c2+$D112*_c3+'Input spectra'!$Y111))</f>
        <v>1.5436095234713483E-2</v>
      </c>
      <c r="AC112">
        <f>AC$2*EXP(- AC$1 * ($B112*_c1+$C112*_c2+$D112*_c3+'Input spectra'!$Y111))</f>
        <v>1.5229465178272807E-2</v>
      </c>
      <c r="AD112">
        <f>AD$2*EXP(- AD$1 * ($B112*_c1+$C112*_c2+$D112*_c3+'Input spectra'!$Y111))</f>
        <v>1.5024430900807371E-2</v>
      </c>
      <c r="AE112">
        <f>AE$2*EXP(- AE$1 * ($B112*_c1+$C112*_c2+$D112*_c3+'Input spectra'!$Y111))</f>
        <v>1.4820981992412949E-2</v>
      </c>
      <c r="AF112">
        <f>AF$2*EXP(- AF$1 * ($B112*_c1+$C112*_c2+$D112*_c3+'Input spectra'!$Y111))</f>
        <v>1.4619108105666455E-2</v>
      </c>
      <c r="AG112">
        <f>AG$2*EXP(- AG$1 * ($B112*_c1+$C112*_c2+$D112*_c3+'Input spectra'!$Y111))</f>
        <v>1.4418798955269147E-2</v>
      </c>
      <c r="AH112">
        <f>AH$2*EXP(- AH$1 * ($B112*_c1+$C112*_c2+$D112*_c3+'Input spectra'!$Y111))</f>
        <v>1.4220044317691768E-2</v>
      </c>
      <c r="AI112">
        <f>AI$2*EXP(- AI$1 * ($B112*_c1+$C112*_c2+$D112*_c3+'Input spectra'!$Y111))</f>
        <v>1.4022834030821708E-2</v>
      </c>
      <c r="AJ112">
        <f>AJ$2*EXP(- AJ$1 * ($B112*_c1+$C112*_c2+$D112*_c3+'Input spectra'!$Y111))</f>
        <v>1.3827157993612064E-2</v>
      </c>
      <c r="AK112">
        <f>AK$2*EXP(- AK$1 * ($B112*_c1+$C112*_c2+$D112*_c3+'Input spectra'!$Y111))</f>
        <v>1.3633006165732669E-2</v>
      </c>
      <c r="AL112">
        <f>AL$2*EXP(- AL$1 * ($B112*_c1+$C112*_c2+$D112*_c3+'Input spectra'!$Y111))</f>
        <v>1.3440368567223028E-2</v>
      </c>
      <c r="AM112">
        <f>AM$2*EXP(- AM$1 * ($B112*_c1+$C112*_c2+$D112*_c3+'Input spectra'!$Y111))</f>
        <v>1.3249235278147196E-2</v>
      </c>
      <c r="AN112">
        <f>AN$2*EXP(- AN$1 * ($B112*_c1+$C112*_c2+$D112*_c3+'Input spectra'!$Y111))</f>
        <v>1.3059596438250552E-2</v>
      </c>
      <c r="AO112">
        <f>AO$2*EXP(- AO$1 * ($B112*_c1+$C112*_c2+$D112*_c3+'Input spectra'!$Y111))</f>
        <v>1.2871442246618452E-2</v>
      </c>
      <c r="AP112">
        <f>AP$2*EXP(- AP$1 * ($B112*_c1+$C112*_c2+$D112*_c3+'Input spectra'!$Y111))</f>
        <v>1.2684762961336814E-2</v>
      </c>
      <c r="AQ112">
        <f>AQ$2*EXP(- AQ$1 * ($B112*_c1+$C112*_c2+$D112*_c3+'Input spectra'!$Y111))</f>
        <v>1.249954889915455E-2</v>
      </c>
      <c r="AR112">
        <f>AR$2*EXP(- AR$1 * ($B112*_c1+$C112*_c2+$D112*_c3+'Input spectra'!$Y111))</f>
        <v>1.2315790435147848E-2</v>
      </c>
      <c r="AS112">
        <f>AS$2*EXP(- AS$1 * ($B112*_c1+$C112*_c2+$D112*_c3+'Input spectra'!$Y111))</f>
        <v>1.2133478002386362E-2</v>
      </c>
      <c r="AT112">
        <f>AT$2*EXP(- AT$1 * ($B112*_c1+$C112*_c2+$D112*_c3+'Input spectra'!$Y111))</f>
        <v>1.1952602091601209E-2</v>
      </c>
      <c r="AU112">
        <f>AU$2*EXP(- AU$1 * ($B112*_c1+$C112*_c2+$D112*_c3+'Input spectra'!$Y111))</f>
        <v>1.17731532508548E-2</v>
      </c>
      <c r="AV112">
        <f>AV$2*EXP(- AV$1 * ($B112*_c1+$C112*_c2+$D112*_c3+'Input spectra'!$Y111))</f>
        <v>1.159512208521255E-2</v>
      </c>
      <c r="AW112">
        <f>AW$2*EXP(- AW$1 * ($B112*_c1+$C112*_c2+$D112*_c3+'Input spectra'!$Y111))</f>
        <v>1.1418499256416324E-2</v>
      </c>
      <c r="AX112">
        <f>AX$2*EXP(- AX$1 * ($B112*_c1+$C112*_c2+$D112*_c3+'Input spectra'!$Y111))</f>
        <v>1.1243275482559772E-2</v>
      </c>
      <c r="AY112">
        <f>AY$2*EXP(- AY$1 * ($B112*_c1+$C112*_c2+$D112*_c3+'Input spectra'!$Y111))</f>
        <v>9.9923475596326514E-3</v>
      </c>
      <c r="AZ112">
        <f>AZ$2*EXP(- AZ$1 * ($B112*_c1+$C112*_c2+$D112*_c3+'Input spectra'!$Y111))</f>
        <v>8.5363536258143344E-3</v>
      </c>
      <c r="BA112">
        <f>BA$2*EXP(- BA$1 * ($B112*_c1+$C112*_c2+$D112*_c3+'Input spectra'!$Y111))</f>
        <v>7.6826724815012327E-3</v>
      </c>
      <c r="BB112">
        <f>BB$2*EXP(- BB$1 * ($B112*_c1+$C112*_c2+$D112*_c3+'Input spectra'!$Y111))</f>
        <v>7.0359707942374622E-3</v>
      </c>
      <c r="BC112">
        <f>BC$2*EXP(- BC$1 * ($B112*_c1+$C112*_c2+$D112*_c3+'Input spectra'!$Y111))</f>
        <v>6.5075388605307077E-3</v>
      </c>
      <c r="BD112">
        <f>BD$2*EXP(- BD$1 * ($B112*_c1+$C112*_c2+$D112*_c3+'Input spectra'!$Y111))</f>
        <v>6.0589168384319759E-3</v>
      </c>
      <c r="BE112">
        <f>BE$2*EXP(- BE$1 * ($B112*_c1+$C112*_c2+$D112*_c3+'Input spectra'!$Y111))</f>
        <v>5.6690275641196513E-3</v>
      </c>
      <c r="BF112">
        <f>BF$2*EXP(- BF$1 * ($B112*_c1+$C112*_c2+$D112*_c3+'Input spectra'!$Y111))</f>
        <v>5.3247296096331134E-3</v>
      </c>
      <c r="BG112">
        <f>BG$2*EXP(- BG$1 * ($B112*_c1+$C112*_c2+$D112*_c3+'Input spectra'!$Y111))</f>
        <v>5.0171239262580269E-3</v>
      </c>
      <c r="BH112">
        <f>BH$2*EXP(- BH$1 * ($B112*_c1+$C112*_c2+$D112*_c3+'Input spectra'!$Y111))</f>
        <v>4.7398276548698817E-3</v>
      </c>
      <c r="BI112">
        <f>BI$2*EXP(- BI$1 * ($B112*_c1+$C112*_c2+$D112*_c3+'Input spectra'!$Y111))</f>
        <v>4.4880649940417204E-3</v>
      </c>
      <c r="BJ112">
        <f>BJ$2*EXP(- BJ$1 * ($B112*_c1+$C112*_c2+$D112*_c3+'Input spectra'!$Y111))</f>
        <v>4.2581451961882389E-3</v>
      </c>
      <c r="BK112">
        <f>BK$2*EXP(- BK$1 * ($B112*_c1+$C112*_c2+$D112*_c3+'Input spectra'!$Y111))</f>
        <v>4.0471425002646787E-3</v>
      </c>
      <c r="BL112">
        <f>BL$2*EXP(- BL$1 * ($B112*_c1+$C112*_c2+$D112*_c3+'Input spectra'!$Y111))</f>
        <v>3.852689460946255E-3</v>
      </c>
      <c r="BM112">
        <f>BM$2*EXP(- BM$1 * ($B112*_c1+$C112*_c2+$D112*_c3+'Input spectra'!$Y111))</f>
        <v>3.6728377945162258E-3</v>
      </c>
      <c r="BN112">
        <f>BN$2*EXP(- BN$1 * ($B112*_c1+$C112*_c2+$D112*_c3+'Input spectra'!$Y111))</f>
        <v>3.5059613889717564E-3</v>
      </c>
      <c r="BO112">
        <f>BO$2*EXP(- BO$1 * ($B112*_c1+$C112*_c2+$D112*_c3+'Input spectra'!$Y111))</f>
        <v>3.35068671150217E-3</v>
      </c>
      <c r="BP112">
        <f>BP$2*EXP(- BP$1 * ($B112*_c1+$C112*_c2+$D112*_c3+'Input spectra'!$Y111))</f>
        <v>3.2058416253571442E-3</v>
      </c>
      <c r="BQ112">
        <f>BQ$2*EXP(- BQ$1 * ($B112*_c1+$C112*_c2+$D112*_c3+'Input spectra'!$Y111))</f>
        <v>3.0704169372619433E-3</v>
      </c>
      <c r="BR112">
        <f>BR$2*EXP(- BR$1 * ($B112*_c1+$C112*_c2+$D112*_c3+'Input spectra'!$Y111))</f>
        <v>2.9435369701550484E-3</v>
      </c>
      <c r="BS112">
        <f>BS$2*EXP(- BS$1 * ($B112*_c1+$C112*_c2+$D112*_c3+'Input spectra'!$Y111))</f>
        <v>2.8244366751970021E-3</v>
      </c>
      <c r="BT112">
        <f>BT$2*EXP(- BT$1 * ($B112*_c1+$C112*_c2+$D112*_c3+'Input spectra'!$Y111))</f>
        <v>2.7124435735626524E-3</v>
      </c>
      <c r="BU112">
        <f>BU$2*EXP(- BU$1 * ($B112*_c1+$C112*_c2+$D112*_c3+'Input spectra'!$Y111))</f>
        <v>2.6069633266975838E-3</v>
      </c>
      <c r="BV112">
        <f>BV$2*EXP(- BV$1 * ($B112*_c1+$C112*_c2+$D112*_c3+'Input spectra'!$Y111))</f>
        <v>2.5074680743177209E-3</v>
      </c>
      <c r="BW112">
        <f>BW$2*EXP(- BW$1 * ($B112*_c1+$C112*_c2+$D112*_c3+'Input spectra'!$Y111))</f>
        <v>2.4134869126564732E-3</v>
      </c>
      <c r="BX112">
        <f>BX$2*EXP(- BX$1 * ($B112*_c1+$C112*_c2+$D112*_c3+'Input spectra'!$Y111))</f>
        <v>2.3245980482706498E-3</v>
      </c>
      <c r="BY112">
        <f>BY$2*EXP(- BY$1 * ($B112*_c1+$C112*_c2+$D112*_c3+'Input spectra'!$Y111))</f>
        <v>2.2404222783628082E-3</v>
      </c>
      <c r="BZ112">
        <f>BZ$2*EXP(- BZ$1 * ($B112*_c1+$C112*_c2+$D112*_c3+'Input spectra'!$Y111))</f>
        <v>2.1606175320346278E-3</v>
      </c>
      <c r="CA112">
        <f>CA$2*EXP(- CA$1 * ($B112*_c1+$C112*_c2+$D112*_c3+'Input spectra'!$Y111))</f>
        <v>2.0848742679891287E-3</v>
      </c>
      <c r="CB112">
        <f>CB$2*EXP(- CB$1 * ($B112*_c1+$C112*_c2+$D112*_c3+'Input spectra'!$Y111))</f>
        <v>2.0129115695319494E-3</v>
      </c>
      <c r="CC112">
        <f>CC$2*EXP(- CC$1 * ($B112*_c1+$C112*_c2+$D112*_c3+'Input spectra'!$Y111))</f>
        <v>1.9444738117654758E-3</v>
      </c>
      <c r="CD112">
        <f>CD$2*EXP(- CD$1 * ($B112*_c1+$C112*_c2+$D112*_c3+'Input spectra'!$Y111))</f>
        <v>1.8793278017238085E-3</v>
      </c>
      <c r="CE112">
        <f>CE$2*EXP(- CE$1 * ($B112*_c1+$C112*_c2+$D112*_c3+'Input spectra'!$Y111))</f>
        <v>1.8172603120361701E-3</v>
      </c>
      <c r="CF112">
        <f>CF$2*EXP(- CF$1 * ($B112*_c1+$C112*_c2+$D112*_c3+'Input spectra'!$Y111))</f>
        <v>1.7580759440776702E-3</v>
      </c>
      <c r="CG112">
        <f>CG$2*EXP(- CG$1 * ($B112*_c1+$C112*_c2+$D112*_c3+'Input spectra'!$Y111))</f>
        <v>1.7015952685828293E-3</v>
      </c>
      <c r="CH112">
        <f>CH$2*EXP(- CH$1 * ($B112*_c1+$C112*_c2+$D112*_c3+'Input spectra'!$Y111))</f>
        <v>1.647653201169615E-3</v>
      </c>
      <c r="CI112">
        <f>CI$2*EXP(- CI$1 * ($B112*_c1+$C112*_c2+$D112*_c3+'Input spectra'!$Y111))</f>
        <v>1.5960975777471083E-3</v>
      </c>
      <c r="CJ112">
        <f>CJ$2*EXP(- CJ$1 * ($B112*_c1+$C112*_c2+$D112*_c3+'Input spectra'!$Y111))</f>
        <v>1.5467879008020378E-3</v>
      </c>
      <c r="CK112">
        <f>CK$2*EXP(- CK$1 * ($B112*_c1+$C112*_c2+$D112*_c3+'Input spectra'!$Y111))</f>
        <v>1.4995942324117404E-3</v>
      </c>
      <c r="CL112">
        <f>CL$2*EXP(- CL$1 * ($B112*_c1+$C112*_c2+$D112*_c3+'Input spectra'!$Y111))</f>
        <v>1.454396213765901E-3</v>
      </c>
      <c r="CM112">
        <f>CM$2*EXP(- CM$1 * ($B112*_c1+$C112*_c2+$D112*_c3+'Input spectra'!$Y111))</f>
        <v>1.4110821941895617E-3</v>
      </c>
      <c r="CN112">
        <f>CN$2*EXP(- CN$1 * ($B112*_c1+$C112*_c2+$D112*_c3+'Input spectra'!$Y111))</f>
        <v>1.3695484552937406E-3</v>
      </c>
      <c r="CO112">
        <f>CO$2*EXP(- CO$1 * ($B112*_c1+$C112*_c2+$D112*_c3+'Input spectra'!$Y111))</f>
        <v>1.3296985180526132E-3</v>
      </c>
      <c r="CP112">
        <f>CP$2*EXP(- CP$1 * ($B112*_c1+$C112*_c2+$D112*_c3+'Input spectra'!$Y111))</f>
        <v>1.291442522407483E-3</v>
      </c>
      <c r="CQ112">
        <f>CQ$2*EXP(- CQ$1 * ($B112*_c1+$C112*_c2+$D112*_c3+'Input spectra'!$Y111))</f>
        <v>1.2546966704983355E-3</v>
      </c>
      <c r="CR112">
        <f>CR$2*EXP(- CR$1 * ($B112*_c1+$C112*_c2+$D112*_c3+'Input spectra'!$Y111))</f>
        <v>1.2193827258795505E-3</v>
      </c>
      <c r="CS112">
        <f>CS$2*EXP(- CS$1 * ($B112*_c1+$C112*_c2+$D112*_c3+'Input spectra'!$Y111))</f>
        <v>7.8488487240175372E-4</v>
      </c>
      <c r="CT112">
        <f>CT$2*EXP(- CT$1 * ($B112*_c1+$C112*_c2+$D112*_c3+'Input spectra'!$Y111))</f>
        <v>5.0966598224954642E-4</v>
      </c>
      <c r="CU112">
        <f>CU$2*EXP(- CU$1 * ($B112*_c1+$C112*_c2+$D112*_c3+'Input spectra'!$Y111))</f>
        <v>3.5287400696779286E-4</v>
      </c>
      <c r="CV112">
        <f>CV$2*EXP(- CV$1 * ($B112*_c1+$C112*_c2+$D112*_c3+'Input spectra'!$Y111))</f>
        <v>2.4541784104577594E-4</v>
      </c>
      <c r="CW112">
        <f>CW$2*EXP(- CW$1 * ($B112*_c1+$C112*_c2+$D112*_c3+'Input spectra'!$Y111))</f>
        <v>1.6753055229928057E-4</v>
      </c>
      <c r="CX112">
        <f>CX$2*EXP(- CX$1 * ($B112*_c1+$C112*_c2+$D112*_c3+'Input spectra'!$Y111))</f>
        <v>1.1009838852666497E-4</v>
      </c>
      <c r="CY112">
        <f>CY$2*EXP(- CY$1 * ($B112*_c1+$C112*_c2+$D112*_c3+'Input spectra'!$Y111))</f>
        <v>6.7976027341762956E-5</v>
      </c>
      <c r="CZ112">
        <f>CZ$2*EXP(- CZ$1 * ($B112*_c1+$C112*_c2+$D112*_c3+'Input spectra'!$Y111))</f>
        <v>3.7896274819546071E-5</v>
      </c>
      <c r="DA112">
        <f>DA$2*EXP(- DA$1 * ($B112*_c1+$C112*_c2+$D112*_c3+'Input spectra'!$Y111))</f>
        <v>1.7616884567227767E-5</v>
      </c>
      <c r="DB112">
        <f>DB$2*EXP(- DB$1 * ($B112*_c1+$C112*_c2+$D112*_c3+'Input spectra'!$Y111))</f>
        <v>5.5113880127025329E-6</v>
      </c>
      <c r="DC112">
        <f>DC$2*EXP(- DC$1 * ($B112*_c1+$C112*_c2+$D112*_c3+'Input spectra'!$Y111))</f>
        <v>3.5000159732231055E-7</v>
      </c>
      <c r="DD112">
        <f>DD$2*EXP(- DD$1 * ($B112*_c1+$C112*_c2+$D112*_c3+'Input spectra'!$Y111))</f>
        <v>0</v>
      </c>
      <c r="DE112">
        <f>DE$2*EXP(- DE$1 * ($B112*_c1+$C112*_c2+$D112*_c3+'Input spectra'!$Y111))</f>
        <v>0</v>
      </c>
      <c r="DF112">
        <f>DF$2*EXP(- DF$1 * ($B112*_c1+$C112*_c2+$D112*_c3+'Input spectra'!$Y111))</f>
        <v>0</v>
      </c>
      <c r="DG112">
        <f>DG$2*EXP(- DG$1 * ($B112*_c1+$C112*_c2+$D112*_c3+'Input spectra'!$Y111))</f>
        <v>0</v>
      </c>
      <c r="DH112">
        <f>DH$2*EXP(- DH$1 * ($B112*_c1+$C112*_c2+$D112*_c3+'Input spectra'!$Y111))</f>
        <v>0</v>
      </c>
      <c r="DI112">
        <f>DI$2*EXP(- DI$1 * ($B112*_c1+$C112*_c2+$D112*_c3+'Input spectra'!$Y111))</f>
        <v>0</v>
      </c>
      <c r="DJ112">
        <f>DJ$2*EXP(- DJ$1 * ($B112*_c1+$C112*_c2+$D112*_c3+'Input spectra'!$Y111))</f>
        <v>0</v>
      </c>
      <c r="DK112">
        <f>DK$2*EXP(- DK$1 * ($B112*_c1+$C112*_c2+$D112*_c3+'Input spectra'!$Y111))</f>
        <v>0</v>
      </c>
      <c r="DL112">
        <f>DL$2*EXP(- DL$1 * ($B112*_c1+$C112*_c2+$D112*_c3+'Input spectra'!$Y111))</f>
        <v>0</v>
      </c>
      <c r="DM112">
        <f>DM$2*EXP(- DM$1 * ($B112*_c1+$C112*_c2+$D112*_c3+'Input spectra'!$Y111))</f>
        <v>0</v>
      </c>
      <c r="DN112">
        <f>DN$2*EXP(- DN$1 * ($B112*_c1+$C112*_c2+$D112*_c3+'Input spectra'!$Y111))</f>
        <v>0</v>
      </c>
      <c r="DO112">
        <f>DO$2*EXP(- DO$1 * ($B112*_c1+$C112*_c2+$D112*_c3+'Input spectra'!$Y111))</f>
        <v>0</v>
      </c>
      <c r="DP112">
        <f>DP$2*EXP(- DP$1 * ($B112*_c1+$C112*_c2+$D112*_c3+'Input spectra'!$Y111))</f>
        <v>0</v>
      </c>
      <c r="DQ112">
        <f>DQ$2*EXP(- DQ$1 * ($B112*_c1+$C112*_c2+$D112*_c3+'Input spectra'!$Y111))</f>
        <v>0</v>
      </c>
      <c r="DR112">
        <f>DR$2*EXP(- DR$1 * ($B112*_c1+$C112*_c2+$D112*_c3+'Input spectra'!$Y111))</f>
        <v>0</v>
      </c>
      <c r="DS112">
        <f>DS$2*EXP(- DS$1 * ($B112*_c1+$C112*_c2+$D112*_c3+'Input spectra'!$Y111))</f>
        <v>0</v>
      </c>
      <c r="DT112">
        <f>DT$2*EXP(- DT$1 * ($B112*_c1+$C112*_c2+$D112*_c3+'Input spectra'!$Y111))</f>
        <v>0</v>
      </c>
      <c r="DU112">
        <f>DU$2*EXP(- DU$1 * ($B112*_c1+$C112*_c2+$D112*_c3+'Input spectra'!$Y111))</f>
        <v>0</v>
      </c>
      <c r="DV112">
        <f>DV$2*EXP(- DV$1 * ($B112*_c1+$C112*_c2+$D112*_c3+'Input spectra'!$Y111))</f>
        <v>0</v>
      </c>
      <c r="DW112">
        <f>DW$2*EXP(- DW$1 * ($B112*_c1+$C112*_c2+$D112*_c3+'Input spectra'!$Y111))</f>
        <v>0</v>
      </c>
      <c r="DX112">
        <f>DX$2*EXP(- DX$1 * ($B112*_c1+$C112*_c2+$D112*_c3+'Input spectra'!$Y111))</f>
        <v>0</v>
      </c>
      <c r="DY112">
        <f>DY$2*EXP(- DY$1 * ($B112*_c1+$C112*_c2+$D112*_c3+'Input spectra'!$Y111))</f>
        <v>0</v>
      </c>
      <c r="DZ112">
        <f>DZ$2*EXP(- DZ$1 * ($B112*_c1+$C112*_c2+$D112*_c3+'Input spectra'!$Y111))</f>
        <v>0</v>
      </c>
      <c r="EA112">
        <f>EA$2*EXP(- EA$1 * ($B112*_c1+$C112*_c2+$D112*_c3+'Input spectra'!$Y111))</f>
        <v>0</v>
      </c>
      <c r="EB112">
        <f>EB$2*EXP(- EB$1 * ($B112*_c1+$C112*_c2+$D112*_c3+'Input spectra'!$Y111))</f>
        <v>0</v>
      </c>
      <c r="EC112">
        <f>EC$2*EXP(- EC$1 * ($B112*_c1+$C112*_c2+$D112*_c3+'Input spectra'!$Y111))</f>
        <v>0</v>
      </c>
      <c r="ED112">
        <f>ED$2*EXP(- ED$1 * ($B112*_c1+$C112*_c2+$D112*_c3+'Input spectra'!$Y111))</f>
        <v>0</v>
      </c>
      <c r="EE112">
        <f>EE$2*EXP(- EE$1 * ($B112*_c1+$C112*_c2+$D112*_c3+'Input spectra'!$Y111))</f>
        <v>0</v>
      </c>
      <c r="EF112">
        <f>EF$2*EXP(- EF$1 * ($B112*_c1+$C112*_c2+$D112*_c3+'Input spectra'!$Y111))</f>
        <v>0</v>
      </c>
      <c r="EG112">
        <f>EG$2*EXP(- EG$1 * ($B112*_c1+$C112*_c2+$D112*_c3+'Input spectra'!$Y111))</f>
        <v>0</v>
      </c>
      <c r="EH112">
        <f>EH$2*EXP(- EH$1 * ($B112*_c1+$C112*_c2+$D112*_c3+'Input spectra'!$Y111))</f>
        <v>0</v>
      </c>
      <c r="EI112">
        <f>EI$2*EXP(- EI$1 * ($B112*_c1+$C112*_c2+$D112*_c3+'Input spectra'!$Y111))</f>
        <v>0</v>
      </c>
      <c r="EJ112">
        <f>EJ$2*EXP(- EJ$1 * ($B112*_c1+$C112*_c2+$D112*_c3+'Input spectra'!$Y111))</f>
        <v>0</v>
      </c>
      <c r="EK112">
        <f>EK$2*EXP(- EK$1 * ($B112*_c1+$C112*_c2+$D112*_c3+'Input spectra'!$Y111))</f>
        <v>0</v>
      </c>
      <c r="EL112">
        <f>EL$2*EXP(- EL$1 * ($B112*_c1+$C112*_c2+$D112*_c3+'Input spectra'!$Y111))</f>
        <v>0</v>
      </c>
      <c r="EM112">
        <f>EM$2*EXP(- EM$1 * ($B112*_c1+$C112*_c2+$D112*_c3+'Input spectra'!$Y111))</f>
        <v>0</v>
      </c>
      <c r="EN112">
        <f>EN$2*EXP(- EN$1 * ($B112*_c1+$C112*_c2+$D112*_c3+'Input spectra'!$Y111))</f>
        <v>0</v>
      </c>
      <c r="EO112">
        <f>EO$2*EXP(- EO$1 * ($B112*_c1+$C112*_c2+$D112*_c3+'Input spectra'!$Y111))</f>
        <v>0</v>
      </c>
      <c r="EP112">
        <f>EP$2*EXP(- EP$1 * ($B112*_c1+$C112*_c2+$D112*_c3+'Input spectra'!$Y111))</f>
        <v>0</v>
      </c>
      <c r="EQ112">
        <f>EQ$2*EXP(- EQ$1 * ($B112*_c1+$C112*_c2+$D112*_c3+'Input spectra'!$Y111))</f>
        <v>0</v>
      </c>
      <c r="ER112">
        <f>ER$2*EXP(- ER$1 * ($B112*_c1+$C112*_c2+$D112*_c3+'Input spectra'!$Y111))</f>
        <v>0</v>
      </c>
      <c r="ES112">
        <f>ES$2*EXP(- ES$1 * ($B112*_c1+$C112*_c2+$D112*_c3+'Input spectra'!$Y111))</f>
        <v>0</v>
      </c>
      <c r="ET112">
        <f>ET$2*EXP(- ET$1 * ($B112*_c1+$C112*_c2+$D112*_c3+'Input spectra'!$Y111))</f>
        <v>0</v>
      </c>
      <c r="EU112">
        <f>EU$2*EXP(- EU$1 * ($B112*_c1+$C112*_c2+$D112*_c3+'Input spectra'!$Y111))</f>
        <v>0</v>
      </c>
      <c r="EV112">
        <f>EV$2*EXP(- EV$1 * ($B112*_c1+$C112*_c2+$D112*_c3+'Input spectra'!$Y111))</f>
        <v>0</v>
      </c>
      <c r="EW112">
        <f>EW$2*EXP(- EW$1 * ($B112*_c1+$C112*_c2+$D112*_c3+'Input spectra'!$Y111))</f>
        <v>0</v>
      </c>
      <c r="EX112">
        <f>EX$2*EXP(- EX$1 * ($B112*_c1+$C112*_c2+$D112*_c3+'Input spectra'!$Y111))</f>
        <v>0</v>
      </c>
      <c r="EY112">
        <f>EY$2*EXP(- EY$1 * ($B112*_c1+$C112*_c2+$D112*_c3+'Input spectra'!$Y111))</f>
        <v>0</v>
      </c>
      <c r="FA112">
        <f t="shared" si="1"/>
        <v>0.87524897554377601</v>
      </c>
      <c r="FD112">
        <f>(1-EXP(-($B112*_c1+$C112*_c2+$D112*_c3+'Input spectra'!$Y111)*_t))/2</f>
        <v>1.1589257489598659E-2</v>
      </c>
      <c r="FE112">
        <f>LN(1-FD112)/(-($B112*_c1+$C112*_c2+$D112*_c3+'Input spectra'!$Y111))</f>
        <v>0.24853432351618238</v>
      </c>
    </row>
    <row r="113" spans="1:161" x14ac:dyDescent="0.25">
      <c r="A113">
        <v>830</v>
      </c>
      <c r="B113">
        <f>'Input spectra'!B112</f>
        <v>0</v>
      </c>
      <c r="C113">
        <f>'Input spectra'!D112</f>
        <v>0</v>
      </c>
      <c r="D113">
        <f>'Input spectra'!F112</f>
        <v>0</v>
      </c>
      <c r="E113">
        <f>E$2*EXP(- E$1 * ($B113*_c1+$C113*_c2+$D113*_c3+'Input spectra'!$Y112))</f>
        <v>2.0653927966864227E-2</v>
      </c>
      <c r="F113">
        <f>F$2*EXP(- F$1 * ($B113*_c1+$C113*_c2+$D113*_c3+'Input spectra'!$Y112))</f>
        <v>2.0407731083519513E-2</v>
      </c>
      <c r="G113">
        <f>G$2*EXP(- G$1 * ($B113*_c1+$C113*_c2+$D113*_c3+'Input spectra'!$Y112))</f>
        <v>2.0163383707735363E-2</v>
      </c>
      <c r="H113">
        <f>H$2*EXP(- H$1 * ($B113*_c1+$C113*_c2+$D113*_c3+'Input spectra'!$Y112))</f>
        <v>1.9920873932207171E-2</v>
      </c>
      <c r="I113">
        <f>I$2*EXP(- I$1 * ($B113*_c1+$C113*_c2+$D113*_c3+'Input spectra'!$Y112))</f>
        <v>1.9680189920519012E-2</v>
      </c>
      <c r="J113">
        <f>J$2*EXP(- J$1 * ($B113*_c1+$C113*_c2+$D113*_c3+'Input spectra'!$Y112))</f>
        <v>1.9441319906741254E-2</v>
      </c>
      <c r="K113">
        <f>K$2*EXP(- K$1 * ($B113*_c1+$C113*_c2+$D113*_c3+'Input spectra'!$Y112))</f>
        <v>1.9204252195030243E-2</v>
      </c>
      <c r="L113">
        <f>L$2*EXP(- L$1 * ($B113*_c1+$C113*_c2+$D113*_c3+'Input spectra'!$Y112))</f>
        <v>1.8968975159230302E-2</v>
      </c>
      <c r="M113">
        <f>M$2*EXP(- M$1 * ($B113*_c1+$C113*_c2+$D113*_c3+'Input spectra'!$Y112))</f>
        <v>1.873547724247784E-2</v>
      </c>
      <c r="N113">
        <f>N$2*EXP(- N$1 * ($B113*_c1+$C113*_c2+$D113*_c3+'Input spectra'!$Y112))</f>
        <v>1.850374695680769E-2</v>
      </c>
      <c r="O113">
        <f>O$2*EXP(- O$1 * ($B113*_c1+$C113*_c2+$D113*_c3+'Input spectra'!$Y112))</f>
        <v>1.8273772882761583E-2</v>
      </c>
      <c r="P113">
        <f>P$2*EXP(- P$1 * ($B113*_c1+$C113*_c2+$D113*_c3+'Input spectra'!$Y112))</f>
        <v>1.8045543668998791E-2</v>
      </c>
      <c r="Q113">
        <f>Q$2*EXP(- Q$1 * ($B113*_c1+$C113*_c2+$D113*_c3+'Input spectra'!$Y112))</f>
        <v>1.781904803190891E-2</v>
      </c>
      <c r="R113">
        <f>R$2*EXP(- R$1 * ($B113*_c1+$C113*_c2+$D113*_c3+'Input spectra'!$Y112))</f>
        <v>1.7594274755226774E-2</v>
      </c>
      <c r="S113">
        <f>S$2*EXP(- S$1 * ($B113*_c1+$C113*_c2+$D113*_c3+'Input spectra'!$Y112))</f>
        <v>1.737121268964947E-2</v>
      </c>
      <c r="T113">
        <f>T$2*EXP(- T$1 * ($B113*_c1+$C113*_c2+$D113*_c3+'Input spectra'!$Y112))</f>
        <v>1.7149850752455516E-2</v>
      </c>
      <c r="U113">
        <f>U$2*EXP(- U$1 * ($B113*_c1+$C113*_c2+$D113*_c3+'Input spectra'!$Y112))</f>
        <v>1.6930177927126068E-2</v>
      </c>
      <c r="V113">
        <f>V$2*EXP(- V$1 * ($B113*_c1+$C113*_c2+$D113*_c3+'Input spectra'!$Y112))</f>
        <v>1.6712183262968246E-2</v>
      </c>
      <c r="W113">
        <f>W$2*EXP(- W$1 * ($B113*_c1+$C113*_c2+$D113*_c3+'Input spectra'!$Y112))</f>
        <v>1.6495855874740558E-2</v>
      </c>
      <c r="X113">
        <f>X$2*EXP(- X$1 * ($B113*_c1+$C113*_c2+$D113*_c3+'Input spectra'!$Y112))</f>
        <v>1.6281184942280327E-2</v>
      </c>
      <c r="Y113">
        <f>Y$2*EXP(- Y$1 * ($B113*_c1+$C113*_c2+$D113*_c3+'Input spectra'!$Y112))</f>
        <v>1.6068159710133232E-2</v>
      </c>
      <c r="Z113">
        <f>Z$2*EXP(- Z$1 * ($B113*_c1+$C113*_c2+$D113*_c3+'Input spectra'!$Y112))</f>
        <v>1.5856769487184858E-2</v>
      </c>
      <c r="AA113">
        <f>AA$2*EXP(- AA$1 * ($B113*_c1+$C113*_c2+$D113*_c3+'Input spectra'!$Y112))</f>
        <v>1.5647003646294275E-2</v>
      </c>
      <c r="AB113">
        <f>AB$2*EXP(- AB$1 * ($B113*_c1+$C113*_c2+$D113*_c3+'Input spectra'!$Y112))</f>
        <v>1.5438851623929635E-2</v>
      </c>
      <c r="AC113">
        <f>AC$2*EXP(- AC$1 * ($B113*_c1+$C113*_c2+$D113*_c3+'Input spectra'!$Y112))</f>
        <v>1.5232302919805816E-2</v>
      </c>
      <c r="AD113">
        <f>AD$2*EXP(- AD$1 * ($B113*_c1+$C113*_c2+$D113*_c3+'Input spectra'!$Y112))</f>
        <v>1.5027347096524007E-2</v>
      </c>
      <c r="AE113">
        <f>AE$2*EXP(- AE$1 * ($B113*_c1+$C113*_c2+$D113*_c3+'Input spectra'!$Y112))</f>
        <v>1.4823973779213306E-2</v>
      </c>
      <c r="AF113">
        <f>AF$2*EXP(- AF$1 * ($B113*_c1+$C113*_c2+$D113*_c3+'Input spectra'!$Y112))</f>
        <v>1.4622172655174312E-2</v>
      </c>
      <c r="AG113">
        <f>AG$2*EXP(- AG$1 * ($B113*_c1+$C113*_c2+$D113*_c3+'Input spectra'!$Y112))</f>
        <v>1.4421933473524655E-2</v>
      </c>
      <c r="AH113">
        <f>AH$2*EXP(- AH$1 * ($B113*_c1+$C113*_c2+$D113*_c3+'Input spectra'!$Y112))</f>
        <v>1.4223246044846481E-2</v>
      </c>
      <c r="AI113">
        <f>AI$2*EXP(- AI$1 * ($B113*_c1+$C113*_c2+$D113*_c3+'Input spectra'!$Y112))</f>
        <v>1.402610024083591E-2</v>
      </c>
      <c r="AJ113">
        <f>AJ$2*EXP(- AJ$1 * ($B113*_c1+$C113*_c2+$D113*_c3+'Input spectra'!$Y112))</f>
        <v>1.38304859939544E-2</v>
      </c>
      <c r="AK113">
        <f>AK$2*EXP(- AK$1 * ($B113*_c1+$C113*_c2+$D113*_c3+'Input spectra'!$Y112))</f>
        <v>1.3636393297082043E-2</v>
      </c>
      <c r="AL113">
        <f>AL$2*EXP(- AL$1 * ($B113*_c1+$C113*_c2+$D113*_c3+'Input spectra'!$Y112))</f>
        <v>1.344381220317277E-2</v>
      </c>
      <c r="AM113">
        <f>AM$2*EXP(- AM$1 * ($B113*_c1+$C113*_c2+$D113*_c3+'Input spectra'!$Y112))</f>
        <v>1.3252732824911479E-2</v>
      </c>
      <c r="AN113">
        <f>AN$2*EXP(- AN$1 * ($B113*_c1+$C113*_c2+$D113*_c3+'Input spectra'!$Y112))</f>
        <v>1.3063145334373033E-2</v>
      </c>
      <c r="AO113">
        <f>AO$2*EXP(- AO$1 * ($B113*_c1+$C113*_c2+$D113*_c3+'Input spectra'!$Y112))</f>
        <v>1.2875039962683132E-2</v>
      </c>
      <c r="AP113">
        <f>AP$2*EXP(- AP$1 * ($B113*_c1+$C113*_c2+$D113*_c3+'Input spectra'!$Y112))</f>
        <v>1.2688406999681105E-2</v>
      </c>
      <c r="AQ113">
        <f>AQ$2*EXP(- AQ$1 * ($B113*_c1+$C113*_c2+$D113*_c3+'Input spectra'!$Y112))</f>
        <v>1.2503236793584508E-2</v>
      </c>
      <c r="AR113">
        <f>AR$2*EXP(- AR$1 * ($B113*_c1+$C113*_c2+$D113*_c3+'Input spectra'!$Y112))</f>
        <v>1.2319519750655599E-2</v>
      </c>
      <c r="AS113">
        <f>AS$2*EXP(- AS$1 * ($B113*_c1+$C113*_c2+$D113*_c3+'Input spectra'!$Y112))</f>
        <v>1.2137246334869673E-2</v>
      </c>
      <c r="AT113">
        <f>AT$2*EXP(- AT$1 * ($B113*_c1+$C113*_c2+$D113*_c3+'Input spectra'!$Y112))</f>
        <v>1.1956407067585198E-2</v>
      </c>
      <c r="AU113">
        <f>AU$2*EXP(- AU$1 * ($B113*_c1+$C113*_c2+$D113*_c3+'Input spectra'!$Y112))</f>
        <v>1.1776992527215768E-2</v>
      </c>
      <c r="AV113">
        <f>AV$2*EXP(- AV$1 * ($B113*_c1+$C113*_c2+$D113*_c3+'Input spectra'!$Y112))</f>
        <v>1.1598993348903937E-2</v>
      </c>
      <c r="AW113">
        <f>AW$2*EXP(- AW$1 * ($B113*_c1+$C113*_c2+$D113*_c3+'Input spectra'!$Y112))</f>
        <v>1.1422400224196747E-2</v>
      </c>
      <c r="AX113">
        <f>AX$2*EXP(- AX$1 * ($B113*_c1+$C113*_c2+$D113*_c3+'Input spectra'!$Y112))</f>
        <v>1.1247203900723155E-2</v>
      </c>
      <c r="AY113">
        <f>AY$2*EXP(- AY$1 * ($B113*_c1+$C113*_c2+$D113*_c3+'Input spectra'!$Y112))</f>
        <v>9.9959165008404877E-3</v>
      </c>
      <c r="AZ113">
        <f>AZ$2*EXP(- AZ$1 * ($B113*_c1+$C113*_c2+$D113*_c3+'Input spectra'!$Y112))</f>
        <v>8.5394688260867786E-3</v>
      </c>
      <c r="BA113">
        <f>BA$2*EXP(- BA$1 * ($B113*_c1+$C113*_c2+$D113*_c3+'Input spectra'!$Y112))</f>
        <v>7.6855358085696941E-3</v>
      </c>
      <c r="BB113">
        <f>BB$2*EXP(- BB$1 * ($B113*_c1+$C113*_c2+$D113*_c3+'Input spectra'!$Y112))</f>
        <v>7.0386477376832273E-3</v>
      </c>
      <c r="BC113">
        <f>BC$2*EXP(- BC$1 * ($B113*_c1+$C113*_c2+$D113*_c3+'Input spectra'!$Y112))</f>
        <v>6.5100652921526118E-3</v>
      </c>
      <c r="BD113">
        <f>BD$2*EXP(- BD$1 * ($B113*_c1+$C113*_c2+$D113*_c3+'Input spectra'!$Y112))</f>
        <v>6.0613161554119921E-3</v>
      </c>
      <c r="BE113">
        <f>BE$2*EXP(- BE$1 * ($B113*_c1+$C113*_c2+$D113*_c3+'Input spectra'!$Y112))</f>
        <v>5.6713165128120819E-3</v>
      </c>
      <c r="BF113">
        <f>BF$2*EXP(- BF$1 * ($B113*_c1+$C113*_c2+$D113*_c3+'Input spectra'!$Y112))</f>
        <v>5.326920896623062E-3</v>
      </c>
      <c r="BG113">
        <f>BG$2*EXP(- BG$1 * ($B113*_c1+$C113*_c2+$D113*_c3+'Input spectra'!$Y112))</f>
        <v>5.0192275889539492E-3</v>
      </c>
      <c r="BH113">
        <f>BH$2*EXP(- BH$1 * ($B113*_c1+$C113*_c2+$D113*_c3+'Input spectra'!$Y112))</f>
        <v>4.741851859636834E-3</v>
      </c>
      <c r="BI113">
        <f>BI$2*EXP(- BI$1 * ($B113*_c1+$C113*_c2+$D113*_c3+'Input spectra'!$Y112))</f>
        <v>4.4900165367214827E-3</v>
      </c>
      <c r="BJ113">
        <f>BJ$2*EXP(- BJ$1 * ($B113*_c1+$C113*_c2+$D113*_c3+'Input spectra'!$Y112))</f>
        <v>4.2600298339851104E-3</v>
      </c>
      <c r="BK113">
        <f>BK$2*EXP(- BK$1 * ($B113*_c1+$C113*_c2+$D113*_c3+'Input spectra'!$Y112))</f>
        <v>4.0489651816179055E-3</v>
      </c>
      <c r="BL113">
        <f>BL$2*EXP(- BL$1 * ($B113*_c1+$C113*_c2+$D113*_c3+'Input spectra'!$Y112))</f>
        <v>3.8544544904252141E-3</v>
      </c>
      <c r="BM113">
        <f>BM$2*EXP(- BM$1 * ($B113*_c1+$C113*_c2+$D113*_c3+'Input spectra'!$Y112))</f>
        <v>3.6745489545638933E-3</v>
      </c>
      <c r="BN113">
        <f>BN$2*EXP(- BN$1 * ($B113*_c1+$C113*_c2+$D113*_c3+'Input spectra'!$Y112))</f>
        <v>3.50762203198392E-3</v>
      </c>
      <c r="BO113">
        <f>BO$2*EXP(- BO$1 * ($B113*_c1+$C113*_c2+$D113*_c3+'Input spectra'!$Y112))</f>
        <v>3.3522998309128381E-3</v>
      </c>
      <c r="BP113">
        <f>BP$2*EXP(- BP$1 * ($B113*_c1+$C113*_c2+$D113*_c3+'Input spectra'!$Y112))</f>
        <v>3.2074099114931453E-3</v>
      </c>
      <c r="BQ113">
        <f>BQ$2*EXP(- BQ$1 * ($B113*_c1+$C113*_c2+$D113*_c3+'Input spectra'!$Y112))</f>
        <v>3.0719428219083437E-3</v>
      </c>
      <c r="BR113">
        <f>BR$2*EXP(- BR$1 * ($B113*_c1+$C113*_c2+$D113*_c3+'Input spectra'!$Y112))</f>
        <v>2.945022662594944E-3</v>
      </c>
      <c r="BS113">
        <f>BS$2*EXP(- BS$1 * ($B113*_c1+$C113*_c2+$D113*_c3+'Input spectra'!$Y112))</f>
        <v>2.8258841917058199E-3</v>
      </c>
      <c r="BT113">
        <f>BT$2*EXP(- BT$1 * ($B113*_c1+$C113*_c2+$D113*_c3+'Input spectra'!$Y112))</f>
        <v>2.7138547618031964E-3</v>
      </c>
      <c r="BU113">
        <f>BU$2*EXP(- BU$1 * ($B113*_c1+$C113*_c2+$D113*_c3+'Input spectra'!$Y112))</f>
        <v>2.608339886090306E-3</v>
      </c>
      <c r="BV113">
        <f>BV$2*EXP(- BV$1 * ($B113*_c1+$C113*_c2+$D113*_c3+'Input spectra'!$Y112))</f>
        <v>2.5088115731967675E-3</v>
      </c>
      <c r="BW113">
        <f>BW$2*EXP(- BW$1 * ($B113*_c1+$C113*_c2+$D113*_c3+'Input spectra'!$Y112))</f>
        <v>2.4147988028314646E-3</v>
      </c>
      <c r="BX113">
        <f>BX$2*EXP(- BX$1 * ($B113*_c1+$C113*_c2+$D113*_c3+'Input spectra'!$Y112))</f>
        <v>2.3258796774742779E-3</v>
      </c>
      <c r="BY113">
        <f>BY$2*EXP(- BY$1 * ($B113*_c1+$C113*_c2+$D113*_c3+'Input spectra'!$Y112))</f>
        <v>2.2416749009602998E-3</v>
      </c>
      <c r="BZ113">
        <f>BZ$2*EXP(- BZ$1 * ($B113*_c1+$C113*_c2+$D113*_c3+'Input spectra'!$Y112))</f>
        <v>2.1618423182926732E-3</v>
      </c>
      <c r="CA113">
        <f>CA$2*EXP(- CA$1 * ($B113*_c1+$C113*_c2+$D113*_c3+'Input spectra'!$Y112))</f>
        <v>2.0860723121420535E-3</v>
      </c>
      <c r="CB113">
        <f>CB$2*EXP(- CB$1 * ($B113*_c1+$C113*_c2+$D113*_c3+'Input spectra'!$Y112))</f>
        <v>2.0140838968367857E-3</v>
      </c>
      <c r="CC113">
        <f>CC$2*EXP(- CC$1 * ($B113*_c1+$C113*_c2+$D113*_c3+'Input spectra'!$Y112))</f>
        <v>1.9456213847016466E-3</v>
      </c>
      <c r="CD113">
        <f>CD$2*EXP(- CD$1 * ($B113*_c1+$C113*_c2+$D113*_c3+'Input spectra'!$Y112))</f>
        <v>1.8804515254649242E-3</v>
      </c>
      <c r="CE113">
        <f>CE$2*EXP(- CE$1 * ($B113*_c1+$C113*_c2+$D113*_c3+'Input spectra'!$Y112))</f>
        <v>1.8183610392990201E-3</v>
      </c>
      <c r="CF113">
        <f>CF$2*EXP(- CF$1 * ($B113*_c1+$C113*_c2+$D113*_c3+'Input spectra'!$Y112))</f>
        <v>1.7591544794356251E-3</v>
      </c>
      <c r="CG113">
        <f>CG$2*EXP(- CG$1 * ($B113*_c1+$C113*_c2+$D113*_c3+'Input spectra'!$Y112))</f>
        <v>1.7026523723164414E-3</v>
      </c>
      <c r="CH113">
        <f>CH$2*EXP(- CH$1 * ($B113*_c1+$C113*_c2+$D113*_c3+'Input spectra'!$Y112))</f>
        <v>1.6486895927155397E-3</v>
      </c>
      <c r="CI113">
        <f>CI$2*EXP(- CI$1 * ($B113*_c1+$C113*_c2+$D113*_c3+'Input spectra'!$Y112))</f>
        <v>1.5971139387969222E-3</v>
      </c>
      <c r="CJ113">
        <f>CJ$2*EXP(- CJ$1 * ($B113*_c1+$C113*_c2+$D113*_c3+'Input spectra'!$Y112))</f>
        <v>1.5477848780947115E-3</v>
      </c>
      <c r="CK113">
        <f>CK$2*EXP(- CK$1 * ($B113*_c1+$C113*_c2+$D113*_c3+'Input spectra'!$Y112))</f>
        <v>1.5005724402570554E-3</v>
      </c>
      <c r="CL113">
        <f>CL$2*EXP(- CL$1 * ($B113*_c1+$C113*_c2+$D113*_c3+'Input spectra'!$Y112))</f>
        <v>1.4553562363307283E-3</v>
      </c>
      <c r="CM113">
        <f>CM$2*EXP(- CM$1 * ($B113*_c1+$C113*_c2+$D113*_c3+'Input spectra'!$Y112))</f>
        <v>1.412024587574447E-3</v>
      </c>
      <c r="CN113">
        <f>CN$2*EXP(- CN$1 * ($B113*_c1+$C113*_c2+$D113*_c3+'Input spectra'!$Y112))</f>
        <v>1.3704737494234754E-3</v>
      </c>
      <c r="CO113">
        <f>CO$2*EXP(- CO$1 * ($B113*_c1+$C113*_c2+$D113*_c3+'Input spectra'!$Y112))</f>
        <v>1.3306072184013089E-3</v>
      </c>
      <c r="CP113">
        <f>CP$2*EXP(- CP$1 * ($B113*_c1+$C113*_c2+$D113*_c3+'Input spectra'!$Y112))</f>
        <v>1.2923351115759847E-3</v>
      </c>
      <c r="CQ113">
        <f>CQ$2*EXP(- CQ$1 * ($B113*_c1+$C113*_c2+$D113*_c3+'Input spectra'!$Y112))</f>
        <v>1.2555736096595375E-3</v>
      </c>
      <c r="CR113">
        <f>CR$2*EXP(- CR$1 * ($B113*_c1+$C113*_c2+$D113*_c3+'Input spectra'!$Y112))</f>
        <v>1.2202444561052286E-3</v>
      </c>
      <c r="CS113">
        <f>CS$2*EXP(- CS$1 * ($B113*_c1+$C113*_c2+$D113*_c3+'Input spectra'!$Y112))</f>
        <v>7.8544564317117318E-4</v>
      </c>
      <c r="CT113">
        <f>CT$2*EXP(- CT$1 * ($B113*_c1+$C113*_c2+$D113*_c3+'Input spectra'!$Y112))</f>
        <v>5.100340788983151E-4</v>
      </c>
      <c r="CU113">
        <f>CU$2*EXP(- CU$1 * ($B113*_c1+$C113*_c2+$D113*_c3+'Input spectra'!$Y112))</f>
        <v>3.5313160496140347E-4</v>
      </c>
      <c r="CV113">
        <f>CV$2*EXP(- CV$1 * ($B113*_c1+$C113*_c2+$D113*_c3+'Input spectra'!$Y112))</f>
        <v>2.4559890265501213E-4</v>
      </c>
      <c r="CW113">
        <f>CW$2*EXP(- CW$1 * ($B113*_c1+$C113*_c2+$D113*_c3+'Input spectra'!$Y112))</f>
        <v>1.6765545262721008E-4</v>
      </c>
      <c r="CX113">
        <f>CX$2*EXP(- CX$1 * ($B113*_c1+$C113*_c2+$D113*_c3+'Input spectra'!$Y112))</f>
        <v>1.1018132636425488E-4</v>
      </c>
      <c r="CY113">
        <f>CY$2*EXP(- CY$1 * ($B113*_c1+$C113*_c2+$D113*_c3+'Input spectra'!$Y112))</f>
        <v>6.8027762234486254E-5</v>
      </c>
      <c r="CZ113">
        <f>CZ$2*EXP(- CZ$1 * ($B113*_c1+$C113*_c2+$D113*_c3+'Input spectra'!$Y112))</f>
        <v>3.7925411166430208E-5</v>
      </c>
      <c r="DA113">
        <f>DA$2*EXP(- DA$1 * ($B113*_c1+$C113*_c2+$D113*_c3+'Input spectra'!$Y112))</f>
        <v>1.7630566081815641E-5</v>
      </c>
      <c r="DB113">
        <f>DB$2*EXP(- DB$1 * ($B113*_c1+$C113*_c2+$D113*_c3+'Input spectra'!$Y112))</f>
        <v>5.5157110513312533E-6</v>
      </c>
      <c r="DC113">
        <f>DC$2*EXP(- DC$1 * ($B113*_c1+$C113*_c2+$D113*_c3+'Input spectra'!$Y112))</f>
        <v>3.5027885184497037E-7</v>
      </c>
      <c r="DD113">
        <f>DD$2*EXP(- DD$1 * ($B113*_c1+$C113*_c2+$D113*_c3+'Input spectra'!$Y112))</f>
        <v>0</v>
      </c>
      <c r="DE113">
        <f>DE$2*EXP(- DE$1 * ($B113*_c1+$C113*_c2+$D113*_c3+'Input spectra'!$Y112))</f>
        <v>0</v>
      </c>
      <c r="DF113">
        <f>DF$2*EXP(- DF$1 * ($B113*_c1+$C113*_c2+$D113*_c3+'Input spectra'!$Y112))</f>
        <v>0</v>
      </c>
      <c r="DG113">
        <f>DG$2*EXP(- DG$1 * ($B113*_c1+$C113*_c2+$D113*_c3+'Input spectra'!$Y112))</f>
        <v>0</v>
      </c>
      <c r="DH113">
        <f>DH$2*EXP(- DH$1 * ($B113*_c1+$C113*_c2+$D113*_c3+'Input spectra'!$Y112))</f>
        <v>0</v>
      </c>
      <c r="DI113">
        <f>DI$2*EXP(- DI$1 * ($B113*_c1+$C113*_c2+$D113*_c3+'Input spectra'!$Y112))</f>
        <v>0</v>
      </c>
      <c r="DJ113">
        <f>DJ$2*EXP(- DJ$1 * ($B113*_c1+$C113*_c2+$D113*_c3+'Input spectra'!$Y112))</f>
        <v>0</v>
      </c>
      <c r="DK113">
        <f>DK$2*EXP(- DK$1 * ($B113*_c1+$C113*_c2+$D113*_c3+'Input spectra'!$Y112))</f>
        <v>0</v>
      </c>
      <c r="DL113">
        <f>DL$2*EXP(- DL$1 * ($B113*_c1+$C113*_c2+$D113*_c3+'Input spectra'!$Y112))</f>
        <v>0</v>
      </c>
      <c r="DM113">
        <f>DM$2*EXP(- DM$1 * ($B113*_c1+$C113*_c2+$D113*_c3+'Input spectra'!$Y112))</f>
        <v>0</v>
      </c>
      <c r="DN113">
        <f>DN$2*EXP(- DN$1 * ($B113*_c1+$C113*_c2+$D113*_c3+'Input spectra'!$Y112))</f>
        <v>0</v>
      </c>
      <c r="DO113">
        <f>DO$2*EXP(- DO$1 * ($B113*_c1+$C113*_c2+$D113*_c3+'Input spectra'!$Y112))</f>
        <v>0</v>
      </c>
      <c r="DP113">
        <f>DP$2*EXP(- DP$1 * ($B113*_c1+$C113*_c2+$D113*_c3+'Input spectra'!$Y112))</f>
        <v>0</v>
      </c>
      <c r="DQ113">
        <f>DQ$2*EXP(- DQ$1 * ($B113*_c1+$C113*_c2+$D113*_c3+'Input spectra'!$Y112))</f>
        <v>0</v>
      </c>
      <c r="DR113">
        <f>DR$2*EXP(- DR$1 * ($B113*_c1+$C113*_c2+$D113*_c3+'Input spectra'!$Y112))</f>
        <v>0</v>
      </c>
      <c r="DS113">
        <f>DS$2*EXP(- DS$1 * ($B113*_c1+$C113*_c2+$D113*_c3+'Input spectra'!$Y112))</f>
        <v>0</v>
      </c>
      <c r="DT113">
        <f>DT$2*EXP(- DT$1 * ($B113*_c1+$C113*_c2+$D113*_c3+'Input spectra'!$Y112))</f>
        <v>0</v>
      </c>
      <c r="DU113">
        <f>DU$2*EXP(- DU$1 * ($B113*_c1+$C113*_c2+$D113*_c3+'Input spectra'!$Y112))</f>
        <v>0</v>
      </c>
      <c r="DV113">
        <f>DV$2*EXP(- DV$1 * ($B113*_c1+$C113*_c2+$D113*_c3+'Input spectra'!$Y112))</f>
        <v>0</v>
      </c>
      <c r="DW113">
        <f>DW$2*EXP(- DW$1 * ($B113*_c1+$C113*_c2+$D113*_c3+'Input spectra'!$Y112))</f>
        <v>0</v>
      </c>
      <c r="DX113">
        <f>DX$2*EXP(- DX$1 * ($B113*_c1+$C113*_c2+$D113*_c3+'Input spectra'!$Y112))</f>
        <v>0</v>
      </c>
      <c r="DY113">
        <f>DY$2*EXP(- DY$1 * ($B113*_c1+$C113*_c2+$D113*_c3+'Input spectra'!$Y112))</f>
        <v>0</v>
      </c>
      <c r="DZ113">
        <f>DZ$2*EXP(- DZ$1 * ($B113*_c1+$C113*_c2+$D113*_c3+'Input spectra'!$Y112))</f>
        <v>0</v>
      </c>
      <c r="EA113">
        <f>EA$2*EXP(- EA$1 * ($B113*_c1+$C113*_c2+$D113*_c3+'Input spectra'!$Y112))</f>
        <v>0</v>
      </c>
      <c r="EB113">
        <f>EB$2*EXP(- EB$1 * ($B113*_c1+$C113*_c2+$D113*_c3+'Input spectra'!$Y112))</f>
        <v>0</v>
      </c>
      <c r="EC113">
        <f>EC$2*EXP(- EC$1 * ($B113*_c1+$C113*_c2+$D113*_c3+'Input spectra'!$Y112))</f>
        <v>0</v>
      </c>
      <c r="ED113">
        <f>ED$2*EXP(- ED$1 * ($B113*_c1+$C113*_c2+$D113*_c3+'Input spectra'!$Y112))</f>
        <v>0</v>
      </c>
      <c r="EE113">
        <f>EE$2*EXP(- EE$1 * ($B113*_c1+$C113*_c2+$D113*_c3+'Input spectra'!$Y112))</f>
        <v>0</v>
      </c>
      <c r="EF113">
        <f>EF$2*EXP(- EF$1 * ($B113*_c1+$C113*_c2+$D113*_c3+'Input spectra'!$Y112))</f>
        <v>0</v>
      </c>
      <c r="EG113">
        <f>EG$2*EXP(- EG$1 * ($B113*_c1+$C113*_c2+$D113*_c3+'Input spectra'!$Y112))</f>
        <v>0</v>
      </c>
      <c r="EH113">
        <f>EH$2*EXP(- EH$1 * ($B113*_c1+$C113*_c2+$D113*_c3+'Input spectra'!$Y112))</f>
        <v>0</v>
      </c>
      <c r="EI113">
        <f>EI$2*EXP(- EI$1 * ($B113*_c1+$C113*_c2+$D113*_c3+'Input spectra'!$Y112))</f>
        <v>0</v>
      </c>
      <c r="EJ113">
        <f>EJ$2*EXP(- EJ$1 * ($B113*_c1+$C113*_c2+$D113*_c3+'Input spectra'!$Y112))</f>
        <v>0</v>
      </c>
      <c r="EK113">
        <f>EK$2*EXP(- EK$1 * ($B113*_c1+$C113*_c2+$D113*_c3+'Input spectra'!$Y112))</f>
        <v>0</v>
      </c>
      <c r="EL113">
        <f>EL$2*EXP(- EL$1 * ($B113*_c1+$C113*_c2+$D113*_c3+'Input spectra'!$Y112))</f>
        <v>0</v>
      </c>
      <c r="EM113">
        <f>EM$2*EXP(- EM$1 * ($B113*_c1+$C113*_c2+$D113*_c3+'Input spectra'!$Y112))</f>
        <v>0</v>
      </c>
      <c r="EN113">
        <f>EN$2*EXP(- EN$1 * ($B113*_c1+$C113*_c2+$D113*_c3+'Input spectra'!$Y112))</f>
        <v>0</v>
      </c>
      <c r="EO113">
        <f>EO$2*EXP(- EO$1 * ($B113*_c1+$C113*_c2+$D113*_c3+'Input spectra'!$Y112))</f>
        <v>0</v>
      </c>
      <c r="EP113">
        <f>EP$2*EXP(- EP$1 * ($B113*_c1+$C113*_c2+$D113*_c3+'Input spectra'!$Y112))</f>
        <v>0</v>
      </c>
      <c r="EQ113">
        <f>EQ$2*EXP(- EQ$1 * ($B113*_c1+$C113*_c2+$D113*_c3+'Input spectra'!$Y112))</f>
        <v>0</v>
      </c>
      <c r="ER113">
        <f>ER$2*EXP(- ER$1 * ($B113*_c1+$C113*_c2+$D113*_c3+'Input spectra'!$Y112))</f>
        <v>0</v>
      </c>
      <c r="ES113">
        <f>ES$2*EXP(- ES$1 * ($B113*_c1+$C113*_c2+$D113*_c3+'Input spectra'!$Y112))</f>
        <v>0</v>
      </c>
      <c r="ET113">
        <f>ET$2*EXP(- ET$1 * ($B113*_c1+$C113*_c2+$D113*_c3+'Input spectra'!$Y112))</f>
        <v>0</v>
      </c>
      <c r="EU113">
        <f>EU$2*EXP(- EU$1 * ($B113*_c1+$C113*_c2+$D113*_c3+'Input spectra'!$Y112))</f>
        <v>0</v>
      </c>
      <c r="EV113">
        <f>EV$2*EXP(- EV$1 * ($B113*_c1+$C113*_c2+$D113*_c3+'Input spectra'!$Y112))</f>
        <v>0</v>
      </c>
      <c r="EW113">
        <f>EW$2*EXP(- EW$1 * ($B113*_c1+$C113*_c2+$D113*_c3+'Input spectra'!$Y112))</f>
        <v>0</v>
      </c>
      <c r="EX113">
        <f>EX$2*EXP(- EX$1 * ($B113*_c1+$C113*_c2+$D113*_c3+'Input spectra'!$Y112))</f>
        <v>0</v>
      </c>
      <c r="EY113">
        <f>EY$2*EXP(- EY$1 * ($B113*_c1+$C113*_c2+$D113*_c3+'Input spectra'!$Y112))</f>
        <v>0</v>
      </c>
      <c r="FA113">
        <f t="shared" si="1"/>
        <v>0.87543519521483482</v>
      </c>
      <c r="FD113">
        <f>(1-EXP(-($B113*_c1+$C113*_c2+$D113*_c3+'Input spectra'!$Y112)*_t))/2</f>
        <v>1.1570299157578623E-2</v>
      </c>
      <c r="FE113">
        <f>LN(1-FD113)/(-($B113*_c1+$C113*_c2+$D113*_c3+'Input spectra'!$Y112))</f>
        <v>0.24853674932572448</v>
      </c>
    </row>
    <row r="114" spans="1:161" x14ac:dyDescent="0.25">
      <c r="A114">
        <v>835</v>
      </c>
      <c r="B114">
        <f>'Input spectra'!B113</f>
        <v>0</v>
      </c>
      <c r="C114">
        <f>'Input spectra'!D113</f>
        <v>0</v>
      </c>
      <c r="D114">
        <f>'Input spectra'!F113</f>
        <v>0</v>
      </c>
      <c r="E114">
        <f>E$2*EXP(- E$1 * ($B114*_c1+$C114*_c2+$D114*_c3+'Input spectra'!$Y113))</f>
        <v>2.0653927966864227E-2</v>
      </c>
      <c r="F114">
        <f>F$2*EXP(- F$1 * ($B114*_c1+$C114*_c2+$D114*_c3+'Input spectra'!$Y113))</f>
        <v>2.0408121758574194E-2</v>
      </c>
      <c r="G114">
        <f>G$2*EXP(- G$1 * ($B114*_c1+$C114*_c2+$D114*_c3+'Input spectra'!$Y113))</f>
        <v>2.0164155709914356E-2</v>
      </c>
      <c r="H114">
        <f>H$2*EXP(- H$1 * ($B114*_c1+$C114*_c2+$D114*_c3+'Input spectra'!$Y113))</f>
        <v>1.9922018018847826E-2</v>
      </c>
      <c r="I114">
        <f>I$2*EXP(- I$1 * ($B114*_c1+$C114*_c2+$D114*_c3+'Input spectra'!$Y113))</f>
        <v>1.9681696953324061E-2</v>
      </c>
      <c r="J114">
        <f>J$2*EXP(- J$1 * ($B114*_c1+$C114*_c2+$D114*_c3+'Input spectra'!$Y113))</f>
        <v>1.9443180850883153E-2</v>
      </c>
      <c r="K114">
        <f>K$2*EXP(- K$1 * ($B114*_c1+$C114*_c2+$D114*_c3+'Input spectra'!$Y113))</f>
        <v>1.9206458118262184E-2</v>
      </c>
      <c r="L114">
        <f>L$2*EXP(- L$1 * ($B114*_c1+$C114*_c2+$D114*_c3+'Input spectra'!$Y113))</f>
        <v>1.8971517231003831E-2</v>
      </c>
      <c r="M114">
        <f>M$2*EXP(- M$1 * ($B114*_c1+$C114*_c2+$D114*_c3+'Input spectra'!$Y113))</f>
        <v>1.8738346733067048E-2</v>
      </c>
      <c r="N114">
        <f>N$2*EXP(- N$1 * ($B114*_c1+$C114*_c2+$D114*_c3+'Input spectra'!$Y113))</f>
        <v>1.8506935236439932E-2</v>
      </c>
      <c r="O114">
        <f>O$2*EXP(- O$1 * ($B114*_c1+$C114*_c2+$D114*_c3+'Input spectra'!$Y113))</f>
        <v>1.8277271420754661E-2</v>
      </c>
      <c r="P114">
        <f>P$2*EXP(- P$1 * ($B114*_c1+$C114*_c2+$D114*_c3+'Input spectra'!$Y113))</f>
        <v>1.804934403290458E-2</v>
      </c>
      <c r="Q114">
        <f>Q$2*EXP(- Q$1 * ($B114*_c1+$C114*_c2+$D114*_c3+'Input spectra'!$Y113))</f>
        <v>1.7823141886663379E-2</v>
      </c>
      <c r="R114">
        <f>R$2*EXP(- R$1 * ($B114*_c1+$C114*_c2+$D114*_c3+'Input spectra'!$Y113))</f>
        <v>1.7598653862306354E-2</v>
      </c>
      <c r="S114">
        <f>S$2*EXP(- S$1 * ($B114*_c1+$C114*_c2+$D114*_c3+'Input spectra'!$Y113))</f>
        <v>1.7375868906233712E-2</v>
      </c>
      <c r="T114">
        <f>T$2*EXP(- T$1 * ($B114*_c1+$C114*_c2+$D114*_c3+'Input spectra'!$Y113))</f>
        <v>1.7154776030596026E-2</v>
      </c>
      <c r="U114">
        <f>U$2*EXP(- U$1 * ($B114*_c1+$C114*_c2+$D114*_c3+'Input spectra'!$Y113))</f>
        <v>1.6935364312921652E-2</v>
      </c>
      <c r="V114">
        <f>V$2*EXP(- V$1 * ($B114*_c1+$C114*_c2+$D114*_c3+'Input spectra'!$Y113))</f>
        <v>1.6717622895746236E-2</v>
      </c>
      <c r="W114">
        <f>W$2*EXP(- W$1 * ($B114*_c1+$C114*_c2+$D114*_c3+'Input spectra'!$Y113))</f>
        <v>1.6501540986244248E-2</v>
      </c>
      <c r="X114">
        <f>X$2*EXP(- X$1 * ($B114*_c1+$C114*_c2+$D114*_c3+'Input spectra'!$Y113))</f>
        <v>1.6287107855862553E-2</v>
      </c>
      <c r="Y114">
        <f>Y$2*EXP(- Y$1 * ($B114*_c1+$C114*_c2+$D114*_c3+'Input spectra'!$Y113))</f>
        <v>1.6074312839955945E-2</v>
      </c>
      <c r="Z114">
        <f>Z$2*EXP(- Z$1 * ($B114*_c1+$C114*_c2+$D114*_c3+'Input spectra'!$Y113))</f>
        <v>1.5863145337424733E-2</v>
      </c>
      <c r="AA114">
        <f>AA$2*EXP(- AA$1 * ($B114*_c1+$C114*_c2+$D114*_c3+'Input spectra'!$Y113))</f>
        <v>1.5653594810354287E-2</v>
      </c>
      <c r="AB114">
        <f>AB$2*EXP(- AB$1 * ($B114*_c1+$C114*_c2+$D114*_c3+'Input spectra'!$Y113))</f>
        <v>1.5445650783656562E-2</v>
      </c>
      <c r="AC114">
        <f>AC$2*EXP(- AC$1 * ($B114*_c1+$C114*_c2+$D114*_c3+'Input spectra'!$Y113))</f>
        <v>1.523930284471361E-2</v>
      </c>
      <c r="AD114">
        <f>AD$2*EXP(- AD$1 * ($B114*_c1+$C114*_c2+$D114*_c3+'Input spectra'!$Y113))</f>
        <v>1.5034540643023035E-2</v>
      </c>
      <c r="AE114">
        <f>AE$2*EXP(- AE$1 * ($B114*_c1+$C114*_c2+$D114*_c3+'Input spectra'!$Y113))</f>
        <v>1.4831353889845385E-2</v>
      </c>
      <c r="AF114">
        <f>AF$2*EXP(- AF$1 * ($B114*_c1+$C114*_c2+$D114*_c3+'Input spectra'!$Y113))</f>
        <v>1.4629732357853507E-2</v>
      </c>
      <c r="AG114">
        <f>AG$2*EXP(- AG$1 * ($B114*_c1+$C114*_c2+$D114*_c3+'Input spectra'!$Y113))</f>
        <v>1.4429665880783805E-2</v>
      </c>
      <c r="AH114">
        <f>AH$2*EXP(- AH$1 * ($B114*_c1+$C114*_c2+$D114*_c3+'Input spectra'!$Y113))</f>
        <v>1.4231144353089416E-2</v>
      </c>
      <c r="AI114">
        <f>AI$2*EXP(- AI$1 * ($B114*_c1+$C114*_c2+$D114*_c3+'Input spectra'!$Y113))</f>
        <v>1.4034157729595311E-2</v>
      </c>
      <c r="AJ114">
        <f>AJ$2*EXP(- AJ$1 * ($B114*_c1+$C114*_c2+$D114*_c3+'Input spectra'!$Y113))</f>
        <v>1.3838696025155268E-2</v>
      </c>
      <c r="AK114">
        <f>AK$2*EXP(- AK$1 * ($B114*_c1+$C114*_c2+$D114*_c3+'Input spectra'!$Y113))</f>
        <v>1.3644749314310742E-2</v>
      </c>
      <c r="AL114">
        <f>AL$2*EXP(- AL$1 * ($B114*_c1+$C114*_c2+$D114*_c3+'Input spectra'!$Y113))</f>
        <v>1.3452307730951598E-2</v>
      </c>
      <c r="AM114">
        <f>AM$2*EXP(- AM$1 * ($B114*_c1+$C114*_c2+$D114*_c3+'Input spectra'!$Y113))</f>
        <v>1.3261361467978731E-2</v>
      </c>
      <c r="AN114">
        <f>AN$2*EXP(- AN$1 * ($B114*_c1+$C114*_c2+$D114*_c3+'Input spectra'!$Y113))</f>
        <v>1.3071900776968529E-2</v>
      </c>
      <c r="AO114">
        <f>AO$2*EXP(- AO$1 * ($B114*_c1+$C114*_c2+$D114*_c3+'Input spectra'!$Y113))</f>
        <v>1.2883915967839155E-2</v>
      </c>
      <c r="AP114">
        <f>AP$2*EXP(- AP$1 * ($B114*_c1+$C114*_c2+$D114*_c3+'Input spectra'!$Y113))</f>
        <v>1.2697397408518723E-2</v>
      </c>
      <c r="AQ114">
        <f>AQ$2*EXP(- AQ$1 * ($B114*_c1+$C114*_c2+$D114*_c3+'Input spectra'!$Y113))</f>
        <v>1.2512335524615245E-2</v>
      </c>
      <c r="AR114">
        <f>AR$2*EXP(- AR$1 * ($B114*_c1+$C114*_c2+$D114*_c3+'Input spectra'!$Y113))</f>
        <v>1.2328720799088401E-2</v>
      </c>
      <c r="AS114">
        <f>AS$2*EXP(- AS$1 * ($B114*_c1+$C114*_c2+$D114*_c3+'Input spectra'!$Y113))</f>
        <v>1.2146543771923151E-2</v>
      </c>
      <c r="AT114">
        <f>AT$2*EXP(- AT$1 * ($B114*_c1+$C114*_c2+$D114*_c3+'Input spectra'!$Y113))</f>
        <v>1.1965795039805119E-2</v>
      </c>
      <c r="AU114">
        <f>AU$2*EXP(- AU$1 * ($B114*_c1+$C114*_c2+$D114*_c3+'Input spectra'!$Y113))</f>
        <v>1.1786465255797723E-2</v>
      </c>
      <c r="AV114">
        <f>AV$2*EXP(- AV$1 * ($B114*_c1+$C114*_c2+$D114*_c3+'Input spectra'!$Y113))</f>
        <v>1.1608545129021175E-2</v>
      </c>
      <c r="AW114">
        <f>AW$2*EXP(- AW$1 * ($B114*_c1+$C114*_c2+$D114*_c3+'Input spectra'!$Y113))</f>
        <v>1.1432025424333152E-2</v>
      </c>
      <c r="AX114">
        <f>AX$2*EXP(- AX$1 * ($B114*_c1+$C114*_c2+$D114*_c3+'Input spectra'!$Y113))</f>
        <v>1.1256896962011292E-2</v>
      </c>
      <c r="AY114">
        <f>AY$2*EXP(- AY$1 * ($B114*_c1+$C114*_c2+$D114*_c3+'Input spectra'!$Y113))</f>
        <v>1.00047226996375E-2</v>
      </c>
      <c r="AZ114">
        <f>AZ$2*EXP(- AZ$1 * ($B114*_c1+$C114*_c2+$D114*_c3+'Input spectra'!$Y113))</f>
        <v>8.5471555433488614E-3</v>
      </c>
      <c r="BA114">
        <f>BA$2*EXP(- BA$1 * ($B114*_c1+$C114*_c2+$D114*_c3+'Input spectra'!$Y113))</f>
        <v>7.692601126946523E-3</v>
      </c>
      <c r="BB114">
        <f>BB$2*EXP(- BB$1 * ($B114*_c1+$C114*_c2+$D114*_c3+'Input spectra'!$Y113))</f>
        <v>7.0452532395140523E-3</v>
      </c>
      <c r="BC114">
        <f>BC$2*EXP(- BC$1 * ($B114*_c1+$C114*_c2+$D114*_c3+'Input spectra'!$Y113))</f>
        <v>6.5162994818456403E-3</v>
      </c>
      <c r="BD114">
        <f>BD$2*EXP(- BD$1 * ($B114*_c1+$C114*_c2+$D114*_c3+'Input spectra'!$Y113))</f>
        <v>6.0672367583321255E-3</v>
      </c>
      <c r="BE114">
        <f>BE$2*EXP(- BE$1 * ($B114*_c1+$C114*_c2+$D114*_c3+'Input spectra'!$Y113))</f>
        <v>5.676964844717242E-3</v>
      </c>
      <c r="BF114">
        <f>BF$2*EXP(- BF$1 * ($B114*_c1+$C114*_c2+$D114*_c3+'Input spectra'!$Y113))</f>
        <v>5.3323283060548593E-3</v>
      </c>
      <c r="BG114">
        <f>BG$2*EXP(- BG$1 * ($B114*_c1+$C114*_c2+$D114*_c3+'Input spectra'!$Y113))</f>
        <v>5.0244188389395464E-3</v>
      </c>
      <c r="BH114">
        <f>BH$2*EXP(- BH$1 * ($B114*_c1+$C114*_c2+$D114*_c3+'Input spectra'!$Y113))</f>
        <v>4.7468470969301603E-3</v>
      </c>
      <c r="BI114">
        <f>BI$2*EXP(- BI$1 * ($B114*_c1+$C114*_c2+$D114*_c3+'Input spectra'!$Y113))</f>
        <v>4.4948325267314135E-3</v>
      </c>
      <c r="BJ114">
        <f>BJ$2*EXP(- BJ$1 * ($B114*_c1+$C114*_c2+$D114*_c3+'Input spectra'!$Y113))</f>
        <v>4.2646807796276479E-3</v>
      </c>
      <c r="BK114">
        <f>BK$2*EXP(- BK$1 * ($B114*_c1+$C114*_c2+$D114*_c3+'Input spectra'!$Y113))</f>
        <v>4.0534632904695167E-3</v>
      </c>
      <c r="BL114">
        <f>BL$2*EXP(- BL$1 * ($B114*_c1+$C114*_c2+$D114*_c3+'Input spectra'!$Y113))</f>
        <v>3.858810381557904E-3</v>
      </c>
      <c r="BM114">
        <f>BM$2*EXP(- BM$1 * ($B114*_c1+$C114*_c2+$D114*_c3+'Input spectra'!$Y113))</f>
        <v>3.6787719589127243E-3</v>
      </c>
      <c r="BN114">
        <f>BN$2*EXP(- BN$1 * ($B114*_c1+$C114*_c2+$D114*_c3+'Input spectra'!$Y113))</f>
        <v>3.5117204195247616E-3</v>
      </c>
      <c r="BO114">
        <f>BO$2*EXP(- BO$1 * ($B114*_c1+$C114*_c2+$D114*_c3+'Input spectra'!$Y113))</f>
        <v>3.3562809860430108E-3</v>
      </c>
      <c r="BP114">
        <f>BP$2*EXP(- BP$1 * ($B114*_c1+$C114*_c2+$D114*_c3+'Input spectra'!$Y113))</f>
        <v>3.2112804708339447E-3</v>
      </c>
      <c r="BQ114">
        <f>BQ$2*EXP(- BQ$1 * ($B114*_c1+$C114*_c2+$D114*_c3+'Input spectra'!$Y113))</f>
        <v>3.0757087842545401E-3</v>
      </c>
      <c r="BR114">
        <f>BR$2*EXP(- BR$1 * ($B114*_c1+$C114*_c2+$D114*_c3+'Input spectra'!$Y113))</f>
        <v>2.9486894778297263E-3</v>
      </c>
      <c r="BS114">
        <f>BS$2*EXP(- BS$1 * ($B114*_c1+$C114*_c2+$D114*_c3+'Input spectra'!$Y113))</f>
        <v>2.8294568335666642E-3</v>
      </c>
      <c r="BT114">
        <f>BT$2*EXP(- BT$1 * ($B114*_c1+$C114*_c2+$D114*_c3+'Input spectra'!$Y113))</f>
        <v>2.717337788066908E-3</v>
      </c>
      <c r="BU114">
        <f>BU$2*EXP(- BU$1 * ($B114*_c1+$C114*_c2+$D114*_c3+'Input spectra'!$Y113))</f>
        <v>2.6117374888282078E-3</v>
      </c>
      <c r="BV114">
        <f>BV$2*EXP(- BV$1 * ($B114*_c1+$C114*_c2+$D114*_c3+'Input spectra'!$Y113))</f>
        <v>2.5121276210998862E-3</v>
      </c>
      <c r="BW114">
        <f>BW$2*EXP(- BW$1 * ($B114*_c1+$C114*_c2+$D114*_c3+'Input spectra'!$Y113))</f>
        <v>2.4180368771352396E-3</v>
      </c>
      <c r="BX114">
        <f>BX$2*EXP(- BX$1 * ($B114*_c1+$C114*_c2+$D114*_c3+'Input spectra'!$Y113))</f>
        <v>2.3290431026673016E-3</v>
      </c>
      <c r="BY114">
        <f>BY$2*EXP(- BY$1 * ($B114*_c1+$C114*_c2+$D114*_c3+'Input spectra'!$Y113))</f>
        <v>2.2447667712048491E-3</v>
      </c>
      <c r="BZ114">
        <f>BZ$2*EXP(- BZ$1 * ($B114*_c1+$C114*_c2+$D114*_c3+'Input spectra'!$Y113))</f>
        <v>2.1648655202912747E-3</v>
      </c>
      <c r="CA114">
        <f>CA$2*EXP(- CA$1 * ($B114*_c1+$C114*_c2+$D114*_c3+'Input spectra'!$Y113))</f>
        <v>2.0890295450367311E-3</v>
      </c>
      <c r="CB114">
        <f>CB$2*EXP(- CB$1 * ($B114*_c1+$C114*_c2+$D114*_c3+'Input spectra'!$Y113))</f>
        <v>2.0169776896138106E-3</v>
      </c>
      <c r="CC114">
        <f>CC$2*EXP(- CC$1 * ($B114*_c1+$C114*_c2+$D114*_c3+'Input spectra'!$Y113))</f>
        <v>1.9484541114860013E-3</v>
      </c>
      <c r="CD114">
        <f>CD$2*EXP(- CD$1 * ($B114*_c1+$C114*_c2+$D114*_c3+'Input spectra'!$Y113))</f>
        <v>1.8832254190189941E-3</v>
      </c>
      <c r="CE114">
        <f>CE$2*EXP(- CE$1 * ($B114*_c1+$C114*_c2+$D114*_c3+'Input spectra'!$Y113))</f>
        <v>1.8210782029848085E-3</v>
      </c>
      <c r="CF114">
        <f>CF$2*EXP(- CF$1 * ($B114*_c1+$C114*_c2+$D114*_c3+'Input spectra'!$Y113))</f>
        <v>1.7618168978556293E-3</v>
      </c>
      <c r="CG114">
        <f>CG$2*EXP(- CG$1 * ($B114*_c1+$C114*_c2+$D114*_c3+'Input spectra'!$Y113))</f>
        <v>1.7052619208127932E-3</v>
      </c>
      <c r="CH114">
        <f>CH$2*EXP(- CH$1 * ($B114*_c1+$C114*_c2+$D114*_c3+'Input spectra'!$Y113))</f>
        <v>1.6512480458781801E-3</v>
      </c>
      <c r="CI114">
        <f>CI$2*EXP(- CI$1 * ($B114*_c1+$C114*_c2+$D114*_c3+'Input spectra'!$Y113))</f>
        <v>1.5996229781080765E-3</v>
      </c>
      <c r="CJ114">
        <f>CJ$2*EXP(- CJ$1 * ($B114*_c1+$C114*_c2+$D114*_c3+'Input spectra'!$Y113))</f>
        <v>1.550246098817607E-3</v>
      </c>
      <c r="CK114">
        <f>CK$2*EXP(- CK$1 * ($B114*_c1+$C114*_c2+$D114*_c3+'Input spectra'!$Y113))</f>
        <v>1.5029873576608756E-3</v>
      </c>
      <c r="CL114">
        <f>CL$2*EXP(- CL$1 * ($B114*_c1+$C114*_c2+$D114*_c3+'Input spectra'!$Y113))</f>
        <v>1.457726291330559E-3</v>
      </c>
      <c r="CM114">
        <f>CM$2*EXP(- CM$1 * ($B114*_c1+$C114*_c2+$D114*_c3+'Input spectra'!$Y113))</f>
        <v>1.4143511518539074E-3</v>
      </c>
      <c r="CN114">
        <f>CN$2*EXP(- CN$1 * ($B114*_c1+$C114*_c2+$D114*_c3+'Input spectra'!$Y113))</f>
        <v>1.3727581300984617E-3</v>
      </c>
      <c r="CO114">
        <f>CO$2*EXP(- CO$1 * ($B114*_c1+$C114*_c2+$D114*_c3+'Input spectra'!$Y113))</f>
        <v>1.3328506622754671E-3</v>
      </c>
      <c r="CP114">
        <f>CP$2*EXP(- CP$1 * ($B114*_c1+$C114*_c2+$D114*_c3+'Input spectra'!$Y113))</f>
        <v>1.294538809031912E-3</v>
      </c>
      <c r="CQ114">
        <f>CQ$2*EXP(- CQ$1 * ($B114*_c1+$C114*_c2+$D114*_c3+'Input spectra'!$Y113))</f>
        <v>1.2577386982241048E-3</v>
      </c>
      <c r="CR114">
        <f>CR$2*EXP(- CR$1 * ($B114*_c1+$C114*_c2+$D114*_c3+'Input spectra'!$Y113))</f>
        <v>1.2223720237226148E-3</v>
      </c>
      <c r="CS114">
        <f>CS$2*EXP(- CS$1 * ($B114*_c1+$C114*_c2+$D114*_c3+'Input spectra'!$Y113))</f>
        <v>7.8683017599578834E-4</v>
      </c>
      <c r="CT114">
        <f>CT$2*EXP(- CT$1 * ($B114*_c1+$C114*_c2+$D114*_c3+'Input spectra'!$Y113))</f>
        <v>5.1094291505421514E-4</v>
      </c>
      <c r="CU114">
        <f>CU$2*EXP(- CU$1 * ($B114*_c1+$C114*_c2+$D114*_c3+'Input spectra'!$Y113))</f>
        <v>3.5376762683564145E-4</v>
      </c>
      <c r="CV114">
        <f>CV$2*EXP(- CV$1 * ($B114*_c1+$C114*_c2+$D114*_c3+'Input spectra'!$Y113))</f>
        <v>2.4604595851904763E-4</v>
      </c>
      <c r="CW114">
        <f>CW$2*EXP(- CW$1 * ($B114*_c1+$C114*_c2+$D114*_c3+'Input spectra'!$Y113))</f>
        <v>1.6796384586192269E-4</v>
      </c>
      <c r="CX114">
        <f>CX$2*EXP(- CX$1 * ($B114*_c1+$C114*_c2+$D114*_c3+'Input spectra'!$Y113))</f>
        <v>1.1038611215307399E-4</v>
      </c>
      <c r="CY114">
        <f>CY$2*EXP(- CY$1 * ($B114*_c1+$C114*_c2+$D114*_c3+'Input spectra'!$Y113))</f>
        <v>6.8155505055881232E-5</v>
      </c>
      <c r="CZ114">
        <f>CZ$2*EXP(- CZ$1 * ($B114*_c1+$C114*_c2+$D114*_c3+'Input spectra'!$Y113))</f>
        <v>3.7997355052697132E-5</v>
      </c>
      <c r="DA114">
        <f>DA$2*EXP(- DA$1 * ($B114*_c1+$C114*_c2+$D114*_c3+'Input spectra'!$Y113))</f>
        <v>1.7664349128742761E-5</v>
      </c>
      <c r="DB114">
        <f>DB$2*EXP(- DB$1 * ($B114*_c1+$C114*_c2+$D114*_c3+'Input spectra'!$Y113))</f>
        <v>5.5263858476844968E-6</v>
      </c>
      <c r="DC114">
        <f>DC$2*EXP(- DC$1 * ($B114*_c1+$C114*_c2+$D114*_c3+'Input spectra'!$Y113))</f>
        <v>3.5096348033111946E-7</v>
      </c>
      <c r="DD114">
        <f>DD$2*EXP(- DD$1 * ($B114*_c1+$C114*_c2+$D114*_c3+'Input spectra'!$Y113))</f>
        <v>0</v>
      </c>
      <c r="DE114">
        <f>DE$2*EXP(- DE$1 * ($B114*_c1+$C114*_c2+$D114*_c3+'Input spectra'!$Y113))</f>
        <v>0</v>
      </c>
      <c r="DF114">
        <f>DF$2*EXP(- DF$1 * ($B114*_c1+$C114*_c2+$D114*_c3+'Input spectra'!$Y113))</f>
        <v>0</v>
      </c>
      <c r="DG114">
        <f>DG$2*EXP(- DG$1 * ($B114*_c1+$C114*_c2+$D114*_c3+'Input spectra'!$Y113))</f>
        <v>0</v>
      </c>
      <c r="DH114">
        <f>DH$2*EXP(- DH$1 * ($B114*_c1+$C114*_c2+$D114*_c3+'Input spectra'!$Y113))</f>
        <v>0</v>
      </c>
      <c r="DI114">
        <f>DI$2*EXP(- DI$1 * ($B114*_c1+$C114*_c2+$D114*_c3+'Input spectra'!$Y113))</f>
        <v>0</v>
      </c>
      <c r="DJ114">
        <f>DJ$2*EXP(- DJ$1 * ($B114*_c1+$C114*_c2+$D114*_c3+'Input spectra'!$Y113))</f>
        <v>0</v>
      </c>
      <c r="DK114">
        <f>DK$2*EXP(- DK$1 * ($B114*_c1+$C114*_c2+$D114*_c3+'Input spectra'!$Y113))</f>
        <v>0</v>
      </c>
      <c r="DL114">
        <f>DL$2*EXP(- DL$1 * ($B114*_c1+$C114*_c2+$D114*_c3+'Input spectra'!$Y113))</f>
        <v>0</v>
      </c>
      <c r="DM114">
        <f>DM$2*EXP(- DM$1 * ($B114*_c1+$C114*_c2+$D114*_c3+'Input spectra'!$Y113))</f>
        <v>0</v>
      </c>
      <c r="DN114">
        <f>DN$2*EXP(- DN$1 * ($B114*_c1+$C114*_c2+$D114*_c3+'Input spectra'!$Y113))</f>
        <v>0</v>
      </c>
      <c r="DO114">
        <f>DO$2*EXP(- DO$1 * ($B114*_c1+$C114*_c2+$D114*_c3+'Input spectra'!$Y113))</f>
        <v>0</v>
      </c>
      <c r="DP114">
        <f>DP$2*EXP(- DP$1 * ($B114*_c1+$C114*_c2+$D114*_c3+'Input spectra'!$Y113))</f>
        <v>0</v>
      </c>
      <c r="DQ114">
        <f>DQ$2*EXP(- DQ$1 * ($B114*_c1+$C114*_c2+$D114*_c3+'Input spectra'!$Y113))</f>
        <v>0</v>
      </c>
      <c r="DR114">
        <f>DR$2*EXP(- DR$1 * ($B114*_c1+$C114*_c2+$D114*_c3+'Input spectra'!$Y113))</f>
        <v>0</v>
      </c>
      <c r="DS114">
        <f>DS$2*EXP(- DS$1 * ($B114*_c1+$C114*_c2+$D114*_c3+'Input spectra'!$Y113))</f>
        <v>0</v>
      </c>
      <c r="DT114">
        <f>DT$2*EXP(- DT$1 * ($B114*_c1+$C114*_c2+$D114*_c3+'Input spectra'!$Y113))</f>
        <v>0</v>
      </c>
      <c r="DU114">
        <f>DU$2*EXP(- DU$1 * ($B114*_c1+$C114*_c2+$D114*_c3+'Input spectra'!$Y113))</f>
        <v>0</v>
      </c>
      <c r="DV114">
        <f>DV$2*EXP(- DV$1 * ($B114*_c1+$C114*_c2+$D114*_c3+'Input spectra'!$Y113))</f>
        <v>0</v>
      </c>
      <c r="DW114">
        <f>DW$2*EXP(- DW$1 * ($B114*_c1+$C114*_c2+$D114*_c3+'Input spectra'!$Y113))</f>
        <v>0</v>
      </c>
      <c r="DX114">
        <f>DX$2*EXP(- DX$1 * ($B114*_c1+$C114*_c2+$D114*_c3+'Input spectra'!$Y113))</f>
        <v>0</v>
      </c>
      <c r="DY114">
        <f>DY$2*EXP(- DY$1 * ($B114*_c1+$C114*_c2+$D114*_c3+'Input spectra'!$Y113))</f>
        <v>0</v>
      </c>
      <c r="DZ114">
        <f>DZ$2*EXP(- DZ$1 * ($B114*_c1+$C114*_c2+$D114*_c3+'Input spectra'!$Y113))</f>
        <v>0</v>
      </c>
      <c r="EA114">
        <f>EA$2*EXP(- EA$1 * ($B114*_c1+$C114*_c2+$D114*_c3+'Input spectra'!$Y113))</f>
        <v>0</v>
      </c>
      <c r="EB114">
        <f>EB$2*EXP(- EB$1 * ($B114*_c1+$C114*_c2+$D114*_c3+'Input spectra'!$Y113))</f>
        <v>0</v>
      </c>
      <c r="EC114">
        <f>EC$2*EXP(- EC$1 * ($B114*_c1+$C114*_c2+$D114*_c3+'Input spectra'!$Y113))</f>
        <v>0</v>
      </c>
      <c r="ED114">
        <f>ED$2*EXP(- ED$1 * ($B114*_c1+$C114*_c2+$D114*_c3+'Input spectra'!$Y113))</f>
        <v>0</v>
      </c>
      <c r="EE114">
        <f>EE$2*EXP(- EE$1 * ($B114*_c1+$C114*_c2+$D114*_c3+'Input spectra'!$Y113))</f>
        <v>0</v>
      </c>
      <c r="EF114">
        <f>EF$2*EXP(- EF$1 * ($B114*_c1+$C114*_c2+$D114*_c3+'Input spectra'!$Y113))</f>
        <v>0</v>
      </c>
      <c r="EG114">
        <f>EG$2*EXP(- EG$1 * ($B114*_c1+$C114*_c2+$D114*_c3+'Input spectra'!$Y113))</f>
        <v>0</v>
      </c>
      <c r="EH114">
        <f>EH$2*EXP(- EH$1 * ($B114*_c1+$C114*_c2+$D114*_c3+'Input spectra'!$Y113))</f>
        <v>0</v>
      </c>
      <c r="EI114">
        <f>EI$2*EXP(- EI$1 * ($B114*_c1+$C114*_c2+$D114*_c3+'Input spectra'!$Y113))</f>
        <v>0</v>
      </c>
      <c r="EJ114">
        <f>EJ$2*EXP(- EJ$1 * ($B114*_c1+$C114*_c2+$D114*_c3+'Input spectra'!$Y113))</f>
        <v>0</v>
      </c>
      <c r="EK114">
        <f>EK$2*EXP(- EK$1 * ($B114*_c1+$C114*_c2+$D114*_c3+'Input spectra'!$Y113))</f>
        <v>0</v>
      </c>
      <c r="EL114">
        <f>EL$2*EXP(- EL$1 * ($B114*_c1+$C114*_c2+$D114*_c3+'Input spectra'!$Y113))</f>
        <v>0</v>
      </c>
      <c r="EM114">
        <f>EM$2*EXP(- EM$1 * ($B114*_c1+$C114*_c2+$D114*_c3+'Input spectra'!$Y113))</f>
        <v>0</v>
      </c>
      <c r="EN114">
        <f>EN$2*EXP(- EN$1 * ($B114*_c1+$C114*_c2+$D114*_c3+'Input spectra'!$Y113))</f>
        <v>0</v>
      </c>
      <c r="EO114">
        <f>EO$2*EXP(- EO$1 * ($B114*_c1+$C114*_c2+$D114*_c3+'Input spectra'!$Y113))</f>
        <v>0</v>
      </c>
      <c r="EP114">
        <f>EP$2*EXP(- EP$1 * ($B114*_c1+$C114*_c2+$D114*_c3+'Input spectra'!$Y113))</f>
        <v>0</v>
      </c>
      <c r="EQ114">
        <f>EQ$2*EXP(- EQ$1 * ($B114*_c1+$C114*_c2+$D114*_c3+'Input spectra'!$Y113))</f>
        <v>0</v>
      </c>
      <c r="ER114">
        <f>ER$2*EXP(- ER$1 * ($B114*_c1+$C114*_c2+$D114*_c3+'Input spectra'!$Y113))</f>
        <v>0</v>
      </c>
      <c r="ES114">
        <f>ES$2*EXP(- ES$1 * ($B114*_c1+$C114*_c2+$D114*_c3+'Input spectra'!$Y113))</f>
        <v>0</v>
      </c>
      <c r="ET114">
        <f>ET$2*EXP(- ET$1 * ($B114*_c1+$C114*_c2+$D114*_c3+'Input spectra'!$Y113))</f>
        <v>0</v>
      </c>
      <c r="EU114">
        <f>EU$2*EXP(- EU$1 * ($B114*_c1+$C114*_c2+$D114*_c3+'Input spectra'!$Y113))</f>
        <v>0</v>
      </c>
      <c r="EV114">
        <f>EV$2*EXP(- EV$1 * ($B114*_c1+$C114*_c2+$D114*_c3+'Input spectra'!$Y113))</f>
        <v>0</v>
      </c>
      <c r="EW114">
        <f>EW$2*EXP(- EW$1 * ($B114*_c1+$C114*_c2+$D114*_c3+'Input spectra'!$Y113))</f>
        <v>0</v>
      </c>
      <c r="EX114">
        <f>EX$2*EXP(- EX$1 * ($B114*_c1+$C114*_c2+$D114*_c3+'Input spectra'!$Y113))</f>
        <v>0</v>
      </c>
      <c r="EY114">
        <f>EY$2*EXP(- EY$1 * ($B114*_c1+$C114*_c2+$D114*_c3+'Input spectra'!$Y113))</f>
        <v>0</v>
      </c>
      <c r="FA114">
        <f t="shared" si="1"/>
        <v>0.87589466307773578</v>
      </c>
      <c r="FD114">
        <f>(1-EXP(-($B114*_c1+$C114*_c2+$D114*_c3+'Input spectra'!$Y113)*_t))/2</f>
        <v>1.1523546139014407E-2</v>
      </c>
      <c r="FE114">
        <f>LN(1-FD114)/(-($B114*_c1+$C114*_c2+$D114*_c3+'Input spectra'!$Y113))</f>
        <v>0.24854273119872899</v>
      </c>
    </row>
    <row r="115" spans="1:161" x14ac:dyDescent="0.25">
      <c r="A115">
        <v>840</v>
      </c>
      <c r="B115">
        <f>'Input spectra'!B114</f>
        <v>0</v>
      </c>
      <c r="C115">
        <f>'Input spectra'!D114</f>
        <v>0</v>
      </c>
      <c r="D115">
        <f>'Input spectra'!F114</f>
        <v>0</v>
      </c>
      <c r="E115">
        <f>E$2*EXP(- E$1 * ($B115*_c1+$C115*_c2+$D115*_c3+'Input spectra'!$Y114))</f>
        <v>2.0653927966864227E-2</v>
      </c>
      <c r="F115">
        <f>F$2*EXP(- F$1 * ($B115*_c1+$C115*_c2+$D115*_c3+'Input spectra'!$Y114))</f>
        <v>2.0408512441107758E-2</v>
      </c>
      <c r="G115">
        <f>G$2*EXP(- G$1 * ($B115*_c1+$C115*_c2+$D115*_c3+'Input spectra'!$Y114))</f>
        <v>2.016492774165125E-2</v>
      </c>
      <c r="H115">
        <f>H$2*EXP(- H$1 * ($B115*_c1+$C115*_c2+$D115*_c3+'Input spectra'!$Y114))</f>
        <v>1.992316217119515E-2</v>
      </c>
      <c r="I115">
        <f>I$2*EXP(- I$1 * ($B115*_c1+$C115*_c2+$D115*_c3+'Input spectra'!$Y114))</f>
        <v>1.9683204101531855E-2</v>
      </c>
      <c r="J115">
        <f>J$2*EXP(- J$1 * ($B115*_c1+$C115*_c2+$D115*_c3+'Input spectra'!$Y114))</f>
        <v>1.9445041973156635E-2</v>
      </c>
      <c r="K115">
        <f>K$2*EXP(- K$1 * ($B115*_c1+$C115*_c2+$D115*_c3+'Input spectra'!$Y114))</f>
        <v>1.9208664294880579E-2</v>
      </c>
      <c r="L115">
        <f>L$2*EXP(- L$1 * ($B115*_c1+$C115*_c2+$D115*_c3+'Input spectra'!$Y114))</f>
        <v>1.897405964344568E-2</v>
      </c>
      <c r="M115">
        <f>M$2*EXP(- M$1 * ($B115*_c1+$C115*_c2+$D115*_c3+'Input spectra'!$Y114))</f>
        <v>1.8741216663142064E-2</v>
      </c>
      <c r="N115">
        <f>N$2*EXP(- N$1 * ($B115*_c1+$C115*_c2+$D115*_c3+'Input spectra'!$Y114))</f>
        <v>1.8510124065427232E-2</v>
      </c>
      <c r="O115">
        <f>O$2*EXP(- O$1 * ($B115*_c1+$C115*_c2+$D115*_c3+'Input spectra'!$Y114))</f>
        <v>1.8280770628547462E-2</v>
      </c>
      <c r="P115">
        <f>P$2*EXP(- P$1 * ($B115*_c1+$C115*_c2+$D115*_c3+'Input spectra'!$Y114))</f>
        <v>1.8053145197161193E-2</v>
      </c>
      <c r="Q115">
        <f>Q$2*EXP(- Q$1 * ($B115*_c1+$C115*_c2+$D115*_c3+'Input spectra'!$Y114))</f>
        <v>1.7827236681964547E-2</v>
      </c>
      <c r="R115">
        <f>R$2*EXP(- R$1 * ($B115*_c1+$C115*_c2+$D115*_c3+'Input spectra'!$Y114))</f>
        <v>1.7603034059318828E-2</v>
      </c>
      <c r="S115">
        <f>S$2*EXP(- S$1 * ($B115*_c1+$C115*_c2+$D115*_c3+'Input spectra'!$Y114))</f>
        <v>1.7380526370880098E-2</v>
      </c>
      <c r="T115">
        <f>T$2*EXP(- T$1 * ($B115*_c1+$C115*_c2+$D115*_c3+'Input spectra'!$Y114))</f>
        <v>1.7159702723230759E-2</v>
      </c>
      <c r="U115">
        <f>U$2*EXP(- U$1 * ($B115*_c1+$C115*_c2+$D115*_c3+'Input spectra'!$Y114))</f>
        <v>1.694055228751316E-2</v>
      </c>
      <c r="V115">
        <f>V$2*EXP(- V$1 * ($B115*_c1+$C115*_c2+$D115*_c3+'Input spectra'!$Y114))</f>
        <v>1.6723064299065168E-2</v>
      </c>
      <c r="W115">
        <f>W$2*EXP(- W$1 * ($B115*_c1+$C115*_c2+$D115*_c3+'Input spectra'!$Y114))</f>
        <v>1.6507228057057788E-2</v>
      </c>
      <c r="X115">
        <f>X$2*EXP(- X$1 * ($B115*_c1+$C115*_c2+$D115*_c3+'Input spectra'!$Y114))</f>
        <v>1.6293032924134716E-2</v>
      </c>
      <c r="Y115">
        <f>Y$2*EXP(- Y$1 * ($B115*_c1+$C115*_c2+$D115*_c3+'Input spectra'!$Y114))</f>
        <v>1.6080468326053886E-2</v>
      </c>
      <c r="Z115">
        <f>Z$2*EXP(- Z$1 * ($B115*_c1+$C115*_c2+$D115*_c3+'Input spectra'!$Y114))</f>
        <v>1.5869523751330959E-2</v>
      </c>
      <c r="AA115">
        <f>AA$2*EXP(- AA$1 * ($B115*_c1+$C115*_c2+$D115*_c3+'Input spectra'!$Y114))</f>
        <v>1.566018875088478E-2</v>
      </c>
      <c r="AB115">
        <f>AB$2*EXP(- AB$1 * ($B115*_c1+$C115*_c2+$D115*_c3+'Input spectra'!$Y114))</f>
        <v>1.5452452937684756E-2</v>
      </c>
      <c r="AC115">
        <f>AC$2*EXP(- AC$1 * ($B115*_c1+$C115*_c2+$D115*_c3+'Input spectra'!$Y114))</f>
        <v>1.524630598640018E-2</v>
      </c>
      <c r="AD115">
        <f>AD$2*EXP(- AD$1 * ($B115*_c1+$C115*_c2+$D115*_c3+'Input spectra'!$Y114))</f>
        <v>1.5041737633051448E-2</v>
      </c>
      <c r="AE115">
        <f>AE$2*EXP(- AE$1 * ($B115*_c1+$C115*_c2+$D115*_c3+'Input spectra'!$Y114))</f>
        <v>1.48387376746632E-2</v>
      </c>
      <c r="AF115">
        <f>AF$2*EXP(- AF$1 * ($B115*_c1+$C115*_c2+$D115*_c3+'Input spectra'!$Y114))</f>
        <v>1.4637295968919368E-2</v>
      </c>
      <c r="AG115">
        <f>AG$2*EXP(- AG$1 * ($B115*_c1+$C115*_c2+$D115*_c3+'Input spectra'!$Y114))</f>
        <v>1.4437402433820093E-2</v>
      </c>
      <c r="AH115">
        <f>AH$2*EXP(- AH$1 * ($B115*_c1+$C115*_c2+$D115*_c3+'Input spectra'!$Y114))</f>
        <v>1.4239047047340508E-2</v>
      </c>
      <c r="AI115">
        <f>AI$2*EXP(- AI$1 * ($B115*_c1+$C115*_c2+$D115*_c3+'Input spectra'!$Y114))</f>
        <v>1.404221984709143E-2</v>
      </c>
      <c r="AJ115">
        <f>AJ$2*EXP(- AJ$1 * ($B115*_c1+$C115*_c2+$D115*_c3+'Input spectra'!$Y114))</f>
        <v>1.3846910929981865E-2</v>
      </c>
      <c r="AK115">
        <f>AK$2*EXP(- AK$1 * ($B115*_c1+$C115*_c2+$D115*_c3+'Input spectra'!$Y114))</f>
        <v>1.3653110451883398E-2</v>
      </c>
      <c r="AL115">
        <f>AL$2*EXP(- AL$1 * ($B115*_c1+$C115*_c2+$D115*_c3+'Input spectra'!$Y114))</f>
        <v>1.3460808627296365E-2</v>
      </c>
      <c r="AM115">
        <f>AM$2*EXP(- AM$1 * ($B115*_c1+$C115*_c2+$D115*_c3+'Input spectra'!$Y114))</f>
        <v>1.3269995729017931E-2</v>
      </c>
      <c r="AN115">
        <f>AN$2*EXP(- AN$1 * ($B115*_c1+$C115*_c2+$D115*_c3+'Input spectra'!$Y114))</f>
        <v>1.3080662087811919E-2</v>
      </c>
      <c r="AO115">
        <f>AO$2*EXP(- AO$1 * ($B115*_c1+$C115*_c2+$D115*_c3+'Input spectra'!$Y114))</f>
        <v>1.2892798092080467E-2</v>
      </c>
      <c r="AP115">
        <f>AP$2*EXP(- AP$1 * ($B115*_c1+$C115*_c2+$D115*_c3+'Input spectra'!$Y114))</f>
        <v>1.2706394187537499E-2</v>
      </c>
      <c r="AQ115">
        <f>AQ$2*EXP(- AQ$1 * ($B115*_c1+$C115*_c2+$D115*_c3+'Input spectra'!$Y114))</f>
        <v>1.252144087688397E-2</v>
      </c>
      <c r="AR115">
        <f>AR$2*EXP(- AR$1 * ($B115*_c1+$C115*_c2+$D115*_c3+'Input spectra'!$Y114))</f>
        <v>1.2337928719484883E-2</v>
      </c>
      <c r="AS115">
        <f>AS$2*EXP(- AS$1 * ($B115*_c1+$C115*_c2+$D115*_c3+'Input spectra'!$Y114))</f>
        <v>1.2155848331048099E-2</v>
      </c>
      <c r="AT115">
        <f>AT$2*EXP(- AT$1 * ($B115*_c1+$C115*_c2+$D115*_c3+'Input spectra'!$Y114))</f>
        <v>1.1975190383304888E-2</v>
      </c>
      <c r="AU115">
        <f>AU$2*EXP(- AU$1 * ($B115*_c1+$C115*_c2+$D115*_c3+'Input spectra'!$Y114))</f>
        <v>1.1795945603692216E-2</v>
      </c>
      <c r="AV115">
        <f>AV$2*EXP(- AV$1 * ($B115*_c1+$C115*_c2+$D115*_c3+'Input spectra'!$Y114))</f>
        <v>1.1618104775036834E-2</v>
      </c>
      <c r="AW115">
        <f>AW$2*EXP(- AW$1 * ($B115*_c1+$C115*_c2+$D115*_c3+'Input spectra'!$Y114))</f>
        <v>1.1441658735241014E-2</v>
      </c>
      <c r="AX115">
        <f>AX$2*EXP(- AX$1 * ($B115*_c1+$C115*_c2+$D115*_c3+'Input spectra'!$Y114))</f>
        <v>1.1266598376970086E-2</v>
      </c>
      <c r="AY115">
        <f>AY$2*EXP(- AY$1 * ($B115*_c1+$C115*_c2+$D115*_c3+'Input spectra'!$Y114))</f>
        <v>1.0013536656516253E-2</v>
      </c>
      <c r="AZ115">
        <f>AZ$2*EXP(- AZ$1 * ($B115*_c1+$C115*_c2+$D115*_c3+'Input spectra'!$Y114))</f>
        <v>8.5548491797324388E-3</v>
      </c>
      <c r="BA115">
        <f>BA$2*EXP(- BA$1 * ($B115*_c1+$C115*_c2+$D115*_c3+'Input spectra'!$Y114))</f>
        <v>7.6996729404754201E-3</v>
      </c>
      <c r="BB115">
        <f>BB$2*EXP(- BB$1 * ($B115*_c1+$C115*_c2+$D115*_c3+'Input spectra'!$Y114))</f>
        <v>7.0518649403558354E-3</v>
      </c>
      <c r="BC115">
        <f>BC$2*EXP(- BC$1 * ($B115*_c1+$C115*_c2+$D115*_c3+'Input spectra'!$Y114))</f>
        <v>6.5225396415434858E-3</v>
      </c>
      <c r="BD115">
        <f>BD$2*EXP(- BD$1 * ($B115*_c1+$C115*_c2+$D115*_c3+'Input spectra'!$Y114))</f>
        <v>6.0731631444086009E-3</v>
      </c>
      <c r="BE115">
        <f>BE$2*EXP(- BE$1 * ($B115*_c1+$C115*_c2+$D115*_c3+'Input spectra'!$Y114))</f>
        <v>5.6826188020628549E-3</v>
      </c>
      <c r="BF115">
        <f>BF$2*EXP(- BF$1 * ($B115*_c1+$C115*_c2+$D115*_c3+'Input spectra'!$Y114))</f>
        <v>5.3377412046007903E-3</v>
      </c>
      <c r="BG115">
        <f>BG$2*EXP(- BG$1 * ($B115*_c1+$C115*_c2+$D115*_c3+'Input spectra'!$Y114))</f>
        <v>5.0296154580931974E-3</v>
      </c>
      <c r="BH115">
        <f>BH$2*EXP(- BH$1 * ($B115*_c1+$C115*_c2+$D115*_c3+'Input spectra'!$Y114))</f>
        <v>4.7518475963861124E-3</v>
      </c>
      <c r="BI115">
        <f>BI$2*EXP(- BI$1 * ($B115*_c1+$C115*_c2+$D115*_c3+'Input spectra'!$Y114))</f>
        <v>4.4996536823703791E-3</v>
      </c>
      <c r="BJ115">
        <f>BJ$2*EXP(- BJ$1 * ($B115*_c1+$C115*_c2+$D115*_c3+'Input spectra'!$Y114))</f>
        <v>4.2693368030034921E-3</v>
      </c>
      <c r="BK115">
        <f>BK$2*EXP(- BK$1 * ($B115*_c1+$C115*_c2+$D115*_c3+'Input spectra'!$Y114))</f>
        <v>4.0579663963962662E-3</v>
      </c>
      <c r="BL115">
        <f>BL$2*EXP(- BL$1 * ($B115*_c1+$C115*_c2+$D115*_c3+'Input spectra'!$Y114))</f>
        <v>3.8631711952516498E-3</v>
      </c>
      <c r="BM115">
        <f>BM$2*EXP(- BM$1 * ($B115*_c1+$C115*_c2+$D115*_c3+'Input spectra'!$Y114))</f>
        <v>3.6829998165825903E-3</v>
      </c>
      <c r="BN115">
        <f>BN$2*EXP(- BN$1 * ($B115*_c1+$C115*_c2+$D115*_c3+'Input spectra'!$Y114))</f>
        <v>3.5158235957173703E-3</v>
      </c>
      <c r="BO115">
        <f>BO$2*EXP(- BO$1 * ($B115*_c1+$C115*_c2+$D115*_c3+'Input spectra'!$Y114))</f>
        <v>3.3602668691500889E-3</v>
      </c>
      <c r="BP115">
        <f>BP$2*EXP(- BP$1 * ($B115*_c1+$C115*_c2+$D115*_c3+'Input spectra'!$Y114))</f>
        <v>3.2151557009932655E-3</v>
      </c>
      <c r="BQ115">
        <f>BQ$2*EXP(- BQ$1 * ($B115*_c1+$C115*_c2+$D115*_c3+'Input spectra'!$Y114))</f>
        <v>3.0794793633769015E-3</v>
      </c>
      <c r="BR115">
        <f>BR$2*EXP(- BR$1 * ($B115*_c1+$C115*_c2+$D115*_c3+'Input spectra'!$Y114))</f>
        <v>2.9523608585757151E-3</v>
      </c>
      <c r="BS115">
        <f>BS$2*EXP(- BS$1 * ($B115*_c1+$C115*_c2+$D115*_c3+'Input spectra'!$Y114))</f>
        <v>2.8330339921624503E-3</v>
      </c>
      <c r="BT115">
        <f>BT$2*EXP(- BT$1 * ($B115*_c1+$C115*_c2+$D115*_c3+'Input spectra'!$Y114))</f>
        <v>2.7208252845300307E-3</v>
      </c>
      <c r="BU115">
        <f>BU$2*EXP(- BU$1 * ($B115*_c1+$C115*_c2+$D115*_c3+'Input spectra'!$Y114))</f>
        <v>2.6151395172563465E-3</v>
      </c>
      <c r="BV115">
        <f>BV$2*EXP(- BV$1 * ($B115*_c1+$C115*_c2+$D115*_c3+'Input spectra'!$Y114))</f>
        <v>2.5154480520239606E-3</v>
      </c>
      <c r="BW115">
        <f>BW$2*EXP(- BW$1 * ($B115*_c1+$C115*_c2+$D115*_c3+'Input spectra'!$Y114))</f>
        <v>2.4212792934675048E-3</v>
      </c>
      <c r="BX115">
        <f>BX$2*EXP(- BX$1 * ($B115*_c1+$C115*_c2+$D115*_c3+'Input spectra'!$Y114))</f>
        <v>2.3322108304298234E-3</v>
      </c>
      <c r="BY115">
        <f>BY$2*EXP(- BY$1 * ($B115*_c1+$C115*_c2+$D115*_c3+'Input spectra'!$Y114))</f>
        <v>2.2478629059667944E-3</v>
      </c>
      <c r="BZ115">
        <f>BZ$2*EXP(- BZ$1 * ($B115*_c1+$C115*_c2+$D115*_c3+'Input spectra'!$Y114))</f>
        <v>2.167892950049806E-3</v>
      </c>
      <c r="CA115">
        <f>CA$2*EXP(- CA$1 * ($B115*_c1+$C115*_c2+$D115*_c3+'Input spectra'!$Y114))</f>
        <v>2.0919909701285558E-3</v>
      </c>
      <c r="CB115">
        <f>CB$2*EXP(- CB$1 * ($B115*_c1+$C115*_c2+$D115*_c3+'Input spectra'!$Y114))</f>
        <v>2.0198756401305666E-3</v>
      </c>
      <c r="CC115">
        <f>CC$2*EXP(- CC$1 * ($B115*_c1+$C115*_c2+$D115*_c3+'Input spectra'!$Y114))</f>
        <v>1.9512909625779423E-3</v>
      </c>
      <c r="CD115">
        <f>CD$2*EXP(- CD$1 * ($B115*_c1+$C115*_c2+$D115*_c3+'Input spectra'!$Y114))</f>
        <v>1.8860034044017274E-3</v>
      </c>
      <c r="CE115">
        <f>CE$2*EXP(- CE$1 * ($B115*_c1+$C115*_c2+$D115*_c3+'Input spectra'!$Y114))</f>
        <v>1.8237994269085459E-3</v>
      </c>
      <c r="CF115">
        <f>CF$2*EXP(- CF$1 * ($B115*_c1+$C115*_c2+$D115*_c3+'Input spectra'!$Y114))</f>
        <v>1.7644833457522537E-3</v>
      </c>
      <c r="CG115">
        <f>CG$2*EXP(- CG$1 * ($B115*_c1+$C115*_c2+$D115*_c3+'Input spectra'!$Y114))</f>
        <v>1.7078754688004494E-3</v>
      </c>
      <c r="CH115">
        <f>CH$2*EXP(- CH$1 * ($B115*_c1+$C115*_c2+$D115*_c3+'Input spectra'!$Y114))</f>
        <v>1.6538104692742815E-3</v>
      </c>
      <c r="CI115">
        <f>CI$2*EXP(- CI$1 * ($B115*_c1+$C115*_c2+$D115*_c3+'Input spectra'!$Y114))</f>
        <v>1.6021359590780659E-3</v>
      </c>
      <c r="CJ115">
        <f>CJ$2*EXP(- CJ$1 * ($B115*_c1+$C115*_c2+$D115*_c3+'Input spectra'!$Y114))</f>
        <v>1.55271123326749E-3</v>
      </c>
      <c r="CK115">
        <f>CK$2*EXP(- CK$1 * ($B115*_c1+$C115*_c2+$D115*_c3+'Input spectra'!$Y114))</f>
        <v>1.5054061614655874E-3</v>
      </c>
      <c r="CL115">
        <f>CL$2*EXP(- CL$1 * ($B115*_c1+$C115*_c2+$D115*_c3+'Input spectra'!$Y114))</f>
        <v>1.4601002059769586E-3</v>
      </c>
      <c r="CM115">
        <f>CM$2*EXP(- CM$1 * ($B115*_c1+$C115*_c2+$D115*_c3+'Input spectra'!$Y114))</f>
        <v>1.4166815495661531E-3</v>
      </c>
      <c r="CN115">
        <f>CN$2*EXP(- CN$1 * ($B115*_c1+$C115*_c2+$D115*_c3+'Input spectra'!$Y114))</f>
        <v>1.3750463185042215E-3</v>
      </c>
      <c r="CO115">
        <f>CO$2*EXP(- CO$1 * ($B115*_c1+$C115*_c2+$D115*_c3+'Input spectra'!$Y114))</f>
        <v>1.3350978886636144E-3</v>
      </c>
      <c r="CP115">
        <f>CP$2*EXP(- CP$1 * ($B115*_c1+$C115*_c2+$D115*_c3+'Input spectra'!$Y114))</f>
        <v>1.2967462642457421E-3</v>
      </c>
      <c r="CQ115">
        <f>CQ$2*EXP(- CQ$1 * ($B115*_c1+$C115*_c2+$D115*_c3+'Input spectra'!$Y114))</f>
        <v>1.2599075202284781E-3</v>
      </c>
      <c r="CR115">
        <f>CR$2*EXP(- CR$1 * ($B115*_c1+$C115*_c2+$D115*_c3+'Input spectra'!$Y114))</f>
        <v>1.2245033008786474E-3</v>
      </c>
      <c r="CS115">
        <f>CS$2*EXP(- CS$1 * ($B115*_c1+$C115*_c2+$D115*_c3+'Input spectra'!$Y114))</f>
        <v>7.8821714938539936E-4</v>
      </c>
      <c r="CT115">
        <f>CT$2*EXP(- CT$1 * ($B115*_c1+$C115*_c2+$D115*_c3+'Input spectra'!$Y114))</f>
        <v>5.1185337067672059E-4</v>
      </c>
      <c r="CU115">
        <f>CU$2*EXP(- CU$1 * ($B115*_c1+$C115*_c2+$D115*_c3+'Input spectra'!$Y114))</f>
        <v>3.5440479424264659E-4</v>
      </c>
      <c r="CV115">
        <f>CV$2*EXP(- CV$1 * ($B115*_c1+$C115*_c2+$D115*_c3+'Input spectra'!$Y114))</f>
        <v>2.4649382814464089E-4</v>
      </c>
      <c r="CW115">
        <f>CW$2*EXP(- CW$1 * ($B115*_c1+$C115*_c2+$D115*_c3+'Input spectra'!$Y114))</f>
        <v>1.6827280636949016E-4</v>
      </c>
      <c r="CX115">
        <f>CX$2*EXP(- CX$1 * ($B115*_c1+$C115*_c2+$D115*_c3+'Input spectra'!$Y114))</f>
        <v>1.1059127856191914E-4</v>
      </c>
      <c r="CY115">
        <f>CY$2*EXP(- CY$1 * ($B115*_c1+$C115*_c2+$D115*_c3+'Input spectra'!$Y114))</f>
        <v>6.8283487753289848E-5</v>
      </c>
      <c r="CZ115">
        <f>CZ$2*EXP(- CZ$1 * ($B115*_c1+$C115*_c2+$D115*_c3+'Input spectra'!$Y114))</f>
        <v>3.806943541534264E-5</v>
      </c>
      <c r="DA115">
        <f>DA$2*EXP(- DA$1 * ($B115*_c1+$C115*_c2+$D115*_c3+'Input spectra'!$Y114))</f>
        <v>1.7698196909510797E-5</v>
      </c>
      <c r="DB115">
        <f>DB$2*EXP(- DB$1 * ($B115*_c1+$C115*_c2+$D115*_c3+'Input spectra'!$Y114))</f>
        <v>5.5370813034370727E-6</v>
      </c>
      <c r="DC115">
        <f>DC$2*EXP(- DC$1 * ($B115*_c1+$C115*_c2+$D115*_c3+'Input spectra'!$Y114))</f>
        <v>3.5164944694020033E-7</v>
      </c>
      <c r="DD115">
        <f>DD$2*EXP(- DD$1 * ($B115*_c1+$C115*_c2+$D115*_c3+'Input spectra'!$Y114))</f>
        <v>0</v>
      </c>
      <c r="DE115">
        <f>DE$2*EXP(- DE$1 * ($B115*_c1+$C115*_c2+$D115*_c3+'Input spectra'!$Y114))</f>
        <v>0</v>
      </c>
      <c r="DF115">
        <f>DF$2*EXP(- DF$1 * ($B115*_c1+$C115*_c2+$D115*_c3+'Input spectra'!$Y114))</f>
        <v>0</v>
      </c>
      <c r="DG115">
        <f>DG$2*EXP(- DG$1 * ($B115*_c1+$C115*_c2+$D115*_c3+'Input spectra'!$Y114))</f>
        <v>0</v>
      </c>
      <c r="DH115">
        <f>DH$2*EXP(- DH$1 * ($B115*_c1+$C115*_c2+$D115*_c3+'Input spectra'!$Y114))</f>
        <v>0</v>
      </c>
      <c r="DI115">
        <f>DI$2*EXP(- DI$1 * ($B115*_c1+$C115*_c2+$D115*_c3+'Input spectra'!$Y114))</f>
        <v>0</v>
      </c>
      <c r="DJ115">
        <f>DJ$2*EXP(- DJ$1 * ($B115*_c1+$C115*_c2+$D115*_c3+'Input spectra'!$Y114))</f>
        <v>0</v>
      </c>
      <c r="DK115">
        <f>DK$2*EXP(- DK$1 * ($B115*_c1+$C115*_c2+$D115*_c3+'Input spectra'!$Y114))</f>
        <v>0</v>
      </c>
      <c r="DL115">
        <f>DL$2*EXP(- DL$1 * ($B115*_c1+$C115*_c2+$D115*_c3+'Input spectra'!$Y114))</f>
        <v>0</v>
      </c>
      <c r="DM115">
        <f>DM$2*EXP(- DM$1 * ($B115*_c1+$C115*_c2+$D115*_c3+'Input spectra'!$Y114))</f>
        <v>0</v>
      </c>
      <c r="DN115">
        <f>DN$2*EXP(- DN$1 * ($B115*_c1+$C115*_c2+$D115*_c3+'Input spectra'!$Y114))</f>
        <v>0</v>
      </c>
      <c r="DO115">
        <f>DO$2*EXP(- DO$1 * ($B115*_c1+$C115*_c2+$D115*_c3+'Input spectra'!$Y114))</f>
        <v>0</v>
      </c>
      <c r="DP115">
        <f>DP$2*EXP(- DP$1 * ($B115*_c1+$C115*_c2+$D115*_c3+'Input spectra'!$Y114))</f>
        <v>0</v>
      </c>
      <c r="DQ115">
        <f>DQ$2*EXP(- DQ$1 * ($B115*_c1+$C115*_c2+$D115*_c3+'Input spectra'!$Y114))</f>
        <v>0</v>
      </c>
      <c r="DR115">
        <f>DR$2*EXP(- DR$1 * ($B115*_c1+$C115*_c2+$D115*_c3+'Input spectra'!$Y114))</f>
        <v>0</v>
      </c>
      <c r="DS115">
        <f>DS$2*EXP(- DS$1 * ($B115*_c1+$C115*_c2+$D115*_c3+'Input spectra'!$Y114))</f>
        <v>0</v>
      </c>
      <c r="DT115">
        <f>DT$2*EXP(- DT$1 * ($B115*_c1+$C115*_c2+$D115*_c3+'Input spectra'!$Y114))</f>
        <v>0</v>
      </c>
      <c r="DU115">
        <f>DU$2*EXP(- DU$1 * ($B115*_c1+$C115*_c2+$D115*_c3+'Input spectra'!$Y114))</f>
        <v>0</v>
      </c>
      <c r="DV115">
        <f>DV$2*EXP(- DV$1 * ($B115*_c1+$C115*_c2+$D115*_c3+'Input spectra'!$Y114))</f>
        <v>0</v>
      </c>
      <c r="DW115">
        <f>DW$2*EXP(- DW$1 * ($B115*_c1+$C115*_c2+$D115*_c3+'Input spectra'!$Y114))</f>
        <v>0</v>
      </c>
      <c r="DX115">
        <f>DX$2*EXP(- DX$1 * ($B115*_c1+$C115*_c2+$D115*_c3+'Input spectra'!$Y114))</f>
        <v>0</v>
      </c>
      <c r="DY115">
        <f>DY$2*EXP(- DY$1 * ($B115*_c1+$C115*_c2+$D115*_c3+'Input spectra'!$Y114))</f>
        <v>0</v>
      </c>
      <c r="DZ115">
        <f>DZ$2*EXP(- DZ$1 * ($B115*_c1+$C115*_c2+$D115*_c3+'Input spectra'!$Y114))</f>
        <v>0</v>
      </c>
      <c r="EA115">
        <f>EA$2*EXP(- EA$1 * ($B115*_c1+$C115*_c2+$D115*_c3+'Input spectra'!$Y114))</f>
        <v>0</v>
      </c>
      <c r="EB115">
        <f>EB$2*EXP(- EB$1 * ($B115*_c1+$C115*_c2+$D115*_c3+'Input spectra'!$Y114))</f>
        <v>0</v>
      </c>
      <c r="EC115">
        <f>EC$2*EXP(- EC$1 * ($B115*_c1+$C115*_c2+$D115*_c3+'Input spectra'!$Y114))</f>
        <v>0</v>
      </c>
      <c r="ED115">
        <f>ED$2*EXP(- ED$1 * ($B115*_c1+$C115*_c2+$D115*_c3+'Input spectra'!$Y114))</f>
        <v>0</v>
      </c>
      <c r="EE115">
        <f>EE$2*EXP(- EE$1 * ($B115*_c1+$C115*_c2+$D115*_c3+'Input spectra'!$Y114))</f>
        <v>0</v>
      </c>
      <c r="EF115">
        <f>EF$2*EXP(- EF$1 * ($B115*_c1+$C115*_c2+$D115*_c3+'Input spectra'!$Y114))</f>
        <v>0</v>
      </c>
      <c r="EG115">
        <f>EG$2*EXP(- EG$1 * ($B115*_c1+$C115*_c2+$D115*_c3+'Input spectra'!$Y114))</f>
        <v>0</v>
      </c>
      <c r="EH115">
        <f>EH$2*EXP(- EH$1 * ($B115*_c1+$C115*_c2+$D115*_c3+'Input spectra'!$Y114))</f>
        <v>0</v>
      </c>
      <c r="EI115">
        <f>EI$2*EXP(- EI$1 * ($B115*_c1+$C115*_c2+$D115*_c3+'Input spectra'!$Y114))</f>
        <v>0</v>
      </c>
      <c r="EJ115">
        <f>EJ$2*EXP(- EJ$1 * ($B115*_c1+$C115*_c2+$D115*_c3+'Input spectra'!$Y114))</f>
        <v>0</v>
      </c>
      <c r="EK115">
        <f>EK$2*EXP(- EK$1 * ($B115*_c1+$C115*_c2+$D115*_c3+'Input spectra'!$Y114))</f>
        <v>0</v>
      </c>
      <c r="EL115">
        <f>EL$2*EXP(- EL$1 * ($B115*_c1+$C115*_c2+$D115*_c3+'Input spectra'!$Y114))</f>
        <v>0</v>
      </c>
      <c r="EM115">
        <f>EM$2*EXP(- EM$1 * ($B115*_c1+$C115*_c2+$D115*_c3+'Input spectra'!$Y114))</f>
        <v>0</v>
      </c>
      <c r="EN115">
        <f>EN$2*EXP(- EN$1 * ($B115*_c1+$C115*_c2+$D115*_c3+'Input spectra'!$Y114))</f>
        <v>0</v>
      </c>
      <c r="EO115">
        <f>EO$2*EXP(- EO$1 * ($B115*_c1+$C115*_c2+$D115*_c3+'Input spectra'!$Y114))</f>
        <v>0</v>
      </c>
      <c r="EP115">
        <f>EP$2*EXP(- EP$1 * ($B115*_c1+$C115*_c2+$D115*_c3+'Input spectra'!$Y114))</f>
        <v>0</v>
      </c>
      <c r="EQ115">
        <f>EQ$2*EXP(- EQ$1 * ($B115*_c1+$C115*_c2+$D115*_c3+'Input spectra'!$Y114))</f>
        <v>0</v>
      </c>
      <c r="ER115">
        <f>ER$2*EXP(- ER$1 * ($B115*_c1+$C115*_c2+$D115*_c3+'Input spectra'!$Y114))</f>
        <v>0</v>
      </c>
      <c r="ES115">
        <f>ES$2*EXP(- ES$1 * ($B115*_c1+$C115*_c2+$D115*_c3+'Input spectra'!$Y114))</f>
        <v>0</v>
      </c>
      <c r="ET115">
        <f>ET$2*EXP(- ET$1 * ($B115*_c1+$C115*_c2+$D115*_c3+'Input spectra'!$Y114))</f>
        <v>0</v>
      </c>
      <c r="EU115">
        <f>EU$2*EXP(- EU$1 * ($B115*_c1+$C115*_c2+$D115*_c3+'Input spectra'!$Y114))</f>
        <v>0</v>
      </c>
      <c r="EV115">
        <f>EV$2*EXP(- EV$1 * ($B115*_c1+$C115*_c2+$D115*_c3+'Input spectra'!$Y114))</f>
        <v>0</v>
      </c>
      <c r="EW115">
        <f>EW$2*EXP(- EW$1 * ($B115*_c1+$C115*_c2+$D115*_c3+'Input spectra'!$Y114))</f>
        <v>0</v>
      </c>
      <c r="EX115">
        <f>EX$2*EXP(- EX$1 * ($B115*_c1+$C115*_c2+$D115*_c3+'Input spectra'!$Y114))</f>
        <v>0</v>
      </c>
      <c r="EY115">
        <f>EY$2*EXP(- EY$1 * ($B115*_c1+$C115*_c2+$D115*_c3+'Input spectra'!$Y114))</f>
        <v>0</v>
      </c>
      <c r="FA115">
        <f t="shared" si="1"/>
        <v>0.87635450639532686</v>
      </c>
      <c r="FD115">
        <f>(1-EXP(-($B115*_c1+$C115*_c2+$D115*_c3+'Input spectra'!$Y114)*_t))/2</f>
        <v>1.1476788645200742E-2</v>
      </c>
      <c r="FE115">
        <f>LN(1-FD115)/(-($B115*_c1+$C115*_c2+$D115*_c3+'Input spectra'!$Y114))</f>
        <v>0.24854871307507004</v>
      </c>
    </row>
    <row r="116" spans="1:161" x14ac:dyDescent="0.25">
      <c r="A116">
        <v>845</v>
      </c>
      <c r="B116">
        <f>'Input spectra'!B115</f>
        <v>0</v>
      </c>
      <c r="C116">
        <f>'Input spectra'!D115</f>
        <v>0</v>
      </c>
      <c r="D116">
        <f>'Input spectra'!F115</f>
        <v>0</v>
      </c>
      <c r="E116">
        <f>E$2*EXP(- E$1 * ($B116*_c1+$C116*_c2+$D116*_c3+'Input spectra'!$Y115))</f>
        <v>2.0653927966864227E-2</v>
      </c>
      <c r="F116">
        <f>F$2*EXP(- F$1 * ($B116*_c1+$C116*_c2+$D116*_c3+'Input spectra'!$Y115))</f>
        <v>2.0408903131120343E-2</v>
      </c>
      <c r="G116">
        <f>G$2*EXP(- G$1 * ($B116*_c1+$C116*_c2+$D116*_c3+'Input spectra'!$Y115))</f>
        <v>2.0165699802947183E-2</v>
      </c>
      <c r="H116">
        <f>H$2*EXP(- H$1 * ($B116*_c1+$C116*_c2+$D116*_c3+'Input spectra'!$Y115))</f>
        <v>1.9924306389252914E-2</v>
      </c>
      <c r="I116">
        <f>I$2*EXP(- I$1 * ($B116*_c1+$C116*_c2+$D116*_c3+'Input spectra'!$Y115))</f>
        <v>1.9684711365151226E-2</v>
      </c>
      <c r="J116">
        <f>J$2*EXP(- J$1 * ($B116*_c1+$C116*_c2+$D116*_c3+'Input spectra'!$Y115))</f>
        <v>1.9446903273578751E-2</v>
      </c>
      <c r="K116">
        <f>K$2*EXP(- K$1 * ($B116*_c1+$C116*_c2+$D116*_c3+'Input spectra'!$Y115))</f>
        <v>1.9210870724914529E-2</v>
      </c>
      <c r="L116">
        <f>L$2*EXP(- L$1 * ($B116*_c1+$C116*_c2+$D116*_c3+'Input spectra'!$Y115))</f>
        <v>1.8976602396601504E-2</v>
      </c>
      <c r="M116">
        <f>M$2*EXP(- M$1 * ($B116*_c1+$C116*_c2+$D116*_c3+'Input spectra'!$Y115))</f>
        <v>1.8744087032770185E-2</v>
      </c>
      <c r="N116">
        <f>N$2*EXP(- N$1 * ($B116*_c1+$C116*_c2+$D116*_c3+'Input spectra'!$Y115))</f>
        <v>1.8513313443864251E-2</v>
      </c>
      <c r="O116">
        <f>O$2*EXP(- O$1 * ($B116*_c1+$C116*_c2+$D116*_c3+'Input spectra'!$Y115))</f>
        <v>1.8284270506268227E-2</v>
      </c>
      <c r="P116">
        <f>P$2*EXP(- P$1 * ($B116*_c1+$C116*_c2+$D116*_c3+'Input spectra'!$Y115))</f>
        <v>1.8056947161937193E-2</v>
      </c>
      <c r="Q116">
        <f>Q$2*EXP(- Q$1 * ($B116*_c1+$C116*_c2+$D116*_c3+'Input spectra'!$Y115))</f>
        <v>1.7831332418028496E-2</v>
      </c>
      <c r="R116">
        <f>R$2*EXP(- R$1 * ($B116*_c1+$C116*_c2+$D116*_c3+'Input spectra'!$Y115))</f>
        <v>1.7607415346535475E-2</v>
      </c>
      <c r="S116">
        <f>S$2*EXP(- S$1 * ($B116*_c1+$C116*_c2+$D116*_c3+'Input spectra'!$Y115))</f>
        <v>1.7385185083923154E-2</v>
      </c>
      <c r="T116">
        <f>T$2*EXP(- T$1 * ($B116*_c1+$C116*_c2+$D116*_c3+'Input spectra'!$Y115))</f>
        <v>1.7164630830765942E-2</v>
      </c>
      <c r="U116">
        <f>U$2*EXP(- U$1 * ($B116*_c1+$C116*_c2+$D116*_c3+'Input spectra'!$Y115))</f>
        <v>1.6945741851387298E-2</v>
      </c>
      <c r="V116">
        <f>V$2*EXP(- V$1 * ($B116*_c1+$C116*_c2+$D116*_c3+'Input spectra'!$Y115))</f>
        <v>1.6728507473501339E-2</v>
      </c>
      <c r="W116">
        <f>W$2*EXP(- W$1 * ($B116*_c1+$C116*_c2+$D116*_c3+'Input spectra'!$Y115))</f>
        <v>1.6512917087856422E-2</v>
      </c>
      <c r="X116">
        <f>X$2*EXP(- X$1 * ($B116*_c1+$C116*_c2+$D116*_c3+'Input spectra'!$Y115))</f>
        <v>1.6298960147880664E-2</v>
      </c>
      <c r="Y116">
        <f>Y$2*EXP(- Y$1 * ($B116*_c1+$C116*_c2+$D116*_c3+'Input spectra'!$Y115))</f>
        <v>1.6086626169329356E-2</v>
      </c>
      <c r="Z116">
        <f>Z$2*EXP(- Z$1 * ($B116*_c1+$C116*_c2+$D116*_c3+'Input spectra'!$Y115))</f>
        <v>1.5875904729934349E-2</v>
      </c>
      <c r="AA116">
        <f>AA$2*EXP(- AA$1 * ($B116*_c1+$C116*_c2+$D116*_c3+'Input spectra'!$Y115))</f>
        <v>1.5666785469055311E-2</v>
      </c>
      <c r="AB116">
        <f>AB$2*EXP(- AB$1 * ($B116*_c1+$C116*_c2+$D116*_c3+'Input spectra'!$Y115))</f>
        <v>1.5459258087332889E-2</v>
      </c>
      <c r="AC116">
        <f>AC$2*EXP(- AC$1 * ($B116*_c1+$C116*_c2+$D116*_c3+'Input spectra'!$Y115))</f>
        <v>1.5253312346343776E-2</v>
      </c>
      <c r="AD116">
        <f>AD$2*EXP(- AD$1 * ($B116*_c1+$C116*_c2+$D116*_c3+'Input spectra'!$Y115))</f>
        <v>1.5048938068257642E-2</v>
      </c>
      <c r="AE116">
        <f>AE$2*EXP(- AE$1 * ($B116*_c1+$C116*_c2+$D116*_c3+'Input spectra'!$Y115))</f>
        <v>1.4846125135495934E-2</v>
      </c>
      <c r="AF116">
        <f>AF$2*EXP(- AF$1 * ($B116*_c1+$C116*_c2+$D116*_c3+'Input spectra'!$Y115))</f>
        <v>1.4644863490392537E-2</v>
      </c>
      <c r="AG116">
        <f>AG$2*EXP(- AG$1 * ($B116*_c1+$C116*_c2+$D116*_c3+'Input spectra'!$Y115))</f>
        <v>1.4445143134856295E-2</v>
      </c>
      <c r="AH116">
        <f>AH$2*EXP(- AH$1 * ($B116*_c1+$C116*_c2+$D116*_c3+'Input spectra'!$Y115))</f>
        <v>1.4246954130035341E-2</v>
      </c>
      <c r="AI116">
        <f>AI$2*EXP(- AI$1 * ($B116*_c1+$C116*_c2+$D116*_c3+'Input spectra'!$Y115))</f>
        <v>1.4050286595983296E-2</v>
      </c>
      <c r="AJ116">
        <f>AJ$2*EXP(- AJ$1 * ($B116*_c1+$C116*_c2+$D116*_c3+'Input spectra'!$Y115))</f>
        <v>1.3855130711327258E-2</v>
      </c>
      <c r="AK116">
        <f>AK$2*EXP(- AK$1 * ($B116*_c1+$C116*_c2+$D116*_c3+'Input spectra'!$Y115))</f>
        <v>1.3661476712937607E-2</v>
      </c>
      <c r="AL116">
        <f>AL$2*EXP(- AL$1 * ($B116*_c1+$C116*_c2+$D116*_c3+'Input spectra'!$Y115))</f>
        <v>1.3469314895599613E-2</v>
      </c>
      <c r="AM116">
        <f>AM$2*EXP(- AM$1 * ($B116*_c1+$C116*_c2+$D116*_c3+'Input spectra'!$Y115))</f>
        <v>1.3278635611686842E-2</v>
      </c>
      <c r="AN116">
        <f>AN$2*EXP(- AN$1 * ($B116*_c1+$C116*_c2+$D116*_c3+'Input spectra'!$Y115))</f>
        <v>1.308942927083633E-2</v>
      </c>
      <c r="AO116">
        <f>AO$2*EXP(- AO$1 * ($B116*_c1+$C116*_c2+$D116*_c3+'Input spectra'!$Y115))</f>
        <v>1.2901686339625528E-2</v>
      </c>
      <c r="AP116">
        <f>AP$2*EXP(- AP$1 * ($B116*_c1+$C116*_c2+$D116*_c3+'Input spectra'!$Y115))</f>
        <v>1.2715397341251026E-2</v>
      </c>
      <c r="AQ116">
        <f>AQ$2*EXP(- AQ$1 * ($B116*_c1+$C116*_c2+$D116*_c3+'Input spectra'!$Y115))</f>
        <v>1.2530552855209015E-2</v>
      </c>
      <c r="AR116">
        <f>AR$2*EXP(- AR$1 * ($B116*_c1+$C116*_c2+$D116*_c3+'Input spectra'!$Y115))</f>
        <v>1.2347143516977488E-2</v>
      </c>
      <c r="AS116">
        <f>AS$2*EXP(- AS$1 * ($B116*_c1+$C116*_c2+$D116*_c3+'Input spectra'!$Y115))</f>
        <v>1.2165160017700192E-2</v>
      </c>
      <c r="AT116">
        <f>AT$2*EXP(- AT$1 * ($B116*_c1+$C116*_c2+$D116*_c3+'Input spectra'!$Y115))</f>
        <v>1.1984593103872301E-2</v>
      </c>
      <c r="AU116">
        <f>AU$2*EXP(- AU$1 * ($B116*_c1+$C116*_c2+$D116*_c3+'Input spectra'!$Y115))</f>
        <v>1.1805433577027773E-2</v>
      </c>
      <c r="AV116">
        <f>AV$2*EXP(- AV$1 * ($B116*_c1+$C116*_c2+$D116*_c3+'Input spectra'!$Y115))</f>
        <v>1.1627672293428476E-2</v>
      </c>
      <c r="AW116">
        <f>AW$2*EXP(- AW$1 * ($B116*_c1+$C116*_c2+$D116*_c3+'Input spectra'!$Y115))</f>
        <v>1.1451300163754948E-2</v>
      </c>
      <c r="AX116">
        <f>AX$2*EXP(- AX$1 * ($B116*_c1+$C116*_c2+$D116*_c3+'Input spectra'!$Y115))</f>
        <v>1.1276308152798885E-2</v>
      </c>
      <c r="AY116">
        <f>AY$2*EXP(- AY$1 * ($B116*_c1+$C116*_c2+$D116*_c3+'Input spectra'!$Y115))</f>
        <v>1.0022358378311454E-2</v>
      </c>
      <c r="AZ116">
        <f>AZ$2*EXP(- AZ$1 * ($B116*_c1+$C116*_c2+$D116*_c3+'Input spectra'!$Y115))</f>
        <v>8.5625497414656779E-3</v>
      </c>
      <c r="BA116">
        <f>BA$2*EXP(- BA$1 * ($B116*_c1+$C116*_c2+$D116*_c3+'Input spectra'!$Y115))</f>
        <v>7.7067512551273745E-3</v>
      </c>
      <c r="BB116">
        <f>BB$2*EXP(- BB$1 * ($B116*_c1+$C116*_c2+$D116*_c3+'Input spectra'!$Y115))</f>
        <v>7.0584828460261064E-3</v>
      </c>
      <c r="BC116">
        <f>BC$2*EXP(- BC$1 * ($B116*_c1+$C116*_c2+$D116*_c3+'Input spectra'!$Y115))</f>
        <v>6.5287857769631575E-3</v>
      </c>
      <c r="BD116">
        <f>BD$2*EXP(- BD$1 * ($B116*_c1+$C116*_c2+$D116*_c3+'Input spectra'!$Y115))</f>
        <v>6.0790953192903091E-3</v>
      </c>
      <c r="BE116">
        <f>BE$2*EXP(- BE$1 * ($B116*_c1+$C116*_c2+$D116*_c3+'Input spectra'!$Y115))</f>
        <v>5.6882783904515554E-3</v>
      </c>
      <c r="BF116">
        <f>BF$2*EXP(- BF$1 * ($B116*_c1+$C116*_c2+$D116*_c3+'Input spectra'!$Y115))</f>
        <v>5.3431595978329013E-3</v>
      </c>
      <c r="BG116">
        <f>BG$2*EXP(- BG$1 * ($B116*_c1+$C116*_c2+$D116*_c3+'Input spectra'!$Y115))</f>
        <v>5.0348174519680815E-3</v>
      </c>
      <c r="BH116">
        <f>BH$2*EXP(- BH$1 * ($B116*_c1+$C116*_c2+$D116*_c3+'Input spectra'!$Y115))</f>
        <v>4.7568533635480355E-3</v>
      </c>
      <c r="BI116">
        <f>BI$2*EXP(- BI$1 * ($B116*_c1+$C116*_c2+$D116*_c3+'Input spectra'!$Y115))</f>
        <v>4.5044800091790264E-3</v>
      </c>
      <c r="BJ116">
        <f>BJ$2*EXP(- BJ$1 * ($B116*_c1+$C116*_c2+$D116*_c3+'Input spectra'!$Y115))</f>
        <v>4.2739979096563241E-3</v>
      </c>
      <c r="BK116">
        <f>BK$2*EXP(- BK$1 * ($B116*_c1+$C116*_c2+$D116*_c3+'Input spectra'!$Y115))</f>
        <v>4.0624745049495431E-3</v>
      </c>
      <c r="BL116">
        <f>BL$2*EXP(- BL$1 * ($B116*_c1+$C116*_c2+$D116*_c3+'Input spectra'!$Y115))</f>
        <v>3.8675369370693986E-3</v>
      </c>
      <c r="BM116">
        <f>BM$2*EXP(- BM$1 * ($B116*_c1+$C116*_c2+$D116*_c3+'Input spectra'!$Y115))</f>
        <v>3.6872325331512054E-3</v>
      </c>
      <c r="BN116">
        <f>BN$2*EXP(- BN$1 * ($B116*_c1+$C116*_c2+$D116*_c3+'Input spectra'!$Y115))</f>
        <v>3.5199315661569152E-3</v>
      </c>
      <c r="BO116">
        <f>BO$2*EXP(- BO$1 * ($B116*_c1+$C116*_c2+$D116*_c3+'Input spectra'!$Y115))</f>
        <v>3.3642574858489612E-3</v>
      </c>
      <c r="BP116">
        <f>BP$2*EXP(- BP$1 * ($B116*_c1+$C116*_c2+$D116*_c3+'Input spectra'!$Y115))</f>
        <v>3.2190356076076372E-3</v>
      </c>
      <c r="BQ116">
        <f>BQ$2*EXP(- BQ$1 * ($B116*_c1+$C116*_c2+$D116*_c3+'Input spectra'!$Y115))</f>
        <v>3.0832545649352307E-3</v>
      </c>
      <c r="BR116">
        <f>BR$2*EXP(- BR$1 * ($B116*_c1+$C116*_c2+$D116*_c3+'Input spectra'!$Y115))</f>
        <v>2.9560368105173746E-3</v>
      </c>
      <c r="BS116">
        <f>BS$2*EXP(- BS$1 * ($B116*_c1+$C116*_c2+$D116*_c3+'Input spectra'!$Y115))</f>
        <v>2.8366156732034854E-3</v>
      </c>
      <c r="BT116">
        <f>BT$2*EXP(- BT$1 * ($B116*_c1+$C116*_c2+$D116*_c3+'Input spectra'!$Y115))</f>
        <v>2.7243172569297218E-3</v>
      </c>
      <c r="BU116">
        <f>BU$2*EXP(- BU$1 * ($B116*_c1+$C116*_c2+$D116*_c3+'Input spectra'!$Y115))</f>
        <v>2.6185459771395883E-3</v>
      </c>
      <c r="BV116">
        <f>BV$2*EXP(- BV$1 * ($B116*_c1+$C116*_c2+$D116*_c3+'Input spectra'!$Y115))</f>
        <v>2.5187728717622915E-3</v>
      </c>
      <c r="BW116">
        <f>BW$2*EXP(- BW$1 * ($B116*_c1+$C116*_c2+$D116*_c3+'Input spectra'!$Y115))</f>
        <v>2.4245260576506102E-3</v>
      </c>
      <c r="BX116">
        <f>BX$2*EXP(- BX$1 * ($B116*_c1+$C116*_c2+$D116*_c3+'Input spectra'!$Y115))</f>
        <v>2.3353828666137569E-3</v>
      </c>
      <c r="BY116">
        <f>BY$2*EXP(- BY$1 * ($B116*_c1+$C116*_c2+$D116*_c3+'Input spectra'!$Y115))</f>
        <v>2.2509633111280456E-3</v>
      </c>
      <c r="BZ116">
        <f>BZ$2*EXP(- BZ$1 * ($B116*_c1+$C116*_c2+$D116*_c3+'Input spectra'!$Y115))</f>
        <v>2.1709246134805236E-3</v>
      </c>
      <c r="CA116">
        <f>CA$2*EXP(- CA$1 * ($B116*_c1+$C116*_c2+$D116*_c3+'Input spectra'!$Y115))</f>
        <v>2.094956593360417E-3</v>
      </c>
      <c r="CB116">
        <f>CB$2*EXP(- CB$1 * ($B116*_c1+$C116*_c2+$D116*_c3+'Input spectra'!$Y115))</f>
        <v>2.022777754360802E-3</v>
      </c>
      <c r="CC116">
        <f>CC$2*EXP(- CC$1 * ($B116*_c1+$C116*_c2+$D116*_c3+'Input spectra'!$Y115))</f>
        <v>1.9541319439822518E-3</v>
      </c>
      <c r="CD116">
        <f>CD$2*EXP(- CD$1 * ($B116*_c1+$C116*_c2+$D116*_c3+'Input spectra'!$Y115))</f>
        <v>1.8887854876490635E-3</v>
      </c>
      <c r="CE116">
        <f>CE$2*EXP(- CE$1 * ($B116*_c1+$C116*_c2+$D116*_c3+'Input spectra'!$Y115))</f>
        <v>1.8265247171374149E-3</v>
      </c>
      <c r="CF116">
        <f>CF$2*EXP(- CF$1 * ($B116*_c1+$C116*_c2+$D116*_c3+'Input spectra'!$Y115))</f>
        <v>1.7671538292239664E-3</v>
      </c>
      <c r="CG116">
        <f>CG$2*EXP(- CG$1 * ($B116*_c1+$C116*_c2+$D116*_c3+'Input spectra'!$Y115))</f>
        <v>1.7104930224091763E-3</v>
      </c>
      <c r="CH116">
        <f>CH$2*EXP(- CH$1 * ($B116*_c1+$C116*_c2+$D116*_c3+'Input spectra'!$Y115))</f>
        <v>1.6563768690648893E-3</v>
      </c>
      <c r="CI116">
        <f>CI$2*EXP(- CI$1 * ($B116*_c1+$C116*_c2+$D116*_c3+'Input spectra'!$Y115))</f>
        <v>1.6046528878991672E-3</v>
      </c>
      <c r="CJ116">
        <f>CJ$2*EXP(- CJ$1 * ($B116*_c1+$C116*_c2+$D116*_c3+'Input spectra'!$Y115))</f>
        <v>1.5551802876677986E-3</v>
      </c>
      <c r="CK116">
        <f>CK$2*EXP(- CK$1 * ($B116*_c1+$C116*_c2+$D116*_c3+'Input spectra'!$Y115))</f>
        <v>1.507828857925692E-3</v>
      </c>
      <c r="CL116">
        <f>CL$2*EXP(- CL$1 * ($B116*_c1+$C116*_c2+$D116*_c3+'Input spectra'!$Y115))</f>
        <v>1.4624779865553786E-3</v>
      </c>
      <c r="CM116">
        <f>CM$2*EXP(- CM$1 * ($B116*_c1+$C116*_c2+$D116*_c3+'Input spectra'!$Y115))</f>
        <v>1.4190157870274517E-3</v>
      </c>
      <c r="CN116">
        <f>CN$2*EXP(- CN$1 * ($B116*_c1+$C116*_c2+$D116*_c3+'Input spectra'!$Y115))</f>
        <v>1.3773383209876864E-3</v>
      </c>
      <c r="CO116">
        <f>CO$2*EXP(- CO$1 * ($B116*_c1+$C116*_c2+$D116*_c3+'Input spectra'!$Y115))</f>
        <v>1.3373489039431817E-3</v>
      </c>
      <c r="CP116">
        <f>CP$2*EXP(- CP$1 * ($B116*_c1+$C116*_c2+$D116*_c3+'Input spectra'!$Y115))</f>
        <v>1.2989574836252242E-3</v>
      </c>
      <c r="CQ116">
        <f>CQ$2*EXP(- CQ$1 * ($B116*_c1+$C116*_c2+$D116*_c3+'Input spectra'!$Y115))</f>
        <v>1.2620800821105318E-3</v>
      </c>
      <c r="CR116">
        <f>CR$2*EXP(- CR$1 * ($B116*_c1+$C116*_c2+$D116*_c3+'Input spectra'!$Y115))</f>
        <v>1.2266382940411217E-3</v>
      </c>
      <c r="CS116">
        <f>CS$2*EXP(- CS$1 * ($B116*_c1+$C116*_c2+$D116*_c3+'Input spectra'!$Y115))</f>
        <v>7.8960656764207537E-4</v>
      </c>
      <c r="CT116">
        <f>CT$2*EXP(- CT$1 * ($B116*_c1+$C116*_c2+$D116*_c3+'Input spectra'!$Y115))</f>
        <v>5.1276544865157887E-4</v>
      </c>
      <c r="CU116">
        <f>CU$2*EXP(- CU$1 * ($B116*_c1+$C116*_c2+$D116*_c3+'Input spectra'!$Y115))</f>
        <v>3.5504310924562614E-4</v>
      </c>
      <c r="CV116">
        <f>CV$2*EXP(- CV$1 * ($B116*_c1+$C116*_c2+$D116*_c3+'Input spectra'!$Y115))</f>
        <v>2.469425130130558E-4</v>
      </c>
      <c r="CW116">
        <f>CW$2*EXP(- CW$1 * ($B116*_c1+$C116*_c2+$D116*_c3+'Input spectra'!$Y115))</f>
        <v>1.6858233519338026E-4</v>
      </c>
      <c r="CX116">
        <f>CX$2*EXP(- CX$1 * ($B116*_c1+$C116*_c2+$D116*_c3+'Input spectra'!$Y115))</f>
        <v>1.1079682629822016E-4</v>
      </c>
      <c r="CY116">
        <f>CY$2*EXP(- CY$1 * ($B116*_c1+$C116*_c2+$D116*_c3+'Input spectra'!$Y115))</f>
        <v>6.8411710777152202E-5</v>
      </c>
      <c r="CZ116">
        <f>CZ$2*EXP(- CZ$1 * ($B116*_c1+$C116*_c2+$D116*_c3+'Input spectra'!$Y115))</f>
        <v>3.8141652513260133E-5</v>
      </c>
      <c r="DA116">
        <f>DA$2*EXP(- DA$1 * ($B116*_c1+$C116*_c2+$D116*_c3+'Input spectra'!$Y115))</f>
        <v>1.7732109548160337E-5</v>
      </c>
      <c r="DB116">
        <f>DB$2*EXP(- DB$1 * ($B116*_c1+$C116*_c2+$D116*_c3+'Input spectra'!$Y115))</f>
        <v>5.5477974585720076E-6</v>
      </c>
      <c r="DC116">
        <f>DC$2*EXP(- DC$1 * ($B116*_c1+$C116*_c2+$D116*_c3+'Input spectra'!$Y115))</f>
        <v>3.5233675428760593E-7</v>
      </c>
      <c r="DD116">
        <f>DD$2*EXP(- DD$1 * ($B116*_c1+$C116*_c2+$D116*_c3+'Input spectra'!$Y115))</f>
        <v>0</v>
      </c>
      <c r="DE116">
        <f>DE$2*EXP(- DE$1 * ($B116*_c1+$C116*_c2+$D116*_c3+'Input spectra'!$Y115))</f>
        <v>0</v>
      </c>
      <c r="DF116">
        <f>DF$2*EXP(- DF$1 * ($B116*_c1+$C116*_c2+$D116*_c3+'Input spectra'!$Y115))</f>
        <v>0</v>
      </c>
      <c r="DG116">
        <f>DG$2*EXP(- DG$1 * ($B116*_c1+$C116*_c2+$D116*_c3+'Input spectra'!$Y115))</f>
        <v>0</v>
      </c>
      <c r="DH116">
        <f>DH$2*EXP(- DH$1 * ($B116*_c1+$C116*_c2+$D116*_c3+'Input spectra'!$Y115))</f>
        <v>0</v>
      </c>
      <c r="DI116">
        <f>DI$2*EXP(- DI$1 * ($B116*_c1+$C116*_c2+$D116*_c3+'Input spectra'!$Y115))</f>
        <v>0</v>
      </c>
      <c r="DJ116">
        <f>DJ$2*EXP(- DJ$1 * ($B116*_c1+$C116*_c2+$D116*_c3+'Input spectra'!$Y115))</f>
        <v>0</v>
      </c>
      <c r="DK116">
        <f>DK$2*EXP(- DK$1 * ($B116*_c1+$C116*_c2+$D116*_c3+'Input spectra'!$Y115))</f>
        <v>0</v>
      </c>
      <c r="DL116">
        <f>DL$2*EXP(- DL$1 * ($B116*_c1+$C116*_c2+$D116*_c3+'Input spectra'!$Y115))</f>
        <v>0</v>
      </c>
      <c r="DM116">
        <f>DM$2*EXP(- DM$1 * ($B116*_c1+$C116*_c2+$D116*_c3+'Input spectra'!$Y115))</f>
        <v>0</v>
      </c>
      <c r="DN116">
        <f>DN$2*EXP(- DN$1 * ($B116*_c1+$C116*_c2+$D116*_c3+'Input spectra'!$Y115))</f>
        <v>0</v>
      </c>
      <c r="DO116">
        <f>DO$2*EXP(- DO$1 * ($B116*_c1+$C116*_c2+$D116*_c3+'Input spectra'!$Y115))</f>
        <v>0</v>
      </c>
      <c r="DP116">
        <f>DP$2*EXP(- DP$1 * ($B116*_c1+$C116*_c2+$D116*_c3+'Input spectra'!$Y115))</f>
        <v>0</v>
      </c>
      <c r="DQ116">
        <f>DQ$2*EXP(- DQ$1 * ($B116*_c1+$C116*_c2+$D116*_c3+'Input spectra'!$Y115))</f>
        <v>0</v>
      </c>
      <c r="DR116">
        <f>DR$2*EXP(- DR$1 * ($B116*_c1+$C116*_c2+$D116*_c3+'Input spectra'!$Y115))</f>
        <v>0</v>
      </c>
      <c r="DS116">
        <f>DS$2*EXP(- DS$1 * ($B116*_c1+$C116*_c2+$D116*_c3+'Input spectra'!$Y115))</f>
        <v>0</v>
      </c>
      <c r="DT116">
        <f>DT$2*EXP(- DT$1 * ($B116*_c1+$C116*_c2+$D116*_c3+'Input spectra'!$Y115))</f>
        <v>0</v>
      </c>
      <c r="DU116">
        <f>DU$2*EXP(- DU$1 * ($B116*_c1+$C116*_c2+$D116*_c3+'Input spectra'!$Y115))</f>
        <v>0</v>
      </c>
      <c r="DV116">
        <f>DV$2*EXP(- DV$1 * ($B116*_c1+$C116*_c2+$D116*_c3+'Input spectra'!$Y115))</f>
        <v>0</v>
      </c>
      <c r="DW116">
        <f>DW$2*EXP(- DW$1 * ($B116*_c1+$C116*_c2+$D116*_c3+'Input spectra'!$Y115))</f>
        <v>0</v>
      </c>
      <c r="DX116">
        <f>DX$2*EXP(- DX$1 * ($B116*_c1+$C116*_c2+$D116*_c3+'Input spectra'!$Y115))</f>
        <v>0</v>
      </c>
      <c r="DY116">
        <f>DY$2*EXP(- DY$1 * ($B116*_c1+$C116*_c2+$D116*_c3+'Input spectra'!$Y115))</f>
        <v>0</v>
      </c>
      <c r="DZ116">
        <f>DZ$2*EXP(- DZ$1 * ($B116*_c1+$C116*_c2+$D116*_c3+'Input spectra'!$Y115))</f>
        <v>0</v>
      </c>
      <c r="EA116">
        <f>EA$2*EXP(- EA$1 * ($B116*_c1+$C116*_c2+$D116*_c3+'Input spectra'!$Y115))</f>
        <v>0</v>
      </c>
      <c r="EB116">
        <f>EB$2*EXP(- EB$1 * ($B116*_c1+$C116*_c2+$D116*_c3+'Input spectra'!$Y115))</f>
        <v>0</v>
      </c>
      <c r="EC116">
        <f>EC$2*EXP(- EC$1 * ($B116*_c1+$C116*_c2+$D116*_c3+'Input spectra'!$Y115))</f>
        <v>0</v>
      </c>
      <c r="ED116">
        <f>ED$2*EXP(- ED$1 * ($B116*_c1+$C116*_c2+$D116*_c3+'Input spectra'!$Y115))</f>
        <v>0</v>
      </c>
      <c r="EE116">
        <f>EE$2*EXP(- EE$1 * ($B116*_c1+$C116*_c2+$D116*_c3+'Input spectra'!$Y115))</f>
        <v>0</v>
      </c>
      <c r="EF116">
        <f>EF$2*EXP(- EF$1 * ($B116*_c1+$C116*_c2+$D116*_c3+'Input spectra'!$Y115))</f>
        <v>0</v>
      </c>
      <c r="EG116">
        <f>EG$2*EXP(- EG$1 * ($B116*_c1+$C116*_c2+$D116*_c3+'Input spectra'!$Y115))</f>
        <v>0</v>
      </c>
      <c r="EH116">
        <f>EH$2*EXP(- EH$1 * ($B116*_c1+$C116*_c2+$D116*_c3+'Input spectra'!$Y115))</f>
        <v>0</v>
      </c>
      <c r="EI116">
        <f>EI$2*EXP(- EI$1 * ($B116*_c1+$C116*_c2+$D116*_c3+'Input spectra'!$Y115))</f>
        <v>0</v>
      </c>
      <c r="EJ116">
        <f>EJ$2*EXP(- EJ$1 * ($B116*_c1+$C116*_c2+$D116*_c3+'Input spectra'!$Y115))</f>
        <v>0</v>
      </c>
      <c r="EK116">
        <f>EK$2*EXP(- EK$1 * ($B116*_c1+$C116*_c2+$D116*_c3+'Input spectra'!$Y115))</f>
        <v>0</v>
      </c>
      <c r="EL116">
        <f>EL$2*EXP(- EL$1 * ($B116*_c1+$C116*_c2+$D116*_c3+'Input spectra'!$Y115))</f>
        <v>0</v>
      </c>
      <c r="EM116">
        <f>EM$2*EXP(- EM$1 * ($B116*_c1+$C116*_c2+$D116*_c3+'Input spectra'!$Y115))</f>
        <v>0</v>
      </c>
      <c r="EN116">
        <f>EN$2*EXP(- EN$1 * ($B116*_c1+$C116*_c2+$D116*_c3+'Input spectra'!$Y115))</f>
        <v>0</v>
      </c>
      <c r="EO116">
        <f>EO$2*EXP(- EO$1 * ($B116*_c1+$C116*_c2+$D116*_c3+'Input spectra'!$Y115))</f>
        <v>0</v>
      </c>
      <c r="EP116">
        <f>EP$2*EXP(- EP$1 * ($B116*_c1+$C116*_c2+$D116*_c3+'Input spectra'!$Y115))</f>
        <v>0</v>
      </c>
      <c r="EQ116">
        <f>EQ$2*EXP(- EQ$1 * ($B116*_c1+$C116*_c2+$D116*_c3+'Input spectra'!$Y115))</f>
        <v>0</v>
      </c>
      <c r="ER116">
        <f>ER$2*EXP(- ER$1 * ($B116*_c1+$C116*_c2+$D116*_c3+'Input spectra'!$Y115))</f>
        <v>0</v>
      </c>
      <c r="ES116">
        <f>ES$2*EXP(- ES$1 * ($B116*_c1+$C116*_c2+$D116*_c3+'Input spectra'!$Y115))</f>
        <v>0</v>
      </c>
      <c r="ET116">
        <f>ET$2*EXP(- ET$1 * ($B116*_c1+$C116*_c2+$D116*_c3+'Input spectra'!$Y115))</f>
        <v>0</v>
      </c>
      <c r="EU116">
        <f>EU$2*EXP(- EU$1 * ($B116*_c1+$C116*_c2+$D116*_c3+'Input spectra'!$Y115))</f>
        <v>0</v>
      </c>
      <c r="EV116">
        <f>EV$2*EXP(- EV$1 * ($B116*_c1+$C116*_c2+$D116*_c3+'Input spectra'!$Y115))</f>
        <v>0</v>
      </c>
      <c r="EW116">
        <f>EW$2*EXP(- EW$1 * ($B116*_c1+$C116*_c2+$D116*_c3+'Input spectra'!$Y115))</f>
        <v>0</v>
      </c>
      <c r="EX116">
        <f>EX$2*EXP(- EX$1 * ($B116*_c1+$C116*_c2+$D116*_c3+'Input spectra'!$Y115))</f>
        <v>0</v>
      </c>
      <c r="EY116">
        <f>EY$2*EXP(- EY$1 * ($B116*_c1+$C116*_c2+$D116*_c3+'Input spectra'!$Y115))</f>
        <v>0</v>
      </c>
      <c r="FA116">
        <f t="shared" si="1"/>
        <v>0.87681472555022999</v>
      </c>
      <c r="FD116">
        <f>(1-EXP(-($B116*_c1+$C116*_c2+$D116*_c3+'Input spectra'!$Y115)*_t))/2</f>
        <v>1.1430026675709304E-2</v>
      </c>
      <c r="FE116">
        <f>LN(1-FD116)/(-($B116*_c1+$C116*_c2+$D116*_c3+'Input spectra'!$Y115))</f>
        <v>0.24855469495473395</v>
      </c>
    </row>
    <row r="117" spans="1:161" x14ac:dyDescent="0.25">
      <c r="A117">
        <v>850</v>
      </c>
      <c r="B117">
        <f>'Input spectra'!B116</f>
        <v>0</v>
      </c>
      <c r="C117">
        <f>'Input spectra'!D116</f>
        <v>0</v>
      </c>
      <c r="D117">
        <f>'Input spectra'!F116</f>
        <v>0</v>
      </c>
      <c r="E117">
        <f>E$2*EXP(- E$1 * ($B117*_c1+$C117*_c2+$D117*_c3+'Input spectra'!$Y116))</f>
        <v>2.0653927966864227E-2</v>
      </c>
      <c r="F117">
        <f>F$2*EXP(- F$1 * ($B117*_c1+$C117*_c2+$D117*_c3+'Input spectra'!$Y116))</f>
        <v>2.0409293828612098E-2</v>
      </c>
      <c r="G117">
        <f>G$2*EXP(- G$1 * ($B117*_c1+$C117*_c2+$D117*_c3+'Input spectra'!$Y116))</f>
        <v>2.0166471893803283E-2</v>
      </c>
      <c r="H117">
        <f>H$2*EXP(- H$1 * ($B117*_c1+$C117*_c2+$D117*_c3+'Input spectra'!$Y116))</f>
        <v>1.992545067302489E-2</v>
      </c>
      <c r="I117">
        <f>I$2*EXP(- I$1 * ($B117*_c1+$C117*_c2+$D117*_c3+'Input spectra'!$Y116))</f>
        <v>1.9686218744191013E-2</v>
      </c>
      <c r="J117">
        <f>J$2*EXP(- J$1 * ($B117*_c1+$C117*_c2+$D117*_c3+'Input spectra'!$Y116))</f>
        <v>1.9448764752166559E-2</v>
      </c>
      <c r="K117">
        <f>K$2*EXP(- K$1 * ($B117*_c1+$C117*_c2+$D117*_c3+'Input spectra'!$Y116))</f>
        <v>1.9213077408393141E-2</v>
      </c>
      <c r="L117">
        <f>L$2*EXP(- L$1 * ($B117*_c1+$C117*_c2+$D117*_c3+'Input spectra'!$Y116))</f>
        <v>1.897914549051696E-2</v>
      </c>
      <c r="M117">
        <f>M$2*EXP(- M$1 * ($B117*_c1+$C117*_c2+$D117*_c3+'Input spectra'!$Y116))</f>
        <v>1.8746957842018745E-2</v>
      </c>
      <c r="N117">
        <f>N$2*EXP(- N$1 * ($B117*_c1+$C117*_c2+$D117*_c3+'Input spectra'!$Y116))</f>
        <v>1.8516503371845655E-2</v>
      </c>
      <c r="O117">
        <f>O$2*EXP(- O$1 * ($B117*_c1+$C117*_c2+$D117*_c3+'Input spectra'!$Y116))</f>
        <v>1.8287771054045211E-2</v>
      </c>
      <c r="P117">
        <f>P$2*EXP(- P$1 * ($B117*_c1+$C117*_c2+$D117*_c3+'Input spectra'!$Y116))</f>
        <v>1.8060749927401157E-2</v>
      </c>
      <c r="Q117">
        <f>Q$2*EXP(- Q$1 * ($B117*_c1+$C117*_c2+$D117*_c3+'Input spectra'!$Y116))</f>
        <v>1.7835429095071364E-2</v>
      </c>
      <c r="R117">
        <f>R$2*EXP(- R$1 * ($B117*_c1+$C117*_c2+$D117*_c3+'Input spectra'!$Y116))</f>
        <v>1.7611797724227638E-2</v>
      </c>
      <c r="S117">
        <f>S$2*EXP(- S$1 * ($B117*_c1+$C117*_c2+$D117*_c3+'Input spectra'!$Y116))</f>
        <v>1.7389845045697506E-2</v>
      </c>
      <c r="T117">
        <f>T$2*EXP(- T$1 * ($B117*_c1+$C117*_c2+$D117*_c3+'Input spectra'!$Y116))</f>
        <v>1.7169560353607918E-2</v>
      </c>
      <c r="U117">
        <f>U$2*EXP(- U$1 * ($B117*_c1+$C117*_c2+$D117*_c3+'Input spectra'!$Y116))</f>
        <v>1.6950933005030925E-2</v>
      </c>
      <c r="V117">
        <f>V$2*EXP(- V$1 * ($B117*_c1+$C117*_c2+$D117*_c3+'Input spectra'!$Y116))</f>
        <v>1.6733952419631222E-2</v>
      </c>
      <c r="W117">
        <f>W$2*EXP(- W$1 * ($B117*_c1+$C117*_c2+$D117*_c3+'Input spectra'!$Y116))</f>
        <v>1.6518608079315645E-2</v>
      </c>
      <c r="X117">
        <f>X$2*EXP(- X$1 * ($B117*_c1+$C117*_c2+$D117*_c3+'Input spectra'!$Y116))</f>
        <v>1.6304889527884534E-2</v>
      </c>
      <c r="Y117">
        <f>Y$2*EXP(- Y$1 * ($B117*_c1+$C117*_c2+$D117*_c3+'Input spectra'!$Y116))</f>
        <v>1.6092786370685015E-2</v>
      </c>
      <c r="Z117">
        <f>Z$2*EXP(- Z$1 * ($B117*_c1+$C117*_c2+$D117*_c3+'Input spectra'!$Y116))</f>
        <v>1.5882288274266149E-2</v>
      </c>
      <c r="AA117">
        <f>AA$2*EXP(- AA$1 * ($B117*_c1+$C117*_c2+$D117*_c3+'Input spectra'!$Y116))</f>
        <v>1.5673384966035941E-2</v>
      </c>
      <c r="AB117">
        <f>AB$2*EXP(- AB$1 * ($B117*_c1+$C117*_c2+$D117*_c3+'Input spectra'!$Y116))</f>
        <v>1.5466066233920205E-2</v>
      </c>
      <c r="AC117">
        <f>AC$2*EXP(- AC$1 * ($B117*_c1+$C117*_c2+$D117*_c3+'Input spectra'!$Y116))</f>
        <v>1.5260321926023331E-2</v>
      </c>
      <c r="AD117">
        <f>AD$2*EXP(- AD$1 * ($B117*_c1+$C117*_c2+$D117*_c3+'Input spectra'!$Y116))</f>
        <v>1.5056141950290824E-2</v>
      </c>
      <c r="AE117">
        <f>AE$2*EXP(- AE$1 * ($B117*_c1+$C117*_c2+$D117*_c3+'Input spectra'!$Y116))</f>
        <v>1.4853516274173693E-2</v>
      </c>
      <c r="AF117">
        <f>AF$2*EXP(- AF$1 * ($B117*_c1+$C117*_c2+$D117*_c3+'Input spectra'!$Y116))</f>
        <v>1.4652434924294706E-2</v>
      </c>
      <c r="AG117">
        <f>AG$2*EXP(- AG$1 * ($B117*_c1+$C117*_c2+$D117*_c3+'Input spectra'!$Y116))</f>
        <v>1.4452887986116389E-2</v>
      </c>
      <c r="AH117">
        <f>AH$2*EXP(- AH$1 * ($B117*_c1+$C117*_c2+$D117*_c3+'Input spectra'!$Y116))</f>
        <v>1.4254865603610866E-2</v>
      </c>
      <c r="AI117">
        <f>AI$2*EXP(- AI$1 * ($B117*_c1+$C117*_c2+$D117*_c3+'Input spectra'!$Y116))</f>
        <v>1.4058357978931488E-2</v>
      </c>
      <c r="AJ117">
        <f>AJ$2*EXP(- AJ$1 * ($B117*_c1+$C117*_c2+$D117*_c3+'Input spectra'!$Y116))</f>
        <v>1.3863355372086239E-2</v>
      </c>
      <c r="AK117">
        <f>AK$2*EXP(- AK$1 * ($B117*_c1+$C117*_c2+$D117*_c3+'Input spectra'!$Y116))</f>
        <v>1.3669848100612912E-2</v>
      </c>
      <c r="AL117">
        <f>AL$2*EXP(- AL$1 * ($B117*_c1+$C117*_c2+$D117*_c3+'Input spectra'!$Y116))</f>
        <v>1.3477826539256041E-2</v>
      </c>
      <c r="AM117">
        <f>AM$2*EXP(- AM$1 * ($B117*_c1+$C117*_c2+$D117*_c3+'Input spectra'!$Y116))</f>
        <v>1.3287281119645621E-2</v>
      </c>
      <c r="AN117">
        <f>AN$2*EXP(- AN$1 * ($B117*_c1+$C117*_c2+$D117*_c3+'Input spectra'!$Y116))</f>
        <v>1.3098202329977536E-2</v>
      </c>
      <c r="AO117">
        <f>AO$2*EXP(- AO$1 * ($B117*_c1+$C117*_c2+$D117*_c3+'Input spectra'!$Y116))</f>
        <v>1.2910580714695728E-2</v>
      </c>
      <c r="AP117">
        <f>AP$2*EXP(- AP$1 * ($B117*_c1+$C117*_c2+$D117*_c3+'Input spectra'!$Y116))</f>
        <v>1.2724406874176121E-2</v>
      </c>
      <c r="AQ117">
        <f>AQ$2*EXP(- AQ$1 * ($B117*_c1+$C117*_c2+$D117*_c3+'Input spectra'!$Y116))</f>
        <v>1.2539671464412233E-2</v>
      </c>
      <c r="AR117">
        <f>AR$2*EXP(- AR$1 * ($B117*_c1+$C117*_c2+$D117*_c3+'Input spectra'!$Y116))</f>
        <v>1.2356365196702496E-2</v>
      </c>
      <c r="AS117">
        <f>AS$2*EXP(- AS$1 * ($B117*_c1+$C117*_c2+$D117*_c3+'Input spectra'!$Y116))</f>
        <v>1.2174478837339301E-2</v>
      </c>
      <c r="AT117">
        <f>AT$2*EXP(- AT$1 * ($B117*_c1+$C117*_c2+$D117*_c3+'Input spectra'!$Y116))</f>
        <v>1.1994003207299715E-2</v>
      </c>
      <c r="AU117">
        <f>AU$2*EXP(- AU$1 * ($B117*_c1+$C117*_c2+$D117*_c3+'Input spectra'!$Y116))</f>
        <v>1.1814929181937859E-2</v>
      </c>
      <c r="AV117">
        <f>AV$2*EXP(- AV$1 * ($B117*_c1+$C117*_c2+$D117*_c3+'Input spectra'!$Y116))</f>
        <v>1.1637247690679017E-2</v>
      </c>
      <c r="AW117">
        <f>AW$2*EXP(- AW$1 * ($B117*_c1+$C117*_c2+$D117*_c3+'Input spectra'!$Y116))</f>
        <v>1.146094971671534E-2</v>
      </c>
      <c r="AX117">
        <f>AX$2*EXP(- AX$1 * ($B117*_c1+$C117*_c2+$D117*_c3+'Input spectra'!$Y116))</f>
        <v>1.1286026296703253E-2</v>
      </c>
      <c r="AY117">
        <f>AY$2*EXP(- AY$1 * ($B117*_c1+$C117*_c2+$D117*_c3+'Input spectra'!$Y116))</f>
        <v>1.0031187871863835E-2</v>
      </c>
      <c r="AZ117">
        <f>AZ$2*EXP(- AZ$1 * ($B117*_c1+$C117*_c2+$D117*_c3+'Input spectra'!$Y116))</f>
        <v>8.5702572347823702E-3</v>
      </c>
      <c r="BA117">
        <f>BA$2*EXP(- BA$1 * ($B117*_c1+$C117*_c2+$D117*_c3+'Input spectra'!$Y116))</f>
        <v>7.7138360768788774E-3</v>
      </c>
      <c r="BB117">
        <f>BB$2*EXP(- BB$1 * ($B117*_c1+$C117*_c2+$D117*_c3+'Input spectra'!$Y116))</f>
        <v>7.0651069623478618E-3</v>
      </c>
      <c r="BC117">
        <f>BC$2*EXP(- BC$1 * ($B117*_c1+$C117*_c2+$D117*_c3+'Input spectra'!$Y116))</f>
        <v>6.5350378938271465E-3</v>
      </c>
      <c r="BD117">
        <f>BD$2*EXP(- BD$1 * ($B117*_c1+$C117*_c2+$D117*_c3+'Input spectra'!$Y116))</f>
        <v>6.0850332886316751E-3</v>
      </c>
      <c r="BE117">
        <f>BE$2*EXP(- BE$1 * ($B117*_c1+$C117*_c2+$D117*_c3+'Input spectra'!$Y116))</f>
        <v>5.6939436154915682E-3</v>
      </c>
      <c r="BF117">
        <f>BF$2*EXP(- BF$1 * ($B117*_c1+$C117*_c2+$D117*_c3+'Input spectra'!$Y116))</f>
        <v>5.3485834913289051E-3</v>
      </c>
      <c r="BG117">
        <f>BG$2*EXP(- BG$1 * ($B117*_c1+$C117*_c2+$D117*_c3+'Input spectra'!$Y116))</f>
        <v>5.040024826123128E-3</v>
      </c>
      <c r="BH117">
        <f>BH$2*EXP(- BH$1 * ($B117*_c1+$C117*_c2+$D117*_c3+'Input spectra'!$Y116))</f>
        <v>4.7618644039651237E-3</v>
      </c>
      <c r="BI117">
        <f>BI$2*EXP(- BI$1 * ($B117*_c1+$C117*_c2+$D117*_c3+'Input spectra'!$Y116))</f>
        <v>4.5093115127039507E-3</v>
      </c>
      <c r="BJ117">
        <f>BJ$2*EXP(- BJ$1 * ($B117*_c1+$C117*_c2+$D117*_c3+'Input spectra'!$Y116))</f>
        <v>4.278664105135885E-3</v>
      </c>
      <c r="BK117">
        <f>BK$2*EXP(- BK$1 * ($B117*_c1+$C117*_c2+$D117*_c3+'Input spectra'!$Y116))</f>
        <v>4.0669876216869044E-3</v>
      </c>
      <c r="BL117">
        <f>BL$2*EXP(- BL$1 * ($B117*_c1+$C117*_c2+$D117*_c3+'Input spectra'!$Y116))</f>
        <v>3.87190761258039E-3</v>
      </c>
      <c r="BM117">
        <f>BM$2*EXP(- BM$1 * ($B117*_c1+$C117*_c2+$D117*_c3+'Input spectra'!$Y116))</f>
        <v>3.6914701142026999E-3</v>
      </c>
      <c r="BN117">
        <f>BN$2*EXP(- BN$1 * ($B117*_c1+$C117*_c2+$D117*_c3+'Input spectra'!$Y116))</f>
        <v>3.5240443364451075E-3</v>
      </c>
      <c r="BO117">
        <f>BO$2*EXP(- BO$1 * ($B117*_c1+$C117*_c2+$D117*_c3+'Input spectra'!$Y116))</f>
        <v>3.3682528417611924E-3</v>
      </c>
      <c r="BP117">
        <f>BP$2*EXP(- BP$1 * ($B117*_c1+$C117*_c2+$D117*_c3+'Input spectra'!$Y116))</f>
        <v>3.2229201963204011E-3</v>
      </c>
      <c r="BQ117">
        <f>BQ$2*EXP(- BQ$1 * ($B117*_c1+$C117*_c2+$D117*_c3+'Input spectra'!$Y116))</f>
        <v>3.087034394596276E-3</v>
      </c>
      <c r="BR117">
        <f>BR$2*EXP(- BR$1 * ($B117*_c1+$C117*_c2+$D117*_c3+'Input spectra'!$Y116))</f>
        <v>2.9597173393462531E-3</v>
      </c>
      <c r="BS117">
        <f>BS$2*EXP(- BS$1 * ($B117*_c1+$C117*_c2+$D117*_c3+'Input spectra'!$Y116))</f>
        <v>2.8402018824073014E-3</v>
      </c>
      <c r="BT117">
        <f>BT$2*EXP(- BT$1 * ($B117*_c1+$C117*_c2+$D117*_c3+'Input spectra'!$Y116))</f>
        <v>2.7278137110105087E-3</v>
      </c>
      <c r="BU117">
        <f>BU$2*EXP(- BU$1 * ($B117*_c1+$C117*_c2+$D117*_c3+'Input spectra'!$Y116))</f>
        <v>2.6219568742503123E-3</v>
      </c>
      <c r="BV117">
        <f>BV$2*EXP(- BV$1 * ($B117*_c1+$C117*_c2+$D117*_c3+'Input spectra'!$Y116))</f>
        <v>2.522102086115841E-3</v>
      </c>
      <c r="BW117">
        <f>BW$2*EXP(- BW$1 * ($B117*_c1+$C117*_c2+$D117*_c3+'Input spectra'!$Y116))</f>
        <v>2.4277771755147181E-3</v>
      </c>
      <c r="BX117">
        <f>BX$2*EXP(- BX$1 * ($B117*_c1+$C117*_c2+$D117*_c3+'Input spectra'!$Y116))</f>
        <v>2.3385592170789816E-3</v>
      </c>
      <c r="BY117">
        <f>BY$2*EXP(- BY$1 * ($B117*_c1+$C117*_c2+$D117*_c3+'Input spectra'!$Y116))</f>
        <v>2.254067992578628E-3</v>
      </c>
      <c r="BZ117">
        <f>BZ$2*EXP(- BZ$1 * ($B117*_c1+$C117*_c2+$D117*_c3+'Input spectra'!$Y116))</f>
        <v>2.1739605165039554E-3</v>
      </c>
      <c r="CA117">
        <f>CA$2*EXP(- CA$1 * ($B117*_c1+$C117*_c2+$D117*_c3+'Input spectra'!$Y116))</f>
        <v>2.0979264206836346E-3</v>
      </c>
      <c r="CB117">
        <f>CB$2*EXP(- CB$1 * ($B117*_c1+$C117*_c2+$D117*_c3+'Input spectra'!$Y116))</f>
        <v>2.0256840382868535E-3</v>
      </c>
      <c r="CC117">
        <f>CC$2*EXP(- CC$1 * ($B117*_c1+$C117*_c2+$D117*_c3+'Input spectra'!$Y116))</f>
        <v>1.9569770617124571E-3</v>
      </c>
      <c r="CD117">
        <f>CD$2*EXP(- CD$1 * ($B117*_c1+$C117*_c2+$D117*_c3+'Input spectra'!$Y116))</f>
        <v>1.8915716748058502E-3</v>
      </c>
      <c r="CE117">
        <f>CE$2*EXP(- CE$1 * ($B117*_c1+$C117*_c2+$D117*_c3+'Input spectra'!$Y116))</f>
        <v>1.8292540797476661E-3</v>
      </c>
      <c r="CF117">
        <f>CF$2*EXP(- CF$1 * ($B117*_c1+$C117*_c2+$D117*_c3+'Input spectra'!$Y116))</f>
        <v>1.7698283543784695E-3</v>
      </c>
      <c r="CG117">
        <f>CG$2*EXP(- CG$1 * ($B117*_c1+$C117*_c2+$D117*_c3+'Input spectra'!$Y116))</f>
        <v>1.7131145877781399E-3</v>
      </c>
      <c r="CH117">
        <f>CH$2*EXP(- CH$1 * ($B117*_c1+$C117*_c2+$D117*_c3+'Input spectra'!$Y116))</f>
        <v>1.6589472514206142E-3</v>
      </c>
      <c r="CI117">
        <f>CI$2*EXP(- CI$1 * ($B117*_c1+$C117*_c2+$D117*_c3+'Input spectra'!$Y116))</f>
        <v>1.6071737707733904E-3</v>
      </c>
      <c r="CJ117">
        <f>CJ$2*EXP(- CJ$1 * ($B117*_c1+$C117*_c2+$D117*_c3+'Input spectra'!$Y116))</f>
        <v>1.5576532682518691E-3</v>
      </c>
      <c r="CK117">
        <f>CK$2*EXP(- CK$1 * ($B117*_c1+$C117*_c2+$D117*_c3+'Input spectra'!$Y116))</f>
        <v>1.5102554533057615E-3</v>
      </c>
      <c r="CL117">
        <f>CL$2*EXP(- CL$1 * ($B117*_c1+$C117*_c2+$D117*_c3+'Input spectra'!$Y116))</f>
        <v>1.4648596393615099E-3</v>
      </c>
      <c r="CM117">
        <f>CM$2*EXP(- CM$1 * ($B117*_c1+$C117*_c2+$D117*_c3+'Input spectra'!$Y116))</f>
        <v>1.4213538705644807E-3</v>
      </c>
      <c r="CN117">
        <f>CN$2*EXP(- CN$1 * ($B117*_c1+$C117*_c2+$D117*_c3+'Input spectra'!$Y116))</f>
        <v>1.3796341439063712E-3</v>
      </c>
      <c r="CO117">
        <f>CO$2*EXP(- CO$1 * ($B117*_c1+$C117*_c2+$D117*_c3+'Input spectra'!$Y116))</f>
        <v>1.3396037145023548E-3</v>
      </c>
      <c r="CP117">
        <f>CP$2*EXP(- CP$1 * ($B117*_c1+$C117*_c2+$D117*_c3+'Input spectra'!$Y116))</f>
        <v>1.301172473589036E-3</v>
      </c>
      <c r="CQ117">
        <f>CQ$2*EXP(- CQ$1 * ($B117*_c1+$C117*_c2+$D117*_c3+'Input spectra'!$Y116))</f>
        <v>1.2642563903192447E-3</v>
      </c>
      <c r="CR117">
        <f>CR$2*EXP(- CR$1 * ($B117*_c1+$C117*_c2+$D117*_c3+'Input spectra'!$Y116))</f>
        <v>1.2287770096891138E-3</v>
      </c>
      <c r="CS117">
        <f>CS$2*EXP(- CS$1 * ($B117*_c1+$C117*_c2+$D117*_c3+'Input spectra'!$Y116))</f>
        <v>7.9099843507547056E-4</v>
      </c>
      <c r="CT117">
        <f>CT$2*EXP(- CT$1 * ($B117*_c1+$C117*_c2+$D117*_c3+'Input spectra'!$Y116))</f>
        <v>5.1367915186968031E-4</v>
      </c>
      <c r="CU117">
        <f>CU$2*EXP(- CU$1 * ($B117*_c1+$C117*_c2+$D117*_c3+'Input spectra'!$Y116))</f>
        <v>3.5568257391150427E-4</v>
      </c>
      <c r="CV117">
        <f>CV$2*EXP(- CV$1 * ($B117*_c1+$C117*_c2+$D117*_c3+'Input spectra'!$Y116))</f>
        <v>2.4739201460825312E-4</v>
      </c>
      <c r="CW117">
        <f>CW$2*EXP(- CW$1 * ($B117*_c1+$C117*_c2+$D117*_c3+'Input spectra'!$Y116))</f>
        <v>1.6889243337898057E-4</v>
      </c>
      <c r="CX117">
        <f>CX$2*EXP(- CX$1 * ($B117*_c1+$C117*_c2+$D117*_c3+'Input spectra'!$Y116))</f>
        <v>1.1100275607072193E-4</v>
      </c>
      <c r="CY117">
        <f>CY$2*EXP(- CY$1 * ($B117*_c1+$C117*_c2+$D117*_c3+'Input spectra'!$Y116))</f>
        <v>6.8540174578754357E-5</v>
      </c>
      <c r="CZ117">
        <f>CZ$2*EXP(- CZ$1 * ($B117*_c1+$C117*_c2+$D117*_c3+'Input spectra'!$Y116))</f>
        <v>3.8214006605834224E-5</v>
      </c>
      <c r="DA117">
        <f>DA$2*EXP(- DA$1 * ($B117*_c1+$C117*_c2+$D117*_c3+'Input spectra'!$Y116))</f>
        <v>1.7766087168969704E-5</v>
      </c>
      <c r="DB117">
        <f>DB$2*EXP(- DB$1 * ($B117*_c1+$C117*_c2+$D117*_c3+'Input spectra'!$Y116))</f>
        <v>5.5585343531497256E-6</v>
      </c>
      <c r="DC117">
        <f>DC$2*EXP(- DC$1 * ($B117*_c1+$C117*_c2+$D117*_c3+'Input spectra'!$Y116))</f>
        <v>3.5302540499384206E-7</v>
      </c>
      <c r="DD117">
        <f>DD$2*EXP(- DD$1 * ($B117*_c1+$C117*_c2+$D117*_c3+'Input spectra'!$Y116))</f>
        <v>0</v>
      </c>
      <c r="DE117">
        <f>DE$2*EXP(- DE$1 * ($B117*_c1+$C117*_c2+$D117*_c3+'Input spectra'!$Y116))</f>
        <v>0</v>
      </c>
      <c r="DF117">
        <f>DF$2*EXP(- DF$1 * ($B117*_c1+$C117*_c2+$D117*_c3+'Input spectra'!$Y116))</f>
        <v>0</v>
      </c>
      <c r="DG117">
        <f>DG$2*EXP(- DG$1 * ($B117*_c1+$C117*_c2+$D117*_c3+'Input spectra'!$Y116))</f>
        <v>0</v>
      </c>
      <c r="DH117">
        <f>DH$2*EXP(- DH$1 * ($B117*_c1+$C117*_c2+$D117*_c3+'Input spectra'!$Y116))</f>
        <v>0</v>
      </c>
      <c r="DI117">
        <f>DI$2*EXP(- DI$1 * ($B117*_c1+$C117*_c2+$D117*_c3+'Input spectra'!$Y116))</f>
        <v>0</v>
      </c>
      <c r="DJ117">
        <f>DJ$2*EXP(- DJ$1 * ($B117*_c1+$C117*_c2+$D117*_c3+'Input spectra'!$Y116))</f>
        <v>0</v>
      </c>
      <c r="DK117">
        <f>DK$2*EXP(- DK$1 * ($B117*_c1+$C117*_c2+$D117*_c3+'Input spectra'!$Y116))</f>
        <v>0</v>
      </c>
      <c r="DL117">
        <f>DL$2*EXP(- DL$1 * ($B117*_c1+$C117*_c2+$D117*_c3+'Input spectra'!$Y116))</f>
        <v>0</v>
      </c>
      <c r="DM117">
        <f>DM$2*EXP(- DM$1 * ($B117*_c1+$C117*_c2+$D117*_c3+'Input spectra'!$Y116))</f>
        <v>0</v>
      </c>
      <c r="DN117">
        <f>DN$2*EXP(- DN$1 * ($B117*_c1+$C117*_c2+$D117*_c3+'Input spectra'!$Y116))</f>
        <v>0</v>
      </c>
      <c r="DO117">
        <f>DO$2*EXP(- DO$1 * ($B117*_c1+$C117*_c2+$D117*_c3+'Input spectra'!$Y116))</f>
        <v>0</v>
      </c>
      <c r="DP117">
        <f>DP$2*EXP(- DP$1 * ($B117*_c1+$C117*_c2+$D117*_c3+'Input spectra'!$Y116))</f>
        <v>0</v>
      </c>
      <c r="DQ117">
        <f>DQ$2*EXP(- DQ$1 * ($B117*_c1+$C117*_c2+$D117*_c3+'Input spectra'!$Y116))</f>
        <v>0</v>
      </c>
      <c r="DR117">
        <f>DR$2*EXP(- DR$1 * ($B117*_c1+$C117*_c2+$D117*_c3+'Input spectra'!$Y116))</f>
        <v>0</v>
      </c>
      <c r="DS117">
        <f>DS$2*EXP(- DS$1 * ($B117*_c1+$C117*_c2+$D117*_c3+'Input spectra'!$Y116))</f>
        <v>0</v>
      </c>
      <c r="DT117">
        <f>DT$2*EXP(- DT$1 * ($B117*_c1+$C117*_c2+$D117*_c3+'Input spectra'!$Y116))</f>
        <v>0</v>
      </c>
      <c r="DU117">
        <f>DU$2*EXP(- DU$1 * ($B117*_c1+$C117*_c2+$D117*_c3+'Input spectra'!$Y116))</f>
        <v>0</v>
      </c>
      <c r="DV117">
        <f>DV$2*EXP(- DV$1 * ($B117*_c1+$C117*_c2+$D117*_c3+'Input spectra'!$Y116))</f>
        <v>0</v>
      </c>
      <c r="DW117">
        <f>DW$2*EXP(- DW$1 * ($B117*_c1+$C117*_c2+$D117*_c3+'Input spectra'!$Y116))</f>
        <v>0</v>
      </c>
      <c r="DX117">
        <f>DX$2*EXP(- DX$1 * ($B117*_c1+$C117*_c2+$D117*_c3+'Input spectra'!$Y116))</f>
        <v>0</v>
      </c>
      <c r="DY117">
        <f>DY$2*EXP(- DY$1 * ($B117*_c1+$C117*_c2+$D117*_c3+'Input spectra'!$Y116))</f>
        <v>0</v>
      </c>
      <c r="DZ117">
        <f>DZ$2*EXP(- DZ$1 * ($B117*_c1+$C117*_c2+$D117*_c3+'Input spectra'!$Y116))</f>
        <v>0</v>
      </c>
      <c r="EA117">
        <f>EA$2*EXP(- EA$1 * ($B117*_c1+$C117*_c2+$D117*_c3+'Input spectra'!$Y116))</f>
        <v>0</v>
      </c>
      <c r="EB117">
        <f>EB$2*EXP(- EB$1 * ($B117*_c1+$C117*_c2+$D117*_c3+'Input spectra'!$Y116))</f>
        <v>0</v>
      </c>
      <c r="EC117">
        <f>EC$2*EXP(- EC$1 * ($B117*_c1+$C117*_c2+$D117*_c3+'Input spectra'!$Y116))</f>
        <v>0</v>
      </c>
      <c r="ED117">
        <f>ED$2*EXP(- ED$1 * ($B117*_c1+$C117*_c2+$D117*_c3+'Input spectra'!$Y116))</f>
        <v>0</v>
      </c>
      <c r="EE117">
        <f>EE$2*EXP(- EE$1 * ($B117*_c1+$C117*_c2+$D117*_c3+'Input spectra'!$Y116))</f>
        <v>0</v>
      </c>
      <c r="EF117">
        <f>EF$2*EXP(- EF$1 * ($B117*_c1+$C117*_c2+$D117*_c3+'Input spectra'!$Y116))</f>
        <v>0</v>
      </c>
      <c r="EG117">
        <f>EG$2*EXP(- EG$1 * ($B117*_c1+$C117*_c2+$D117*_c3+'Input spectra'!$Y116))</f>
        <v>0</v>
      </c>
      <c r="EH117">
        <f>EH$2*EXP(- EH$1 * ($B117*_c1+$C117*_c2+$D117*_c3+'Input spectra'!$Y116))</f>
        <v>0</v>
      </c>
      <c r="EI117">
        <f>EI$2*EXP(- EI$1 * ($B117*_c1+$C117*_c2+$D117*_c3+'Input spectra'!$Y116))</f>
        <v>0</v>
      </c>
      <c r="EJ117">
        <f>EJ$2*EXP(- EJ$1 * ($B117*_c1+$C117*_c2+$D117*_c3+'Input spectra'!$Y116))</f>
        <v>0</v>
      </c>
      <c r="EK117">
        <f>EK$2*EXP(- EK$1 * ($B117*_c1+$C117*_c2+$D117*_c3+'Input spectra'!$Y116))</f>
        <v>0</v>
      </c>
      <c r="EL117">
        <f>EL$2*EXP(- EL$1 * ($B117*_c1+$C117*_c2+$D117*_c3+'Input spectra'!$Y116))</f>
        <v>0</v>
      </c>
      <c r="EM117">
        <f>EM$2*EXP(- EM$1 * ($B117*_c1+$C117*_c2+$D117*_c3+'Input spectra'!$Y116))</f>
        <v>0</v>
      </c>
      <c r="EN117">
        <f>EN$2*EXP(- EN$1 * ($B117*_c1+$C117*_c2+$D117*_c3+'Input spectra'!$Y116))</f>
        <v>0</v>
      </c>
      <c r="EO117">
        <f>EO$2*EXP(- EO$1 * ($B117*_c1+$C117*_c2+$D117*_c3+'Input spectra'!$Y116))</f>
        <v>0</v>
      </c>
      <c r="EP117">
        <f>EP$2*EXP(- EP$1 * ($B117*_c1+$C117*_c2+$D117*_c3+'Input spectra'!$Y116))</f>
        <v>0</v>
      </c>
      <c r="EQ117">
        <f>EQ$2*EXP(- EQ$1 * ($B117*_c1+$C117*_c2+$D117*_c3+'Input spectra'!$Y116))</f>
        <v>0</v>
      </c>
      <c r="ER117">
        <f>ER$2*EXP(- ER$1 * ($B117*_c1+$C117*_c2+$D117*_c3+'Input spectra'!$Y116))</f>
        <v>0</v>
      </c>
      <c r="ES117">
        <f>ES$2*EXP(- ES$1 * ($B117*_c1+$C117*_c2+$D117*_c3+'Input spectra'!$Y116))</f>
        <v>0</v>
      </c>
      <c r="ET117">
        <f>ET$2*EXP(- ET$1 * ($B117*_c1+$C117*_c2+$D117*_c3+'Input spectra'!$Y116))</f>
        <v>0</v>
      </c>
      <c r="EU117">
        <f>EU$2*EXP(- EU$1 * ($B117*_c1+$C117*_c2+$D117*_c3+'Input spectra'!$Y116))</f>
        <v>0</v>
      </c>
      <c r="EV117">
        <f>EV$2*EXP(- EV$1 * ($B117*_c1+$C117*_c2+$D117*_c3+'Input spectra'!$Y116))</f>
        <v>0</v>
      </c>
      <c r="EW117">
        <f>EW$2*EXP(- EW$1 * ($B117*_c1+$C117*_c2+$D117*_c3+'Input spectra'!$Y116))</f>
        <v>0</v>
      </c>
      <c r="EX117">
        <f>EX$2*EXP(- EX$1 * ($B117*_c1+$C117*_c2+$D117*_c3+'Input spectra'!$Y116))</f>
        <v>0</v>
      </c>
      <c r="EY117">
        <f>EY$2*EXP(- EY$1 * ($B117*_c1+$C117*_c2+$D117*_c3+'Input spectra'!$Y116))</f>
        <v>0</v>
      </c>
      <c r="FA117">
        <f t="shared" si="1"/>
        <v>0.87727532092552052</v>
      </c>
      <c r="FD117">
        <f>(1-EXP(-($B117*_c1+$C117*_c2+$D117*_c3+'Input spectra'!$Y116)*_t))/2</f>
        <v>1.1383260230111603E-2</v>
      </c>
      <c r="FE117">
        <f>LN(1-FD117)/(-($B117*_c1+$C117*_c2+$D117*_c3+'Input spectra'!$Y116))</f>
        <v>0.24856067683770969</v>
      </c>
    </row>
    <row r="118" spans="1:161" x14ac:dyDescent="0.25">
      <c r="A118">
        <v>855</v>
      </c>
      <c r="B118">
        <f>'Input spectra'!B117</f>
        <v>0</v>
      </c>
      <c r="C118">
        <f>'Input spectra'!D117</f>
        <v>0</v>
      </c>
      <c r="D118">
        <f>'Input spectra'!F117</f>
        <v>0</v>
      </c>
      <c r="E118">
        <f>E$2*EXP(- E$1 * ($B118*_c1+$C118*_c2+$D118*_c3+'Input spectra'!$Y117))</f>
        <v>2.0653927966864227E-2</v>
      </c>
      <c r="F118">
        <f>F$2*EXP(- F$1 * ($B118*_c1+$C118*_c2+$D118*_c3+'Input spectra'!$Y117))</f>
        <v>2.0409684533583165E-2</v>
      </c>
      <c r="G118">
        <f>G$2*EXP(- G$1 * ($B118*_c1+$C118*_c2+$D118*_c3+'Input spectra'!$Y117))</f>
        <v>2.0167244014220678E-2</v>
      </c>
      <c r="H118">
        <f>H$2*EXP(- H$1 * ($B118*_c1+$C118*_c2+$D118*_c3+'Input spectra'!$Y117))</f>
        <v>1.992659502251486E-2</v>
      </c>
      <c r="I118">
        <f>I$2*EXP(- I$1 * ($B118*_c1+$C118*_c2+$D118*_c3+'Input spectra'!$Y117))</f>
        <v>1.9687726238660053E-2</v>
      </c>
      <c r="J118">
        <f>J$2*EXP(- J$1 * ($B118*_c1+$C118*_c2+$D118*_c3+'Input spectra'!$Y117))</f>
        <v>1.9450626408937105E-2</v>
      </c>
      <c r="K118">
        <f>K$2*EXP(- K$1 * ($B118*_c1+$C118*_c2+$D118*_c3+'Input spectra'!$Y117))</f>
        <v>1.9215284345345533E-2</v>
      </c>
      <c r="L118">
        <f>L$2*EXP(- L$1 * ($B118*_c1+$C118*_c2+$D118*_c3+'Input spectra'!$Y117))</f>
        <v>1.8981688925237716E-2</v>
      </c>
      <c r="M118">
        <f>M$2*EXP(- M$1 * ($B118*_c1+$C118*_c2+$D118*_c3+'Input spectra'!$Y117))</f>
        <v>1.8749829090955069E-2</v>
      </c>
      <c r="N118">
        <f>N$2*EXP(- N$1 * ($B118*_c1+$C118*_c2+$D118*_c3+'Input spectra'!$Y117))</f>
        <v>1.851969384946614E-2</v>
      </c>
      <c r="O118">
        <f>O$2*EXP(- O$1 * ($B118*_c1+$C118*_c2+$D118*_c3+'Input spectra'!$Y117))</f>
        <v>1.8291272272006696E-2</v>
      </c>
      <c r="P118">
        <f>P$2*EXP(- P$1 * ($B118*_c1+$C118*_c2+$D118*_c3+'Input spectra'!$Y117))</f>
        <v>1.8064553493721713E-2</v>
      </c>
      <c r="Q118">
        <f>Q$2*EXP(- Q$1 * ($B118*_c1+$C118*_c2+$D118*_c3+'Input spectra'!$Y117))</f>
        <v>1.7839526713309337E-2</v>
      </c>
      <c r="R118">
        <f>R$2*EXP(- R$1 * ($B118*_c1+$C118*_c2+$D118*_c3+'Input spectra'!$Y117))</f>
        <v>1.7616181192666735E-2</v>
      </c>
      <c r="S118">
        <f>S$2*EXP(- S$1 * ($B118*_c1+$C118*_c2+$D118*_c3+'Input spectra'!$Y117))</f>
        <v>1.7394506256537864E-2</v>
      </c>
      <c r="T118">
        <f>T$2*EXP(- T$1 * ($B118*_c1+$C118*_c2+$D118*_c3+'Input spectra'!$Y117))</f>
        <v>1.7174491292163151E-2</v>
      </c>
      <c r="U118">
        <f>U$2*EXP(- U$1 * ($B118*_c1+$C118*_c2+$D118*_c3+'Input spectra'!$Y117))</f>
        <v>1.6956125748931055E-2</v>
      </c>
      <c r="V118">
        <f>V$2*EXP(- V$1 * ($B118*_c1+$C118*_c2+$D118*_c3+'Input spectra'!$Y117))</f>
        <v>1.6739399138031491E-2</v>
      </c>
      <c r="W118">
        <f>W$2*EXP(- W$1 * ($B118*_c1+$C118*_c2+$D118*_c3+'Input spectra'!$Y117))</f>
        <v>1.652430103211117E-2</v>
      </c>
      <c r="X118">
        <f>X$2*EXP(- X$1 * ($B118*_c1+$C118*_c2+$D118*_c3+'Input spectra'!$Y117))</f>
        <v>1.6310821064930748E-2</v>
      </c>
      <c r="Y118">
        <f>Y$2*EXP(- Y$1 * ($B118*_c1+$C118*_c2+$D118*_c3+'Input spectra'!$Y117))</f>
        <v>1.6098948931023867E-2</v>
      </c>
      <c r="Z118">
        <f>Z$2*EXP(- Z$1 * ($B118*_c1+$C118*_c2+$D118*_c3+'Input spectra'!$Y117))</f>
        <v>1.5888674385358015E-2</v>
      </c>
      <c r="AA118">
        <f>AA$2*EXP(- AA$1 * ($B118*_c1+$C118*_c2+$D118*_c3+'Input spectra'!$Y117))</f>
        <v>1.5679987242997212E-2</v>
      </c>
      <c r="AB118">
        <f>AB$2*EXP(- AB$1 * ($B118*_c1+$C118*_c2+$D118*_c3+'Input spectra'!$Y117))</f>
        <v>1.5472877378766538E-2</v>
      </c>
      <c r="AC118">
        <f>AC$2*EXP(- AC$1 * ($B118*_c1+$C118*_c2+$D118*_c3+'Input spectra'!$Y117))</f>
        <v>1.5267334726918462E-2</v>
      </c>
      <c r="AD118">
        <f>AD$2*EXP(- AD$1 * ($B118*_c1+$C118*_c2+$D118*_c3+'Input spectra'!$Y117))</f>
        <v>1.5063349280800973E-2</v>
      </c>
      <c r="AE118">
        <f>AE$2*EXP(- AE$1 * ($B118*_c1+$C118*_c2+$D118*_c3+'Input spectra'!$Y117))</f>
        <v>1.4860911092527494E-2</v>
      </c>
      <c r="AF118">
        <f>AF$2*EXP(- AF$1 * ($B118*_c1+$C118*_c2+$D118*_c3+'Input spectra'!$Y117))</f>
        <v>1.4660010272648611E-2</v>
      </c>
      <c r="AG118">
        <f>AG$2*EXP(- AG$1 * ($B118*_c1+$C118*_c2+$D118*_c3+'Input spectra'!$Y117))</f>
        <v>1.4460636989825543E-2</v>
      </c>
      <c r="AH118">
        <f>AH$2*EXP(- AH$1 * ($B118*_c1+$C118*_c2+$D118*_c3+'Input spectra'!$Y117))</f>
        <v>1.4262781470505382E-2</v>
      </c>
      <c r="AI118">
        <f>AI$2*EXP(- AI$1 * ($B118*_c1+$C118*_c2+$D118*_c3+'Input spectra'!$Y117))</f>
        <v>1.4066433998598101E-2</v>
      </c>
      <c r="AJ118">
        <f>AJ$2*EXP(- AJ$1 * ($B118*_c1+$C118*_c2+$D118*_c3+'Input spectra'!$Y117))</f>
        <v>1.3871584915155321E-2</v>
      </c>
      <c r="AK118">
        <f>AK$2*EXP(- AK$1 * ($B118*_c1+$C118*_c2+$D118*_c3+'Input spectra'!$Y117))</f>
        <v>1.3678224618050764E-2</v>
      </c>
      <c r="AL118">
        <f>AL$2*EXP(- AL$1 * ($B118*_c1+$C118*_c2+$D118*_c3+'Input spectra'!$Y117))</f>
        <v>1.3486343561662487E-2</v>
      </c>
      <c r="AM118">
        <f>AM$2*EXP(- AM$1 * ($B118*_c1+$C118*_c2+$D118*_c3+'Input spectra'!$Y117))</f>
        <v>1.3295932256556807E-2</v>
      </c>
      <c r="AN118">
        <f>AN$2*EXP(- AN$1 * ($B118*_c1+$C118*_c2+$D118*_c3+'Input spectra'!$Y117))</f>
        <v>1.3106981269173945E-2</v>
      </c>
      <c r="AO118">
        <f>AO$2*EXP(- AO$1 * ($B118*_c1+$C118*_c2+$D118*_c3+'Input spectra'!$Y117))</f>
        <v>1.291948122151536E-2</v>
      </c>
      <c r="AP118">
        <f>AP$2*EXP(- AP$1 * ($B118*_c1+$C118*_c2+$D118*_c3+'Input spectra'!$Y117))</f>
        <v>1.2733422790832793E-2</v>
      </c>
      <c r="AQ118">
        <f>AQ$2*EXP(- AQ$1 * ($B118*_c1+$C118*_c2+$D118*_c3+'Input spectra'!$Y117))</f>
        <v>1.254879670931898E-2</v>
      </c>
      <c r="AR118">
        <f>AR$2*EXP(- AR$1 * ($B118*_c1+$C118*_c2+$D118*_c3+'Input spectra'!$Y117))</f>
        <v>1.2365593763800021E-2</v>
      </c>
      <c r="AS118">
        <f>AS$2*EXP(- AS$1 * ($B118*_c1+$C118*_c2+$D118*_c3+'Input spectra'!$Y117))</f>
        <v>1.218380479542947E-2</v>
      </c>
      <c r="AT118">
        <f>AT$2*EXP(- AT$1 * ($B118*_c1+$C118*_c2+$D118*_c3+'Input spectra'!$Y117))</f>
        <v>1.2003420699384025E-2</v>
      </c>
      <c r="AU118">
        <f>AU$2*EXP(- AU$1 * ($B118*_c1+$C118*_c2+$D118*_c3+'Input spectra'!$Y117))</f>
        <v>1.1824432424560868E-2</v>
      </c>
      <c r="AV118">
        <f>AV$2*EXP(- AV$1 * ($B118*_c1+$C118*_c2+$D118*_c3+'Input spectra'!$Y117))</f>
        <v>1.1646830973276701E-2</v>
      </c>
      <c r="AW118">
        <f>AW$2*EXP(- AW$1 * ($B118*_c1+$C118*_c2+$D118*_c3+'Input spectra'!$Y117))</f>
        <v>1.1470607400968336E-2</v>
      </c>
      <c r="AX118">
        <f>AX$2*EXP(- AX$1 * ($B118*_c1+$C118*_c2+$D118*_c3+'Input spectra'!$Y117))</f>
        <v>1.1295752815894967E-2</v>
      </c>
      <c r="AY118">
        <f>AY$2*EXP(- AY$1 * ($B118*_c1+$C118*_c2+$D118*_c3+'Input spectra'!$Y117))</f>
        <v>1.0040025144020158E-2</v>
      </c>
      <c r="AZ118">
        <f>AZ$2*EXP(- AZ$1 * ($B118*_c1+$C118*_c2+$D118*_c3+'Input spectra'!$Y117))</f>
        <v>8.5779716659219081E-3</v>
      </c>
      <c r="BA118">
        <f>BA$2*EXP(- BA$1 * ($B118*_c1+$C118*_c2+$D118*_c3+'Input spectra'!$Y117))</f>
        <v>7.7209274117119092E-3</v>
      </c>
      <c r="BB118">
        <f>BB$2*EXP(- BB$1 * ($B118*_c1+$C118*_c2+$D118*_c3+'Input spectra'!$Y117))</f>
        <v>7.07173729514956E-3</v>
      </c>
      <c r="BC118">
        <f>BC$2*EXP(- BC$1 * ($B118*_c1+$C118*_c2+$D118*_c3+'Input spectra'!$Y117))</f>
        <v>6.5412959978634238E-3</v>
      </c>
      <c r="BD118">
        <f>BD$2*EXP(- BD$1 * ($B118*_c1+$C118*_c2+$D118*_c3+'Input spectra'!$Y117))</f>
        <v>6.0909770580926401E-3</v>
      </c>
      <c r="BE118">
        <f>BE$2*EXP(- BE$1 * ($B118*_c1+$C118*_c2+$D118*_c3+'Input spectra'!$Y117))</f>
        <v>5.6996144827967006E-3</v>
      </c>
      <c r="BF118">
        <f>BF$2*EXP(- BF$1 * ($B118*_c1+$C118*_c2+$D118*_c3+'Input spectra'!$Y117))</f>
        <v>5.3540128906721732E-3</v>
      </c>
      <c r="BG118">
        <f>BG$2*EXP(- BG$1 * ($B118*_c1+$C118*_c2+$D118*_c3+'Input spectra'!$Y117))</f>
        <v>5.0452375861230131E-3</v>
      </c>
      <c r="BH118">
        <f>BH$2*EXP(- BH$1 * ($B118*_c1+$C118*_c2+$D118*_c3+'Input spectra'!$Y117))</f>
        <v>4.7668807231924125E-3</v>
      </c>
      <c r="BI118">
        <f>BI$2*EXP(- BI$1 * ($B118*_c1+$C118*_c2+$D118*_c3+'Input spectra'!$Y117))</f>
        <v>4.5141481984976983E-3</v>
      </c>
      <c r="BJ118">
        <f>BJ$2*EXP(- BJ$1 * ($B118*_c1+$C118*_c2+$D118*_c3+'Input spectra'!$Y117))</f>
        <v>4.2833353949979667E-3</v>
      </c>
      <c r="BK118">
        <f>BK$2*EXP(- BK$1 * ($B118*_c1+$C118*_c2+$D118*_c3+'Input spectra'!$Y117))</f>
        <v>4.0715057521720837E-3</v>
      </c>
      <c r="BL118">
        <f>BL$2*EXP(- BL$1 * ($B118*_c1+$C118*_c2+$D118*_c3+'Input spectra'!$Y117))</f>
        <v>3.876283227360154E-3</v>
      </c>
      <c r="BM118">
        <f>BM$2*EXP(- BM$1 * ($B118*_c1+$C118*_c2+$D118*_c3+'Input spectra'!$Y117))</f>
        <v>3.6957125653276179E-3</v>
      </c>
      <c r="BN118">
        <f>BN$2*EXP(- BN$1 * ($B118*_c1+$C118*_c2+$D118*_c3+'Input spectra'!$Y117))</f>
        <v>3.5281619121902029E-3</v>
      </c>
      <c r="BO118">
        <f>BO$2*EXP(- BO$1 * ($B118*_c1+$C118*_c2+$D118*_c3+'Input spectra'!$Y117))</f>
        <v>3.3722529425150223E-3</v>
      </c>
      <c r="BP118">
        <f>BP$2*EXP(- BP$1 * ($B118*_c1+$C118*_c2+$D118*_c3+'Input spectra'!$Y117))</f>
        <v>3.2268094727817042E-3</v>
      </c>
      <c r="BQ118">
        <f>BQ$2*EXP(- BQ$1 * ($B118*_c1+$C118*_c2+$D118*_c3+'Input spectra'!$Y117))</f>
        <v>3.0908188580337308E-3</v>
      </c>
      <c r="BR118">
        <f>BR$2*EXP(- BR$1 * ($B118*_c1+$C118*_c2+$D118*_c3+'Input spectra'!$Y117))</f>
        <v>2.9634024507609815E-3</v>
      </c>
      <c r="BS118">
        <f>BS$2*EXP(- BS$1 * ($B118*_c1+$C118*_c2+$D118*_c3+'Input spectra'!$Y117))</f>
        <v>2.8437926254986563E-3</v>
      </c>
      <c r="BT118">
        <f>BT$2*EXP(- BT$1 * ($B118*_c1+$C118*_c2+$D118*_c3+'Input spectra'!$Y117))</f>
        <v>2.7313146525242867E-3</v>
      </c>
      <c r="BU118">
        <f>BU$2*EXP(- BU$1 * ($B118*_c1+$C118*_c2+$D118*_c3+'Input spectra'!$Y117))</f>
        <v>2.6253722143684158E-3</v>
      </c>
      <c r="BV118">
        <f>BV$2*EXP(- BV$1 * ($B118*_c1+$C118*_c2+$D118*_c3+'Input spectra'!$Y117))</f>
        <v>2.5254357008932388E-3</v>
      </c>
      <c r="BW118">
        <f>BW$2*EXP(- BW$1 * ($B118*_c1+$C118*_c2+$D118*_c3+'Input spectra'!$Y117))</f>
        <v>2.4310326528978053E-3</v>
      </c>
      <c r="BX118">
        <f>BX$2*EXP(- BX$1 * ($B118*_c1+$C118*_c2+$D118*_c3+'Input spectra'!$Y117))</f>
        <v>2.3417398876933435E-3</v>
      </c>
      <c r="BY118">
        <f>BY$2*EXP(- BY$1 * ($B118*_c1+$C118*_c2+$D118*_c3+'Input spectra'!$Y117))</f>
        <v>2.257176956216691E-3</v>
      </c>
      <c r="BZ118">
        <f>BZ$2*EXP(- BZ$1 * ($B118*_c1+$C118*_c2+$D118*_c3+'Input spectra'!$Y117))</f>
        <v>2.1770006650489089E-3</v>
      </c>
      <c r="CA118">
        <f>CA$2*EXP(- CA$1 * ($B118*_c1+$C118*_c2+$D118*_c3+'Input spectra'!$Y117))</f>
        <v>2.1009004580579611E-3</v>
      </c>
      <c r="CB118">
        <f>CB$2*EXP(- CB$1 * ($B118*_c1+$C118*_c2+$D118*_c3+'Input spectra'!$Y117))</f>
        <v>2.0285944978996511E-3</v>
      </c>
      <c r="CC118">
        <f>CC$2*EXP(- CC$1 * ($B118*_c1+$C118*_c2+$D118*_c3+'Input spectra'!$Y117))</f>
        <v>1.959826321790841E-3</v>
      </c>
      <c r="CD118">
        <f>CD$2*EXP(- CD$1 * ($B118*_c1+$C118*_c2+$D118*_c3+'Input spectra'!$Y117))</f>
        <v>1.8943619719258506E-3</v>
      </c>
      <c r="CE118">
        <f>CE$2*EXP(- CE$1 * ($B118*_c1+$C118*_c2+$D118*_c3+'Input spectra'!$Y117))</f>
        <v>1.8319875208246297E-3</v>
      </c>
      <c r="CF118">
        <f>CF$2*EXP(- CF$1 * ($B118*_c1+$C118*_c2+$D118*_c3+'Input spectra'!$Y117))</f>
        <v>1.7725069273327077E-3</v>
      </c>
      <c r="CG118">
        <f>CG$2*EXP(- CG$1 * ($B118*_c1+$C118*_c2+$D118*_c3+'Input spectra'!$Y117))</f>
        <v>1.715740171055913E-3</v>
      </c>
      <c r="CH118">
        <f>CH$2*EXP(- CH$1 * ($B118*_c1+$C118*_c2+$D118*_c3+'Input spectra'!$Y117))</f>
        <v>1.661521622521641E-3</v>
      </c>
      <c r="CI118">
        <f>CI$2*EXP(- CI$1 * ($B118*_c1+$C118*_c2+$D118*_c3+'Input spectra'!$Y117))</f>
        <v>1.6096986139124867E-3</v>
      </c>
      <c r="CJ118">
        <f>CJ$2*EXP(- CJ$1 * ($B118*_c1+$C118*_c2+$D118*_c3+'Input spectra'!$Y117))</f>
        <v>1.56013018126295E-3</v>
      </c>
      <c r="CK118">
        <f>CK$2*EXP(- CK$1 * ($B118*_c1+$C118*_c2+$D118*_c3+'Input spectra'!$Y117))</f>
        <v>1.5126859538804472E-3</v>
      </c>
      <c r="CL118">
        <f>CL$2*EXP(- CL$1 * ($B118*_c1+$C118*_c2+$D118*_c3+'Input spectra'!$Y117))</f>
        <v>1.4672451707012954E-3</v>
      </c>
      <c r="CM118">
        <f>CM$2*EXP(- CM$1 * ($B118*_c1+$C118*_c2+$D118*_c3+'Input spectra'!$Y117))</f>
        <v>1.4236958065143414E-3</v>
      </c>
      <c r="CN118">
        <f>CN$2*EXP(- CN$1 * ($B118*_c1+$C118*_c2+$D118*_c3+'Input spectra'!$Y117))</f>
        <v>1.3819337936283867E-3</v>
      </c>
      <c r="CO118">
        <f>CO$2*EXP(- CO$1 * ($B118*_c1+$C118*_c2+$D118*_c3+'Input spectra'!$Y117))</f>
        <v>1.3418623267400897E-3</v>
      </c>
      <c r="CP118">
        <f>CP$2*EXP(- CP$1 * ($B118*_c1+$C118*_c2+$D118*_c3+'Input spectra'!$Y117))</f>
        <v>1.3033912405668007E-3</v>
      </c>
      <c r="CQ118">
        <f>CQ$2*EXP(- CQ$1 * ($B118*_c1+$C118*_c2+$D118*_c3+'Input spectra'!$Y117))</f>
        <v>1.2664364513147153E-3</v>
      </c>
      <c r="CR118">
        <f>CR$2*EXP(- CR$1 * ($B118*_c1+$C118*_c2+$D118*_c3+'Input spectra'!$Y117))</f>
        <v>1.2309194543129948E-3</v>
      </c>
      <c r="CS118">
        <f>CS$2*EXP(- CS$1 * ($B118*_c1+$C118*_c2+$D118*_c3+'Input spectra'!$Y117))</f>
        <v>7.9239275600283547E-4</v>
      </c>
      <c r="CT118">
        <f>CT$2*EXP(- CT$1 * ($B118*_c1+$C118*_c2+$D118*_c3+'Input spectra'!$Y117))</f>
        <v>5.1459448322706649E-4</v>
      </c>
      <c r="CU118">
        <f>CU$2*EXP(- CU$1 * ($B118*_c1+$C118*_c2+$D118*_c3+'Input spectra'!$Y117))</f>
        <v>3.5632319031092763E-4</v>
      </c>
      <c r="CV118">
        <f>CV$2*EXP(- CV$1 * ($B118*_c1+$C118*_c2+$D118*_c3+'Input spectra'!$Y117))</f>
        <v>2.4784233441689458E-4</v>
      </c>
      <c r="CW118">
        <f>CW$2*EXP(- CW$1 * ($B118*_c1+$C118*_c2+$D118*_c3+'Input spectra'!$Y117))</f>
        <v>1.6920310197360148E-4</v>
      </c>
      <c r="CX118">
        <f>CX$2*EXP(- CX$1 * ($B118*_c1+$C118*_c2+$D118*_c3+'Input spectra'!$Y117))</f>
        <v>1.1120906858948653E-4</v>
      </c>
      <c r="CY118">
        <f>CY$2*EXP(- CY$1 * ($B118*_c1+$C118*_c2+$D118*_c3+'Input spectra'!$Y117))</f>
        <v>6.8668879610229801E-5</v>
      </c>
      <c r="CZ118">
        <f>CZ$2*EXP(- CZ$1 * ($B118*_c1+$C118*_c2+$D118*_c3+'Input spectra'!$Y117))</f>
        <v>3.8286497952941541E-5</v>
      </c>
      <c r="DA118">
        <f>DA$2*EXP(- DA$1 * ($B118*_c1+$C118*_c2+$D118*_c3+'Input spectra'!$Y117))</f>
        <v>1.7800129896455329E-5</v>
      </c>
      <c r="DB118">
        <f>DB$2*EXP(- DB$1 * ($B118*_c1+$C118*_c2+$D118*_c3+'Input spectra'!$Y117))</f>
        <v>5.5692920273081745E-6</v>
      </c>
      <c r="DC118">
        <f>DC$2*EXP(- DC$1 * ($B118*_c1+$C118*_c2+$D118*_c3+'Input spectra'!$Y117))</f>
        <v>3.5371540168453599E-7</v>
      </c>
      <c r="DD118">
        <f>DD$2*EXP(- DD$1 * ($B118*_c1+$C118*_c2+$D118*_c3+'Input spectra'!$Y117))</f>
        <v>0</v>
      </c>
      <c r="DE118">
        <f>DE$2*EXP(- DE$1 * ($B118*_c1+$C118*_c2+$D118*_c3+'Input spectra'!$Y117))</f>
        <v>0</v>
      </c>
      <c r="DF118">
        <f>DF$2*EXP(- DF$1 * ($B118*_c1+$C118*_c2+$D118*_c3+'Input spectra'!$Y117))</f>
        <v>0</v>
      </c>
      <c r="DG118">
        <f>DG$2*EXP(- DG$1 * ($B118*_c1+$C118*_c2+$D118*_c3+'Input spectra'!$Y117))</f>
        <v>0</v>
      </c>
      <c r="DH118">
        <f>DH$2*EXP(- DH$1 * ($B118*_c1+$C118*_c2+$D118*_c3+'Input spectra'!$Y117))</f>
        <v>0</v>
      </c>
      <c r="DI118">
        <f>DI$2*EXP(- DI$1 * ($B118*_c1+$C118*_c2+$D118*_c3+'Input spectra'!$Y117))</f>
        <v>0</v>
      </c>
      <c r="DJ118">
        <f>DJ$2*EXP(- DJ$1 * ($B118*_c1+$C118*_c2+$D118*_c3+'Input spectra'!$Y117))</f>
        <v>0</v>
      </c>
      <c r="DK118">
        <f>DK$2*EXP(- DK$1 * ($B118*_c1+$C118*_c2+$D118*_c3+'Input spectra'!$Y117))</f>
        <v>0</v>
      </c>
      <c r="DL118">
        <f>DL$2*EXP(- DL$1 * ($B118*_c1+$C118*_c2+$D118*_c3+'Input spectra'!$Y117))</f>
        <v>0</v>
      </c>
      <c r="DM118">
        <f>DM$2*EXP(- DM$1 * ($B118*_c1+$C118*_c2+$D118*_c3+'Input spectra'!$Y117))</f>
        <v>0</v>
      </c>
      <c r="DN118">
        <f>DN$2*EXP(- DN$1 * ($B118*_c1+$C118*_c2+$D118*_c3+'Input spectra'!$Y117))</f>
        <v>0</v>
      </c>
      <c r="DO118">
        <f>DO$2*EXP(- DO$1 * ($B118*_c1+$C118*_c2+$D118*_c3+'Input spectra'!$Y117))</f>
        <v>0</v>
      </c>
      <c r="DP118">
        <f>DP$2*EXP(- DP$1 * ($B118*_c1+$C118*_c2+$D118*_c3+'Input spectra'!$Y117))</f>
        <v>0</v>
      </c>
      <c r="DQ118">
        <f>DQ$2*EXP(- DQ$1 * ($B118*_c1+$C118*_c2+$D118*_c3+'Input spectra'!$Y117))</f>
        <v>0</v>
      </c>
      <c r="DR118">
        <f>DR$2*EXP(- DR$1 * ($B118*_c1+$C118*_c2+$D118*_c3+'Input spectra'!$Y117))</f>
        <v>0</v>
      </c>
      <c r="DS118">
        <f>DS$2*EXP(- DS$1 * ($B118*_c1+$C118*_c2+$D118*_c3+'Input spectra'!$Y117))</f>
        <v>0</v>
      </c>
      <c r="DT118">
        <f>DT$2*EXP(- DT$1 * ($B118*_c1+$C118*_c2+$D118*_c3+'Input spectra'!$Y117))</f>
        <v>0</v>
      </c>
      <c r="DU118">
        <f>DU$2*EXP(- DU$1 * ($B118*_c1+$C118*_c2+$D118*_c3+'Input spectra'!$Y117))</f>
        <v>0</v>
      </c>
      <c r="DV118">
        <f>DV$2*EXP(- DV$1 * ($B118*_c1+$C118*_c2+$D118*_c3+'Input spectra'!$Y117))</f>
        <v>0</v>
      </c>
      <c r="DW118">
        <f>DW$2*EXP(- DW$1 * ($B118*_c1+$C118*_c2+$D118*_c3+'Input spectra'!$Y117))</f>
        <v>0</v>
      </c>
      <c r="DX118">
        <f>DX$2*EXP(- DX$1 * ($B118*_c1+$C118*_c2+$D118*_c3+'Input spectra'!$Y117))</f>
        <v>0</v>
      </c>
      <c r="DY118">
        <f>DY$2*EXP(- DY$1 * ($B118*_c1+$C118*_c2+$D118*_c3+'Input spectra'!$Y117))</f>
        <v>0</v>
      </c>
      <c r="DZ118">
        <f>DZ$2*EXP(- DZ$1 * ($B118*_c1+$C118*_c2+$D118*_c3+'Input spectra'!$Y117))</f>
        <v>0</v>
      </c>
      <c r="EA118">
        <f>EA$2*EXP(- EA$1 * ($B118*_c1+$C118*_c2+$D118*_c3+'Input spectra'!$Y117))</f>
        <v>0</v>
      </c>
      <c r="EB118">
        <f>EB$2*EXP(- EB$1 * ($B118*_c1+$C118*_c2+$D118*_c3+'Input spectra'!$Y117))</f>
        <v>0</v>
      </c>
      <c r="EC118">
        <f>EC$2*EXP(- EC$1 * ($B118*_c1+$C118*_c2+$D118*_c3+'Input spectra'!$Y117))</f>
        <v>0</v>
      </c>
      <c r="ED118">
        <f>ED$2*EXP(- ED$1 * ($B118*_c1+$C118*_c2+$D118*_c3+'Input spectra'!$Y117))</f>
        <v>0</v>
      </c>
      <c r="EE118">
        <f>EE$2*EXP(- EE$1 * ($B118*_c1+$C118*_c2+$D118*_c3+'Input spectra'!$Y117))</f>
        <v>0</v>
      </c>
      <c r="EF118">
        <f>EF$2*EXP(- EF$1 * ($B118*_c1+$C118*_c2+$D118*_c3+'Input spectra'!$Y117))</f>
        <v>0</v>
      </c>
      <c r="EG118">
        <f>EG$2*EXP(- EG$1 * ($B118*_c1+$C118*_c2+$D118*_c3+'Input spectra'!$Y117))</f>
        <v>0</v>
      </c>
      <c r="EH118">
        <f>EH$2*EXP(- EH$1 * ($B118*_c1+$C118*_c2+$D118*_c3+'Input spectra'!$Y117))</f>
        <v>0</v>
      </c>
      <c r="EI118">
        <f>EI$2*EXP(- EI$1 * ($B118*_c1+$C118*_c2+$D118*_c3+'Input spectra'!$Y117))</f>
        <v>0</v>
      </c>
      <c r="EJ118">
        <f>EJ$2*EXP(- EJ$1 * ($B118*_c1+$C118*_c2+$D118*_c3+'Input spectra'!$Y117))</f>
        <v>0</v>
      </c>
      <c r="EK118">
        <f>EK$2*EXP(- EK$1 * ($B118*_c1+$C118*_c2+$D118*_c3+'Input spectra'!$Y117))</f>
        <v>0</v>
      </c>
      <c r="EL118">
        <f>EL$2*EXP(- EL$1 * ($B118*_c1+$C118*_c2+$D118*_c3+'Input spectra'!$Y117))</f>
        <v>0</v>
      </c>
      <c r="EM118">
        <f>EM$2*EXP(- EM$1 * ($B118*_c1+$C118*_c2+$D118*_c3+'Input spectra'!$Y117))</f>
        <v>0</v>
      </c>
      <c r="EN118">
        <f>EN$2*EXP(- EN$1 * ($B118*_c1+$C118*_c2+$D118*_c3+'Input spectra'!$Y117))</f>
        <v>0</v>
      </c>
      <c r="EO118">
        <f>EO$2*EXP(- EO$1 * ($B118*_c1+$C118*_c2+$D118*_c3+'Input spectra'!$Y117))</f>
        <v>0</v>
      </c>
      <c r="EP118">
        <f>EP$2*EXP(- EP$1 * ($B118*_c1+$C118*_c2+$D118*_c3+'Input spectra'!$Y117))</f>
        <v>0</v>
      </c>
      <c r="EQ118">
        <f>EQ$2*EXP(- EQ$1 * ($B118*_c1+$C118*_c2+$D118*_c3+'Input spectra'!$Y117))</f>
        <v>0</v>
      </c>
      <c r="ER118">
        <f>ER$2*EXP(- ER$1 * ($B118*_c1+$C118*_c2+$D118*_c3+'Input spectra'!$Y117))</f>
        <v>0</v>
      </c>
      <c r="ES118">
        <f>ES$2*EXP(- ES$1 * ($B118*_c1+$C118*_c2+$D118*_c3+'Input spectra'!$Y117))</f>
        <v>0</v>
      </c>
      <c r="ET118">
        <f>ET$2*EXP(- ET$1 * ($B118*_c1+$C118*_c2+$D118*_c3+'Input spectra'!$Y117))</f>
        <v>0</v>
      </c>
      <c r="EU118">
        <f>EU$2*EXP(- EU$1 * ($B118*_c1+$C118*_c2+$D118*_c3+'Input spectra'!$Y117))</f>
        <v>0</v>
      </c>
      <c r="EV118">
        <f>EV$2*EXP(- EV$1 * ($B118*_c1+$C118*_c2+$D118*_c3+'Input spectra'!$Y117))</f>
        <v>0</v>
      </c>
      <c r="EW118">
        <f>EW$2*EXP(- EW$1 * ($B118*_c1+$C118*_c2+$D118*_c3+'Input spectra'!$Y117))</f>
        <v>0</v>
      </c>
      <c r="EX118">
        <f>EX$2*EXP(- EX$1 * ($B118*_c1+$C118*_c2+$D118*_c3+'Input spectra'!$Y117))</f>
        <v>0</v>
      </c>
      <c r="EY118">
        <f>EY$2*EXP(- EY$1 * ($B118*_c1+$C118*_c2+$D118*_c3+'Input spectra'!$Y117))</f>
        <v>0</v>
      </c>
      <c r="FA118">
        <f t="shared" si="1"/>
        <v>0.87773629290472077</v>
      </c>
      <c r="FD118">
        <f>(1-EXP(-($B118*_c1+$C118*_c2+$D118*_c3+'Input spectra'!$Y117)*_t))/2</f>
        <v>1.1336489307979203E-2</v>
      </c>
      <c r="FE118">
        <f>LN(1-FD118)/(-($B118*_c1+$C118*_c2+$D118*_c3+'Input spectra'!$Y117))</f>
        <v>0.24856665872398151</v>
      </c>
    </row>
    <row r="119" spans="1:161" x14ac:dyDescent="0.25">
      <c r="A119">
        <v>860</v>
      </c>
      <c r="B119">
        <f>'Input spectra'!B118</f>
        <v>0</v>
      </c>
      <c r="C119">
        <f>'Input spectra'!D118</f>
        <v>0</v>
      </c>
      <c r="D119">
        <f>'Input spectra'!F118</f>
        <v>0</v>
      </c>
      <c r="E119">
        <f>E$2*EXP(- E$1 * ($B119*_c1+$C119*_c2+$D119*_c3+'Input spectra'!$Y118))</f>
        <v>2.0653927966864227E-2</v>
      </c>
      <c r="F119">
        <f>F$2*EXP(- F$1 * ($B119*_c1+$C119*_c2+$D119*_c3+'Input spectra'!$Y118))</f>
        <v>2.0410075246033683E-2</v>
      </c>
      <c r="G119">
        <f>G$2*EXP(- G$1 * ($B119*_c1+$C119*_c2+$D119*_c3+'Input spectra'!$Y118))</f>
        <v>2.0168016164200508E-2</v>
      </c>
      <c r="H119">
        <f>H$2*EXP(- H$1 * ($B119*_c1+$C119*_c2+$D119*_c3+'Input spectra'!$Y118))</f>
        <v>1.9927739437726591E-2</v>
      </c>
      <c r="I119">
        <f>I$2*EXP(- I$1 * ($B119*_c1+$C119*_c2+$D119*_c3+'Input spectra'!$Y118))</f>
        <v>1.9689233848567193E-2</v>
      </c>
      <c r="J119">
        <f>J$2*EXP(- J$1 * ($B119*_c1+$C119*_c2+$D119*_c3+'Input spectra'!$Y118))</f>
        <v>1.9452488243907447E-2</v>
      </c>
      <c r="K119">
        <f>K$2*EXP(- K$1 * ($B119*_c1+$C119*_c2+$D119*_c3+'Input spectra'!$Y118))</f>
        <v>1.921749153580082E-2</v>
      </c>
      <c r="L119">
        <f>L$2*EXP(- L$1 * ($B119*_c1+$C119*_c2+$D119*_c3+'Input spectra'!$Y118))</f>
        <v>1.8984232700809445E-2</v>
      </c>
      <c r="M119">
        <f>M$2*EXP(- M$1 * ($B119*_c1+$C119*_c2+$D119*_c3+'Input spectra'!$Y118))</f>
        <v>1.8752700779646501E-2</v>
      </c>
      <c r="N119">
        <f>N$2*EXP(- N$1 * ($B119*_c1+$C119*_c2+$D119*_c3+'Input spectra'!$Y118))</f>
        <v>1.8522884876820408E-2</v>
      </c>
      <c r="O119">
        <f>O$2*EXP(- O$1 * ($B119*_c1+$C119*_c2+$D119*_c3+'Input spectra'!$Y118))</f>
        <v>1.8294774160280993E-2</v>
      </c>
      <c r="P119">
        <f>P$2*EXP(- P$1 * ($B119*_c1+$C119*_c2+$D119*_c3+'Input spectra'!$Y118))</f>
        <v>1.8068357861067523E-2</v>
      </c>
      <c r="Q119">
        <f>Q$2*EXP(- Q$1 * ($B119*_c1+$C119*_c2+$D119*_c3+'Input spectra'!$Y118))</f>
        <v>1.7843625272958651E-2</v>
      </c>
      <c r="R119">
        <f>R$2*EXP(- R$1 * ($B119*_c1+$C119*_c2+$D119*_c3+'Input spectra'!$Y118))</f>
        <v>1.7620565752124243E-2</v>
      </c>
      <c r="S119">
        <f>S$2*EXP(- S$1 * ($B119*_c1+$C119*_c2+$D119*_c3+'Input spectra'!$Y118))</f>
        <v>1.7399168716779038E-2</v>
      </c>
      <c r="T119">
        <f>T$2*EXP(- T$1 * ($B119*_c1+$C119*_c2+$D119*_c3+'Input spectra'!$Y118))</f>
        <v>1.7179423646838228E-2</v>
      </c>
      <c r="U119">
        <f>U$2*EXP(- U$1 * ($B119*_c1+$C119*_c2+$D119*_c3+'Input spectra'!$Y118))</f>
        <v>1.6961320083574847E-2</v>
      </c>
      <c r="V119">
        <f>V$2*EXP(- V$1 * ($B119*_c1+$C119*_c2+$D119*_c3+'Input spectra'!$Y118))</f>
        <v>1.6744847629279001E-2</v>
      </c>
      <c r="W119">
        <f>W$2*EXP(- W$1 * ($B119*_c1+$C119*_c2+$D119*_c3+'Input spectra'!$Y118))</f>
        <v>1.6529995946918955E-2</v>
      </c>
      <c r="X119">
        <f>X$2*EXP(- X$1 * ($B119*_c1+$C119*_c2+$D119*_c3+'Input spectra'!$Y118))</f>
        <v>1.6316754759804021E-2</v>
      </c>
      <c r="Y119">
        <f>Y$2*EXP(- Y$1 * ($B119*_c1+$C119*_c2+$D119*_c3+'Input spectra'!$Y118))</f>
        <v>1.6105113851249263E-2</v>
      </c>
      <c r="Z119">
        <f>Z$2*EXP(- Z$1 * ($B119*_c1+$C119*_c2+$D119*_c3+'Input spectra'!$Y118))</f>
        <v>1.5895063064242015E-2</v>
      </c>
      <c r="AA119">
        <f>AA$2*EXP(- AA$1 * ($B119*_c1+$C119*_c2+$D119*_c3+'Input spectra'!$Y118))</f>
        <v>1.5686592301110181E-2</v>
      </c>
      <c r="AB119">
        <f>AB$2*EXP(- AB$1 * ($B119*_c1+$C119*_c2+$D119*_c3+'Input spectra'!$Y118))</f>
        <v>1.5479691523192304E-2</v>
      </c>
      <c r="AC119">
        <f>AC$2*EXP(- AC$1 * ($B119*_c1+$C119*_c2+$D119*_c3+'Input spectra'!$Y118))</f>
        <v>1.5274350750509463E-2</v>
      </c>
      <c r="AD119">
        <f>AD$2*EXP(- AD$1 * ($B119*_c1+$C119*_c2+$D119*_c3+'Input spectra'!$Y118))</f>
        <v>1.5070560061438872E-2</v>
      </c>
      <c r="AE119">
        <f>AE$2*EXP(- AE$1 * ($B119*_c1+$C119*_c2+$D119*_c3+'Input spectra'!$Y118))</f>
        <v>1.4868309592389266E-2</v>
      </c>
      <c r="AF119">
        <f>AF$2*EXP(- AF$1 * ($B119*_c1+$C119*_c2+$D119*_c3+'Input spectra'!$Y118))</f>
        <v>1.4667589537478041E-2</v>
      </c>
      <c r="AG119">
        <f>AG$2*EXP(- AG$1 * ($B119*_c1+$C119*_c2+$D119*_c3+'Input spectra'!$Y118))</f>
        <v>1.4468390148210124E-2</v>
      </c>
      <c r="AH119">
        <f>AH$2*EXP(- AH$1 * ($B119*_c1+$C119*_c2+$D119*_c3+'Input spectra'!$Y118))</f>
        <v>1.4270701733158543E-2</v>
      </c>
      <c r="AI119">
        <f>AI$2*EXP(- AI$1 * ($B119*_c1+$C119*_c2+$D119*_c3+'Input spectra'!$Y118))</f>
        <v>1.4074514657646768E-2</v>
      </c>
      <c r="AJ119">
        <f>AJ$2*EXP(- AJ$1 * ($B119*_c1+$C119*_c2+$D119*_c3+'Input spectra'!$Y118))</f>
        <v>1.3879819343432733E-2</v>
      </c>
      <c r="AK119">
        <f>AK$2*EXP(- AK$1 * ($B119*_c1+$C119*_c2+$D119*_c3+'Input spectra'!$Y118))</f>
        <v>1.3686606268394554E-2</v>
      </c>
      <c r="AL119">
        <f>AL$2*EXP(- AL$1 * ($B119*_c1+$C119*_c2+$D119*_c3+'Input spectra'!$Y118))</f>
        <v>1.3494865966217941E-2</v>
      </c>
      <c r="AM119">
        <f>AM$2*EXP(- AM$1 * ($B119*_c1+$C119*_c2+$D119*_c3+'Input spectra'!$Y118))</f>
        <v>1.3304589026085323E-2</v>
      </c>
      <c r="AN119">
        <f>AN$2*EXP(- AN$1 * ($B119*_c1+$C119*_c2+$D119*_c3+'Input spectra'!$Y118))</f>
        <v>1.311576609236661E-2</v>
      </c>
      <c r="AO119">
        <f>AO$2*EXP(- AO$1 * ($B119*_c1+$C119*_c2+$D119*_c3+'Input spectra'!$Y118))</f>
        <v>1.2928387864311636E-2</v>
      </c>
      <c r="AP119">
        <f>AP$2*EXP(- AP$1 * ($B119*_c1+$C119*_c2+$D119*_c3+'Input spectra'!$Y118))</f>
        <v>1.2742445095744261E-2</v>
      </c>
      <c r="AQ119">
        <f>AQ$2*EXP(- AQ$1 * ($B119*_c1+$C119*_c2+$D119*_c3+'Input spectra'!$Y118))</f>
        <v>1.2557928594758126E-2</v>
      </c>
      <c r="AR119">
        <f>AR$2*EXP(- AR$1 * ($B119*_c1+$C119*_c2+$D119*_c3+'Input spectra'!$Y118))</f>
        <v>1.2374829223414026E-2</v>
      </c>
      <c r="AS119">
        <f>AS$2*EXP(- AS$1 * ($B119*_c1+$C119*_c2+$D119*_c3+'Input spectra'!$Y118))</f>
        <v>1.2193137897438944E-2</v>
      </c>
      <c r="AT119">
        <f>AT$2*EXP(- AT$1 * ($B119*_c1+$C119*_c2+$D119*_c3+'Input spectra'!$Y118))</f>
        <v>1.201284558592669E-2</v>
      </c>
      <c r="AU119">
        <f>AU$2*EXP(- AU$1 * ($B119*_c1+$C119*_c2+$D119*_c3+'Input spectra'!$Y118))</f>
        <v>1.1833943311040139E-2</v>
      </c>
      <c r="AV119">
        <f>AV$2*EXP(- AV$1 * ($B119*_c1+$C119*_c2+$D119*_c3+'Input spectra'!$Y118))</f>
        <v>1.1656422147715123E-2</v>
      </c>
      <c r="AW119">
        <f>AW$2*EXP(- AW$1 * ($B119*_c1+$C119*_c2+$D119*_c3+'Input spectra'!$Y118))</f>
        <v>1.1480273223365858E-2</v>
      </c>
      <c r="AX119">
        <f>AX$2*EXP(- AX$1 * ($B119*_c1+$C119*_c2+$D119*_c3+'Input spectra'!$Y118))</f>
        <v>1.1305487717592015E-2</v>
      </c>
      <c r="AY119">
        <f>AY$2*EXP(- AY$1 * ($B119*_c1+$C119*_c2+$D119*_c3+'Input spectra'!$Y118))</f>
        <v>1.004887020163322E-2</v>
      </c>
      <c r="AZ119">
        <f>AZ$2*EXP(- AZ$1 * ($B119*_c1+$C119*_c2+$D119*_c3+'Input spectra'!$Y118))</f>
        <v>8.5856930411293102E-3</v>
      </c>
      <c r="BA119">
        <f>BA$2*EXP(- BA$1 * ($B119*_c1+$C119*_c2+$D119*_c3+'Input spectra'!$Y118))</f>
        <v>7.7280252656139539E-3</v>
      </c>
      <c r="BB119">
        <f>BB$2*EXP(- BB$1 * ($B119*_c1+$C119*_c2+$D119*_c3+'Input spectra'!$Y118))</f>
        <v>7.0783738502651341E-3</v>
      </c>
      <c r="BC119">
        <f>BC$2*EXP(- BC$1 * ($B119*_c1+$C119*_c2+$D119*_c3+'Input spectra'!$Y118))</f>
        <v>6.5475600948054482E-3</v>
      </c>
      <c r="BD119">
        <f>BD$2*EXP(- BD$1 * ($B119*_c1+$C119*_c2+$D119*_c3+'Input spectra'!$Y118))</f>
        <v>6.0969266333386739E-3</v>
      </c>
      <c r="BE119">
        <f>BE$2*EXP(- BE$1 * ($B119*_c1+$C119*_c2+$D119*_c3+'Input spectra'!$Y118))</f>
        <v>5.7052909979863542E-3</v>
      </c>
      <c r="BF119">
        <f>BF$2*EXP(- BF$1 * ($B119*_c1+$C119*_c2+$D119*_c3+'Input spectra'!$Y118))</f>
        <v>5.3594478014517485E-3</v>
      </c>
      <c r="BG119">
        <f>BG$2*EXP(- BG$1 * ($B119*_c1+$C119*_c2+$D119*_c3+'Input spectra'!$Y118))</f>
        <v>5.0504557375381735E-3</v>
      </c>
      <c r="BH119">
        <f>BH$2*EXP(- BH$1 * ($B119*_c1+$C119*_c2+$D119*_c3+'Input spectra'!$Y118))</f>
        <v>4.7719023267907938E-3</v>
      </c>
      <c r="BI119">
        <f>BI$2*EXP(- BI$1 * ($B119*_c1+$C119*_c2+$D119*_c3+'Input spectra'!$Y118))</f>
        <v>4.5189900721187698E-3</v>
      </c>
      <c r="BJ119">
        <f>BJ$2*EXP(- BJ$1 * ($B119*_c1+$C119*_c2+$D119*_c3+'Input spectra'!$Y118))</f>
        <v>4.2880117848044354E-3</v>
      </c>
      <c r="BK119">
        <f>BK$2*EXP(- BK$1 * ($B119*_c1+$C119*_c2+$D119*_c3+'Input spectra'!$Y118))</f>
        <v>4.0760289019749979E-3</v>
      </c>
      <c r="BL119">
        <f>BL$2*EXP(- BL$1 * ($B119*_c1+$C119*_c2+$D119*_c3+'Input spectra'!$Y118))</f>
        <v>3.8806637869905252E-3</v>
      </c>
      <c r="BM119">
        <f>BM$2*EXP(- BM$1 * ($B119*_c1+$C119*_c2+$D119*_c3+'Input spectra'!$Y118))</f>
        <v>3.6999598921229324E-3</v>
      </c>
      <c r="BN119">
        <f>BN$2*EXP(- BN$1 * ($B119*_c1+$C119*_c2+$D119*_c3+'Input spectra'!$Y118))</f>
        <v>3.532284299007012E-3</v>
      </c>
      <c r="BO119">
        <f>BO$2*EXP(- BO$1 * ($B119*_c1+$C119*_c2+$D119*_c3+'Input spectra'!$Y118))</f>
        <v>3.3762577937453751E-3</v>
      </c>
      <c r="BP119">
        <f>BP$2*EXP(- BP$1 * ($B119*_c1+$C119*_c2+$D119*_c3+'Input spectra'!$Y118))</f>
        <v>3.2307034426485148E-3</v>
      </c>
      <c r="BQ119">
        <f>BQ$2*EXP(- BQ$1 * ($B119*_c1+$C119*_c2+$D119*_c3+'Input spectra'!$Y118))</f>
        <v>3.0946079609282455E-3</v>
      </c>
      <c r="BR119">
        <f>BR$2*EXP(- BR$1 * ($B119*_c1+$C119*_c2+$D119*_c3+'Input spectra'!$Y118))</f>
        <v>2.9670921504672894E-3</v>
      </c>
      <c r="BS119">
        <f>BS$2*EXP(- BS$1 * ($B119*_c1+$C119*_c2+$D119*_c3+'Input spectra'!$Y118))</f>
        <v>2.8473879082095482E-3</v>
      </c>
      <c r="BT119">
        <f>BT$2*EXP(- BT$1 * ($B119*_c1+$C119*_c2+$D119*_c3+'Input spectra'!$Y118))</f>
        <v>2.7348200872303378E-3</v>
      </c>
      <c r="BU119">
        <f>BU$2*EXP(- BU$1 * ($B119*_c1+$C119*_c2+$D119*_c3+'Input spectra'!$Y118))</f>
        <v>2.6287920032813262E-3</v>
      </c>
      <c r="BV119">
        <f>BV$2*EXP(- BV$1 * ($B119*_c1+$C119*_c2+$D119*_c3+'Input spectra'!$Y118))</f>
        <v>2.5287737219107922E-3</v>
      </c>
      <c r="BW119">
        <f>BW$2*EXP(- BW$1 * ($B119*_c1+$C119*_c2+$D119*_c3+'Input spectra'!$Y118))</f>
        <v>2.4342924956456814E-3</v>
      </c>
      <c r="BX119">
        <f>BX$2*EXP(- BX$1 * ($B119*_c1+$C119*_c2+$D119*_c3+'Input spectra'!$Y118))</f>
        <v>2.3449248843326739E-3</v>
      </c>
      <c r="BY119">
        <f>BY$2*EXP(- BY$1 * ($B119*_c1+$C119*_c2+$D119*_c3+'Input spectra'!$Y118))</f>
        <v>2.2602902079485198E-3</v>
      </c>
      <c r="BZ119">
        <f>BZ$2*EXP(- BZ$1 * ($B119*_c1+$C119*_c2+$D119*_c3+'Input spectra'!$Y118))</f>
        <v>2.1800450650524827E-3</v>
      </c>
      <c r="CA119">
        <f>CA$2*EXP(- CA$1 * ($B119*_c1+$C119*_c2+$D119*_c3+'Input spectra'!$Y118))</f>
        <v>2.1038787114516012E-3</v>
      </c>
      <c r="CB119">
        <f>CB$2*EXP(- CB$1 * ($B119*_c1+$C119*_c2+$D119*_c3+'Input spectra'!$Y118))</f>
        <v>2.0315091391987336E-3</v>
      </c>
      <c r="CC119">
        <f>CC$2*EXP(- CC$1 * ($B119*_c1+$C119*_c2+$D119*_c3+'Input spectra'!$Y118))</f>
        <v>1.9626797302484552E-3</v>
      </c>
      <c r="CD119">
        <f>CD$2*EXP(- CD$1 * ($B119*_c1+$C119*_c2+$D119*_c3+'Input spectra'!$Y118))</f>
        <v>1.8971563850717593E-3</v>
      </c>
      <c r="CE119">
        <f>CE$2*EXP(- CE$1 * ($B119*_c1+$C119*_c2+$D119*_c3+'Input spectra'!$Y118))</f>
        <v>1.8347250464627303E-3</v>
      </c>
      <c r="CF119">
        <f>CF$2*EXP(- CF$1 * ($B119*_c1+$C119*_c2+$D119*_c3+'Input spectra'!$Y118))</f>
        <v>1.7751895542128854E-3</v>
      </c>
      <c r="CG119">
        <f>CG$2*EXP(- CG$1 * ($B119*_c1+$C119*_c2+$D119*_c3+'Input spectra'!$Y118))</f>
        <v>1.7183697784004942E-3</v>
      </c>
      <c r="CH119">
        <f>CH$2*EXP(- CH$1 * ($B119*_c1+$C119*_c2+$D119*_c3+'Input spectra'!$Y118))</f>
        <v>1.6640999885577463E-3</v>
      </c>
      <c r="CI119">
        <f>CI$2*EXP(- CI$1 * ($B119*_c1+$C119*_c2+$D119*_c3+'Input spectra'!$Y118))</f>
        <v>1.6122274235379674E-3</v>
      </c>
      <c r="CJ119">
        <f>CJ$2*EXP(- CJ$1 * ($B119*_c1+$C119*_c2+$D119*_c3+'Input spectra'!$Y118))</f>
        <v>1.5626110329542186E-3</v>
      </c>
      <c r="CK119">
        <f>CK$2*EXP(- CK$1 * ($B119*_c1+$C119*_c2+$D119*_c3+'Input spectra'!$Y118))</f>
        <v>1.5151203659345006E-3</v>
      </c>
      <c r="CL119">
        <f>CL$2*EXP(- CL$1 * ($B119*_c1+$C119*_c2+$D119*_c3+'Input spectra'!$Y118))</f>
        <v>1.4696345868909476E-3</v>
      </c>
      <c r="CM119">
        <f>CM$2*EXP(- CM$1 * ($B119*_c1+$C119*_c2+$D119*_c3+'Input spectra'!$Y118))</f>
        <v>1.4260416012245776E-3</v>
      </c>
      <c r="CN119">
        <f>CN$2*EXP(- CN$1 * ($B119*_c1+$C119*_c2+$D119*_c3+'Input spectra'!$Y118))</f>
        <v>1.384237276532459E-3</v>
      </c>
      <c r="CO119">
        <f>CO$2*EXP(- CO$1 * ($B119*_c1+$C119*_c2+$D119*_c3+'Input spectra'!$Y118))</f>
        <v>1.3441247470661324E-3</v>
      </c>
      <c r="CP119">
        <f>CP$2*EXP(- CP$1 * ($B119*_c1+$C119*_c2+$D119*_c3+'Input spectra'!$Y118))</f>
        <v>1.3056137909991062E-3</v>
      </c>
      <c r="CQ119">
        <f>CQ$2*EXP(- CQ$1 * ($B119*_c1+$C119*_c2+$D119*_c3+'Input spectra'!$Y118))</f>
        <v>1.2686202715681831E-3</v>
      </c>
      <c r="CR119">
        <f>CR$2*EXP(- CR$1 * ($B119*_c1+$C119*_c2+$D119*_c3+'Input spectra'!$Y118))</f>
        <v>1.2330656344144537E-3</v>
      </c>
      <c r="CS119">
        <f>CS$2*EXP(- CS$1 * ($B119*_c1+$C119*_c2+$D119*_c3+'Input spectra'!$Y118))</f>
        <v>7.9378953474903145E-4</v>
      </c>
      <c r="CT119">
        <f>CT$2*EXP(- CT$1 * ($B119*_c1+$C119*_c2+$D119*_c3+'Input spectra'!$Y118))</f>
        <v>5.1551144562493958E-4</v>
      </c>
      <c r="CU119">
        <f>CU$2*EXP(- CU$1 * ($B119*_c1+$C119*_c2+$D119*_c3+'Input spectra'!$Y118))</f>
        <v>3.5696496051827254E-4</v>
      </c>
      <c r="CV119">
        <f>CV$2*EXP(- CV$1 * ($B119*_c1+$C119*_c2+$D119*_c3+'Input spectra'!$Y118))</f>
        <v>2.482934739283484E-4</v>
      </c>
      <c r="CW119">
        <f>CW$2*EXP(- CW$1 * ($B119*_c1+$C119*_c2+$D119*_c3+'Input spectra'!$Y118))</f>
        <v>1.6951434202648006E-4</v>
      </c>
      <c r="CX119">
        <f>CX$2*EXP(- CX$1 * ($B119*_c1+$C119*_c2+$D119*_c3+'Input spectra'!$Y118))</f>
        <v>1.1141576456589598E-4</v>
      </c>
      <c r="CY119">
        <f>CY$2*EXP(- CY$1 * ($B119*_c1+$C119*_c2+$D119*_c3+'Input spectra'!$Y118))</f>
        <v>6.8797826324561089E-5</v>
      </c>
      <c r="CZ119">
        <f>CZ$2*EXP(- CZ$1 * ($B119*_c1+$C119*_c2+$D119*_c3+'Input spectra'!$Y118))</f>
        <v>3.8359126814951745E-5</v>
      </c>
      <c r="DA119">
        <f>DA$2*EXP(- DA$1 * ($B119*_c1+$C119*_c2+$D119*_c3+'Input spectra'!$Y118))</f>
        <v>1.7834237855372279E-5</v>
      </c>
      <c r="DB119">
        <f>DB$2*EXP(- DB$1 * ($B119*_c1+$C119*_c2+$D119*_c3+'Input spectra'!$Y118))</f>
        <v>5.5800705212629913E-6</v>
      </c>
      <c r="DC119">
        <f>DC$2*EXP(- DC$1 * ($B119*_c1+$C119*_c2+$D119*_c3+'Input spectra'!$Y118))</f>
        <v>3.5440674699044733E-7</v>
      </c>
      <c r="DD119">
        <f>DD$2*EXP(- DD$1 * ($B119*_c1+$C119*_c2+$D119*_c3+'Input spectra'!$Y118))</f>
        <v>0</v>
      </c>
      <c r="DE119">
        <f>DE$2*EXP(- DE$1 * ($B119*_c1+$C119*_c2+$D119*_c3+'Input spectra'!$Y118))</f>
        <v>0</v>
      </c>
      <c r="DF119">
        <f>DF$2*EXP(- DF$1 * ($B119*_c1+$C119*_c2+$D119*_c3+'Input spectra'!$Y118))</f>
        <v>0</v>
      </c>
      <c r="DG119">
        <f>DG$2*EXP(- DG$1 * ($B119*_c1+$C119*_c2+$D119*_c3+'Input spectra'!$Y118))</f>
        <v>0</v>
      </c>
      <c r="DH119">
        <f>DH$2*EXP(- DH$1 * ($B119*_c1+$C119*_c2+$D119*_c3+'Input spectra'!$Y118))</f>
        <v>0</v>
      </c>
      <c r="DI119">
        <f>DI$2*EXP(- DI$1 * ($B119*_c1+$C119*_c2+$D119*_c3+'Input spectra'!$Y118))</f>
        <v>0</v>
      </c>
      <c r="DJ119">
        <f>DJ$2*EXP(- DJ$1 * ($B119*_c1+$C119*_c2+$D119*_c3+'Input spectra'!$Y118))</f>
        <v>0</v>
      </c>
      <c r="DK119">
        <f>DK$2*EXP(- DK$1 * ($B119*_c1+$C119*_c2+$D119*_c3+'Input spectra'!$Y118))</f>
        <v>0</v>
      </c>
      <c r="DL119">
        <f>DL$2*EXP(- DL$1 * ($B119*_c1+$C119*_c2+$D119*_c3+'Input spectra'!$Y118))</f>
        <v>0</v>
      </c>
      <c r="DM119">
        <f>DM$2*EXP(- DM$1 * ($B119*_c1+$C119*_c2+$D119*_c3+'Input spectra'!$Y118))</f>
        <v>0</v>
      </c>
      <c r="DN119">
        <f>DN$2*EXP(- DN$1 * ($B119*_c1+$C119*_c2+$D119*_c3+'Input spectra'!$Y118))</f>
        <v>0</v>
      </c>
      <c r="DO119">
        <f>DO$2*EXP(- DO$1 * ($B119*_c1+$C119*_c2+$D119*_c3+'Input spectra'!$Y118))</f>
        <v>0</v>
      </c>
      <c r="DP119">
        <f>DP$2*EXP(- DP$1 * ($B119*_c1+$C119*_c2+$D119*_c3+'Input spectra'!$Y118))</f>
        <v>0</v>
      </c>
      <c r="DQ119">
        <f>DQ$2*EXP(- DQ$1 * ($B119*_c1+$C119*_c2+$D119*_c3+'Input spectra'!$Y118))</f>
        <v>0</v>
      </c>
      <c r="DR119">
        <f>DR$2*EXP(- DR$1 * ($B119*_c1+$C119*_c2+$D119*_c3+'Input spectra'!$Y118))</f>
        <v>0</v>
      </c>
      <c r="DS119">
        <f>DS$2*EXP(- DS$1 * ($B119*_c1+$C119*_c2+$D119*_c3+'Input spectra'!$Y118))</f>
        <v>0</v>
      </c>
      <c r="DT119">
        <f>DT$2*EXP(- DT$1 * ($B119*_c1+$C119*_c2+$D119*_c3+'Input spectra'!$Y118))</f>
        <v>0</v>
      </c>
      <c r="DU119">
        <f>DU$2*EXP(- DU$1 * ($B119*_c1+$C119*_c2+$D119*_c3+'Input spectra'!$Y118))</f>
        <v>0</v>
      </c>
      <c r="DV119">
        <f>DV$2*EXP(- DV$1 * ($B119*_c1+$C119*_c2+$D119*_c3+'Input spectra'!$Y118))</f>
        <v>0</v>
      </c>
      <c r="DW119">
        <f>DW$2*EXP(- DW$1 * ($B119*_c1+$C119*_c2+$D119*_c3+'Input spectra'!$Y118))</f>
        <v>0</v>
      </c>
      <c r="DX119">
        <f>DX$2*EXP(- DX$1 * ($B119*_c1+$C119*_c2+$D119*_c3+'Input spectra'!$Y118))</f>
        <v>0</v>
      </c>
      <c r="DY119">
        <f>DY$2*EXP(- DY$1 * ($B119*_c1+$C119*_c2+$D119*_c3+'Input spectra'!$Y118))</f>
        <v>0</v>
      </c>
      <c r="DZ119">
        <f>DZ$2*EXP(- DZ$1 * ($B119*_c1+$C119*_c2+$D119*_c3+'Input spectra'!$Y118))</f>
        <v>0</v>
      </c>
      <c r="EA119">
        <f>EA$2*EXP(- EA$1 * ($B119*_c1+$C119*_c2+$D119*_c3+'Input spectra'!$Y118))</f>
        <v>0</v>
      </c>
      <c r="EB119">
        <f>EB$2*EXP(- EB$1 * ($B119*_c1+$C119*_c2+$D119*_c3+'Input spectra'!$Y118))</f>
        <v>0</v>
      </c>
      <c r="EC119">
        <f>EC$2*EXP(- EC$1 * ($B119*_c1+$C119*_c2+$D119*_c3+'Input spectra'!$Y118))</f>
        <v>0</v>
      </c>
      <c r="ED119">
        <f>ED$2*EXP(- ED$1 * ($B119*_c1+$C119*_c2+$D119*_c3+'Input spectra'!$Y118))</f>
        <v>0</v>
      </c>
      <c r="EE119">
        <f>EE$2*EXP(- EE$1 * ($B119*_c1+$C119*_c2+$D119*_c3+'Input spectra'!$Y118))</f>
        <v>0</v>
      </c>
      <c r="EF119">
        <f>EF$2*EXP(- EF$1 * ($B119*_c1+$C119*_c2+$D119*_c3+'Input spectra'!$Y118))</f>
        <v>0</v>
      </c>
      <c r="EG119">
        <f>EG$2*EXP(- EG$1 * ($B119*_c1+$C119*_c2+$D119*_c3+'Input spectra'!$Y118))</f>
        <v>0</v>
      </c>
      <c r="EH119">
        <f>EH$2*EXP(- EH$1 * ($B119*_c1+$C119*_c2+$D119*_c3+'Input spectra'!$Y118))</f>
        <v>0</v>
      </c>
      <c r="EI119">
        <f>EI$2*EXP(- EI$1 * ($B119*_c1+$C119*_c2+$D119*_c3+'Input spectra'!$Y118))</f>
        <v>0</v>
      </c>
      <c r="EJ119">
        <f>EJ$2*EXP(- EJ$1 * ($B119*_c1+$C119*_c2+$D119*_c3+'Input spectra'!$Y118))</f>
        <v>0</v>
      </c>
      <c r="EK119">
        <f>EK$2*EXP(- EK$1 * ($B119*_c1+$C119*_c2+$D119*_c3+'Input spectra'!$Y118))</f>
        <v>0</v>
      </c>
      <c r="EL119">
        <f>EL$2*EXP(- EL$1 * ($B119*_c1+$C119*_c2+$D119*_c3+'Input spectra'!$Y118))</f>
        <v>0</v>
      </c>
      <c r="EM119">
        <f>EM$2*EXP(- EM$1 * ($B119*_c1+$C119*_c2+$D119*_c3+'Input spectra'!$Y118))</f>
        <v>0</v>
      </c>
      <c r="EN119">
        <f>EN$2*EXP(- EN$1 * ($B119*_c1+$C119*_c2+$D119*_c3+'Input spectra'!$Y118))</f>
        <v>0</v>
      </c>
      <c r="EO119">
        <f>EO$2*EXP(- EO$1 * ($B119*_c1+$C119*_c2+$D119*_c3+'Input spectra'!$Y118))</f>
        <v>0</v>
      </c>
      <c r="EP119">
        <f>EP$2*EXP(- EP$1 * ($B119*_c1+$C119*_c2+$D119*_c3+'Input spectra'!$Y118))</f>
        <v>0</v>
      </c>
      <c r="EQ119">
        <f>EQ$2*EXP(- EQ$1 * ($B119*_c1+$C119*_c2+$D119*_c3+'Input spectra'!$Y118))</f>
        <v>0</v>
      </c>
      <c r="ER119">
        <f>ER$2*EXP(- ER$1 * ($B119*_c1+$C119*_c2+$D119*_c3+'Input spectra'!$Y118))</f>
        <v>0</v>
      </c>
      <c r="ES119">
        <f>ES$2*EXP(- ES$1 * ($B119*_c1+$C119*_c2+$D119*_c3+'Input spectra'!$Y118))</f>
        <v>0</v>
      </c>
      <c r="ET119">
        <f>ET$2*EXP(- ET$1 * ($B119*_c1+$C119*_c2+$D119*_c3+'Input spectra'!$Y118))</f>
        <v>0</v>
      </c>
      <c r="EU119">
        <f>EU$2*EXP(- EU$1 * ($B119*_c1+$C119*_c2+$D119*_c3+'Input spectra'!$Y118))</f>
        <v>0</v>
      </c>
      <c r="EV119">
        <f>EV$2*EXP(- EV$1 * ($B119*_c1+$C119*_c2+$D119*_c3+'Input spectra'!$Y118))</f>
        <v>0</v>
      </c>
      <c r="EW119">
        <f>EW$2*EXP(- EW$1 * ($B119*_c1+$C119*_c2+$D119*_c3+'Input spectra'!$Y118))</f>
        <v>0</v>
      </c>
      <c r="EX119">
        <f>EX$2*EXP(- EX$1 * ($B119*_c1+$C119*_c2+$D119*_c3+'Input spectra'!$Y118))</f>
        <v>0</v>
      </c>
      <c r="EY119">
        <f>EY$2*EXP(- EY$1 * ($B119*_c1+$C119*_c2+$D119*_c3+'Input spectra'!$Y118))</f>
        <v>0</v>
      </c>
      <c r="FA119">
        <f t="shared" si="1"/>
        <v>0.87819764187180649</v>
      </c>
      <c r="FD119">
        <f>(1-EXP(-($B119*_c1+$C119*_c2+$D119*_c3+'Input spectra'!$Y118)*_t))/2</f>
        <v>1.1289713908883614E-2</v>
      </c>
      <c r="FE119">
        <f>LN(1-FD119)/(-($B119*_c1+$C119*_c2+$D119*_c3+'Input spectra'!$Y118))</f>
        <v>0.24857264061353532</v>
      </c>
    </row>
    <row r="120" spans="1:161" x14ac:dyDescent="0.25">
      <c r="A120">
        <v>865</v>
      </c>
      <c r="B120">
        <f>'Input spectra'!B119</f>
        <v>0</v>
      </c>
      <c r="C120">
        <f>'Input spectra'!D119</f>
        <v>0</v>
      </c>
      <c r="D120">
        <f>'Input spectra'!F119</f>
        <v>0</v>
      </c>
      <c r="E120">
        <f>E$2*EXP(- E$1 * ($B120*_c1+$C120*_c2+$D120*_c3+'Input spectra'!$Y119))</f>
        <v>2.0653927966864227E-2</v>
      </c>
      <c r="F120">
        <f>F$2*EXP(- F$1 * ($B120*_c1+$C120*_c2+$D120*_c3+'Input spectra'!$Y119))</f>
        <v>2.0410306285174797E-2</v>
      </c>
      <c r="G120">
        <f>G$2*EXP(- G$1 * ($B120*_c1+$C120*_c2+$D120*_c3+'Input spectra'!$Y119))</f>
        <v>2.0168472764918472E-2</v>
      </c>
      <c r="H120">
        <f>H$2*EXP(- H$1 * ($B120*_c1+$C120*_c2+$D120*_c3+'Input spectra'!$Y119))</f>
        <v>1.9928416182892834E-2</v>
      </c>
      <c r="I120">
        <f>I$2*EXP(- I$1 * ($B120*_c1+$C120*_c2+$D120*_c3+'Input spectra'!$Y119))</f>
        <v>1.9690125380982245E-2</v>
      </c>
      <c r="J120">
        <f>J$2*EXP(- J$1 * ($B120*_c1+$C120*_c2+$D120*_c3+'Input spectra'!$Y119))</f>
        <v>1.9453589265798033E-2</v>
      </c>
      <c r="K120">
        <f>K$2*EXP(- K$1 * ($B120*_c1+$C120*_c2+$D120*_c3+'Input spectra'!$Y119))</f>
        <v>1.9218796808320594E-2</v>
      </c>
      <c r="L120">
        <f>L$2*EXP(- L$1 * ($B120*_c1+$C120*_c2+$D120*_c3+'Input spectra'!$Y119))</f>
        <v>1.8985737043543383E-2</v>
      </c>
      <c r="M120">
        <f>M$2*EXP(- M$1 * ($B120*_c1+$C120*_c2+$D120*_c3+'Input spectra'!$Y119))</f>
        <v>1.875439907011886E-2</v>
      </c>
      <c r="N120">
        <f>N$2*EXP(- N$1 * ($B120*_c1+$C120*_c2+$D120*_c3+'Input spectra'!$Y119))</f>
        <v>1.85247720500063E-2</v>
      </c>
      <c r="O120">
        <f>O$2*EXP(- O$1 * ($B120*_c1+$C120*_c2+$D120*_c3+'Input spectra'!$Y119))</f>
        <v>1.8296845208121491E-2</v>
      </c>
      <c r="P120">
        <f>P$2*EXP(- P$1 * ($B120*_c1+$C120*_c2+$D120*_c3+'Input spectra'!$Y119))</f>
        <v>1.8070607831988311E-2</v>
      </c>
      <c r="Q120">
        <f>Q$2*EXP(- Q$1 * ($B120*_c1+$C120*_c2+$D120*_c3+'Input spectra'!$Y119))</f>
        <v>1.78460492713922E-2</v>
      </c>
      <c r="R120">
        <f>R$2*EXP(- R$1 * ($B120*_c1+$C120*_c2+$D120*_c3+'Input spectra'!$Y119))</f>
        <v>1.7623158938035434E-2</v>
      </c>
      <c r="S120">
        <f>S$2*EXP(- S$1 * ($B120*_c1+$C120*_c2+$D120*_c3+'Input spectra'!$Y119))</f>
        <v>1.7401926305194288E-2</v>
      </c>
      <c r="T120">
        <f>T$2*EXP(- T$1 * ($B120*_c1+$C120*_c2+$D120*_c3+'Input spectra'!$Y119))</f>
        <v>1.7182340907378031E-2</v>
      </c>
      <c r="U120">
        <f>U$2*EXP(- U$1 * ($B120*_c1+$C120*_c2+$D120*_c3+'Input spectra'!$Y119))</f>
        <v>1.6964392339989746E-2</v>
      </c>
      <c r="V120">
        <f>V$2*EXP(- V$1 * ($B120*_c1+$C120*_c2+$D120*_c3+'Input spectra'!$Y119))</f>
        <v>1.6748070258988942E-2</v>
      </c>
      <c r="W120">
        <f>W$2*EXP(- W$1 * ($B120*_c1+$C120*_c2+$D120*_c3+'Input spectra'!$Y119))</f>
        <v>1.6533364380556029E-2</v>
      </c>
      <c r="X120">
        <f>X$2*EXP(- X$1 * ($B120*_c1+$C120*_c2+$D120*_c3+'Input spectra'!$Y119))</f>
        <v>1.6320264480758535E-2</v>
      </c>
      <c r="Y120">
        <f>Y$2*EXP(- Y$1 * ($B120*_c1+$C120*_c2+$D120*_c3+'Input spectra'!$Y119))</f>
        <v>1.6108760395219163E-2</v>
      </c>
      <c r="Z120">
        <f>Z$2*EXP(- Z$1 * ($B120*_c1+$C120*_c2+$D120*_c3+'Input spectra'!$Y119))</f>
        <v>1.5898842018785591E-2</v>
      </c>
      <c r="AA120">
        <f>AA$2*EXP(- AA$1 * ($B120*_c1+$C120*_c2+$D120*_c3+'Input spectra'!$Y119))</f>
        <v>1.5690499305202055E-2</v>
      </c>
      <c r="AB120">
        <f>AB$2*EXP(- AB$1 * ($B120*_c1+$C120*_c2+$D120*_c3+'Input spectra'!$Y119))</f>
        <v>1.5483722266782709E-2</v>
      </c>
      <c r="AC120">
        <f>AC$2*EXP(- AC$1 * ($B120*_c1+$C120*_c2+$D120*_c3+'Input spectra'!$Y119))</f>
        <v>1.5278500974086713E-2</v>
      </c>
      <c r="AD120">
        <f>AD$2*EXP(- AD$1 * ($B120*_c1+$C120*_c2+$D120*_c3+'Input spectra'!$Y119))</f>
        <v>1.5074825555595094E-2</v>
      </c>
      <c r="AE120">
        <f>AE$2*EXP(- AE$1 * ($B120*_c1+$C120*_c2+$D120*_c3+'Input spectra'!$Y119))</f>
        <v>1.4872686197389295E-2</v>
      </c>
      <c r="AF120">
        <f>AF$2*EXP(- AF$1 * ($B120*_c1+$C120*_c2+$D120*_c3+'Input spectra'!$Y119))</f>
        <v>1.4672073142831513E-2</v>
      </c>
      <c r="AG120">
        <f>AG$2*EXP(- AG$1 * ($B120*_c1+$C120*_c2+$D120*_c3+'Input spectra'!$Y119))</f>
        <v>1.4472976692246699E-2</v>
      </c>
      <c r="AH120">
        <f>AH$2*EXP(- AH$1 * ($B120*_c1+$C120*_c2+$D120*_c3+'Input spectra'!$Y119))</f>
        <v>1.4275387202606281E-2</v>
      </c>
      <c r="AI120">
        <f>AI$2*EXP(- AI$1 * ($B120*_c1+$C120*_c2+$D120*_c3+'Input spectra'!$Y119))</f>
        <v>1.4079295087213605E-2</v>
      </c>
      <c r="AJ120">
        <f>AJ$2*EXP(- AJ$1 * ($B120*_c1+$C120*_c2+$D120*_c3+'Input spectra'!$Y119))</f>
        <v>1.3884690815391044E-2</v>
      </c>
      <c r="AK120">
        <f>AK$2*EXP(- AK$1 * ($B120*_c1+$C120*_c2+$D120*_c3+'Input spectra'!$Y119))</f>
        <v>1.3691564912168792E-2</v>
      </c>
      <c r="AL120">
        <f>AL$2*EXP(- AL$1 * ($B120*_c1+$C120*_c2+$D120*_c3+'Input spectra'!$Y119))</f>
        <v>1.3499907957975323E-2</v>
      </c>
      <c r="AM120">
        <f>AM$2*EXP(- AM$1 * ($B120*_c1+$C120*_c2+$D120*_c3+'Input spectra'!$Y119))</f>
        <v>1.3309710588329542E-2</v>
      </c>
      <c r="AN120">
        <f>AN$2*EXP(- AN$1 * ($B120*_c1+$C120*_c2+$D120*_c3+'Input spectra'!$Y119))</f>
        <v>1.3120963493534553E-2</v>
      </c>
      <c r="AO120">
        <f>AO$2*EXP(- AO$1 * ($B120*_c1+$C120*_c2+$D120*_c3+'Input spectra'!$Y119))</f>
        <v>1.2933657418373091E-2</v>
      </c>
      <c r="AP120">
        <f>AP$2*EXP(- AP$1 * ($B120*_c1+$C120*_c2+$D120*_c3+'Input spectra'!$Y119))</f>
        <v>1.27477831618046E-2</v>
      </c>
      <c r="AQ120">
        <f>AQ$2*EXP(- AQ$1 * ($B120*_c1+$C120*_c2+$D120*_c3+'Input spectra'!$Y119))</f>
        <v>1.2563331576663919E-2</v>
      </c>
      <c r="AR120">
        <f>AR$2*EXP(- AR$1 * ($B120*_c1+$C120*_c2+$D120*_c3+'Input spectra'!$Y119))</f>
        <v>1.2380293569361591E-2</v>
      </c>
      <c r="AS120">
        <f>AS$2*EXP(- AS$1 * ($B120*_c1+$C120*_c2+$D120*_c3+'Input spectra'!$Y119))</f>
        <v>1.2198660099585812E-2</v>
      </c>
      <c r="AT120">
        <f>AT$2*EXP(- AT$1 * ($B120*_c1+$C120*_c2+$D120*_c3+'Input spectra'!$Y119))</f>
        <v>1.2018422180005945E-2</v>
      </c>
      <c r="AU120">
        <f>AU$2*EXP(- AU$1 * ($B120*_c1+$C120*_c2+$D120*_c3+'Input spectra'!$Y119))</f>
        <v>1.1839570875977631E-2</v>
      </c>
      <c r="AV120">
        <f>AV$2*EXP(- AV$1 * ($B120*_c1+$C120*_c2+$D120*_c3+'Input spectra'!$Y119))</f>
        <v>1.1662097305249539E-2</v>
      </c>
      <c r="AW120">
        <f>AW$2*EXP(- AW$1 * ($B120*_c1+$C120*_c2+$D120*_c3+'Input spectra'!$Y119))</f>
        <v>1.1485992637671609E-2</v>
      </c>
      <c r="AX120">
        <f>AX$2*EXP(- AX$1 * ($B120*_c1+$C120*_c2+$D120*_c3+'Input spectra'!$Y119))</f>
        <v>1.1311248094904943E-2</v>
      </c>
      <c r="AY120">
        <f>AY$2*EXP(- AY$1 * ($B120*_c1+$C120*_c2+$D120*_c3+'Input spectra'!$Y119))</f>
        <v>1.0054104116346678E-2</v>
      </c>
      <c r="AZ120">
        <f>AZ$2*EXP(- AZ$1 * ($B120*_c1+$C120*_c2+$D120*_c3+'Input spectra'!$Y119))</f>
        <v>8.590262105186805E-3</v>
      </c>
      <c r="BA120">
        <f>BA$2*EXP(- BA$1 * ($B120*_c1+$C120*_c2+$D120*_c3+'Input spectra'!$Y119))</f>
        <v>7.7322254297322156E-3</v>
      </c>
      <c r="BB120">
        <f>BB$2*EXP(- BB$1 * ($B120*_c1+$C120*_c2+$D120*_c3+'Input spectra'!$Y119))</f>
        <v>7.0823011000507681E-3</v>
      </c>
      <c r="BC120">
        <f>BC$2*EXP(- BC$1 * ($B120*_c1+$C120*_c2+$D120*_c3+'Input spectra'!$Y119))</f>
        <v>6.5512669950917113E-3</v>
      </c>
      <c r="BD120">
        <f>BD$2*EXP(- BD$1 * ($B120*_c1+$C120*_c2+$D120*_c3+'Input spectra'!$Y119))</f>
        <v>6.1004474629636155E-3</v>
      </c>
      <c r="BE120">
        <f>BE$2*EXP(- BE$1 * ($B120*_c1+$C120*_c2+$D120*_c3+'Input spectra'!$Y119))</f>
        <v>5.7086502877540905E-3</v>
      </c>
      <c r="BF120">
        <f>BF$2*EXP(- BF$1 * ($B120*_c1+$C120*_c2+$D120*_c3+'Input spectra'!$Y119))</f>
        <v>5.3626641617771451E-3</v>
      </c>
      <c r="BG120">
        <f>BG$2*EXP(- BG$1 * ($B120*_c1+$C120*_c2+$D120*_c3+'Input spectra'!$Y119))</f>
        <v>5.0535438674976941E-3</v>
      </c>
      <c r="BH120">
        <f>BH$2*EXP(- BH$1 * ($B120*_c1+$C120*_c2+$D120*_c3+'Input spectra'!$Y119))</f>
        <v>4.7748741839619187E-3</v>
      </c>
      <c r="BI120">
        <f>BI$2*EXP(- BI$1 * ($B120*_c1+$C120*_c2+$D120*_c3+'Input spectra'!$Y119))</f>
        <v>4.5218556061495845E-3</v>
      </c>
      <c r="BJ120">
        <f>BJ$2*EXP(- BJ$1 * ($B120*_c1+$C120*_c2+$D120*_c3+'Input spectra'!$Y119))</f>
        <v>4.2907794237961082E-3</v>
      </c>
      <c r="BK120">
        <f>BK$2*EXP(- BK$1 * ($B120*_c1+$C120*_c2+$D120*_c3+'Input spectra'!$Y119))</f>
        <v>4.0787058893392352E-3</v>
      </c>
      <c r="BL120">
        <f>BL$2*EXP(- BL$1 * ($B120*_c1+$C120*_c2+$D120*_c3+'Input spectra'!$Y119))</f>
        <v>3.8832564230723097E-3</v>
      </c>
      <c r="BM120">
        <f>BM$2*EXP(- BM$1 * ($B120*_c1+$C120*_c2+$D120*_c3+'Input spectra'!$Y119))</f>
        <v>3.7024737125806902E-3</v>
      </c>
      <c r="BN120">
        <f>BN$2*EXP(- BN$1 * ($B120*_c1+$C120*_c2+$D120*_c3+'Input spectra'!$Y119))</f>
        <v>3.5347242097194809E-3</v>
      </c>
      <c r="BO120">
        <f>BO$2*EXP(- BO$1 * ($B120*_c1+$C120*_c2+$D120*_c3+'Input spectra'!$Y119))</f>
        <v>3.3786281749533876E-3</v>
      </c>
      <c r="BP120">
        <f>BP$2*EXP(- BP$1 * ($B120*_c1+$C120*_c2+$D120*_c3+'Input spectra'!$Y119))</f>
        <v>3.2330082307781274E-3</v>
      </c>
      <c r="BQ120">
        <f>BQ$2*EXP(- BQ$1 * ($B120*_c1+$C120*_c2+$D120*_c3+'Input spectra'!$Y119))</f>
        <v>3.0968507138719441E-3</v>
      </c>
      <c r="BR120">
        <f>BR$2*EXP(- BR$1 * ($B120*_c1+$C120*_c2+$D120*_c3+'Input spectra'!$Y119))</f>
        <v>2.9692761003733124E-3</v>
      </c>
      <c r="BS120">
        <f>BS$2*EXP(- BS$1 * ($B120*_c1+$C120*_c2+$D120*_c3+'Input spectra'!$Y119))</f>
        <v>2.8495160046811108E-3</v>
      </c>
      <c r="BT120">
        <f>BT$2*EXP(- BT$1 * ($B120*_c1+$C120*_c2+$D120*_c3+'Input spectra'!$Y119))</f>
        <v>2.7368950330540738E-3</v>
      </c>
      <c r="BU120">
        <f>BU$2*EXP(- BU$1 * ($B120*_c1+$C120*_c2+$D120*_c3+'Input spectra'!$Y119))</f>
        <v>2.6308162842594148E-3</v>
      </c>
      <c r="BV120">
        <f>BV$2*EXP(- BV$1 * ($B120*_c1+$C120*_c2+$D120*_c3+'Input spectra'!$Y119))</f>
        <v>2.5307496319844649E-3</v>
      </c>
      <c r="BW120">
        <f>BW$2*EXP(- BW$1 * ($B120*_c1+$C120*_c2+$D120*_c3+'Input spectra'!$Y119))</f>
        <v>2.4362221582184661E-3</v>
      </c>
      <c r="BX120">
        <f>BX$2*EXP(- BX$1 * ($B120*_c1+$C120*_c2+$D120*_c3+'Input spectra'!$Y119))</f>
        <v>2.3468102704968016E-3</v>
      </c>
      <c r="BY120">
        <f>BY$2*EXP(- BY$1 * ($B120*_c1+$C120*_c2+$D120*_c3+'Input spectra'!$Y119))</f>
        <v>2.2621331521654243E-3</v>
      </c>
      <c r="BZ120">
        <f>BZ$2*EXP(- BZ$1 * ($B120*_c1+$C120*_c2+$D120*_c3+'Input spectra'!$Y119))</f>
        <v>2.1818472787234044E-3</v>
      </c>
      <c r="CA120">
        <f>CA$2*EXP(- CA$1 * ($B120*_c1+$C120*_c2+$D120*_c3+'Input spectra'!$Y119))</f>
        <v>2.1056417947266375E-3</v>
      </c>
      <c r="CB120">
        <f>CB$2*EXP(- CB$1 * ($B120*_c1+$C120*_c2+$D120*_c3+'Input spectra'!$Y119))</f>
        <v>2.0332345913050931E-3</v>
      </c>
      <c r="CC120">
        <f>CC$2*EXP(- CC$1 * ($B120*_c1+$C120*_c2+$D120*_c3+'Input spectra'!$Y119))</f>
        <v>1.9643689585660284E-3</v>
      </c>
      <c r="CD120">
        <f>CD$2*EXP(- CD$1 * ($B120*_c1+$C120*_c2+$D120*_c3+'Input spectra'!$Y119))</f>
        <v>1.8988107131427598E-3</v>
      </c>
      <c r="CE120">
        <f>CE$2*EXP(- CE$1 * ($B120*_c1+$C120*_c2+$D120*_c3+'Input spectra'!$Y119))</f>
        <v>1.836345721089345E-3</v>
      </c>
      <c r="CF120">
        <f>CF$2*EXP(- CF$1 * ($B120*_c1+$C120*_c2+$D120*_c3+'Input spectra'!$Y119))</f>
        <v>1.7767777517706574E-3</v>
      </c>
      <c r="CG120">
        <f>CG$2*EXP(- CG$1 * ($B120*_c1+$C120*_c2+$D120*_c3+'Input spectra'!$Y119))</f>
        <v>1.7199266104740748E-3</v>
      </c>
      <c r="CH120">
        <f>CH$2*EXP(- CH$1 * ($B120*_c1+$C120*_c2+$D120*_c3+'Input spectra'!$Y119))</f>
        <v>1.6656265069885114E-3</v>
      </c>
      <c r="CI120">
        <f>CI$2*EXP(- CI$1 * ($B120*_c1+$C120*_c2+$D120*_c3+'Input spectra'!$Y119))</f>
        <v>1.6137246249590563E-3</v>
      </c>
      <c r="CJ120">
        <f>CJ$2*EXP(- CJ$1 * ($B120*_c1+$C120*_c2+$D120*_c3+'Input spectra'!$Y119))</f>
        <v>1.5640798628770629E-3</v>
      </c>
      <c r="CK120">
        <f>CK$2*EXP(- CK$1 * ($B120*_c1+$C120*_c2+$D120*_c3+'Input spectra'!$Y119))</f>
        <v>1.5165617224414639E-3</v>
      </c>
      <c r="CL120">
        <f>CL$2*EXP(- CL$1 * ($B120*_c1+$C120*_c2+$D120*_c3+'Input spectra'!$Y119))</f>
        <v>1.4710493239808082E-3</v>
      </c>
      <c r="CM120">
        <f>CM$2*EXP(- CM$1 * ($B120*_c1+$C120*_c2+$D120*_c3+'Input spectra'!$Y119))</f>
        <v>1.4274305318510473E-3</v>
      </c>
      <c r="CN120">
        <f>CN$2*EXP(- CN$1 * ($B120*_c1+$C120*_c2+$D120*_c3+'Input spectra'!$Y119))</f>
        <v>1.3856011753704107E-3</v>
      </c>
      <c r="CO120">
        <f>CO$2*EXP(- CO$1 * ($B120*_c1+$C120*_c2+$D120*_c3+'Input spectra'!$Y119))</f>
        <v>1.3454643530355804E-3</v>
      </c>
      <c r="CP120">
        <f>CP$2*EXP(- CP$1 * ($B120*_c1+$C120*_c2+$D120*_c3+'Input spectra'!$Y119))</f>
        <v>1.3069298095730534E-3</v>
      </c>
      <c r="CQ120">
        <f>CQ$2*EXP(- CQ$1 * ($B120*_c1+$C120*_c2+$D120*_c3+'Input spectra'!$Y119))</f>
        <v>1.2699133768871219E-3</v>
      </c>
      <c r="CR120">
        <f>CR$2*EXP(- CR$1 * ($B120*_c1+$C120*_c2+$D120*_c3+'Input spectra'!$Y119))</f>
        <v>1.2343364712274533E-3</v>
      </c>
      <c r="CS120">
        <f>CS$2*EXP(- CS$1 * ($B120*_c1+$C120*_c2+$D120*_c3+'Input spectra'!$Y119))</f>
        <v>7.9461663443336635E-4</v>
      </c>
      <c r="CT120">
        <f>CT$2*EXP(- CT$1 * ($B120*_c1+$C120*_c2+$D120*_c3+'Input spectra'!$Y119))</f>
        <v>5.1605443130716528E-4</v>
      </c>
      <c r="CU120">
        <f>CU$2*EXP(- CU$1 * ($B120*_c1+$C120*_c2+$D120*_c3+'Input spectra'!$Y119))</f>
        <v>3.5734499501242071E-4</v>
      </c>
      <c r="CV120">
        <f>CV$2*EXP(- CV$1 * ($B120*_c1+$C120*_c2+$D120*_c3+'Input spectra'!$Y119))</f>
        <v>2.4856062747519186E-4</v>
      </c>
      <c r="CW120">
        <f>CW$2*EXP(- CW$1 * ($B120*_c1+$C120*_c2+$D120*_c3+'Input spectra'!$Y119))</f>
        <v>1.6969865341635669E-4</v>
      </c>
      <c r="CX120">
        <f>CX$2*EXP(- CX$1 * ($B120*_c1+$C120*_c2+$D120*_c3+'Input spectra'!$Y119))</f>
        <v>1.1153816848705078E-4</v>
      </c>
      <c r="CY120">
        <f>CY$2*EXP(- CY$1 * ($B120*_c1+$C120*_c2+$D120*_c3+'Input spectra'!$Y119))</f>
        <v>6.8874188835859159E-5</v>
      </c>
      <c r="CZ120">
        <f>CZ$2*EXP(- CZ$1 * ($B120*_c1+$C120*_c2+$D120*_c3+'Input spectra'!$Y119))</f>
        <v>3.8402138432505519E-5</v>
      </c>
      <c r="DA120">
        <f>DA$2*EXP(- DA$1 * ($B120*_c1+$C120*_c2+$D120*_c3+'Input spectra'!$Y119))</f>
        <v>1.7854437274534397E-5</v>
      </c>
      <c r="DB120">
        <f>DB$2*EXP(- DB$1 * ($B120*_c1+$C120*_c2+$D120*_c3+'Input spectra'!$Y119))</f>
        <v>5.5864538593469983E-6</v>
      </c>
      <c r="DC120">
        <f>DC$2*EXP(- DC$1 * ($B120*_c1+$C120*_c2+$D120*_c3+'Input spectra'!$Y119))</f>
        <v>3.5481618805417457E-7</v>
      </c>
      <c r="DD120">
        <f>DD$2*EXP(- DD$1 * ($B120*_c1+$C120*_c2+$D120*_c3+'Input spectra'!$Y119))</f>
        <v>0</v>
      </c>
      <c r="DE120">
        <f>DE$2*EXP(- DE$1 * ($B120*_c1+$C120*_c2+$D120*_c3+'Input spectra'!$Y119))</f>
        <v>0</v>
      </c>
      <c r="DF120">
        <f>DF$2*EXP(- DF$1 * ($B120*_c1+$C120*_c2+$D120*_c3+'Input spectra'!$Y119))</f>
        <v>0</v>
      </c>
      <c r="DG120">
        <f>DG$2*EXP(- DG$1 * ($B120*_c1+$C120*_c2+$D120*_c3+'Input spectra'!$Y119))</f>
        <v>0</v>
      </c>
      <c r="DH120">
        <f>DH$2*EXP(- DH$1 * ($B120*_c1+$C120*_c2+$D120*_c3+'Input spectra'!$Y119))</f>
        <v>0</v>
      </c>
      <c r="DI120">
        <f>DI$2*EXP(- DI$1 * ($B120*_c1+$C120*_c2+$D120*_c3+'Input spectra'!$Y119))</f>
        <v>0</v>
      </c>
      <c r="DJ120">
        <f>DJ$2*EXP(- DJ$1 * ($B120*_c1+$C120*_c2+$D120*_c3+'Input spectra'!$Y119))</f>
        <v>0</v>
      </c>
      <c r="DK120">
        <f>DK$2*EXP(- DK$1 * ($B120*_c1+$C120*_c2+$D120*_c3+'Input spectra'!$Y119))</f>
        <v>0</v>
      </c>
      <c r="DL120">
        <f>DL$2*EXP(- DL$1 * ($B120*_c1+$C120*_c2+$D120*_c3+'Input spectra'!$Y119))</f>
        <v>0</v>
      </c>
      <c r="DM120">
        <f>DM$2*EXP(- DM$1 * ($B120*_c1+$C120*_c2+$D120*_c3+'Input spectra'!$Y119))</f>
        <v>0</v>
      </c>
      <c r="DN120">
        <f>DN$2*EXP(- DN$1 * ($B120*_c1+$C120*_c2+$D120*_c3+'Input spectra'!$Y119))</f>
        <v>0</v>
      </c>
      <c r="DO120">
        <f>DO$2*EXP(- DO$1 * ($B120*_c1+$C120*_c2+$D120*_c3+'Input spectra'!$Y119))</f>
        <v>0</v>
      </c>
      <c r="DP120">
        <f>DP$2*EXP(- DP$1 * ($B120*_c1+$C120*_c2+$D120*_c3+'Input spectra'!$Y119))</f>
        <v>0</v>
      </c>
      <c r="DQ120">
        <f>DQ$2*EXP(- DQ$1 * ($B120*_c1+$C120*_c2+$D120*_c3+'Input spectra'!$Y119))</f>
        <v>0</v>
      </c>
      <c r="DR120">
        <f>DR$2*EXP(- DR$1 * ($B120*_c1+$C120*_c2+$D120*_c3+'Input spectra'!$Y119))</f>
        <v>0</v>
      </c>
      <c r="DS120">
        <f>DS$2*EXP(- DS$1 * ($B120*_c1+$C120*_c2+$D120*_c3+'Input spectra'!$Y119))</f>
        <v>0</v>
      </c>
      <c r="DT120">
        <f>DT$2*EXP(- DT$1 * ($B120*_c1+$C120*_c2+$D120*_c3+'Input spectra'!$Y119))</f>
        <v>0</v>
      </c>
      <c r="DU120">
        <f>DU$2*EXP(- DU$1 * ($B120*_c1+$C120*_c2+$D120*_c3+'Input spectra'!$Y119))</f>
        <v>0</v>
      </c>
      <c r="DV120">
        <f>DV$2*EXP(- DV$1 * ($B120*_c1+$C120*_c2+$D120*_c3+'Input spectra'!$Y119))</f>
        <v>0</v>
      </c>
      <c r="DW120">
        <f>DW$2*EXP(- DW$1 * ($B120*_c1+$C120*_c2+$D120*_c3+'Input spectra'!$Y119))</f>
        <v>0</v>
      </c>
      <c r="DX120">
        <f>DX$2*EXP(- DX$1 * ($B120*_c1+$C120*_c2+$D120*_c3+'Input spectra'!$Y119))</f>
        <v>0</v>
      </c>
      <c r="DY120">
        <f>DY$2*EXP(- DY$1 * ($B120*_c1+$C120*_c2+$D120*_c3+'Input spectra'!$Y119))</f>
        <v>0</v>
      </c>
      <c r="DZ120">
        <f>DZ$2*EXP(- DZ$1 * ($B120*_c1+$C120*_c2+$D120*_c3+'Input spectra'!$Y119))</f>
        <v>0</v>
      </c>
      <c r="EA120">
        <f>EA$2*EXP(- EA$1 * ($B120*_c1+$C120*_c2+$D120*_c3+'Input spectra'!$Y119))</f>
        <v>0</v>
      </c>
      <c r="EB120">
        <f>EB$2*EXP(- EB$1 * ($B120*_c1+$C120*_c2+$D120*_c3+'Input spectra'!$Y119))</f>
        <v>0</v>
      </c>
      <c r="EC120">
        <f>EC$2*EXP(- EC$1 * ($B120*_c1+$C120*_c2+$D120*_c3+'Input spectra'!$Y119))</f>
        <v>0</v>
      </c>
      <c r="ED120">
        <f>ED$2*EXP(- ED$1 * ($B120*_c1+$C120*_c2+$D120*_c3+'Input spectra'!$Y119))</f>
        <v>0</v>
      </c>
      <c r="EE120">
        <f>EE$2*EXP(- EE$1 * ($B120*_c1+$C120*_c2+$D120*_c3+'Input spectra'!$Y119))</f>
        <v>0</v>
      </c>
      <c r="EF120">
        <f>EF$2*EXP(- EF$1 * ($B120*_c1+$C120*_c2+$D120*_c3+'Input spectra'!$Y119))</f>
        <v>0</v>
      </c>
      <c r="EG120">
        <f>EG$2*EXP(- EG$1 * ($B120*_c1+$C120*_c2+$D120*_c3+'Input spectra'!$Y119))</f>
        <v>0</v>
      </c>
      <c r="EH120">
        <f>EH$2*EXP(- EH$1 * ($B120*_c1+$C120*_c2+$D120*_c3+'Input spectra'!$Y119))</f>
        <v>0</v>
      </c>
      <c r="EI120">
        <f>EI$2*EXP(- EI$1 * ($B120*_c1+$C120*_c2+$D120*_c3+'Input spectra'!$Y119))</f>
        <v>0</v>
      </c>
      <c r="EJ120">
        <f>EJ$2*EXP(- EJ$1 * ($B120*_c1+$C120*_c2+$D120*_c3+'Input spectra'!$Y119))</f>
        <v>0</v>
      </c>
      <c r="EK120">
        <f>EK$2*EXP(- EK$1 * ($B120*_c1+$C120*_c2+$D120*_c3+'Input spectra'!$Y119))</f>
        <v>0</v>
      </c>
      <c r="EL120">
        <f>EL$2*EXP(- EL$1 * ($B120*_c1+$C120*_c2+$D120*_c3+'Input spectra'!$Y119))</f>
        <v>0</v>
      </c>
      <c r="EM120">
        <f>EM$2*EXP(- EM$1 * ($B120*_c1+$C120*_c2+$D120*_c3+'Input spectra'!$Y119))</f>
        <v>0</v>
      </c>
      <c r="EN120">
        <f>EN$2*EXP(- EN$1 * ($B120*_c1+$C120*_c2+$D120*_c3+'Input spectra'!$Y119))</f>
        <v>0</v>
      </c>
      <c r="EO120">
        <f>EO$2*EXP(- EO$1 * ($B120*_c1+$C120*_c2+$D120*_c3+'Input spectra'!$Y119))</f>
        <v>0</v>
      </c>
      <c r="EP120">
        <f>EP$2*EXP(- EP$1 * ($B120*_c1+$C120*_c2+$D120*_c3+'Input spectra'!$Y119))</f>
        <v>0</v>
      </c>
      <c r="EQ120">
        <f>EQ$2*EXP(- EQ$1 * ($B120*_c1+$C120*_c2+$D120*_c3+'Input spectra'!$Y119))</f>
        <v>0</v>
      </c>
      <c r="ER120">
        <f>ER$2*EXP(- ER$1 * ($B120*_c1+$C120*_c2+$D120*_c3+'Input spectra'!$Y119))</f>
        <v>0</v>
      </c>
      <c r="ES120">
        <f>ES$2*EXP(- ES$1 * ($B120*_c1+$C120*_c2+$D120*_c3+'Input spectra'!$Y119))</f>
        <v>0</v>
      </c>
      <c r="ET120">
        <f>ET$2*EXP(- ET$1 * ($B120*_c1+$C120*_c2+$D120*_c3+'Input spectra'!$Y119))</f>
        <v>0</v>
      </c>
      <c r="EU120">
        <f>EU$2*EXP(- EU$1 * ($B120*_c1+$C120*_c2+$D120*_c3+'Input spectra'!$Y119))</f>
        <v>0</v>
      </c>
      <c r="EV120">
        <f>EV$2*EXP(- EV$1 * ($B120*_c1+$C120*_c2+$D120*_c3+'Input spectra'!$Y119))</f>
        <v>0</v>
      </c>
      <c r="EW120">
        <f>EW$2*EXP(- EW$1 * ($B120*_c1+$C120*_c2+$D120*_c3+'Input spectra'!$Y119))</f>
        <v>0</v>
      </c>
      <c r="EX120">
        <f>EX$2*EXP(- EX$1 * ($B120*_c1+$C120*_c2+$D120*_c3+'Input spectra'!$Y119))</f>
        <v>0</v>
      </c>
      <c r="EY120">
        <f>EY$2*EXP(- EY$1 * ($B120*_c1+$C120*_c2+$D120*_c3+'Input spectra'!$Y119))</f>
        <v>0</v>
      </c>
      <c r="FA120">
        <f t="shared" si="1"/>
        <v>0.87847062371954698</v>
      </c>
      <c r="FD120">
        <f>(1-EXP(-($B120*_c1+$C120*_c2+$D120*_c3+'Input spectra'!$Y119)*_t))/2</f>
        <v>1.1262052628928376E-2</v>
      </c>
      <c r="FE120">
        <f>LN(1-FD120)/(-($B120*_c1+$C120*_c2+$D120*_c3+'Input spectra'!$Y119))</f>
        <v>0.24857617781889785</v>
      </c>
    </row>
    <row r="121" spans="1:161" x14ac:dyDescent="0.25">
      <c r="A121">
        <v>870</v>
      </c>
      <c r="B121">
        <f>'Input spectra'!B120</f>
        <v>0</v>
      </c>
      <c r="C121">
        <f>'Input spectra'!D120</f>
        <v>0</v>
      </c>
      <c r="D121">
        <f>'Input spectra'!F120</f>
        <v>0</v>
      </c>
      <c r="E121">
        <f>E$2*EXP(- E$1 * ($B121*_c1+$C121*_c2+$D121*_c3+'Input spectra'!$Y120))</f>
        <v>2.0653927966864227E-2</v>
      </c>
      <c r="F121">
        <f>F$2*EXP(- F$1 * ($B121*_c1+$C121*_c2+$D121*_c3+'Input spectra'!$Y120))</f>
        <v>2.0410298122686413E-2</v>
      </c>
      <c r="G121">
        <f>G$2*EXP(- G$1 * ($B121*_c1+$C121*_c2+$D121*_c3+'Input spectra'!$Y120))</f>
        <v>2.0168456633373022E-2</v>
      </c>
      <c r="H121">
        <f>H$2*EXP(- H$1 * ($B121*_c1+$C121*_c2+$D121*_c3+'Input spectra'!$Y120))</f>
        <v>1.9928392273589623E-2</v>
      </c>
      <c r="I121">
        <f>I$2*EXP(- I$1 * ($B121*_c1+$C121*_c2+$D121*_c3+'Input spectra'!$Y120))</f>
        <v>1.969009388310641E-2</v>
      </c>
      <c r="J121">
        <f>J$2*EXP(- J$1 * ($B121*_c1+$C121*_c2+$D121*_c3+'Input spectra'!$Y120))</f>
        <v>1.9453550366438272E-2</v>
      </c>
      <c r="K121">
        <f>K$2*EXP(- K$1 * ($B121*_c1+$C121*_c2+$D121*_c3+'Input spectra'!$Y120))</f>
        <v>1.9218750692486759E-2</v>
      </c>
      <c r="L121">
        <f>L$2*EXP(- L$1 * ($B121*_c1+$C121*_c2+$D121*_c3+'Input spectra'!$Y120))</f>
        <v>1.8985683894183942E-2</v>
      </c>
      <c r="M121">
        <f>M$2*EXP(- M$1 * ($B121*_c1+$C121*_c2+$D121*_c3+'Input spectra'!$Y120))</f>
        <v>1.8754339068138236E-2</v>
      </c>
      <c r="N121">
        <f>N$2*EXP(- N$1 * ($B121*_c1+$C121*_c2+$D121*_c3+'Input spectra'!$Y120))</f>
        <v>1.852470537428208E-2</v>
      </c>
      <c r="O121">
        <f>O$2*EXP(- O$1 * ($B121*_c1+$C121*_c2+$D121*_c3+'Input spectra'!$Y120))</f>
        <v>1.8296772035521523E-2</v>
      </c>
      <c r="P121">
        <f>P$2*EXP(- P$1 * ($B121*_c1+$C121*_c2+$D121*_c3+'Input spectra'!$Y120))</f>
        <v>1.8070528337387662E-2</v>
      </c>
      <c r="Q121">
        <f>Q$2*EXP(- Q$1 * ($B121*_c1+$C121*_c2+$D121*_c3+'Input spectra'!$Y120))</f>
        <v>1.7845963627689983E-2</v>
      </c>
      <c r="R121">
        <f>R$2*EXP(- R$1 * ($B121*_c1+$C121*_c2+$D121*_c3+'Input spectra'!$Y120))</f>
        <v>1.7623067316171546E-2</v>
      </c>
      <c r="S121">
        <f>S$2*EXP(- S$1 * ($B121*_c1+$C121*_c2+$D121*_c3+'Input spectra'!$Y120))</f>
        <v>1.7401828874165991E-2</v>
      </c>
      <c r="T121">
        <f>T$2*EXP(- T$1 * ($B121*_c1+$C121*_c2+$D121*_c3+'Input spectra'!$Y120))</f>
        <v>1.7182237834256431E-2</v>
      </c>
      <c r="U121">
        <f>U$2*EXP(- U$1 * ($B121*_c1+$C121*_c2+$D121*_c3+'Input spectra'!$Y120))</f>
        <v>1.6964283789936141E-2</v>
      </c>
      <c r="V121">
        <f>V$2*EXP(- V$1 * ($B121*_c1+$C121*_c2+$D121*_c3+'Input spectra'!$Y120))</f>
        <v>1.6747956395271064E-2</v>
      </c>
      <c r="W121">
        <f>W$2*EXP(- W$1 * ($B121*_c1+$C121*_c2+$D121*_c3+'Input spectra'!$Y120))</f>
        <v>1.6533245364564148E-2</v>
      </c>
      <c r="X121">
        <f>X$2*EXP(- X$1 * ($B121*_c1+$C121*_c2+$D121*_c3+'Input spectra'!$Y120))</f>
        <v>1.6320140472021464E-2</v>
      </c>
      <c r="Y121">
        <f>Y$2*EXP(- Y$1 * ($B121*_c1+$C121*_c2+$D121*_c3+'Input spectra'!$Y120))</f>
        <v>1.610863155142014E-2</v>
      </c>
      <c r="Z121">
        <f>Z$2*EXP(- Z$1 * ($B121*_c1+$C121*_c2+$D121*_c3+'Input spectra'!$Y120))</f>
        <v>1.5898708495778034E-2</v>
      </c>
      <c r="AA121">
        <f>AA$2*EXP(- AA$1 * ($B121*_c1+$C121*_c2+$D121*_c3+'Input spectra'!$Y120))</f>
        <v>1.569036125702522E-2</v>
      </c>
      <c r="AB121">
        <f>AB$2*EXP(- AB$1 * ($B121*_c1+$C121*_c2+$D121*_c3+'Input spectra'!$Y120))</f>
        <v>1.5483579845677215E-2</v>
      </c>
      <c r="AC121">
        <f>AC$2*EXP(- AC$1 * ($B121*_c1+$C121*_c2+$D121*_c3+'Input spectra'!$Y120))</f>
        <v>1.5278354330509971E-2</v>
      </c>
      <c r="AD121">
        <f>AD$2*EXP(- AD$1 * ($B121*_c1+$C121*_c2+$D121*_c3+'Input spectra'!$Y120))</f>
        <v>1.50746748382366E-2</v>
      </c>
      <c r="AE121">
        <f>AE$2*EXP(- AE$1 * ($B121*_c1+$C121*_c2+$D121*_c3+'Input spectra'!$Y120))</f>
        <v>1.4872531553185835E-2</v>
      </c>
      <c r="AF121">
        <f>AF$2*EXP(- AF$1 * ($B121*_c1+$C121*_c2+$D121*_c3+'Input spectra'!$Y120))</f>
        <v>1.4671914716982244E-2</v>
      </c>
      <c r="AG121">
        <f>AG$2*EXP(- AG$1 * ($B121*_c1+$C121*_c2+$D121*_c3+'Input spectra'!$Y120))</f>
        <v>1.4472814628228112E-2</v>
      </c>
      <c r="AH121">
        <f>AH$2*EXP(- AH$1 * ($B121*_c1+$C121*_c2+$D121*_c3+'Input spectra'!$Y120))</f>
        <v>1.4275221642187069E-2</v>
      </c>
      <c r="AI121">
        <f>AI$2*EXP(- AI$1 * ($B121*_c1+$C121*_c2+$D121*_c3+'Input spectra'!$Y120))</f>
        <v>1.4079126170469412E-2</v>
      </c>
      <c r="AJ121">
        <f>AJ$2*EXP(- AJ$1 * ($B121*_c1+$C121*_c2+$D121*_c3+'Input spectra'!$Y120))</f>
        <v>1.3884518680719108E-2</v>
      </c>
      <c r="AK121">
        <f>AK$2*EXP(- AK$1 * ($B121*_c1+$C121*_c2+$D121*_c3+'Input spectra'!$Y120))</f>
        <v>1.3691389696302476E-2</v>
      </c>
      <c r="AL121">
        <f>AL$2*EXP(- AL$1 * ($B121*_c1+$C121*_c2+$D121*_c3+'Input spectra'!$Y120))</f>
        <v>1.3499729795998549E-2</v>
      </c>
      <c r="AM121">
        <f>AM$2*EXP(- AM$1 * ($B121*_c1+$C121*_c2+$D121*_c3+'Input spectra'!$Y120))</f>
        <v>1.33095296136911E-2</v>
      </c>
      <c r="AN121">
        <f>AN$2*EXP(- AN$1 * ($B121*_c1+$C121*_c2+$D121*_c3+'Input spectra'!$Y120))</f>
        <v>1.3120779838062332E-2</v>
      </c>
      <c r="AO121">
        <f>AO$2*EXP(- AO$1 * ($B121*_c1+$C121*_c2+$D121*_c3+'Input spectra'!$Y120))</f>
        <v>1.2933471212288175E-2</v>
      </c>
      <c r="AP121">
        <f>AP$2*EXP(- AP$1 * ($B121*_c1+$C121*_c2+$D121*_c3+'Input spectra'!$Y120))</f>
        <v>1.2747594533735274E-2</v>
      </c>
      <c r="AQ121">
        <f>AQ$2*EXP(- AQ$1 * ($B121*_c1+$C121*_c2+$D121*_c3+'Input spectra'!$Y120))</f>
        <v>1.2563140653659575E-2</v>
      </c>
      <c r="AR121">
        <f>AR$2*EXP(- AR$1 * ($B121*_c1+$C121*_c2+$D121*_c3+'Input spectra'!$Y120))</f>
        <v>1.238010047690653E-2</v>
      </c>
      <c r="AS121">
        <f>AS$2*EXP(- AS$1 * ($B121*_c1+$C121*_c2+$D121*_c3+'Input spectra'!$Y120))</f>
        <v>1.2198464961612924E-2</v>
      </c>
      <c r="AT121">
        <f>AT$2*EXP(- AT$1 * ($B121*_c1+$C121*_c2+$D121*_c3+'Input spectra'!$Y120))</f>
        <v>1.2018225118910321E-2</v>
      </c>
      <c r="AU121">
        <f>AU$2*EXP(- AU$1 * ($B121*_c1+$C121*_c2+$D121*_c3+'Input spectra'!$Y120))</f>
        <v>1.1839372012630045E-2</v>
      </c>
      <c r="AV121">
        <f>AV$2*EXP(- AV$1 * ($B121*_c1+$C121*_c2+$D121*_c3+'Input spectra'!$Y120))</f>
        <v>1.1661896759009843E-2</v>
      </c>
      <c r="AW121">
        <f>AW$2*EXP(- AW$1 * ($B121*_c1+$C121*_c2+$D121*_c3+'Input spectra'!$Y120))</f>
        <v>1.1485790526402027E-2</v>
      </c>
      <c r="AX121">
        <f>AX$2*EXP(- AX$1 * ($B121*_c1+$C121*_c2+$D121*_c3+'Input spectra'!$Y120))</f>
        <v>1.1311044534983267E-2</v>
      </c>
      <c r="AY121">
        <f>AY$2*EXP(- AY$1 * ($B121*_c1+$C121*_c2+$D121*_c3+'Input spectra'!$Y120))</f>
        <v>1.0053919159523913E-2</v>
      </c>
      <c r="AZ121">
        <f>AZ$2*EXP(- AZ$1 * ($B121*_c1+$C121*_c2+$D121*_c3+'Input spectra'!$Y120))</f>
        <v>8.5901006420696108E-3</v>
      </c>
      <c r="BA121">
        <f>BA$2*EXP(- BA$1 * ($B121*_c1+$C121*_c2+$D121*_c3+'Input spectra'!$Y120))</f>
        <v>7.7320770021144011E-3</v>
      </c>
      <c r="BB121">
        <f>BB$2*EXP(- BB$1 * ($B121*_c1+$C121*_c2+$D121*_c3+'Input spectra'!$Y120))</f>
        <v>7.0821623160660938E-3</v>
      </c>
      <c r="BC121">
        <f>BC$2*EXP(- BC$1 * ($B121*_c1+$C121*_c2+$D121*_c3+'Input spectra'!$Y120))</f>
        <v>6.5511359972613608E-3</v>
      </c>
      <c r="BD121">
        <f>BD$2*EXP(- BD$1 * ($B121*_c1+$C121*_c2+$D121*_c3+'Input spectra'!$Y120))</f>
        <v>6.1003230399890871E-3</v>
      </c>
      <c r="BE121">
        <f>BE$2*EXP(- BE$1 * ($B121*_c1+$C121*_c2+$D121*_c3+'Input spectra'!$Y120))</f>
        <v>5.7085315728057362E-3</v>
      </c>
      <c r="BF121">
        <f>BF$2*EXP(- BF$1 * ($B121*_c1+$C121*_c2+$D121*_c3+'Input spectra'!$Y120))</f>
        <v>5.3625504972346742E-3</v>
      </c>
      <c r="BG121">
        <f>BG$2*EXP(- BG$1 * ($B121*_c1+$C121*_c2+$D121*_c3+'Input spectra'!$Y120))</f>
        <v>5.0534347339555126E-3</v>
      </c>
      <c r="BH121">
        <f>BH$2*EXP(- BH$1 * ($B121*_c1+$C121*_c2+$D121*_c3+'Input spectra'!$Y120))</f>
        <v>4.7747691588901674E-3</v>
      </c>
      <c r="BI121">
        <f>BI$2*EXP(- BI$1 * ($B121*_c1+$C121*_c2+$D121*_c3+'Input spectra'!$Y120))</f>
        <v>4.5217543379718521E-3</v>
      </c>
      <c r="BJ121">
        <f>BJ$2*EXP(- BJ$1 * ($B121*_c1+$C121*_c2+$D121*_c3+'Input spectra'!$Y120))</f>
        <v>4.2906816147020941E-3</v>
      </c>
      <c r="BK121">
        <f>BK$2*EXP(- BK$1 * ($B121*_c1+$C121*_c2+$D121*_c3+'Input spectra'!$Y120))</f>
        <v>4.0786112833812293E-3</v>
      </c>
      <c r="BL121">
        <f>BL$2*EXP(- BL$1 * ($B121*_c1+$C121*_c2+$D121*_c3+'Input spectra'!$Y120))</f>
        <v>3.8831647976270006E-3</v>
      </c>
      <c r="BM121">
        <f>BM$2*EXP(- BM$1 * ($B121*_c1+$C121*_c2+$D121*_c3+'Input spectra'!$Y120))</f>
        <v>3.7023848720457875E-3</v>
      </c>
      <c r="BN121">
        <f>BN$2*EXP(- BN$1 * ($B121*_c1+$C121*_c2+$D121*_c3+'Input spectra'!$Y120))</f>
        <v>3.5346379807465575E-3</v>
      </c>
      <c r="BO121">
        <f>BO$2*EXP(- BO$1 * ($B121*_c1+$C121*_c2+$D121*_c3+'Input spectra'!$Y120))</f>
        <v>3.3785444027678666E-3</v>
      </c>
      <c r="BP121">
        <f>BP$2*EXP(- BP$1 * ($B121*_c1+$C121*_c2+$D121*_c3+'Input spectra'!$Y120))</f>
        <v>3.2329267762879425E-3</v>
      </c>
      <c r="BQ121">
        <f>BQ$2*EXP(- BQ$1 * ($B121*_c1+$C121*_c2+$D121*_c3+'Input spectra'!$Y120))</f>
        <v>3.0967714513607369E-3</v>
      </c>
      <c r="BR121">
        <f>BR$2*EXP(- BR$1 * ($B121*_c1+$C121*_c2+$D121*_c3+'Input spectra'!$Y120))</f>
        <v>2.9691989156350571E-3</v>
      </c>
      <c r="BS121">
        <f>BS$2*EXP(- BS$1 * ($B121*_c1+$C121*_c2+$D121*_c3+'Input spectra'!$Y120))</f>
        <v>2.849440793493618E-3</v>
      </c>
      <c r="BT121">
        <f>BT$2*EXP(- BT$1 * ($B121*_c1+$C121*_c2+$D121*_c3+'Input spectra'!$Y120))</f>
        <v>2.7368216999164854E-3</v>
      </c>
      <c r="BU121">
        <f>BU$2*EXP(- BU$1 * ($B121*_c1+$C121*_c2+$D121*_c3+'Input spectra'!$Y120))</f>
        <v>2.6307447413380564E-3</v>
      </c>
      <c r="BV121">
        <f>BV$2*EXP(- BV$1 * ($B121*_c1+$C121*_c2+$D121*_c3+'Input spectra'!$Y120))</f>
        <v>2.5306797982250851E-3</v>
      </c>
      <c r="BW121">
        <f>BW$2*EXP(- BW$1 * ($B121*_c1+$C121*_c2+$D121*_c3+'Input spectra'!$Y120))</f>
        <v>2.436153958592762E-3</v>
      </c>
      <c r="BX121">
        <f>BX$2*EXP(- BX$1 * ($B121*_c1+$C121*_c2+$D121*_c3+'Input spectra'!$Y120))</f>
        <v>2.3467436353583715E-3</v>
      </c>
      <c r="BY121">
        <f>BY$2*EXP(- BY$1 * ($B121*_c1+$C121*_c2+$D121*_c3+'Input spectra'!$Y120))</f>
        <v>2.2620680166956925E-3</v>
      </c>
      <c r="BZ121">
        <f>BZ$2*EXP(- BZ$1 * ($B121*_c1+$C121*_c2+$D121*_c3+'Input spectra'!$Y120))</f>
        <v>2.181783582452091E-3</v>
      </c>
      <c r="CA121">
        <f>CA$2*EXP(- CA$1 * ($B121*_c1+$C121*_c2+$D121*_c3+'Input spectra'!$Y120))</f>
        <v>2.1055794811144831E-3</v>
      </c>
      <c r="CB121">
        <f>CB$2*EXP(- CB$1 * ($B121*_c1+$C121*_c2+$D121*_c3+'Input spectra'!$Y120))</f>
        <v>2.0331736073789038E-3</v>
      </c>
      <c r="CC121">
        <f>CC$2*EXP(- CC$1 * ($B121*_c1+$C121*_c2+$D121*_c3+'Input spectra'!$Y120))</f>
        <v>1.9643092545979872E-3</v>
      </c>
      <c r="CD121">
        <f>CD$2*EXP(- CD$1 * ($B121*_c1+$C121*_c2+$D121*_c3+'Input spectra'!$Y120))</f>
        <v>1.8987522423674057E-3</v>
      </c>
      <c r="CE121">
        <f>CE$2*EXP(- CE$1 * ($B121*_c1+$C121*_c2+$D121*_c3+'Input spectra'!$Y120))</f>
        <v>1.8362884394527734E-3</v>
      </c>
      <c r="CF121">
        <f>CF$2*EXP(- CF$1 * ($B121*_c1+$C121*_c2+$D121*_c3+'Input spectra'!$Y120))</f>
        <v>1.7767216177074379E-3</v>
      </c>
      <c r="CG121">
        <f>CG$2*EXP(- CG$1 * ($B121*_c1+$C121*_c2+$D121*_c3+'Input spectra'!$Y120))</f>
        <v>1.7198715847081107E-3</v>
      </c>
      <c r="CH121">
        <f>CH$2*EXP(- CH$1 * ($B121*_c1+$C121*_c2+$D121*_c3+'Input spectra'!$Y120))</f>
        <v>1.6655725523546823E-3</v>
      </c>
      <c r="CI121">
        <f>CI$2*EXP(- CI$1 * ($B121*_c1+$C121*_c2+$D121*_c3+'Input spectra'!$Y120))</f>
        <v>1.6136717062429733E-3</v>
      </c>
      <c r="CJ121">
        <f>CJ$2*EXP(- CJ$1 * ($B121*_c1+$C121*_c2+$D121*_c3+'Input spectra'!$Y120))</f>
        <v>1.5640279466706715E-3</v>
      </c>
      <c r="CK121">
        <f>CK$2*EXP(- CK$1 * ($B121*_c1+$C121*_c2+$D121*_c3+'Input spectra'!$Y120))</f>
        <v>1.5165107770125645E-3</v>
      </c>
      <c r="CL121">
        <f>CL$2*EXP(- CL$1 * ($B121*_c1+$C121*_c2+$D121*_c3+'Input spectra'!$Y120))</f>
        <v>1.4709993191548457E-3</v>
      </c>
      <c r="CM121">
        <f>CM$2*EXP(- CM$1 * ($B121*_c1+$C121*_c2+$D121*_c3+'Input spectra'!$Y120))</f>
        <v>1.4273814389037455E-3</v>
      </c>
      <c r="CN121">
        <f>CN$2*EXP(- CN$1 * ($B121*_c1+$C121*_c2+$D121*_c3+'Input spectra'!$Y120))</f>
        <v>1.3855529669300286E-3</v>
      </c>
      <c r="CO121">
        <f>CO$2*EXP(- CO$1 * ($B121*_c1+$C121*_c2+$D121*_c3+'Input spectra'!$Y120))</f>
        <v>1.3454170029937283E-3</v>
      </c>
      <c r="CP121">
        <f>CP$2*EXP(- CP$1 * ($B121*_c1+$C121*_c2+$D121*_c3+'Input spectra'!$Y120))</f>
        <v>1.3068832930031471E-3</v>
      </c>
      <c r="CQ121">
        <f>CQ$2*EXP(- CQ$1 * ($B121*_c1+$C121*_c2+$D121*_c3+'Input spectra'!$Y120))</f>
        <v>1.2698676699696677E-3</v>
      </c>
      <c r="CR121">
        <f>CR$2*EXP(- CR$1 * ($B121*_c1+$C121*_c2+$D121*_c3+'Input spectra'!$Y120))</f>
        <v>1.2342915511814605E-3</v>
      </c>
      <c r="CS121">
        <f>CS$2*EXP(- CS$1 * ($B121*_c1+$C121*_c2+$D121*_c3+'Input spectra'!$Y120))</f>
        <v>7.9458739892625772E-4</v>
      </c>
      <c r="CT121">
        <f>CT$2*EXP(- CT$1 * ($B121*_c1+$C121*_c2+$D121*_c3+'Input spectra'!$Y120))</f>
        <v>5.160352382779194E-4</v>
      </c>
      <c r="CU121">
        <f>CU$2*EXP(- CU$1 * ($B121*_c1+$C121*_c2+$D121*_c3+'Input spectra'!$Y120))</f>
        <v>3.5733156177980135E-4</v>
      </c>
      <c r="CV121">
        <f>CV$2*EXP(- CV$1 * ($B121*_c1+$C121*_c2+$D121*_c3+'Input spectra'!$Y120))</f>
        <v>2.4855118423941773E-4</v>
      </c>
      <c r="CW121">
        <f>CW$2*EXP(- CW$1 * ($B121*_c1+$C121*_c2+$D121*_c3+'Input spectra'!$Y120))</f>
        <v>1.6969213841615445E-4</v>
      </c>
      <c r="CX121">
        <f>CX$2*EXP(- CX$1 * ($B121*_c1+$C121*_c2+$D121*_c3+'Input spectra'!$Y120))</f>
        <v>1.1153384175539903E-4</v>
      </c>
      <c r="CY121">
        <f>CY$2*EXP(- CY$1 * ($B121*_c1+$C121*_c2+$D121*_c3+'Input spectra'!$Y120))</f>
        <v>6.8871489560418068E-5</v>
      </c>
      <c r="CZ121">
        <f>CZ$2*EXP(- CZ$1 * ($B121*_c1+$C121*_c2+$D121*_c3+'Input spectra'!$Y120))</f>
        <v>3.8400618042005647E-5</v>
      </c>
      <c r="DA121">
        <f>DA$2*EXP(- DA$1 * ($B121*_c1+$C121*_c2+$D121*_c3+'Input spectra'!$Y120))</f>
        <v>1.7853723254128015E-5</v>
      </c>
      <c r="DB121">
        <f>DB$2*EXP(- DB$1 * ($B121*_c1+$C121*_c2+$D121*_c3+'Input spectra'!$Y120))</f>
        <v>5.5862282162977141E-6</v>
      </c>
      <c r="DC121">
        <f>DC$2*EXP(- DC$1 * ($B121*_c1+$C121*_c2+$D121*_c3+'Input spectra'!$Y120))</f>
        <v>3.5480171474362192E-7</v>
      </c>
      <c r="DD121">
        <f>DD$2*EXP(- DD$1 * ($B121*_c1+$C121*_c2+$D121*_c3+'Input spectra'!$Y120))</f>
        <v>0</v>
      </c>
      <c r="DE121">
        <f>DE$2*EXP(- DE$1 * ($B121*_c1+$C121*_c2+$D121*_c3+'Input spectra'!$Y120))</f>
        <v>0</v>
      </c>
      <c r="DF121">
        <f>DF$2*EXP(- DF$1 * ($B121*_c1+$C121*_c2+$D121*_c3+'Input spectra'!$Y120))</f>
        <v>0</v>
      </c>
      <c r="DG121">
        <f>DG$2*EXP(- DG$1 * ($B121*_c1+$C121*_c2+$D121*_c3+'Input spectra'!$Y120))</f>
        <v>0</v>
      </c>
      <c r="DH121">
        <f>DH$2*EXP(- DH$1 * ($B121*_c1+$C121*_c2+$D121*_c3+'Input spectra'!$Y120))</f>
        <v>0</v>
      </c>
      <c r="DI121">
        <f>DI$2*EXP(- DI$1 * ($B121*_c1+$C121*_c2+$D121*_c3+'Input spectra'!$Y120))</f>
        <v>0</v>
      </c>
      <c r="DJ121">
        <f>DJ$2*EXP(- DJ$1 * ($B121*_c1+$C121*_c2+$D121*_c3+'Input spectra'!$Y120))</f>
        <v>0</v>
      </c>
      <c r="DK121">
        <f>DK$2*EXP(- DK$1 * ($B121*_c1+$C121*_c2+$D121*_c3+'Input spectra'!$Y120))</f>
        <v>0</v>
      </c>
      <c r="DL121">
        <f>DL$2*EXP(- DL$1 * ($B121*_c1+$C121*_c2+$D121*_c3+'Input spectra'!$Y120))</f>
        <v>0</v>
      </c>
      <c r="DM121">
        <f>DM$2*EXP(- DM$1 * ($B121*_c1+$C121*_c2+$D121*_c3+'Input spectra'!$Y120))</f>
        <v>0</v>
      </c>
      <c r="DN121">
        <f>DN$2*EXP(- DN$1 * ($B121*_c1+$C121*_c2+$D121*_c3+'Input spectra'!$Y120))</f>
        <v>0</v>
      </c>
      <c r="DO121">
        <f>DO$2*EXP(- DO$1 * ($B121*_c1+$C121*_c2+$D121*_c3+'Input spectra'!$Y120))</f>
        <v>0</v>
      </c>
      <c r="DP121">
        <f>DP$2*EXP(- DP$1 * ($B121*_c1+$C121*_c2+$D121*_c3+'Input spectra'!$Y120))</f>
        <v>0</v>
      </c>
      <c r="DQ121">
        <f>DQ$2*EXP(- DQ$1 * ($B121*_c1+$C121*_c2+$D121*_c3+'Input spectra'!$Y120))</f>
        <v>0</v>
      </c>
      <c r="DR121">
        <f>DR$2*EXP(- DR$1 * ($B121*_c1+$C121*_c2+$D121*_c3+'Input spectra'!$Y120))</f>
        <v>0</v>
      </c>
      <c r="DS121">
        <f>DS$2*EXP(- DS$1 * ($B121*_c1+$C121*_c2+$D121*_c3+'Input spectra'!$Y120))</f>
        <v>0</v>
      </c>
      <c r="DT121">
        <f>DT$2*EXP(- DT$1 * ($B121*_c1+$C121*_c2+$D121*_c3+'Input spectra'!$Y120))</f>
        <v>0</v>
      </c>
      <c r="DU121">
        <f>DU$2*EXP(- DU$1 * ($B121*_c1+$C121*_c2+$D121*_c3+'Input spectra'!$Y120))</f>
        <v>0</v>
      </c>
      <c r="DV121">
        <f>DV$2*EXP(- DV$1 * ($B121*_c1+$C121*_c2+$D121*_c3+'Input spectra'!$Y120))</f>
        <v>0</v>
      </c>
      <c r="DW121">
        <f>DW$2*EXP(- DW$1 * ($B121*_c1+$C121*_c2+$D121*_c3+'Input spectra'!$Y120))</f>
        <v>0</v>
      </c>
      <c r="DX121">
        <f>DX$2*EXP(- DX$1 * ($B121*_c1+$C121*_c2+$D121*_c3+'Input spectra'!$Y120))</f>
        <v>0</v>
      </c>
      <c r="DY121">
        <f>DY$2*EXP(- DY$1 * ($B121*_c1+$C121*_c2+$D121*_c3+'Input spectra'!$Y120))</f>
        <v>0</v>
      </c>
      <c r="DZ121">
        <f>DZ$2*EXP(- DZ$1 * ($B121*_c1+$C121*_c2+$D121*_c3+'Input spectra'!$Y120))</f>
        <v>0</v>
      </c>
      <c r="EA121">
        <f>EA$2*EXP(- EA$1 * ($B121*_c1+$C121*_c2+$D121*_c3+'Input spectra'!$Y120))</f>
        <v>0</v>
      </c>
      <c r="EB121">
        <f>EB$2*EXP(- EB$1 * ($B121*_c1+$C121*_c2+$D121*_c3+'Input spectra'!$Y120))</f>
        <v>0</v>
      </c>
      <c r="EC121">
        <f>EC$2*EXP(- EC$1 * ($B121*_c1+$C121*_c2+$D121*_c3+'Input spectra'!$Y120))</f>
        <v>0</v>
      </c>
      <c r="ED121">
        <f>ED$2*EXP(- ED$1 * ($B121*_c1+$C121*_c2+$D121*_c3+'Input spectra'!$Y120))</f>
        <v>0</v>
      </c>
      <c r="EE121">
        <f>EE$2*EXP(- EE$1 * ($B121*_c1+$C121*_c2+$D121*_c3+'Input spectra'!$Y120))</f>
        <v>0</v>
      </c>
      <c r="EF121">
        <f>EF$2*EXP(- EF$1 * ($B121*_c1+$C121*_c2+$D121*_c3+'Input spectra'!$Y120))</f>
        <v>0</v>
      </c>
      <c r="EG121">
        <f>EG$2*EXP(- EG$1 * ($B121*_c1+$C121*_c2+$D121*_c3+'Input spectra'!$Y120))</f>
        <v>0</v>
      </c>
      <c r="EH121">
        <f>EH$2*EXP(- EH$1 * ($B121*_c1+$C121*_c2+$D121*_c3+'Input spectra'!$Y120))</f>
        <v>0</v>
      </c>
      <c r="EI121">
        <f>EI$2*EXP(- EI$1 * ($B121*_c1+$C121*_c2+$D121*_c3+'Input spectra'!$Y120))</f>
        <v>0</v>
      </c>
      <c r="EJ121">
        <f>EJ$2*EXP(- EJ$1 * ($B121*_c1+$C121*_c2+$D121*_c3+'Input spectra'!$Y120))</f>
        <v>0</v>
      </c>
      <c r="EK121">
        <f>EK$2*EXP(- EK$1 * ($B121*_c1+$C121*_c2+$D121*_c3+'Input spectra'!$Y120))</f>
        <v>0</v>
      </c>
      <c r="EL121">
        <f>EL$2*EXP(- EL$1 * ($B121*_c1+$C121*_c2+$D121*_c3+'Input spectra'!$Y120))</f>
        <v>0</v>
      </c>
      <c r="EM121">
        <f>EM$2*EXP(- EM$1 * ($B121*_c1+$C121*_c2+$D121*_c3+'Input spectra'!$Y120))</f>
        <v>0</v>
      </c>
      <c r="EN121">
        <f>EN$2*EXP(- EN$1 * ($B121*_c1+$C121*_c2+$D121*_c3+'Input spectra'!$Y120))</f>
        <v>0</v>
      </c>
      <c r="EO121">
        <f>EO$2*EXP(- EO$1 * ($B121*_c1+$C121*_c2+$D121*_c3+'Input spectra'!$Y120))</f>
        <v>0</v>
      </c>
      <c r="EP121">
        <f>EP$2*EXP(- EP$1 * ($B121*_c1+$C121*_c2+$D121*_c3+'Input spectra'!$Y120))</f>
        <v>0</v>
      </c>
      <c r="EQ121">
        <f>EQ$2*EXP(- EQ$1 * ($B121*_c1+$C121*_c2+$D121*_c3+'Input spectra'!$Y120))</f>
        <v>0</v>
      </c>
      <c r="ER121">
        <f>ER$2*EXP(- ER$1 * ($B121*_c1+$C121*_c2+$D121*_c3+'Input spectra'!$Y120))</f>
        <v>0</v>
      </c>
      <c r="ES121">
        <f>ES$2*EXP(- ES$1 * ($B121*_c1+$C121*_c2+$D121*_c3+'Input spectra'!$Y120))</f>
        <v>0</v>
      </c>
      <c r="ET121">
        <f>ET$2*EXP(- ET$1 * ($B121*_c1+$C121*_c2+$D121*_c3+'Input spectra'!$Y120))</f>
        <v>0</v>
      </c>
      <c r="EU121">
        <f>EU$2*EXP(- EU$1 * ($B121*_c1+$C121*_c2+$D121*_c3+'Input spectra'!$Y120))</f>
        <v>0</v>
      </c>
      <c r="EV121">
        <f>EV$2*EXP(- EV$1 * ($B121*_c1+$C121*_c2+$D121*_c3+'Input spectra'!$Y120))</f>
        <v>0</v>
      </c>
      <c r="EW121">
        <f>EW$2*EXP(- EW$1 * ($B121*_c1+$C121*_c2+$D121*_c3+'Input spectra'!$Y120))</f>
        <v>0</v>
      </c>
      <c r="EX121">
        <f>EX$2*EXP(- EX$1 * ($B121*_c1+$C121*_c2+$D121*_c3+'Input spectra'!$Y120))</f>
        <v>0</v>
      </c>
      <c r="EY121">
        <f>EY$2*EXP(- EY$1 * ($B121*_c1+$C121*_c2+$D121*_c3+'Input spectra'!$Y120))</f>
        <v>0</v>
      </c>
      <c r="FA121">
        <f t="shared" si="1"/>
        <v>0.87846097722118222</v>
      </c>
      <c r="FD121">
        <f>(1-EXP(-($B121*_c1+$C121*_c2+$D121*_c3+'Input spectra'!$Y120)*_t))/2</f>
        <v>1.1263029908389954E-2</v>
      </c>
      <c r="FE121">
        <f>LN(1-FD121)/(-($B121*_c1+$C121*_c2+$D121*_c3+'Input spectra'!$Y120))</f>
        <v>0.24857605285200143</v>
      </c>
    </row>
    <row r="122" spans="1:161" x14ac:dyDescent="0.25">
      <c r="A122">
        <v>875</v>
      </c>
      <c r="B122">
        <f>'Input spectra'!B121</f>
        <v>0</v>
      </c>
      <c r="C122">
        <f>'Input spectra'!D121</f>
        <v>0</v>
      </c>
      <c r="D122">
        <f>'Input spectra'!F121</f>
        <v>0</v>
      </c>
      <c r="E122">
        <f>E$2*EXP(- E$1 * ($B122*_c1+$C122*_c2+$D122*_c3+'Input spectra'!$Y121))</f>
        <v>2.0653927966864227E-2</v>
      </c>
      <c r="F122">
        <f>F$2*EXP(- F$1 * ($B122*_c1+$C122*_c2+$D122*_c3+'Input spectra'!$Y121))</f>
        <v>2.0410289960201295E-2</v>
      </c>
      <c r="G122">
        <f>G$2*EXP(- G$1 * ($B122*_c1+$C122*_c2+$D122*_c3+'Input spectra'!$Y121))</f>
        <v>2.0168440501840475E-2</v>
      </c>
      <c r="H122">
        <f>H$2*EXP(- H$1 * ($B122*_c1+$C122*_c2+$D122*_c3+'Input spectra'!$Y121))</f>
        <v>1.9928368364315094E-2</v>
      </c>
      <c r="I122">
        <f>I$2*EXP(- I$1 * ($B122*_c1+$C122*_c2+$D122*_c3+'Input spectra'!$Y121))</f>
        <v>1.9690062385280958E-2</v>
      </c>
      <c r="J122">
        <f>J$2*EXP(- J$1 * ($B122*_c1+$C122*_c2+$D122*_c3+'Input spectra'!$Y121))</f>
        <v>1.9453511467156296E-2</v>
      </c>
      <c r="K122">
        <f>K$2*EXP(- K$1 * ($B122*_c1+$C122*_c2+$D122*_c3+'Input spectra'!$Y121))</f>
        <v>1.9218704576763581E-2</v>
      </c>
      <c r="L122">
        <f>L$2*EXP(- L$1 * ($B122*_c1+$C122*_c2+$D122*_c3+'Input spectra'!$Y121))</f>
        <v>1.8985630744973288E-2</v>
      </c>
      <c r="M122">
        <f>M$2*EXP(- M$1 * ($B122*_c1+$C122*_c2+$D122*_c3+'Input spectra'!$Y121))</f>
        <v>1.8754279066349577E-2</v>
      </c>
      <c r="N122">
        <f>N$2*EXP(- N$1 * ($B122*_c1+$C122*_c2+$D122*_c3+'Input spectra'!$Y121))</f>
        <v>1.8524638698797845E-2</v>
      </c>
      <c r="O122">
        <f>O$2*EXP(- O$1 * ($B122*_c1+$C122*_c2+$D122*_c3+'Input spectra'!$Y121))</f>
        <v>1.8296698863214188E-2</v>
      </c>
      <c r="P122">
        <f>P$2*EXP(- P$1 * ($B122*_c1+$C122*_c2+$D122*_c3+'Input spectra'!$Y121))</f>
        <v>1.8070448843136713E-2</v>
      </c>
      <c r="Q122">
        <f>Q$2*EXP(- Q$1 * ($B122*_c1+$C122*_c2+$D122*_c3+'Input spectra'!$Y121))</f>
        <v>1.7845877984398774E-2</v>
      </c>
      <c r="R122">
        <f>R$2*EXP(- R$1 * ($B122*_c1+$C122*_c2+$D122*_c3+'Input spectra'!$Y121))</f>
        <v>1.7622975694783997E-2</v>
      </c>
      <c r="S122">
        <f>S$2*EXP(- S$1 * ($B122*_c1+$C122*_c2+$D122*_c3+'Input spectra'!$Y121))</f>
        <v>1.7401731443683198E-2</v>
      </c>
      <c r="T122">
        <f>T$2*EXP(- T$1 * ($B122*_c1+$C122*_c2+$D122*_c3+'Input spectra'!$Y121))</f>
        <v>1.7182134761753145E-2</v>
      </c>
      <c r="U122">
        <f>U$2*EXP(- U$1 * ($B122*_c1+$C122*_c2+$D122*_c3+'Input spectra'!$Y121))</f>
        <v>1.6964175240577115E-2</v>
      </c>
      <c r="V122">
        <f>V$2*EXP(- V$1 * ($B122*_c1+$C122*_c2+$D122*_c3+'Input spectra'!$Y121))</f>
        <v>1.6747842532327299E-2</v>
      </c>
      <c r="W122">
        <f>W$2*EXP(- W$1 * ($B122*_c1+$C122*_c2+$D122*_c3+'Input spectra'!$Y121))</f>
        <v>1.6533126349429002E-2</v>
      </c>
      <c r="X122">
        <f>X$2*EXP(- X$1 * ($B122*_c1+$C122*_c2+$D122*_c3+'Input spectra'!$Y121))</f>
        <v>1.6320016464226667E-2</v>
      </c>
      <c r="Y122">
        <f>Y$2*EXP(- Y$1 * ($B122*_c1+$C122*_c2+$D122*_c3+'Input spectra'!$Y121))</f>
        <v>1.6108502708651655E-2</v>
      </c>
      <c r="Z122">
        <f>Z$2*EXP(- Z$1 * ($B122*_c1+$C122*_c2+$D122*_c3+'Input spectra'!$Y121))</f>
        <v>1.5898574973891837E-2</v>
      </c>
      <c r="AA122">
        <f>AA$2*EXP(- AA$1 * ($B122*_c1+$C122*_c2+$D122*_c3+'Input spectra'!$Y121))</f>
        <v>1.5690223210062956E-2</v>
      </c>
      <c r="AB122">
        <f>AB$2*EXP(- AB$1 * ($B122*_c1+$C122*_c2+$D122*_c3+'Input spectra'!$Y121))</f>
        <v>1.5483437425881727E-2</v>
      </c>
      <c r="AC122">
        <f>AC$2*EXP(- AC$1 * ($B122*_c1+$C122*_c2+$D122*_c3+'Input spectra'!$Y121))</f>
        <v>1.5278207688340713E-2</v>
      </c>
      <c r="AD122">
        <f>AD$2*EXP(- AD$1 * ($B122*_c1+$C122*_c2+$D122*_c3+'Input spectra'!$Y121))</f>
        <v>1.5074524122384966E-2</v>
      </c>
      <c r="AE122">
        <f>AE$2*EXP(- AE$1 * ($B122*_c1+$C122*_c2+$D122*_c3+'Input spectra'!$Y121))</f>
        <v>1.4872376910590344E-2</v>
      </c>
      <c r="AF122">
        <f>AF$2*EXP(- AF$1 * ($B122*_c1+$C122*_c2+$D122*_c3+'Input spectra'!$Y121))</f>
        <v>1.4671756292843618E-2</v>
      </c>
      <c r="AG122">
        <f>AG$2*EXP(- AG$1 * ($B122*_c1+$C122*_c2+$D122*_c3+'Input spectra'!$Y121))</f>
        <v>1.4472652566024265E-2</v>
      </c>
      <c r="AH122">
        <f>AH$2*EXP(- AH$1 * ($B122*_c1+$C122*_c2+$D122*_c3+'Input spectra'!$Y121))</f>
        <v>1.4275056083687959E-2</v>
      </c>
      <c r="AI122">
        <f>AI$2*EXP(- AI$1 * ($B122*_c1+$C122*_c2+$D122*_c3+'Input spectra'!$Y121))</f>
        <v>1.40789572557518E-2</v>
      </c>
      <c r="AJ122">
        <f>AJ$2*EXP(- AJ$1 * ($B122*_c1+$C122*_c2+$D122*_c3+'Input spectra'!$Y121))</f>
        <v>1.3884346548181195E-2</v>
      </c>
      <c r="AK122">
        <f>AK$2*EXP(- AK$1 * ($B122*_c1+$C122*_c2+$D122*_c3+'Input spectra'!$Y121))</f>
        <v>1.3691214482678456E-2</v>
      </c>
      <c r="AL122">
        <f>AL$2*EXP(- AL$1 * ($B122*_c1+$C122*_c2+$D122*_c3+'Input spectra'!$Y121))</f>
        <v>1.3499551636373021E-2</v>
      </c>
      <c r="AM122">
        <f>AM$2*EXP(- AM$1 * ($B122*_c1+$C122*_c2+$D122*_c3+'Input spectra'!$Y121))</f>
        <v>1.3309348641513402E-2</v>
      </c>
      <c r="AN122">
        <f>AN$2*EXP(- AN$1 * ($B122*_c1+$C122*_c2+$D122*_c3+'Input spectra'!$Y121))</f>
        <v>1.3120596185160751E-2</v>
      </c>
      <c r="AO122">
        <f>AO$2*EXP(- AO$1 * ($B122*_c1+$C122*_c2+$D122*_c3+'Input spectra'!$Y121))</f>
        <v>1.2933285008884065E-2</v>
      </c>
      <c r="AP122">
        <f>AP$2*EXP(- AP$1 * ($B122*_c1+$C122*_c2+$D122*_c3+'Input spectra'!$Y121))</f>
        <v>1.2747405908457058E-2</v>
      </c>
      <c r="AQ122">
        <f>AQ$2*EXP(- AQ$1 * ($B122*_c1+$C122*_c2+$D122*_c3+'Input spectra'!$Y121))</f>
        <v>1.2562949733556657E-2</v>
      </c>
      <c r="AR122">
        <f>AR$2*EXP(- AR$1 * ($B122*_c1+$C122*_c2+$D122*_c3+'Input spectra'!$Y121))</f>
        <v>1.2379907387463078E-2</v>
      </c>
      <c r="AS122">
        <f>AS$2*EXP(- AS$1 * ($B122*_c1+$C122*_c2+$D122*_c3+'Input spectra'!$Y121))</f>
        <v>1.2198269826761591E-2</v>
      </c>
      <c r="AT122">
        <f>AT$2*EXP(- AT$1 * ($B122*_c1+$C122*_c2+$D122*_c3+'Input spectra'!$Y121))</f>
        <v>1.2018028061045821E-2</v>
      </c>
      <c r="AU122">
        <f>AU$2*EXP(- AU$1 * ($B122*_c1+$C122*_c2+$D122*_c3+'Input spectra'!$Y121))</f>
        <v>1.1839173152622661E-2</v>
      </c>
      <c r="AV122">
        <f>AV$2*EXP(- AV$1 * ($B122*_c1+$C122*_c2+$D122*_c3+'Input spectra'!$Y121))</f>
        <v>1.1661696216218816E-2</v>
      </c>
      <c r="AW122">
        <f>AW$2*EXP(- AW$1 * ($B122*_c1+$C122*_c2+$D122*_c3+'Input spectra'!$Y121))</f>
        <v>1.1485588418688858E-2</v>
      </c>
      <c r="AX122">
        <f>AX$2*EXP(- AX$1 * ($B122*_c1+$C122*_c2+$D122*_c3+'Input spectra'!$Y121))</f>
        <v>1.1310840978724899E-2</v>
      </c>
      <c r="AY122">
        <f>AY$2*EXP(- AY$1 * ($B122*_c1+$C122*_c2+$D122*_c3+'Input spectra'!$Y121))</f>
        <v>1.0053734206103638E-2</v>
      </c>
      <c r="AZ122">
        <f>AZ$2*EXP(- AZ$1 * ($B122*_c1+$C122*_c2+$D122*_c3+'Input spectra'!$Y121))</f>
        <v>8.5899391819872859E-3</v>
      </c>
      <c r="BA122">
        <f>BA$2*EXP(- BA$1 * ($B122*_c1+$C122*_c2+$D122*_c3+'Input spectra'!$Y121))</f>
        <v>7.7319285773457952E-3</v>
      </c>
      <c r="BB122">
        <f>BB$2*EXP(- BB$1 * ($B122*_c1+$C122*_c2+$D122*_c3+'Input spectra'!$Y121))</f>
        <v>7.0820235348010114E-3</v>
      </c>
      <c r="BC122">
        <f>BC$2*EXP(- BC$1 * ($B122*_c1+$C122*_c2+$D122*_c3+'Input spectra'!$Y121))</f>
        <v>6.5510050020504132E-3</v>
      </c>
      <c r="BD122">
        <f>BD$2*EXP(- BD$1 * ($B122*_c1+$C122*_c2+$D122*_c3+'Input spectra'!$Y121))</f>
        <v>6.10019861955225E-3</v>
      </c>
      <c r="BE122">
        <f>BE$2*EXP(- BE$1 * ($B122*_c1+$C122*_c2+$D122*_c3+'Input spectra'!$Y121))</f>
        <v>5.708412860326131E-3</v>
      </c>
      <c r="BF122">
        <f>BF$2*EXP(- BF$1 * ($B122*_c1+$C122*_c2+$D122*_c3+'Input spectra'!$Y121))</f>
        <v>5.3624368351013821E-3</v>
      </c>
      <c r="BG122">
        <f>BG$2*EXP(- BG$1 * ($B122*_c1+$C122*_c2+$D122*_c3+'Input spectra'!$Y121))</f>
        <v>5.0533256027701168E-3</v>
      </c>
      <c r="BH122">
        <f>BH$2*EXP(- BH$1 * ($B122*_c1+$C122*_c2+$D122*_c3+'Input spectra'!$Y121))</f>
        <v>4.7746641361284779E-3</v>
      </c>
      <c r="BI122">
        <f>BI$2*EXP(- BI$1 * ($B122*_c1+$C122*_c2+$D122*_c3+'Input spectra'!$Y121))</f>
        <v>4.5216530720620452E-3</v>
      </c>
      <c r="BJ122">
        <f>BJ$2*EXP(- BJ$1 * ($B122*_c1+$C122*_c2+$D122*_c3+'Input spectra'!$Y121))</f>
        <v>4.2905838078376533E-3</v>
      </c>
      <c r="BK122">
        <f>BK$2*EXP(- BK$1 * ($B122*_c1+$C122*_c2+$D122*_c3+'Input spectra'!$Y121))</f>
        <v>4.0785166796176147E-3</v>
      </c>
      <c r="BL122">
        <f>BL$2*EXP(- BL$1 * ($B122*_c1+$C122*_c2+$D122*_c3+'Input spectra'!$Y121))</f>
        <v>3.8830731743435911E-3</v>
      </c>
      <c r="BM122">
        <f>BM$2*EXP(- BM$1 * ($B122*_c1+$C122*_c2+$D122*_c3+'Input spectra'!$Y121))</f>
        <v>3.7022960336426033E-3</v>
      </c>
      <c r="BN122">
        <f>BN$2*EXP(- BN$1 * ($B122*_c1+$C122*_c2+$D122*_c3+'Input spectra'!$Y121))</f>
        <v>3.5345517538771724E-3</v>
      </c>
      <c r="BO122">
        <f>BO$2*EXP(- BO$1 * ($B122*_c1+$C122*_c2+$D122*_c3+'Input spectra'!$Y121))</f>
        <v>3.3784606326594524E-3</v>
      </c>
      <c r="BP122">
        <f>BP$2*EXP(- BP$1 * ($B122*_c1+$C122*_c2+$D122*_c3+'Input spectra'!$Y121))</f>
        <v>3.2328453238499714E-3</v>
      </c>
      <c r="BQ122">
        <f>BQ$2*EXP(- BQ$1 * ($B122*_c1+$C122*_c2+$D122*_c3+'Input spectra'!$Y121))</f>
        <v>3.0966921908782167E-3</v>
      </c>
      <c r="BR122">
        <f>BR$2*EXP(- BR$1 * ($B122*_c1+$C122*_c2+$D122*_c3+'Input spectra'!$Y121))</f>
        <v>2.969121732903176E-3</v>
      </c>
      <c r="BS122">
        <f>BS$2*EXP(- BS$1 * ($B122*_c1+$C122*_c2+$D122*_c3+'Input spectra'!$Y121))</f>
        <v>2.8493655842912755E-3</v>
      </c>
      <c r="BT122">
        <f>BT$2*EXP(- BT$1 * ($B122*_c1+$C122*_c2+$D122*_c3+'Input spectra'!$Y121))</f>
        <v>2.7367483687438039E-3</v>
      </c>
      <c r="BU122">
        <f>BU$2*EXP(- BU$1 * ($B122*_c1+$C122*_c2+$D122*_c3+'Input spectra'!$Y121))</f>
        <v>2.6306732003622485E-3</v>
      </c>
      <c r="BV122">
        <f>BV$2*EXP(- BV$1 * ($B122*_c1+$C122*_c2+$D122*_c3+'Input spectra'!$Y121))</f>
        <v>2.5306099663927038E-3</v>
      </c>
      <c r="BW122">
        <f>BW$2*EXP(- BW$1 * ($B122*_c1+$C122*_c2+$D122*_c3+'Input spectra'!$Y121))</f>
        <v>2.4360857608762363E-3</v>
      </c>
      <c r="BX122">
        <f>BX$2*EXP(- BX$1 * ($B122*_c1+$C122*_c2+$D122*_c3+'Input spectra'!$Y121))</f>
        <v>2.3466770021119726E-3</v>
      </c>
      <c r="BY122">
        <f>BY$2*EXP(- BY$1 * ($B122*_c1+$C122*_c2+$D122*_c3+'Input spectra'!$Y121))</f>
        <v>2.2620028831014578E-3</v>
      </c>
      <c r="BZ122">
        <f>BZ$2*EXP(- BZ$1 * ($B122*_c1+$C122*_c2+$D122*_c3+'Input spectra'!$Y121))</f>
        <v>2.1817198880403083E-3</v>
      </c>
      <c r="CA122">
        <f>CA$2*EXP(- CA$1 * ($B122*_c1+$C122*_c2+$D122*_c3+'Input spectra'!$Y121))</f>
        <v>2.105517169346414E-3</v>
      </c>
      <c r="CB122">
        <f>CB$2*EXP(- CB$1 * ($B122*_c1+$C122*_c2+$D122*_c3+'Input spectra'!$Y121))</f>
        <v>2.0331126252818373E-3</v>
      </c>
      <c r="CC122">
        <f>CC$2*EXP(- CC$1 * ($B122*_c1+$C122*_c2+$D122*_c3+'Input spectra'!$Y121))</f>
        <v>1.9642495524445553E-3</v>
      </c>
      <c r="CD122">
        <f>CD$2*EXP(- CD$1 * ($B122*_c1+$C122*_c2+$D122*_c3+'Input spectra'!$Y121))</f>
        <v>1.8986937733925621E-3</v>
      </c>
      <c r="CE122">
        <f>CE$2*EXP(- CE$1 * ($B122*_c1+$C122*_c2+$D122*_c3+'Input spectra'!$Y121))</f>
        <v>1.8362311596030021E-3</v>
      </c>
      <c r="CF122">
        <f>CF$2*EXP(- CF$1 * ($B122*_c1+$C122*_c2+$D122*_c3+'Input spectra'!$Y121))</f>
        <v>1.7766654854176709E-3</v>
      </c>
      <c r="CG122">
        <f>CG$2*EXP(- CG$1 * ($B122*_c1+$C122*_c2+$D122*_c3+'Input spectra'!$Y121))</f>
        <v>1.7198165607025895E-3</v>
      </c>
      <c r="CH122">
        <f>CH$2*EXP(- CH$1 * ($B122*_c1+$C122*_c2+$D122*_c3+'Input spectra'!$Y121))</f>
        <v>1.6655185994686045E-3</v>
      </c>
      <c r="CI122">
        <f>CI$2*EXP(- CI$1 * ($B122*_c1+$C122*_c2+$D122*_c3+'Input spectra'!$Y121))</f>
        <v>1.6136187892622474E-3</v>
      </c>
      <c r="CJ122">
        <f>CJ$2*EXP(- CJ$1 * ($B122*_c1+$C122*_c2+$D122*_c3+'Input spectra'!$Y121))</f>
        <v>1.5639760321875232E-3</v>
      </c>
      <c r="CK122">
        <f>CK$2*EXP(- CK$1 * ($B122*_c1+$C122*_c2+$D122*_c3+'Input spectra'!$Y121))</f>
        <v>1.5164598332950592E-3</v>
      </c>
      <c r="CL122">
        <f>CL$2*EXP(- CL$1 * ($B122*_c1+$C122*_c2+$D122*_c3+'Input spectra'!$Y121))</f>
        <v>1.4709493160286772E-3</v>
      </c>
      <c r="CM122">
        <f>CM$2*EXP(- CM$1 * ($B122*_c1+$C122*_c2+$D122*_c3+'Input spectra'!$Y121))</f>
        <v>1.4273323476448729E-3</v>
      </c>
      <c r="CN122">
        <f>CN$2*EXP(- CN$1 * ($B122*_c1+$C122*_c2+$D122*_c3+'Input spectra'!$Y121))</f>
        <v>1.3855047601669342E-3</v>
      </c>
      <c r="CO122">
        <f>CO$2*EXP(- CO$1 * ($B122*_c1+$C122*_c2+$D122*_c3+'Input spectra'!$Y121))</f>
        <v>1.3453696546182339E-3</v>
      </c>
      <c r="CP122">
        <f>CP$2*EXP(- CP$1 * ($B122*_c1+$C122*_c2+$D122*_c3+'Input spectra'!$Y121))</f>
        <v>1.3068367780888692E-3</v>
      </c>
      <c r="CQ122">
        <f>CQ$2*EXP(- CQ$1 * ($B122*_c1+$C122*_c2+$D122*_c3+'Input spectra'!$Y121))</f>
        <v>1.2698219646973027E-3</v>
      </c>
      <c r="CR122">
        <f>CR$2*EXP(- CR$1 * ($B122*_c1+$C122*_c2+$D122*_c3+'Input spectra'!$Y121))</f>
        <v>1.2342466327701993E-3</v>
      </c>
      <c r="CS122">
        <f>CS$2*EXP(- CS$1 * ($B122*_c1+$C122*_c2+$D122*_c3+'Input spectra'!$Y121))</f>
        <v>7.9455816449478011E-4</v>
      </c>
      <c r="CT122">
        <f>CT$2*EXP(- CT$1 * ($B122*_c1+$C122*_c2+$D122*_c3+'Input spectra'!$Y121))</f>
        <v>5.1601604596249759E-4</v>
      </c>
      <c r="CU122">
        <f>CU$2*EXP(- CU$1 * ($B122*_c1+$C122*_c2+$D122*_c3+'Input spectra'!$Y121))</f>
        <v>3.5731812905216064E-4</v>
      </c>
      <c r="CV122">
        <f>CV$2*EXP(- CV$1 * ($B122*_c1+$C122*_c2+$D122*_c3+'Input spectra'!$Y121))</f>
        <v>2.4854174136240773E-4</v>
      </c>
      <c r="CW122">
        <f>CW$2*EXP(- CW$1 * ($B122*_c1+$C122*_c2+$D122*_c3+'Input spectra'!$Y121))</f>
        <v>1.6968562366607322E-4</v>
      </c>
      <c r="CX122">
        <f>CX$2*EXP(- CX$1 * ($B122*_c1+$C122*_c2+$D122*_c3+'Input spectra'!$Y121))</f>
        <v>1.1152951519158752E-4</v>
      </c>
      <c r="CY122">
        <f>CY$2*EXP(- CY$1 * ($B122*_c1+$C122*_c2+$D122*_c3+'Input spectra'!$Y121))</f>
        <v>6.886879039076528E-5</v>
      </c>
      <c r="CZ122">
        <f>CZ$2*EXP(- CZ$1 * ($B122*_c1+$C122*_c2+$D122*_c3+'Input spectra'!$Y121))</f>
        <v>3.8399097711699967E-5</v>
      </c>
      <c r="DA122">
        <f>DA$2*EXP(- DA$1 * ($B122*_c1+$C122*_c2+$D122*_c3+'Input spectra'!$Y121))</f>
        <v>1.7853009262276144E-5</v>
      </c>
      <c r="DB122">
        <f>DB$2*EXP(- DB$1 * ($B122*_c1+$C122*_c2+$D122*_c3+'Input spectra'!$Y121))</f>
        <v>5.5860025823623969E-6</v>
      </c>
      <c r="DC122">
        <f>DC$2*EXP(- DC$1 * ($B122*_c1+$C122*_c2+$D122*_c3+'Input spectra'!$Y121))</f>
        <v>3.5478724202344975E-7</v>
      </c>
      <c r="DD122">
        <f>DD$2*EXP(- DD$1 * ($B122*_c1+$C122*_c2+$D122*_c3+'Input spectra'!$Y121))</f>
        <v>0</v>
      </c>
      <c r="DE122">
        <f>DE$2*EXP(- DE$1 * ($B122*_c1+$C122*_c2+$D122*_c3+'Input spectra'!$Y121))</f>
        <v>0</v>
      </c>
      <c r="DF122">
        <f>DF$2*EXP(- DF$1 * ($B122*_c1+$C122*_c2+$D122*_c3+'Input spectra'!$Y121))</f>
        <v>0</v>
      </c>
      <c r="DG122">
        <f>DG$2*EXP(- DG$1 * ($B122*_c1+$C122*_c2+$D122*_c3+'Input spectra'!$Y121))</f>
        <v>0</v>
      </c>
      <c r="DH122">
        <f>DH$2*EXP(- DH$1 * ($B122*_c1+$C122*_c2+$D122*_c3+'Input spectra'!$Y121))</f>
        <v>0</v>
      </c>
      <c r="DI122">
        <f>DI$2*EXP(- DI$1 * ($B122*_c1+$C122*_c2+$D122*_c3+'Input spectra'!$Y121))</f>
        <v>0</v>
      </c>
      <c r="DJ122">
        <f>DJ$2*EXP(- DJ$1 * ($B122*_c1+$C122*_c2+$D122*_c3+'Input spectra'!$Y121))</f>
        <v>0</v>
      </c>
      <c r="DK122">
        <f>DK$2*EXP(- DK$1 * ($B122*_c1+$C122*_c2+$D122*_c3+'Input spectra'!$Y121))</f>
        <v>0</v>
      </c>
      <c r="DL122">
        <f>DL$2*EXP(- DL$1 * ($B122*_c1+$C122*_c2+$D122*_c3+'Input spectra'!$Y121))</f>
        <v>0</v>
      </c>
      <c r="DM122">
        <f>DM$2*EXP(- DM$1 * ($B122*_c1+$C122*_c2+$D122*_c3+'Input spectra'!$Y121))</f>
        <v>0</v>
      </c>
      <c r="DN122">
        <f>DN$2*EXP(- DN$1 * ($B122*_c1+$C122*_c2+$D122*_c3+'Input spectra'!$Y121))</f>
        <v>0</v>
      </c>
      <c r="DO122">
        <f>DO$2*EXP(- DO$1 * ($B122*_c1+$C122*_c2+$D122*_c3+'Input spectra'!$Y121))</f>
        <v>0</v>
      </c>
      <c r="DP122">
        <f>DP$2*EXP(- DP$1 * ($B122*_c1+$C122*_c2+$D122*_c3+'Input spectra'!$Y121))</f>
        <v>0</v>
      </c>
      <c r="DQ122">
        <f>DQ$2*EXP(- DQ$1 * ($B122*_c1+$C122*_c2+$D122*_c3+'Input spectra'!$Y121))</f>
        <v>0</v>
      </c>
      <c r="DR122">
        <f>DR$2*EXP(- DR$1 * ($B122*_c1+$C122*_c2+$D122*_c3+'Input spectra'!$Y121))</f>
        <v>0</v>
      </c>
      <c r="DS122">
        <f>DS$2*EXP(- DS$1 * ($B122*_c1+$C122*_c2+$D122*_c3+'Input spectra'!$Y121))</f>
        <v>0</v>
      </c>
      <c r="DT122">
        <f>DT$2*EXP(- DT$1 * ($B122*_c1+$C122*_c2+$D122*_c3+'Input spectra'!$Y121))</f>
        <v>0</v>
      </c>
      <c r="DU122">
        <f>DU$2*EXP(- DU$1 * ($B122*_c1+$C122*_c2+$D122*_c3+'Input spectra'!$Y121))</f>
        <v>0</v>
      </c>
      <c r="DV122">
        <f>DV$2*EXP(- DV$1 * ($B122*_c1+$C122*_c2+$D122*_c3+'Input spectra'!$Y121))</f>
        <v>0</v>
      </c>
      <c r="DW122">
        <f>DW$2*EXP(- DW$1 * ($B122*_c1+$C122*_c2+$D122*_c3+'Input spectra'!$Y121))</f>
        <v>0</v>
      </c>
      <c r="DX122">
        <f>DX$2*EXP(- DX$1 * ($B122*_c1+$C122*_c2+$D122*_c3+'Input spectra'!$Y121))</f>
        <v>0</v>
      </c>
      <c r="DY122">
        <f>DY$2*EXP(- DY$1 * ($B122*_c1+$C122*_c2+$D122*_c3+'Input spectra'!$Y121))</f>
        <v>0</v>
      </c>
      <c r="DZ122">
        <f>DZ$2*EXP(- DZ$1 * ($B122*_c1+$C122*_c2+$D122*_c3+'Input spectra'!$Y121))</f>
        <v>0</v>
      </c>
      <c r="EA122">
        <f>EA$2*EXP(- EA$1 * ($B122*_c1+$C122*_c2+$D122*_c3+'Input spectra'!$Y121))</f>
        <v>0</v>
      </c>
      <c r="EB122">
        <f>EB$2*EXP(- EB$1 * ($B122*_c1+$C122*_c2+$D122*_c3+'Input spectra'!$Y121))</f>
        <v>0</v>
      </c>
      <c r="EC122">
        <f>EC$2*EXP(- EC$1 * ($B122*_c1+$C122*_c2+$D122*_c3+'Input spectra'!$Y121))</f>
        <v>0</v>
      </c>
      <c r="ED122">
        <f>ED$2*EXP(- ED$1 * ($B122*_c1+$C122*_c2+$D122*_c3+'Input spectra'!$Y121))</f>
        <v>0</v>
      </c>
      <c r="EE122">
        <f>EE$2*EXP(- EE$1 * ($B122*_c1+$C122*_c2+$D122*_c3+'Input spectra'!$Y121))</f>
        <v>0</v>
      </c>
      <c r="EF122">
        <f>EF$2*EXP(- EF$1 * ($B122*_c1+$C122*_c2+$D122*_c3+'Input spectra'!$Y121))</f>
        <v>0</v>
      </c>
      <c r="EG122">
        <f>EG$2*EXP(- EG$1 * ($B122*_c1+$C122*_c2+$D122*_c3+'Input spectra'!$Y121))</f>
        <v>0</v>
      </c>
      <c r="EH122">
        <f>EH$2*EXP(- EH$1 * ($B122*_c1+$C122*_c2+$D122*_c3+'Input spectra'!$Y121))</f>
        <v>0</v>
      </c>
      <c r="EI122">
        <f>EI$2*EXP(- EI$1 * ($B122*_c1+$C122*_c2+$D122*_c3+'Input spectra'!$Y121))</f>
        <v>0</v>
      </c>
      <c r="EJ122">
        <f>EJ$2*EXP(- EJ$1 * ($B122*_c1+$C122*_c2+$D122*_c3+'Input spectra'!$Y121))</f>
        <v>0</v>
      </c>
      <c r="EK122">
        <f>EK$2*EXP(- EK$1 * ($B122*_c1+$C122*_c2+$D122*_c3+'Input spectra'!$Y121))</f>
        <v>0</v>
      </c>
      <c r="EL122">
        <f>EL$2*EXP(- EL$1 * ($B122*_c1+$C122*_c2+$D122*_c3+'Input spectra'!$Y121))</f>
        <v>0</v>
      </c>
      <c r="EM122">
        <f>EM$2*EXP(- EM$1 * ($B122*_c1+$C122*_c2+$D122*_c3+'Input spectra'!$Y121))</f>
        <v>0</v>
      </c>
      <c r="EN122">
        <f>EN$2*EXP(- EN$1 * ($B122*_c1+$C122*_c2+$D122*_c3+'Input spectra'!$Y121))</f>
        <v>0</v>
      </c>
      <c r="EO122">
        <f>EO$2*EXP(- EO$1 * ($B122*_c1+$C122*_c2+$D122*_c3+'Input spectra'!$Y121))</f>
        <v>0</v>
      </c>
      <c r="EP122">
        <f>EP$2*EXP(- EP$1 * ($B122*_c1+$C122*_c2+$D122*_c3+'Input spectra'!$Y121))</f>
        <v>0</v>
      </c>
      <c r="EQ122">
        <f>EQ$2*EXP(- EQ$1 * ($B122*_c1+$C122*_c2+$D122*_c3+'Input spectra'!$Y121))</f>
        <v>0</v>
      </c>
      <c r="ER122">
        <f>ER$2*EXP(- ER$1 * ($B122*_c1+$C122*_c2+$D122*_c3+'Input spectra'!$Y121))</f>
        <v>0</v>
      </c>
      <c r="ES122">
        <f>ES$2*EXP(- ES$1 * ($B122*_c1+$C122*_c2+$D122*_c3+'Input spectra'!$Y121))</f>
        <v>0</v>
      </c>
      <c r="ET122">
        <f>ET$2*EXP(- ET$1 * ($B122*_c1+$C122*_c2+$D122*_c3+'Input spectra'!$Y121))</f>
        <v>0</v>
      </c>
      <c r="EU122">
        <f>EU$2*EXP(- EU$1 * ($B122*_c1+$C122*_c2+$D122*_c3+'Input spectra'!$Y121))</f>
        <v>0</v>
      </c>
      <c r="EV122">
        <f>EV$2*EXP(- EV$1 * ($B122*_c1+$C122*_c2+$D122*_c3+'Input spectra'!$Y121))</f>
        <v>0</v>
      </c>
      <c r="EW122">
        <f>EW$2*EXP(- EW$1 * ($B122*_c1+$C122*_c2+$D122*_c3+'Input spectra'!$Y121))</f>
        <v>0</v>
      </c>
      <c r="EX122">
        <f>EX$2*EXP(- EX$1 * ($B122*_c1+$C122*_c2+$D122*_c3+'Input spectra'!$Y121))</f>
        <v>0</v>
      </c>
      <c r="EY122">
        <f>EY$2*EXP(- EY$1 * ($B122*_c1+$C122*_c2+$D122*_c3+'Input spectra'!$Y121))</f>
        <v>0</v>
      </c>
      <c r="FA122">
        <f t="shared" si="1"/>
        <v>0.87845133088760874</v>
      </c>
      <c r="FD122">
        <f>(1-EXP(-($B122*_c1+$C122*_c2+$D122*_c3+'Input spectra'!$Y121)*_t))/2</f>
        <v>1.1264007185897373E-2</v>
      </c>
      <c r="FE122">
        <f>LN(1-FD122)/(-($B122*_c1+$C122*_c2+$D122*_c3+'Input spectra'!$Y121))</f>
        <v>0.24857592788510485</v>
      </c>
    </row>
    <row r="123" spans="1:161" x14ac:dyDescent="0.25">
      <c r="A123">
        <v>880</v>
      </c>
      <c r="B123">
        <f>'Input spectra'!B122</f>
        <v>0</v>
      </c>
      <c r="C123">
        <f>'Input spectra'!D122</f>
        <v>0</v>
      </c>
      <c r="D123">
        <f>'Input spectra'!F122</f>
        <v>0</v>
      </c>
      <c r="E123">
        <f>E$2*EXP(- E$1 * ($B123*_c1+$C123*_c2+$D123*_c3+'Input spectra'!$Y122))</f>
        <v>2.0653927966864227E-2</v>
      </c>
      <c r="F123">
        <f>F$2*EXP(- F$1 * ($B123*_c1+$C123*_c2+$D123*_c3+'Input spectra'!$Y122))</f>
        <v>2.0410281797719438E-2</v>
      </c>
      <c r="G123">
        <f>G$2*EXP(- G$1 * ($B123*_c1+$C123*_c2+$D123*_c3+'Input spectra'!$Y122))</f>
        <v>2.016842437032083E-2</v>
      </c>
      <c r="H123">
        <f>H$2*EXP(- H$1 * ($B123*_c1+$C123*_c2+$D123*_c3+'Input spectra'!$Y122))</f>
        <v>1.992834445506925E-2</v>
      </c>
      <c r="I123">
        <f>I$2*EXP(- I$1 * ($B123*_c1+$C123*_c2+$D123*_c3+'Input spectra'!$Y122))</f>
        <v>1.9690030887505896E-2</v>
      </c>
      <c r="J123">
        <f>J$2*EXP(- J$1 * ($B123*_c1+$C123*_c2+$D123*_c3+'Input spectra'!$Y122))</f>
        <v>1.9453472567952101E-2</v>
      </c>
      <c r="K123">
        <f>K$2*EXP(- K$1 * ($B123*_c1+$C123*_c2+$D123*_c3+'Input spectra'!$Y122))</f>
        <v>1.9218658461151058E-2</v>
      </c>
      <c r="L123">
        <f>L$2*EXP(- L$1 * ($B123*_c1+$C123*_c2+$D123*_c3+'Input spectra'!$Y122))</f>
        <v>1.8985577595911424E-2</v>
      </c>
      <c r="M123">
        <f>M$2*EXP(- M$1 * ($B123*_c1+$C123*_c2+$D123*_c3+'Input spectra'!$Y122))</f>
        <v>1.8754219064752886E-2</v>
      </c>
      <c r="N123">
        <f>N$2*EXP(- N$1 * ($B123*_c1+$C123*_c2+$D123*_c3+'Input spectra'!$Y122))</f>
        <v>1.8524572023553593E-2</v>
      </c>
      <c r="O123">
        <f>O$2*EXP(- O$1 * ($B123*_c1+$C123*_c2+$D123*_c3+'Input spectra'!$Y122))</f>
        <v>1.8296625691199483E-2</v>
      </c>
      <c r="P123">
        <f>P$2*EXP(- P$1 * ($B123*_c1+$C123*_c2+$D123*_c3+'Input spectra'!$Y122))</f>
        <v>1.807036934923547E-2</v>
      </c>
      <c r="Q123">
        <f>Q$2*EXP(- Q$1 * ($B123*_c1+$C123*_c2+$D123*_c3+'Input spectra'!$Y122))</f>
        <v>1.7845792341518566E-2</v>
      </c>
      <c r="R123">
        <f>R$2*EXP(- R$1 * ($B123*_c1+$C123*_c2+$D123*_c3+'Input spectra'!$Y122))</f>
        <v>1.7622884073872778E-2</v>
      </c>
      <c r="S123">
        <f>S$2*EXP(- S$1 * ($B123*_c1+$C123*_c2+$D123*_c3+'Input spectra'!$Y122))</f>
        <v>1.7401634013745903E-2</v>
      </c>
      <c r="T123">
        <f>T$2*EXP(- T$1 * ($B123*_c1+$C123*_c2+$D123*_c3+'Input spectra'!$Y122))</f>
        <v>1.7182031689868166E-2</v>
      </c>
      <c r="U123">
        <f>U$2*EXP(- U$1 * ($B123*_c1+$C123*_c2+$D123*_c3+'Input spectra'!$Y122))</f>
        <v>1.6964066691912666E-2</v>
      </c>
      <c r="V123">
        <f>V$2*EXP(- V$1 * ($B123*_c1+$C123*_c2+$D123*_c3+'Input spectra'!$Y122))</f>
        <v>1.6747728670157645E-2</v>
      </c>
      <c r="W123">
        <f>W$2*EXP(- W$1 * ($B123*_c1+$C123*_c2+$D123*_c3+'Input spectra'!$Y122))</f>
        <v>1.6533007335150594E-2</v>
      </c>
      <c r="X123">
        <f>X$2*EXP(- X$1 * ($B123*_c1+$C123*_c2+$D123*_c3+'Input spectra'!$Y122))</f>
        <v>1.6319892457374134E-2</v>
      </c>
      <c r="Y123">
        <f>Y$2*EXP(- Y$1 * ($B123*_c1+$C123*_c2+$D123*_c3+'Input spectra'!$Y122))</f>
        <v>1.6108373866913699E-2</v>
      </c>
      <c r="Z123">
        <f>Z$2*EXP(- Z$1 * ($B123*_c1+$C123*_c2+$D123*_c3+'Input spectra'!$Y122))</f>
        <v>1.5898441453126997E-2</v>
      </c>
      <c r="AA123">
        <f>AA$2*EXP(- AA$1 * ($B123*_c1+$C123*_c2+$D123*_c3+'Input spectra'!$Y122))</f>
        <v>1.5690085164315262E-2</v>
      </c>
      <c r="AB123">
        <f>AB$2*EXP(- AB$1 * ($B123*_c1+$C123*_c2+$D123*_c3+'Input spectra'!$Y122))</f>
        <v>1.5483295007396231E-2</v>
      </c>
      <c r="AC123">
        <f>AC$2*EXP(- AC$1 * ($B123*_c1+$C123*_c2+$D123*_c3+'Input spectra'!$Y122))</f>
        <v>1.5278061047578935E-2</v>
      </c>
      <c r="AD123">
        <f>AD$2*EXP(- AD$1 * ($B123*_c1+$C123*_c2+$D123*_c3+'Input spectra'!$Y122))</f>
        <v>1.5074373408040184E-2</v>
      </c>
      <c r="AE123">
        <f>AE$2*EXP(- AE$1 * ($B123*_c1+$C123*_c2+$D123*_c3+'Input spectra'!$Y122))</f>
        <v>1.4872222269602805E-2</v>
      </c>
      <c r="AF123">
        <f>AF$2*EXP(- AF$1 * ($B123*_c1+$C123*_c2+$D123*_c3+'Input spectra'!$Y122))</f>
        <v>1.4671597870415623E-2</v>
      </c>
      <c r="AG123">
        <f>AG$2*EXP(- AG$1 * ($B123*_c1+$C123*_c2+$D123*_c3+'Input spectra'!$Y122))</f>
        <v>1.4472490505635142E-2</v>
      </c>
      <c r="AH123">
        <f>AH$2*EXP(- AH$1 * ($B123*_c1+$C123*_c2+$D123*_c3+'Input spectra'!$Y122))</f>
        <v>1.4274890527108931E-2</v>
      </c>
      <c r="AI123">
        <f>AI$2*EXP(- AI$1 * ($B123*_c1+$C123*_c2+$D123*_c3+'Input spectra'!$Y122))</f>
        <v>1.4078788343060745E-2</v>
      </c>
      <c r="AJ123">
        <f>AJ$2*EXP(- AJ$1 * ($B123*_c1+$C123*_c2+$D123*_c3+'Input spectra'!$Y122))</f>
        <v>1.3884174417777289E-2</v>
      </c>
      <c r="AK123">
        <f>AK$2*EXP(- AK$1 * ($B123*_c1+$C123*_c2+$D123*_c3+'Input spectra'!$Y122))</f>
        <v>1.3691039271296708E-2</v>
      </c>
      <c r="AL123">
        <f>AL$2*EXP(- AL$1 * ($B123*_c1+$C123*_c2+$D123*_c3+'Input spectra'!$Y122))</f>
        <v>1.3499373479098714E-2</v>
      </c>
      <c r="AM123">
        <f>AM$2*EXP(- AM$1 * ($B123*_c1+$C123*_c2+$D123*_c3+'Input spectra'!$Y122))</f>
        <v>1.3309167671796417E-2</v>
      </c>
      <c r="AN123">
        <f>AN$2*EXP(- AN$1 * ($B123*_c1+$C123*_c2+$D123*_c3+'Input spectra'!$Y122))</f>
        <v>1.3120412534829779E-2</v>
      </c>
      <c r="AO123">
        <f>AO$2*EXP(- AO$1 * ($B123*_c1+$C123*_c2+$D123*_c3+'Input spectra'!$Y122))</f>
        <v>1.2933098808160726E-2</v>
      </c>
      <c r="AP123">
        <f>AP$2*EXP(- AP$1 * ($B123*_c1+$C123*_c2+$D123*_c3+'Input spectra'!$Y122))</f>
        <v>1.274721728596992E-2</v>
      </c>
      <c r="AQ123">
        <f>AQ$2*EXP(- AQ$1 * ($B123*_c1+$C123*_c2+$D123*_c3+'Input spectra'!$Y122))</f>
        <v>1.2562758816355119E-2</v>
      </c>
      <c r="AR123">
        <f>AR$2*EXP(- AR$1 * ($B123*_c1+$C123*_c2+$D123*_c3+'Input spectra'!$Y122))</f>
        <v>1.2379714301031196E-2</v>
      </c>
      <c r="AS123">
        <f>AS$2*EXP(- AS$1 * ($B123*_c1+$C123*_c2+$D123*_c3+'Input spectra'!$Y122))</f>
        <v>1.2198074695031765E-2</v>
      </c>
      <c r="AT123">
        <f>AT$2*EXP(- AT$1 * ($B123*_c1+$C123*_c2+$D123*_c3+'Input spectra'!$Y122))</f>
        <v>1.2017831006412396E-2</v>
      </c>
      <c r="AU123">
        <f>AU$2*EXP(- AU$1 * ($B123*_c1+$C123*_c2+$D123*_c3+'Input spectra'!$Y122))</f>
        <v>1.1838974295955429E-2</v>
      </c>
      <c r="AV123">
        <f>AV$2*EXP(- AV$1 * ($B123*_c1+$C123*_c2+$D123*_c3+'Input spectra'!$Y122))</f>
        <v>1.1661495676876408E-2</v>
      </c>
      <c r="AW123">
        <f>AW$2*EXP(- AW$1 * ($B123*_c1+$C123*_c2+$D123*_c3+'Input spectra'!$Y122))</f>
        <v>1.148538631453204E-2</v>
      </c>
      <c r="AX123">
        <f>AX$2*EXP(- AX$1 * ($B123*_c1+$C123*_c2+$D123*_c3+'Input spectra'!$Y122))</f>
        <v>1.1310637426129779E-2</v>
      </c>
      <c r="AY123">
        <f>AY$2*EXP(- AY$1 * ($B123*_c1+$C123*_c2+$D123*_c3+'Input spectra'!$Y122))</f>
        <v>1.0053549256085792E-2</v>
      </c>
      <c r="AZ123">
        <f>AZ$2*EXP(- AZ$1 * ($B123*_c1+$C123*_c2+$D123*_c3+'Input spectra'!$Y122))</f>
        <v>8.589777724939773E-3</v>
      </c>
      <c r="BA123">
        <f>BA$2*EXP(- BA$1 * ($B123*_c1+$C123*_c2+$D123*_c3+'Input spectra'!$Y122))</f>
        <v>7.7317801554263477E-3</v>
      </c>
      <c r="BB123">
        <f>BB$2*EXP(- BB$1 * ($B123*_c1+$C123*_c2+$D123*_c3+'Input spectra'!$Y122))</f>
        <v>7.0818847562554715E-3</v>
      </c>
      <c r="BC123">
        <f>BC$2*EXP(- BC$1 * ($B123*_c1+$C123*_c2+$D123*_c3+'Input spectra'!$Y122))</f>
        <v>6.5508740094588199E-3</v>
      </c>
      <c r="BD123">
        <f>BD$2*EXP(- BD$1 * ($B123*_c1+$C123*_c2+$D123*_c3+'Input spectra'!$Y122))</f>
        <v>6.1000742016530576E-3</v>
      </c>
      <c r="BE123">
        <f>BE$2*EXP(- BE$1 * ($B123*_c1+$C123*_c2+$D123*_c3+'Input spectra'!$Y122))</f>
        <v>5.7082941503152256E-3</v>
      </c>
      <c r="BF123">
        <f>BF$2*EXP(- BF$1 * ($B123*_c1+$C123*_c2+$D123*_c3+'Input spectra'!$Y122))</f>
        <v>5.3623231753772184E-3</v>
      </c>
      <c r="BG123">
        <f>BG$2*EXP(- BG$1 * ($B123*_c1+$C123*_c2+$D123*_c3+'Input spectra'!$Y122))</f>
        <v>5.0532164739414565E-3</v>
      </c>
      <c r="BH123">
        <f>BH$2*EXP(- BH$1 * ($B123*_c1+$C123*_c2+$D123*_c3+'Input spectra'!$Y122))</f>
        <v>4.7745591156768026E-3</v>
      </c>
      <c r="BI123">
        <f>BI$2*EXP(- BI$1 * ($B123*_c1+$C123*_c2+$D123*_c3+'Input spectra'!$Y122))</f>
        <v>4.521551808420116E-3</v>
      </c>
      <c r="BJ123">
        <f>BJ$2*EXP(- BJ$1 * ($B123*_c1+$C123*_c2+$D123*_c3+'Input spectra'!$Y122))</f>
        <v>4.2904860032027389E-3</v>
      </c>
      <c r="BK123">
        <f>BK$2*EXP(- BK$1 * ($B123*_c1+$C123*_c2+$D123*_c3+'Input spectra'!$Y122))</f>
        <v>4.0784220780483429E-3</v>
      </c>
      <c r="BL123">
        <f>BL$2*EXP(- BL$1 * ($B123*_c1+$C123*_c2+$D123*_c3+'Input spectra'!$Y122))</f>
        <v>3.8829815532220335E-3</v>
      </c>
      <c r="BM123">
        <f>BM$2*EXP(- BM$1 * ($B123*_c1+$C123*_c2+$D123*_c3+'Input spectra'!$Y122))</f>
        <v>3.702207197371089E-3</v>
      </c>
      <c r="BN123">
        <f>BN$2*EXP(- BN$1 * ($B123*_c1+$C123*_c2+$D123*_c3+'Input spectra'!$Y122))</f>
        <v>3.5344655291112766E-3</v>
      </c>
      <c r="BO123">
        <f>BO$2*EXP(- BO$1 * ($B123*_c1+$C123*_c2+$D123*_c3+'Input spectra'!$Y122))</f>
        <v>3.3783768646280959E-3</v>
      </c>
      <c r="BP123">
        <f>BP$2*EXP(- BP$1 * ($B123*_c1+$C123*_c2+$D123*_c3+'Input spectra'!$Y122))</f>
        <v>3.2327638734641665E-3</v>
      </c>
      <c r="BQ123">
        <f>BQ$2*EXP(- BQ$1 * ($B123*_c1+$C123*_c2+$D123*_c3+'Input spectra'!$Y122))</f>
        <v>3.0966129324243325E-3</v>
      </c>
      <c r="BR123">
        <f>BR$2*EXP(- BR$1 * ($B123*_c1+$C123*_c2+$D123*_c3+'Input spectra'!$Y122))</f>
        <v>2.9690445521776188E-3</v>
      </c>
      <c r="BS123">
        <f>BS$2*EXP(- BS$1 * ($B123*_c1+$C123*_c2+$D123*_c3+'Input spectra'!$Y122))</f>
        <v>2.849290377074033E-3</v>
      </c>
      <c r="BT123">
        <f>BT$2*EXP(- BT$1 * ($B123*_c1+$C123*_c2+$D123*_c3+'Input spectra'!$Y122))</f>
        <v>2.7366750395359778E-3</v>
      </c>
      <c r="BU123">
        <f>BU$2*EXP(- BU$1 * ($B123*_c1+$C123*_c2+$D123*_c3+'Input spectra'!$Y122))</f>
        <v>2.6306016613319395E-3</v>
      </c>
      <c r="BV123">
        <f>BV$2*EXP(- BV$1 * ($B123*_c1+$C123*_c2+$D123*_c3+'Input spectra'!$Y122))</f>
        <v>2.5305401364872689E-3</v>
      </c>
      <c r="BW123">
        <f>BW$2*EXP(- BW$1 * ($B123*_c1+$C123*_c2+$D123*_c3+'Input spectra'!$Y122))</f>
        <v>2.4360175650688385E-3</v>
      </c>
      <c r="BX123">
        <f>BX$2*EXP(- BX$1 * ($B123*_c1+$C123*_c2+$D123*_c3+'Input spectra'!$Y122))</f>
        <v>2.346610370757553E-3</v>
      </c>
      <c r="BY123">
        <f>BY$2*EXP(- BY$1 * ($B123*_c1+$C123*_c2+$D123*_c3+'Input spectra'!$Y122))</f>
        <v>2.2619377513826691E-3</v>
      </c>
      <c r="BZ123">
        <f>BZ$2*EXP(- BZ$1 * ($B123*_c1+$C123*_c2+$D123*_c3+'Input spectra'!$Y122))</f>
        <v>2.1816561954880031E-3</v>
      </c>
      <c r="CA123">
        <f>CA$2*EXP(- CA$1 * ($B123*_c1+$C123*_c2+$D123*_c3+'Input spectra'!$Y122))</f>
        <v>2.1054548594223767E-3</v>
      </c>
      <c r="CB123">
        <f>CB$2*EXP(- CB$1 * ($B123*_c1+$C123*_c2+$D123*_c3+'Input spectra'!$Y122))</f>
        <v>2.0330516450138402E-3</v>
      </c>
      <c r="CC123">
        <f>CC$2*EXP(- CC$1 * ($B123*_c1+$C123*_c2+$D123*_c3+'Input spectra'!$Y122))</f>
        <v>1.964189852105678E-3</v>
      </c>
      <c r="CD123">
        <f>CD$2*EXP(- CD$1 * ($B123*_c1+$C123*_c2+$D123*_c3+'Input spectra'!$Y122))</f>
        <v>1.898635306218175E-3</v>
      </c>
      <c r="CE123">
        <f>CE$2*EXP(- CE$1 * ($B123*_c1+$C123*_c2+$D123*_c3+'Input spectra'!$Y122))</f>
        <v>1.8361738815399771E-3</v>
      </c>
      <c r="CF123">
        <f>CF$2*EXP(- CF$1 * ($B123*_c1+$C123*_c2+$D123*_c3+'Input spectra'!$Y122))</f>
        <v>1.7766093549013012E-3</v>
      </c>
      <c r="CG123">
        <f>CG$2*EXP(- CG$1 * ($B123*_c1+$C123*_c2+$D123*_c3+'Input spectra'!$Y122))</f>
        <v>1.7197615384574561E-3</v>
      </c>
      <c r="CH123">
        <f>CH$2*EXP(- CH$1 * ($B123*_c1+$C123*_c2+$D123*_c3+'Input spectra'!$Y122))</f>
        <v>1.6654646483302222E-3</v>
      </c>
      <c r="CI123">
        <f>CI$2*EXP(- CI$1 * ($B123*_c1+$C123*_c2+$D123*_c3+'Input spectra'!$Y122))</f>
        <v>1.6135658740168229E-3</v>
      </c>
      <c r="CJ123">
        <f>CJ$2*EXP(- CJ$1 * ($B123*_c1+$C123*_c2+$D123*_c3+'Input spectra'!$Y122))</f>
        <v>1.5639241194275628E-3</v>
      </c>
      <c r="CK123">
        <f>CK$2*EXP(- CK$1 * ($B123*_c1+$C123*_c2+$D123*_c3+'Input spectra'!$Y122))</f>
        <v>1.5164088912888918E-3</v>
      </c>
      <c r="CL123">
        <f>CL$2*EXP(- CL$1 * ($B123*_c1+$C123*_c2+$D123*_c3+'Input spectra'!$Y122))</f>
        <v>1.4708993146022463E-3</v>
      </c>
      <c r="CM123">
        <f>CM$2*EXP(- CM$1 * ($B123*_c1+$C123*_c2+$D123*_c3+'Input spectra'!$Y122))</f>
        <v>1.4272832580743732E-3</v>
      </c>
      <c r="CN123">
        <f>CN$2*EXP(- CN$1 * ($B123*_c1+$C123*_c2+$D123*_c3+'Input spectra'!$Y122))</f>
        <v>1.3854565550810705E-3</v>
      </c>
      <c r="CO123">
        <f>CO$2*EXP(- CO$1 * ($B123*_c1+$C123*_c2+$D123*_c3+'Input spectra'!$Y122))</f>
        <v>1.34532230790904E-3</v>
      </c>
      <c r="CP123">
        <f>CP$2*EXP(- CP$1 * ($B123*_c1+$C123*_c2+$D123*_c3+'Input spectra'!$Y122))</f>
        <v>1.3067902648301617E-3</v>
      </c>
      <c r="CQ123">
        <f>CQ$2*EXP(- CQ$1 * ($B123*_c1+$C123*_c2+$D123*_c3+'Input spectra'!$Y122))</f>
        <v>1.269776261069969E-3</v>
      </c>
      <c r="CR123">
        <f>CR$2*EXP(- CR$1 * ($B123*_c1+$C123*_c2+$D123*_c3+'Input spectra'!$Y122))</f>
        <v>1.2342017159936117E-3</v>
      </c>
      <c r="CS123">
        <f>CS$2*EXP(- CS$1 * ($B123*_c1+$C123*_c2+$D123*_c3+'Input spectra'!$Y122))</f>
        <v>7.9452893113889469E-4</v>
      </c>
      <c r="CT123">
        <f>CT$2*EXP(- CT$1 * ($B123*_c1+$C123*_c2+$D123*_c3+'Input spectra'!$Y122))</f>
        <v>5.1599685436087405E-4</v>
      </c>
      <c r="CU123">
        <f>CU$2*EXP(- CU$1 * ($B123*_c1+$C123*_c2+$D123*_c3+'Input spectra'!$Y122))</f>
        <v>3.573046968294801E-4</v>
      </c>
      <c r="CV123">
        <f>CV$2*EXP(- CV$1 * ($B123*_c1+$C123*_c2+$D123*_c3+'Input spectra'!$Y122))</f>
        <v>2.4853229884414852E-4</v>
      </c>
      <c r="CW123">
        <f>CW$2*EXP(- CW$1 * ($B123*_c1+$C123*_c2+$D123*_c3+'Input spectra'!$Y122))</f>
        <v>1.6967910916610359E-4</v>
      </c>
      <c r="CX123">
        <f>CX$2*EXP(- CX$1 * ($B123*_c1+$C123*_c2+$D123*_c3+'Input spectra'!$Y122))</f>
        <v>1.1152518879560987E-4</v>
      </c>
      <c r="CY123">
        <f>CY$2*EXP(- CY$1 * ($B123*_c1+$C123*_c2+$D123*_c3+'Input spectra'!$Y122))</f>
        <v>6.8866091326896703E-5</v>
      </c>
      <c r="CZ123">
        <f>CZ$2*EXP(- CZ$1 * ($B123*_c1+$C123*_c2+$D123*_c3+'Input spectra'!$Y122))</f>
        <v>3.839757744158615E-5</v>
      </c>
      <c r="DA123">
        <f>DA$2*EXP(- DA$1 * ($B123*_c1+$C123*_c2+$D123*_c3+'Input spectra'!$Y122))</f>
        <v>1.7852295298977668E-5</v>
      </c>
      <c r="DB123">
        <f>DB$2*EXP(- DB$1 * ($B123*_c1+$C123*_c2+$D123*_c3+'Input spectra'!$Y122))</f>
        <v>5.585776957540685E-6</v>
      </c>
      <c r="DC123">
        <f>DC$2*EXP(- DC$1 * ($B123*_c1+$C123*_c2+$D123*_c3+'Input spectra'!$Y122))</f>
        <v>3.5477276989363451E-7</v>
      </c>
      <c r="DD123">
        <f>DD$2*EXP(- DD$1 * ($B123*_c1+$C123*_c2+$D123*_c3+'Input spectra'!$Y122))</f>
        <v>0</v>
      </c>
      <c r="DE123">
        <f>DE$2*EXP(- DE$1 * ($B123*_c1+$C123*_c2+$D123*_c3+'Input spectra'!$Y122))</f>
        <v>0</v>
      </c>
      <c r="DF123">
        <f>DF$2*EXP(- DF$1 * ($B123*_c1+$C123*_c2+$D123*_c3+'Input spectra'!$Y122))</f>
        <v>0</v>
      </c>
      <c r="DG123">
        <f>DG$2*EXP(- DG$1 * ($B123*_c1+$C123*_c2+$D123*_c3+'Input spectra'!$Y122))</f>
        <v>0</v>
      </c>
      <c r="DH123">
        <f>DH$2*EXP(- DH$1 * ($B123*_c1+$C123*_c2+$D123*_c3+'Input spectra'!$Y122))</f>
        <v>0</v>
      </c>
      <c r="DI123">
        <f>DI$2*EXP(- DI$1 * ($B123*_c1+$C123*_c2+$D123*_c3+'Input spectra'!$Y122))</f>
        <v>0</v>
      </c>
      <c r="DJ123">
        <f>DJ$2*EXP(- DJ$1 * ($B123*_c1+$C123*_c2+$D123*_c3+'Input spectra'!$Y122))</f>
        <v>0</v>
      </c>
      <c r="DK123">
        <f>DK$2*EXP(- DK$1 * ($B123*_c1+$C123*_c2+$D123*_c3+'Input spectra'!$Y122))</f>
        <v>0</v>
      </c>
      <c r="DL123">
        <f>DL$2*EXP(- DL$1 * ($B123*_c1+$C123*_c2+$D123*_c3+'Input spectra'!$Y122))</f>
        <v>0</v>
      </c>
      <c r="DM123">
        <f>DM$2*EXP(- DM$1 * ($B123*_c1+$C123*_c2+$D123*_c3+'Input spectra'!$Y122))</f>
        <v>0</v>
      </c>
      <c r="DN123">
        <f>DN$2*EXP(- DN$1 * ($B123*_c1+$C123*_c2+$D123*_c3+'Input spectra'!$Y122))</f>
        <v>0</v>
      </c>
      <c r="DO123">
        <f>DO$2*EXP(- DO$1 * ($B123*_c1+$C123*_c2+$D123*_c3+'Input spectra'!$Y122))</f>
        <v>0</v>
      </c>
      <c r="DP123">
        <f>DP$2*EXP(- DP$1 * ($B123*_c1+$C123*_c2+$D123*_c3+'Input spectra'!$Y122))</f>
        <v>0</v>
      </c>
      <c r="DQ123">
        <f>DQ$2*EXP(- DQ$1 * ($B123*_c1+$C123*_c2+$D123*_c3+'Input spectra'!$Y122))</f>
        <v>0</v>
      </c>
      <c r="DR123">
        <f>DR$2*EXP(- DR$1 * ($B123*_c1+$C123*_c2+$D123*_c3+'Input spectra'!$Y122))</f>
        <v>0</v>
      </c>
      <c r="DS123">
        <f>DS$2*EXP(- DS$1 * ($B123*_c1+$C123*_c2+$D123*_c3+'Input spectra'!$Y122))</f>
        <v>0</v>
      </c>
      <c r="DT123">
        <f>DT$2*EXP(- DT$1 * ($B123*_c1+$C123*_c2+$D123*_c3+'Input spectra'!$Y122))</f>
        <v>0</v>
      </c>
      <c r="DU123">
        <f>DU$2*EXP(- DU$1 * ($B123*_c1+$C123*_c2+$D123*_c3+'Input spectra'!$Y122))</f>
        <v>0</v>
      </c>
      <c r="DV123">
        <f>DV$2*EXP(- DV$1 * ($B123*_c1+$C123*_c2+$D123*_c3+'Input spectra'!$Y122))</f>
        <v>0</v>
      </c>
      <c r="DW123">
        <f>DW$2*EXP(- DW$1 * ($B123*_c1+$C123*_c2+$D123*_c3+'Input spectra'!$Y122))</f>
        <v>0</v>
      </c>
      <c r="DX123">
        <f>DX$2*EXP(- DX$1 * ($B123*_c1+$C123*_c2+$D123*_c3+'Input spectra'!$Y122))</f>
        <v>0</v>
      </c>
      <c r="DY123">
        <f>DY$2*EXP(- DY$1 * ($B123*_c1+$C123*_c2+$D123*_c3+'Input spectra'!$Y122))</f>
        <v>0</v>
      </c>
      <c r="DZ123">
        <f>DZ$2*EXP(- DZ$1 * ($B123*_c1+$C123*_c2+$D123*_c3+'Input spectra'!$Y122))</f>
        <v>0</v>
      </c>
      <c r="EA123">
        <f>EA$2*EXP(- EA$1 * ($B123*_c1+$C123*_c2+$D123*_c3+'Input spectra'!$Y122))</f>
        <v>0</v>
      </c>
      <c r="EB123">
        <f>EB$2*EXP(- EB$1 * ($B123*_c1+$C123*_c2+$D123*_c3+'Input spectra'!$Y122))</f>
        <v>0</v>
      </c>
      <c r="EC123">
        <f>EC$2*EXP(- EC$1 * ($B123*_c1+$C123*_c2+$D123*_c3+'Input spectra'!$Y122))</f>
        <v>0</v>
      </c>
      <c r="ED123">
        <f>ED$2*EXP(- ED$1 * ($B123*_c1+$C123*_c2+$D123*_c3+'Input spectra'!$Y122))</f>
        <v>0</v>
      </c>
      <c r="EE123">
        <f>EE$2*EXP(- EE$1 * ($B123*_c1+$C123*_c2+$D123*_c3+'Input spectra'!$Y122))</f>
        <v>0</v>
      </c>
      <c r="EF123">
        <f>EF$2*EXP(- EF$1 * ($B123*_c1+$C123*_c2+$D123*_c3+'Input spectra'!$Y122))</f>
        <v>0</v>
      </c>
      <c r="EG123">
        <f>EG$2*EXP(- EG$1 * ($B123*_c1+$C123*_c2+$D123*_c3+'Input spectra'!$Y122))</f>
        <v>0</v>
      </c>
      <c r="EH123">
        <f>EH$2*EXP(- EH$1 * ($B123*_c1+$C123*_c2+$D123*_c3+'Input spectra'!$Y122))</f>
        <v>0</v>
      </c>
      <c r="EI123">
        <f>EI$2*EXP(- EI$1 * ($B123*_c1+$C123*_c2+$D123*_c3+'Input spectra'!$Y122))</f>
        <v>0</v>
      </c>
      <c r="EJ123">
        <f>EJ$2*EXP(- EJ$1 * ($B123*_c1+$C123*_c2+$D123*_c3+'Input spectra'!$Y122))</f>
        <v>0</v>
      </c>
      <c r="EK123">
        <f>EK$2*EXP(- EK$1 * ($B123*_c1+$C123*_c2+$D123*_c3+'Input spectra'!$Y122))</f>
        <v>0</v>
      </c>
      <c r="EL123">
        <f>EL$2*EXP(- EL$1 * ($B123*_c1+$C123*_c2+$D123*_c3+'Input spectra'!$Y122))</f>
        <v>0</v>
      </c>
      <c r="EM123">
        <f>EM$2*EXP(- EM$1 * ($B123*_c1+$C123*_c2+$D123*_c3+'Input spectra'!$Y122))</f>
        <v>0</v>
      </c>
      <c r="EN123">
        <f>EN$2*EXP(- EN$1 * ($B123*_c1+$C123*_c2+$D123*_c3+'Input spectra'!$Y122))</f>
        <v>0</v>
      </c>
      <c r="EO123">
        <f>EO$2*EXP(- EO$1 * ($B123*_c1+$C123*_c2+$D123*_c3+'Input spectra'!$Y122))</f>
        <v>0</v>
      </c>
      <c r="EP123">
        <f>EP$2*EXP(- EP$1 * ($B123*_c1+$C123*_c2+$D123*_c3+'Input spectra'!$Y122))</f>
        <v>0</v>
      </c>
      <c r="EQ123">
        <f>EQ$2*EXP(- EQ$1 * ($B123*_c1+$C123*_c2+$D123*_c3+'Input spectra'!$Y122))</f>
        <v>0</v>
      </c>
      <c r="ER123">
        <f>ER$2*EXP(- ER$1 * ($B123*_c1+$C123*_c2+$D123*_c3+'Input spectra'!$Y122))</f>
        <v>0</v>
      </c>
      <c r="ES123">
        <f>ES$2*EXP(- ES$1 * ($B123*_c1+$C123*_c2+$D123*_c3+'Input spectra'!$Y122))</f>
        <v>0</v>
      </c>
      <c r="ET123">
        <f>ET$2*EXP(- ET$1 * ($B123*_c1+$C123*_c2+$D123*_c3+'Input spectra'!$Y122))</f>
        <v>0</v>
      </c>
      <c r="EU123">
        <f>EU$2*EXP(- EU$1 * ($B123*_c1+$C123*_c2+$D123*_c3+'Input spectra'!$Y122))</f>
        <v>0</v>
      </c>
      <c r="EV123">
        <f>EV$2*EXP(- EV$1 * ($B123*_c1+$C123*_c2+$D123*_c3+'Input spectra'!$Y122))</f>
        <v>0</v>
      </c>
      <c r="EW123">
        <f>EW$2*EXP(- EW$1 * ($B123*_c1+$C123*_c2+$D123*_c3+'Input spectra'!$Y122))</f>
        <v>0</v>
      </c>
      <c r="EX123">
        <f>EX$2*EXP(- EX$1 * ($B123*_c1+$C123*_c2+$D123*_c3+'Input spectra'!$Y122))</f>
        <v>0</v>
      </c>
      <c r="EY123">
        <f>EY$2*EXP(- EY$1 * ($B123*_c1+$C123*_c2+$D123*_c3+'Input spectra'!$Y122))</f>
        <v>0</v>
      </c>
      <c r="FA123">
        <f t="shared" si="1"/>
        <v>0.87844168471882322</v>
      </c>
      <c r="FD123">
        <f>(1-EXP(-($B123*_c1+$C123*_c2+$D123*_c3+'Input spectra'!$Y122)*_t))/2</f>
        <v>1.1264984461450578E-2</v>
      </c>
      <c r="FE123">
        <f>LN(1-FD123)/(-($B123*_c1+$C123*_c2+$D123*_c3+'Input spectra'!$Y122))</f>
        <v>0.24857580291820855</v>
      </c>
    </row>
    <row r="124" spans="1:161" x14ac:dyDescent="0.25">
      <c r="A124">
        <v>885</v>
      </c>
      <c r="B124">
        <f>'Input spectra'!B123</f>
        <v>0</v>
      </c>
      <c r="C124">
        <f>'Input spectra'!D123</f>
        <v>0</v>
      </c>
      <c r="D124">
        <f>'Input spectra'!F123</f>
        <v>0</v>
      </c>
      <c r="E124">
        <f>E$2*EXP(- E$1 * ($B124*_c1+$C124*_c2+$D124*_c3+'Input spectra'!$Y123))</f>
        <v>2.0653927966864227E-2</v>
      </c>
      <c r="F124">
        <f>F$2*EXP(- F$1 * ($B124*_c1+$C124*_c2+$D124*_c3+'Input spectra'!$Y123))</f>
        <v>2.0410273635240849E-2</v>
      </c>
      <c r="G124">
        <f>G$2*EXP(- G$1 * ($B124*_c1+$C124*_c2+$D124*_c3+'Input spectra'!$Y123))</f>
        <v>2.0168408238814085E-2</v>
      </c>
      <c r="H124">
        <f>H$2*EXP(- H$1 * ($B124*_c1+$C124*_c2+$D124*_c3+'Input spectra'!$Y123))</f>
        <v>1.9928320545852092E-2</v>
      </c>
      <c r="I124">
        <f>I$2*EXP(- I$1 * ($B124*_c1+$C124*_c2+$D124*_c3+'Input spectra'!$Y123))</f>
        <v>1.9689999389781217E-2</v>
      </c>
      <c r="J124">
        <f>J$2*EXP(- J$1 * ($B124*_c1+$C124*_c2+$D124*_c3+'Input spectra'!$Y123))</f>
        <v>1.9453433668825692E-2</v>
      </c>
      <c r="K124">
        <f>K$2*EXP(- K$1 * ($B124*_c1+$C124*_c2+$D124*_c3+'Input spectra'!$Y123))</f>
        <v>1.9218612345649193E-2</v>
      </c>
      <c r="L124">
        <f>L$2*EXP(- L$1 * ($B124*_c1+$C124*_c2+$D124*_c3+'Input spectra'!$Y123))</f>
        <v>1.8985524446998348E-2</v>
      </c>
      <c r="M124">
        <f>M$2*EXP(- M$1 * ($B124*_c1+$C124*_c2+$D124*_c3+'Input spectra'!$Y123))</f>
        <v>1.8754159063348163E-2</v>
      </c>
      <c r="N124">
        <f>N$2*EXP(- N$1 * ($B124*_c1+$C124*_c2+$D124*_c3+'Input spectra'!$Y123))</f>
        <v>1.8524505348549325E-2</v>
      </c>
      <c r="O124">
        <f>O$2*EXP(- O$1 * ($B124*_c1+$C124*_c2+$D124*_c3+'Input spectra'!$Y123))</f>
        <v>1.8296552519477406E-2</v>
      </c>
      <c r="P124">
        <f>P$2*EXP(- P$1 * ($B124*_c1+$C124*_c2+$D124*_c3+'Input spectra'!$Y123))</f>
        <v>1.807028985568393E-2</v>
      </c>
      <c r="Q124">
        <f>Q$2*EXP(- Q$1 * ($B124*_c1+$C124*_c2+$D124*_c3+'Input spectra'!$Y123))</f>
        <v>1.7845706699049363E-2</v>
      </c>
      <c r="R124">
        <f>R$2*EXP(- R$1 * ($B124*_c1+$C124*_c2+$D124*_c3+'Input spectra'!$Y123))</f>
        <v>1.7622792453437897E-2</v>
      </c>
      <c r="S124">
        <f>S$2*EXP(- S$1 * ($B124*_c1+$C124*_c2+$D124*_c3+'Input spectra'!$Y123))</f>
        <v>1.7401536584354109E-2</v>
      </c>
      <c r="T124">
        <f>T$2*EXP(- T$1 * ($B124*_c1+$C124*_c2+$D124*_c3+'Input spectra'!$Y123))</f>
        <v>1.7181928618601496E-2</v>
      </c>
      <c r="U124">
        <f>U$2*EXP(- U$1 * ($B124*_c1+$C124*_c2+$D124*_c3+'Input spectra'!$Y123))</f>
        <v>1.6963958143942786E-2</v>
      </c>
      <c r="V124">
        <f>V$2*EXP(- V$1 * ($B124*_c1+$C124*_c2+$D124*_c3+'Input spectra'!$Y123))</f>
        <v>1.6747614808762096E-2</v>
      </c>
      <c r="W124">
        <f>W$2*EXP(- W$1 * ($B124*_c1+$C124*_c2+$D124*_c3+'Input spectra'!$Y123))</f>
        <v>1.6532888321728917E-2</v>
      </c>
      <c r="X124">
        <f>X$2*EXP(- X$1 * ($B124*_c1+$C124*_c2+$D124*_c3+'Input spectra'!$Y123))</f>
        <v>1.6319768451463865E-2</v>
      </c>
      <c r="Y124">
        <f>Y$2*EXP(- Y$1 * ($B124*_c1+$C124*_c2+$D124*_c3+'Input spectra'!$Y123))</f>
        <v>1.610824502620627E-2</v>
      </c>
      <c r="Z124">
        <f>Z$2*EXP(- Z$1 * ($B124*_c1+$C124*_c2+$D124*_c3+'Input spectra'!$Y123))</f>
        <v>1.5898307933483503E-2</v>
      </c>
      <c r="AA124">
        <f>AA$2*EXP(- AA$1 * ($B124*_c1+$C124*_c2+$D124*_c3+'Input spectra'!$Y123))</f>
        <v>1.5689947119782121E-2</v>
      </c>
      <c r="AB124">
        <f>AB$2*EXP(- AB$1 * ($B124*_c1+$C124*_c2+$D124*_c3+'Input spectra'!$Y123))</f>
        <v>1.548315259022072E-2</v>
      </c>
      <c r="AC124">
        <f>AC$2*EXP(- AC$1 * ($B124*_c1+$C124*_c2+$D124*_c3+'Input spectra'!$Y123))</f>
        <v>1.5277914408224621E-2</v>
      </c>
      <c r="AD124">
        <f>AD$2*EXP(- AD$1 * ($B124*_c1+$C124*_c2+$D124*_c3+'Input spectra'!$Y123))</f>
        <v>1.5074222695202239E-2</v>
      </c>
      <c r="AE124">
        <f>AE$2*EXP(- AE$1 * ($B124*_c1+$C124*_c2+$D124*_c3+'Input spectra'!$Y123))</f>
        <v>1.4872067630223206E-2</v>
      </c>
      <c r="AF124">
        <f>AF$2*EXP(- AF$1 * ($B124*_c1+$C124*_c2+$D124*_c3+'Input spectra'!$Y123))</f>
        <v>1.4671439449698242E-2</v>
      </c>
      <c r="AG124">
        <f>AG$2*EXP(- AG$1 * ($B124*_c1+$C124*_c2+$D124*_c3+'Input spectra'!$Y123))</f>
        <v>1.4472328447060727E-2</v>
      </c>
      <c r="AH124">
        <f>AH$2*EXP(- AH$1 * ($B124*_c1+$C124*_c2+$D124*_c3+'Input spectra'!$Y123))</f>
        <v>1.4274724972449972E-2</v>
      </c>
      <c r="AI124">
        <f>AI$2*EXP(- AI$1 * ($B124*_c1+$C124*_c2+$D124*_c3+'Input spectra'!$Y123))</f>
        <v>1.407861943239623E-2</v>
      </c>
      <c r="AJ124">
        <f>AJ$2*EXP(- AJ$1 * ($B124*_c1+$C124*_c2+$D124*_c3+'Input spectra'!$Y123))</f>
        <v>1.3884002289507362E-2</v>
      </c>
      <c r="AK124">
        <f>AK$2*EXP(- AK$1 * ($B124*_c1+$C124*_c2+$D124*_c3+'Input spectra'!$Y123))</f>
        <v>1.3690864062157207E-2</v>
      </c>
      <c r="AL124">
        <f>AL$2*EXP(- AL$1 * ($B124*_c1+$C124*_c2+$D124*_c3+'Input spectra'!$Y123))</f>
        <v>1.3499195324175603E-2</v>
      </c>
      <c r="AM124">
        <f>AM$2*EXP(- AM$1 * ($B124*_c1+$C124*_c2+$D124*_c3+'Input spectra'!$Y123))</f>
        <v>1.3308986704540114E-2</v>
      </c>
      <c r="AN124">
        <f>AN$2*EXP(- AN$1 * ($B124*_c1+$C124*_c2+$D124*_c3+'Input spectra'!$Y123))</f>
        <v>1.3120228887069384E-2</v>
      </c>
      <c r="AO124">
        <f>AO$2*EXP(- AO$1 * ($B124*_c1+$C124*_c2+$D124*_c3+'Input spectra'!$Y123))</f>
        <v>1.2932912610118131E-2</v>
      </c>
      <c r="AP124">
        <f>AP$2*EXP(- AP$1 * ($B124*_c1+$C124*_c2+$D124*_c3+'Input spectra'!$Y123))</f>
        <v>1.274702866627382E-2</v>
      </c>
      <c r="AQ124">
        <f>AQ$2*EXP(- AQ$1 * ($B124*_c1+$C124*_c2+$D124*_c3+'Input spectra'!$Y123))</f>
        <v>1.2562567902054926E-2</v>
      </c>
      <c r="AR124">
        <f>AR$2*EXP(- AR$1 * ($B124*_c1+$C124*_c2+$D124*_c3+'Input spectra'!$Y123))</f>
        <v>1.2379521217610844E-2</v>
      </c>
      <c r="AS124">
        <f>AS$2*EXP(- AS$1 * ($B124*_c1+$C124*_c2+$D124*_c3+'Input spectra'!$Y123))</f>
        <v>1.2197879566423403E-2</v>
      </c>
      <c r="AT124">
        <f>AT$2*EXP(- AT$1 * ($B124*_c1+$C124*_c2+$D124*_c3+'Input spectra'!$Y123))</f>
        <v>1.2017633955010001E-2</v>
      </c>
      <c r="AU124">
        <f>AU$2*EXP(- AU$1 * ($B124*_c1+$C124*_c2+$D124*_c3+'Input spectra'!$Y123))</f>
        <v>1.1838775442628298E-2</v>
      </c>
      <c r="AV124">
        <f>AV$2*EXP(- AV$1 * ($B124*_c1+$C124*_c2+$D124*_c3+'Input spectra'!$Y123))</f>
        <v>1.1661295140982563E-2</v>
      </c>
      <c r="AW124">
        <f>AW$2*EXP(- AW$1 * ($B124*_c1+$C124*_c2+$D124*_c3+'Input spectra'!$Y123))</f>
        <v>1.1485184213931519E-2</v>
      </c>
      <c r="AX124">
        <f>AX$2*EXP(- AX$1 * ($B124*_c1+$C124*_c2+$D124*_c3+'Input spectra'!$Y123))</f>
        <v>1.1310433877197844E-2</v>
      </c>
      <c r="AY124">
        <f>AY$2*EXP(- AY$1 * ($B124*_c1+$C124*_c2+$D124*_c3+'Input spectra'!$Y123))</f>
        <v>1.0053364309470321E-2</v>
      </c>
      <c r="AZ124">
        <f>AZ$2*EXP(- AZ$1 * ($B124*_c1+$C124*_c2+$D124*_c3+'Input spectra'!$Y123))</f>
        <v>8.5896162709270217E-3</v>
      </c>
      <c r="BA124">
        <f>BA$2*EXP(- BA$1 * ($B124*_c1+$C124*_c2+$D124*_c3+'Input spectra'!$Y123))</f>
        <v>7.7316317363560075E-3</v>
      </c>
      <c r="BB124">
        <f>BB$2*EXP(- BB$1 * ($B124*_c1+$C124*_c2+$D124*_c3+'Input spectra'!$Y123))</f>
        <v>7.0817459804294238E-3</v>
      </c>
      <c r="BC124">
        <f>BC$2*EXP(- BC$1 * ($B124*_c1+$C124*_c2+$D124*_c3+'Input spectra'!$Y123))</f>
        <v>6.5507430194865317E-3</v>
      </c>
      <c r="BD124">
        <f>BD$2*EXP(- BD$1 * ($B124*_c1+$C124*_c2+$D124*_c3+'Input spectra'!$Y123))</f>
        <v>6.0999497862914585E-3</v>
      </c>
      <c r="BE124">
        <f>BE$2*EXP(- BE$1 * ($B124*_c1+$C124*_c2+$D124*_c3+'Input spectra'!$Y123))</f>
        <v>5.7081754427729722E-3</v>
      </c>
      <c r="BF124">
        <f>BF$2*EXP(- BF$1 * ($B124*_c1+$C124*_c2+$D124*_c3+'Input spectra'!$Y123))</f>
        <v>5.3622095180621372E-3</v>
      </c>
      <c r="BG124">
        <f>BG$2*EXP(- BG$1 * ($B124*_c1+$C124*_c2+$D124*_c3+'Input spectra'!$Y123))</f>
        <v>5.0531073474694857E-3</v>
      </c>
      <c r="BH124">
        <f>BH$2*EXP(- BH$1 * ($B124*_c1+$C124*_c2+$D124*_c3+'Input spectra'!$Y123))</f>
        <v>4.774454097535092E-3</v>
      </c>
      <c r="BI124">
        <f>BI$2*EXP(- BI$1 * ($B124*_c1+$C124*_c2+$D124*_c3+'Input spectra'!$Y123))</f>
        <v>4.521450547046015E-3</v>
      </c>
      <c r="BJ124">
        <f>BJ$2*EXP(- BJ$1 * ($B124*_c1+$C124*_c2+$D124*_c3+'Input spectra'!$Y123))</f>
        <v>4.2903882007972998E-3</v>
      </c>
      <c r="BK124">
        <f>BK$2*EXP(- BK$1 * ($B124*_c1+$C124*_c2+$D124*_c3+'Input spectra'!$Y123))</f>
        <v>4.0783274786733662E-3</v>
      </c>
      <c r="BL124">
        <f>BL$2*EXP(- BL$1 * ($B124*_c1+$C124*_c2+$D124*_c3+'Input spectra'!$Y123))</f>
        <v>3.8828899342622791E-3</v>
      </c>
      <c r="BM124">
        <f>BM$2*EXP(- BM$1 * ($B124*_c1+$C124*_c2+$D124*_c3+'Input spectra'!$Y123))</f>
        <v>3.7021183632311959E-3</v>
      </c>
      <c r="BN124">
        <f>BN$2*EXP(- BN$1 * ($B124*_c1+$C124*_c2+$D124*_c3+'Input spectra'!$Y123))</f>
        <v>3.5343793064488214E-3</v>
      </c>
      <c r="BO124">
        <f>BO$2*EXP(- BO$1 * ($B124*_c1+$C124*_c2+$D124*_c3+'Input spectra'!$Y123))</f>
        <v>3.3782930986737477E-3</v>
      </c>
      <c r="BP124">
        <f>BP$2*EXP(- BP$1 * ($B124*_c1+$C124*_c2+$D124*_c3+'Input spectra'!$Y123))</f>
        <v>3.2326824251304766E-3</v>
      </c>
      <c r="BQ124">
        <f>BQ$2*EXP(- BQ$1 * ($B124*_c1+$C124*_c2+$D124*_c3+'Input spectra'!$Y123))</f>
        <v>3.0965336759990357E-3</v>
      </c>
      <c r="BR124">
        <f>BR$2*EXP(- BR$1 * ($B124*_c1+$C124*_c2+$D124*_c3+'Input spectra'!$Y123))</f>
        <v>2.9689673734583353E-3</v>
      </c>
      <c r="BS124">
        <f>BS$2*EXP(- BS$1 * ($B124*_c1+$C124*_c2+$D124*_c3+'Input spectra'!$Y123))</f>
        <v>2.8492151718418389E-3</v>
      </c>
      <c r="BT124">
        <f>BT$2*EXP(- BT$1 * ($B124*_c1+$C124*_c2+$D124*_c3+'Input spectra'!$Y123))</f>
        <v>2.7366017122929581E-3</v>
      </c>
      <c r="BU124">
        <f>BU$2*EXP(- BU$1 * ($B124*_c1+$C124*_c2+$D124*_c3+'Input spectra'!$Y123))</f>
        <v>2.6305301242470778E-3</v>
      </c>
      <c r="BV124">
        <f>BV$2*EXP(- BV$1 * ($B124*_c1+$C124*_c2+$D124*_c3+'Input spectra'!$Y123))</f>
        <v>2.5304703085087294E-3</v>
      </c>
      <c r="BW124">
        <f>BW$2*EXP(- BW$1 * ($B124*_c1+$C124*_c2+$D124*_c3+'Input spectra'!$Y123))</f>
        <v>2.4359493711705164E-3</v>
      </c>
      <c r="BX124">
        <f>BX$2*EXP(- BX$1 * ($B124*_c1+$C124*_c2+$D124*_c3+'Input spectra'!$Y123))</f>
        <v>2.34654374129506E-3</v>
      </c>
      <c r="BY124">
        <f>BY$2*EXP(- BY$1 * ($B124*_c1+$C124*_c2+$D124*_c3+'Input spectra'!$Y123))</f>
        <v>2.2618726215392734E-3</v>
      </c>
      <c r="BZ124">
        <f>BZ$2*EXP(- BZ$1 * ($B124*_c1+$C124*_c2+$D124*_c3+'Input spectra'!$Y123))</f>
        <v>2.1815925047951232E-3</v>
      </c>
      <c r="CA124">
        <f>CA$2*EXP(- CA$1 * ($B124*_c1+$C124*_c2+$D124*_c3+'Input spectra'!$Y123))</f>
        <v>2.1053925513423192E-3</v>
      </c>
      <c r="CB124">
        <f>CB$2*EXP(- CB$1 * ($B124*_c1+$C124*_c2+$D124*_c3+'Input spectra'!$Y123))</f>
        <v>2.0329906665748601E-3</v>
      </c>
      <c r="CC124">
        <f>CC$2*EXP(- CC$1 * ($B124*_c1+$C124*_c2+$D124*_c3+'Input spectra'!$Y123))</f>
        <v>1.9641301535813019E-3</v>
      </c>
      <c r="CD124">
        <f>CD$2*EXP(- CD$1 * ($B124*_c1+$C124*_c2+$D124*_c3+'Input spectra'!$Y123))</f>
        <v>1.8985768408441908E-3</v>
      </c>
      <c r="CE124">
        <f>CE$2*EXP(- CE$1 * ($B124*_c1+$C124*_c2+$D124*_c3+'Input spectra'!$Y123))</f>
        <v>1.8361166052636439E-3</v>
      </c>
      <c r="CF124">
        <f>CF$2*EXP(- CF$1 * ($B124*_c1+$C124*_c2+$D124*_c3+'Input spectra'!$Y123))</f>
        <v>1.7765532261582748E-3</v>
      </c>
      <c r="CG124">
        <f>CG$2*EXP(- CG$1 * ($B124*_c1+$C124*_c2+$D124*_c3+'Input spectra'!$Y123))</f>
        <v>1.7197065179726558E-3</v>
      </c>
      <c r="CH124">
        <f>CH$2*EXP(- CH$1 * ($B124*_c1+$C124*_c2+$D124*_c3+'Input spectra'!$Y123))</f>
        <v>1.6654106989394801E-3</v>
      </c>
      <c r="CI124">
        <f>CI$2*EXP(- CI$1 * ($B124*_c1+$C124*_c2+$D124*_c3+'Input spectra'!$Y123))</f>
        <v>1.6135129605066444E-3</v>
      </c>
      <c r="CJ124">
        <f>CJ$2*EXP(- CJ$1 * ($B124*_c1+$C124*_c2+$D124*_c3+'Input spectra'!$Y123))</f>
        <v>1.5638722083907339E-3</v>
      </c>
      <c r="CK124">
        <f>CK$2*EXP(- CK$1 * ($B124*_c1+$C124*_c2+$D124*_c3+'Input spectra'!$Y123))</f>
        <v>1.5163579509940061E-3</v>
      </c>
      <c r="CL124">
        <f>CL$2*EXP(- CL$1 * ($B124*_c1+$C124*_c2+$D124*_c3+'Input spectra'!$Y123))</f>
        <v>1.4708493148754961E-3</v>
      </c>
      <c r="CM124">
        <f>CM$2*EXP(- CM$1 * ($B124*_c1+$C124*_c2+$D124*_c3+'Input spectra'!$Y123))</f>
        <v>1.4272341701921892E-3</v>
      </c>
      <c r="CN124">
        <f>CN$2*EXP(- CN$1 * ($B124*_c1+$C124*_c2+$D124*_c3+'Input spectra'!$Y123))</f>
        <v>1.3854083516723803E-3</v>
      </c>
      <c r="CO124">
        <f>CO$2*EXP(- CO$1 * ($B124*_c1+$C124*_c2+$D124*_c3+'Input spectra'!$Y123))</f>
        <v>1.3452749628660883E-3</v>
      </c>
      <c r="CP124">
        <f>CP$2*EXP(- CP$1 * ($B124*_c1+$C124*_c2+$D124*_c3+'Input spectra'!$Y123))</f>
        <v>1.3067437532269664E-3</v>
      </c>
      <c r="CQ124">
        <f>CQ$2*EXP(- CQ$1 * ($B124*_c1+$C124*_c2+$D124*_c3+'Input spectra'!$Y123))</f>
        <v>1.2697305590876082E-3</v>
      </c>
      <c r="CR124">
        <f>CR$2*EXP(- CR$1 * ($B124*_c1+$C124*_c2+$D124*_c3+'Input spectra'!$Y123))</f>
        <v>1.2341568008516393E-3</v>
      </c>
      <c r="CS124">
        <f>CS$2*EXP(- CS$1 * ($B124*_c1+$C124*_c2+$D124*_c3+'Input spectra'!$Y123))</f>
        <v>7.9449969885856265E-4</v>
      </c>
      <c r="CT124">
        <f>CT$2*EXP(- CT$1 * ($B124*_c1+$C124*_c2+$D124*_c3+'Input spectra'!$Y123))</f>
        <v>5.1597766347302244E-4</v>
      </c>
      <c r="CU124">
        <f>CU$2*EXP(- CU$1 * ($B124*_c1+$C124*_c2+$D124*_c3+'Input spectra'!$Y123))</f>
        <v>3.5729126511174097E-4</v>
      </c>
      <c r="CV124">
        <f>CV$2*EXP(- CV$1 * ($B124*_c1+$C124*_c2+$D124*_c3+'Input spectra'!$Y123))</f>
        <v>2.4852285668462666E-4</v>
      </c>
      <c r="CW124">
        <f>CW$2*EXP(- CW$1 * ($B124*_c1+$C124*_c2+$D124*_c3+'Input spectra'!$Y123))</f>
        <v>1.6967259491623609E-4</v>
      </c>
      <c r="CX124">
        <f>CX$2*EXP(- CX$1 * ($B124*_c1+$C124*_c2+$D124*_c3+'Input spectra'!$Y123))</f>
        <v>1.1152086256745967E-4</v>
      </c>
      <c r="CY124">
        <f>CY$2*EXP(- CY$1 * ($B124*_c1+$C124*_c2+$D124*_c3+'Input spectra'!$Y123))</f>
        <v>6.8863392368808283E-5</v>
      </c>
      <c r="CZ124">
        <f>CZ$2*EXP(- CZ$1 * ($B124*_c1+$C124*_c2+$D124*_c3+'Input spectra'!$Y123))</f>
        <v>3.8396057231661823E-5</v>
      </c>
      <c r="DA124">
        <f>DA$2*EXP(- DA$1 * ($B124*_c1+$C124*_c2+$D124*_c3+'Input spectra'!$Y123))</f>
        <v>1.785158136423146E-5</v>
      </c>
      <c r="DB124">
        <f>DB$2*EXP(- DB$1 * ($B124*_c1+$C124*_c2+$D124*_c3+'Input spectra'!$Y123))</f>
        <v>5.5855513418322132E-6</v>
      </c>
      <c r="DC124">
        <f>DC$2*EXP(- DC$1 * ($B124*_c1+$C124*_c2+$D124*_c3+'Input spectra'!$Y123))</f>
        <v>3.5475829835415242E-7</v>
      </c>
      <c r="DD124">
        <f>DD$2*EXP(- DD$1 * ($B124*_c1+$C124*_c2+$D124*_c3+'Input spectra'!$Y123))</f>
        <v>0</v>
      </c>
      <c r="DE124">
        <f>DE$2*EXP(- DE$1 * ($B124*_c1+$C124*_c2+$D124*_c3+'Input spectra'!$Y123))</f>
        <v>0</v>
      </c>
      <c r="DF124">
        <f>DF$2*EXP(- DF$1 * ($B124*_c1+$C124*_c2+$D124*_c3+'Input spectra'!$Y123))</f>
        <v>0</v>
      </c>
      <c r="DG124">
        <f>DG$2*EXP(- DG$1 * ($B124*_c1+$C124*_c2+$D124*_c3+'Input spectra'!$Y123))</f>
        <v>0</v>
      </c>
      <c r="DH124">
        <f>DH$2*EXP(- DH$1 * ($B124*_c1+$C124*_c2+$D124*_c3+'Input spectra'!$Y123))</f>
        <v>0</v>
      </c>
      <c r="DI124">
        <f>DI$2*EXP(- DI$1 * ($B124*_c1+$C124*_c2+$D124*_c3+'Input spectra'!$Y123))</f>
        <v>0</v>
      </c>
      <c r="DJ124">
        <f>DJ$2*EXP(- DJ$1 * ($B124*_c1+$C124*_c2+$D124*_c3+'Input spectra'!$Y123))</f>
        <v>0</v>
      </c>
      <c r="DK124">
        <f>DK$2*EXP(- DK$1 * ($B124*_c1+$C124*_c2+$D124*_c3+'Input spectra'!$Y123))</f>
        <v>0</v>
      </c>
      <c r="DL124">
        <f>DL$2*EXP(- DL$1 * ($B124*_c1+$C124*_c2+$D124*_c3+'Input spectra'!$Y123))</f>
        <v>0</v>
      </c>
      <c r="DM124">
        <f>DM$2*EXP(- DM$1 * ($B124*_c1+$C124*_c2+$D124*_c3+'Input spectra'!$Y123))</f>
        <v>0</v>
      </c>
      <c r="DN124">
        <f>DN$2*EXP(- DN$1 * ($B124*_c1+$C124*_c2+$D124*_c3+'Input spectra'!$Y123))</f>
        <v>0</v>
      </c>
      <c r="DO124">
        <f>DO$2*EXP(- DO$1 * ($B124*_c1+$C124*_c2+$D124*_c3+'Input spectra'!$Y123))</f>
        <v>0</v>
      </c>
      <c r="DP124">
        <f>DP$2*EXP(- DP$1 * ($B124*_c1+$C124*_c2+$D124*_c3+'Input spectra'!$Y123))</f>
        <v>0</v>
      </c>
      <c r="DQ124">
        <f>DQ$2*EXP(- DQ$1 * ($B124*_c1+$C124*_c2+$D124*_c3+'Input spectra'!$Y123))</f>
        <v>0</v>
      </c>
      <c r="DR124">
        <f>DR$2*EXP(- DR$1 * ($B124*_c1+$C124*_c2+$D124*_c3+'Input spectra'!$Y123))</f>
        <v>0</v>
      </c>
      <c r="DS124">
        <f>DS$2*EXP(- DS$1 * ($B124*_c1+$C124*_c2+$D124*_c3+'Input spectra'!$Y123))</f>
        <v>0</v>
      </c>
      <c r="DT124">
        <f>DT$2*EXP(- DT$1 * ($B124*_c1+$C124*_c2+$D124*_c3+'Input spectra'!$Y123))</f>
        <v>0</v>
      </c>
      <c r="DU124">
        <f>DU$2*EXP(- DU$1 * ($B124*_c1+$C124*_c2+$D124*_c3+'Input spectra'!$Y123))</f>
        <v>0</v>
      </c>
      <c r="DV124">
        <f>DV$2*EXP(- DV$1 * ($B124*_c1+$C124*_c2+$D124*_c3+'Input spectra'!$Y123))</f>
        <v>0</v>
      </c>
      <c r="DW124">
        <f>DW$2*EXP(- DW$1 * ($B124*_c1+$C124*_c2+$D124*_c3+'Input spectra'!$Y123))</f>
        <v>0</v>
      </c>
      <c r="DX124">
        <f>DX$2*EXP(- DX$1 * ($B124*_c1+$C124*_c2+$D124*_c3+'Input spectra'!$Y123))</f>
        <v>0</v>
      </c>
      <c r="DY124">
        <f>DY$2*EXP(- DY$1 * ($B124*_c1+$C124*_c2+$D124*_c3+'Input spectra'!$Y123))</f>
        <v>0</v>
      </c>
      <c r="DZ124">
        <f>DZ$2*EXP(- DZ$1 * ($B124*_c1+$C124*_c2+$D124*_c3+'Input spectra'!$Y123))</f>
        <v>0</v>
      </c>
      <c r="EA124">
        <f>EA$2*EXP(- EA$1 * ($B124*_c1+$C124*_c2+$D124*_c3+'Input spectra'!$Y123))</f>
        <v>0</v>
      </c>
      <c r="EB124">
        <f>EB$2*EXP(- EB$1 * ($B124*_c1+$C124*_c2+$D124*_c3+'Input spectra'!$Y123))</f>
        <v>0</v>
      </c>
      <c r="EC124">
        <f>EC$2*EXP(- EC$1 * ($B124*_c1+$C124*_c2+$D124*_c3+'Input spectra'!$Y123))</f>
        <v>0</v>
      </c>
      <c r="ED124">
        <f>ED$2*EXP(- ED$1 * ($B124*_c1+$C124*_c2+$D124*_c3+'Input spectra'!$Y123))</f>
        <v>0</v>
      </c>
      <c r="EE124">
        <f>EE$2*EXP(- EE$1 * ($B124*_c1+$C124*_c2+$D124*_c3+'Input spectra'!$Y123))</f>
        <v>0</v>
      </c>
      <c r="EF124">
        <f>EF$2*EXP(- EF$1 * ($B124*_c1+$C124*_c2+$D124*_c3+'Input spectra'!$Y123))</f>
        <v>0</v>
      </c>
      <c r="EG124">
        <f>EG$2*EXP(- EG$1 * ($B124*_c1+$C124*_c2+$D124*_c3+'Input spectra'!$Y123))</f>
        <v>0</v>
      </c>
      <c r="EH124">
        <f>EH$2*EXP(- EH$1 * ($B124*_c1+$C124*_c2+$D124*_c3+'Input spectra'!$Y123))</f>
        <v>0</v>
      </c>
      <c r="EI124">
        <f>EI$2*EXP(- EI$1 * ($B124*_c1+$C124*_c2+$D124*_c3+'Input spectra'!$Y123))</f>
        <v>0</v>
      </c>
      <c r="EJ124">
        <f>EJ$2*EXP(- EJ$1 * ($B124*_c1+$C124*_c2+$D124*_c3+'Input spectra'!$Y123))</f>
        <v>0</v>
      </c>
      <c r="EK124">
        <f>EK$2*EXP(- EK$1 * ($B124*_c1+$C124*_c2+$D124*_c3+'Input spectra'!$Y123))</f>
        <v>0</v>
      </c>
      <c r="EL124">
        <f>EL$2*EXP(- EL$1 * ($B124*_c1+$C124*_c2+$D124*_c3+'Input spectra'!$Y123))</f>
        <v>0</v>
      </c>
      <c r="EM124">
        <f>EM$2*EXP(- EM$1 * ($B124*_c1+$C124*_c2+$D124*_c3+'Input spectra'!$Y123))</f>
        <v>0</v>
      </c>
      <c r="EN124">
        <f>EN$2*EXP(- EN$1 * ($B124*_c1+$C124*_c2+$D124*_c3+'Input spectra'!$Y123))</f>
        <v>0</v>
      </c>
      <c r="EO124">
        <f>EO$2*EXP(- EO$1 * ($B124*_c1+$C124*_c2+$D124*_c3+'Input spectra'!$Y123))</f>
        <v>0</v>
      </c>
      <c r="EP124">
        <f>EP$2*EXP(- EP$1 * ($B124*_c1+$C124*_c2+$D124*_c3+'Input spectra'!$Y123))</f>
        <v>0</v>
      </c>
      <c r="EQ124">
        <f>EQ$2*EXP(- EQ$1 * ($B124*_c1+$C124*_c2+$D124*_c3+'Input spectra'!$Y123))</f>
        <v>0</v>
      </c>
      <c r="ER124">
        <f>ER$2*EXP(- ER$1 * ($B124*_c1+$C124*_c2+$D124*_c3+'Input spectra'!$Y123))</f>
        <v>0</v>
      </c>
      <c r="ES124">
        <f>ES$2*EXP(- ES$1 * ($B124*_c1+$C124*_c2+$D124*_c3+'Input spectra'!$Y123))</f>
        <v>0</v>
      </c>
      <c r="ET124">
        <f>ET$2*EXP(- ET$1 * ($B124*_c1+$C124*_c2+$D124*_c3+'Input spectra'!$Y123))</f>
        <v>0</v>
      </c>
      <c r="EU124">
        <f>EU$2*EXP(- EU$1 * ($B124*_c1+$C124*_c2+$D124*_c3+'Input spectra'!$Y123))</f>
        <v>0</v>
      </c>
      <c r="EV124">
        <f>EV$2*EXP(- EV$1 * ($B124*_c1+$C124*_c2+$D124*_c3+'Input spectra'!$Y123))</f>
        <v>0</v>
      </c>
      <c r="EW124">
        <f>EW$2*EXP(- EW$1 * ($B124*_c1+$C124*_c2+$D124*_c3+'Input spectra'!$Y123))</f>
        <v>0</v>
      </c>
      <c r="EX124">
        <f>EX$2*EXP(- EX$1 * ($B124*_c1+$C124*_c2+$D124*_c3+'Input spectra'!$Y123))</f>
        <v>0</v>
      </c>
      <c r="EY124">
        <f>EY$2*EXP(- EY$1 * ($B124*_c1+$C124*_c2+$D124*_c3+'Input spectra'!$Y123))</f>
        <v>0</v>
      </c>
      <c r="FA124">
        <f t="shared" si="1"/>
        <v>0.87843203871482267</v>
      </c>
      <c r="FD124">
        <f>(1-EXP(-($B124*_c1+$C124*_c2+$D124*_c3+'Input spectra'!$Y123)*_t))/2</f>
        <v>1.1265961735049679E-2</v>
      </c>
      <c r="FE124">
        <f>LN(1-FD124)/(-($B124*_c1+$C124*_c2+$D124*_c3+'Input spectra'!$Y123))</f>
        <v>0.24857567795131782</v>
      </c>
    </row>
    <row r="125" spans="1:161" x14ac:dyDescent="0.25">
      <c r="A125">
        <v>890</v>
      </c>
      <c r="B125">
        <f>'Input spectra'!B124</f>
        <v>0</v>
      </c>
      <c r="C125">
        <f>'Input spectra'!D124</f>
        <v>0</v>
      </c>
      <c r="D125">
        <f>'Input spectra'!F124</f>
        <v>0</v>
      </c>
      <c r="E125">
        <f>E$2*EXP(- E$1 * ($B125*_c1+$C125*_c2+$D125*_c3+'Input spectra'!$Y124))</f>
        <v>2.0653927966864227E-2</v>
      </c>
      <c r="F125">
        <f>F$2*EXP(- F$1 * ($B125*_c1+$C125*_c2+$D125*_c3+'Input spectra'!$Y124))</f>
        <v>2.0410265472765522E-2</v>
      </c>
      <c r="G125">
        <f>G$2*EXP(- G$1 * ($B125*_c1+$C125*_c2+$D125*_c3+'Input spectra'!$Y124))</f>
        <v>2.0168392107320247E-2</v>
      </c>
      <c r="H125">
        <f>H$2*EXP(- H$1 * ($B125*_c1+$C125*_c2+$D125*_c3+'Input spectra'!$Y124))</f>
        <v>1.9928296636663623E-2</v>
      </c>
      <c r="I125">
        <f>I$2*EXP(- I$1 * ($B125*_c1+$C125*_c2+$D125*_c3+'Input spectra'!$Y124))</f>
        <v>1.9689967892106929E-2</v>
      </c>
      <c r="J125">
        <f>J$2*EXP(- J$1 * ($B125*_c1+$C125*_c2+$D125*_c3+'Input spectra'!$Y124))</f>
        <v>1.945339476977706E-2</v>
      </c>
      <c r="K125">
        <f>K$2*EXP(- K$1 * ($B125*_c1+$C125*_c2+$D125*_c3+'Input spectra'!$Y124))</f>
        <v>1.9218566230257979E-2</v>
      </c>
      <c r="L125">
        <f>L$2*EXP(- L$1 * ($B125*_c1+$C125*_c2+$D125*_c3+'Input spectra'!$Y124))</f>
        <v>1.8985471298234056E-2</v>
      </c>
      <c r="M125">
        <f>M$2*EXP(- M$1 * ($B125*_c1+$C125*_c2+$D125*_c3+'Input spectra'!$Y124))</f>
        <v>1.8754099062135408E-2</v>
      </c>
      <c r="N125">
        <f>N$2*EXP(- N$1 * ($B125*_c1+$C125*_c2+$D125*_c3+'Input spectra'!$Y124))</f>
        <v>1.8524438673785039E-2</v>
      </c>
      <c r="O125">
        <f>O$2*EXP(- O$1 * ($B125*_c1+$C125*_c2+$D125*_c3+'Input spectra'!$Y124))</f>
        <v>1.8296479348047956E-2</v>
      </c>
      <c r="P125">
        <f>P$2*EXP(- P$1 * ($B125*_c1+$C125*_c2+$D125*_c3+'Input spectra'!$Y124))</f>
        <v>1.8070210362482093E-2</v>
      </c>
      <c r="Q125">
        <f>Q$2*EXP(- Q$1 * ($B125*_c1+$C125*_c2+$D125*_c3+'Input spectra'!$Y124))</f>
        <v>1.7845621056991161E-2</v>
      </c>
      <c r="R125">
        <f>R$2*EXP(- R$1 * ($B125*_c1+$C125*_c2+$D125*_c3+'Input spectra'!$Y124))</f>
        <v>1.7622700833479339E-2</v>
      </c>
      <c r="S125">
        <f>S$2*EXP(- S$1 * ($B125*_c1+$C125*_c2+$D125*_c3+'Input spectra'!$Y124))</f>
        <v>1.7401439155507806E-2</v>
      </c>
      <c r="T125">
        <f>T$2*EXP(- T$1 * ($B125*_c1+$C125*_c2+$D125*_c3+'Input spectra'!$Y124))</f>
        <v>1.7181825547953125E-2</v>
      </c>
      <c r="U125">
        <f>U$2*EXP(- U$1 * ($B125*_c1+$C125*_c2+$D125*_c3+'Input spectra'!$Y124))</f>
        <v>1.6963849596667469E-2</v>
      </c>
      <c r="V125">
        <f>V$2*EXP(- V$1 * ($B125*_c1+$C125*_c2+$D125*_c3+'Input spectra'!$Y124))</f>
        <v>1.6747500948140648E-2</v>
      </c>
      <c r="W125">
        <f>W$2*EXP(- W$1 * ($B125*_c1+$C125*_c2+$D125*_c3+'Input spectra'!$Y124))</f>
        <v>1.6532769309163958E-2</v>
      </c>
      <c r="X125">
        <f>X$2*EXP(- X$1 * ($B125*_c1+$C125*_c2+$D125*_c3+'Input spectra'!$Y124))</f>
        <v>1.6319644446495845E-2</v>
      </c>
      <c r="Y125">
        <f>Y$2*EXP(- Y$1 * ($B125*_c1+$C125*_c2+$D125*_c3+'Input spectra'!$Y124))</f>
        <v>1.6108116186529353E-2</v>
      </c>
      <c r="Z125">
        <f>Z$2*EXP(- Z$1 * ($B125*_c1+$C125*_c2+$D125*_c3+'Input spectra'!$Y124))</f>
        <v>1.5898174414961344E-2</v>
      </c>
      <c r="AA125">
        <f>AA$2*EXP(- AA$1 * ($B125*_c1+$C125*_c2+$D125*_c3+'Input spectra'!$Y124))</f>
        <v>1.5689809076463519E-2</v>
      </c>
      <c r="AB125">
        <f>AB$2*EXP(- AB$1 * ($B125*_c1+$C125*_c2+$D125*_c3+'Input spectra'!$Y124))</f>
        <v>1.5483010174355175E-2</v>
      </c>
      <c r="AC125">
        <f>AC$2*EXP(- AC$1 * ($B125*_c1+$C125*_c2+$D125*_c3+'Input spectra'!$Y124))</f>
        <v>1.5277767770277754E-2</v>
      </c>
      <c r="AD125">
        <f>AD$2*EXP(- AD$1 * ($B125*_c1+$C125*_c2+$D125*_c3+'Input spectra'!$Y124))</f>
        <v>1.5074071983871109E-2</v>
      </c>
      <c r="AE125">
        <f>AE$2*EXP(- AE$1 * ($B125*_c1+$C125*_c2+$D125*_c3+'Input spectra'!$Y124))</f>
        <v>1.4871912992451521E-2</v>
      </c>
      <c r="AF125">
        <f>AF$2*EXP(- AF$1 * ($B125*_c1+$C125*_c2+$D125*_c3+'Input spectra'!$Y124))</f>
        <v>1.4671281030691449E-2</v>
      </c>
      <c r="AG125">
        <f>AG$2*EXP(- AG$1 * ($B125*_c1+$C125*_c2+$D125*_c3+'Input spectra'!$Y124))</f>
        <v>1.4472166390300989E-2</v>
      </c>
      <c r="AH125">
        <f>AH$2*EXP(- AH$1 * ($B125*_c1+$C125*_c2+$D125*_c3+'Input spectra'!$Y124))</f>
        <v>1.4274559419711046E-2</v>
      </c>
      <c r="AI125">
        <f>AI$2*EXP(- AI$1 * ($B125*_c1+$C125*_c2+$D125*_c3+'Input spectra'!$Y124))</f>
        <v>1.4078450523758222E-2</v>
      </c>
      <c r="AJ125">
        <f>AJ$2*EXP(- AJ$1 * ($B125*_c1+$C125*_c2+$D125*_c3+'Input spectra'!$Y124))</f>
        <v>1.3883830163371384E-2</v>
      </c>
      <c r="AK125">
        <f>AK$2*EXP(- AK$1 * ($B125*_c1+$C125*_c2+$D125*_c3+'Input spectra'!$Y124))</f>
        <v>1.3690688855259916E-2</v>
      </c>
      <c r="AL125">
        <f>AL$2*EXP(- AL$1 * ($B125*_c1+$C125*_c2+$D125*_c3+'Input spectra'!$Y124))</f>
        <v>1.3499017171603645E-2</v>
      </c>
      <c r="AM125">
        <f>AM$2*EXP(- AM$1 * ($B125*_c1+$C125*_c2+$D125*_c3+'Input spectra'!$Y124))</f>
        <v>1.3308805739744453E-2</v>
      </c>
      <c r="AN125">
        <f>AN$2*EXP(- AN$1 * ($B125*_c1+$C125*_c2+$D125*_c3+'Input spectra'!$Y124))</f>
        <v>1.3120045241879522E-2</v>
      </c>
      <c r="AO125">
        <f>AO$2*EXP(- AO$1 * ($B125*_c1+$C125*_c2+$D125*_c3+'Input spectra'!$Y124))</f>
        <v>1.2932726414756224E-2</v>
      </c>
      <c r="AP125">
        <f>AP$2*EXP(- AP$1 * ($B125*_c1+$C125*_c2+$D125*_c3+'Input spectra'!$Y124))</f>
        <v>1.2746840049368706E-2</v>
      </c>
      <c r="AQ125">
        <f>AQ$2*EXP(- AQ$1 * ($B125*_c1+$C125*_c2+$D125*_c3+'Input spectra'!$Y124))</f>
        <v>1.2562376990656023E-2</v>
      </c>
      <c r="AR125">
        <f>AR$2*EXP(- AR$1 * ($B125*_c1+$C125*_c2+$D125*_c3+'Input spectra'!$Y124))</f>
        <v>1.2379328137201958E-2</v>
      </c>
      <c r="AS125">
        <f>AS$2*EXP(- AS$1 * ($B125*_c1+$C125*_c2+$D125*_c3+'Input spectra'!$Y124))</f>
        <v>1.2197684440936444E-2</v>
      </c>
      <c r="AT125">
        <f>AT$2*EXP(- AT$1 * ($B125*_c1+$C125*_c2+$D125*_c3+'Input spectra'!$Y124))</f>
        <v>1.2017436906838572E-2</v>
      </c>
      <c r="AU125">
        <f>AU$2*EXP(- AU$1 * ($B125*_c1+$C125*_c2+$D125*_c3+'Input spectra'!$Y124))</f>
        <v>1.1838576592641203E-2</v>
      </c>
      <c r="AV125">
        <f>AV$2*EXP(- AV$1 * ($B125*_c1+$C125*_c2+$D125*_c3+'Input spectra'!$Y124))</f>
        <v>1.1661094608537209E-2</v>
      </c>
      <c r="AW125">
        <f>AW$2*EXP(- AW$1 * ($B125*_c1+$C125*_c2+$D125*_c3+'Input spectra'!$Y124))</f>
        <v>1.148498211688722E-2</v>
      </c>
      <c r="AX125">
        <f>AX$2*EXP(- AX$1 * ($B125*_c1+$C125*_c2+$D125*_c3+'Input spectra'!$Y124))</f>
        <v>1.1310230331929018E-2</v>
      </c>
      <c r="AY125">
        <f>AY$2*EXP(- AY$1 * ($B125*_c1+$C125*_c2+$D125*_c3+'Input spectra'!$Y124))</f>
        <v>1.005317936625715E-2</v>
      </c>
      <c r="AZ125">
        <f>AZ$2*EXP(- AZ$1 * ($B125*_c1+$C125*_c2+$D125*_c3+'Input spectra'!$Y124))</f>
        <v>8.5894548199489662E-3</v>
      </c>
      <c r="BA125">
        <f>BA$2*EXP(- BA$1 * ($B125*_c1+$C125*_c2+$D125*_c3+'Input spectra'!$Y124))</f>
        <v>7.7314833201347129E-3</v>
      </c>
      <c r="BB125">
        <f>BB$2*EXP(- BB$1 * ($B125*_c1+$C125*_c2+$D125*_c3+'Input spectra'!$Y124))</f>
        <v>7.0816072073228084E-3</v>
      </c>
      <c r="BC125">
        <f>BC$2*EXP(- BC$1 * ($B125*_c1+$C125*_c2+$D125*_c3+'Input spectra'!$Y124))</f>
        <v>6.5506120321334894E-3</v>
      </c>
      <c r="BD125">
        <f>BD$2*EXP(- BD$1 * ($B125*_c1+$C125*_c2+$D125*_c3+'Input spectra'!$Y124))</f>
        <v>6.0998253734673973E-3</v>
      </c>
      <c r="BE125">
        <f>BE$2*EXP(- BE$1 * ($B125*_c1+$C125*_c2+$D125*_c3+'Input spectra'!$Y124))</f>
        <v>5.7080567376993135E-3</v>
      </c>
      <c r="BF125">
        <f>BF$2*EXP(- BF$1 * ($B125*_c1+$C125*_c2+$D125*_c3+'Input spectra'!$Y124))</f>
        <v>5.3620958631560812E-3</v>
      </c>
      <c r="BG125">
        <f>BG$2*EXP(- BG$1 * ($B125*_c1+$C125*_c2+$D125*_c3+'Input spectra'!$Y124))</f>
        <v>5.0529982233541481E-3</v>
      </c>
      <c r="BH125">
        <f>BH$2*EXP(- BH$1 * ($B125*_c1+$C125*_c2+$D125*_c3+'Input spectra'!$Y124))</f>
        <v>4.7743490817032897E-3</v>
      </c>
      <c r="BI125">
        <f>BI$2*EXP(- BI$1 * ($B125*_c1+$C125*_c2+$D125*_c3+'Input spectra'!$Y124))</f>
        <v>4.5213492879396877E-3</v>
      </c>
      <c r="BJ125">
        <f>BJ$2*EXP(- BJ$1 * ($B125*_c1+$C125*_c2+$D125*_c3+'Input spectra'!$Y124))</f>
        <v>4.2902904006212822E-3</v>
      </c>
      <c r="BK125">
        <f>BK$2*EXP(- BK$1 * ($B125*_c1+$C125*_c2+$D125*_c3+'Input spectra'!$Y124))</f>
        <v>4.0782328814926274E-3</v>
      </c>
      <c r="BL125">
        <f>BL$2*EXP(- BL$1 * ($B125*_c1+$C125*_c2+$D125*_c3+'Input spectra'!$Y124))</f>
        <v>3.8827983174642721E-3</v>
      </c>
      <c r="BM125">
        <f>BM$2*EXP(- BM$1 * ($B125*_c1+$C125*_c2+$D125*_c3+'Input spectra'!$Y124))</f>
        <v>3.7020295312228673E-3</v>
      </c>
      <c r="BN125">
        <f>BN$2*EXP(- BN$1 * ($B125*_c1+$C125*_c2+$D125*_c3+'Input spectra'!$Y124))</f>
        <v>3.5342930858897502E-3</v>
      </c>
      <c r="BO125">
        <f>BO$2*EXP(- BO$1 * ($B125*_c1+$C125*_c2+$D125*_c3+'Input spectra'!$Y124))</f>
        <v>3.3782093347963517E-3</v>
      </c>
      <c r="BP125">
        <f>BP$2*EXP(- BP$1 * ($B125*_c1+$C125*_c2+$D125*_c3+'Input spectra'!$Y124))</f>
        <v>3.2326009788488461E-3</v>
      </c>
      <c r="BQ125">
        <f>BQ$2*EXP(- BQ$1 * ($B125*_c1+$C125*_c2+$D125*_c3+'Input spectra'!$Y124))</f>
        <v>3.0964544216022694E-3</v>
      </c>
      <c r="BR125">
        <f>BR$2*EXP(- BR$1 * ($B125*_c1+$C125*_c2+$D125*_c3+'Input spectra'!$Y124))</f>
        <v>2.968890196745269E-3</v>
      </c>
      <c r="BS125">
        <f>BS$2*EXP(- BS$1 * ($B125*_c1+$C125*_c2+$D125*_c3+'Input spectra'!$Y124))</f>
        <v>2.8491399685946382E-3</v>
      </c>
      <c r="BT125">
        <f>BT$2*EXP(- BT$1 * ($B125*_c1+$C125*_c2+$D125*_c3+'Input spectra'!$Y124))</f>
        <v>2.7365283870146866E-3</v>
      </c>
      <c r="BU125">
        <f>BU$2*EXP(- BU$1 * ($B125*_c1+$C125*_c2+$D125*_c3+'Input spectra'!$Y124))</f>
        <v>2.6304585891076082E-3</v>
      </c>
      <c r="BV125">
        <f>BV$2*EXP(- BV$1 * ($B125*_c1+$C125*_c2+$D125*_c3+'Input spectra'!$Y124))</f>
        <v>2.5304004824570282E-3</v>
      </c>
      <c r="BW125">
        <f>BW$2*EXP(- BW$1 * ($B125*_c1+$C125*_c2+$D125*_c3+'Input spectra'!$Y124))</f>
        <v>2.4358811791812133E-3</v>
      </c>
      <c r="BX125">
        <f>BX$2*EXP(- BX$1 * ($B125*_c1+$C125*_c2+$D125*_c3+'Input spectra'!$Y124))</f>
        <v>2.3464771137244366E-3</v>
      </c>
      <c r="BY125">
        <f>BY$2*EXP(- BY$1 * ($B125*_c1+$C125*_c2+$D125*_c3+'Input spectra'!$Y124))</f>
        <v>2.2618074935712132E-3</v>
      </c>
      <c r="BZ125">
        <f>BZ$2*EXP(- BZ$1 * ($B125*_c1+$C125*_c2+$D125*_c3+'Input spectra'!$Y124))</f>
        <v>2.1815288159616111E-3</v>
      </c>
      <c r="CA125">
        <f>CA$2*EXP(- CA$1 * ($B125*_c1+$C125*_c2+$D125*_c3+'Input spectra'!$Y124))</f>
        <v>2.1053302451061831E-3</v>
      </c>
      <c r="CB125">
        <f>CB$2*EXP(- CB$1 * ($B125*_c1+$C125*_c2+$D125*_c3+'Input spectra'!$Y124))</f>
        <v>2.032929689964838E-3</v>
      </c>
      <c r="CC125">
        <f>CC$2*EXP(- CC$1 * ($B125*_c1+$C125*_c2+$D125*_c3+'Input spectra'!$Y124))</f>
        <v>1.9640704568713693E-3</v>
      </c>
      <c r="CD125">
        <f>CD$2*EXP(- CD$1 * ($B125*_c1+$C125*_c2+$D125*_c3+'Input spectra'!$Y124))</f>
        <v>1.8985183772705508E-3</v>
      </c>
      <c r="CE125">
        <f>CE$2*EXP(- CE$1 * ($B125*_c1+$C125*_c2+$D125*_c3+'Input spectra'!$Y124))</f>
        <v>1.8360593307739437E-3</v>
      </c>
      <c r="CF125">
        <f>CF$2*EXP(- CF$1 * ($B125*_c1+$C125*_c2+$D125*_c3+'Input spectra'!$Y124))</f>
        <v>1.7764970991885323E-3</v>
      </c>
      <c r="CG125">
        <f>CG$2*EXP(- CG$1 * ($B125*_c1+$C125*_c2+$D125*_c3+'Input spectra'!$Y124))</f>
        <v>1.7196514992481294E-3</v>
      </c>
      <c r="CH125">
        <f>CH$2*EXP(- CH$1 * ($B125*_c1+$C125*_c2+$D125*_c3+'Input spectra'!$Y124))</f>
        <v>1.665356751296319E-3</v>
      </c>
      <c r="CI125">
        <f>CI$2*EXP(- CI$1 * ($B125*_c1+$C125*_c2+$D125*_c3+'Input spectra'!$Y124))</f>
        <v>1.6134600487316523E-3</v>
      </c>
      <c r="CJ125">
        <f>CJ$2*EXP(- CJ$1 * ($B125*_c1+$C125*_c2+$D125*_c3+'Input spectra'!$Y124))</f>
        <v>1.5638202990769772E-3</v>
      </c>
      <c r="CK125">
        <f>CK$2*EXP(- CK$1 * ($B125*_c1+$C125*_c2+$D125*_c3+'Input spectra'!$Y124))</f>
        <v>1.516307012410342E-3</v>
      </c>
      <c r="CL125">
        <f>CL$2*EXP(- CL$1 * ($B125*_c1+$C125*_c2+$D125*_c3+'Input spectra'!$Y124))</f>
        <v>1.4707993168483666E-3</v>
      </c>
      <c r="CM125">
        <f>CM$2*EXP(- CM$1 * ($B125*_c1+$C125*_c2+$D125*_c3+'Input spectra'!$Y124))</f>
        <v>1.4271850839982603E-3</v>
      </c>
      <c r="CN125">
        <f>CN$2*EXP(- CN$1 * ($B125*_c1+$C125*_c2+$D125*_c3+'Input spectra'!$Y124))</f>
        <v>1.385360149940803E-3</v>
      </c>
      <c r="CO125">
        <f>CO$2*EXP(- CO$1 * ($B125*_c1+$C125*_c2+$D125*_c3+'Input spectra'!$Y124))</f>
        <v>1.3452276194893188E-3</v>
      </c>
      <c r="CP125">
        <f>CP$2*EXP(- CP$1 * ($B125*_c1+$C125*_c2+$D125*_c3+'Input spectra'!$Y124))</f>
        <v>1.3066972432792226E-3</v>
      </c>
      <c r="CQ125">
        <f>CQ$2*EXP(- CQ$1 * ($B125*_c1+$C125*_c2+$D125*_c3+'Input spectra'!$Y124))</f>
        <v>1.2696848587501592E-3</v>
      </c>
      <c r="CR125">
        <f>CR$2*EXP(- CR$1 * ($B125*_c1+$C125*_c2+$D125*_c3+'Input spectra'!$Y124))</f>
        <v>1.23411188734422E-3</v>
      </c>
      <c r="CS125">
        <f>CS$2*EXP(- CS$1 * ($B125*_c1+$C125*_c2+$D125*_c3+'Input spectra'!$Y124))</f>
        <v>7.9447046765374269E-4</v>
      </c>
      <c r="CT125">
        <f>CT$2*EXP(- CT$1 * ($B125*_c1+$C125*_c2+$D125*_c3+'Input spectra'!$Y124))</f>
        <v>5.1595847329891542E-4</v>
      </c>
      <c r="CU125">
        <f>CU$2*EXP(- CU$1 * ($B125*_c1+$C125*_c2+$D125*_c3+'Input spectra'!$Y124))</f>
        <v>3.5727783389892357E-4</v>
      </c>
      <c r="CV125">
        <f>CV$2*EXP(- CV$1 * ($B125*_c1+$C125*_c2+$D125*_c3+'Input spectra'!$Y124))</f>
        <v>2.485134148838281E-4</v>
      </c>
      <c r="CW125">
        <f>CW$2*EXP(- CW$1 * ($B125*_c1+$C125*_c2+$D125*_c3+'Input spectra'!$Y124))</f>
        <v>1.6966608091646083E-4</v>
      </c>
      <c r="CX125">
        <f>CX$2*EXP(- CX$1 * ($B125*_c1+$C125*_c2+$D125*_c3+'Input spectra'!$Y124))</f>
        <v>1.1151653650713019E-4</v>
      </c>
      <c r="CY125">
        <f>CY$2*EXP(- CY$1 * ($B125*_c1+$C125*_c2+$D125*_c3+'Input spectra'!$Y124))</f>
        <v>6.8860693516495724E-5</v>
      </c>
      <c r="CZ125">
        <f>CZ$2*EXP(- CZ$1 * ($B125*_c1+$C125*_c2+$D125*_c3+'Input spectra'!$Y124))</f>
        <v>3.8394537081924547E-5</v>
      </c>
      <c r="DA125">
        <f>DA$2*EXP(- DA$1 * ($B125*_c1+$C125*_c2+$D125*_c3+'Input spectra'!$Y124))</f>
        <v>1.7850867458036344E-5</v>
      </c>
      <c r="DB125">
        <f>DB$2*EXP(- DB$1 * ($B125*_c1+$C125*_c2+$D125*_c3+'Input spectra'!$Y124))</f>
        <v>5.5853257352366038E-6</v>
      </c>
      <c r="DC125">
        <f>DC$2*EXP(- DC$1 * ($B125*_c1+$C125*_c2+$D125*_c3+'Input spectra'!$Y124))</f>
        <v>3.547438274049786E-7</v>
      </c>
      <c r="DD125">
        <f>DD$2*EXP(- DD$1 * ($B125*_c1+$C125*_c2+$D125*_c3+'Input spectra'!$Y124))</f>
        <v>0</v>
      </c>
      <c r="DE125">
        <f>DE$2*EXP(- DE$1 * ($B125*_c1+$C125*_c2+$D125*_c3+'Input spectra'!$Y124))</f>
        <v>0</v>
      </c>
      <c r="DF125">
        <f>DF$2*EXP(- DF$1 * ($B125*_c1+$C125*_c2+$D125*_c3+'Input spectra'!$Y124))</f>
        <v>0</v>
      </c>
      <c r="DG125">
        <f>DG$2*EXP(- DG$1 * ($B125*_c1+$C125*_c2+$D125*_c3+'Input spectra'!$Y124))</f>
        <v>0</v>
      </c>
      <c r="DH125">
        <f>DH$2*EXP(- DH$1 * ($B125*_c1+$C125*_c2+$D125*_c3+'Input spectra'!$Y124))</f>
        <v>0</v>
      </c>
      <c r="DI125">
        <f>DI$2*EXP(- DI$1 * ($B125*_c1+$C125*_c2+$D125*_c3+'Input spectra'!$Y124))</f>
        <v>0</v>
      </c>
      <c r="DJ125">
        <f>DJ$2*EXP(- DJ$1 * ($B125*_c1+$C125*_c2+$D125*_c3+'Input spectra'!$Y124))</f>
        <v>0</v>
      </c>
      <c r="DK125">
        <f>DK$2*EXP(- DK$1 * ($B125*_c1+$C125*_c2+$D125*_c3+'Input spectra'!$Y124))</f>
        <v>0</v>
      </c>
      <c r="DL125">
        <f>DL$2*EXP(- DL$1 * ($B125*_c1+$C125*_c2+$D125*_c3+'Input spectra'!$Y124))</f>
        <v>0</v>
      </c>
      <c r="DM125">
        <f>DM$2*EXP(- DM$1 * ($B125*_c1+$C125*_c2+$D125*_c3+'Input spectra'!$Y124))</f>
        <v>0</v>
      </c>
      <c r="DN125">
        <f>DN$2*EXP(- DN$1 * ($B125*_c1+$C125*_c2+$D125*_c3+'Input spectra'!$Y124))</f>
        <v>0</v>
      </c>
      <c r="DO125">
        <f>DO$2*EXP(- DO$1 * ($B125*_c1+$C125*_c2+$D125*_c3+'Input spectra'!$Y124))</f>
        <v>0</v>
      </c>
      <c r="DP125">
        <f>DP$2*EXP(- DP$1 * ($B125*_c1+$C125*_c2+$D125*_c3+'Input spectra'!$Y124))</f>
        <v>0</v>
      </c>
      <c r="DQ125">
        <f>DQ$2*EXP(- DQ$1 * ($B125*_c1+$C125*_c2+$D125*_c3+'Input spectra'!$Y124))</f>
        <v>0</v>
      </c>
      <c r="DR125">
        <f>DR$2*EXP(- DR$1 * ($B125*_c1+$C125*_c2+$D125*_c3+'Input spectra'!$Y124))</f>
        <v>0</v>
      </c>
      <c r="DS125">
        <f>DS$2*EXP(- DS$1 * ($B125*_c1+$C125*_c2+$D125*_c3+'Input spectra'!$Y124))</f>
        <v>0</v>
      </c>
      <c r="DT125">
        <f>DT$2*EXP(- DT$1 * ($B125*_c1+$C125*_c2+$D125*_c3+'Input spectra'!$Y124))</f>
        <v>0</v>
      </c>
      <c r="DU125">
        <f>DU$2*EXP(- DU$1 * ($B125*_c1+$C125*_c2+$D125*_c3+'Input spectra'!$Y124))</f>
        <v>0</v>
      </c>
      <c r="DV125">
        <f>DV$2*EXP(- DV$1 * ($B125*_c1+$C125*_c2+$D125*_c3+'Input spectra'!$Y124))</f>
        <v>0</v>
      </c>
      <c r="DW125">
        <f>DW$2*EXP(- DW$1 * ($B125*_c1+$C125*_c2+$D125*_c3+'Input spectra'!$Y124))</f>
        <v>0</v>
      </c>
      <c r="DX125">
        <f>DX$2*EXP(- DX$1 * ($B125*_c1+$C125*_c2+$D125*_c3+'Input spectra'!$Y124))</f>
        <v>0</v>
      </c>
      <c r="DY125">
        <f>DY$2*EXP(- DY$1 * ($B125*_c1+$C125*_c2+$D125*_c3+'Input spectra'!$Y124))</f>
        <v>0</v>
      </c>
      <c r="DZ125">
        <f>DZ$2*EXP(- DZ$1 * ($B125*_c1+$C125*_c2+$D125*_c3+'Input spectra'!$Y124))</f>
        <v>0</v>
      </c>
      <c r="EA125">
        <f>EA$2*EXP(- EA$1 * ($B125*_c1+$C125*_c2+$D125*_c3+'Input spectra'!$Y124))</f>
        <v>0</v>
      </c>
      <c r="EB125">
        <f>EB$2*EXP(- EB$1 * ($B125*_c1+$C125*_c2+$D125*_c3+'Input spectra'!$Y124))</f>
        <v>0</v>
      </c>
      <c r="EC125">
        <f>EC$2*EXP(- EC$1 * ($B125*_c1+$C125*_c2+$D125*_c3+'Input spectra'!$Y124))</f>
        <v>0</v>
      </c>
      <c r="ED125">
        <f>ED$2*EXP(- ED$1 * ($B125*_c1+$C125*_c2+$D125*_c3+'Input spectra'!$Y124))</f>
        <v>0</v>
      </c>
      <c r="EE125">
        <f>EE$2*EXP(- EE$1 * ($B125*_c1+$C125*_c2+$D125*_c3+'Input spectra'!$Y124))</f>
        <v>0</v>
      </c>
      <c r="EF125">
        <f>EF$2*EXP(- EF$1 * ($B125*_c1+$C125*_c2+$D125*_c3+'Input spectra'!$Y124))</f>
        <v>0</v>
      </c>
      <c r="EG125">
        <f>EG$2*EXP(- EG$1 * ($B125*_c1+$C125*_c2+$D125*_c3+'Input spectra'!$Y124))</f>
        <v>0</v>
      </c>
      <c r="EH125">
        <f>EH$2*EXP(- EH$1 * ($B125*_c1+$C125*_c2+$D125*_c3+'Input spectra'!$Y124))</f>
        <v>0</v>
      </c>
      <c r="EI125">
        <f>EI$2*EXP(- EI$1 * ($B125*_c1+$C125*_c2+$D125*_c3+'Input spectra'!$Y124))</f>
        <v>0</v>
      </c>
      <c r="EJ125">
        <f>EJ$2*EXP(- EJ$1 * ($B125*_c1+$C125*_c2+$D125*_c3+'Input spectra'!$Y124))</f>
        <v>0</v>
      </c>
      <c r="EK125">
        <f>EK$2*EXP(- EK$1 * ($B125*_c1+$C125*_c2+$D125*_c3+'Input spectra'!$Y124))</f>
        <v>0</v>
      </c>
      <c r="EL125">
        <f>EL$2*EXP(- EL$1 * ($B125*_c1+$C125*_c2+$D125*_c3+'Input spectra'!$Y124))</f>
        <v>0</v>
      </c>
      <c r="EM125">
        <f>EM$2*EXP(- EM$1 * ($B125*_c1+$C125*_c2+$D125*_c3+'Input spectra'!$Y124))</f>
        <v>0</v>
      </c>
      <c r="EN125">
        <f>EN$2*EXP(- EN$1 * ($B125*_c1+$C125*_c2+$D125*_c3+'Input spectra'!$Y124))</f>
        <v>0</v>
      </c>
      <c r="EO125">
        <f>EO$2*EXP(- EO$1 * ($B125*_c1+$C125*_c2+$D125*_c3+'Input spectra'!$Y124))</f>
        <v>0</v>
      </c>
      <c r="EP125">
        <f>EP$2*EXP(- EP$1 * ($B125*_c1+$C125*_c2+$D125*_c3+'Input spectra'!$Y124))</f>
        <v>0</v>
      </c>
      <c r="EQ125">
        <f>EQ$2*EXP(- EQ$1 * ($B125*_c1+$C125*_c2+$D125*_c3+'Input spectra'!$Y124))</f>
        <v>0</v>
      </c>
      <c r="ER125">
        <f>ER$2*EXP(- ER$1 * ($B125*_c1+$C125*_c2+$D125*_c3+'Input spectra'!$Y124))</f>
        <v>0</v>
      </c>
      <c r="ES125">
        <f>ES$2*EXP(- ES$1 * ($B125*_c1+$C125*_c2+$D125*_c3+'Input spectra'!$Y124))</f>
        <v>0</v>
      </c>
      <c r="ET125">
        <f>ET$2*EXP(- ET$1 * ($B125*_c1+$C125*_c2+$D125*_c3+'Input spectra'!$Y124))</f>
        <v>0</v>
      </c>
      <c r="EU125">
        <f>EU$2*EXP(- EU$1 * ($B125*_c1+$C125*_c2+$D125*_c3+'Input spectra'!$Y124))</f>
        <v>0</v>
      </c>
      <c r="EV125">
        <f>EV$2*EXP(- EV$1 * ($B125*_c1+$C125*_c2+$D125*_c3+'Input spectra'!$Y124))</f>
        <v>0</v>
      </c>
      <c r="EW125">
        <f>EW$2*EXP(- EW$1 * ($B125*_c1+$C125*_c2+$D125*_c3+'Input spectra'!$Y124))</f>
        <v>0</v>
      </c>
      <c r="EX125">
        <f>EX$2*EXP(- EX$1 * ($B125*_c1+$C125*_c2+$D125*_c3+'Input spectra'!$Y124))</f>
        <v>0</v>
      </c>
      <c r="EY125">
        <f>EY$2*EXP(- EY$1 * ($B125*_c1+$C125*_c2+$D125*_c3+'Input spectra'!$Y124))</f>
        <v>0</v>
      </c>
      <c r="FA125">
        <f t="shared" si="1"/>
        <v>0.87842239287560253</v>
      </c>
      <c r="FD125">
        <f>(1-EXP(-($B125*_c1+$C125*_c2+$D125*_c3+'Input spectra'!$Y124)*_t))/2</f>
        <v>1.1266939006694621E-2</v>
      </c>
      <c r="FE125">
        <f>LN(1-FD125)/(-($B125*_c1+$C125*_c2+$D125*_c3+'Input spectra'!$Y124))</f>
        <v>0.24857555298442668</v>
      </c>
    </row>
    <row r="126" spans="1:161" x14ac:dyDescent="0.25">
      <c r="A126">
        <v>895</v>
      </c>
      <c r="B126">
        <f>'Input spectra'!B125</f>
        <v>0</v>
      </c>
      <c r="C126">
        <f>'Input spectra'!D125</f>
        <v>0</v>
      </c>
      <c r="D126">
        <f>'Input spectra'!F125</f>
        <v>0</v>
      </c>
      <c r="E126">
        <f>E$2*EXP(- E$1 * ($B126*_c1+$C126*_c2+$D126*_c3+'Input spectra'!$Y125))</f>
        <v>2.0653927966864227E-2</v>
      </c>
      <c r="F126">
        <f>F$2*EXP(- F$1 * ($B126*_c1+$C126*_c2+$D126*_c3+'Input spectra'!$Y125))</f>
        <v>2.0410257310293459E-2</v>
      </c>
      <c r="G126">
        <f>G$2*EXP(- G$1 * ($B126*_c1+$C126*_c2+$D126*_c3+'Input spectra'!$Y125))</f>
        <v>2.0168375975839311E-2</v>
      </c>
      <c r="H126">
        <f>H$2*EXP(- H$1 * ($B126*_c1+$C126*_c2+$D126*_c3+'Input spectra'!$Y125))</f>
        <v>1.9928272727503835E-2</v>
      </c>
      <c r="I126">
        <f>I$2*EXP(- I$1 * ($B126*_c1+$C126*_c2+$D126*_c3+'Input spectra'!$Y125))</f>
        <v>1.9689936394483024E-2</v>
      </c>
      <c r="J126">
        <f>J$2*EXP(- J$1 * ($B126*_c1+$C126*_c2+$D126*_c3+'Input spectra'!$Y125))</f>
        <v>1.9453355870806217E-2</v>
      </c>
      <c r="K126">
        <f>K$2*EXP(- K$1 * ($B126*_c1+$C126*_c2+$D126*_c3+'Input spectra'!$Y125))</f>
        <v>1.9218520114977419E-2</v>
      </c>
      <c r="L126">
        <f>L$2*EXP(- L$1 * ($B126*_c1+$C126*_c2+$D126*_c3+'Input spectra'!$Y125))</f>
        <v>1.8985418149618554E-2</v>
      </c>
      <c r="M126">
        <f>M$2*EXP(- M$1 * ($B126*_c1+$C126*_c2+$D126*_c3+'Input spectra'!$Y125))</f>
        <v>1.8754039061114613E-2</v>
      </c>
      <c r="N126">
        <f>N$2*EXP(- N$1 * ($B126*_c1+$C126*_c2+$D126*_c3+'Input spectra'!$Y125))</f>
        <v>1.8524371999260734E-2</v>
      </c>
      <c r="O126">
        <f>O$2*EXP(- O$1 * ($B126*_c1+$C126*_c2+$D126*_c3+'Input spectra'!$Y125))</f>
        <v>1.8296406176911136E-2</v>
      </c>
      <c r="P126">
        <f>P$2*EXP(- P$1 * ($B126*_c1+$C126*_c2+$D126*_c3+'Input spectra'!$Y125))</f>
        <v>1.8070130869629952E-2</v>
      </c>
      <c r="Q126">
        <f>Q$2*EXP(- Q$1 * ($B126*_c1+$C126*_c2+$D126*_c3+'Input spectra'!$Y125))</f>
        <v>1.7845535415343956E-2</v>
      </c>
      <c r="R126">
        <f>R$2*EXP(- R$1 * ($B126*_c1+$C126*_c2+$D126*_c3+'Input spectra'!$Y125))</f>
        <v>1.7622609213997116E-2</v>
      </c>
      <c r="S126">
        <f>S$2*EXP(- S$1 * ($B126*_c1+$C126*_c2+$D126*_c3+'Input spectra'!$Y125))</f>
        <v>1.7401341727206997E-2</v>
      </c>
      <c r="T126">
        <f>T$2*EXP(- T$1 * ($B126*_c1+$C126*_c2+$D126*_c3+'Input spectra'!$Y125))</f>
        <v>1.7181722477923055E-2</v>
      </c>
      <c r="U126">
        <f>U$2*EXP(- U$1 * ($B126*_c1+$C126*_c2+$D126*_c3+'Input spectra'!$Y125))</f>
        <v>1.696374105008672E-2</v>
      </c>
      <c r="V126">
        <f>V$2*EXP(- V$1 * ($B126*_c1+$C126*_c2+$D126*_c3+'Input spectra'!$Y125))</f>
        <v>1.6747387088293295E-2</v>
      </c>
      <c r="W126">
        <f>W$2*EXP(- W$1 * ($B126*_c1+$C126*_c2+$D126*_c3+'Input spectra'!$Y125))</f>
        <v>1.6532650297455716E-2</v>
      </c>
      <c r="X126">
        <f>X$2*EXP(- X$1 * ($B126*_c1+$C126*_c2+$D126*_c3+'Input spectra'!$Y125))</f>
        <v>1.6319520442470075E-2</v>
      </c>
      <c r="Y126">
        <f>Y$2*EXP(- Y$1 * ($B126*_c1+$C126*_c2+$D126*_c3+'Input spectra'!$Y125))</f>
        <v>1.6107987347882949E-2</v>
      </c>
      <c r="Z126">
        <f>Z$2*EXP(- Z$1 * ($B126*_c1+$C126*_c2+$D126*_c3+'Input spectra'!$Y125))</f>
        <v>1.5898040897560518E-2</v>
      </c>
      <c r="AA126">
        <f>AA$2*EXP(- AA$1 * ($B126*_c1+$C126*_c2+$D126*_c3+'Input spectra'!$Y125))</f>
        <v>1.5689671034359455E-2</v>
      </c>
      <c r="AB126">
        <f>AB$2*EXP(- AB$1 * ($B126*_c1+$C126*_c2+$D126*_c3+'Input spectra'!$Y125))</f>
        <v>1.5482867759799592E-2</v>
      </c>
      <c r="AC126">
        <f>AC$2*EXP(- AC$1 * ($B126*_c1+$C126*_c2+$D126*_c3+'Input spectra'!$Y125))</f>
        <v>1.5277621133738326E-2</v>
      </c>
      <c r="AD126">
        <f>AD$2*EXP(- AD$1 * ($B126*_c1+$C126*_c2+$D126*_c3+'Input spectra'!$Y125))</f>
        <v>1.5073921274046789E-2</v>
      </c>
      <c r="AE126">
        <f>AE$2*EXP(- AE$1 * ($B126*_c1+$C126*_c2+$D126*_c3+'Input spectra'!$Y125))</f>
        <v>1.4871758356287745E-2</v>
      </c>
      <c r="AF126">
        <f>AF$2*EXP(- AF$1 * ($B126*_c1+$C126*_c2+$D126*_c3+'Input spectra'!$Y125))</f>
        <v>1.4671122613395234E-2</v>
      </c>
      <c r="AG126">
        <f>AG$2*EXP(- AG$1 * ($B126*_c1+$C126*_c2+$D126*_c3+'Input spectra'!$Y125))</f>
        <v>1.4472004335355919E-2</v>
      </c>
      <c r="AH126">
        <f>AH$2*EXP(- AH$1 * ($B126*_c1+$C126*_c2+$D126*_c3+'Input spectra'!$Y125))</f>
        <v>1.427439386889214E-2</v>
      </c>
      <c r="AI126">
        <f>AI$2*EXP(- AI$1 * ($B126*_c1+$C126*_c2+$D126*_c3+'Input spectra'!$Y125))</f>
        <v>1.4078281617146703E-2</v>
      </c>
      <c r="AJ126">
        <f>AJ$2*EXP(- AJ$1 * ($B126*_c1+$C126*_c2+$D126*_c3+'Input spectra'!$Y125))</f>
        <v>1.3883658039369333E-2</v>
      </c>
      <c r="AK126">
        <f>AK$2*EXP(- AK$1 * ($B126*_c1+$C126*_c2+$D126*_c3+'Input spectra'!$Y125))</f>
        <v>1.3690513650604816E-2</v>
      </c>
      <c r="AL126">
        <f>AL$2*EXP(- AL$1 * ($B126*_c1+$C126*_c2+$D126*_c3+'Input spectra'!$Y125))</f>
        <v>1.3498839021382823E-2</v>
      </c>
      <c r="AM126">
        <f>AM$2*EXP(- AM$1 * ($B126*_c1+$C126*_c2+$D126*_c3+'Input spectra'!$Y125))</f>
        <v>1.3308624777409409E-2</v>
      </c>
      <c r="AN126">
        <f>AN$2*EXP(- AN$1 * ($B126*_c1+$C126*_c2+$D126*_c3+'Input spectra'!$Y125))</f>
        <v>1.3119861599260164E-2</v>
      </c>
      <c r="AO126">
        <f>AO$2*EXP(- AO$1 * ($B126*_c1+$C126*_c2+$D126*_c3+'Input spectra'!$Y125))</f>
        <v>1.2932540222074983E-2</v>
      </c>
      <c r="AP126">
        <f>AP$2*EXP(- AP$1 * ($B126*_c1+$C126*_c2+$D126*_c3+'Input spectra'!$Y125))</f>
        <v>1.2746651435254549E-2</v>
      </c>
      <c r="AQ126">
        <f>AQ$2*EXP(- AQ$1 * ($B126*_c1+$C126*_c2+$D126*_c3+'Input spectra'!$Y125))</f>
        <v>1.2562186082158377E-2</v>
      </c>
      <c r="AR126">
        <f>AR$2*EXP(- AR$1 * ($B126*_c1+$C126*_c2+$D126*_c3+'Input spectra'!$Y125))</f>
        <v>1.2379135059804508E-2</v>
      </c>
      <c r="AS126">
        <f>AS$2*EXP(- AS$1 * ($B126*_c1+$C126*_c2+$D126*_c3+'Input spectra'!$Y125))</f>
        <v>1.2197489318570847E-2</v>
      </c>
      <c r="AT126">
        <f>AT$2*EXP(- AT$1 * ($B126*_c1+$C126*_c2+$D126*_c3+'Input spectra'!$Y125))</f>
        <v>1.2017239861898064E-2</v>
      </c>
      <c r="AU126">
        <f>AU$2*EXP(- AU$1 * ($B126*_c1+$C126*_c2+$D126*_c3+'Input spectra'!$Y125))</f>
        <v>1.1838377745994097E-2</v>
      </c>
      <c r="AV126">
        <f>AV$2*EXP(- AV$1 * ($B126*_c1+$C126*_c2+$D126*_c3+'Input spectra'!$Y125))</f>
        <v>1.1660894079540298E-2</v>
      </c>
      <c r="AW126">
        <f>AW$2*EXP(- AW$1 * ($B126*_c1+$C126*_c2+$D126*_c3+'Input spectra'!$Y125))</f>
        <v>1.1484780023399092E-2</v>
      </c>
      <c r="AX126">
        <f>AX$2*EXP(- AX$1 * ($B126*_c1+$C126*_c2+$D126*_c3+'Input spectra'!$Y125))</f>
        <v>1.1310026790323249E-2</v>
      </c>
      <c r="AY126">
        <f>AY$2*EXP(- AY$1 * ($B126*_c1+$C126*_c2+$D126*_c3+'Input spectra'!$Y125))</f>
        <v>1.0052994426446228E-2</v>
      </c>
      <c r="AZ126">
        <f>AZ$2*EXP(- AZ$1 * ($B126*_c1+$C126*_c2+$D126*_c3+'Input spectra'!$Y125))</f>
        <v>8.5892933720055596E-3</v>
      </c>
      <c r="BA126">
        <f>BA$2*EXP(- BA$1 * ($B126*_c1+$C126*_c2+$D126*_c3+'Input spectra'!$Y125))</f>
        <v>7.7313349067624155E-3</v>
      </c>
      <c r="BB126">
        <f>BB$2*EXP(- BB$1 * ($B126*_c1+$C126*_c2+$D126*_c3+'Input spectra'!$Y125))</f>
        <v>7.0814684369355793E-3</v>
      </c>
      <c r="BC126">
        <f>BC$2*EXP(- BC$1 * ($B126*_c1+$C126*_c2+$D126*_c3+'Input spectra'!$Y125))</f>
        <v>6.5504810473996471E-3</v>
      </c>
      <c r="BD126">
        <f>BD$2*EXP(- BD$1 * ($B126*_c1+$C126*_c2+$D126*_c3+'Input spectra'!$Y125))</f>
        <v>6.0997009631808272E-3</v>
      </c>
      <c r="BE126">
        <f>BE$2*EXP(- BE$1 * ($B126*_c1+$C126*_c2+$D126*_c3+'Input spectra'!$Y125))</f>
        <v>5.7079380350942037E-3</v>
      </c>
      <c r="BF126">
        <f>BF$2*EXP(- BF$1 * ($B126*_c1+$C126*_c2+$D126*_c3+'Input spectra'!$Y125))</f>
        <v>5.3619822106590045E-3</v>
      </c>
      <c r="BG126">
        <f>BG$2*EXP(- BG$1 * ($B126*_c1+$C126*_c2+$D126*_c3+'Input spectra'!$Y125))</f>
        <v>5.0528891015953958E-3</v>
      </c>
      <c r="BH126">
        <f>BH$2*EXP(- BH$1 * ($B126*_c1+$C126*_c2+$D126*_c3+'Input spectra'!$Y125))</f>
        <v>4.7742440681813516E-3</v>
      </c>
      <c r="BI126">
        <f>BI$2*EXP(- BI$1 * ($B126*_c1+$C126*_c2+$D126*_c3+'Input spectra'!$Y125))</f>
        <v>4.5212480311010881E-3</v>
      </c>
      <c r="BJ126">
        <f>BJ$2*EXP(- BJ$1 * ($B126*_c1+$C126*_c2+$D126*_c3+'Input spectra'!$Y125))</f>
        <v>4.2901926026746393E-3</v>
      </c>
      <c r="BK126">
        <f>BK$2*EXP(- BK$1 * ($B126*_c1+$C126*_c2+$D126*_c3+'Input spectra'!$Y125))</f>
        <v>4.0781382865060821E-3</v>
      </c>
      <c r="BL126">
        <f>BL$2*EXP(- BL$1 * ($B126*_c1+$C126*_c2+$D126*_c3+'Input spectra'!$Y125))</f>
        <v>3.8827067028279652E-3</v>
      </c>
      <c r="BM126">
        <f>BM$2*EXP(- BM$1 * ($B126*_c1+$C126*_c2+$D126*_c3+'Input spectra'!$Y125))</f>
        <v>3.7019407013460575E-3</v>
      </c>
      <c r="BN126">
        <f>BN$2*EXP(- BN$1 * ($B126*_c1+$C126*_c2+$D126*_c3+'Input spectra'!$Y125))</f>
        <v>3.5342068674340163E-3</v>
      </c>
      <c r="BO126">
        <f>BO$2*EXP(- BO$1 * ($B126*_c1+$C126*_c2+$D126*_c3+'Input spectra'!$Y125))</f>
        <v>3.3781255729958609E-3</v>
      </c>
      <c r="BP126">
        <f>BP$2*EXP(- BP$1 * ($B126*_c1+$C126*_c2+$D126*_c3+'Input spectra'!$Y125))</f>
        <v>3.2325195346192283E-3</v>
      </c>
      <c r="BQ126">
        <f>BQ$2*EXP(- BQ$1 * ($B126*_c1+$C126*_c2+$D126*_c3+'Input spectra'!$Y125))</f>
        <v>3.0963751692339859E-3</v>
      </c>
      <c r="BR126">
        <f>BR$2*EXP(- BR$1 * ($B126*_c1+$C126*_c2+$D126*_c3+'Input spectra'!$Y125))</f>
        <v>2.9688130220383718E-3</v>
      </c>
      <c r="BS126">
        <f>BS$2*EXP(- BS$1 * ($B126*_c1+$C126*_c2+$D126*_c3+'Input spectra'!$Y125))</f>
        <v>2.8490647673323822E-3</v>
      </c>
      <c r="BT126">
        <f>BT$2*EXP(- BT$1 * ($B126*_c1+$C126*_c2+$D126*_c3+'Input spectra'!$Y125))</f>
        <v>2.7364550637011152E-3</v>
      </c>
      <c r="BU126">
        <f>BU$2*EXP(- BU$1 * ($B126*_c1+$C126*_c2+$D126*_c3+'Input spectra'!$Y125))</f>
        <v>2.6303870559134801E-3</v>
      </c>
      <c r="BV126">
        <f>BV$2*EXP(- BV$1 * ($B126*_c1+$C126*_c2+$D126*_c3+'Input spectra'!$Y125))</f>
        <v>2.5303306583321157E-3</v>
      </c>
      <c r="BW126">
        <f>BW$2*EXP(- BW$1 * ($B126*_c1+$C126*_c2+$D126*_c3+'Input spectra'!$Y125))</f>
        <v>2.4358129891008788E-3</v>
      </c>
      <c r="BX126">
        <f>BX$2*EXP(- BX$1 * ($B126*_c1+$C126*_c2+$D126*_c3+'Input spectra'!$Y125))</f>
        <v>2.3464104880456327E-3</v>
      </c>
      <c r="BY126">
        <f>BY$2*EXP(- BY$1 * ($B126*_c1+$C126*_c2+$D126*_c3+'Input spectra'!$Y125))</f>
        <v>2.2617423674784385E-3</v>
      </c>
      <c r="BZ126">
        <f>BZ$2*EXP(- BZ$1 * ($B126*_c1+$C126*_c2+$D126*_c3+'Input spectra'!$Y125))</f>
        <v>2.181465128987415E-3</v>
      </c>
      <c r="CA126">
        <f>CA$2*EXP(- CA$1 * ($B126*_c1+$C126*_c2+$D126*_c3+'Input spectra'!$Y125))</f>
        <v>2.105267940713917E-3</v>
      </c>
      <c r="CB126">
        <f>CB$2*EXP(- CB$1 * ($B126*_c1+$C126*_c2+$D126*_c3+'Input spectra'!$Y125))</f>
        <v>2.0328687151837223E-3</v>
      </c>
      <c r="CC126">
        <f>CC$2*EXP(- CC$1 * ($B126*_c1+$C126*_c2+$D126*_c3+'Input spectra'!$Y125))</f>
        <v>1.9640107619758275E-3</v>
      </c>
      <c r="CD126">
        <f>CD$2*EXP(- CD$1 * ($B126*_c1+$C126*_c2+$D126*_c3+'Input spectra'!$Y125))</f>
        <v>1.8984599154972025E-3</v>
      </c>
      <c r="CE126">
        <f>CE$2*EXP(- CE$1 * ($B126*_c1+$C126*_c2+$D126*_c3+'Input spectra'!$Y125))</f>
        <v>1.836002058070824E-3</v>
      </c>
      <c r="CF126">
        <f>CF$2*EXP(- CF$1 * ($B126*_c1+$C126*_c2+$D126*_c3+'Input spectra'!$Y125))</f>
        <v>1.7764409739920212E-3</v>
      </c>
      <c r="CG126">
        <f>CG$2*EXP(- CG$1 * ($B126*_c1+$C126*_c2+$D126*_c3+'Input spectra'!$Y125))</f>
        <v>1.7195964822838232E-3</v>
      </c>
      <c r="CH126">
        <f>CH$2*EXP(- CH$1 * ($B126*_c1+$C126*_c2+$D126*_c3+'Input spectra'!$Y125))</f>
        <v>1.6653028054006854E-3</v>
      </c>
      <c r="CI126">
        <f>CI$2*EXP(- CI$1 * ($B126*_c1+$C126*_c2+$D126*_c3+'Input spectra'!$Y125))</f>
        <v>1.6134071386917921E-3</v>
      </c>
      <c r="CJ126">
        <f>CJ$2*EXP(- CJ$1 * ($B126*_c1+$C126*_c2+$D126*_c3+'Input spectra'!$Y125))</f>
        <v>1.5637683914862376E-3</v>
      </c>
      <c r="CK126">
        <f>CK$2*EXP(- CK$1 * ($B126*_c1+$C126*_c2+$D126*_c3+'Input spectra'!$Y125))</f>
        <v>1.5162560755378445E-3</v>
      </c>
      <c r="CL126">
        <f>CL$2*EXP(- CL$1 * ($B126*_c1+$C126*_c2+$D126*_c3+'Input spectra'!$Y125))</f>
        <v>1.4707493205208028E-3</v>
      </c>
      <c r="CM126">
        <f>CM$2*EXP(- CM$1 * ($B126*_c1+$C126*_c2+$D126*_c3+'Input spectra'!$Y125))</f>
        <v>1.427135999492531E-3</v>
      </c>
      <c r="CN126">
        <f>CN$2*EXP(- CN$1 * ($B126*_c1+$C126*_c2+$D126*_c3+'Input spectra'!$Y125))</f>
        <v>1.3853119498862827E-3</v>
      </c>
      <c r="CO126">
        <f>CO$2*EXP(- CO$1 * ($B126*_c1+$C126*_c2+$D126*_c3+'Input spectra'!$Y125))</f>
        <v>1.3451802777786747E-3</v>
      </c>
      <c r="CP126">
        <f>CP$2*EXP(- CP$1 * ($B126*_c1+$C126*_c2+$D126*_c3+'Input spectra'!$Y125))</f>
        <v>1.3066507349868736E-3</v>
      </c>
      <c r="CQ126">
        <f>CQ$2*EXP(- CQ$1 * ($B126*_c1+$C126*_c2+$D126*_c3+'Input spectra'!$Y125))</f>
        <v>1.2696391600575648E-3</v>
      </c>
      <c r="CR126">
        <f>CR$2*EXP(- CR$1 * ($B126*_c1+$C126*_c2+$D126*_c3+'Input spectra'!$Y125))</f>
        <v>1.2340669754712971E-3</v>
      </c>
      <c r="CS126">
        <f>CS$2*EXP(- CS$1 * ($B126*_c1+$C126*_c2+$D126*_c3+'Input spectra'!$Y125))</f>
        <v>7.9444123752439718E-4</v>
      </c>
      <c r="CT126">
        <f>CT$2*EXP(- CT$1 * ($B126*_c1+$C126*_c2+$D126*_c3+'Input spectra'!$Y125))</f>
        <v>5.1593928383852721E-4</v>
      </c>
      <c r="CU126">
        <f>CU$2*EXP(- CU$1 * ($B126*_c1+$C126*_c2+$D126*_c3+'Input spectra'!$Y125))</f>
        <v>3.5726440319100975E-4</v>
      </c>
      <c r="CV126">
        <f>CV$2*EXP(- CV$1 * ($B126*_c1+$C126*_c2+$D126*_c3+'Input spectra'!$Y125))</f>
        <v>2.4850397344173961E-4</v>
      </c>
      <c r="CW126">
        <f>CW$2*EXP(- CW$1 * ($B126*_c1+$C126*_c2+$D126*_c3+'Input spectra'!$Y125))</f>
        <v>1.6965956716676845E-4</v>
      </c>
      <c r="CX126">
        <f>CX$2*EXP(- CX$1 * ($B126*_c1+$C126*_c2+$D126*_c3+'Input spectra'!$Y125))</f>
        <v>1.1151221061461516E-4</v>
      </c>
      <c r="CY126">
        <f>CY$2*EXP(- CY$1 * ($B126*_c1+$C126*_c2+$D126*_c3+'Input spectra'!$Y125))</f>
        <v>6.8857994769955003E-5</v>
      </c>
      <c r="CZ126">
        <f>CZ$2*EXP(- CZ$1 * ($B126*_c1+$C126*_c2+$D126*_c3+'Input spectra'!$Y125))</f>
        <v>3.8393016992372011E-5</v>
      </c>
      <c r="DA126">
        <f>DA$2*EXP(- DA$1 * ($B126*_c1+$C126*_c2+$D126*_c3+'Input spectra'!$Y125))</f>
        <v>1.7850153580391213E-5</v>
      </c>
      <c r="DB126">
        <f>DB$2*EXP(- DB$1 * ($B126*_c1+$C126*_c2+$D126*_c3+'Input spectra'!$Y125))</f>
        <v>5.5851001377535011E-6</v>
      </c>
      <c r="DC126">
        <f>DC$2*EXP(- DC$1 * ($B126*_c1+$C126*_c2+$D126*_c3+'Input spectra'!$Y125))</f>
        <v>3.5472935704608987E-7</v>
      </c>
      <c r="DD126">
        <f>DD$2*EXP(- DD$1 * ($B126*_c1+$C126*_c2+$D126*_c3+'Input spectra'!$Y125))</f>
        <v>0</v>
      </c>
      <c r="DE126">
        <f>DE$2*EXP(- DE$1 * ($B126*_c1+$C126*_c2+$D126*_c3+'Input spectra'!$Y125))</f>
        <v>0</v>
      </c>
      <c r="DF126">
        <f>DF$2*EXP(- DF$1 * ($B126*_c1+$C126*_c2+$D126*_c3+'Input spectra'!$Y125))</f>
        <v>0</v>
      </c>
      <c r="DG126">
        <f>DG$2*EXP(- DG$1 * ($B126*_c1+$C126*_c2+$D126*_c3+'Input spectra'!$Y125))</f>
        <v>0</v>
      </c>
      <c r="DH126">
        <f>DH$2*EXP(- DH$1 * ($B126*_c1+$C126*_c2+$D126*_c3+'Input spectra'!$Y125))</f>
        <v>0</v>
      </c>
      <c r="DI126">
        <f>DI$2*EXP(- DI$1 * ($B126*_c1+$C126*_c2+$D126*_c3+'Input spectra'!$Y125))</f>
        <v>0</v>
      </c>
      <c r="DJ126">
        <f>DJ$2*EXP(- DJ$1 * ($B126*_c1+$C126*_c2+$D126*_c3+'Input spectra'!$Y125))</f>
        <v>0</v>
      </c>
      <c r="DK126">
        <f>DK$2*EXP(- DK$1 * ($B126*_c1+$C126*_c2+$D126*_c3+'Input spectra'!$Y125))</f>
        <v>0</v>
      </c>
      <c r="DL126">
        <f>DL$2*EXP(- DL$1 * ($B126*_c1+$C126*_c2+$D126*_c3+'Input spectra'!$Y125))</f>
        <v>0</v>
      </c>
      <c r="DM126">
        <f>DM$2*EXP(- DM$1 * ($B126*_c1+$C126*_c2+$D126*_c3+'Input spectra'!$Y125))</f>
        <v>0</v>
      </c>
      <c r="DN126">
        <f>DN$2*EXP(- DN$1 * ($B126*_c1+$C126*_c2+$D126*_c3+'Input spectra'!$Y125))</f>
        <v>0</v>
      </c>
      <c r="DO126">
        <f>DO$2*EXP(- DO$1 * ($B126*_c1+$C126*_c2+$D126*_c3+'Input spectra'!$Y125))</f>
        <v>0</v>
      </c>
      <c r="DP126">
        <f>DP$2*EXP(- DP$1 * ($B126*_c1+$C126*_c2+$D126*_c3+'Input spectra'!$Y125))</f>
        <v>0</v>
      </c>
      <c r="DQ126">
        <f>DQ$2*EXP(- DQ$1 * ($B126*_c1+$C126*_c2+$D126*_c3+'Input spectra'!$Y125))</f>
        <v>0</v>
      </c>
      <c r="DR126">
        <f>DR$2*EXP(- DR$1 * ($B126*_c1+$C126*_c2+$D126*_c3+'Input spectra'!$Y125))</f>
        <v>0</v>
      </c>
      <c r="DS126">
        <f>DS$2*EXP(- DS$1 * ($B126*_c1+$C126*_c2+$D126*_c3+'Input spectra'!$Y125))</f>
        <v>0</v>
      </c>
      <c r="DT126">
        <f>DT$2*EXP(- DT$1 * ($B126*_c1+$C126*_c2+$D126*_c3+'Input spectra'!$Y125))</f>
        <v>0</v>
      </c>
      <c r="DU126">
        <f>DU$2*EXP(- DU$1 * ($B126*_c1+$C126*_c2+$D126*_c3+'Input spectra'!$Y125))</f>
        <v>0</v>
      </c>
      <c r="DV126">
        <f>DV$2*EXP(- DV$1 * ($B126*_c1+$C126*_c2+$D126*_c3+'Input spectra'!$Y125))</f>
        <v>0</v>
      </c>
      <c r="DW126">
        <f>DW$2*EXP(- DW$1 * ($B126*_c1+$C126*_c2+$D126*_c3+'Input spectra'!$Y125))</f>
        <v>0</v>
      </c>
      <c r="DX126">
        <f>DX$2*EXP(- DX$1 * ($B126*_c1+$C126*_c2+$D126*_c3+'Input spectra'!$Y125))</f>
        <v>0</v>
      </c>
      <c r="DY126">
        <f>DY$2*EXP(- DY$1 * ($B126*_c1+$C126*_c2+$D126*_c3+'Input spectra'!$Y125))</f>
        <v>0</v>
      </c>
      <c r="DZ126">
        <f>DZ$2*EXP(- DZ$1 * ($B126*_c1+$C126*_c2+$D126*_c3+'Input spectra'!$Y125))</f>
        <v>0</v>
      </c>
      <c r="EA126">
        <f>EA$2*EXP(- EA$1 * ($B126*_c1+$C126*_c2+$D126*_c3+'Input spectra'!$Y125))</f>
        <v>0</v>
      </c>
      <c r="EB126">
        <f>EB$2*EXP(- EB$1 * ($B126*_c1+$C126*_c2+$D126*_c3+'Input spectra'!$Y125))</f>
        <v>0</v>
      </c>
      <c r="EC126">
        <f>EC$2*EXP(- EC$1 * ($B126*_c1+$C126*_c2+$D126*_c3+'Input spectra'!$Y125))</f>
        <v>0</v>
      </c>
      <c r="ED126">
        <f>ED$2*EXP(- ED$1 * ($B126*_c1+$C126*_c2+$D126*_c3+'Input spectra'!$Y125))</f>
        <v>0</v>
      </c>
      <c r="EE126">
        <f>EE$2*EXP(- EE$1 * ($B126*_c1+$C126*_c2+$D126*_c3+'Input spectra'!$Y125))</f>
        <v>0</v>
      </c>
      <c r="EF126">
        <f>EF$2*EXP(- EF$1 * ($B126*_c1+$C126*_c2+$D126*_c3+'Input spectra'!$Y125))</f>
        <v>0</v>
      </c>
      <c r="EG126">
        <f>EG$2*EXP(- EG$1 * ($B126*_c1+$C126*_c2+$D126*_c3+'Input spectra'!$Y125))</f>
        <v>0</v>
      </c>
      <c r="EH126">
        <f>EH$2*EXP(- EH$1 * ($B126*_c1+$C126*_c2+$D126*_c3+'Input spectra'!$Y125))</f>
        <v>0</v>
      </c>
      <c r="EI126">
        <f>EI$2*EXP(- EI$1 * ($B126*_c1+$C126*_c2+$D126*_c3+'Input spectra'!$Y125))</f>
        <v>0</v>
      </c>
      <c r="EJ126">
        <f>EJ$2*EXP(- EJ$1 * ($B126*_c1+$C126*_c2+$D126*_c3+'Input spectra'!$Y125))</f>
        <v>0</v>
      </c>
      <c r="EK126">
        <f>EK$2*EXP(- EK$1 * ($B126*_c1+$C126*_c2+$D126*_c3+'Input spectra'!$Y125))</f>
        <v>0</v>
      </c>
      <c r="EL126">
        <f>EL$2*EXP(- EL$1 * ($B126*_c1+$C126*_c2+$D126*_c3+'Input spectra'!$Y125))</f>
        <v>0</v>
      </c>
      <c r="EM126">
        <f>EM$2*EXP(- EM$1 * ($B126*_c1+$C126*_c2+$D126*_c3+'Input spectra'!$Y125))</f>
        <v>0</v>
      </c>
      <c r="EN126">
        <f>EN$2*EXP(- EN$1 * ($B126*_c1+$C126*_c2+$D126*_c3+'Input spectra'!$Y125))</f>
        <v>0</v>
      </c>
      <c r="EO126">
        <f>EO$2*EXP(- EO$1 * ($B126*_c1+$C126*_c2+$D126*_c3+'Input spectra'!$Y125))</f>
        <v>0</v>
      </c>
      <c r="EP126">
        <f>EP$2*EXP(- EP$1 * ($B126*_c1+$C126*_c2+$D126*_c3+'Input spectra'!$Y125))</f>
        <v>0</v>
      </c>
      <c r="EQ126">
        <f>EQ$2*EXP(- EQ$1 * ($B126*_c1+$C126*_c2+$D126*_c3+'Input spectra'!$Y125))</f>
        <v>0</v>
      </c>
      <c r="ER126">
        <f>ER$2*EXP(- ER$1 * ($B126*_c1+$C126*_c2+$D126*_c3+'Input spectra'!$Y125))</f>
        <v>0</v>
      </c>
      <c r="ES126">
        <f>ES$2*EXP(- ES$1 * ($B126*_c1+$C126*_c2+$D126*_c3+'Input spectra'!$Y125))</f>
        <v>0</v>
      </c>
      <c r="ET126">
        <f>ET$2*EXP(- ET$1 * ($B126*_c1+$C126*_c2+$D126*_c3+'Input spectra'!$Y125))</f>
        <v>0</v>
      </c>
      <c r="EU126">
        <f>EU$2*EXP(- EU$1 * ($B126*_c1+$C126*_c2+$D126*_c3+'Input spectra'!$Y125))</f>
        <v>0</v>
      </c>
      <c r="EV126">
        <f>EV$2*EXP(- EV$1 * ($B126*_c1+$C126*_c2+$D126*_c3+'Input spectra'!$Y125))</f>
        <v>0</v>
      </c>
      <c r="EW126">
        <f>EW$2*EXP(- EW$1 * ($B126*_c1+$C126*_c2+$D126*_c3+'Input spectra'!$Y125))</f>
        <v>0</v>
      </c>
      <c r="EX126">
        <f>EX$2*EXP(- EX$1 * ($B126*_c1+$C126*_c2+$D126*_c3+'Input spectra'!$Y125))</f>
        <v>0</v>
      </c>
      <c r="EY126">
        <f>EY$2*EXP(- EY$1 * ($B126*_c1+$C126*_c2+$D126*_c3+'Input spectra'!$Y125))</f>
        <v>0</v>
      </c>
      <c r="FA126">
        <f t="shared" si="1"/>
        <v>0.87841274720116069</v>
      </c>
      <c r="FD126">
        <f>(1-EXP(-($B126*_c1+$C126*_c2+$D126*_c3+'Input spectra'!$Y125)*_t))/2</f>
        <v>1.1267916276385348E-2</v>
      </c>
      <c r="FE126">
        <f>LN(1-FD126)/(-($B126*_c1+$C126*_c2+$D126*_c3+'Input spectra'!$Y125))</f>
        <v>0.24857542801753607</v>
      </c>
    </row>
    <row r="127" spans="1:161" x14ac:dyDescent="0.25">
      <c r="A127">
        <v>900</v>
      </c>
      <c r="B127">
        <f>'Input spectra'!B126</f>
        <v>0</v>
      </c>
      <c r="C127">
        <f>'Input spectra'!D126</f>
        <v>0</v>
      </c>
      <c r="D127">
        <f>'Input spectra'!F126</f>
        <v>0</v>
      </c>
      <c r="E127">
        <f>E$2*EXP(- E$1 * ($B127*_c1+$C127*_c2+$D127*_c3+'Input spectra'!$Y126))</f>
        <v>2.0653927966864227E-2</v>
      </c>
      <c r="F127">
        <f>F$2*EXP(- F$1 * ($B127*_c1+$C127*_c2+$D127*_c3+'Input spectra'!$Y126))</f>
        <v>2.0410249147824661E-2</v>
      </c>
      <c r="G127">
        <f>G$2*EXP(- G$1 * ($B127*_c1+$C127*_c2+$D127*_c3+'Input spectra'!$Y126))</f>
        <v>2.0168359844371278E-2</v>
      </c>
      <c r="H127">
        <f>H$2*EXP(- H$1 * ($B127*_c1+$C127*_c2+$D127*_c3+'Input spectra'!$Y126))</f>
        <v>1.9928248818372737E-2</v>
      </c>
      <c r="I127">
        <f>I$2*EXP(- I$1 * ($B127*_c1+$C127*_c2+$D127*_c3+'Input spectra'!$Y126))</f>
        <v>1.9689904896909506E-2</v>
      </c>
      <c r="J127">
        <f>J$2*EXP(- J$1 * ($B127*_c1+$C127*_c2+$D127*_c3+'Input spectra'!$Y126))</f>
        <v>1.9453316971913149E-2</v>
      </c>
      <c r="K127">
        <f>K$2*EXP(- K$1 * ($B127*_c1+$C127*_c2+$D127*_c3+'Input spectra'!$Y126))</f>
        <v>1.9218473999807514E-2</v>
      </c>
      <c r="L127">
        <f>L$2*EXP(- L$1 * ($B127*_c1+$C127*_c2+$D127*_c3+'Input spectra'!$Y126))</f>
        <v>1.8985365001151836E-2</v>
      </c>
      <c r="M127">
        <f>M$2*EXP(- M$1 * ($B127*_c1+$C127*_c2+$D127*_c3+'Input spectra'!$Y126))</f>
        <v>1.8753979060285784E-2</v>
      </c>
      <c r="N127">
        <f>N$2*EXP(- N$1 * ($B127*_c1+$C127*_c2+$D127*_c3+'Input spectra'!$Y126))</f>
        <v>1.8524305324976405E-2</v>
      </c>
      <c r="O127">
        <f>O$2*EXP(- O$1 * ($B127*_c1+$C127*_c2+$D127*_c3+'Input spectra'!$Y126))</f>
        <v>1.8296333006066937E-2</v>
      </c>
      <c r="P127">
        <f>P$2*EXP(- P$1 * ($B127*_c1+$C127*_c2+$D127*_c3+'Input spectra'!$Y126))</f>
        <v>1.807005137712751E-2</v>
      </c>
      <c r="Q127">
        <f>Q$2*EXP(- Q$1 * ($B127*_c1+$C127*_c2+$D127*_c3+'Input spectra'!$Y126))</f>
        <v>1.7845449774107749E-2</v>
      </c>
      <c r="R127">
        <f>R$2*EXP(- R$1 * ($B127*_c1+$C127*_c2+$D127*_c3+'Input spectra'!$Y126))</f>
        <v>1.7622517594991213E-2</v>
      </c>
      <c r="S127">
        <f>S$2*EXP(- S$1 * ($B127*_c1+$C127*_c2+$D127*_c3+'Input spectra'!$Y126))</f>
        <v>1.7401244299451672E-2</v>
      </c>
      <c r="T127">
        <f>T$2*EXP(- T$1 * ($B127*_c1+$C127*_c2+$D127*_c3+'Input spectra'!$Y126))</f>
        <v>1.7181619408511279E-2</v>
      </c>
      <c r="U127">
        <f>U$2*EXP(- U$1 * ($B127*_c1+$C127*_c2+$D127*_c3+'Input spectra'!$Y126))</f>
        <v>1.6963632504200521E-2</v>
      </c>
      <c r="V127">
        <f>V$2*EXP(- V$1 * ($B127*_c1+$C127*_c2+$D127*_c3+'Input spectra'!$Y126))</f>
        <v>1.6747273229220028E-2</v>
      </c>
      <c r="W127">
        <f>W$2*EXP(- W$1 * ($B127*_c1+$C127*_c2+$D127*_c3+'Input spectra'!$Y126))</f>
        <v>1.6532531286604184E-2</v>
      </c>
      <c r="X127">
        <f>X$2*EXP(- X$1 * ($B127*_c1+$C127*_c2+$D127*_c3+'Input spectra'!$Y126))</f>
        <v>1.6319396439386541E-2</v>
      </c>
      <c r="Y127">
        <f>Y$2*EXP(- Y$1 * ($B127*_c1+$C127*_c2+$D127*_c3+'Input spectra'!$Y126))</f>
        <v>1.610785851026704E-2</v>
      </c>
      <c r="Z127">
        <f>Z$2*EXP(- Z$1 * ($B127*_c1+$C127*_c2+$D127*_c3+'Input spectra'!$Y126))</f>
        <v>1.5897907381280999E-2</v>
      </c>
      <c r="AA127">
        <f>AA$2*EXP(- AA$1 * ($B127*_c1+$C127*_c2+$D127*_c3+'Input spectra'!$Y126))</f>
        <v>1.5689532993469913E-2</v>
      </c>
      <c r="AB127">
        <f>AB$2*EXP(- AB$1 * ($B127*_c1+$C127*_c2+$D127*_c3+'Input spectra'!$Y126))</f>
        <v>1.5482725346553953E-2</v>
      </c>
      <c r="AC127">
        <f>AC$2*EXP(- AC$1 * ($B127*_c1+$C127*_c2+$D127*_c3+'Input spectra'!$Y126))</f>
        <v>1.5277474498606317E-2</v>
      </c>
      <c r="AD127">
        <f>AD$2*EXP(- AD$1 * ($B127*_c1+$C127*_c2+$D127*_c3+'Input spectra'!$Y126))</f>
        <v>1.5073770565729255E-2</v>
      </c>
      <c r="AE127">
        <f>AE$2*EXP(- AE$1 * ($B127*_c1+$C127*_c2+$D127*_c3+'Input spectra'!$Y126))</f>
        <v>1.4871603721731852E-2</v>
      </c>
      <c r="AF127">
        <f>AF$2*EXP(- AF$1 * ($B127*_c1+$C127*_c2+$D127*_c3+'Input spectra'!$Y126))</f>
        <v>1.4670964197809572E-2</v>
      </c>
      <c r="AG127">
        <f>AG$2*EXP(- AG$1 * ($B127*_c1+$C127*_c2+$D127*_c3+'Input spectra'!$Y126))</f>
        <v>1.4471842282225486E-2</v>
      </c>
      <c r="AH127">
        <f>AH$2*EXP(- AH$1 * ($B127*_c1+$C127*_c2+$D127*_c3+'Input spectra'!$Y126))</f>
        <v>1.4274228319993225E-2</v>
      </c>
      <c r="AI127">
        <f>AI$2*EXP(- AI$1 * ($B127*_c1+$C127*_c2+$D127*_c3+'Input spectra'!$Y126))</f>
        <v>1.4078112712561644E-2</v>
      </c>
      <c r="AJ127">
        <f>AJ$2*EXP(- AJ$1 * ($B127*_c1+$C127*_c2+$D127*_c3+'Input spectra'!$Y126))</f>
        <v>1.3883485917501173E-2</v>
      </c>
      <c r="AK127">
        <f>AK$2*EXP(- AK$1 * ($B127*_c1+$C127*_c2+$D127*_c3+'Input spectra'!$Y126))</f>
        <v>1.3690338448191867E-2</v>
      </c>
      <c r="AL127">
        <f>AL$2*EXP(- AL$1 * ($B127*_c1+$C127*_c2+$D127*_c3+'Input spectra'!$Y126))</f>
        <v>1.3498660873513091E-2</v>
      </c>
      <c r="AM127">
        <f>AM$2*EXP(- AM$1 * ($B127*_c1+$C127*_c2+$D127*_c3+'Input spectra'!$Y126))</f>
        <v>1.330844381753494E-2</v>
      </c>
      <c r="AN127">
        <f>AN$2*EXP(- AN$1 * ($B127*_c1+$C127*_c2+$D127*_c3+'Input spectra'!$Y126))</f>
        <v>1.3119677959211264E-2</v>
      </c>
      <c r="AO127">
        <f>AO$2*EXP(- AO$1 * ($B127*_c1+$C127*_c2+$D127*_c3+'Input spectra'!$Y126))</f>
        <v>1.2932354032074355E-2</v>
      </c>
      <c r="AP127">
        <f>AP$2*EXP(- AP$1 * ($B127*_c1+$C127*_c2+$D127*_c3+'Input spectra'!$Y126))</f>
        <v>1.2746462823931298E-2</v>
      </c>
      <c r="AQ127">
        <f>AQ$2*EXP(- AQ$1 * ($B127*_c1+$C127*_c2+$D127*_c3+'Input spectra'!$Y126))</f>
        <v>1.2561995176561931E-2</v>
      </c>
      <c r="AR127">
        <f>AR$2*EXP(- AR$1 * ($B127*_c1+$C127*_c2+$D127*_c3+'Input spectra'!$Y126))</f>
        <v>1.2378941985418435E-2</v>
      </c>
      <c r="AS127">
        <f>AS$2*EXP(- AS$1 * ($B127*_c1+$C127*_c2+$D127*_c3+'Input spectra'!$Y126))</f>
        <v>1.2197294199326556E-2</v>
      </c>
      <c r="AT127">
        <f>AT$2*EXP(- AT$1 * ($B127*_c1+$C127*_c2+$D127*_c3+'Input spectra'!$Y126))</f>
        <v>1.2017042820188416E-2</v>
      </c>
      <c r="AU127">
        <f>AU$2*EXP(- AU$1 * ($B127*_c1+$C127*_c2+$D127*_c3+'Input spectra'!$Y126))</f>
        <v>1.1838178902686913E-2</v>
      </c>
      <c r="AV127">
        <f>AV$2*EXP(- AV$1 * ($B127*_c1+$C127*_c2+$D127*_c3+'Input spectra'!$Y126))</f>
        <v>1.1660693553991764E-2</v>
      </c>
      <c r="AW127">
        <f>AW$2*EXP(- AW$1 * ($B127*_c1+$C127*_c2+$D127*_c3+'Input spectra'!$Y126))</f>
        <v>1.148457793346706E-2</v>
      </c>
      <c r="AX127">
        <f>AX$2*EXP(- AX$1 * ($B127*_c1+$C127*_c2+$D127*_c3+'Input spectra'!$Y126))</f>
        <v>1.1309823252380457E-2</v>
      </c>
      <c r="AY127">
        <f>AY$2*EXP(- AY$1 * ($B127*_c1+$C127*_c2+$D127*_c3+'Input spectra'!$Y126))</f>
        <v>1.0052809490037482E-2</v>
      </c>
      <c r="AZ127">
        <f>AZ$2*EXP(- AZ$1 * ($B127*_c1+$C127*_c2+$D127*_c3+'Input spectra'!$Y126))</f>
        <v>8.5891319270967326E-3</v>
      </c>
      <c r="BA127">
        <f>BA$2*EXP(- BA$1 * ($B127*_c1+$C127*_c2+$D127*_c3+'Input spectra'!$Y126))</f>
        <v>7.7311864962390552E-3</v>
      </c>
      <c r="BB127">
        <f>BB$2*EXP(- BB$1 * ($B127*_c1+$C127*_c2+$D127*_c3+'Input spectra'!$Y126))</f>
        <v>7.0813296692676751E-3</v>
      </c>
      <c r="BC127">
        <f>BC$2*EXP(- BC$1 * ($B127*_c1+$C127*_c2+$D127*_c3+'Input spectra'!$Y126))</f>
        <v>6.5503500652849475E-3</v>
      </c>
      <c r="BD127">
        <f>BD$2*EXP(- BD$1 * ($B127*_c1+$C127*_c2+$D127*_c3+'Input spectra'!$Y126))</f>
        <v>6.0995765554316909E-3</v>
      </c>
      <c r="BE127">
        <f>BE$2*EXP(- BE$1 * ($B127*_c1+$C127*_c2+$D127*_c3+'Input spectra'!$Y126))</f>
        <v>5.7078193349575862E-3</v>
      </c>
      <c r="BF127">
        <f>BF$2*EXP(- BF$1 * ($B127*_c1+$C127*_c2+$D127*_c3+'Input spectra'!$Y126))</f>
        <v>5.3618685605708498E-3</v>
      </c>
      <c r="BG127">
        <f>BG$2*EXP(- BG$1 * ($B127*_c1+$C127*_c2+$D127*_c3+'Input spectra'!$Y126))</f>
        <v>5.0527799821931752E-3</v>
      </c>
      <c r="BH127">
        <f>BH$2*EXP(- BH$1 * ($B127*_c1+$C127*_c2+$D127*_c3+'Input spectra'!$Y126))</f>
        <v>4.7741390569692203E-3</v>
      </c>
      <c r="BI127">
        <f>BI$2*EXP(- BI$1 * ($B127*_c1+$C127*_c2+$D127*_c3+'Input spectra'!$Y126))</f>
        <v>4.5211467765301598E-3</v>
      </c>
      <c r="BJ127">
        <f>BJ$2*EXP(- BJ$1 * ($B127*_c1+$C127*_c2+$D127*_c3+'Input spectra'!$Y126))</f>
        <v>4.2900948069573173E-3</v>
      </c>
      <c r="BK127">
        <f>BK$2*EXP(- BK$1 * ($B127*_c1+$C127*_c2+$D127*_c3+'Input spectra'!$Y126))</f>
        <v>4.0780436937136733E-3</v>
      </c>
      <c r="BL127">
        <f>BL$2*EXP(- BL$1 * ($B127*_c1+$C127*_c2+$D127*_c3+'Input spectra'!$Y126))</f>
        <v>3.8826150903533046E-3</v>
      </c>
      <c r="BM127">
        <f>BM$2*EXP(- BM$1 * ($B127*_c1+$C127*_c2+$D127*_c3+'Input spectra'!$Y126))</f>
        <v>3.7018518736007108E-3</v>
      </c>
      <c r="BN127">
        <f>BN$2*EXP(- BN$1 * ($B127*_c1+$C127*_c2+$D127*_c3+'Input spectra'!$Y126))</f>
        <v>3.5341206510815645E-3</v>
      </c>
      <c r="BO127">
        <f>BO$2*EXP(- BO$1 * ($B127*_c1+$C127*_c2+$D127*_c3+'Input spectra'!$Y126))</f>
        <v>3.3780418132722191E-3</v>
      </c>
      <c r="BP127">
        <f>BP$2*EXP(- BP$1 * ($B127*_c1+$C127*_c2+$D127*_c3+'Input spectra'!$Y126))</f>
        <v>3.2324380924415664E-3</v>
      </c>
      <c r="BQ127">
        <f>BQ$2*EXP(- BQ$1 * ($B127*_c1+$C127*_c2+$D127*_c3+'Input spectra'!$Y126))</f>
        <v>3.0962959188941298E-3</v>
      </c>
      <c r="BR127">
        <f>BR$2*EXP(- BR$1 * ($B127*_c1+$C127*_c2+$D127*_c3+'Input spectra'!$Y126))</f>
        <v>2.9687358493375878E-3</v>
      </c>
      <c r="BS127">
        <f>BS$2*EXP(- BS$1 * ($B127*_c1+$C127*_c2+$D127*_c3+'Input spectra'!$Y126))</f>
        <v>2.8489895680550142E-3</v>
      </c>
      <c r="BT127">
        <f>BT$2*EXP(- BT$1 * ($B127*_c1+$C127*_c2+$D127*_c3+'Input spectra'!$Y126))</f>
        <v>2.7363817423521879E-3</v>
      </c>
      <c r="BU127">
        <f>BU$2*EXP(- BU$1 * ($B127*_c1+$C127*_c2+$D127*_c3+'Input spectra'!$Y126))</f>
        <v>2.6303155246646379E-3</v>
      </c>
      <c r="BV127">
        <f>BV$2*EXP(- BV$1 * ($B127*_c1+$C127*_c2+$D127*_c3+'Input spectra'!$Y126))</f>
        <v>2.5302608361339358E-3</v>
      </c>
      <c r="BW127">
        <f>BW$2*EXP(- BW$1 * ($B127*_c1+$C127*_c2+$D127*_c3+'Input spectra'!$Y126))</f>
        <v>2.435744800929457E-3</v>
      </c>
      <c r="BX127">
        <f>BX$2*EXP(- BX$1 * ($B127*_c1+$C127*_c2+$D127*_c3+'Input spectra'!$Y126))</f>
        <v>2.3463438642585912E-3</v>
      </c>
      <c r="BY127">
        <f>BY$2*EXP(- BY$1 * ($B127*_c1+$C127*_c2+$D127*_c3+'Input spectra'!$Y126))</f>
        <v>2.2616772432608912E-3</v>
      </c>
      <c r="BZ127">
        <f>BZ$2*EXP(- BZ$1 * ($B127*_c1+$C127*_c2+$D127*_c3+'Input spectra'!$Y126))</f>
        <v>2.1814014438724782E-3</v>
      </c>
      <c r="CA127">
        <f>CA$2*EXP(- CA$1 * ($B127*_c1+$C127*_c2+$D127*_c3+'Input spectra'!$Y126))</f>
        <v>2.1052056381654634E-3</v>
      </c>
      <c r="CB127">
        <f>CB$2*EXP(- CB$1 * ($B127*_c1+$C127*_c2+$D127*_c3+'Input spectra'!$Y126))</f>
        <v>2.0328077422314557E-3</v>
      </c>
      <c r="CC127">
        <f>CC$2*EXP(- CC$1 * ($B127*_c1+$C127*_c2+$D127*_c3+'Input spectra'!$Y126))</f>
        <v>1.9639510688946185E-3</v>
      </c>
      <c r="CD127">
        <f>CD$2*EXP(- CD$1 * ($B127*_c1+$C127*_c2+$D127*_c3+'Input spectra'!$Y126))</f>
        <v>1.8984014555240873E-3</v>
      </c>
      <c r="CE127">
        <f>CE$2*EXP(- CE$1 * ($B127*_c1+$C127*_c2+$D127*_c3+'Input spectra'!$Y126))</f>
        <v>1.8359447871542261E-3</v>
      </c>
      <c r="CF127">
        <f>CF$2*EXP(- CF$1 * ($B127*_c1+$C127*_c2+$D127*_c3+'Input spectra'!$Y126))</f>
        <v>1.7763848505686821E-3</v>
      </c>
      <c r="CG127">
        <f>CG$2*EXP(- CG$1 * ($B127*_c1+$C127*_c2+$D127*_c3+'Input spectra'!$Y126))</f>
        <v>1.7195414670796785E-3</v>
      </c>
      <c r="CH127">
        <f>CH$2*EXP(- CH$1 * ($B127*_c1+$C127*_c2+$D127*_c3+'Input spectra'!$Y126))</f>
        <v>1.6652488612525194E-3</v>
      </c>
      <c r="CI127">
        <f>CI$2*EXP(- CI$1 * ($B127*_c1+$C127*_c2+$D127*_c3+'Input spectra'!$Y126))</f>
        <v>1.6133542303870044E-3</v>
      </c>
      <c r="CJ127">
        <f>CJ$2*EXP(- CJ$1 * ($B127*_c1+$C127*_c2+$D127*_c3+'Input spectra'!$Y126))</f>
        <v>1.5637164856184555E-3</v>
      </c>
      <c r="CK127">
        <f>CK$2*EXP(- CK$1 * ($B127*_c1+$C127*_c2+$D127*_c3+'Input spectra'!$Y126))</f>
        <v>1.5162051403764538E-3</v>
      </c>
      <c r="CL127">
        <f>CL$2*EXP(- CL$1 * ($B127*_c1+$C127*_c2+$D127*_c3+'Input spectra'!$Y126))</f>
        <v>1.4706993258927434E-3</v>
      </c>
      <c r="CM127">
        <f>CM$2*EXP(- CM$1 * ($B127*_c1+$C127*_c2+$D127*_c3+'Input spectra'!$Y126))</f>
        <v>1.4270869166749408E-3</v>
      </c>
      <c r="CN127">
        <f>CN$2*EXP(- CN$1 * ($B127*_c1+$C127*_c2+$D127*_c3+'Input spectra'!$Y126))</f>
        <v>1.3852637515087585E-3</v>
      </c>
      <c r="CO127">
        <f>CO$2*EXP(- CO$1 * ($B127*_c1+$C127*_c2+$D127*_c3+'Input spectra'!$Y126))</f>
        <v>1.3451329377340952E-3</v>
      </c>
      <c r="CP127">
        <f>CP$2*EXP(- CP$1 * ($B127*_c1+$C127*_c2+$D127*_c3+'Input spectra'!$Y126))</f>
        <v>1.3066042283498584E-3</v>
      </c>
      <c r="CQ127">
        <f>CQ$2*EXP(- CQ$1 * ($B127*_c1+$C127*_c2+$D127*_c3+'Input spectra'!$Y126))</f>
        <v>1.2695934630097638E-3</v>
      </c>
      <c r="CR127">
        <f>CR$2*EXP(- CR$1 * ($B127*_c1+$C127*_c2+$D127*_c3+'Input spectra'!$Y126))</f>
        <v>1.2340220652328087E-3</v>
      </c>
      <c r="CS127">
        <f>CS$2*EXP(- CS$1 * ($B127*_c1+$C127*_c2+$D127*_c3+'Input spectra'!$Y126))</f>
        <v>7.9441200847048482E-4</v>
      </c>
      <c r="CT127">
        <f>CT$2*EXP(- CT$1 * ($B127*_c1+$C127*_c2+$D127*_c3+'Input spectra'!$Y126))</f>
        <v>5.1592009509183058E-4</v>
      </c>
      <c r="CU127">
        <f>CU$2*EXP(- CU$1 * ($B127*_c1+$C127*_c2+$D127*_c3+'Input spectra'!$Y126))</f>
        <v>3.5725097298797961E-4</v>
      </c>
      <c r="CV127">
        <f>CV$2*EXP(- CV$1 * ($B127*_c1+$C127*_c2+$D127*_c3+'Input spectra'!$Y126))</f>
        <v>2.4849453235834717E-4</v>
      </c>
      <c r="CW127">
        <f>CW$2*EXP(- CW$1 * ($B127*_c1+$C127*_c2+$D127*_c3+'Input spectra'!$Y126))</f>
        <v>1.6965305366714912E-4</v>
      </c>
      <c r="CX127">
        <f>CX$2*EXP(- CX$1 * ($B127*_c1+$C127*_c2+$D127*_c3+'Input spectra'!$Y126))</f>
        <v>1.1150788488990782E-4</v>
      </c>
      <c r="CY127">
        <f>CY$2*EXP(- CY$1 * ($B127*_c1+$C127*_c2+$D127*_c3+'Input spectra'!$Y126))</f>
        <v>6.8855296129181862E-5</v>
      </c>
      <c r="CZ127">
        <f>CZ$2*EXP(- CZ$1 * ($B127*_c1+$C127*_c2+$D127*_c3+'Input spectra'!$Y126))</f>
        <v>3.8391496963001755E-5</v>
      </c>
      <c r="DA127">
        <f>DA$2*EXP(- DA$1 * ($B127*_c1+$C127*_c2+$D127*_c3+'Input spectra'!$Y126))</f>
        <v>1.7849439731294889E-5</v>
      </c>
      <c r="DB127">
        <f>DB$2*EXP(- DB$1 * ($B127*_c1+$C127*_c2+$D127*_c3+'Input spectra'!$Y126))</f>
        <v>5.5848745493825247E-6</v>
      </c>
      <c r="DC127">
        <f>DC$2*EXP(- DC$1 * ($B127*_c1+$C127*_c2+$D127*_c3+'Input spectra'!$Y126))</f>
        <v>3.5471488727746134E-7</v>
      </c>
      <c r="DD127">
        <f>DD$2*EXP(- DD$1 * ($B127*_c1+$C127*_c2+$D127*_c3+'Input spectra'!$Y126))</f>
        <v>0</v>
      </c>
      <c r="DE127">
        <f>DE$2*EXP(- DE$1 * ($B127*_c1+$C127*_c2+$D127*_c3+'Input spectra'!$Y126))</f>
        <v>0</v>
      </c>
      <c r="DF127">
        <f>DF$2*EXP(- DF$1 * ($B127*_c1+$C127*_c2+$D127*_c3+'Input spectra'!$Y126))</f>
        <v>0</v>
      </c>
      <c r="DG127">
        <f>DG$2*EXP(- DG$1 * ($B127*_c1+$C127*_c2+$D127*_c3+'Input spectra'!$Y126))</f>
        <v>0</v>
      </c>
      <c r="DH127">
        <f>DH$2*EXP(- DH$1 * ($B127*_c1+$C127*_c2+$D127*_c3+'Input spectra'!$Y126))</f>
        <v>0</v>
      </c>
      <c r="DI127">
        <f>DI$2*EXP(- DI$1 * ($B127*_c1+$C127*_c2+$D127*_c3+'Input spectra'!$Y126))</f>
        <v>0</v>
      </c>
      <c r="DJ127">
        <f>DJ$2*EXP(- DJ$1 * ($B127*_c1+$C127*_c2+$D127*_c3+'Input spectra'!$Y126))</f>
        <v>0</v>
      </c>
      <c r="DK127">
        <f>DK$2*EXP(- DK$1 * ($B127*_c1+$C127*_c2+$D127*_c3+'Input spectra'!$Y126))</f>
        <v>0</v>
      </c>
      <c r="DL127">
        <f>DL$2*EXP(- DL$1 * ($B127*_c1+$C127*_c2+$D127*_c3+'Input spectra'!$Y126))</f>
        <v>0</v>
      </c>
      <c r="DM127">
        <f>DM$2*EXP(- DM$1 * ($B127*_c1+$C127*_c2+$D127*_c3+'Input spectra'!$Y126))</f>
        <v>0</v>
      </c>
      <c r="DN127">
        <f>DN$2*EXP(- DN$1 * ($B127*_c1+$C127*_c2+$D127*_c3+'Input spectra'!$Y126))</f>
        <v>0</v>
      </c>
      <c r="DO127">
        <f>DO$2*EXP(- DO$1 * ($B127*_c1+$C127*_c2+$D127*_c3+'Input spectra'!$Y126))</f>
        <v>0</v>
      </c>
      <c r="DP127">
        <f>DP$2*EXP(- DP$1 * ($B127*_c1+$C127*_c2+$D127*_c3+'Input spectra'!$Y126))</f>
        <v>0</v>
      </c>
      <c r="DQ127">
        <f>DQ$2*EXP(- DQ$1 * ($B127*_c1+$C127*_c2+$D127*_c3+'Input spectra'!$Y126))</f>
        <v>0</v>
      </c>
      <c r="DR127">
        <f>DR$2*EXP(- DR$1 * ($B127*_c1+$C127*_c2+$D127*_c3+'Input spectra'!$Y126))</f>
        <v>0</v>
      </c>
      <c r="DS127">
        <f>DS$2*EXP(- DS$1 * ($B127*_c1+$C127*_c2+$D127*_c3+'Input spectra'!$Y126))</f>
        <v>0</v>
      </c>
      <c r="DT127">
        <f>DT$2*EXP(- DT$1 * ($B127*_c1+$C127*_c2+$D127*_c3+'Input spectra'!$Y126))</f>
        <v>0</v>
      </c>
      <c r="DU127">
        <f>DU$2*EXP(- DU$1 * ($B127*_c1+$C127*_c2+$D127*_c3+'Input spectra'!$Y126))</f>
        <v>0</v>
      </c>
      <c r="DV127">
        <f>DV$2*EXP(- DV$1 * ($B127*_c1+$C127*_c2+$D127*_c3+'Input spectra'!$Y126))</f>
        <v>0</v>
      </c>
      <c r="DW127">
        <f>DW$2*EXP(- DW$1 * ($B127*_c1+$C127*_c2+$D127*_c3+'Input spectra'!$Y126))</f>
        <v>0</v>
      </c>
      <c r="DX127">
        <f>DX$2*EXP(- DX$1 * ($B127*_c1+$C127*_c2+$D127*_c3+'Input spectra'!$Y126))</f>
        <v>0</v>
      </c>
      <c r="DY127">
        <f>DY$2*EXP(- DY$1 * ($B127*_c1+$C127*_c2+$D127*_c3+'Input spectra'!$Y126))</f>
        <v>0</v>
      </c>
      <c r="DZ127">
        <f>DZ$2*EXP(- DZ$1 * ($B127*_c1+$C127*_c2+$D127*_c3+'Input spectra'!$Y126))</f>
        <v>0</v>
      </c>
      <c r="EA127">
        <f>EA$2*EXP(- EA$1 * ($B127*_c1+$C127*_c2+$D127*_c3+'Input spectra'!$Y126))</f>
        <v>0</v>
      </c>
      <c r="EB127">
        <f>EB$2*EXP(- EB$1 * ($B127*_c1+$C127*_c2+$D127*_c3+'Input spectra'!$Y126))</f>
        <v>0</v>
      </c>
      <c r="EC127">
        <f>EC$2*EXP(- EC$1 * ($B127*_c1+$C127*_c2+$D127*_c3+'Input spectra'!$Y126))</f>
        <v>0</v>
      </c>
      <c r="ED127">
        <f>ED$2*EXP(- ED$1 * ($B127*_c1+$C127*_c2+$D127*_c3+'Input spectra'!$Y126))</f>
        <v>0</v>
      </c>
      <c r="EE127">
        <f>EE$2*EXP(- EE$1 * ($B127*_c1+$C127*_c2+$D127*_c3+'Input spectra'!$Y126))</f>
        <v>0</v>
      </c>
      <c r="EF127">
        <f>EF$2*EXP(- EF$1 * ($B127*_c1+$C127*_c2+$D127*_c3+'Input spectra'!$Y126))</f>
        <v>0</v>
      </c>
      <c r="EG127">
        <f>EG$2*EXP(- EG$1 * ($B127*_c1+$C127*_c2+$D127*_c3+'Input spectra'!$Y126))</f>
        <v>0</v>
      </c>
      <c r="EH127">
        <f>EH$2*EXP(- EH$1 * ($B127*_c1+$C127*_c2+$D127*_c3+'Input spectra'!$Y126))</f>
        <v>0</v>
      </c>
      <c r="EI127">
        <f>EI$2*EXP(- EI$1 * ($B127*_c1+$C127*_c2+$D127*_c3+'Input spectra'!$Y126))</f>
        <v>0</v>
      </c>
      <c r="EJ127">
        <f>EJ$2*EXP(- EJ$1 * ($B127*_c1+$C127*_c2+$D127*_c3+'Input spectra'!$Y126))</f>
        <v>0</v>
      </c>
      <c r="EK127">
        <f>EK$2*EXP(- EK$1 * ($B127*_c1+$C127*_c2+$D127*_c3+'Input spectra'!$Y126))</f>
        <v>0</v>
      </c>
      <c r="EL127">
        <f>EL$2*EXP(- EL$1 * ($B127*_c1+$C127*_c2+$D127*_c3+'Input spectra'!$Y126))</f>
        <v>0</v>
      </c>
      <c r="EM127">
        <f>EM$2*EXP(- EM$1 * ($B127*_c1+$C127*_c2+$D127*_c3+'Input spectra'!$Y126))</f>
        <v>0</v>
      </c>
      <c r="EN127">
        <f>EN$2*EXP(- EN$1 * ($B127*_c1+$C127*_c2+$D127*_c3+'Input spectra'!$Y126))</f>
        <v>0</v>
      </c>
      <c r="EO127">
        <f>EO$2*EXP(- EO$1 * ($B127*_c1+$C127*_c2+$D127*_c3+'Input spectra'!$Y126))</f>
        <v>0</v>
      </c>
      <c r="EP127">
        <f>EP$2*EXP(- EP$1 * ($B127*_c1+$C127*_c2+$D127*_c3+'Input spectra'!$Y126))</f>
        <v>0</v>
      </c>
      <c r="EQ127">
        <f>EQ$2*EXP(- EQ$1 * ($B127*_c1+$C127*_c2+$D127*_c3+'Input spectra'!$Y126))</f>
        <v>0</v>
      </c>
      <c r="ER127">
        <f>ER$2*EXP(- ER$1 * ($B127*_c1+$C127*_c2+$D127*_c3+'Input spectra'!$Y126))</f>
        <v>0</v>
      </c>
      <c r="ES127">
        <f>ES$2*EXP(- ES$1 * ($B127*_c1+$C127*_c2+$D127*_c3+'Input spectra'!$Y126))</f>
        <v>0</v>
      </c>
      <c r="ET127">
        <f>ET$2*EXP(- ET$1 * ($B127*_c1+$C127*_c2+$D127*_c3+'Input spectra'!$Y126))</f>
        <v>0</v>
      </c>
      <c r="EU127">
        <f>EU$2*EXP(- EU$1 * ($B127*_c1+$C127*_c2+$D127*_c3+'Input spectra'!$Y126))</f>
        <v>0</v>
      </c>
      <c r="EV127">
        <f>EV$2*EXP(- EV$1 * ($B127*_c1+$C127*_c2+$D127*_c3+'Input spectra'!$Y126))</f>
        <v>0</v>
      </c>
      <c r="EW127">
        <f>EW$2*EXP(- EW$1 * ($B127*_c1+$C127*_c2+$D127*_c3+'Input spectra'!$Y126))</f>
        <v>0</v>
      </c>
      <c r="EX127">
        <f>EX$2*EXP(- EX$1 * ($B127*_c1+$C127*_c2+$D127*_c3+'Input spectra'!$Y126))</f>
        <v>0</v>
      </c>
      <c r="EY127">
        <f>EY$2*EXP(- EY$1 * ($B127*_c1+$C127*_c2+$D127*_c3+'Input spectra'!$Y126))</f>
        <v>0</v>
      </c>
      <c r="FA127">
        <f t="shared" si="1"/>
        <v>0.87840310169149272</v>
      </c>
      <c r="FD127">
        <f>(1-EXP(-($B127*_c1+$C127*_c2+$D127*_c3+'Input spectra'!$Y126)*_t))/2</f>
        <v>1.1268893544122027E-2</v>
      </c>
      <c r="FE127">
        <f>LN(1-FD127)/(-($B127*_c1+$C127*_c2+$D127*_c3+'Input spectra'!$Y126))</f>
        <v>0.24857530305064982</v>
      </c>
    </row>
    <row r="128" spans="1:161" x14ac:dyDescent="0.25">
      <c r="A128">
        <v>905</v>
      </c>
      <c r="B128">
        <f>'Input spectra'!B127</f>
        <v>0</v>
      </c>
      <c r="C128">
        <f>'Input spectra'!D127</f>
        <v>0</v>
      </c>
      <c r="D128">
        <f>'Input spectra'!F127</f>
        <v>0</v>
      </c>
      <c r="E128">
        <f>E$2*EXP(- E$1 * ($B128*_c1+$C128*_c2+$D128*_c3+'Input spectra'!$Y127))</f>
        <v>2.0653927966864227E-2</v>
      </c>
      <c r="F128">
        <f>F$2*EXP(- F$1 * ($B128*_c1+$C128*_c2+$D128*_c3+'Input spectra'!$Y127))</f>
        <v>2.0410240985359127E-2</v>
      </c>
      <c r="G128">
        <f>G$2*EXP(- G$1 * ($B128*_c1+$C128*_c2+$D128*_c3+'Input spectra'!$Y127))</f>
        <v>2.0168343712916145E-2</v>
      </c>
      <c r="H128">
        <f>H$2*EXP(- H$1 * ($B128*_c1+$C128*_c2+$D128*_c3+'Input spectra'!$Y127))</f>
        <v>1.9928224909270317E-2</v>
      </c>
      <c r="I128">
        <f>I$2*EXP(- I$1 * ($B128*_c1+$C128*_c2+$D128*_c3+'Input spectra'!$Y127))</f>
        <v>1.9689873399386371E-2</v>
      </c>
      <c r="J128">
        <f>J$2*EXP(- J$1 * ($B128*_c1+$C128*_c2+$D128*_c3+'Input spectra'!$Y127))</f>
        <v>1.9453278073097869E-2</v>
      </c>
      <c r="K128">
        <f>K$2*EXP(- K$1 * ($B128*_c1+$C128*_c2+$D128*_c3+'Input spectra'!$Y127))</f>
        <v>1.9218427884748267E-2</v>
      </c>
      <c r="L128">
        <f>L$2*EXP(- L$1 * ($B128*_c1+$C128*_c2+$D128*_c3+'Input spectra'!$Y127))</f>
        <v>1.8985311852833902E-2</v>
      </c>
      <c r="M128">
        <f>M$2*EXP(- M$1 * ($B128*_c1+$C128*_c2+$D128*_c3+'Input spectra'!$Y127))</f>
        <v>1.8753919059648919E-2</v>
      </c>
      <c r="N128">
        <f>N$2*EXP(- N$1 * ($B128*_c1+$C128*_c2+$D128*_c3+'Input spectra'!$Y127))</f>
        <v>1.8524238650932057E-2</v>
      </c>
      <c r="O128">
        <f>O$2*EXP(- O$1 * ($B128*_c1+$C128*_c2+$D128*_c3+'Input spectra'!$Y127))</f>
        <v>1.8296259835515364E-2</v>
      </c>
      <c r="P128">
        <f>P$2*EXP(- P$1 * ($B128*_c1+$C128*_c2+$D128*_c3+'Input spectra'!$Y127))</f>
        <v>1.8069971884974761E-2</v>
      </c>
      <c r="Q128">
        <f>Q$2*EXP(- Q$1 * ($B128*_c1+$C128*_c2+$D128*_c3+'Input spectra'!$Y127))</f>
        <v>1.7845364133282537E-2</v>
      </c>
      <c r="R128">
        <f>R$2*EXP(- R$1 * ($B128*_c1+$C128*_c2+$D128*_c3+'Input spectra'!$Y127))</f>
        <v>1.7622425976461634E-2</v>
      </c>
      <c r="S128">
        <f>S$2*EXP(- S$1 * ($B128*_c1+$C128*_c2+$D128*_c3+'Input spectra'!$Y127))</f>
        <v>1.7401146872241834E-2</v>
      </c>
      <c r="T128">
        <f>T$2*EXP(- T$1 * ($B128*_c1+$C128*_c2+$D128*_c3+'Input spectra'!$Y127))</f>
        <v>1.7181516339717789E-2</v>
      </c>
      <c r="U128">
        <f>U$2*EXP(- U$1 * ($B128*_c1+$C128*_c2+$D128*_c3+'Input spectra'!$Y127))</f>
        <v>1.696352395900888E-2</v>
      </c>
      <c r="V128">
        <f>V$2*EXP(- V$1 * ($B128*_c1+$C128*_c2+$D128*_c3+'Input spectra'!$Y127))</f>
        <v>1.6747159370920851E-2</v>
      </c>
      <c r="W128">
        <f>W$2*EXP(- W$1 * ($B128*_c1+$C128*_c2+$D128*_c3+'Input spectra'!$Y127))</f>
        <v>1.6532412276609353E-2</v>
      </c>
      <c r="X128">
        <f>X$2*EXP(- X$1 * ($B128*_c1+$C128*_c2+$D128*_c3+'Input spectra'!$Y127))</f>
        <v>1.6319272437245236E-2</v>
      </c>
      <c r="Y128">
        <f>Y$2*EXP(- Y$1 * ($B128*_c1+$C128*_c2+$D128*_c3+'Input spectra'!$Y127))</f>
        <v>1.6107729673681619E-2</v>
      </c>
      <c r="Z128">
        <f>Z$2*EXP(- Z$1 * ($B128*_c1+$C128*_c2+$D128*_c3+'Input spectra'!$Y127))</f>
        <v>1.5897773866122795E-2</v>
      </c>
      <c r="AA128">
        <f>AA$2*EXP(- AA$1 * ($B128*_c1+$C128*_c2+$D128*_c3+'Input spectra'!$Y127))</f>
        <v>1.5689394953794879E-2</v>
      </c>
      <c r="AB128">
        <f>AB$2*EXP(- AB$1 * ($B128*_c1+$C128*_c2+$D128*_c3+'Input spectra'!$Y127))</f>
        <v>1.5482582934618246E-2</v>
      </c>
      <c r="AC128">
        <f>AC$2*EXP(- AC$1 * ($B128*_c1+$C128*_c2+$D128*_c3+'Input spectra'!$Y127))</f>
        <v>1.5277327864881717E-2</v>
      </c>
      <c r="AD128">
        <f>AD$2*EXP(- AD$1 * ($B128*_c1+$C128*_c2+$D128*_c3+'Input spectra'!$Y127))</f>
        <v>1.5073619858918494E-2</v>
      </c>
      <c r="AE128">
        <f>AE$2*EXP(- AE$1 * ($B128*_c1+$C128*_c2+$D128*_c3+'Input spectra'!$Y127))</f>
        <v>1.4871449088783826E-2</v>
      </c>
      <c r="AF128">
        <f>AF$2*EXP(- AF$1 * ($B128*_c1+$C128*_c2+$D128*_c3+'Input spectra'!$Y127))</f>
        <v>1.4670805783934445E-2</v>
      </c>
      <c r="AG128">
        <f>AG$2*EXP(- AG$1 * ($B128*_c1+$C128*_c2+$D128*_c3+'Input spectra'!$Y127))</f>
        <v>1.4471680230909679E-2</v>
      </c>
      <c r="AH128">
        <f>AH$2*EXP(- AH$1 * ($B128*_c1+$C128*_c2+$D128*_c3+'Input spectra'!$Y127))</f>
        <v>1.4274062773014282E-2</v>
      </c>
      <c r="AI128">
        <f>AI$2*EXP(- AI$1 * ($B128*_c1+$C128*_c2+$D128*_c3+'Input spectra'!$Y127))</f>
        <v>1.407794381000302E-2</v>
      </c>
      <c r="AJ128">
        <f>AJ$2*EXP(- AJ$1 * ($B128*_c1+$C128*_c2+$D128*_c3+'Input spectra'!$Y127))</f>
        <v>1.3883313797766887E-2</v>
      </c>
      <c r="AK128">
        <f>AK$2*EXP(- AK$1 * ($B128*_c1+$C128*_c2+$D128*_c3+'Input spectra'!$Y127))</f>
        <v>1.3690163248021046E-2</v>
      </c>
      <c r="AL128">
        <f>AL$2*EXP(- AL$1 * ($B128*_c1+$C128*_c2+$D128*_c3+'Input spectra'!$Y127))</f>
        <v>1.3498482727994426E-2</v>
      </c>
      <c r="AM128">
        <f>AM$2*EXP(- AM$1 * ($B128*_c1+$C128*_c2+$D128*_c3+'Input spectra'!$Y127))</f>
        <v>1.3308262860121017E-2</v>
      </c>
      <c r="AN128">
        <f>AN$2*EXP(- AN$1 * ($B128*_c1+$C128*_c2+$D128*_c3+'Input spectra'!$Y127))</f>
        <v>1.3119494321732796E-2</v>
      </c>
      <c r="AO128">
        <f>AO$2*EXP(- AO$1 * ($B128*_c1+$C128*_c2+$D128*_c3+'Input spectra'!$Y127))</f>
        <v>1.2932167844754308E-2</v>
      </c>
      <c r="AP128">
        <f>AP$2*EXP(- AP$1 * ($B128*_c1+$C128*_c2+$D128*_c3+'Input spectra'!$Y127))</f>
        <v>1.2746274215398914E-2</v>
      </c>
      <c r="AQ128">
        <f>AQ$2*EXP(- AQ$1 * ($B128*_c1+$C128*_c2+$D128*_c3+'Input spectra'!$Y127))</f>
        <v>1.2561804273866649E-2</v>
      </c>
      <c r="AR128">
        <f>AR$2*EXP(- AR$1 * ($B128*_c1+$C128*_c2+$D128*_c3+'Input spectra'!$Y127))</f>
        <v>1.2378748914043697E-2</v>
      </c>
      <c r="AS128">
        <f>AS$2*EXP(- AS$1 * ($B128*_c1+$C128*_c2+$D128*_c3+'Input spectra'!$Y127))</f>
        <v>1.2197099083203523E-2</v>
      </c>
      <c r="AT128">
        <f>AT$2*EXP(- AT$1 * ($B128*_c1+$C128*_c2+$D128*_c3+'Input spectra'!$Y127))</f>
        <v>1.2016845781709579E-2</v>
      </c>
      <c r="AU128">
        <f>AU$2*EXP(- AU$1 * ($B128*_c1+$C128*_c2+$D128*_c3+'Input spectra'!$Y127))</f>
        <v>1.1837980062719598E-2</v>
      </c>
      <c r="AV128">
        <f>AV$2*EXP(- AV$1 * ($B128*_c1+$C128*_c2+$D128*_c3+'Input spectra'!$Y127))</f>
        <v>1.1660493031891548E-2</v>
      </c>
      <c r="AW128">
        <f>AW$2*EXP(- AW$1 * ($B128*_c1+$C128*_c2+$D128*_c3+'Input spectra'!$Y127))</f>
        <v>1.1484375847091071E-2</v>
      </c>
      <c r="AX128">
        <f>AX$2*EXP(- AX$1 * ($B128*_c1+$C128*_c2+$D128*_c3+'Input spectra'!$Y127))</f>
        <v>1.1309619718100584E-2</v>
      </c>
      <c r="AY128">
        <f>AY$2*EXP(- AY$1 * ($B128*_c1+$C128*_c2+$D128*_c3+'Input spectra'!$Y127))</f>
        <v>1.0052624557030853E-2</v>
      </c>
      <c r="AZ128">
        <f>AZ$2*EXP(- AZ$1 * ($B128*_c1+$C128*_c2+$D128*_c3+'Input spectra'!$Y127))</f>
        <v>8.5889704852224347E-3</v>
      </c>
      <c r="BA128">
        <f>BA$2*EXP(- BA$1 * ($B128*_c1+$C128*_c2+$D128*_c3+'Input spectra'!$Y127))</f>
        <v>7.7310380885645793E-3</v>
      </c>
      <c r="BB128">
        <f>BB$2*EXP(- BB$1 * ($B128*_c1+$C128*_c2+$D128*_c3+'Input spectra'!$Y127))</f>
        <v>7.0811909043190478E-3</v>
      </c>
      <c r="BC128">
        <f>BC$2*EXP(- BC$1 * ($B128*_c1+$C128*_c2+$D128*_c3+'Input spectra'!$Y127))</f>
        <v>6.5502190857893387E-3</v>
      </c>
      <c r="BD128">
        <f>BD$2*EXP(- BD$1 * ($B128*_c1+$C128*_c2+$D128*_c3+'Input spectra'!$Y127))</f>
        <v>6.0994521502199389E-3</v>
      </c>
      <c r="BE128">
        <f>BE$2*EXP(- BE$1 * ($B128*_c1+$C128*_c2+$D128*_c3+'Input spectra'!$Y127))</f>
        <v>5.7077006372894118E-3</v>
      </c>
      <c r="BF128">
        <f>BF$2*EXP(- BF$1 * ($B128*_c1+$C128*_c2+$D128*_c3+'Input spectra'!$Y127))</f>
        <v>5.3617549128915703E-3</v>
      </c>
      <c r="BG128">
        <f>BG$2*EXP(- BG$1 * ($B128*_c1+$C128*_c2+$D128*_c3+'Input spectra'!$Y127))</f>
        <v>5.0526708651474368E-3</v>
      </c>
      <c r="BH128">
        <f>BH$2*EXP(- BH$1 * ($B128*_c1+$C128*_c2+$D128*_c3+'Input spectra'!$Y127))</f>
        <v>4.774034048066849E-3</v>
      </c>
      <c r="BI128">
        <f>BI$2*EXP(- BI$1 * ($B128*_c1+$C128*_c2+$D128*_c3+'Input spectra'!$Y127))</f>
        <v>4.5210455242268559E-3</v>
      </c>
      <c r="BJ128">
        <f>BJ$2*EXP(- BJ$1 * ($B128*_c1+$C128*_c2+$D128*_c3+'Input spectra'!$Y127))</f>
        <v>4.289997013469265E-3</v>
      </c>
      <c r="BK128">
        <f>BK$2*EXP(- BK$1 * ($B128*_c1+$C128*_c2+$D128*_c3+'Input spectra'!$Y127))</f>
        <v>4.077949103115353E-3</v>
      </c>
      <c r="BL128">
        <f>BL$2*EXP(- BL$1 * ($B128*_c1+$C128*_c2+$D128*_c3+'Input spectra'!$Y127))</f>
        <v>3.8825234800402403E-3</v>
      </c>
      <c r="BM128">
        <f>BM$2*EXP(- BM$1 * ($B128*_c1+$C128*_c2+$D128*_c3+'Input spectra'!$Y127))</f>
        <v>3.7017630479867785E-3</v>
      </c>
      <c r="BN128">
        <f>BN$2*EXP(- BN$1 * ($B128*_c1+$C128*_c2+$D128*_c3+'Input spectra'!$Y127))</f>
        <v>3.5340344368323452E-3</v>
      </c>
      <c r="BO128">
        <f>BO$2*EXP(- BO$1 * ($B128*_c1+$C128*_c2+$D128*_c3+'Input spectra'!$Y127))</f>
        <v>3.3779580556253784E-3</v>
      </c>
      <c r="BP128">
        <f>BP$2*EXP(- BP$1 * ($B128*_c1+$C128*_c2+$D128*_c3+'Input spectra'!$Y127))</f>
        <v>3.2323566523158112E-3</v>
      </c>
      <c r="BQ128">
        <f>BQ$2*EXP(- BQ$1 * ($B128*_c1+$C128*_c2+$D128*_c3+'Input spectra'!$Y127))</f>
        <v>3.0962166705826503E-3</v>
      </c>
      <c r="BR128">
        <f>BR$2*EXP(- BR$1 * ($B128*_c1+$C128*_c2+$D128*_c3+'Input spectra'!$Y127))</f>
        <v>2.968658678642867E-3</v>
      </c>
      <c r="BS128">
        <f>BS$2*EXP(- BS$1 * ($B128*_c1+$C128*_c2+$D128*_c3+'Input spectra'!$Y127))</f>
        <v>2.8489143707624842E-3</v>
      </c>
      <c r="BT128">
        <f>BT$2*EXP(- BT$1 * ($B128*_c1+$C128*_c2+$D128*_c3+'Input spectra'!$Y127))</f>
        <v>2.7363084229678537E-3</v>
      </c>
      <c r="BU128">
        <f>BU$2*EXP(- BU$1 * ($B128*_c1+$C128*_c2+$D128*_c3+'Input spectra'!$Y127))</f>
        <v>2.6302439953610306E-3</v>
      </c>
      <c r="BV128">
        <f>BV$2*EXP(- BV$1 * ($B128*_c1+$C128*_c2+$D128*_c3+'Input spectra'!$Y127))</f>
        <v>2.5301910158624366E-3</v>
      </c>
      <c r="BW128">
        <f>BW$2*EXP(- BW$1 * ($B128*_c1+$C128*_c2+$D128*_c3+'Input spectra'!$Y127))</f>
        <v>2.435676614666895E-3</v>
      </c>
      <c r="BX128">
        <f>BX$2*EXP(- BX$1 * ($B128*_c1+$C128*_c2+$D128*_c3+'Input spectra'!$Y127))</f>
        <v>2.3462772423632609E-3</v>
      </c>
      <c r="BY128">
        <f>BY$2*EXP(- BY$1 * ($B128*_c1+$C128*_c2+$D128*_c3+'Input spectra'!$Y127))</f>
        <v>2.2616121209185196E-3</v>
      </c>
      <c r="BZ128">
        <f>BZ$2*EXP(- BZ$1 * ($B128*_c1+$C128*_c2+$D128*_c3+'Input spectra'!$Y127))</f>
        <v>2.1813377606167477E-3</v>
      </c>
      <c r="CA128">
        <f>CA$2*EXP(- CA$1 * ($B128*_c1+$C128*_c2+$D128*_c3+'Input spectra'!$Y127))</f>
        <v>2.1051433374607693E-3</v>
      </c>
      <c r="CB128">
        <f>CB$2*EXP(- CB$1 * ($B128*_c1+$C128*_c2+$D128*_c3+'Input spectra'!$Y127))</f>
        <v>2.0327467711079845E-3</v>
      </c>
      <c r="CC128">
        <f>CC$2*EXP(- CC$1 * ($B128*_c1+$C128*_c2+$D128*_c3+'Input spectra'!$Y127))</f>
        <v>1.9638913776276893E-3</v>
      </c>
      <c r="CD128">
        <f>CD$2*EXP(- CD$1 * ($B128*_c1+$C128*_c2+$D128*_c3+'Input spectra'!$Y127))</f>
        <v>1.8983429973511519E-3</v>
      </c>
      <c r="CE128">
        <f>CE$2*EXP(- CE$1 * ($B128*_c1+$C128*_c2+$D128*_c3+'Input spectra'!$Y127))</f>
        <v>1.8358875180240954E-3</v>
      </c>
      <c r="CF128">
        <f>CF$2*EXP(- CF$1 * ($B128*_c1+$C128*_c2+$D128*_c3+'Input spectra'!$Y127))</f>
        <v>1.7763287289184605E-3</v>
      </c>
      <c r="CG128">
        <f>CG$2*EXP(- CG$1 * ($B128*_c1+$C128*_c2+$D128*_c3+'Input spectra'!$Y127))</f>
        <v>1.7194864536356404E-3</v>
      </c>
      <c r="CH128">
        <f>CH$2*EXP(- CH$1 * ($B128*_c1+$C128*_c2+$D128*_c3+'Input spectra'!$Y127))</f>
        <v>1.6651949188517662E-3</v>
      </c>
      <c r="CI128">
        <f>CI$2*EXP(- CI$1 * ($B128*_c1+$C128*_c2+$D128*_c3+'Input spectra'!$Y127))</f>
        <v>1.6133013238172338E-3</v>
      </c>
      <c r="CJ128">
        <f>CJ$2*EXP(- CJ$1 * ($B128*_c1+$C128*_c2+$D128*_c3+'Input spectra'!$Y127))</f>
        <v>1.5636645814735752E-3</v>
      </c>
      <c r="CK128">
        <f>CK$2*EXP(- CK$1 * ($B128*_c1+$C128*_c2+$D128*_c3+'Input spectra'!$Y127))</f>
        <v>1.5161542069261139E-3</v>
      </c>
      <c r="CL128">
        <f>CL$2*EXP(- CL$1 * ($B128*_c1+$C128*_c2+$D128*_c3+'Input spectra'!$Y127))</f>
        <v>1.4706493329641331E-3</v>
      </c>
      <c r="CM128">
        <f>CM$2*EXP(- CM$1 * ($B128*_c1+$C128*_c2+$D128*_c3+'Input spectra'!$Y127))</f>
        <v>1.4270378355454331E-3</v>
      </c>
      <c r="CN128">
        <f>CN$2*EXP(- CN$1 * ($B128*_c1+$C128*_c2+$D128*_c3+'Input spectra'!$Y127))</f>
        <v>1.3852155548081731E-3</v>
      </c>
      <c r="CO128">
        <f>CO$2*EXP(- CO$1 * ($B128*_c1+$C128*_c2+$D128*_c3+'Input spectra'!$Y127))</f>
        <v>1.3450855993555227E-3</v>
      </c>
      <c r="CP128">
        <f>CP$2*EXP(- CP$1 * ($B128*_c1+$C128*_c2+$D128*_c3+'Input spectra'!$Y127))</f>
        <v>1.3065577233681185E-3</v>
      </c>
      <c r="CQ128">
        <f>CQ$2*EXP(- CQ$1 * ($B128*_c1+$C128*_c2+$D128*_c3+'Input spectra'!$Y127))</f>
        <v>1.269547767606698E-3</v>
      </c>
      <c r="CR128">
        <f>CR$2*EXP(- CR$1 * ($B128*_c1+$C128*_c2+$D128*_c3+'Input spectra'!$Y127))</f>
        <v>1.2339771566286962E-3</v>
      </c>
      <c r="CS128">
        <f>CS$2*EXP(- CS$1 * ($B128*_c1+$C128*_c2+$D128*_c3+'Input spectra'!$Y127))</f>
        <v>7.9438278049196668E-4</v>
      </c>
      <c r="CT128">
        <f>CT$2*EXP(- CT$1 * ($B128*_c1+$C128*_c2+$D128*_c3+'Input spectra'!$Y127))</f>
        <v>5.1590090705879918E-4</v>
      </c>
      <c r="CU128">
        <f>CU$2*EXP(- CU$1 * ($B128*_c1+$C128*_c2+$D128*_c3+'Input spectra'!$Y127))</f>
        <v>3.5723754328981477E-4</v>
      </c>
      <c r="CV128">
        <f>CV$2*EXP(- CV$1 * ($B128*_c1+$C128*_c2+$D128*_c3+'Input spectra'!$Y127))</f>
        <v>2.4848509163363731E-4</v>
      </c>
      <c r="CW128">
        <f>CW$2*EXP(- CW$1 * ($B128*_c1+$C128*_c2+$D128*_c3+'Input spectra'!$Y127))</f>
        <v>1.6964654041759337E-4</v>
      </c>
      <c r="CX128">
        <f>CX$2*EXP(- CX$1 * ($B128*_c1+$C128*_c2+$D128*_c3+'Input spectra'!$Y127))</f>
        <v>1.1150355933300178E-4</v>
      </c>
      <c r="CY128">
        <f>CY$2*EXP(- CY$1 * ($B128*_c1+$C128*_c2+$D128*_c3+'Input spectra'!$Y127))</f>
        <v>6.885259759417221E-5</v>
      </c>
      <c r="CZ128">
        <f>CZ$2*EXP(- CZ$1 * ($B128*_c1+$C128*_c2+$D128*_c3+'Input spectra'!$Y127))</f>
        <v>3.8389976993811435E-5</v>
      </c>
      <c r="DA128">
        <f>DA$2*EXP(- DA$1 * ($B128*_c1+$C128*_c2+$D128*_c3+'Input spectra'!$Y127))</f>
        <v>1.7848725910746246E-5</v>
      </c>
      <c r="DB128">
        <f>DB$2*EXP(- DB$1 * ($B128*_c1+$C128*_c2+$D128*_c3+'Input spectra'!$Y127))</f>
        <v>5.5846489701233105E-6</v>
      </c>
      <c r="DC128">
        <f>DC$2*EXP(- DC$1 * ($B128*_c1+$C128*_c2+$D128*_c3+'Input spectra'!$Y127))</f>
        <v>3.5470041809906919E-7</v>
      </c>
      <c r="DD128">
        <f>DD$2*EXP(- DD$1 * ($B128*_c1+$C128*_c2+$D128*_c3+'Input spectra'!$Y127))</f>
        <v>0</v>
      </c>
      <c r="DE128">
        <f>DE$2*EXP(- DE$1 * ($B128*_c1+$C128*_c2+$D128*_c3+'Input spectra'!$Y127))</f>
        <v>0</v>
      </c>
      <c r="DF128">
        <f>DF$2*EXP(- DF$1 * ($B128*_c1+$C128*_c2+$D128*_c3+'Input spectra'!$Y127))</f>
        <v>0</v>
      </c>
      <c r="DG128">
        <f>DG$2*EXP(- DG$1 * ($B128*_c1+$C128*_c2+$D128*_c3+'Input spectra'!$Y127))</f>
        <v>0</v>
      </c>
      <c r="DH128">
        <f>DH$2*EXP(- DH$1 * ($B128*_c1+$C128*_c2+$D128*_c3+'Input spectra'!$Y127))</f>
        <v>0</v>
      </c>
      <c r="DI128">
        <f>DI$2*EXP(- DI$1 * ($B128*_c1+$C128*_c2+$D128*_c3+'Input spectra'!$Y127))</f>
        <v>0</v>
      </c>
      <c r="DJ128">
        <f>DJ$2*EXP(- DJ$1 * ($B128*_c1+$C128*_c2+$D128*_c3+'Input spectra'!$Y127))</f>
        <v>0</v>
      </c>
      <c r="DK128">
        <f>DK$2*EXP(- DK$1 * ($B128*_c1+$C128*_c2+$D128*_c3+'Input spectra'!$Y127))</f>
        <v>0</v>
      </c>
      <c r="DL128">
        <f>DL$2*EXP(- DL$1 * ($B128*_c1+$C128*_c2+$D128*_c3+'Input spectra'!$Y127))</f>
        <v>0</v>
      </c>
      <c r="DM128">
        <f>DM$2*EXP(- DM$1 * ($B128*_c1+$C128*_c2+$D128*_c3+'Input spectra'!$Y127))</f>
        <v>0</v>
      </c>
      <c r="DN128">
        <f>DN$2*EXP(- DN$1 * ($B128*_c1+$C128*_c2+$D128*_c3+'Input spectra'!$Y127))</f>
        <v>0</v>
      </c>
      <c r="DO128">
        <f>DO$2*EXP(- DO$1 * ($B128*_c1+$C128*_c2+$D128*_c3+'Input spectra'!$Y127))</f>
        <v>0</v>
      </c>
      <c r="DP128">
        <f>DP$2*EXP(- DP$1 * ($B128*_c1+$C128*_c2+$D128*_c3+'Input spectra'!$Y127))</f>
        <v>0</v>
      </c>
      <c r="DQ128">
        <f>DQ$2*EXP(- DQ$1 * ($B128*_c1+$C128*_c2+$D128*_c3+'Input spectra'!$Y127))</f>
        <v>0</v>
      </c>
      <c r="DR128">
        <f>DR$2*EXP(- DR$1 * ($B128*_c1+$C128*_c2+$D128*_c3+'Input spectra'!$Y127))</f>
        <v>0</v>
      </c>
      <c r="DS128">
        <f>DS$2*EXP(- DS$1 * ($B128*_c1+$C128*_c2+$D128*_c3+'Input spectra'!$Y127))</f>
        <v>0</v>
      </c>
      <c r="DT128">
        <f>DT$2*EXP(- DT$1 * ($B128*_c1+$C128*_c2+$D128*_c3+'Input spectra'!$Y127))</f>
        <v>0</v>
      </c>
      <c r="DU128">
        <f>DU$2*EXP(- DU$1 * ($B128*_c1+$C128*_c2+$D128*_c3+'Input spectra'!$Y127))</f>
        <v>0</v>
      </c>
      <c r="DV128">
        <f>DV$2*EXP(- DV$1 * ($B128*_c1+$C128*_c2+$D128*_c3+'Input spectra'!$Y127))</f>
        <v>0</v>
      </c>
      <c r="DW128">
        <f>DW$2*EXP(- DW$1 * ($B128*_c1+$C128*_c2+$D128*_c3+'Input spectra'!$Y127))</f>
        <v>0</v>
      </c>
      <c r="DX128">
        <f>DX$2*EXP(- DX$1 * ($B128*_c1+$C128*_c2+$D128*_c3+'Input spectra'!$Y127))</f>
        <v>0</v>
      </c>
      <c r="DY128">
        <f>DY$2*EXP(- DY$1 * ($B128*_c1+$C128*_c2+$D128*_c3+'Input spectra'!$Y127))</f>
        <v>0</v>
      </c>
      <c r="DZ128">
        <f>DZ$2*EXP(- DZ$1 * ($B128*_c1+$C128*_c2+$D128*_c3+'Input spectra'!$Y127))</f>
        <v>0</v>
      </c>
      <c r="EA128">
        <f>EA$2*EXP(- EA$1 * ($B128*_c1+$C128*_c2+$D128*_c3+'Input spectra'!$Y127))</f>
        <v>0</v>
      </c>
      <c r="EB128">
        <f>EB$2*EXP(- EB$1 * ($B128*_c1+$C128*_c2+$D128*_c3+'Input spectra'!$Y127))</f>
        <v>0</v>
      </c>
      <c r="EC128">
        <f>EC$2*EXP(- EC$1 * ($B128*_c1+$C128*_c2+$D128*_c3+'Input spectra'!$Y127))</f>
        <v>0</v>
      </c>
      <c r="ED128">
        <f>ED$2*EXP(- ED$1 * ($B128*_c1+$C128*_c2+$D128*_c3+'Input spectra'!$Y127))</f>
        <v>0</v>
      </c>
      <c r="EE128">
        <f>EE$2*EXP(- EE$1 * ($B128*_c1+$C128*_c2+$D128*_c3+'Input spectra'!$Y127))</f>
        <v>0</v>
      </c>
      <c r="EF128">
        <f>EF$2*EXP(- EF$1 * ($B128*_c1+$C128*_c2+$D128*_c3+'Input spectra'!$Y127))</f>
        <v>0</v>
      </c>
      <c r="EG128">
        <f>EG$2*EXP(- EG$1 * ($B128*_c1+$C128*_c2+$D128*_c3+'Input spectra'!$Y127))</f>
        <v>0</v>
      </c>
      <c r="EH128">
        <f>EH$2*EXP(- EH$1 * ($B128*_c1+$C128*_c2+$D128*_c3+'Input spectra'!$Y127))</f>
        <v>0</v>
      </c>
      <c r="EI128">
        <f>EI$2*EXP(- EI$1 * ($B128*_c1+$C128*_c2+$D128*_c3+'Input spectra'!$Y127))</f>
        <v>0</v>
      </c>
      <c r="EJ128">
        <f>EJ$2*EXP(- EJ$1 * ($B128*_c1+$C128*_c2+$D128*_c3+'Input spectra'!$Y127))</f>
        <v>0</v>
      </c>
      <c r="EK128">
        <f>EK$2*EXP(- EK$1 * ($B128*_c1+$C128*_c2+$D128*_c3+'Input spectra'!$Y127))</f>
        <v>0</v>
      </c>
      <c r="EL128">
        <f>EL$2*EXP(- EL$1 * ($B128*_c1+$C128*_c2+$D128*_c3+'Input spectra'!$Y127))</f>
        <v>0</v>
      </c>
      <c r="EM128">
        <f>EM$2*EXP(- EM$1 * ($B128*_c1+$C128*_c2+$D128*_c3+'Input spectra'!$Y127))</f>
        <v>0</v>
      </c>
      <c r="EN128">
        <f>EN$2*EXP(- EN$1 * ($B128*_c1+$C128*_c2+$D128*_c3+'Input spectra'!$Y127))</f>
        <v>0</v>
      </c>
      <c r="EO128">
        <f>EO$2*EXP(- EO$1 * ($B128*_c1+$C128*_c2+$D128*_c3+'Input spectra'!$Y127))</f>
        <v>0</v>
      </c>
      <c r="EP128">
        <f>EP$2*EXP(- EP$1 * ($B128*_c1+$C128*_c2+$D128*_c3+'Input spectra'!$Y127))</f>
        <v>0</v>
      </c>
      <c r="EQ128">
        <f>EQ$2*EXP(- EQ$1 * ($B128*_c1+$C128*_c2+$D128*_c3+'Input spectra'!$Y127))</f>
        <v>0</v>
      </c>
      <c r="ER128">
        <f>ER$2*EXP(- ER$1 * ($B128*_c1+$C128*_c2+$D128*_c3+'Input spectra'!$Y127))</f>
        <v>0</v>
      </c>
      <c r="ES128">
        <f>ES$2*EXP(- ES$1 * ($B128*_c1+$C128*_c2+$D128*_c3+'Input spectra'!$Y127))</f>
        <v>0</v>
      </c>
      <c r="ET128">
        <f>ET$2*EXP(- ET$1 * ($B128*_c1+$C128*_c2+$D128*_c3+'Input spectra'!$Y127))</f>
        <v>0</v>
      </c>
      <c r="EU128">
        <f>EU$2*EXP(- EU$1 * ($B128*_c1+$C128*_c2+$D128*_c3+'Input spectra'!$Y127))</f>
        <v>0</v>
      </c>
      <c r="EV128">
        <f>EV$2*EXP(- EV$1 * ($B128*_c1+$C128*_c2+$D128*_c3+'Input spectra'!$Y127))</f>
        <v>0</v>
      </c>
      <c r="EW128">
        <f>EW$2*EXP(- EW$1 * ($B128*_c1+$C128*_c2+$D128*_c3+'Input spectra'!$Y127))</f>
        <v>0</v>
      </c>
      <c r="EX128">
        <f>EX$2*EXP(- EX$1 * ($B128*_c1+$C128*_c2+$D128*_c3+'Input spectra'!$Y127))</f>
        <v>0</v>
      </c>
      <c r="EY128">
        <f>EY$2*EXP(- EY$1 * ($B128*_c1+$C128*_c2+$D128*_c3+'Input spectra'!$Y127))</f>
        <v>0</v>
      </c>
      <c r="FA128">
        <f t="shared" si="1"/>
        <v>0.87839345634659505</v>
      </c>
      <c r="FD128">
        <f>(1-EXP(-($B128*_c1+$C128*_c2+$D128*_c3+'Input spectra'!$Y127)*_t))/2</f>
        <v>1.1269870809904492E-2</v>
      </c>
      <c r="FE128">
        <f>LN(1-FD128)/(-($B128*_c1+$C128*_c2+$D128*_c3+'Input spectra'!$Y127))</f>
        <v>0.24857517808376089</v>
      </c>
    </row>
    <row r="129" spans="1:161" x14ac:dyDescent="0.25">
      <c r="A129">
        <v>910</v>
      </c>
      <c r="B129">
        <f>'Input spectra'!B128</f>
        <v>0</v>
      </c>
      <c r="C129">
        <f>'Input spectra'!D128</f>
        <v>0</v>
      </c>
      <c r="D129">
        <f>'Input spectra'!F128</f>
        <v>0</v>
      </c>
      <c r="E129">
        <f>E$2*EXP(- E$1 * ($B129*_c1+$C129*_c2+$D129*_c3+'Input spectra'!$Y128))</f>
        <v>2.0653927966864227E-2</v>
      </c>
      <c r="F129">
        <f>F$2*EXP(- F$1 * ($B129*_c1+$C129*_c2+$D129*_c3+'Input spectra'!$Y128))</f>
        <v>2.0410278708451534E-2</v>
      </c>
      <c r="G129">
        <f>G$2*EXP(- G$1 * ($B129*_c1+$C129*_c2+$D129*_c3+'Input spectra'!$Y128))</f>
        <v>2.01684182649998E-2</v>
      </c>
      <c r="H129">
        <f>H$2*EXP(- H$1 * ($B129*_c1+$C129*_c2+$D129*_c3+'Input spectra'!$Y128))</f>
        <v>1.992833540610273E-2</v>
      </c>
      <c r="I129">
        <f>I$2*EXP(- I$1 * ($B129*_c1+$C129*_c2+$D129*_c3+'Input spectra'!$Y128))</f>
        <v>1.9690018966501136E-2</v>
      </c>
      <c r="J129">
        <f>J$2*EXP(- J$1 * ($B129*_c1+$C129*_c2+$D129*_c3+'Input spectra'!$Y128))</f>
        <v>1.9453457845722687E-2</v>
      </c>
      <c r="K129">
        <f>K$2*EXP(- K$1 * ($B129*_c1+$C129*_c2+$D129*_c3+'Input spectra'!$Y128))</f>
        <v>1.9218641007723559E-2</v>
      </c>
      <c r="L129">
        <f>L$2*EXP(- L$1 * ($B129*_c1+$C129*_c2+$D129*_c3+'Input spectra'!$Y128))</f>
        <v>1.8985557480532024E-2</v>
      </c>
      <c r="M129">
        <f>M$2*EXP(- M$1 * ($B129*_c1+$C129*_c2+$D129*_c3+'Input spectra'!$Y128))</f>
        <v>1.8754196355893937E-2</v>
      </c>
      <c r="N129">
        <f>N$2*EXP(- N$1 * ($B129*_c1+$C129*_c2+$D129*_c3+'Input spectra'!$Y128))</f>
        <v>1.8524546788920127E-2</v>
      </c>
      <c r="O129">
        <f>O$2*EXP(- O$1 * ($B129*_c1+$C129*_c2+$D129*_c3+'Input spectra'!$Y128))</f>
        <v>1.8296597997735694E-2</v>
      </c>
      <c r="P129">
        <f>P$2*EXP(- P$1 * ($B129*_c1+$C129*_c2+$D129*_c3+'Input spectra'!$Y128))</f>
        <v>1.807033926313114E-2</v>
      </c>
      <c r="Q129">
        <f>Q$2*EXP(- Q$1 * ($B129*_c1+$C129*_c2+$D129*_c3+'Input spectra'!$Y128))</f>
        <v>1.7845759928215424E-2</v>
      </c>
      <c r="R129">
        <f>R$2*EXP(- R$1 * ($B129*_c1+$C129*_c2+$D129*_c3+'Input spectra'!$Y128))</f>
        <v>1.762284939807085E-2</v>
      </c>
      <c r="S129">
        <f>S$2*EXP(- S$1 * ($B129*_c1+$C129*_c2+$D129*_c3+'Input spectra'!$Y128))</f>
        <v>1.7401597139409777E-2</v>
      </c>
      <c r="T129">
        <f>T$2*EXP(- T$1 * ($B129*_c1+$C129*_c2+$D129*_c3+'Input spectra'!$Y128))</f>
        <v>1.7181992680233245E-2</v>
      </c>
      <c r="U129">
        <f>U$2*EXP(- U$1 * ($B129*_c1+$C129*_c2+$D129*_c3+'Input spectra'!$Y128))</f>
        <v>1.696402560949135E-2</v>
      </c>
      <c r="V129">
        <f>V$2*EXP(- V$1 * ($B129*_c1+$C129*_c2+$D129*_c3+'Input spectra'!$Y128))</f>
        <v>1.6747685576745486E-2</v>
      </c>
      <c r="W129">
        <f>W$2*EXP(- W$1 * ($B129*_c1+$C129*_c2+$D129*_c3+'Input spectra'!$Y128))</f>
        <v>1.6532962291832397E-2</v>
      </c>
      <c r="X129">
        <f>X$2*EXP(- X$1 * ($B129*_c1+$C129*_c2+$D129*_c3+'Input spectra'!$Y128))</f>
        <v>1.6319845524530009E-2</v>
      </c>
      <c r="Y129">
        <f>Y$2*EXP(- Y$1 * ($B129*_c1+$C129*_c2+$D129*_c3+'Input spectra'!$Y128))</f>
        <v>1.6108325104225069E-2</v>
      </c>
      <c r="Z129">
        <f>Z$2*EXP(- Z$1 * ($B129*_c1+$C129*_c2+$D129*_c3+'Input spectra'!$Y128))</f>
        <v>1.5898390919582589E-2</v>
      </c>
      <c r="AA129">
        <f>AA$2*EXP(- AA$1 * ($B129*_c1+$C129*_c2+$D129*_c3+'Input spectra'!$Y128))</f>
        <v>1.5690032918217009E-2</v>
      </c>
      <c r="AB129">
        <f>AB$2*EXP(- AB$1 * ($B129*_c1+$C129*_c2+$D129*_c3+'Input spectra'!$Y128))</f>
        <v>1.5483241106365163E-2</v>
      </c>
      <c r="AC129">
        <f>AC$2*EXP(- AC$1 * ($B129*_c1+$C129*_c2+$D129*_c3+'Input spectra'!$Y128))</f>
        <v>1.5278005548561022E-2</v>
      </c>
      <c r="AD129">
        <f>AD$2*EXP(- AD$1 * ($B129*_c1+$C129*_c2+$D129*_c3+'Input spectra'!$Y128))</f>
        <v>1.5074316367312122E-2</v>
      </c>
      <c r="AE129">
        <f>AE$2*EXP(- AE$1 * ($B129*_c1+$C129*_c2+$D129*_c3+'Input spectra'!$Y128))</f>
        <v>1.4872163742777779E-2</v>
      </c>
      <c r="AF129">
        <f>AF$2*EXP(- AF$1 * ($B129*_c1+$C129*_c2+$D129*_c3+'Input spectra'!$Y128))</f>
        <v>1.4671537912449012E-2</v>
      </c>
      <c r="AG129">
        <f>AG$2*EXP(- AG$1 * ($B129*_c1+$C129*_c2+$D129*_c3+'Input spectra'!$Y128))</f>
        <v>1.4472429170830187E-2</v>
      </c>
      <c r="AH129">
        <f>AH$2*EXP(- AH$1 * ($B129*_c1+$C129*_c2+$D129*_c3+'Input spectra'!$Y128))</f>
        <v>1.4274827869122365E-2</v>
      </c>
      <c r="AI129">
        <f>AI$2*EXP(- AI$1 * ($B129*_c1+$C129*_c2+$D129*_c3+'Input spectra'!$Y128))</f>
        <v>1.4078724414908376E-2</v>
      </c>
      <c r="AJ129">
        <f>AJ$2*EXP(- AJ$1 * ($B129*_c1+$C129*_c2+$D129*_c3+'Input spectra'!$Y128))</f>
        <v>1.3884109271839548E-2</v>
      </c>
      <c r="AK129">
        <f>AK$2*EXP(- AK$1 * ($B129*_c1+$C129*_c2+$D129*_c3+'Input spectra'!$Y128))</f>
        <v>1.3690972959324147E-2</v>
      </c>
      <c r="AL129">
        <f>AL$2*EXP(- AL$1 * ($B129*_c1+$C129*_c2+$D129*_c3+'Input spectra'!$Y128))</f>
        <v>1.3499306052217476E-2</v>
      </c>
      <c r="AM129">
        <f>AM$2*EXP(- AM$1 * ($B129*_c1+$C129*_c2+$D129*_c3+'Input spectra'!$Y128))</f>
        <v>1.3309099180513647E-2</v>
      </c>
      <c r="AN129">
        <f>AN$2*EXP(- AN$1 * ($B129*_c1+$C129*_c2+$D129*_c3+'Input spectra'!$Y128))</f>
        <v>1.3120343029039023E-2</v>
      </c>
      <c r="AO129">
        <f>AO$2*EXP(- AO$1 * ($B129*_c1+$C129*_c2+$D129*_c3+'Input spectra'!$Y128))</f>
        <v>1.2933028337147259E-2</v>
      </c>
      <c r="AP129">
        <f>AP$2*EXP(- AP$1 * ($B129*_c1+$C129*_c2+$D129*_c3+'Input spectra'!$Y128))</f>
        <v>1.2747145898416048E-2</v>
      </c>
      <c r="AQ129">
        <f>AQ$2*EXP(- AQ$1 * ($B129*_c1+$C129*_c2+$D129*_c3+'Input spectra'!$Y128))</f>
        <v>1.2562686560345459E-2</v>
      </c>
      <c r="AR129">
        <f>AR$2*EXP(- AR$1 * ($B129*_c1+$C129*_c2+$D129*_c3+'Input spectra'!$Y128))</f>
        <v>1.2379641224057884E-2</v>
      </c>
      <c r="AS129">
        <f>AS$2*EXP(- AS$1 * ($B129*_c1+$C129*_c2+$D129*_c3+'Input spectra'!$Y128))</f>
        <v>1.2198000843999648E-2</v>
      </c>
      <c r="AT129">
        <f>AT$2*EXP(- AT$1 * ($B129*_c1+$C129*_c2+$D129*_c3+'Input spectra'!$Y128))</f>
        <v>1.201775642764418E-2</v>
      </c>
      <c r="AU129">
        <f>AU$2*EXP(- AU$1 * ($B129*_c1+$C129*_c2+$D129*_c3+'Input spectra'!$Y128))</f>
        <v>1.1838899035196785E-2</v>
      </c>
      <c r="AV129">
        <f>AV$2*EXP(- AV$1 * ($B129*_c1+$C129*_c2+$D129*_c3+'Input spectra'!$Y128))</f>
        <v>1.1661419779301043E-2</v>
      </c>
      <c r="AW129">
        <f>AW$2*EXP(- AW$1 * ($B129*_c1+$C129*_c2+$D129*_c3+'Input spectra'!$Y128))</f>
        <v>1.1485309824746739E-2</v>
      </c>
      <c r="AX129">
        <f>AX$2*EXP(- AX$1 * ($B129*_c1+$C129*_c2+$D129*_c3+'Input spectra'!$Y128))</f>
        <v>1.1310560388179387E-2</v>
      </c>
      <c r="AY129">
        <f>AY$2*EXP(- AY$1 * ($B129*_c1+$C129*_c2+$D129*_c3+'Input spectra'!$Y128))</f>
        <v>1.0053479258617257E-2</v>
      </c>
      <c r="AZ129">
        <f>AZ$2*EXP(- AZ$1 * ($B129*_c1+$C129*_c2+$D129*_c3+'Input spectra'!$Y128))</f>
        <v>8.5897166188008307E-3</v>
      </c>
      <c r="BA129">
        <f>BA$2*EXP(- BA$1 * ($B129*_c1+$C129*_c2+$D129*_c3+'Input spectra'!$Y128))</f>
        <v>7.7317239826666471E-3</v>
      </c>
      <c r="BB129">
        <f>BB$2*EXP(- BB$1 * ($B129*_c1+$C129*_c2+$D129*_c3+'Input spectra'!$Y128))</f>
        <v>7.0818322332065137E-3</v>
      </c>
      <c r="BC129">
        <f>BC$2*EXP(- BC$1 * ($B129*_c1+$C129*_c2+$D129*_c3+'Input spectra'!$Y128))</f>
        <v>6.5508244331473082E-3</v>
      </c>
      <c r="BD129">
        <f>BD$2*EXP(- BD$1 * ($B129*_c1+$C129*_c2+$D129*_c3+'Input spectra'!$Y128))</f>
        <v>6.1000271136555382E-3</v>
      </c>
      <c r="BE129">
        <f>BE$2*EXP(- BE$1 * ($B129*_c1+$C129*_c2+$D129*_c3+'Input spectra'!$Y128))</f>
        <v>5.708249222574166E-3</v>
      </c>
      <c r="BF129">
        <f>BF$2*EXP(- BF$1 * ($B129*_c1+$C129*_c2+$D129*_c3+'Input spectra'!$Y128))</f>
        <v>5.3622801590114582E-3</v>
      </c>
      <c r="BG129">
        <f>BG$2*EXP(- BG$1 * ($B129*_c1+$C129*_c2+$D129*_c3+'Input spectra'!$Y128))</f>
        <v>5.0531751723779583E-3</v>
      </c>
      <c r="BH129">
        <f>BH$2*EXP(- BH$1 * ($B129*_c1+$C129*_c2+$D129*_c3+'Input spectra'!$Y128))</f>
        <v>4.7745193690057232E-3</v>
      </c>
      <c r="BI129">
        <f>BI$2*EXP(- BI$1 * ($B129*_c1+$C129*_c2+$D129*_c3+'Input spectra'!$Y128))</f>
        <v>4.5215134835843874E-3</v>
      </c>
      <c r="BJ129">
        <f>BJ$2*EXP(- BJ$1 * ($B129*_c1+$C129*_c2+$D129*_c3+'Input spectra'!$Y128))</f>
        <v>4.2904489874934278E-3</v>
      </c>
      <c r="BK129">
        <f>BK$2*EXP(- BK$1 * ($B129*_c1+$C129*_c2+$D129*_c3+'Input spectra'!$Y128))</f>
        <v>4.0783862745996996E-3</v>
      </c>
      <c r="BL129">
        <f>BL$2*EXP(- BL$1 * ($B129*_c1+$C129*_c2+$D129*_c3+'Input spectra'!$Y128))</f>
        <v>3.8829468777801636E-3</v>
      </c>
      <c r="BM129">
        <f>BM$2*EXP(- BM$1 * ($B129*_c1+$C129*_c2+$D129*_c3+'Input spectra'!$Y128))</f>
        <v>3.7021735759084021E-3</v>
      </c>
      <c r="BN129">
        <f>BN$2*EXP(- BN$1 * ($B129*_c1+$C129*_c2+$D129*_c3+'Input spectra'!$Y128))</f>
        <v>3.5344328960223285E-3</v>
      </c>
      <c r="BO129">
        <f>BO$2*EXP(- BO$1 * ($B129*_c1+$C129*_c2+$D129*_c3+'Input spectra'!$Y128))</f>
        <v>3.3783451613368615E-3</v>
      </c>
      <c r="BP129">
        <f>BP$2*EXP(- BP$1 * ($B129*_c1+$C129*_c2+$D129*_c3+'Input spectra'!$Y128))</f>
        <v>3.2327330473297957E-3</v>
      </c>
      <c r="BQ129">
        <f>BQ$2*EXP(- BQ$1 * ($B129*_c1+$C129*_c2+$D129*_c3+'Input spectra'!$Y128))</f>
        <v>3.0965829358681248E-3</v>
      </c>
      <c r="BR129">
        <f>BR$2*EXP(- BR$1 * ($B129*_c1+$C129*_c2+$D129*_c3+'Input spectra'!$Y128))</f>
        <v>2.9690153419770567E-3</v>
      </c>
      <c r="BS129">
        <f>BS$2*EXP(- BS$1 * ($B129*_c1+$C129*_c2+$D129*_c3+'Input spectra'!$Y128))</f>
        <v>2.8492619137850702E-3</v>
      </c>
      <c r="BT129">
        <f>BT$2*EXP(- BT$1 * ($B129*_c1+$C129*_c2+$D129*_c3+'Input spectra'!$Y128))</f>
        <v>2.7366472870152371E-3</v>
      </c>
      <c r="BU129">
        <f>BU$2*EXP(- BU$1 * ($B129*_c1+$C129*_c2+$D129*_c3+'Input spectra'!$Y128))</f>
        <v>2.630574586337758E-3</v>
      </c>
      <c r="BV129">
        <f>BV$2*EXP(- BV$1 * ($B129*_c1+$C129*_c2+$D129*_c3+'Input spectra'!$Y128))</f>
        <v>2.5305137083437225E-3</v>
      </c>
      <c r="BW129">
        <f>BW$2*EXP(- BW$1 * ($B129*_c1+$C129*_c2+$D129*_c3+'Input spectra'!$Y128))</f>
        <v>2.4359917553805799E-3</v>
      </c>
      <c r="BX129">
        <f>BX$2*EXP(- BX$1 * ($B129*_c1+$C129*_c2+$D129*_c3+'Input spectra'!$Y128))</f>
        <v>2.3465851531660701E-3</v>
      </c>
      <c r="BY129">
        <f>BY$2*EXP(- BY$1 * ($B129*_c1+$C129*_c2+$D129*_c3+'Input spectra'!$Y128))</f>
        <v>2.261913101356588E-3</v>
      </c>
      <c r="BZ129">
        <f>BZ$2*EXP(- BZ$1 * ($B129*_c1+$C129*_c2+$D129*_c3+'Input spectra'!$Y128))</f>
        <v>2.1816320901416079E-3</v>
      </c>
      <c r="CA129">
        <f>CA$2*EXP(- CA$1 * ($B129*_c1+$C129*_c2+$D129*_c3+'Input spectra'!$Y128))</f>
        <v>2.1054312773576864E-3</v>
      </c>
      <c r="CB129">
        <f>CB$2*EXP(- CB$1 * ($B129*_c1+$C129*_c2+$D129*_c3+'Input spectra'!$Y128))</f>
        <v>2.033028566182489E-3</v>
      </c>
      <c r="CC129">
        <f>CC$2*EXP(- CC$1 * ($B129*_c1+$C129*_c2+$D129*_c3+'Input spectra'!$Y128))</f>
        <v>1.9641672576875481E-3</v>
      </c>
      <c r="CD129">
        <f>CD$2*EXP(- CD$1 * ($B129*_c1+$C129*_c2+$D129*_c3+'Input spectra'!$Y128))</f>
        <v>1.8986131785142849E-3</v>
      </c>
      <c r="CE129">
        <f>CE$2*EXP(- CE$1 * ($B129*_c1+$C129*_c2+$D129*_c3+'Input spectra'!$Y128))</f>
        <v>1.8361522038775626E-3</v>
      </c>
      <c r="CF129">
        <f>CF$2*EXP(- CF$1 * ($B129*_c1+$C129*_c2+$D129*_c3+'Input spectra'!$Y128))</f>
        <v>1.7765881115493903E-3</v>
      </c>
      <c r="CG129">
        <f>CG$2*EXP(- CG$1 * ($B129*_c1+$C129*_c2+$D129*_c3+'Input spectra'!$Y128))</f>
        <v>1.7197407145515006E-3</v>
      </c>
      <c r="CH129">
        <f>CH$2*EXP(- CH$1 * ($B129*_c1+$C129*_c2+$D129*_c3+'Input spectra'!$Y128))</f>
        <v>1.6654442298045971E-3</v>
      </c>
      <c r="CI129">
        <f>CI$2*EXP(- CI$1 * ($B129*_c1+$C129*_c2+$D129*_c3+'Input spectra'!$Y128))</f>
        <v>1.6135458475441808E-3</v>
      </c>
      <c r="CJ129">
        <f>CJ$2*EXP(- CJ$1 * ($B129*_c1+$C129*_c2+$D129*_c3+'Input spectra'!$Y128))</f>
        <v>1.5639044723641841E-3</v>
      </c>
      <c r="CK129">
        <f>CK$2*EXP(- CK$1 * ($B129*_c1+$C129*_c2+$D129*_c3+'Input spectra'!$Y128))</f>
        <v>1.5163896116253042E-3</v>
      </c>
      <c r="CL129">
        <f>CL$2*EXP(- CL$1 * ($B129*_c1+$C129*_c2+$D129*_c3+'Input spectra'!$Y128))</f>
        <v>1.4708803909184872E-3</v>
      </c>
      <c r="CM129">
        <f>CM$2*EXP(- CM$1 * ($B129*_c1+$C129*_c2+$D129*_c3+'Input spectra'!$Y128))</f>
        <v>1.4272646794993551E-3</v>
      </c>
      <c r="CN129">
        <f>CN$2*EXP(- CN$1 * ($B129*_c1+$C129*_c2+$D129*_c3+'Input spectra'!$Y128))</f>
        <v>1.38543831125559E-3</v>
      </c>
      <c r="CO129">
        <f>CO$2*EXP(- CO$1 * ($B129*_c1+$C129*_c2+$D129*_c3+'Input spectra'!$Y128))</f>
        <v>1.3453043889520243E-3</v>
      </c>
      <c r="CP129">
        <f>CP$2*EXP(- CP$1 * ($B129*_c1+$C129*_c2+$D129*_c3+'Input spectra'!$Y128))</f>
        <v>1.3067726613078077E-3</v>
      </c>
      <c r="CQ129">
        <f>CQ$2*EXP(- CQ$1 * ($B129*_c1+$C129*_c2+$D129*_c3+'Input spectra'!$Y128))</f>
        <v>1.2697589639674646E-3</v>
      </c>
      <c r="CR129">
        <f>CR$2*EXP(- CR$1 * ($B129*_c1+$C129*_c2+$D129*_c3+'Input spectra'!$Y128))</f>
        <v>1.2341847166891808E-3</v>
      </c>
      <c r="CS129">
        <f>CS$2*EXP(- CS$1 * ($B129*_c1+$C129*_c2+$D129*_c3+'Input spectra'!$Y128))</f>
        <v>7.9451786742023526E-4</v>
      </c>
      <c r="CT129">
        <f>CT$2*EXP(- CT$1 * ($B129*_c1+$C129*_c2+$D129*_c3+'Input spectra'!$Y128))</f>
        <v>5.1598959106810354E-4</v>
      </c>
      <c r="CU129">
        <f>CU$2*EXP(- CU$1 * ($B129*_c1+$C129*_c2+$D129*_c3+'Input spectra'!$Y128))</f>
        <v>3.5729961324443553E-4</v>
      </c>
      <c r="CV129">
        <f>CV$2*EXP(- CV$1 * ($B129*_c1+$C129*_c2+$D129*_c3+'Input spectra'!$Y128))</f>
        <v>2.4852872521136148E-4</v>
      </c>
      <c r="CW129">
        <f>CW$2*EXP(- CW$1 * ($B129*_c1+$C129*_c2+$D129*_c3+'Input spectra'!$Y128))</f>
        <v>1.6967664367717082E-4</v>
      </c>
      <c r="CX129">
        <f>CX$2*EXP(- CX$1 * ($B129*_c1+$C129*_c2+$D129*_c3+'Input spectra'!$Y128))</f>
        <v>1.1152355142075205E-4</v>
      </c>
      <c r="CY129">
        <f>CY$2*EXP(- CY$1 * ($B129*_c1+$C129*_c2+$D129*_c3+'Input spectra'!$Y128))</f>
        <v>6.8865069835077024E-5</v>
      </c>
      <c r="CZ129">
        <f>CZ$2*EXP(- CZ$1 * ($B129*_c1+$C129*_c2+$D129*_c3+'Input spectra'!$Y128))</f>
        <v>3.83970020780036E-5</v>
      </c>
      <c r="DA129">
        <f>DA$2*EXP(- DA$1 * ($B129*_c1+$C129*_c2+$D129*_c3+'Input spectra'!$Y128))</f>
        <v>1.7852025091490031E-5</v>
      </c>
      <c r="DB129">
        <f>DB$2*EXP(- DB$1 * ($B129*_c1+$C129*_c2+$D129*_c3+'Input spectra'!$Y128))</f>
        <v>5.5856915672978678E-6</v>
      </c>
      <c r="DC129">
        <f>DC$2*EXP(- DC$1 * ($B129*_c1+$C129*_c2+$D129*_c3+'Input spectra'!$Y128))</f>
        <v>3.5476729275539686E-7</v>
      </c>
      <c r="DD129">
        <f>DD$2*EXP(- DD$1 * ($B129*_c1+$C129*_c2+$D129*_c3+'Input spectra'!$Y128))</f>
        <v>0</v>
      </c>
      <c r="DE129">
        <f>DE$2*EXP(- DE$1 * ($B129*_c1+$C129*_c2+$D129*_c3+'Input spectra'!$Y128))</f>
        <v>0</v>
      </c>
      <c r="DF129">
        <f>DF$2*EXP(- DF$1 * ($B129*_c1+$C129*_c2+$D129*_c3+'Input spectra'!$Y128))</f>
        <v>0</v>
      </c>
      <c r="DG129">
        <f>DG$2*EXP(- DG$1 * ($B129*_c1+$C129*_c2+$D129*_c3+'Input spectra'!$Y128))</f>
        <v>0</v>
      </c>
      <c r="DH129">
        <f>DH$2*EXP(- DH$1 * ($B129*_c1+$C129*_c2+$D129*_c3+'Input spectra'!$Y128))</f>
        <v>0</v>
      </c>
      <c r="DI129">
        <f>DI$2*EXP(- DI$1 * ($B129*_c1+$C129*_c2+$D129*_c3+'Input spectra'!$Y128))</f>
        <v>0</v>
      </c>
      <c r="DJ129">
        <f>DJ$2*EXP(- DJ$1 * ($B129*_c1+$C129*_c2+$D129*_c3+'Input spectra'!$Y128))</f>
        <v>0</v>
      </c>
      <c r="DK129">
        <f>DK$2*EXP(- DK$1 * ($B129*_c1+$C129*_c2+$D129*_c3+'Input spectra'!$Y128))</f>
        <v>0</v>
      </c>
      <c r="DL129">
        <f>DL$2*EXP(- DL$1 * ($B129*_c1+$C129*_c2+$D129*_c3+'Input spectra'!$Y128))</f>
        <v>0</v>
      </c>
      <c r="DM129">
        <f>DM$2*EXP(- DM$1 * ($B129*_c1+$C129*_c2+$D129*_c3+'Input spectra'!$Y128))</f>
        <v>0</v>
      </c>
      <c r="DN129">
        <f>DN$2*EXP(- DN$1 * ($B129*_c1+$C129*_c2+$D129*_c3+'Input spectra'!$Y128))</f>
        <v>0</v>
      </c>
      <c r="DO129">
        <f>DO$2*EXP(- DO$1 * ($B129*_c1+$C129*_c2+$D129*_c3+'Input spectra'!$Y128))</f>
        <v>0</v>
      </c>
      <c r="DP129">
        <f>DP$2*EXP(- DP$1 * ($B129*_c1+$C129*_c2+$D129*_c3+'Input spectra'!$Y128))</f>
        <v>0</v>
      </c>
      <c r="DQ129">
        <f>DQ$2*EXP(- DQ$1 * ($B129*_c1+$C129*_c2+$D129*_c3+'Input spectra'!$Y128))</f>
        <v>0</v>
      </c>
      <c r="DR129">
        <f>DR$2*EXP(- DR$1 * ($B129*_c1+$C129*_c2+$D129*_c3+'Input spectra'!$Y128))</f>
        <v>0</v>
      </c>
      <c r="DS129">
        <f>DS$2*EXP(- DS$1 * ($B129*_c1+$C129*_c2+$D129*_c3+'Input spectra'!$Y128))</f>
        <v>0</v>
      </c>
      <c r="DT129">
        <f>DT$2*EXP(- DT$1 * ($B129*_c1+$C129*_c2+$D129*_c3+'Input spectra'!$Y128))</f>
        <v>0</v>
      </c>
      <c r="DU129">
        <f>DU$2*EXP(- DU$1 * ($B129*_c1+$C129*_c2+$D129*_c3+'Input spectra'!$Y128))</f>
        <v>0</v>
      </c>
      <c r="DV129">
        <f>DV$2*EXP(- DV$1 * ($B129*_c1+$C129*_c2+$D129*_c3+'Input spectra'!$Y128))</f>
        <v>0</v>
      </c>
      <c r="DW129">
        <f>DW$2*EXP(- DW$1 * ($B129*_c1+$C129*_c2+$D129*_c3+'Input spectra'!$Y128))</f>
        <v>0</v>
      </c>
      <c r="DX129">
        <f>DX$2*EXP(- DX$1 * ($B129*_c1+$C129*_c2+$D129*_c3+'Input spectra'!$Y128))</f>
        <v>0</v>
      </c>
      <c r="DY129">
        <f>DY$2*EXP(- DY$1 * ($B129*_c1+$C129*_c2+$D129*_c3+'Input spectra'!$Y128))</f>
        <v>0</v>
      </c>
      <c r="DZ129">
        <f>DZ$2*EXP(- DZ$1 * ($B129*_c1+$C129*_c2+$D129*_c3+'Input spectra'!$Y128))</f>
        <v>0</v>
      </c>
      <c r="EA129">
        <f>EA$2*EXP(- EA$1 * ($B129*_c1+$C129*_c2+$D129*_c3+'Input spectra'!$Y128))</f>
        <v>0</v>
      </c>
      <c r="EB129">
        <f>EB$2*EXP(- EB$1 * ($B129*_c1+$C129*_c2+$D129*_c3+'Input spectra'!$Y128))</f>
        <v>0</v>
      </c>
      <c r="EC129">
        <f>EC$2*EXP(- EC$1 * ($B129*_c1+$C129*_c2+$D129*_c3+'Input spectra'!$Y128))</f>
        <v>0</v>
      </c>
      <c r="ED129">
        <f>ED$2*EXP(- ED$1 * ($B129*_c1+$C129*_c2+$D129*_c3+'Input spectra'!$Y128))</f>
        <v>0</v>
      </c>
      <c r="EE129">
        <f>EE$2*EXP(- EE$1 * ($B129*_c1+$C129*_c2+$D129*_c3+'Input spectra'!$Y128))</f>
        <v>0</v>
      </c>
      <c r="EF129">
        <f>EF$2*EXP(- EF$1 * ($B129*_c1+$C129*_c2+$D129*_c3+'Input spectra'!$Y128))</f>
        <v>0</v>
      </c>
      <c r="EG129">
        <f>EG$2*EXP(- EG$1 * ($B129*_c1+$C129*_c2+$D129*_c3+'Input spectra'!$Y128))</f>
        <v>0</v>
      </c>
      <c r="EH129">
        <f>EH$2*EXP(- EH$1 * ($B129*_c1+$C129*_c2+$D129*_c3+'Input spectra'!$Y128))</f>
        <v>0</v>
      </c>
      <c r="EI129">
        <f>EI$2*EXP(- EI$1 * ($B129*_c1+$C129*_c2+$D129*_c3+'Input spectra'!$Y128))</f>
        <v>0</v>
      </c>
      <c r="EJ129">
        <f>EJ$2*EXP(- EJ$1 * ($B129*_c1+$C129*_c2+$D129*_c3+'Input spectra'!$Y128))</f>
        <v>0</v>
      </c>
      <c r="EK129">
        <f>EK$2*EXP(- EK$1 * ($B129*_c1+$C129*_c2+$D129*_c3+'Input spectra'!$Y128))</f>
        <v>0</v>
      </c>
      <c r="EL129">
        <f>EL$2*EXP(- EL$1 * ($B129*_c1+$C129*_c2+$D129*_c3+'Input spectra'!$Y128))</f>
        <v>0</v>
      </c>
      <c r="EM129">
        <f>EM$2*EXP(- EM$1 * ($B129*_c1+$C129*_c2+$D129*_c3+'Input spectra'!$Y128))</f>
        <v>0</v>
      </c>
      <c r="EN129">
        <f>EN$2*EXP(- EN$1 * ($B129*_c1+$C129*_c2+$D129*_c3+'Input spectra'!$Y128))</f>
        <v>0</v>
      </c>
      <c r="EO129">
        <f>EO$2*EXP(- EO$1 * ($B129*_c1+$C129*_c2+$D129*_c3+'Input spectra'!$Y128))</f>
        <v>0</v>
      </c>
      <c r="EP129">
        <f>EP$2*EXP(- EP$1 * ($B129*_c1+$C129*_c2+$D129*_c3+'Input spectra'!$Y128))</f>
        <v>0</v>
      </c>
      <c r="EQ129">
        <f>EQ$2*EXP(- EQ$1 * ($B129*_c1+$C129*_c2+$D129*_c3+'Input spectra'!$Y128))</f>
        <v>0</v>
      </c>
      <c r="ER129">
        <f>ER$2*EXP(- ER$1 * ($B129*_c1+$C129*_c2+$D129*_c3+'Input spectra'!$Y128))</f>
        <v>0</v>
      </c>
      <c r="ES129">
        <f>ES$2*EXP(- ES$1 * ($B129*_c1+$C129*_c2+$D129*_c3+'Input spectra'!$Y128))</f>
        <v>0</v>
      </c>
      <c r="ET129">
        <f>ET$2*EXP(- ET$1 * ($B129*_c1+$C129*_c2+$D129*_c3+'Input spectra'!$Y128))</f>
        <v>0</v>
      </c>
      <c r="EU129">
        <f>EU$2*EXP(- EU$1 * ($B129*_c1+$C129*_c2+$D129*_c3+'Input spectra'!$Y128))</f>
        <v>0</v>
      </c>
      <c r="EV129">
        <f>EV$2*EXP(- EV$1 * ($B129*_c1+$C129*_c2+$D129*_c3+'Input spectra'!$Y128))</f>
        <v>0</v>
      </c>
      <c r="EW129">
        <f>EW$2*EXP(- EW$1 * ($B129*_c1+$C129*_c2+$D129*_c3+'Input spectra'!$Y128))</f>
        <v>0</v>
      </c>
      <c r="EX129">
        <f>EX$2*EXP(- EX$1 * ($B129*_c1+$C129*_c2+$D129*_c3+'Input spectra'!$Y128))</f>
        <v>0</v>
      </c>
      <c r="EY129">
        <f>EY$2*EXP(- EY$1 * ($B129*_c1+$C129*_c2+$D129*_c3+'Input spectra'!$Y128))</f>
        <v>0</v>
      </c>
      <c r="FA129">
        <f t="shared" si="1"/>
        <v>0.87843803395947151</v>
      </c>
      <c r="FD129">
        <f>(1-EXP(-($B129*_c1+$C129*_c2+$D129*_c3+'Input spectra'!$Y128)*_t))/2</f>
        <v>1.1265354332125221E-2</v>
      </c>
      <c r="FE129">
        <f>LN(1-FD129)/(-($B129*_c1+$C129*_c2+$D129*_c3+'Input spectra'!$Y128))</f>
        <v>0.24857575562177309</v>
      </c>
    </row>
    <row r="130" spans="1:161" x14ac:dyDescent="0.25">
      <c r="A130">
        <v>915</v>
      </c>
      <c r="B130">
        <f>'Input spectra'!B129</f>
        <v>0</v>
      </c>
      <c r="C130">
        <f>'Input spectra'!D129</f>
        <v>0</v>
      </c>
      <c r="D130">
        <f>'Input spectra'!F129</f>
        <v>0</v>
      </c>
      <c r="E130">
        <f>E$2*EXP(- E$1 * ($B130*_c1+$C130*_c2+$D130*_c3+'Input spectra'!$Y129))</f>
        <v>2.0653927966864227E-2</v>
      </c>
      <c r="F130">
        <f>F$2*EXP(- F$1 * ($B130*_c1+$C130*_c2+$D130*_c3+'Input spectra'!$Y129))</f>
        <v>2.0410385898085918E-2</v>
      </c>
      <c r="G130">
        <f>G$2*EXP(- G$1 * ($B130*_c1+$C130*_c2+$D130*_c3+'Input spectra'!$Y129))</f>
        <v>2.0168630104444765E-2</v>
      </c>
      <c r="H130">
        <f>H$2*EXP(- H$1 * ($B130*_c1+$C130*_c2+$D130*_c3+'Input spectra'!$Y129))</f>
        <v>1.9928649383520899E-2</v>
      </c>
      <c r="I130">
        <f>I$2*EXP(- I$1 * ($B130*_c1+$C130*_c2+$D130*_c3+'Input spectra'!$Y129))</f>
        <v>1.9690432597807284E-2</v>
      </c>
      <c r="J130">
        <f>J$2*EXP(- J$1 * ($B130*_c1+$C130*_c2+$D130*_c3+'Input spectra'!$Y129))</f>
        <v>1.9453968674351192E-2</v>
      </c>
      <c r="K130">
        <f>K$2*EXP(- K$1 * ($B130*_c1+$C130*_c2+$D130*_c3+'Input spectra'!$Y129))</f>
        <v>1.9219246604397534E-2</v>
      </c>
      <c r="L130">
        <f>L$2*EXP(- L$1 * ($B130*_c1+$C130*_c2+$D130*_c3+'Input spectra'!$Y129))</f>
        <v>1.8986255443034099E-2</v>
      </c>
      <c r="M130">
        <f>M$2*EXP(- M$1 * ($B130*_c1+$C130*_c2+$D130*_c3+'Input spectra'!$Y129))</f>
        <v>1.8754984308838759E-2</v>
      </c>
      <c r="N130">
        <f>N$2*EXP(- N$1 * ($B130*_c1+$C130*_c2+$D130*_c3+'Input spectra'!$Y129))</f>
        <v>1.8525422383528462E-2</v>
      </c>
      <c r="O130">
        <f>O$2*EXP(- O$1 * ($B130*_c1+$C130*_c2+$D130*_c3+'Input spectra'!$Y129))</f>
        <v>1.8297558911610199E-2</v>
      </c>
      <c r="P130">
        <f>P$2*EXP(- P$1 * ($B130*_c1+$C130*_c2+$D130*_c3+'Input spectra'!$Y129))</f>
        <v>1.8071383200033757E-2</v>
      </c>
      <c r="Q130">
        <f>Q$2*EXP(- Q$1 * ($B130*_c1+$C130*_c2+$D130*_c3+'Input spectra'!$Y129))</f>
        <v>1.7846884617846399E-2</v>
      </c>
      <c r="R130">
        <f>R$2*EXP(- R$1 * ($B130*_c1+$C130*_c2+$D130*_c3+'Input spectra'!$Y129))</f>
        <v>1.7624052595849364E-2</v>
      </c>
      <c r="S130">
        <f>S$2*EXP(- S$1 * ($B130*_c1+$C130*_c2+$D130*_c3+'Input spectra'!$Y129))</f>
        <v>1.740287662625617E-2</v>
      </c>
      <c r="T130">
        <f>T$2*EXP(- T$1 * ($B130*_c1+$C130*_c2+$D130*_c3+'Input spectra'!$Y129))</f>
        <v>1.7183346262352826E-2</v>
      </c>
      <c r="U130">
        <f>U$2*EXP(- U$1 * ($B130*_c1+$C130*_c2+$D130*_c3+'Input spectra'!$Y129))</f>
        <v>1.6965451118159801E-2</v>
      </c>
      <c r="V130">
        <f>V$2*EXP(- V$1 * ($B130*_c1+$C130*_c2+$D130*_c3+'Input spectra'!$Y129))</f>
        <v>1.6749180868095813E-2</v>
      </c>
      <c r="W130">
        <f>W$2*EXP(- W$1 * ($B130*_c1+$C130*_c2+$D130*_c3+'Input spectra'!$Y129))</f>
        <v>1.6534525246643447E-2</v>
      </c>
      <c r="X130">
        <f>X$2*EXP(- X$1 * ($B130*_c1+$C130*_c2+$D130*_c3+'Input spectra'!$Y129))</f>
        <v>1.6321474048016548E-2</v>
      </c>
      <c r="Y130">
        <f>Y$2*EXP(- Y$1 * ($B130*_c1+$C130*_c2+$D130*_c3+'Input spectra'!$Y129))</f>
        <v>1.6110017125829379E-2</v>
      </c>
      <c r="Z130">
        <f>Z$2*EXP(- Z$1 * ($B130*_c1+$C130*_c2+$D130*_c3+'Input spectra'!$Y129))</f>
        <v>1.5900144392767577E-2</v>
      </c>
      <c r="AA130">
        <f>AA$2*EXP(- AA$1 * ($B130*_c1+$C130*_c2+$D130*_c3+'Input spectra'!$Y129))</f>
        <v>1.5691845820260876E-2</v>
      </c>
      <c r="AB130">
        <f>AB$2*EXP(- AB$1 * ($B130*_c1+$C130*_c2+$D130*_c3+'Input spectra'!$Y129))</f>
        <v>1.5485111438157539E-2</v>
      </c>
      <c r="AC130">
        <f>AC$2*EXP(- AC$1 * ($B130*_c1+$C130*_c2+$D130*_c3+'Input spectra'!$Y129))</f>
        <v>1.5279931334400611E-2</v>
      </c>
      <c r="AD130">
        <f>AD$2*EXP(- AD$1 * ($B130*_c1+$C130*_c2+$D130*_c3+'Input spectra'!$Y129))</f>
        <v>1.5076295654705842E-2</v>
      </c>
      <c r="AE130">
        <f>AE$2*EXP(- AE$1 * ($B130*_c1+$C130*_c2+$D130*_c3+'Input spectra'!$Y129))</f>
        <v>1.4874194602241353E-2</v>
      </c>
      <c r="AF130">
        <f>AF$2*EXP(- AF$1 * ($B130*_c1+$C130*_c2+$D130*_c3+'Input spectra'!$Y129))</f>
        <v>1.4673618437309048E-2</v>
      </c>
      <c r="AG130">
        <f>AG$2*EXP(- AG$1 * ($B130*_c1+$C130*_c2+$D130*_c3+'Input spectra'!$Y129))</f>
        <v>1.4474557477027715E-2</v>
      </c>
      <c r="AH130">
        <f>AH$2*EXP(- AH$1 * ($B130*_c1+$C130*_c2+$D130*_c3+'Input spectra'!$Y129))</f>
        <v>1.4277002095017803E-2</v>
      </c>
      <c r="AI130">
        <f>AI$2*EXP(- AI$1 * ($B130*_c1+$C130*_c2+$D130*_c3+'Input spectra'!$Y129))</f>
        <v>1.4080942721087938E-2</v>
      </c>
      <c r="AJ130">
        <f>AJ$2*EXP(- AJ$1 * ($B130*_c1+$C130*_c2+$D130*_c3+'Input spectra'!$Y129))</f>
        <v>1.3886369840923089E-2</v>
      </c>
      <c r="AK130">
        <f>AK$2*EXP(- AK$1 * ($B130*_c1+$C130*_c2+$D130*_c3+'Input spectra'!$Y129))</f>
        <v>1.3693273995774422E-2</v>
      </c>
      <c r="AL130">
        <f>AL$2*EXP(- AL$1 * ($B130*_c1+$C130*_c2+$D130*_c3+'Input spectra'!$Y129))</f>
        <v>1.3501645782150795E-2</v>
      </c>
      <c r="AM130">
        <f>AM$2*EXP(- AM$1 * ($B130*_c1+$C130*_c2+$D130*_c3+'Input spectra'!$Y129))</f>
        <v>1.3311475851511949E-2</v>
      </c>
      <c r="AN130">
        <f>AN$2*EXP(- AN$1 * ($B130*_c1+$C130*_c2+$D130*_c3+'Input spectra'!$Y129))</f>
        <v>1.3122754909963313E-2</v>
      </c>
      <c r="AO130">
        <f>AO$2*EXP(- AO$1 * ($B130*_c1+$C130*_c2+$D130*_c3+'Input spectra'!$Y129))</f>
        <v>1.2935473717952457E-2</v>
      </c>
      <c r="AP130">
        <f>AP$2*EXP(- AP$1 * ($B130*_c1+$C130*_c2+$D130*_c3+'Input spectra'!$Y129))</f>
        <v>1.2749623089967179E-2</v>
      </c>
      <c r="AQ130">
        <f>AQ$2*EXP(- AQ$1 * ($B130*_c1+$C130*_c2+$D130*_c3+'Input spectra'!$Y129))</f>
        <v>1.2565193894235223E-2</v>
      </c>
      <c r="AR130">
        <f>AR$2*EXP(- AR$1 * ($B130*_c1+$C130*_c2+$D130*_c3+'Input spectra'!$Y129))</f>
        <v>1.2382177052425567E-2</v>
      </c>
      <c r="AS130">
        <f>AS$2*EXP(- AS$1 * ($B130*_c1+$C130*_c2+$D130*_c3+'Input spectra'!$Y129))</f>
        <v>1.2200563539351386E-2</v>
      </c>
      <c r="AT130">
        <f>AT$2*EXP(- AT$1 * ($B130*_c1+$C130*_c2+$D130*_c3+'Input spectra'!$Y129))</f>
        <v>1.2020344382674551E-2</v>
      </c>
      <c r="AU130">
        <f>AU$2*EXP(- AU$1 * ($B130*_c1+$C130*_c2+$D130*_c3+'Input spectra'!$Y129))</f>
        <v>1.1841510662611727E-2</v>
      </c>
      <c r="AV130">
        <f>AV$2*EXP(- AV$1 * ($B130*_c1+$C130*_c2+$D130*_c3+'Input spectra'!$Y129))</f>
        <v>1.1664053511642089E-2</v>
      </c>
      <c r="AW130">
        <f>AW$2*EXP(- AW$1 * ($B130*_c1+$C130*_c2+$D130*_c3+'Input spectra'!$Y129))</f>
        <v>1.1487964114216554E-2</v>
      </c>
      <c r="AX130">
        <f>AX$2*EXP(- AX$1 * ($B130*_c1+$C130*_c2+$D130*_c3+'Input spectra'!$Y129))</f>
        <v>1.1313233706468617E-2</v>
      </c>
      <c r="AY130">
        <f>AY$2*EXP(- AY$1 * ($B130*_c1+$C130*_c2+$D130*_c3+'Input spectra'!$Y129))</f>
        <v>1.0055908269112863E-2</v>
      </c>
      <c r="AZ130">
        <f>AZ$2*EXP(- AZ$1 * ($B130*_c1+$C130*_c2+$D130*_c3+'Input spectra'!$Y129))</f>
        <v>8.5918370930762253E-3</v>
      </c>
      <c r="BA130">
        <f>BA$2*EXP(- BA$1 * ($B130*_c1+$C130*_c2+$D130*_c3+'Input spectra'!$Y129))</f>
        <v>7.7336732662862482E-3</v>
      </c>
      <c r="BB130">
        <f>BB$2*EXP(- BB$1 * ($B130*_c1+$C130*_c2+$D130*_c3+'Input spectra'!$Y129))</f>
        <v>7.0836548707382142E-3</v>
      </c>
      <c r="BC130">
        <f>BC$2*EXP(- BC$1 * ($B130*_c1+$C130*_c2+$D130*_c3+'Input spectra'!$Y129))</f>
        <v>6.5525448183550127E-3</v>
      </c>
      <c r="BD130">
        <f>BD$2*EXP(- BD$1 * ($B130*_c1+$C130*_c2+$D130*_c3+'Input spectra'!$Y129))</f>
        <v>6.1016611541583384E-3</v>
      </c>
      <c r="BE130">
        <f>BE$2*EXP(- BE$1 * ($B130*_c1+$C130*_c2+$D130*_c3+'Input spectra'!$Y129))</f>
        <v>5.7098083021631819E-3</v>
      </c>
      <c r="BF130">
        <f>BF$2*EXP(- BF$1 * ($B130*_c1+$C130*_c2+$D130*_c3+'Input spectra'!$Y129))</f>
        <v>5.3637729139844083E-3</v>
      </c>
      <c r="BG130">
        <f>BG$2*EXP(- BG$1 * ($B130*_c1+$C130*_c2+$D130*_c3+'Input spectra'!$Y129))</f>
        <v>5.0546084238962388E-3</v>
      </c>
      <c r="BH130">
        <f>BH$2*EXP(- BH$1 * ($B130*_c1+$C130*_c2+$D130*_c3+'Input spectra'!$Y129))</f>
        <v>4.775898665989391E-3</v>
      </c>
      <c r="BI130">
        <f>BI$2*EXP(- BI$1 * ($B130*_c1+$C130*_c2+$D130*_c3+'Input spectra'!$Y129))</f>
        <v>4.5228434431432134E-3</v>
      </c>
      <c r="BJ130">
        <f>BJ$2*EXP(- BJ$1 * ($B130*_c1+$C130*_c2+$D130*_c3+'Input spectra'!$Y129))</f>
        <v>4.2917335206437909E-3</v>
      </c>
      <c r="BK130">
        <f>BK$2*EXP(- BK$1 * ($B130*_c1+$C130*_c2+$D130*_c3+'Input spectra'!$Y129))</f>
        <v>4.079628742590379E-3</v>
      </c>
      <c r="BL130">
        <f>BL$2*EXP(- BL$1 * ($B130*_c1+$C130*_c2+$D130*_c3+'Input spectra'!$Y129))</f>
        <v>3.884150204222035E-3</v>
      </c>
      <c r="BM130">
        <f>BM$2*EXP(- BM$1 * ($B130*_c1+$C130*_c2+$D130*_c3+'Input spectra'!$Y129))</f>
        <v>3.703340329554888E-3</v>
      </c>
      <c r="BN130">
        <f>BN$2*EXP(- BN$1 * ($B130*_c1+$C130*_c2+$D130*_c3+'Input spectra'!$Y129))</f>
        <v>3.5355653533750741E-3</v>
      </c>
      <c r="BO130">
        <f>BO$2*EXP(- BO$1 * ($B130*_c1+$C130*_c2+$D130*_c3+'Input spectra'!$Y129))</f>
        <v>3.3794453549742111E-3</v>
      </c>
      <c r="BP130">
        <f>BP$2*EXP(- BP$1 * ($B130*_c1+$C130*_c2+$D130*_c3+'Input spectra'!$Y129))</f>
        <v>3.2338028038778445E-3</v>
      </c>
      <c r="BQ130">
        <f>BQ$2*EXP(- BQ$1 * ($B130*_c1+$C130*_c2+$D130*_c3+'Input spectra'!$Y129))</f>
        <v>3.0976239062951807E-3</v>
      </c>
      <c r="BR130">
        <f>BR$2*EXP(- BR$1 * ($B130*_c1+$C130*_c2+$D130*_c3+'Input spectra'!$Y129))</f>
        <v>2.9700290260910229E-3</v>
      </c>
      <c r="BS130">
        <f>BS$2*EXP(- BS$1 * ($B130*_c1+$C130*_c2+$D130*_c3+'Input spectra'!$Y129))</f>
        <v>2.8502496802803859E-3</v>
      </c>
      <c r="BT130">
        <f>BT$2*EXP(- BT$1 * ($B130*_c1+$C130*_c2+$D130*_c3+'Input spectra'!$Y129))</f>
        <v>2.7376103900528868E-3</v>
      </c>
      <c r="BU130">
        <f>BU$2*EXP(- BU$1 * ($B130*_c1+$C130*_c2+$D130*_c3+'Input spectra'!$Y129))</f>
        <v>2.6315141793890164E-3</v>
      </c>
      <c r="BV130">
        <f>BV$2*EXP(- BV$1 * ($B130*_c1+$C130*_c2+$D130*_c3+'Input spectra'!$Y129))</f>
        <v>2.531430855848804E-3</v>
      </c>
      <c r="BW130">
        <f>BW$2*EXP(- BW$1 * ($B130*_c1+$C130*_c2+$D130*_c3+'Input spectra'!$Y129))</f>
        <v>2.4368874426437329E-3</v>
      </c>
      <c r="BX130">
        <f>BX$2*EXP(- BX$1 * ($B130*_c1+$C130*_c2+$D130*_c3+'Input spectra'!$Y129))</f>
        <v>2.347460294813549E-3</v>
      </c>
      <c r="BY130">
        <f>BY$2*EXP(- BY$1 * ($B130*_c1+$C130*_c2+$D130*_c3+'Input spectra'!$Y129))</f>
        <v>2.2627685486131801E-3</v>
      </c>
      <c r="BZ130">
        <f>BZ$2*EXP(- BZ$1 * ($B130*_c1+$C130*_c2+$D130*_c3+'Input spectra'!$Y129))</f>
        <v>2.1824686371280416E-3</v>
      </c>
      <c r="CA130">
        <f>CA$2*EXP(- CA$1 * ($B130*_c1+$C130*_c2+$D130*_c3+'Input spectra'!$Y129))</f>
        <v>2.1062496665705806E-3</v>
      </c>
      <c r="CB130">
        <f>CB$2*EXP(- CB$1 * ($B130*_c1+$C130*_c2+$D130*_c3+'Input spectra'!$Y129))</f>
        <v>2.0338294932871295E-3</v>
      </c>
      <c r="CC130">
        <f>CC$2*EXP(- CC$1 * ($B130*_c1+$C130*_c2+$D130*_c3+'Input spectra'!$Y129))</f>
        <v>1.9649513757293529E-3</v>
      </c>
      <c r="CD130">
        <f>CD$2*EXP(- CD$1 * ($B130*_c1+$C130*_c2+$D130*_c3+'Input spectra'!$Y129))</f>
        <v>1.8993811016356191E-3</v>
      </c>
      <c r="CE130">
        <f>CE$2*EXP(- CE$1 * ($B130*_c1+$C130*_c2+$D130*_c3+'Input spectra'!$Y129))</f>
        <v>1.836904510611343E-3</v>
      </c>
      <c r="CF130">
        <f>CF$2*EXP(- CF$1 * ($B130*_c1+$C130*_c2+$D130*_c3+'Input spectra'!$Y129))</f>
        <v>1.7773253477487501E-3</v>
      </c>
      <c r="CG130">
        <f>CG$2*EXP(- CG$1 * ($B130*_c1+$C130*_c2+$D130*_c3+'Input spectra'!$Y129))</f>
        <v>1.7204633960049972E-3</v>
      </c>
      <c r="CH130">
        <f>CH$2*EXP(- CH$1 * ($B130*_c1+$C130*_c2+$D130*_c3+'Input spectra'!$Y129))</f>
        <v>1.6661528445784995E-3</v>
      </c>
      <c r="CI130">
        <f>CI$2*EXP(- CI$1 * ($B130*_c1+$C130*_c2+$D130*_c3+'Input spectra'!$Y129))</f>
        <v>1.6142408580868939E-3</v>
      </c>
      <c r="CJ130">
        <f>CJ$2*EXP(- CJ$1 * ($B130*_c1+$C130*_c2+$D130*_c3+'Input spectra'!$Y129))</f>
        <v>1.564586317402545E-3</v>
      </c>
      <c r="CK130">
        <f>CK$2*EXP(- CK$1 * ($B130*_c1+$C130*_c2+$D130*_c3+'Input spectra'!$Y129))</f>
        <v>1.5170587078780944E-3</v>
      </c>
      <c r="CL130">
        <f>CL$2*EXP(- CL$1 * ($B130*_c1+$C130*_c2+$D130*_c3+'Input spectra'!$Y129))</f>
        <v>1.4715371346488485E-3</v>
      </c>
      <c r="CM130">
        <f>CM$2*EXP(- CM$1 * ($B130*_c1+$C130*_c2+$D130*_c3+'Input spectra'!$Y129))</f>
        <v>1.4279094479247628E-3</v>
      </c>
      <c r="CN130">
        <f>CN$2*EXP(- CN$1 * ($B130*_c1+$C130*_c2+$D130*_c3+'Input spectra'!$Y129))</f>
        <v>1.3860714638314676E-3</v>
      </c>
      <c r="CO130">
        <f>CO$2*EXP(- CO$1 * ($B130*_c1+$C130*_c2+$D130*_c3+'Input spectra'!$Y129))</f>
        <v>1.3459262685429488E-3</v>
      </c>
      <c r="CP130">
        <f>CP$2*EXP(- CP$1 * ($B130*_c1+$C130*_c2+$D130*_c3+'Input spectra'!$Y129))</f>
        <v>1.3073835952584186E-3</v>
      </c>
      <c r="CQ130">
        <f>CQ$2*EXP(- CQ$1 * ($B130*_c1+$C130*_c2+$D130*_c3+'Input spectra'!$Y129))</f>
        <v>1.2703592650836529E-3</v>
      </c>
      <c r="CR130">
        <f>CR$2*EXP(- CR$1 * ($B130*_c1+$C130*_c2+$D130*_c3+'Input spectra'!$Y129))</f>
        <v>1.2347746841388065E-3</v>
      </c>
      <c r="CS130">
        <f>CS$2*EXP(- CS$1 * ($B130*_c1+$C130*_c2+$D130*_c3+'Input spectra'!$Y129))</f>
        <v>7.9490183904416215E-4</v>
      </c>
      <c r="CT130">
        <f>CT$2*EXP(- CT$1 * ($B130*_c1+$C130*_c2+$D130*_c3+'Input spectra'!$Y129))</f>
        <v>5.1624166774492638E-4</v>
      </c>
      <c r="CU130">
        <f>CU$2*EXP(- CU$1 * ($B130*_c1+$C130*_c2+$D130*_c3+'Input spectra'!$Y129))</f>
        <v>3.5747604238382173E-4</v>
      </c>
      <c r="CV130">
        <f>CV$2*EXP(- CV$1 * ($B130*_c1+$C130*_c2+$D130*_c3+'Input spectra'!$Y129))</f>
        <v>2.4865275078771946E-4</v>
      </c>
      <c r="CW130">
        <f>CW$2*EXP(- CW$1 * ($B130*_c1+$C130*_c2+$D130*_c3+'Input spectra'!$Y129))</f>
        <v>1.6976221051741104E-4</v>
      </c>
      <c r="CX130">
        <f>CX$2*EXP(- CX$1 * ($B130*_c1+$C130*_c2+$D130*_c3+'Input spectra'!$Y129))</f>
        <v>1.1158037801945836E-4</v>
      </c>
      <c r="CY130">
        <f>CY$2*EXP(- CY$1 * ($B130*_c1+$C130*_c2+$D130*_c3+'Input spectra'!$Y129))</f>
        <v>6.8900521737546417E-5</v>
      </c>
      <c r="CZ130">
        <f>CZ$2*EXP(- CZ$1 * ($B130*_c1+$C130*_c2+$D130*_c3+'Input spectra'!$Y129))</f>
        <v>3.841697070158177E-5</v>
      </c>
      <c r="DA130">
        <f>DA$2*EXP(- DA$1 * ($B130*_c1+$C130*_c2+$D130*_c3+'Input spectra'!$Y129))</f>
        <v>1.7861402962341697E-5</v>
      </c>
      <c r="DB130">
        <f>DB$2*EXP(- DB$1 * ($B130*_c1+$C130*_c2+$D130*_c3+'Input spectra'!$Y129))</f>
        <v>5.5886551443565673E-6</v>
      </c>
      <c r="DC130">
        <f>DC$2*EXP(- DC$1 * ($B130*_c1+$C130*_c2+$D130*_c3+'Input spectra'!$Y129))</f>
        <v>3.5495738429385969E-7</v>
      </c>
      <c r="DD130">
        <f>DD$2*EXP(- DD$1 * ($B130*_c1+$C130*_c2+$D130*_c3+'Input spectra'!$Y129))</f>
        <v>0</v>
      </c>
      <c r="DE130">
        <f>DE$2*EXP(- DE$1 * ($B130*_c1+$C130*_c2+$D130*_c3+'Input spectra'!$Y129))</f>
        <v>0</v>
      </c>
      <c r="DF130">
        <f>DF$2*EXP(- DF$1 * ($B130*_c1+$C130*_c2+$D130*_c3+'Input spectra'!$Y129))</f>
        <v>0</v>
      </c>
      <c r="DG130">
        <f>DG$2*EXP(- DG$1 * ($B130*_c1+$C130*_c2+$D130*_c3+'Input spectra'!$Y129))</f>
        <v>0</v>
      </c>
      <c r="DH130">
        <f>DH$2*EXP(- DH$1 * ($B130*_c1+$C130*_c2+$D130*_c3+'Input spectra'!$Y129))</f>
        <v>0</v>
      </c>
      <c r="DI130">
        <f>DI$2*EXP(- DI$1 * ($B130*_c1+$C130*_c2+$D130*_c3+'Input spectra'!$Y129))</f>
        <v>0</v>
      </c>
      <c r="DJ130">
        <f>DJ$2*EXP(- DJ$1 * ($B130*_c1+$C130*_c2+$D130*_c3+'Input spectra'!$Y129))</f>
        <v>0</v>
      </c>
      <c r="DK130">
        <f>DK$2*EXP(- DK$1 * ($B130*_c1+$C130*_c2+$D130*_c3+'Input spectra'!$Y129))</f>
        <v>0</v>
      </c>
      <c r="DL130">
        <f>DL$2*EXP(- DL$1 * ($B130*_c1+$C130*_c2+$D130*_c3+'Input spectra'!$Y129))</f>
        <v>0</v>
      </c>
      <c r="DM130">
        <f>DM$2*EXP(- DM$1 * ($B130*_c1+$C130*_c2+$D130*_c3+'Input spectra'!$Y129))</f>
        <v>0</v>
      </c>
      <c r="DN130">
        <f>DN$2*EXP(- DN$1 * ($B130*_c1+$C130*_c2+$D130*_c3+'Input spectra'!$Y129))</f>
        <v>0</v>
      </c>
      <c r="DO130">
        <f>DO$2*EXP(- DO$1 * ($B130*_c1+$C130*_c2+$D130*_c3+'Input spectra'!$Y129))</f>
        <v>0</v>
      </c>
      <c r="DP130">
        <f>DP$2*EXP(- DP$1 * ($B130*_c1+$C130*_c2+$D130*_c3+'Input spectra'!$Y129))</f>
        <v>0</v>
      </c>
      <c r="DQ130">
        <f>DQ$2*EXP(- DQ$1 * ($B130*_c1+$C130*_c2+$D130*_c3+'Input spectra'!$Y129))</f>
        <v>0</v>
      </c>
      <c r="DR130">
        <f>DR$2*EXP(- DR$1 * ($B130*_c1+$C130*_c2+$D130*_c3+'Input spectra'!$Y129))</f>
        <v>0</v>
      </c>
      <c r="DS130">
        <f>DS$2*EXP(- DS$1 * ($B130*_c1+$C130*_c2+$D130*_c3+'Input spectra'!$Y129))</f>
        <v>0</v>
      </c>
      <c r="DT130">
        <f>DT$2*EXP(- DT$1 * ($B130*_c1+$C130*_c2+$D130*_c3+'Input spectra'!$Y129))</f>
        <v>0</v>
      </c>
      <c r="DU130">
        <f>DU$2*EXP(- DU$1 * ($B130*_c1+$C130*_c2+$D130*_c3+'Input spectra'!$Y129))</f>
        <v>0</v>
      </c>
      <c r="DV130">
        <f>DV$2*EXP(- DV$1 * ($B130*_c1+$C130*_c2+$D130*_c3+'Input spectra'!$Y129))</f>
        <v>0</v>
      </c>
      <c r="DW130">
        <f>DW$2*EXP(- DW$1 * ($B130*_c1+$C130*_c2+$D130*_c3+'Input spectra'!$Y129))</f>
        <v>0</v>
      </c>
      <c r="DX130">
        <f>DX$2*EXP(- DX$1 * ($B130*_c1+$C130*_c2+$D130*_c3+'Input spectra'!$Y129))</f>
        <v>0</v>
      </c>
      <c r="DY130">
        <f>DY$2*EXP(- DY$1 * ($B130*_c1+$C130*_c2+$D130*_c3+'Input spectra'!$Y129))</f>
        <v>0</v>
      </c>
      <c r="DZ130">
        <f>DZ$2*EXP(- DZ$1 * ($B130*_c1+$C130*_c2+$D130*_c3+'Input spectra'!$Y129))</f>
        <v>0</v>
      </c>
      <c r="EA130">
        <f>EA$2*EXP(- EA$1 * ($B130*_c1+$C130*_c2+$D130*_c3+'Input spectra'!$Y129))</f>
        <v>0</v>
      </c>
      <c r="EB130">
        <f>EB$2*EXP(- EB$1 * ($B130*_c1+$C130*_c2+$D130*_c3+'Input spectra'!$Y129))</f>
        <v>0</v>
      </c>
      <c r="EC130">
        <f>EC$2*EXP(- EC$1 * ($B130*_c1+$C130*_c2+$D130*_c3+'Input spectra'!$Y129))</f>
        <v>0</v>
      </c>
      <c r="ED130">
        <f>ED$2*EXP(- ED$1 * ($B130*_c1+$C130*_c2+$D130*_c3+'Input spectra'!$Y129))</f>
        <v>0</v>
      </c>
      <c r="EE130">
        <f>EE$2*EXP(- EE$1 * ($B130*_c1+$C130*_c2+$D130*_c3+'Input spectra'!$Y129))</f>
        <v>0</v>
      </c>
      <c r="EF130">
        <f>EF$2*EXP(- EF$1 * ($B130*_c1+$C130*_c2+$D130*_c3+'Input spectra'!$Y129))</f>
        <v>0</v>
      </c>
      <c r="EG130">
        <f>EG$2*EXP(- EG$1 * ($B130*_c1+$C130*_c2+$D130*_c3+'Input spectra'!$Y129))</f>
        <v>0</v>
      </c>
      <c r="EH130">
        <f>EH$2*EXP(- EH$1 * ($B130*_c1+$C130*_c2+$D130*_c3+'Input spectra'!$Y129))</f>
        <v>0</v>
      </c>
      <c r="EI130">
        <f>EI$2*EXP(- EI$1 * ($B130*_c1+$C130*_c2+$D130*_c3+'Input spectra'!$Y129))</f>
        <v>0</v>
      </c>
      <c r="EJ130">
        <f>EJ$2*EXP(- EJ$1 * ($B130*_c1+$C130*_c2+$D130*_c3+'Input spectra'!$Y129))</f>
        <v>0</v>
      </c>
      <c r="EK130">
        <f>EK$2*EXP(- EK$1 * ($B130*_c1+$C130*_c2+$D130*_c3+'Input spectra'!$Y129))</f>
        <v>0</v>
      </c>
      <c r="EL130">
        <f>EL$2*EXP(- EL$1 * ($B130*_c1+$C130*_c2+$D130*_c3+'Input spectra'!$Y129))</f>
        <v>0</v>
      </c>
      <c r="EM130">
        <f>EM$2*EXP(- EM$1 * ($B130*_c1+$C130*_c2+$D130*_c3+'Input spectra'!$Y129))</f>
        <v>0</v>
      </c>
      <c r="EN130">
        <f>EN$2*EXP(- EN$1 * ($B130*_c1+$C130*_c2+$D130*_c3+'Input spectra'!$Y129))</f>
        <v>0</v>
      </c>
      <c r="EO130">
        <f>EO$2*EXP(- EO$1 * ($B130*_c1+$C130*_c2+$D130*_c3+'Input spectra'!$Y129))</f>
        <v>0</v>
      </c>
      <c r="EP130">
        <f>EP$2*EXP(- EP$1 * ($B130*_c1+$C130*_c2+$D130*_c3+'Input spectra'!$Y129))</f>
        <v>0</v>
      </c>
      <c r="EQ130">
        <f>EQ$2*EXP(- EQ$1 * ($B130*_c1+$C130*_c2+$D130*_c3+'Input spectra'!$Y129))</f>
        <v>0</v>
      </c>
      <c r="ER130">
        <f>ER$2*EXP(- ER$1 * ($B130*_c1+$C130*_c2+$D130*_c3+'Input spectra'!$Y129))</f>
        <v>0</v>
      </c>
      <c r="ES130">
        <f>ES$2*EXP(- ES$1 * ($B130*_c1+$C130*_c2+$D130*_c3+'Input spectra'!$Y129))</f>
        <v>0</v>
      </c>
      <c r="ET130">
        <f>ET$2*EXP(- ET$1 * ($B130*_c1+$C130*_c2+$D130*_c3+'Input spectra'!$Y129))</f>
        <v>0</v>
      </c>
      <c r="EU130">
        <f>EU$2*EXP(- EU$1 * ($B130*_c1+$C130*_c2+$D130*_c3+'Input spectra'!$Y129))</f>
        <v>0</v>
      </c>
      <c r="EV130">
        <f>EV$2*EXP(- EV$1 * ($B130*_c1+$C130*_c2+$D130*_c3+'Input spectra'!$Y129))</f>
        <v>0</v>
      </c>
      <c r="EW130">
        <f>EW$2*EXP(- EW$1 * ($B130*_c1+$C130*_c2+$D130*_c3+'Input spectra'!$Y129))</f>
        <v>0</v>
      </c>
      <c r="EX130">
        <f>EX$2*EXP(- EX$1 * ($B130*_c1+$C130*_c2+$D130*_c3+'Input spectra'!$Y129))</f>
        <v>0</v>
      </c>
      <c r="EY130">
        <f>EY$2*EXP(- EY$1 * ($B130*_c1+$C130*_c2+$D130*_c3+'Input spectra'!$Y129))</f>
        <v>0</v>
      </c>
      <c r="FA130">
        <f t="shared" si="1"/>
        <v>0.87856471937710023</v>
      </c>
      <c r="FD130">
        <f>(1-EXP(-($B130*_c1+$C130*_c2+$D130*_c3+'Input spectra'!$Y129)*_t))/2</f>
        <v>1.125252064205684E-2</v>
      </c>
      <c r="FE130">
        <f>LN(1-FD130)/(-($B130*_c1+$C130*_c2+$D130*_c3+'Input spectra'!$Y129))</f>
        <v>0.24857739668221521</v>
      </c>
    </row>
    <row r="131" spans="1:161" x14ac:dyDescent="0.25">
      <c r="A131">
        <v>920</v>
      </c>
      <c r="B131">
        <f>'Input spectra'!B130</f>
        <v>0</v>
      </c>
      <c r="C131">
        <f>'Input spectra'!D130</f>
        <v>0</v>
      </c>
      <c r="D131">
        <f>'Input spectra'!F130</f>
        <v>0</v>
      </c>
      <c r="E131">
        <f>E$2*EXP(- E$1 * ($B131*_c1+$C131*_c2+$D131*_c3+'Input spectra'!$Y130))</f>
        <v>2.0653927966864227E-2</v>
      </c>
      <c r="F131">
        <f>F$2*EXP(- F$1 * ($B131*_c1+$C131*_c2+$D131*_c3+'Input spectra'!$Y130))</f>
        <v>2.041049308828323E-2</v>
      </c>
      <c r="G131">
        <f>G$2*EXP(- G$1 * ($B131*_c1+$C131*_c2+$D131*_c3+'Input spectra'!$Y130))</f>
        <v>2.0168841946114791E-2</v>
      </c>
      <c r="H131">
        <f>H$2*EXP(- H$1 * ($B131*_c1+$C131*_c2+$D131*_c3+'Input spectra'!$Y130))</f>
        <v>1.9928963365885885E-2</v>
      </c>
      <c r="I131">
        <f>I$2*EXP(- I$1 * ($B131*_c1+$C131*_c2+$D131*_c3+'Input spectra'!$Y130))</f>
        <v>1.9690846237802651E-2</v>
      </c>
      <c r="J131">
        <f>J$2*EXP(- J$1 * ($B131*_c1+$C131*_c2+$D131*_c3+'Input spectra'!$Y130))</f>
        <v>1.9454479516393557E-2</v>
      </c>
      <c r="K131">
        <f>K$2*EXP(- K$1 * ($B131*_c1+$C131*_c2+$D131*_c3+'Input spectra'!$Y130))</f>
        <v>1.9219852220154401E-2</v>
      </c>
      <c r="L131">
        <f>L$2*EXP(- L$1 * ($B131*_c1+$C131*_c2+$D131*_c3+'Input spectra'!$Y130))</f>
        <v>1.8986953431195244E-2</v>
      </c>
      <c r="M131">
        <f>M$2*EXP(- M$1 * ($B131*_c1+$C131*_c2+$D131*_c3+'Input spectra'!$Y130))</f>
        <v>1.8755772294889228E-2</v>
      </c>
      <c r="N131">
        <f>N$2*EXP(- N$1 * ($B131*_c1+$C131*_c2+$D131*_c3+'Input spectra'!$Y130))</f>
        <v>1.8526298019523282E-2</v>
      </c>
      <c r="O131">
        <f>O$2*EXP(- O$1 * ($B131*_c1+$C131*_c2+$D131*_c3+'Input spectra'!$Y130))</f>
        <v>1.8298519875950665E-2</v>
      </c>
      <c r="P131">
        <f>P$2*EXP(- P$1 * ($B131*_c1+$C131*_c2+$D131*_c3+'Input spectra'!$Y130))</f>
        <v>1.8072427197245382E-2</v>
      </c>
      <c r="Q131">
        <f>Q$2*EXP(- Q$1 * ($B131*_c1+$C131*_c2+$D131*_c3+'Input spectra'!$Y130))</f>
        <v>1.7848009378358457E-2</v>
      </c>
      <c r="R131">
        <f>R$2*EXP(- R$1 * ($B131*_c1+$C131*_c2+$D131*_c3+'Input spectra'!$Y130))</f>
        <v>1.7625255875776052E-2</v>
      </c>
      <c r="S131">
        <f>S$2*EXP(- S$1 * ($B131*_c1+$C131*_c2+$D131*_c3+'Input spectra'!$Y130))</f>
        <v>1.7404156207179364E-2</v>
      </c>
      <c r="T131">
        <f>T$2*EXP(- T$1 * ($B131*_c1+$C131*_c2+$D131*_c3+'Input spectra'!$Y130))</f>
        <v>1.7184699951106403E-2</v>
      </c>
      <c r="U131">
        <f>U$2*EXP(- U$1 * ($B131*_c1+$C131*_c2+$D131*_c3+'Input spectra'!$Y130))</f>
        <v>1.696687674661556E-2</v>
      </c>
      <c r="V131">
        <f>V$2*EXP(- V$1 * ($B131*_c1+$C131*_c2+$D131*_c3+'Input spectra'!$Y130))</f>
        <v>1.6750676292950923E-2</v>
      </c>
      <c r="W131">
        <f>W$2*EXP(- W$1 * ($B131*_c1+$C131*_c2+$D131*_c3+'Input spectra'!$Y130))</f>
        <v>1.6536088349209492E-2</v>
      </c>
      <c r="X131">
        <f>X$2*EXP(- X$1 * ($B131*_c1+$C131*_c2+$D131*_c3+'Input spectra'!$Y130))</f>
        <v>1.6323102734010064E-2</v>
      </c>
      <c r="Y131">
        <f>Y$2*EXP(- Y$1 * ($B131*_c1+$C131*_c2+$D131*_c3+'Input spectra'!$Y130))</f>
        <v>1.6111709325163964E-2</v>
      </c>
      <c r="Z131">
        <f>Z$2*EXP(- Z$1 * ($B131*_c1+$C131*_c2+$D131*_c3+'Input spectra'!$Y130))</f>
        <v>1.5901898059347497E-2</v>
      </c>
      <c r="AA131">
        <f>AA$2*EXP(- AA$1 * ($B131*_c1+$C131*_c2+$D131*_c3+'Input spectra'!$Y130))</f>
        <v>1.5693658931776183E-2</v>
      </c>
      <c r="AB131">
        <f>AB$2*EXP(- AB$1 * ($B131*_c1+$C131*_c2+$D131*_c3+'Input spectra'!$Y130))</f>
        <v>1.5486981995880713E-2</v>
      </c>
      <c r="AC131">
        <f>AC$2*EXP(- AC$1 * ($B131*_c1+$C131*_c2+$D131*_c3+'Input spectra'!$Y130))</f>
        <v>1.5281857362984656E-2</v>
      </c>
      <c r="AD131">
        <f>AD$2*EXP(- AD$1 * ($B131*_c1+$C131*_c2+$D131*_c3+'Input spectra'!$Y130))</f>
        <v>1.5078275201983888E-2</v>
      </c>
      <c r="AE131">
        <f>AE$2*EXP(- AE$1 * ($B131*_c1+$C131*_c2+$D131*_c3+'Input spectra'!$Y130))</f>
        <v>1.4876225739027728E-2</v>
      </c>
      <c r="AF131">
        <f>AF$2*EXP(- AF$1 * ($B131*_c1+$C131*_c2+$D131*_c3+'Input spectra'!$Y130))</f>
        <v>1.4675699257201802E-2</v>
      </c>
      <c r="AG131">
        <f>AG$2*EXP(- AG$1 * ($B131*_c1+$C131*_c2+$D131*_c3+'Input spectra'!$Y130))</f>
        <v>1.4476686096212596E-2</v>
      </c>
      <c r="AH131">
        <f>AH$2*EXP(- AH$1 * ($B131*_c1+$C131*_c2+$D131*_c3+'Input spectra'!$Y130))</f>
        <v>1.4279176652073677E-2</v>
      </c>
      <c r="AI131">
        <f>AI$2*EXP(- AI$1 * ($B131*_c1+$C131*_c2+$D131*_c3+'Input spectra'!$Y130))</f>
        <v>1.4083161376793647E-2</v>
      </c>
      <c r="AJ131">
        <f>AJ$2*EXP(- AJ$1 * ($B131*_c1+$C131*_c2+$D131*_c3+'Input spectra'!$Y130))</f>
        <v>1.3888630778065719E-2</v>
      </c>
      <c r="AK131">
        <f>AK$2*EXP(- AK$1 * ($B131*_c1+$C131*_c2+$D131*_c3+'Input spectra'!$Y130))</f>
        <v>1.3695575418958991E-2</v>
      </c>
      <c r="AL131">
        <f>AL$2*EXP(- AL$1 * ($B131*_c1+$C131*_c2+$D131*_c3+'Input spectra'!$Y130))</f>
        <v>1.3503985917611344E-2</v>
      </c>
      <c r="AM131">
        <f>AM$2*EXP(- AM$1 * ($B131*_c1+$C131*_c2+$D131*_c3+'Input spectra'!$Y130))</f>
        <v>1.3313852946924025E-2</v>
      </c>
      <c r="AN131">
        <f>AN$2*EXP(- AN$1 * ($B131*_c1+$C131*_c2+$D131*_c3+'Input spectra'!$Y130))</f>
        <v>1.3125167234257841E-2</v>
      </c>
      <c r="AO131">
        <f>AO$2*EXP(- AO$1 * ($B131*_c1+$C131*_c2+$D131*_c3+'Input spectra'!$Y130))</f>
        <v>1.2937919561130976E-2</v>
      </c>
      <c r="AP131">
        <f>AP$2*EXP(- AP$1 * ($B131*_c1+$C131*_c2+$D131*_c3+'Input spectra'!$Y130))</f>
        <v>1.2752100762918463E-2</v>
      </c>
      <c r="AQ131">
        <f>AQ$2*EXP(- AQ$1 * ($B131*_c1+$C131*_c2+$D131*_c3+'Input spectra'!$Y130))</f>
        <v>1.2567701728553232E-2</v>
      </c>
      <c r="AR131">
        <f>AR$2*EXP(- AR$1 * ($B131*_c1+$C131*_c2+$D131*_c3+'Input spectra'!$Y130))</f>
        <v>1.2384713400228781E-2</v>
      </c>
      <c r="AS131">
        <f>AS$2*EXP(- AS$1 * ($B131*_c1+$C131*_c2+$D131*_c3+'Input spectra'!$Y130))</f>
        <v>1.2203126773103437E-2</v>
      </c>
      <c r="AT131">
        <f>AT$2*EXP(- AT$1 * ($B131*_c1+$C131*_c2+$D131*_c3+'Input spectra'!$Y130))</f>
        <v>1.202293289500622E-2</v>
      </c>
      <c r="AU131">
        <f>AU$2*EXP(- AU$1 * ($B131*_c1+$C131*_c2+$D131*_c3+'Input spectra'!$Y130))</f>
        <v>1.1844122866144242E-2</v>
      </c>
      <c r="AV131">
        <f>AV$2*EXP(- AV$1 * ($B131*_c1+$C131*_c2+$D131*_c3+'Input spectra'!$Y130))</f>
        <v>1.1666687838811739E-2</v>
      </c>
      <c r="AW131">
        <f>AW$2*EXP(- AW$1 * ($B131*_c1+$C131*_c2+$D131*_c3+'Input spectra'!$Y130))</f>
        <v>1.149061901710061E-2</v>
      </c>
      <c r="AX131">
        <f>AX$2*EXP(- AX$1 * ($B131*_c1+$C131*_c2+$D131*_c3+'Input spectra'!$Y130))</f>
        <v>1.1315907656612542E-2</v>
      </c>
      <c r="AY131">
        <f>AY$2*EXP(- AY$1 * ($B131*_c1+$C131*_c2+$D131*_c3+'Input spectra'!$Y130))</f>
        <v>1.0058337866479129E-2</v>
      </c>
      <c r="AZ131">
        <f>AZ$2*EXP(- AZ$1 * ($B131*_c1+$C131*_c2+$D131*_c3+'Input spectra'!$Y130))</f>
        <v>8.5939580908160548E-3</v>
      </c>
      <c r="BA131">
        <f>BA$2*EXP(- BA$1 * ($B131*_c1+$C131*_c2+$D131*_c3+'Input spectra'!$Y130))</f>
        <v>7.7356230413494972E-3</v>
      </c>
      <c r="BB131">
        <f>BB$2*EXP(- BB$1 * ($B131*_c1+$C131*_c2+$D131*_c3+'Input spectra'!$Y130))</f>
        <v>7.0854779773586287E-3</v>
      </c>
      <c r="BC131">
        <f>BC$2*EXP(- BC$1 * ($B131*_c1+$C131*_c2+$D131*_c3+'Input spectra'!$Y130))</f>
        <v>6.5542656553723017E-3</v>
      </c>
      <c r="BD131">
        <f>BD$2*EXP(- BD$1 * ($B131*_c1+$C131*_c2+$D131*_c3+'Input spectra'!$Y130))</f>
        <v>6.1032956323785973E-3</v>
      </c>
      <c r="BE131">
        <f>BE$2*EXP(- BE$1 * ($B131*_c1+$C131*_c2+$D131*_c3+'Input spectra'!$Y130))</f>
        <v>5.7113678075796396E-3</v>
      </c>
      <c r="BF131">
        <f>BF$2*EXP(- BF$1 * ($B131*_c1+$C131*_c2+$D131*_c3+'Input spectra'!$Y130))</f>
        <v>5.36526608451144E-3</v>
      </c>
      <c r="BG131">
        <f>BG$2*EXP(- BG$1 * ($B131*_c1+$C131*_c2+$D131*_c3+'Input spectra'!$Y130))</f>
        <v>5.056042081933161E-3</v>
      </c>
      <c r="BH131">
        <f>BH$2*EXP(- BH$1 * ($B131*_c1+$C131*_c2+$D131*_c3+'Input spectra'!$Y130))</f>
        <v>4.7772783614341433E-3</v>
      </c>
      <c r="BI131">
        <f>BI$2*EXP(- BI$1 * ($B131*_c1+$C131*_c2+$D131*_c3+'Input spectra'!$Y130))</f>
        <v>4.5241737938968097E-3</v>
      </c>
      <c r="BJ131">
        <f>BJ$2*EXP(- BJ$1 * ($B131*_c1+$C131*_c2+$D131*_c3+'Input spectra'!$Y130))</f>
        <v>4.2930184383752129E-3</v>
      </c>
      <c r="BK131">
        <f>BK$2*EXP(- BK$1 * ($B131*_c1+$C131*_c2+$D131*_c3+'Input spectra'!$Y130))</f>
        <v>4.0808715890951579E-3</v>
      </c>
      <c r="BL131">
        <f>BL$2*EXP(- BL$1 * ($B131*_c1+$C131*_c2+$D131*_c3+'Input spectra'!$Y130))</f>
        <v>3.8853539035751438E-3</v>
      </c>
      <c r="BM131">
        <f>BM$2*EXP(- BM$1 * ($B131*_c1+$C131*_c2+$D131*_c3+'Input spectra'!$Y130))</f>
        <v>3.7045074509080857E-3</v>
      </c>
      <c r="BN131">
        <f>BN$2*EXP(- BN$1 * ($B131*_c1+$C131*_c2+$D131*_c3+'Input spectra'!$Y130))</f>
        <v>3.5366981735751829E-3</v>
      </c>
      <c r="BO131">
        <f>BO$2*EXP(- BO$1 * ($B131*_c1+$C131*_c2+$D131*_c3+'Input spectra'!$Y130))</f>
        <v>3.3805459069011913E-3</v>
      </c>
      <c r="BP131">
        <f>BP$2*EXP(- BP$1 * ($B131*_c1+$C131*_c2+$D131*_c3+'Input spectra'!$Y130))</f>
        <v>3.2348729144232864E-3</v>
      </c>
      <c r="BQ131">
        <f>BQ$2*EXP(- BQ$1 * ($B131*_c1+$C131*_c2+$D131*_c3+'Input spectra'!$Y130))</f>
        <v>3.0986652266626231E-3</v>
      </c>
      <c r="BR131">
        <f>BR$2*EXP(- BR$1 * ($B131*_c1+$C131*_c2+$D131*_c3+'Input spectra'!$Y130))</f>
        <v>2.9710430562980084E-3</v>
      </c>
      <c r="BS131">
        <f>BS$2*EXP(- BS$1 * ($B131*_c1+$C131*_c2+$D131*_c3+'Input spectra'!$Y130))</f>
        <v>2.8512377892091732E-3</v>
      </c>
      <c r="BT131">
        <f>BT$2*EXP(- BT$1 * ($B131*_c1+$C131*_c2+$D131*_c3+'Input spectra'!$Y130))</f>
        <v>2.7385738320335443E-3</v>
      </c>
      <c r="BU131">
        <f>BU$2*EXP(- BU$1 * ($B131*_c1+$C131*_c2+$D131*_c3+'Input spectra'!$Y130))</f>
        <v>2.6324541080457006E-3</v>
      </c>
      <c r="BV131">
        <f>BV$2*EXP(- BV$1 * ($B131*_c1+$C131*_c2+$D131*_c3+'Input spectra'!$Y130))</f>
        <v>2.5323483357605208E-3</v>
      </c>
      <c r="BW131">
        <f>BW$2*EXP(- BW$1 * ($B131*_c1+$C131*_c2+$D131*_c3+'Input spectra'!$Y130))</f>
        <v>2.4377834592411991E-3</v>
      </c>
      <c r="BX131">
        <f>BX$2*EXP(- BX$1 * ($B131*_c1+$C131*_c2+$D131*_c3+'Input spectra'!$Y130))</f>
        <v>2.348335762838659E-3</v>
      </c>
      <c r="BY131">
        <f>BY$2*EXP(- BY$1 * ($B131*_c1+$C131*_c2+$D131*_c3+'Input spectra'!$Y130))</f>
        <v>2.2636243193967943E-3</v>
      </c>
      <c r="BZ131">
        <f>BZ$2*EXP(- BZ$1 * ($B131*_c1+$C131*_c2+$D131*_c3+'Input spectra'!$Y130))</f>
        <v>2.1833055048884795E-3</v>
      </c>
      <c r="CA131">
        <f>CA$2*EXP(- CA$1 * ($B131*_c1+$C131*_c2+$D131*_c3+'Input spectra'!$Y130))</f>
        <v>2.107068373894501E-3</v>
      </c>
      <c r="CB131">
        <f>CB$2*EXP(- CB$1 * ($B131*_c1+$C131*_c2+$D131*_c3+'Input spectra'!$Y130))</f>
        <v>2.0346307359231097E-3</v>
      </c>
      <c r="CC131">
        <f>CC$2*EXP(- CC$1 * ($B131*_c1+$C131*_c2+$D131*_c3+'Input spectra'!$Y130))</f>
        <v>1.9657358068000514E-3</v>
      </c>
      <c r="CD131">
        <f>CD$2*EXP(- CD$1 * ($B131*_c1+$C131*_c2+$D131*_c3+'Input spectra'!$Y130))</f>
        <v>1.9001493353551983E-3</v>
      </c>
      <c r="CE131">
        <f>CE$2*EXP(- CE$1 * ($B131*_c1+$C131*_c2+$D131*_c3+'Input spectra'!$Y130))</f>
        <v>1.837657125579605E-3</v>
      </c>
      <c r="CF131">
        <f>CF$2*EXP(- CF$1 * ($B131*_c1+$C131*_c2+$D131*_c3+'Input spectra'!$Y130))</f>
        <v>1.7780628898812691E-3</v>
      </c>
      <c r="CG131">
        <f>CG$2*EXP(- CG$1 * ($B131*_c1+$C131*_c2+$D131*_c3+'Input spectra'!$Y130))</f>
        <v>1.721186381148741E-3</v>
      </c>
      <c r="CH131">
        <f>CH$2*EXP(- CH$1 * ($B131*_c1+$C131*_c2+$D131*_c3+'Input spectra'!$Y130))</f>
        <v>1.6668617608544809E-3</v>
      </c>
      <c r="CI131">
        <f>CI$2*EXP(- CI$1 * ($B131*_c1+$C131*_c2+$D131*_c3+'Input spectra'!$Y130))</f>
        <v>1.6149361679949179E-3</v>
      </c>
      <c r="CJ131">
        <f>CJ$2*EXP(- CJ$1 * ($B131*_c1+$C131*_c2+$D131*_c3+'Input spectra'!$Y130))</f>
        <v>1.5652684597177952E-3</v>
      </c>
      <c r="CK131">
        <f>CK$2*EXP(- CK$1 * ($B131*_c1+$C131*_c2+$D131*_c3+'Input spectra'!$Y130))</f>
        <v>1.5177280993649009E-3</v>
      </c>
      <c r="CL131">
        <f>CL$2*EXP(- CL$1 * ($B131*_c1+$C131*_c2+$D131*_c3+'Input spectra'!$Y130))</f>
        <v>1.4721941716133371E-3</v>
      </c>
      <c r="CM131">
        <f>CM$2*EXP(- CM$1 * ($B131*_c1+$C131*_c2+$D131*_c3+'Input spectra'!$Y130))</f>
        <v>1.4285545076250321E-3</v>
      </c>
      <c r="CN131">
        <f>CN$2*EXP(- CN$1 * ($B131*_c1+$C131*_c2+$D131*_c3+'Input spectra'!$Y130))</f>
        <v>1.3867049057613935E-3</v>
      </c>
      <c r="CO131">
        <f>CO$2*EXP(- CO$1 * ($B131*_c1+$C131*_c2+$D131*_c3+'Input spectra'!$Y130))</f>
        <v>1.3465484356035558E-3</v>
      </c>
      <c r="CP131">
        <f>CP$2*EXP(- CP$1 * ($B131*_c1+$C131*_c2+$D131*_c3+'Input spectra'!$Y130))</f>
        <v>1.3079948148289409E-3</v>
      </c>
      <c r="CQ131">
        <f>CQ$2*EXP(- CQ$1 * ($B131*_c1+$C131*_c2+$D131*_c3+'Input spectra'!$Y130))</f>
        <v>1.2709598500028623E-3</v>
      </c>
      <c r="CR131">
        <f>CR$2*EXP(- CR$1 * ($B131*_c1+$C131*_c2+$D131*_c3+'Input spectra'!$Y130))</f>
        <v>1.2353649336058537E-3</v>
      </c>
      <c r="CS131">
        <f>CS$2*EXP(- CS$1 * ($B131*_c1+$C131*_c2+$D131*_c3+'Input spectra'!$Y130))</f>
        <v>7.9528599623245933E-4</v>
      </c>
      <c r="CT131">
        <f>CT$2*EXP(- CT$1 * ($B131*_c1+$C131*_c2+$D131*_c3+'Input spectra'!$Y130))</f>
        <v>5.1649386756890574E-4</v>
      </c>
      <c r="CU131">
        <f>CU$2*EXP(- CU$1 * ($B131*_c1+$C131*_c2+$D131*_c3+'Input spectra'!$Y130))</f>
        <v>3.5765255864124581E-4</v>
      </c>
      <c r="CV131">
        <f>CV$2*EXP(- CV$1 * ($B131*_c1+$C131*_c2+$D131*_c3+'Input spectra'!$Y130))</f>
        <v>2.48776838257702E-4</v>
      </c>
      <c r="CW131">
        <f>CW$2*EXP(- CW$1 * ($B131*_c1+$C131*_c2+$D131*_c3+'Input spectra'!$Y130))</f>
        <v>1.6984782050845853E-4</v>
      </c>
      <c r="CX131">
        <f>CX$2*EXP(- CX$1 * ($B131*_c1+$C131*_c2+$D131*_c3+'Input spectra'!$Y130))</f>
        <v>1.1163723357404243E-4</v>
      </c>
      <c r="CY131">
        <f>CY$2*EXP(- CY$1 * ($B131*_c1+$C131*_c2+$D131*_c3+'Input spectra'!$Y130))</f>
        <v>6.8935991890739902E-5</v>
      </c>
      <c r="CZ131">
        <f>CZ$2*EXP(- CZ$1 * ($B131*_c1+$C131*_c2+$D131*_c3+'Input spectra'!$Y130))</f>
        <v>3.8436949709979227E-5</v>
      </c>
      <c r="DA131">
        <f>DA$2*EXP(- DA$1 * ($B131*_c1+$C131*_c2+$D131*_c3+'Input spectra'!$Y130))</f>
        <v>1.7870785759495071E-5</v>
      </c>
      <c r="DB131">
        <f>DB$2*EXP(- DB$1 * ($B131*_c1+$C131*_c2+$D131*_c3+'Input spectra'!$Y130))</f>
        <v>5.5916202937879767E-6</v>
      </c>
      <c r="DC131">
        <f>DC$2*EXP(- DC$1 * ($B131*_c1+$C131*_c2+$D131*_c3+'Input spectra'!$Y130))</f>
        <v>3.5514757768723912E-7</v>
      </c>
      <c r="DD131">
        <f>DD$2*EXP(- DD$1 * ($B131*_c1+$C131*_c2+$D131*_c3+'Input spectra'!$Y130))</f>
        <v>0</v>
      </c>
      <c r="DE131">
        <f>DE$2*EXP(- DE$1 * ($B131*_c1+$C131*_c2+$D131*_c3+'Input spectra'!$Y130))</f>
        <v>0</v>
      </c>
      <c r="DF131">
        <f>DF$2*EXP(- DF$1 * ($B131*_c1+$C131*_c2+$D131*_c3+'Input spectra'!$Y130))</f>
        <v>0</v>
      </c>
      <c r="DG131">
        <f>DG$2*EXP(- DG$1 * ($B131*_c1+$C131*_c2+$D131*_c3+'Input spectra'!$Y130))</f>
        <v>0</v>
      </c>
      <c r="DH131">
        <f>DH$2*EXP(- DH$1 * ($B131*_c1+$C131*_c2+$D131*_c3+'Input spectra'!$Y130))</f>
        <v>0</v>
      </c>
      <c r="DI131">
        <f>DI$2*EXP(- DI$1 * ($B131*_c1+$C131*_c2+$D131*_c3+'Input spectra'!$Y130))</f>
        <v>0</v>
      </c>
      <c r="DJ131">
        <f>DJ$2*EXP(- DJ$1 * ($B131*_c1+$C131*_c2+$D131*_c3+'Input spectra'!$Y130))</f>
        <v>0</v>
      </c>
      <c r="DK131">
        <f>DK$2*EXP(- DK$1 * ($B131*_c1+$C131*_c2+$D131*_c3+'Input spectra'!$Y130))</f>
        <v>0</v>
      </c>
      <c r="DL131">
        <f>DL$2*EXP(- DL$1 * ($B131*_c1+$C131*_c2+$D131*_c3+'Input spectra'!$Y130))</f>
        <v>0</v>
      </c>
      <c r="DM131">
        <f>DM$2*EXP(- DM$1 * ($B131*_c1+$C131*_c2+$D131*_c3+'Input spectra'!$Y130))</f>
        <v>0</v>
      </c>
      <c r="DN131">
        <f>DN$2*EXP(- DN$1 * ($B131*_c1+$C131*_c2+$D131*_c3+'Input spectra'!$Y130))</f>
        <v>0</v>
      </c>
      <c r="DO131">
        <f>DO$2*EXP(- DO$1 * ($B131*_c1+$C131*_c2+$D131*_c3+'Input spectra'!$Y130))</f>
        <v>0</v>
      </c>
      <c r="DP131">
        <f>DP$2*EXP(- DP$1 * ($B131*_c1+$C131*_c2+$D131*_c3+'Input spectra'!$Y130))</f>
        <v>0</v>
      </c>
      <c r="DQ131">
        <f>DQ$2*EXP(- DQ$1 * ($B131*_c1+$C131*_c2+$D131*_c3+'Input spectra'!$Y130))</f>
        <v>0</v>
      </c>
      <c r="DR131">
        <f>DR$2*EXP(- DR$1 * ($B131*_c1+$C131*_c2+$D131*_c3+'Input spectra'!$Y130))</f>
        <v>0</v>
      </c>
      <c r="DS131">
        <f>DS$2*EXP(- DS$1 * ($B131*_c1+$C131*_c2+$D131*_c3+'Input spectra'!$Y130))</f>
        <v>0</v>
      </c>
      <c r="DT131">
        <f>DT$2*EXP(- DT$1 * ($B131*_c1+$C131*_c2+$D131*_c3+'Input spectra'!$Y130))</f>
        <v>0</v>
      </c>
      <c r="DU131">
        <f>DU$2*EXP(- DU$1 * ($B131*_c1+$C131*_c2+$D131*_c3+'Input spectra'!$Y130))</f>
        <v>0</v>
      </c>
      <c r="DV131">
        <f>DV$2*EXP(- DV$1 * ($B131*_c1+$C131*_c2+$D131*_c3+'Input spectra'!$Y130))</f>
        <v>0</v>
      </c>
      <c r="DW131">
        <f>DW$2*EXP(- DW$1 * ($B131*_c1+$C131*_c2+$D131*_c3+'Input spectra'!$Y130))</f>
        <v>0</v>
      </c>
      <c r="DX131">
        <f>DX$2*EXP(- DX$1 * ($B131*_c1+$C131*_c2+$D131*_c3+'Input spectra'!$Y130))</f>
        <v>0</v>
      </c>
      <c r="DY131">
        <f>DY$2*EXP(- DY$1 * ($B131*_c1+$C131*_c2+$D131*_c3+'Input spectra'!$Y130))</f>
        <v>0</v>
      </c>
      <c r="DZ131">
        <f>DZ$2*EXP(- DZ$1 * ($B131*_c1+$C131*_c2+$D131*_c3+'Input spectra'!$Y130))</f>
        <v>0</v>
      </c>
      <c r="EA131">
        <f>EA$2*EXP(- EA$1 * ($B131*_c1+$C131*_c2+$D131*_c3+'Input spectra'!$Y130))</f>
        <v>0</v>
      </c>
      <c r="EB131">
        <f>EB$2*EXP(- EB$1 * ($B131*_c1+$C131*_c2+$D131*_c3+'Input spectra'!$Y130))</f>
        <v>0</v>
      </c>
      <c r="EC131">
        <f>EC$2*EXP(- EC$1 * ($B131*_c1+$C131*_c2+$D131*_c3+'Input spectra'!$Y130))</f>
        <v>0</v>
      </c>
      <c r="ED131">
        <f>ED$2*EXP(- ED$1 * ($B131*_c1+$C131*_c2+$D131*_c3+'Input spectra'!$Y130))</f>
        <v>0</v>
      </c>
      <c r="EE131">
        <f>EE$2*EXP(- EE$1 * ($B131*_c1+$C131*_c2+$D131*_c3+'Input spectra'!$Y130))</f>
        <v>0</v>
      </c>
      <c r="EF131">
        <f>EF$2*EXP(- EF$1 * ($B131*_c1+$C131*_c2+$D131*_c3+'Input spectra'!$Y130))</f>
        <v>0</v>
      </c>
      <c r="EG131">
        <f>EG$2*EXP(- EG$1 * ($B131*_c1+$C131*_c2+$D131*_c3+'Input spectra'!$Y130))</f>
        <v>0</v>
      </c>
      <c r="EH131">
        <f>EH$2*EXP(- EH$1 * ($B131*_c1+$C131*_c2+$D131*_c3+'Input spectra'!$Y130))</f>
        <v>0</v>
      </c>
      <c r="EI131">
        <f>EI$2*EXP(- EI$1 * ($B131*_c1+$C131*_c2+$D131*_c3+'Input spectra'!$Y130))</f>
        <v>0</v>
      </c>
      <c r="EJ131">
        <f>EJ$2*EXP(- EJ$1 * ($B131*_c1+$C131*_c2+$D131*_c3+'Input spectra'!$Y130))</f>
        <v>0</v>
      </c>
      <c r="EK131">
        <f>EK$2*EXP(- EK$1 * ($B131*_c1+$C131*_c2+$D131*_c3+'Input spectra'!$Y130))</f>
        <v>0</v>
      </c>
      <c r="EL131">
        <f>EL$2*EXP(- EL$1 * ($B131*_c1+$C131*_c2+$D131*_c3+'Input spectra'!$Y130))</f>
        <v>0</v>
      </c>
      <c r="EM131">
        <f>EM$2*EXP(- EM$1 * ($B131*_c1+$C131*_c2+$D131*_c3+'Input spectra'!$Y130))</f>
        <v>0</v>
      </c>
      <c r="EN131">
        <f>EN$2*EXP(- EN$1 * ($B131*_c1+$C131*_c2+$D131*_c3+'Input spectra'!$Y130))</f>
        <v>0</v>
      </c>
      <c r="EO131">
        <f>EO$2*EXP(- EO$1 * ($B131*_c1+$C131*_c2+$D131*_c3+'Input spectra'!$Y130))</f>
        <v>0</v>
      </c>
      <c r="EP131">
        <f>EP$2*EXP(- EP$1 * ($B131*_c1+$C131*_c2+$D131*_c3+'Input spectra'!$Y130))</f>
        <v>0</v>
      </c>
      <c r="EQ131">
        <f>EQ$2*EXP(- EQ$1 * ($B131*_c1+$C131*_c2+$D131*_c3+'Input spectra'!$Y130))</f>
        <v>0</v>
      </c>
      <c r="ER131">
        <f>ER$2*EXP(- ER$1 * ($B131*_c1+$C131*_c2+$D131*_c3+'Input spectra'!$Y130))</f>
        <v>0</v>
      </c>
      <c r="ES131">
        <f>ES$2*EXP(- ES$1 * ($B131*_c1+$C131*_c2+$D131*_c3+'Input spectra'!$Y130))</f>
        <v>0</v>
      </c>
      <c r="ET131">
        <f>ET$2*EXP(- ET$1 * ($B131*_c1+$C131*_c2+$D131*_c3+'Input spectra'!$Y130))</f>
        <v>0</v>
      </c>
      <c r="EU131">
        <f>EU$2*EXP(- EU$1 * ($B131*_c1+$C131*_c2+$D131*_c3+'Input spectra'!$Y130))</f>
        <v>0</v>
      </c>
      <c r="EV131">
        <f>EV$2*EXP(- EV$1 * ($B131*_c1+$C131*_c2+$D131*_c3+'Input spectra'!$Y130))</f>
        <v>0</v>
      </c>
      <c r="EW131">
        <f>EW$2*EXP(- EW$1 * ($B131*_c1+$C131*_c2+$D131*_c3+'Input spectra'!$Y130))</f>
        <v>0</v>
      </c>
      <c r="EX131">
        <f>EX$2*EXP(- EX$1 * ($B131*_c1+$C131*_c2+$D131*_c3+'Input spectra'!$Y130))</f>
        <v>0</v>
      </c>
      <c r="EY131">
        <f>EY$2*EXP(- EY$1 * ($B131*_c1+$C131*_c2+$D131*_c3+'Input spectra'!$Y130))</f>
        <v>0</v>
      </c>
      <c r="FA131">
        <f t="shared" si="1"/>
        <v>0.87869143321929066</v>
      </c>
      <c r="FD131">
        <f>(1-EXP(-($B131*_c1+$C131*_c2+$D131*_c3+'Input spectra'!$Y130)*_t))/2</f>
        <v>1.1239686614988365E-2</v>
      </c>
      <c r="FE131">
        <f>LN(1-FD131)/(-($B131*_c1+$C131*_c2+$D131*_c3+'Input spectra'!$Y130))</f>
        <v>0.24857903774290402</v>
      </c>
    </row>
    <row r="132" spans="1:161" x14ac:dyDescent="0.25">
      <c r="A132">
        <v>925</v>
      </c>
      <c r="B132">
        <f>'Input spectra'!B131</f>
        <v>0</v>
      </c>
      <c r="C132">
        <f>'Input spectra'!D131</f>
        <v>0</v>
      </c>
      <c r="D132">
        <f>'Input spectra'!F131</f>
        <v>0</v>
      </c>
      <c r="E132">
        <f>E$2*EXP(- E$1 * ($B132*_c1+$C132*_c2+$D132*_c3+'Input spectra'!$Y131))</f>
        <v>2.0653927966864227E-2</v>
      </c>
      <c r="F132">
        <f>F$2*EXP(- F$1 * ($B132*_c1+$C132*_c2+$D132*_c3+'Input spectra'!$Y131))</f>
        <v>2.041060027904348E-2</v>
      </c>
      <c r="G132">
        <f>G$2*EXP(- G$1 * ($B132*_c1+$C132*_c2+$D132*_c3+'Input spectra'!$Y131))</f>
        <v>2.0169053790009901E-2</v>
      </c>
      <c r="H132">
        <f>H$2*EXP(- H$1 * ($B132*_c1+$C132*_c2+$D132*_c3+'Input spectra'!$Y131))</f>
        <v>1.9929277353197761E-2</v>
      </c>
      <c r="I132">
        <f>I$2*EXP(- I$1 * ($B132*_c1+$C132*_c2+$D132*_c3+'Input spectra'!$Y131))</f>
        <v>1.9691259886487417E-2</v>
      </c>
      <c r="J132">
        <f>J$2*EXP(- J$1 * ($B132*_c1+$C132*_c2+$D132*_c3+'Input spectra'!$Y131))</f>
        <v>1.9454990371850129E-2</v>
      </c>
      <c r="K132">
        <f>K$2*EXP(- K$1 * ($B132*_c1+$C132*_c2+$D132*_c3+'Input spectra'!$Y131))</f>
        <v>1.9220457854994766E-2</v>
      </c>
      <c r="L132">
        <f>L$2*EXP(- L$1 * ($B132*_c1+$C132*_c2+$D132*_c3+'Input spectra'!$Y131))</f>
        <v>1.898765144501639E-2</v>
      </c>
      <c r="M132">
        <f>M$2*EXP(- M$1 * ($B132*_c1+$C132*_c2+$D132*_c3+'Input spectra'!$Y131))</f>
        <v>1.8756560314046739E-2</v>
      </c>
      <c r="N132">
        <f>N$2*EXP(- N$1 * ($B132*_c1+$C132*_c2+$D132*_c3+'Input spectra'!$Y131))</f>
        <v>1.8527173696906547E-2</v>
      </c>
      <c r="O132">
        <f>O$2*EXP(- O$1 * ($B132*_c1+$C132*_c2+$D132*_c3+'Input spectra'!$Y131))</f>
        <v>1.8299480890759751E-2</v>
      </c>
      <c r="P132">
        <f>P$2*EXP(- P$1 * ($B132*_c1+$C132*_c2+$D132*_c3+'Input spectra'!$Y131))</f>
        <v>1.8073471254769498E-2</v>
      </c>
      <c r="Q132">
        <f>Q$2*EXP(- Q$1 * ($B132*_c1+$C132*_c2+$D132*_c3+'Input spectra'!$Y131))</f>
        <v>1.7849134209756066E-2</v>
      </c>
      <c r="R132">
        <f>R$2*EXP(- R$1 * ($B132*_c1+$C132*_c2+$D132*_c3+'Input spectra'!$Y131))</f>
        <v>1.7626459237856527E-2</v>
      </c>
      <c r="S132">
        <f>S$2*EXP(- S$1 * ($B132*_c1+$C132*_c2+$D132*_c3+'Input spectra'!$Y131))</f>
        <v>1.7405435882186276E-2</v>
      </c>
      <c r="T132">
        <f>T$2*EXP(- T$1 * ($B132*_c1+$C132*_c2+$D132*_c3+'Input spectra'!$Y131))</f>
        <v>1.7186053746502384E-2</v>
      </c>
      <c r="U132">
        <f>U$2*EXP(- U$1 * ($B132*_c1+$C132*_c2+$D132*_c3+'Input spectra'!$Y131))</f>
        <v>1.6968302494868689E-2</v>
      </c>
      <c r="V132">
        <f>V$2*EXP(- V$1 * ($B132*_c1+$C132*_c2+$D132*_c3+'Input spectra'!$Y131))</f>
        <v>1.6752171851322745E-2</v>
      </c>
      <c r="W132">
        <f>W$2*EXP(- W$1 * ($B132*_c1+$C132*_c2+$D132*_c3+'Input spectra'!$Y131))</f>
        <v>1.6537651599544498E-2</v>
      </c>
      <c r="X132">
        <f>X$2*EXP(- X$1 * ($B132*_c1+$C132*_c2+$D132*_c3+'Input spectra'!$Y131))</f>
        <v>1.6324731582526775E-2</v>
      </c>
      <c r="Y132">
        <f>Y$2*EXP(- Y$1 * ($B132*_c1+$C132*_c2+$D132*_c3+'Input spectra'!$Y131))</f>
        <v>1.6113401702247499E-2</v>
      </c>
      <c r="Z132">
        <f>Z$2*EXP(- Z$1 * ($B132*_c1+$C132*_c2+$D132*_c3+'Input spectra'!$Y131))</f>
        <v>1.5903651919343675E-2</v>
      </c>
      <c r="AA132">
        <f>AA$2*EXP(- AA$1 * ($B132*_c1+$C132*_c2+$D132*_c3+'Input spectra'!$Y131))</f>
        <v>1.569547225278714E-2</v>
      </c>
      <c r="AB132">
        <f>AB$2*EXP(- AB$1 * ($B132*_c1+$C132*_c2+$D132*_c3+'Input spectra'!$Y131))</f>
        <v>1.5488852779561977E-2</v>
      </c>
      <c r="AC132">
        <f>AC$2*EXP(- AC$1 * ($B132*_c1+$C132*_c2+$D132*_c3+'Input spectra'!$Y131))</f>
        <v>1.528378363434375E-2</v>
      </c>
      <c r="AD132">
        <f>AD$2*EXP(- AD$1 * ($B132*_c1+$C132*_c2+$D132*_c3+'Input spectra'!$Y131))</f>
        <v>1.5080255009180385E-2</v>
      </c>
      <c r="AE132">
        <f>AE$2*EXP(- AE$1 * ($B132*_c1+$C132*_c2+$D132*_c3+'Input spectra'!$Y131))</f>
        <v>1.4878257153174779E-2</v>
      </c>
      <c r="AF132">
        <f>AF$2*EXP(- AF$1 * ($B132*_c1+$C132*_c2+$D132*_c3+'Input spectra'!$Y131))</f>
        <v>1.4677780372169111E-2</v>
      </c>
      <c r="AG132">
        <f>AG$2*EXP(- AG$1 * ($B132*_c1+$C132*_c2+$D132*_c3+'Input spectra'!$Y131))</f>
        <v>1.4478815028430856E-2</v>
      </c>
      <c r="AH132">
        <f>AH$2*EXP(- AH$1 * ($B132*_c1+$C132*_c2+$D132*_c3+'Input spectra'!$Y131))</f>
        <v>1.428135154034043E-2</v>
      </c>
      <c r="AI132">
        <f>AI$2*EXP(- AI$1 * ($B132*_c1+$C132*_c2+$D132*_c3+'Input spectra'!$Y131))</f>
        <v>1.4085380382080577E-2</v>
      </c>
      <c r="AJ132">
        <f>AJ$2*EXP(- AJ$1 * ($B132*_c1+$C132*_c2+$D132*_c3+'Input spectra'!$Y131))</f>
        <v>1.3890892083327361E-2</v>
      </c>
      <c r="AK132">
        <f>AK$2*EXP(- AK$1 * ($B132*_c1+$C132*_c2+$D132*_c3+'Input spectra'!$Y131))</f>
        <v>1.369787722894285E-2</v>
      </c>
      <c r="AL132">
        <f>AL$2*EXP(- AL$1 * ($B132*_c1+$C132*_c2+$D132*_c3+'Input spectra'!$Y131))</f>
        <v>1.3506326458669405E-2</v>
      </c>
      <c r="AM132">
        <f>AM$2*EXP(- AM$1 * ($B132*_c1+$C132*_c2+$D132*_c3+'Input spectra'!$Y131))</f>
        <v>1.3316230466825665E-2</v>
      </c>
      <c r="AN132">
        <f>AN$2*EXP(- AN$1 * ($B132*_c1+$C132*_c2+$D132*_c3+'Input spectra'!$Y131))</f>
        <v>1.312758000200411E-2</v>
      </c>
      <c r="AO132">
        <f>AO$2*EXP(- AO$1 * ($B132*_c1+$C132*_c2+$D132*_c3+'Input spectra'!$Y131))</f>
        <v>1.2940365866770245E-2</v>
      </c>
      <c r="AP132">
        <f>AP$2*EXP(- AP$1 * ($B132*_c1+$C132*_c2+$D132*_c3+'Input spectra'!$Y131))</f>
        <v>1.275457891736345E-2</v>
      </c>
      <c r="AQ132">
        <f>AQ$2*EXP(- AQ$1 * ($B132*_c1+$C132*_c2+$D132*_c3+'Input spectra'!$Y131))</f>
        <v>1.2570210063399373E-2</v>
      </c>
      <c r="AR132">
        <f>AR$2*EXP(- AR$1 * ($B132*_c1+$C132*_c2+$D132*_c3+'Input spectra'!$Y131))</f>
        <v>1.2387250267573924E-2</v>
      </c>
      <c r="AS132">
        <f>AS$2*EXP(- AS$1 * ($B132*_c1+$C132*_c2+$D132*_c3+'Input spectra'!$Y131))</f>
        <v>1.2205690545368915E-2</v>
      </c>
      <c r="AT132">
        <f>AT$2*EXP(- AT$1 * ($B132*_c1+$C132*_c2+$D132*_c3+'Input spectra'!$Y131))</f>
        <v>1.2025521964759199E-2</v>
      </c>
      <c r="AU132">
        <f>AU$2*EXP(- AU$1 * ($B132*_c1+$C132*_c2+$D132*_c3+'Input spectra'!$Y131))</f>
        <v>1.1846735645921416E-2</v>
      </c>
      <c r="AV132">
        <f>AV$2*EXP(- AV$1 * ($B132*_c1+$C132*_c2+$D132*_c3+'Input spectra'!$Y131))</f>
        <v>1.1669322760944333E-2</v>
      </c>
      <c r="AW132">
        <f>AW$2*EXP(- AW$1 * ($B132*_c1+$C132*_c2+$D132*_c3+'Input spectra'!$Y131))</f>
        <v>1.1493274533540664E-2</v>
      </c>
      <c r="AX132">
        <f>AX$2*EXP(- AX$1 * ($B132*_c1+$C132*_c2+$D132*_c3+'Input spectra'!$Y131))</f>
        <v>1.1318582238760503E-2</v>
      </c>
      <c r="AY132">
        <f>AY$2*EXP(- AY$1 * ($B132*_c1+$C132*_c2+$D132*_c3+'Input spectra'!$Y131))</f>
        <v>1.0060768050857843E-2</v>
      </c>
      <c r="AZ132">
        <f>AZ$2*EXP(- AZ$1 * ($B132*_c1+$C132*_c2+$D132*_c3+'Input spectra'!$Y131))</f>
        <v>8.5960796121495407E-3</v>
      </c>
      <c r="BA132">
        <f>BA$2*EXP(- BA$1 * ($B132*_c1+$C132*_c2+$D132*_c3+'Input spectra'!$Y131))</f>
        <v>7.7375733079802934E-3</v>
      </c>
      <c r="BB132">
        <f>BB$2*EXP(- BB$1 * ($B132*_c1+$C132*_c2+$D132*_c3+'Input spectra'!$Y131))</f>
        <v>7.0873015531884853E-3</v>
      </c>
      <c r="BC132">
        <f>BC$2*EXP(- BC$1 * ($B132*_c1+$C132*_c2+$D132*_c3+'Input spectra'!$Y131))</f>
        <v>6.5559869443178294E-3</v>
      </c>
      <c r="BD132">
        <f>BD$2*EXP(- BD$1 * ($B132*_c1+$C132*_c2+$D132*_c3+'Input spectra'!$Y131))</f>
        <v>6.1049305484335674E-3</v>
      </c>
      <c r="BE132">
        <f>BE$2*EXP(- BE$1 * ($B132*_c1+$C132*_c2+$D132*_c3+'Input spectra'!$Y131))</f>
        <v>5.7129277389398438E-3</v>
      </c>
      <c r="BF132">
        <f>BF$2*EXP(- BF$1 * ($B132*_c1+$C132*_c2+$D132*_c3+'Input spectra'!$Y131))</f>
        <v>5.3667596707082359E-3</v>
      </c>
      <c r="BG132">
        <f>BG$2*EXP(- BG$1 * ($B132*_c1+$C132*_c2+$D132*_c3+'Input spectra'!$Y131))</f>
        <v>5.0574761466040292E-3</v>
      </c>
      <c r="BH132">
        <f>BH$2*EXP(- BH$1 * ($B132*_c1+$C132*_c2+$D132*_c3+'Input spectra'!$Y131))</f>
        <v>4.778658455455091E-3</v>
      </c>
      <c r="BI132">
        <f>BI$2*EXP(- BI$1 * ($B132*_c1+$C132*_c2+$D132*_c3+'Input spectra'!$Y131))</f>
        <v>4.5255045359602428E-3</v>
      </c>
      <c r="BJ132">
        <f>BJ$2*EXP(- BJ$1 * ($B132*_c1+$C132*_c2+$D132*_c3+'Input spectra'!$Y131))</f>
        <v>4.2943037408028342E-3</v>
      </c>
      <c r="BK132">
        <f>BK$2*EXP(- BK$1 * ($B132*_c1+$C132*_c2+$D132*_c3+'Input spectra'!$Y131))</f>
        <v>4.0821148142293493E-3</v>
      </c>
      <c r="BL132">
        <f>BL$2*EXP(- BL$1 * ($B132*_c1+$C132*_c2+$D132*_c3+'Input spectra'!$Y131))</f>
        <v>3.8865579759550552E-3</v>
      </c>
      <c r="BM132">
        <f>BM$2*EXP(- BM$1 * ($B132*_c1+$C132*_c2+$D132*_c3+'Input spectra'!$Y131))</f>
        <v>3.7056749400838787E-3</v>
      </c>
      <c r="BN132">
        <f>BN$2*EXP(- BN$1 * ($B132*_c1+$C132*_c2+$D132*_c3+'Input spectra'!$Y131))</f>
        <v>3.5378313567389131E-3</v>
      </c>
      <c r="BO132">
        <f>BO$2*EXP(- BO$1 * ($B132*_c1+$C132*_c2+$D132*_c3+'Input spectra'!$Y131))</f>
        <v>3.3816468172344826E-3</v>
      </c>
      <c r="BP132">
        <f>BP$2*EXP(- BP$1 * ($B132*_c1+$C132*_c2+$D132*_c3+'Input spectra'!$Y131))</f>
        <v>3.2359433790832646E-3</v>
      </c>
      <c r="BQ132">
        <f>BQ$2*EXP(- BQ$1 * ($B132*_c1+$C132*_c2+$D132*_c3+'Input spectra'!$Y131))</f>
        <v>3.0997068970880911E-3</v>
      </c>
      <c r="BR132">
        <f>BR$2*EXP(- BR$1 * ($B132*_c1+$C132*_c2+$D132*_c3+'Input spectra'!$Y131))</f>
        <v>2.9720574327161756E-3</v>
      </c>
      <c r="BS132">
        <f>BS$2*EXP(- BS$1 * ($B132*_c1+$C132*_c2+$D132*_c3+'Input spectra'!$Y131))</f>
        <v>2.8522262406901456E-3</v>
      </c>
      <c r="BT132">
        <f>BT$2*EXP(- BT$1 * ($B132*_c1+$C132*_c2+$D132*_c3+'Input spectra'!$Y131))</f>
        <v>2.7395376130764917E-3</v>
      </c>
      <c r="BU132">
        <f>BU$2*EXP(- BU$1 * ($B132*_c1+$C132*_c2+$D132*_c3+'Input spectra'!$Y131))</f>
        <v>2.633394372427681E-3</v>
      </c>
      <c r="BV132">
        <f>BV$2*EXP(- BV$1 * ($B132*_c1+$C132*_c2+$D132*_c3+'Input spectra'!$Y131))</f>
        <v>2.5332661481993479E-3</v>
      </c>
      <c r="BW132">
        <f>BW$2*EXP(- BW$1 * ($B132*_c1+$C132*_c2+$D132*_c3+'Input spectra'!$Y131))</f>
        <v>2.4386798052940723E-3</v>
      </c>
      <c r="BX132">
        <f>BX$2*EXP(- BX$1 * ($B132*_c1+$C132*_c2+$D132*_c3+'Input spectra'!$Y131))</f>
        <v>2.34921155736312E-3</v>
      </c>
      <c r="BY132">
        <f>BY$2*EXP(- BY$1 * ($B132*_c1+$C132*_c2+$D132*_c3+'Input spectra'!$Y131))</f>
        <v>2.2644804138297861E-3</v>
      </c>
      <c r="BZ132">
        <f>BZ$2*EXP(- BZ$1 * ($B132*_c1+$C132*_c2+$D132*_c3+'Input spectra'!$Y131))</f>
        <v>2.1841426935459212E-3</v>
      </c>
      <c r="CA132">
        <f>CA$2*EXP(- CA$1 * ($B132*_c1+$C132*_c2+$D132*_c3+'Input spectra'!$Y131))</f>
        <v>2.1078873994530979E-3</v>
      </c>
      <c r="CB132">
        <f>CB$2*EXP(- CB$1 * ($B132*_c1+$C132*_c2+$D132*_c3+'Input spectra'!$Y131))</f>
        <v>2.0354322942147348E-3</v>
      </c>
      <c r="CC132">
        <f>CC$2*EXP(- CC$1 * ($B132*_c1+$C132*_c2+$D132*_c3+'Input spectra'!$Y131))</f>
        <v>1.9665205510246081E-3</v>
      </c>
      <c r="CD132">
        <f>CD$2*EXP(- CD$1 * ($B132*_c1+$C132*_c2+$D132*_c3+'Input spectra'!$Y131))</f>
        <v>1.9009178797986482E-3</v>
      </c>
      <c r="CE132">
        <f>CE$2*EXP(- CE$1 * ($B132*_c1+$C132*_c2+$D132*_c3+'Input spectra'!$Y131))</f>
        <v>1.8384100489086369E-3</v>
      </c>
      <c r="CF132">
        <f>CF$2*EXP(- CF$1 * ($B132*_c1+$C132*_c2+$D132*_c3+'Input spectra'!$Y131))</f>
        <v>1.7788007380739011E-3</v>
      </c>
      <c r="CG132">
        <f>CG$2*EXP(- CG$1 * ($B132*_c1+$C132*_c2+$D132*_c3+'Input spectra'!$Y131))</f>
        <v>1.7219096701103511E-3</v>
      </c>
      <c r="CH132">
        <f>CH$2*EXP(- CH$1 * ($B132*_c1+$C132*_c2+$D132*_c3+'Input spectra'!$Y131))</f>
        <v>1.6675709787608245E-3</v>
      </c>
      <c r="CI132">
        <f>CI$2*EXP(- CI$1 * ($B132*_c1+$C132*_c2+$D132*_c3+'Input spectra'!$Y131))</f>
        <v>1.6156317773972E-3</v>
      </c>
      <c r="CJ132">
        <f>CJ$2*EXP(- CJ$1 * ($B132*_c1+$C132*_c2+$D132*_c3+'Input spectra'!$Y131))</f>
        <v>1.5659508994395437E-3</v>
      </c>
      <c r="CK132">
        <f>CK$2*EXP(- CK$1 * ($B132*_c1+$C132*_c2+$D132*_c3+'Input spectra'!$Y131))</f>
        <v>1.5183977862159937E-3</v>
      </c>
      <c r="CL132">
        <f>CL$2*EXP(- CL$1 * ($B132*_c1+$C132*_c2+$D132*_c3+'Input spectra'!$Y131))</f>
        <v>1.4728515019428808E-3</v>
      </c>
      <c r="CM132">
        <f>CM$2*EXP(- CM$1 * ($B132*_c1+$C132*_c2+$D132*_c3+'Input spectra'!$Y131))</f>
        <v>1.4291998587317469E-3</v>
      </c>
      <c r="CN132">
        <f>CN$2*EXP(- CN$1 * ($B132*_c1+$C132*_c2+$D132*_c3+'Input spectra'!$Y131))</f>
        <v>1.3873386371776042E-3</v>
      </c>
      <c r="CO132">
        <f>CO$2*EXP(- CO$1 * ($B132*_c1+$C132*_c2+$D132*_c3+'Input spectra'!$Y131))</f>
        <v>1.3471708902667307E-3</v>
      </c>
      <c r="CP132">
        <f>CP$2*EXP(- CP$1 * ($B132*_c1+$C132*_c2+$D132*_c3+'Input spectra'!$Y131))</f>
        <v>1.3086063201529065E-3</v>
      </c>
      <c r="CQ132">
        <f>CQ$2*EXP(- CQ$1 * ($B132*_c1+$C132*_c2+$D132*_c3+'Input spectra'!$Y131))</f>
        <v>1.2715607188592654E-3</v>
      </c>
      <c r="CR132">
        <f>CR$2*EXP(- CR$1 * ($B132*_c1+$C132*_c2+$D132*_c3+'Input spectra'!$Y131))</f>
        <v>1.2359554652251331E-3</v>
      </c>
      <c r="CS132">
        <f>CS$2*EXP(- CS$1 * ($B132*_c1+$C132*_c2+$D132*_c3+'Input spectra'!$Y131))</f>
        <v>7.9567033907480605E-4</v>
      </c>
      <c r="CT132">
        <f>CT$2*EXP(- CT$1 * ($B132*_c1+$C132*_c2+$D132*_c3+'Input spectra'!$Y131))</f>
        <v>5.1674619060020294E-4</v>
      </c>
      <c r="CU132">
        <f>CU$2*EXP(- CU$1 * ($B132*_c1+$C132*_c2+$D132*_c3+'Input spectra'!$Y131))</f>
        <v>3.5782916205972517E-4</v>
      </c>
      <c r="CV132">
        <f>CV$2*EXP(- CV$1 * ($B132*_c1+$C132*_c2+$D132*_c3+'Input spectra'!$Y131))</f>
        <v>2.4890098765219633E-4</v>
      </c>
      <c r="CW132">
        <f>CW$2*EXP(- CW$1 * ($B132*_c1+$C132*_c2+$D132*_c3+'Input spectra'!$Y131))</f>
        <v>1.6993347367207396E-4</v>
      </c>
      <c r="CX132">
        <f>CX$2*EXP(- CX$1 * ($B132*_c1+$C132*_c2+$D132*_c3+'Input spectra'!$Y131))</f>
        <v>1.1169411809925864E-4</v>
      </c>
      <c r="CY132">
        <f>CY$2*EXP(- CY$1 * ($B132*_c1+$C132*_c2+$D132*_c3+'Input spectra'!$Y131))</f>
        <v>6.8971480304052973E-5</v>
      </c>
      <c r="CZ132">
        <f>CZ$2*EXP(- CZ$1 * ($B132*_c1+$C132*_c2+$D132*_c3+'Input spectra'!$Y131))</f>
        <v>3.8456939108596659E-5</v>
      </c>
      <c r="DA132">
        <f>DA$2*EXP(- DA$1 * ($B132*_c1+$C132*_c2+$D132*_c3+'Input spectra'!$Y131))</f>
        <v>1.7880173485537989E-5</v>
      </c>
      <c r="DB132">
        <f>DB$2*EXP(- DB$1 * ($B132*_c1+$C132*_c2+$D132*_c3+'Input spectra'!$Y131))</f>
        <v>5.5945870164263406E-6</v>
      </c>
      <c r="DC132">
        <f>DC$2*EXP(- DC$1 * ($B132*_c1+$C132*_c2+$D132*_c3+'Input spectra'!$Y131))</f>
        <v>3.5533787299011096E-7</v>
      </c>
      <c r="DD132">
        <f>DD$2*EXP(- DD$1 * ($B132*_c1+$C132*_c2+$D132*_c3+'Input spectra'!$Y131))</f>
        <v>0</v>
      </c>
      <c r="DE132">
        <f>DE$2*EXP(- DE$1 * ($B132*_c1+$C132*_c2+$D132*_c3+'Input spectra'!$Y131))</f>
        <v>0</v>
      </c>
      <c r="DF132">
        <f>DF$2*EXP(- DF$1 * ($B132*_c1+$C132*_c2+$D132*_c3+'Input spectra'!$Y131))</f>
        <v>0</v>
      </c>
      <c r="DG132">
        <f>DG$2*EXP(- DG$1 * ($B132*_c1+$C132*_c2+$D132*_c3+'Input spectra'!$Y131))</f>
        <v>0</v>
      </c>
      <c r="DH132">
        <f>DH$2*EXP(- DH$1 * ($B132*_c1+$C132*_c2+$D132*_c3+'Input spectra'!$Y131))</f>
        <v>0</v>
      </c>
      <c r="DI132">
        <f>DI$2*EXP(- DI$1 * ($B132*_c1+$C132*_c2+$D132*_c3+'Input spectra'!$Y131))</f>
        <v>0</v>
      </c>
      <c r="DJ132">
        <f>DJ$2*EXP(- DJ$1 * ($B132*_c1+$C132*_c2+$D132*_c3+'Input spectra'!$Y131))</f>
        <v>0</v>
      </c>
      <c r="DK132">
        <f>DK$2*EXP(- DK$1 * ($B132*_c1+$C132*_c2+$D132*_c3+'Input spectra'!$Y131))</f>
        <v>0</v>
      </c>
      <c r="DL132">
        <f>DL$2*EXP(- DL$1 * ($B132*_c1+$C132*_c2+$D132*_c3+'Input spectra'!$Y131))</f>
        <v>0</v>
      </c>
      <c r="DM132">
        <f>DM$2*EXP(- DM$1 * ($B132*_c1+$C132*_c2+$D132*_c3+'Input spectra'!$Y131))</f>
        <v>0</v>
      </c>
      <c r="DN132">
        <f>DN$2*EXP(- DN$1 * ($B132*_c1+$C132*_c2+$D132*_c3+'Input spectra'!$Y131))</f>
        <v>0</v>
      </c>
      <c r="DO132">
        <f>DO$2*EXP(- DO$1 * ($B132*_c1+$C132*_c2+$D132*_c3+'Input spectra'!$Y131))</f>
        <v>0</v>
      </c>
      <c r="DP132">
        <f>DP$2*EXP(- DP$1 * ($B132*_c1+$C132*_c2+$D132*_c3+'Input spectra'!$Y131))</f>
        <v>0</v>
      </c>
      <c r="DQ132">
        <f>DQ$2*EXP(- DQ$1 * ($B132*_c1+$C132*_c2+$D132*_c3+'Input spectra'!$Y131))</f>
        <v>0</v>
      </c>
      <c r="DR132">
        <f>DR$2*EXP(- DR$1 * ($B132*_c1+$C132*_c2+$D132*_c3+'Input spectra'!$Y131))</f>
        <v>0</v>
      </c>
      <c r="DS132">
        <f>DS$2*EXP(- DS$1 * ($B132*_c1+$C132*_c2+$D132*_c3+'Input spectra'!$Y131))</f>
        <v>0</v>
      </c>
      <c r="DT132">
        <f>DT$2*EXP(- DT$1 * ($B132*_c1+$C132*_c2+$D132*_c3+'Input spectra'!$Y131))</f>
        <v>0</v>
      </c>
      <c r="DU132">
        <f>DU$2*EXP(- DU$1 * ($B132*_c1+$C132*_c2+$D132*_c3+'Input spectra'!$Y131))</f>
        <v>0</v>
      </c>
      <c r="DV132">
        <f>DV$2*EXP(- DV$1 * ($B132*_c1+$C132*_c2+$D132*_c3+'Input spectra'!$Y131))</f>
        <v>0</v>
      </c>
      <c r="DW132">
        <f>DW$2*EXP(- DW$1 * ($B132*_c1+$C132*_c2+$D132*_c3+'Input spectra'!$Y131))</f>
        <v>0</v>
      </c>
      <c r="DX132">
        <f>DX$2*EXP(- DX$1 * ($B132*_c1+$C132*_c2+$D132*_c3+'Input spectra'!$Y131))</f>
        <v>0</v>
      </c>
      <c r="DY132">
        <f>DY$2*EXP(- DY$1 * ($B132*_c1+$C132*_c2+$D132*_c3+'Input spectra'!$Y131))</f>
        <v>0</v>
      </c>
      <c r="DZ132">
        <f>DZ$2*EXP(- DZ$1 * ($B132*_c1+$C132*_c2+$D132*_c3+'Input spectra'!$Y131))</f>
        <v>0</v>
      </c>
      <c r="EA132">
        <f>EA$2*EXP(- EA$1 * ($B132*_c1+$C132*_c2+$D132*_c3+'Input spectra'!$Y131))</f>
        <v>0</v>
      </c>
      <c r="EB132">
        <f>EB$2*EXP(- EB$1 * ($B132*_c1+$C132*_c2+$D132*_c3+'Input spectra'!$Y131))</f>
        <v>0</v>
      </c>
      <c r="EC132">
        <f>EC$2*EXP(- EC$1 * ($B132*_c1+$C132*_c2+$D132*_c3+'Input spectra'!$Y131))</f>
        <v>0</v>
      </c>
      <c r="ED132">
        <f>ED$2*EXP(- ED$1 * ($B132*_c1+$C132*_c2+$D132*_c3+'Input spectra'!$Y131))</f>
        <v>0</v>
      </c>
      <c r="EE132">
        <f>EE$2*EXP(- EE$1 * ($B132*_c1+$C132*_c2+$D132*_c3+'Input spectra'!$Y131))</f>
        <v>0</v>
      </c>
      <c r="EF132">
        <f>EF$2*EXP(- EF$1 * ($B132*_c1+$C132*_c2+$D132*_c3+'Input spectra'!$Y131))</f>
        <v>0</v>
      </c>
      <c r="EG132">
        <f>EG$2*EXP(- EG$1 * ($B132*_c1+$C132*_c2+$D132*_c3+'Input spectra'!$Y131))</f>
        <v>0</v>
      </c>
      <c r="EH132">
        <f>EH$2*EXP(- EH$1 * ($B132*_c1+$C132*_c2+$D132*_c3+'Input spectra'!$Y131))</f>
        <v>0</v>
      </c>
      <c r="EI132">
        <f>EI$2*EXP(- EI$1 * ($B132*_c1+$C132*_c2+$D132*_c3+'Input spectra'!$Y131))</f>
        <v>0</v>
      </c>
      <c r="EJ132">
        <f>EJ$2*EXP(- EJ$1 * ($B132*_c1+$C132*_c2+$D132*_c3+'Input spectra'!$Y131))</f>
        <v>0</v>
      </c>
      <c r="EK132">
        <f>EK$2*EXP(- EK$1 * ($B132*_c1+$C132*_c2+$D132*_c3+'Input spectra'!$Y131))</f>
        <v>0</v>
      </c>
      <c r="EL132">
        <f>EL$2*EXP(- EL$1 * ($B132*_c1+$C132*_c2+$D132*_c3+'Input spectra'!$Y131))</f>
        <v>0</v>
      </c>
      <c r="EM132">
        <f>EM$2*EXP(- EM$1 * ($B132*_c1+$C132*_c2+$D132*_c3+'Input spectra'!$Y131))</f>
        <v>0</v>
      </c>
      <c r="EN132">
        <f>EN$2*EXP(- EN$1 * ($B132*_c1+$C132*_c2+$D132*_c3+'Input spectra'!$Y131))</f>
        <v>0</v>
      </c>
      <c r="EO132">
        <f>EO$2*EXP(- EO$1 * ($B132*_c1+$C132*_c2+$D132*_c3+'Input spectra'!$Y131))</f>
        <v>0</v>
      </c>
      <c r="EP132">
        <f>EP$2*EXP(- EP$1 * ($B132*_c1+$C132*_c2+$D132*_c3+'Input spectra'!$Y131))</f>
        <v>0</v>
      </c>
      <c r="EQ132">
        <f>EQ$2*EXP(- EQ$1 * ($B132*_c1+$C132*_c2+$D132*_c3+'Input spectra'!$Y131))</f>
        <v>0</v>
      </c>
      <c r="ER132">
        <f>ER$2*EXP(- ER$1 * ($B132*_c1+$C132*_c2+$D132*_c3+'Input spectra'!$Y131))</f>
        <v>0</v>
      </c>
      <c r="ES132">
        <f>ES$2*EXP(- ES$1 * ($B132*_c1+$C132*_c2+$D132*_c3+'Input spectra'!$Y131))</f>
        <v>0</v>
      </c>
      <c r="ET132">
        <f>ET$2*EXP(- ET$1 * ($B132*_c1+$C132*_c2+$D132*_c3+'Input spectra'!$Y131))</f>
        <v>0</v>
      </c>
      <c r="EU132">
        <f>EU$2*EXP(- EU$1 * ($B132*_c1+$C132*_c2+$D132*_c3+'Input spectra'!$Y131))</f>
        <v>0</v>
      </c>
      <c r="EV132">
        <f>EV$2*EXP(- EV$1 * ($B132*_c1+$C132*_c2+$D132*_c3+'Input spectra'!$Y131))</f>
        <v>0</v>
      </c>
      <c r="EW132">
        <f>EW$2*EXP(- EW$1 * ($B132*_c1+$C132*_c2+$D132*_c3+'Input spectra'!$Y131))</f>
        <v>0</v>
      </c>
      <c r="EX132">
        <f>EX$2*EXP(- EX$1 * ($B132*_c1+$C132*_c2+$D132*_c3+'Input spectra'!$Y131))</f>
        <v>0</v>
      </c>
      <c r="EY132">
        <f>EY$2*EXP(- EY$1 * ($B132*_c1+$C132*_c2+$D132*_c3+'Input spectra'!$Y131))</f>
        <v>0</v>
      </c>
      <c r="FA132">
        <f t="shared" ref="FA132:FA195" si="2">SUM(E132:EY132)</f>
        <v>0.87881817549399588</v>
      </c>
      <c r="FD132">
        <f>(1-EXP(-($B132*_c1+$C132*_c2+$D132*_c3+'Input spectra'!$Y131)*_t))/2</f>
        <v>1.1226852250911024E-2</v>
      </c>
      <c r="FE132">
        <f>LN(1-FD132)/(-($B132*_c1+$C132*_c2+$D132*_c3+'Input spectra'!$Y131))</f>
        <v>0.24858067880383605</v>
      </c>
    </row>
    <row r="133" spans="1:161" x14ac:dyDescent="0.25">
      <c r="A133">
        <v>930</v>
      </c>
      <c r="B133">
        <f>'Input spectra'!B132</f>
        <v>0</v>
      </c>
      <c r="C133">
        <f>'Input spectra'!D132</f>
        <v>0</v>
      </c>
      <c r="D133">
        <f>'Input spectra'!F132</f>
        <v>0</v>
      </c>
      <c r="E133">
        <f>E$2*EXP(- E$1 * ($B133*_c1+$C133*_c2+$D133*_c3+'Input spectra'!$Y132))</f>
        <v>2.0653927966864227E-2</v>
      </c>
      <c r="F133">
        <f>F$2*EXP(- F$1 * ($B133*_c1+$C133*_c2+$D133*_c3+'Input spectra'!$Y132))</f>
        <v>2.0410707470366669E-2</v>
      </c>
      <c r="G133">
        <f>G$2*EXP(- G$1 * ($B133*_c1+$C133*_c2+$D133*_c3+'Input spectra'!$Y132))</f>
        <v>2.016926563613012E-2</v>
      </c>
      <c r="H133">
        <f>H$2*EXP(- H$1 * ($B133*_c1+$C133*_c2+$D133*_c3+'Input spectra'!$Y132))</f>
        <v>1.9929591345456615E-2</v>
      </c>
      <c r="I133">
        <f>I$2*EXP(- I$1 * ($B133*_c1+$C133*_c2+$D133*_c3+'Input spectra'!$Y132))</f>
        <v>1.9691673543861768E-2</v>
      </c>
      <c r="J133">
        <f>J$2*EXP(- J$1 * ($B133*_c1+$C133*_c2+$D133*_c3+'Input spectra'!$Y132))</f>
        <v>1.9455501240721262E-2</v>
      </c>
      <c r="K133">
        <f>K$2*EXP(- K$1 * ($B133*_c1+$C133*_c2+$D133*_c3+'Input spectra'!$Y132))</f>
        <v>1.9221063508919233E-2</v>
      </c>
      <c r="L133">
        <f>L$2*EXP(- L$1 * ($B133*_c1+$C133*_c2+$D133*_c3+'Input spectra'!$Y132))</f>
        <v>1.8988349484498492E-2</v>
      </c>
      <c r="M133">
        <f>M$2*EXP(- M$1 * ($B133*_c1+$C133*_c2+$D133*_c3+'Input spectra'!$Y132))</f>
        <v>1.8757348366312682E-2</v>
      </c>
      <c r="N133">
        <f>N$2*EXP(- N$1 * ($B133*_c1+$C133*_c2+$D133*_c3+'Input spectra'!$Y132))</f>
        <v>1.852804941568021E-2</v>
      </c>
      <c r="O133">
        <f>O$2*EXP(- O$1 * ($B133*_c1+$C133*_c2+$D133*_c3+'Input spectra'!$Y132))</f>
        <v>1.8300441956040102E-2</v>
      </c>
      <c r="P133">
        <f>P$2*EXP(- P$1 * ($B133*_c1+$C133*_c2+$D133*_c3+'Input spectra'!$Y132))</f>
        <v>1.8074515372609595E-2</v>
      </c>
      <c r="Q133">
        <f>Q$2*EXP(- Q$1 * ($B133*_c1+$C133*_c2+$D133*_c3+'Input spectra'!$Y132))</f>
        <v>1.7850259112043687E-2</v>
      </c>
      <c r="R133">
        <f>R$2*EXP(- R$1 * ($B133*_c1+$C133*_c2+$D133*_c3+'Input spectra'!$Y132))</f>
        <v>1.7627662682096392E-2</v>
      </c>
      <c r="S133">
        <f>S$2*EXP(- S$1 * ($B133*_c1+$C133*_c2+$D133*_c3+'Input spectra'!$Y132))</f>
        <v>1.7406715651283825E-2</v>
      </c>
      <c r="T133">
        <f>T$2*EXP(- T$1 * ($B133*_c1+$C133*_c2+$D133*_c3+'Input spectra'!$Y132))</f>
        <v>1.7187407648549157E-2</v>
      </c>
      <c r="U133">
        <f>U$2*EXP(- U$1 * ($B133*_c1+$C133*_c2+$D133*_c3+'Input spectra'!$Y132))</f>
        <v>1.6969728362929263E-2</v>
      </c>
      <c r="V133">
        <f>V$2*EXP(- V$1 * ($B133*_c1+$C133*_c2+$D133*_c3+'Input spectra'!$Y132))</f>
        <v>1.6753667543223192E-2</v>
      </c>
      <c r="W133">
        <f>W$2*EXP(- W$1 * ($B133*_c1+$C133*_c2+$D133*_c3+'Input spectra'!$Y132))</f>
        <v>1.6539214997662435E-2</v>
      </c>
      <c r="X133">
        <f>X$2*EXP(- X$1 * ($B133*_c1+$C133*_c2+$D133*_c3+'Input spectra'!$Y132))</f>
        <v>1.6326360593582893E-2</v>
      </c>
      <c r="Y133">
        <f>Y$2*EXP(- Y$1 * ($B133*_c1+$C133*_c2+$D133*_c3+'Input spectra'!$Y132))</f>
        <v>1.6115094257098648E-2</v>
      </c>
      <c r="Z133">
        <f>Z$2*EXP(- Z$1 * ($B133*_c1+$C133*_c2+$D133*_c3+'Input spectra'!$Y132))</f>
        <v>1.590540597277745E-2</v>
      </c>
      <c r="AA133">
        <f>AA$2*EXP(- AA$1 * ($B133*_c1+$C133*_c2+$D133*_c3+'Input spectra'!$Y132))</f>
        <v>1.5697285783317947E-2</v>
      </c>
      <c r="AB133">
        <f>AB$2*EXP(- AB$1 * ($B133*_c1+$C133*_c2+$D133*_c3+'Input spectra'!$Y132))</f>
        <v>1.5490723789228625E-2</v>
      </c>
      <c r="AC133">
        <f>AC$2*EXP(- AC$1 * ($B133*_c1+$C133*_c2+$D133*_c3+'Input spectra'!$Y132))</f>
        <v>1.5285710148508496E-2</v>
      </c>
      <c r="AD133">
        <f>AD$2*EXP(- AD$1 * ($B133*_c1+$C133*_c2+$D133*_c3+'Input spectra'!$Y132))</f>
        <v>1.5082235076329465E-2</v>
      </c>
      <c r="AE133">
        <f>AE$2*EXP(- AE$1 * ($B133*_c1+$C133*_c2+$D133*_c3+'Input spectra'!$Y132))</f>
        <v>1.4880288844720377E-2</v>
      </c>
      <c r="AF133">
        <f>AF$2*EXP(- AF$1 * ($B133*_c1+$C133*_c2+$D133*_c3+'Input spectra'!$Y132))</f>
        <v>1.467986178225282E-2</v>
      </c>
      <c r="AG133">
        <f>AG$2*EXP(- AG$1 * ($B133*_c1+$C133*_c2+$D133*_c3+'Input spectra'!$Y132))</f>
        <v>1.4480944273728528E-2</v>
      </c>
      <c r="AH133">
        <f>AH$2*EXP(- AH$1 * ($B133*_c1+$C133*_c2+$D133*_c3+'Input spectra'!$Y132))</f>
        <v>1.4283526759868506E-2</v>
      </c>
      <c r="AI133">
        <f>AI$2*EXP(- AI$1 * ($B133*_c1+$C133*_c2+$D133*_c3+'Input spectra'!$Y132))</f>
        <v>1.4087599737003808E-2</v>
      </c>
      <c r="AJ133">
        <f>AJ$2*EXP(- AJ$1 * ($B133*_c1+$C133*_c2+$D133*_c3+'Input spectra'!$Y132))</f>
        <v>1.3893153756767954E-2</v>
      </c>
      <c r="AK133">
        <f>AK$2*EXP(- AK$1 * ($B133*_c1+$C133*_c2+$D133*_c3+'Input spectra'!$Y132))</f>
        <v>1.370017942579101E-2</v>
      </c>
      <c r="AL133">
        <f>AL$2*EXP(- AL$1 * ($B133*_c1+$C133*_c2+$D133*_c3+'Input spectra'!$Y132))</f>
        <v>1.3508667405395284E-2</v>
      </c>
      <c r="AM133">
        <f>AM$2*EXP(- AM$1 * ($B133*_c1+$C133*_c2+$D133*_c3+'Input spectra'!$Y132))</f>
        <v>1.3318608411292676E-2</v>
      </c>
      <c r="AN133">
        <f>AN$2*EXP(- AN$1 * ($B133*_c1+$C133*_c2+$D133*_c3+'Input spectra'!$Y132))</f>
        <v>1.3129993213283637E-2</v>
      </c>
      <c r="AO133">
        <f>AO$2*EXP(- AO$1 * ($B133*_c1+$C133*_c2+$D133*_c3+'Input spectra'!$Y132))</f>
        <v>1.2942812634957704E-2</v>
      </c>
      <c r="AP133">
        <f>AP$2*EXP(- AP$1 * ($B133*_c1+$C133*_c2+$D133*_c3+'Input spectra'!$Y132))</f>
        <v>1.2757057553395713E-2</v>
      </c>
      <c r="AQ133">
        <f>AQ$2*EXP(- AQ$1 * ($B133*_c1+$C133*_c2+$D133*_c3+'Input spectra'!$Y132))</f>
        <v>1.2572718898873535E-2</v>
      </c>
      <c r="AR133">
        <f>AR$2*EXP(- AR$1 * ($B133*_c1+$C133*_c2+$D133*_c3+'Input spectra'!$Y132))</f>
        <v>1.2389787654567422E-2</v>
      </c>
      <c r="AS133">
        <f>AS$2*EXP(- AS$1 * ($B133*_c1+$C133*_c2+$D133*_c3+'Input spectra'!$Y132))</f>
        <v>1.2208254856260954E-2</v>
      </c>
      <c r="AT133">
        <f>AT$2*EXP(- AT$1 * ($B133*_c1+$C133*_c2+$D133*_c3+'Input spectra'!$Y132))</f>
        <v>1.2028111592053522E-2</v>
      </c>
      <c r="AU133">
        <f>AU$2*EXP(- AU$1 * ($B133*_c1+$C133*_c2+$D133*_c3+'Input spectra'!$Y132))</f>
        <v>1.184934900207037E-2</v>
      </c>
      <c r="AV133">
        <f>AV$2*EXP(- AV$1 * ($B133*_c1+$C133*_c2+$D133*_c3+'Input spectra'!$Y132))</f>
        <v>1.1671958278174247E-2</v>
      </c>
      <c r="AW133">
        <f>AW$2*EXP(- AW$1 * ($B133*_c1+$C133*_c2+$D133*_c3+'Input spectra'!$Y132))</f>
        <v>1.1495930663678516E-2</v>
      </c>
      <c r="AX133">
        <f>AX$2*EXP(- AX$1 * ($B133*_c1+$C133*_c2+$D133*_c3+'Input spectra'!$Y132))</f>
        <v>1.1321257453061879E-2</v>
      </c>
      <c r="AY133">
        <f>AY$2*EXP(- AY$1 * ($B133*_c1+$C133*_c2+$D133*_c3+'Input spectra'!$Y132))</f>
        <v>1.0063198822390838E-2</v>
      </c>
      <c r="AZ133">
        <f>AZ$2*EXP(- AZ$1 * ($B133*_c1+$C133*_c2+$D133*_c3+'Input spectra'!$Y132))</f>
        <v>8.5982016572059405E-3</v>
      </c>
      <c r="BA133">
        <f>BA$2*EXP(- BA$1 * ($B133*_c1+$C133*_c2+$D133*_c3+'Input spectra'!$Y132))</f>
        <v>7.739524066302567E-3</v>
      </c>
      <c r="BB133">
        <f>BB$2*EXP(- BB$1 * ($B133*_c1+$C133*_c2+$D133*_c3+'Input spectra'!$Y132))</f>
        <v>7.0891255983485434E-3</v>
      </c>
      <c r="BC133">
        <f>BC$2*EXP(- BC$1 * ($B133*_c1+$C133*_c2+$D133*_c3+'Input spectra'!$Y132))</f>
        <v>6.5577086853102822E-3</v>
      </c>
      <c r="BD133">
        <f>BD$2*EXP(- BD$1 * ($B133*_c1+$C133*_c2+$D133*_c3+'Input spectra'!$Y132))</f>
        <v>6.1065659024405342E-3</v>
      </c>
      <c r="BE133">
        <f>BE$2*EXP(- BE$1 * ($B133*_c1+$C133*_c2+$D133*_c3+'Input spectra'!$Y132))</f>
        <v>5.7144880963601336E-3</v>
      </c>
      <c r="BF133">
        <f>BF$2*EXP(- BF$1 * ($B133*_c1+$C133*_c2+$D133*_c3+'Input spectra'!$Y132))</f>
        <v>5.3682536726905108E-3</v>
      </c>
      <c r="BG133">
        <f>BG$2*EXP(- BG$1 * ($B133*_c1+$C133*_c2+$D133*_c3+'Input spectra'!$Y132))</f>
        <v>5.0589106180241776E-3</v>
      </c>
      <c r="BH133">
        <f>BH$2*EXP(- BH$1 * ($B133*_c1+$C133*_c2+$D133*_c3+'Input spectra'!$Y132))</f>
        <v>4.7800389481673783E-3</v>
      </c>
      <c r="BI133">
        <f>BI$2*EXP(- BI$1 * ($B133*_c1+$C133*_c2+$D133*_c3+'Input spectra'!$Y132))</f>
        <v>4.5268356694486119E-3</v>
      </c>
      <c r="BJ133">
        <f>BJ$2*EXP(- BJ$1 * ($B133*_c1+$C133*_c2+$D133*_c3+'Input spectra'!$Y132))</f>
        <v>4.295589428041831E-3</v>
      </c>
      <c r="BK133">
        <f>BK$2*EXP(- BK$1 * ($B133*_c1+$C133*_c2+$D133*_c3+'Input spectra'!$Y132))</f>
        <v>4.0833584181083028E-3</v>
      </c>
      <c r="BL133">
        <f>BL$2*EXP(- BL$1 * ($B133*_c1+$C133*_c2+$D133*_c3+'Input spectra'!$Y132))</f>
        <v>3.8877624214773707E-3</v>
      </c>
      <c r="BM133">
        <f>BM$2*EXP(- BM$1 * ($B133*_c1+$C133*_c2+$D133*_c3+'Input spectra'!$Y132))</f>
        <v>3.7068427971981882E-3</v>
      </c>
      <c r="BN133">
        <f>BN$2*EXP(- BN$1 * ($B133*_c1+$C133*_c2+$D133*_c3+'Input spectra'!$Y132))</f>
        <v>3.5389649029825619E-3</v>
      </c>
      <c r="BO133">
        <f>BO$2*EXP(- BO$1 * ($B133*_c1+$C133*_c2+$D133*_c3+'Input spectra'!$Y132))</f>
        <v>3.3827480860908038E-3</v>
      </c>
      <c r="BP133">
        <f>BP$2*EXP(- BP$1 * ($B133*_c1+$C133*_c2+$D133*_c3+'Input spectra'!$Y132))</f>
        <v>3.2370141979749601E-3</v>
      </c>
      <c r="BQ133">
        <f>BQ$2*EXP(- BQ$1 * ($B133*_c1+$C133*_c2+$D133*_c3+'Input spectra'!$Y132))</f>
        <v>3.1007489176892622E-3</v>
      </c>
      <c r="BR133">
        <f>BR$2*EXP(- BR$1 * ($B133*_c1+$C133*_c2+$D133*_c3+'Input spectra'!$Y132))</f>
        <v>2.9730721554637298E-3</v>
      </c>
      <c r="BS133">
        <f>BS$2*EXP(- BS$1 * ($B133*_c1+$C133*_c2+$D133*_c3+'Input spectra'!$Y132))</f>
        <v>2.853215034842056E-3</v>
      </c>
      <c r="BT133">
        <f>BT$2*EXP(- BT$1 * ($B133*_c1+$C133*_c2+$D133*_c3+'Input spectra'!$Y132))</f>
        <v>2.7405017333010559E-3</v>
      </c>
      <c r="BU133">
        <f>BU$2*EXP(- BU$1 * ($B133*_c1+$C133*_c2+$D133*_c3+'Input spectra'!$Y132))</f>
        <v>2.6343349726548736E-3</v>
      </c>
      <c r="BV133">
        <f>BV$2*EXP(- BV$1 * ($B133*_c1+$C133*_c2+$D133*_c3+'Input spectra'!$Y132))</f>
        <v>2.5341842932858055E-3</v>
      </c>
      <c r="BW133">
        <f>BW$2*EXP(- BW$1 * ($B133*_c1+$C133*_c2+$D133*_c3+'Input spectra'!$Y132))</f>
        <v>2.4395764809234891E-3</v>
      </c>
      <c r="BX133">
        <f>BX$2*EXP(- BX$1 * ($B133*_c1+$C133*_c2+$D133*_c3+'Input spectra'!$Y132))</f>
        <v>2.3500876785086978E-3</v>
      </c>
      <c r="BY133">
        <f>BY$2*EXP(- BY$1 * ($B133*_c1+$C133*_c2+$D133*_c3+'Input spectra'!$Y132))</f>
        <v>2.2653368320345599E-3</v>
      </c>
      <c r="BZ133">
        <f>BZ$2*EXP(- BZ$1 * ($B133*_c1+$C133*_c2+$D133*_c3+'Input spectra'!$Y132))</f>
        <v>2.1849802032234168E-3</v>
      </c>
      <c r="CA133">
        <f>CA$2*EXP(- CA$1 * ($B133*_c1+$C133*_c2+$D133*_c3+'Input spectra'!$Y132))</f>
        <v>2.1087067433700709E-3</v>
      </c>
      <c r="CB133">
        <f>CB$2*EXP(- CB$1 * ($B133*_c1+$C133*_c2+$D133*_c3+'Input spectra'!$Y132))</f>
        <v>2.036234168286361E-3</v>
      </c>
      <c r="CC133">
        <f>CC$2*EXP(- CC$1 * ($B133*_c1+$C133*_c2+$D133*_c3+'Input spectra'!$Y132))</f>
        <v>1.9673056085280378E-3</v>
      </c>
      <c r="CD133">
        <f>CD$2*EXP(- CD$1 * ($B133*_c1+$C133*_c2+$D133*_c3+'Input spectra'!$Y132))</f>
        <v>1.9016867350916458E-3</v>
      </c>
      <c r="CE133">
        <f>CE$2*EXP(- CE$1 * ($B133*_c1+$C133*_c2+$D133*_c3+'Input spectra'!$Y132))</f>
        <v>1.8391632807247811E-3</v>
      </c>
      <c r="CF133">
        <f>CF$2*EXP(- CF$1 * ($B133*_c1+$C133*_c2+$D133*_c3+'Input spectra'!$Y132))</f>
        <v>1.7795388924536535E-3</v>
      </c>
      <c r="CG133">
        <f>CG$2*EXP(- CG$1 * ($B133*_c1+$C133*_c2+$D133*_c3+'Input spectra'!$Y132))</f>
        <v>1.7226332630175002E-3</v>
      </c>
      <c r="CH133">
        <f>CH$2*EXP(- CH$1 * ($B133*_c1+$C133*_c2+$D133*_c3+'Input spectra'!$Y132))</f>
        <v>1.6682804984258686E-3</v>
      </c>
      <c r="CI133">
        <f>CI$2*EXP(- CI$1 * ($B133*_c1+$C133*_c2+$D133*_c3+'Input spectra'!$Y132))</f>
        <v>1.6163276864227429E-3</v>
      </c>
      <c r="CJ133">
        <f>CJ$2*EXP(- CJ$1 * ($B133*_c1+$C133*_c2+$D133*_c3+'Input spectra'!$Y132))</f>
        <v>1.5666336366974571E-3</v>
      </c>
      <c r="CK133">
        <f>CK$2*EXP(- CK$1 * ($B133*_c1+$C133*_c2+$D133*_c3+'Input spectra'!$Y132))</f>
        <v>1.5190677685617004E-3</v>
      </c>
      <c r="CL133">
        <f>CL$2*EXP(- CL$1 * ($B133*_c1+$C133*_c2+$D133*_c3+'Input spectra'!$Y132))</f>
        <v>1.4735091257684662E-3</v>
      </c>
      <c r="CM133">
        <f>CM$2*EXP(- CM$1 * ($B133*_c1+$C133*_c2+$D133*_c3+'Input spectra'!$Y132))</f>
        <v>1.4298455013765509E-3</v>
      </c>
      <c r="CN133">
        <f>CN$2*EXP(- CN$1 * ($B133*_c1+$C133*_c2+$D133*_c3+'Input spectra'!$Y132))</f>
        <v>1.3879726582123966E-3</v>
      </c>
      <c r="CO133">
        <f>CO$2*EXP(- CO$1 * ($B133*_c1+$C133*_c2+$D133*_c3+'Input spectra'!$Y132))</f>
        <v>1.3477936326654208E-3</v>
      </c>
      <c r="CP133">
        <f>CP$2*EXP(- CP$1 * ($B133*_c1+$C133*_c2+$D133*_c3+'Input spectra'!$Y132))</f>
        <v>1.3092181113639079E-3</v>
      </c>
      <c r="CQ133">
        <f>CQ$2*EXP(- CQ$1 * ($B133*_c1+$C133*_c2+$D133*_c3+'Input spectra'!$Y132))</f>
        <v>1.2721618717870995E-3</v>
      </c>
      <c r="CR133">
        <f>CR$2*EXP(- CR$1 * ($B133*_c1+$C133*_c2+$D133*_c3+'Input spectra'!$Y132))</f>
        <v>1.2365462791315194E-3</v>
      </c>
      <c r="CS133">
        <f>CS$2*EXP(- CS$1 * ($B133*_c1+$C133*_c2+$D133*_c3+'Input spectra'!$Y132))</f>
        <v>7.9605486766092426E-4</v>
      </c>
      <c r="CT133">
        <f>CT$2*EXP(- CT$1 * ($B133*_c1+$C133*_c2+$D133*_c3+'Input spectra'!$Y132))</f>
        <v>5.1699863689900853E-4</v>
      </c>
      <c r="CU133">
        <f>CU$2*EXP(- CU$1 * ($B133*_c1+$C133*_c2+$D133*_c3+'Input spectra'!$Y132))</f>
        <v>3.5800585268229879E-4</v>
      </c>
      <c r="CV133">
        <f>CV$2*EXP(- CV$1 * ($B133*_c1+$C133*_c2+$D133*_c3+'Input spectra'!$Y132))</f>
        <v>2.4902519900210521E-4</v>
      </c>
      <c r="CW133">
        <f>CW$2*EXP(- CW$1 * ($B133*_c1+$C133*_c2+$D133*_c3+'Input spectra'!$Y132))</f>
        <v>1.70019170030029E-4</v>
      </c>
      <c r="CX133">
        <f>CX$2*EXP(- CX$1 * ($B133*_c1+$C133*_c2+$D133*_c3+'Input spectra'!$Y132))</f>
        <v>1.1175103160986893E-4</v>
      </c>
      <c r="CY133">
        <f>CY$2*EXP(- CY$1 * ($B133*_c1+$C133*_c2+$D133*_c3+'Input spectra'!$Y132))</f>
        <v>6.9006986986886015E-5</v>
      </c>
      <c r="CZ133">
        <f>CZ$2*EXP(- CZ$1 * ($B133*_c1+$C133*_c2+$D133*_c3+'Input spectra'!$Y132))</f>
        <v>3.8476938902837573E-5</v>
      </c>
      <c r="DA133">
        <f>DA$2*EXP(- DA$1 * ($B133*_c1+$C133*_c2+$D133*_c3+'Input spectra'!$Y132))</f>
        <v>1.7889566143059666E-5</v>
      </c>
      <c r="DB133">
        <f>DB$2*EXP(- DB$1 * ($B133*_c1+$C133*_c2+$D133*_c3+'Input spectra'!$Y132))</f>
        <v>5.597555313106353E-6</v>
      </c>
      <c r="DC133">
        <f>DC$2*EXP(- DC$1 * ($B133*_c1+$C133*_c2+$D133*_c3+'Input spectra'!$Y132))</f>
        <v>3.5552827025708051E-7</v>
      </c>
      <c r="DD133">
        <f>DD$2*EXP(- DD$1 * ($B133*_c1+$C133*_c2+$D133*_c3+'Input spectra'!$Y132))</f>
        <v>0</v>
      </c>
      <c r="DE133">
        <f>DE$2*EXP(- DE$1 * ($B133*_c1+$C133*_c2+$D133*_c3+'Input spectra'!$Y132))</f>
        <v>0</v>
      </c>
      <c r="DF133">
        <f>DF$2*EXP(- DF$1 * ($B133*_c1+$C133*_c2+$D133*_c3+'Input spectra'!$Y132))</f>
        <v>0</v>
      </c>
      <c r="DG133">
        <f>DG$2*EXP(- DG$1 * ($B133*_c1+$C133*_c2+$D133*_c3+'Input spectra'!$Y132))</f>
        <v>0</v>
      </c>
      <c r="DH133">
        <f>DH$2*EXP(- DH$1 * ($B133*_c1+$C133*_c2+$D133*_c3+'Input spectra'!$Y132))</f>
        <v>0</v>
      </c>
      <c r="DI133">
        <f>DI$2*EXP(- DI$1 * ($B133*_c1+$C133*_c2+$D133*_c3+'Input spectra'!$Y132))</f>
        <v>0</v>
      </c>
      <c r="DJ133">
        <f>DJ$2*EXP(- DJ$1 * ($B133*_c1+$C133*_c2+$D133*_c3+'Input spectra'!$Y132))</f>
        <v>0</v>
      </c>
      <c r="DK133">
        <f>DK$2*EXP(- DK$1 * ($B133*_c1+$C133*_c2+$D133*_c3+'Input spectra'!$Y132))</f>
        <v>0</v>
      </c>
      <c r="DL133">
        <f>DL$2*EXP(- DL$1 * ($B133*_c1+$C133*_c2+$D133*_c3+'Input spectra'!$Y132))</f>
        <v>0</v>
      </c>
      <c r="DM133">
        <f>DM$2*EXP(- DM$1 * ($B133*_c1+$C133*_c2+$D133*_c3+'Input spectra'!$Y132))</f>
        <v>0</v>
      </c>
      <c r="DN133">
        <f>DN$2*EXP(- DN$1 * ($B133*_c1+$C133*_c2+$D133*_c3+'Input spectra'!$Y132))</f>
        <v>0</v>
      </c>
      <c r="DO133">
        <f>DO$2*EXP(- DO$1 * ($B133*_c1+$C133*_c2+$D133*_c3+'Input spectra'!$Y132))</f>
        <v>0</v>
      </c>
      <c r="DP133">
        <f>DP$2*EXP(- DP$1 * ($B133*_c1+$C133*_c2+$D133*_c3+'Input spectra'!$Y132))</f>
        <v>0</v>
      </c>
      <c r="DQ133">
        <f>DQ$2*EXP(- DQ$1 * ($B133*_c1+$C133*_c2+$D133*_c3+'Input spectra'!$Y132))</f>
        <v>0</v>
      </c>
      <c r="DR133">
        <f>DR$2*EXP(- DR$1 * ($B133*_c1+$C133*_c2+$D133*_c3+'Input spectra'!$Y132))</f>
        <v>0</v>
      </c>
      <c r="DS133">
        <f>DS$2*EXP(- DS$1 * ($B133*_c1+$C133*_c2+$D133*_c3+'Input spectra'!$Y132))</f>
        <v>0</v>
      </c>
      <c r="DT133">
        <f>DT$2*EXP(- DT$1 * ($B133*_c1+$C133*_c2+$D133*_c3+'Input spectra'!$Y132))</f>
        <v>0</v>
      </c>
      <c r="DU133">
        <f>DU$2*EXP(- DU$1 * ($B133*_c1+$C133*_c2+$D133*_c3+'Input spectra'!$Y132))</f>
        <v>0</v>
      </c>
      <c r="DV133">
        <f>DV$2*EXP(- DV$1 * ($B133*_c1+$C133*_c2+$D133*_c3+'Input spectra'!$Y132))</f>
        <v>0</v>
      </c>
      <c r="DW133">
        <f>DW$2*EXP(- DW$1 * ($B133*_c1+$C133*_c2+$D133*_c3+'Input spectra'!$Y132))</f>
        <v>0</v>
      </c>
      <c r="DX133">
        <f>DX$2*EXP(- DX$1 * ($B133*_c1+$C133*_c2+$D133*_c3+'Input spectra'!$Y132))</f>
        <v>0</v>
      </c>
      <c r="DY133">
        <f>DY$2*EXP(- DY$1 * ($B133*_c1+$C133*_c2+$D133*_c3+'Input spectra'!$Y132))</f>
        <v>0</v>
      </c>
      <c r="DZ133">
        <f>DZ$2*EXP(- DZ$1 * ($B133*_c1+$C133*_c2+$D133*_c3+'Input spectra'!$Y132))</f>
        <v>0</v>
      </c>
      <c r="EA133">
        <f>EA$2*EXP(- EA$1 * ($B133*_c1+$C133*_c2+$D133*_c3+'Input spectra'!$Y132))</f>
        <v>0</v>
      </c>
      <c r="EB133">
        <f>EB$2*EXP(- EB$1 * ($B133*_c1+$C133*_c2+$D133*_c3+'Input spectra'!$Y132))</f>
        <v>0</v>
      </c>
      <c r="EC133">
        <f>EC$2*EXP(- EC$1 * ($B133*_c1+$C133*_c2+$D133*_c3+'Input spectra'!$Y132))</f>
        <v>0</v>
      </c>
      <c r="ED133">
        <f>ED$2*EXP(- ED$1 * ($B133*_c1+$C133*_c2+$D133*_c3+'Input spectra'!$Y132))</f>
        <v>0</v>
      </c>
      <c r="EE133">
        <f>EE$2*EXP(- EE$1 * ($B133*_c1+$C133*_c2+$D133*_c3+'Input spectra'!$Y132))</f>
        <v>0</v>
      </c>
      <c r="EF133">
        <f>EF$2*EXP(- EF$1 * ($B133*_c1+$C133*_c2+$D133*_c3+'Input spectra'!$Y132))</f>
        <v>0</v>
      </c>
      <c r="EG133">
        <f>EG$2*EXP(- EG$1 * ($B133*_c1+$C133*_c2+$D133*_c3+'Input spectra'!$Y132))</f>
        <v>0</v>
      </c>
      <c r="EH133">
        <f>EH$2*EXP(- EH$1 * ($B133*_c1+$C133*_c2+$D133*_c3+'Input spectra'!$Y132))</f>
        <v>0</v>
      </c>
      <c r="EI133">
        <f>EI$2*EXP(- EI$1 * ($B133*_c1+$C133*_c2+$D133*_c3+'Input spectra'!$Y132))</f>
        <v>0</v>
      </c>
      <c r="EJ133">
        <f>EJ$2*EXP(- EJ$1 * ($B133*_c1+$C133*_c2+$D133*_c3+'Input spectra'!$Y132))</f>
        <v>0</v>
      </c>
      <c r="EK133">
        <f>EK$2*EXP(- EK$1 * ($B133*_c1+$C133*_c2+$D133*_c3+'Input spectra'!$Y132))</f>
        <v>0</v>
      </c>
      <c r="EL133">
        <f>EL$2*EXP(- EL$1 * ($B133*_c1+$C133*_c2+$D133*_c3+'Input spectra'!$Y132))</f>
        <v>0</v>
      </c>
      <c r="EM133">
        <f>EM$2*EXP(- EM$1 * ($B133*_c1+$C133*_c2+$D133*_c3+'Input spectra'!$Y132))</f>
        <v>0</v>
      </c>
      <c r="EN133">
        <f>EN$2*EXP(- EN$1 * ($B133*_c1+$C133*_c2+$D133*_c3+'Input spectra'!$Y132))</f>
        <v>0</v>
      </c>
      <c r="EO133">
        <f>EO$2*EXP(- EO$1 * ($B133*_c1+$C133*_c2+$D133*_c3+'Input spectra'!$Y132))</f>
        <v>0</v>
      </c>
      <c r="EP133">
        <f>EP$2*EXP(- EP$1 * ($B133*_c1+$C133*_c2+$D133*_c3+'Input spectra'!$Y132))</f>
        <v>0</v>
      </c>
      <c r="EQ133">
        <f>EQ$2*EXP(- EQ$1 * ($B133*_c1+$C133*_c2+$D133*_c3+'Input spectra'!$Y132))</f>
        <v>0</v>
      </c>
      <c r="ER133">
        <f>ER$2*EXP(- ER$1 * ($B133*_c1+$C133*_c2+$D133*_c3+'Input spectra'!$Y132))</f>
        <v>0</v>
      </c>
      <c r="ES133">
        <f>ES$2*EXP(- ES$1 * ($B133*_c1+$C133*_c2+$D133*_c3+'Input spectra'!$Y132))</f>
        <v>0</v>
      </c>
      <c r="ET133">
        <f>ET$2*EXP(- ET$1 * ($B133*_c1+$C133*_c2+$D133*_c3+'Input spectra'!$Y132))</f>
        <v>0</v>
      </c>
      <c r="EU133">
        <f>EU$2*EXP(- EU$1 * ($B133*_c1+$C133*_c2+$D133*_c3+'Input spectra'!$Y132))</f>
        <v>0</v>
      </c>
      <c r="EV133">
        <f>EV$2*EXP(- EV$1 * ($B133*_c1+$C133*_c2+$D133*_c3+'Input spectra'!$Y132))</f>
        <v>0</v>
      </c>
      <c r="EW133">
        <f>EW$2*EXP(- EW$1 * ($B133*_c1+$C133*_c2+$D133*_c3+'Input spectra'!$Y132))</f>
        <v>0</v>
      </c>
      <c r="EX133">
        <f>EX$2*EXP(- EX$1 * ($B133*_c1+$C133*_c2+$D133*_c3+'Input spectra'!$Y132))</f>
        <v>0</v>
      </c>
      <c r="EY133">
        <f>EY$2*EXP(- EY$1 * ($B133*_c1+$C133*_c2+$D133*_c3+'Input spectra'!$Y132))</f>
        <v>0</v>
      </c>
      <c r="FA133">
        <f t="shared" si="2"/>
        <v>0.87894494620916697</v>
      </c>
      <c r="FD133">
        <f>(1-EXP(-($B133*_c1+$C133*_c2+$D133*_c3+'Input spectra'!$Y132)*_t))/2</f>
        <v>1.1214017549815936E-2</v>
      </c>
      <c r="FE133">
        <f>LN(1-FD133)/(-($B133*_c1+$C133*_c2+$D133*_c3+'Input spectra'!$Y132))</f>
        <v>0.24858231986501281</v>
      </c>
    </row>
    <row r="134" spans="1:161" x14ac:dyDescent="0.25">
      <c r="A134">
        <v>935</v>
      </c>
      <c r="B134">
        <f>'Input spectra'!B133</f>
        <v>0</v>
      </c>
      <c r="C134">
        <f>'Input spectra'!D133</f>
        <v>0</v>
      </c>
      <c r="D134">
        <f>'Input spectra'!F133</f>
        <v>0</v>
      </c>
      <c r="E134">
        <f>E$2*EXP(- E$1 * ($B134*_c1+$C134*_c2+$D134*_c3+'Input spectra'!$Y133))</f>
        <v>2.0653927966864227E-2</v>
      </c>
      <c r="F134">
        <f>F$2*EXP(- F$1 * ($B134*_c1+$C134*_c2+$D134*_c3+'Input spectra'!$Y133))</f>
        <v>2.0410814662252797E-2</v>
      </c>
      <c r="G134">
        <f>G$2*EXP(- G$1 * ($B134*_c1+$C134*_c2+$D134*_c3+'Input spectra'!$Y133))</f>
        <v>2.0169477484475465E-2</v>
      </c>
      <c r="H134">
        <f>H$2*EXP(- H$1 * ($B134*_c1+$C134*_c2+$D134*_c3+'Input spectra'!$Y133))</f>
        <v>1.9929905342662518E-2</v>
      </c>
      <c r="I134">
        <f>I$2*EXP(- I$1 * ($B134*_c1+$C134*_c2+$D134*_c3+'Input spectra'!$Y133))</f>
        <v>1.9692087209925883E-2</v>
      </c>
      <c r="J134">
        <f>J$2*EXP(- J$1 * ($B134*_c1+$C134*_c2+$D134*_c3+'Input spectra'!$Y133))</f>
        <v>1.9456012123007307E-2</v>
      </c>
      <c r="K134">
        <f>K$2*EXP(- K$1 * ($B134*_c1+$C134*_c2+$D134*_c3+'Input spectra'!$Y133))</f>
        <v>1.9221669181928396E-2</v>
      </c>
      <c r="L134">
        <f>L$2*EXP(- L$1 * ($B134*_c1+$C134*_c2+$D134*_c3+'Input spectra'!$Y133))</f>
        <v>1.8989047549642486E-2</v>
      </c>
      <c r="M134">
        <f>M$2*EXP(- M$1 * ($B134*_c1+$C134*_c2+$D134*_c3+'Input spectra'!$Y133))</f>
        <v>1.8758136451688445E-2</v>
      </c>
      <c r="N134">
        <f>N$2*EXP(- N$1 * ($B134*_c1+$C134*_c2+$D134*_c3+'Input spectra'!$Y133))</f>
        <v>1.8528925175846232E-2</v>
      </c>
      <c r="O134">
        <f>O$2*EXP(- O$1 * ($B134*_c1+$C134*_c2+$D134*_c3+'Input spectra'!$Y133))</f>
        <v>1.8301403071794366E-2</v>
      </c>
      <c r="P134">
        <f>P$2*EXP(- P$1 * ($B134*_c1+$C134*_c2+$D134*_c3+'Input spectra'!$Y133))</f>
        <v>1.8075559550769154E-2</v>
      </c>
      <c r="Q134">
        <f>Q$2*EXP(- Q$1 * ($B134*_c1+$C134*_c2+$D134*_c3+'Input spectra'!$Y133))</f>
        <v>1.7851384085225797E-2</v>
      </c>
      <c r="R134">
        <f>R$2*EXP(- R$1 * ($B134*_c1+$C134*_c2+$D134*_c3+'Input spectra'!$Y133))</f>
        <v>1.7628866208501254E-2</v>
      </c>
      <c r="S134">
        <f>S$2*EXP(- S$1 * ($B134*_c1+$C134*_c2+$D134*_c3+'Input spectra'!$Y133))</f>
        <v>1.7407995514478927E-2</v>
      </c>
      <c r="T134">
        <f>T$2*EXP(- T$1 * ($B134*_c1+$C134*_c2+$D134*_c3+'Input spectra'!$Y133))</f>
        <v>1.7188761657255133E-2</v>
      </c>
      <c r="U134">
        <f>U$2*EXP(- U$1 * ($B134*_c1+$C134*_c2+$D134*_c3+'Input spectra'!$Y133))</f>
        <v>1.6971154350807344E-2</v>
      </c>
      <c r="V134">
        <f>V$2*EXP(- V$1 * ($B134*_c1+$C134*_c2+$D134*_c3+'Input spectra'!$Y133))</f>
        <v>1.6755163368664193E-2</v>
      </c>
      <c r="W134">
        <f>W$2*EXP(- W$1 * ($B134*_c1+$C134*_c2+$D134*_c3+'Input spectra'!$Y133))</f>
        <v>1.6540778543577276E-2</v>
      </c>
      <c r="X134">
        <f>X$2*EXP(- X$1 * ($B134*_c1+$C134*_c2+$D134*_c3+'Input spectra'!$Y133))</f>
        <v>1.6327989767194642E-2</v>
      </c>
      <c r="Y134">
        <f>Y$2*EXP(- Y$1 * ($B134*_c1+$C134*_c2+$D134*_c3+'Input spectra'!$Y133))</f>
        <v>1.6116786989736089E-2</v>
      </c>
      <c r="Z134">
        <f>Z$2*EXP(- Z$1 * ($B134*_c1+$C134*_c2+$D134*_c3+'Input spectra'!$Y133))</f>
        <v>1.590716021967015E-2</v>
      </c>
      <c r="AA134">
        <f>AA$2*EXP(- AA$1 * ($B134*_c1+$C134*_c2+$D134*_c3+'Input spectra'!$Y133))</f>
        <v>1.5699099523392813E-2</v>
      </c>
      <c r="AB134">
        <f>AB$2*EXP(- AB$1 * ($B134*_c1+$C134*_c2+$D134*_c3+'Input spectra'!$Y133))</f>
        <v>1.5492595024907956E-2</v>
      </c>
      <c r="AC134">
        <f>AC$2*EXP(- AC$1 * ($B134*_c1+$C134*_c2+$D134*_c3+'Input spectra'!$Y133))</f>
        <v>1.5287636905509503E-2</v>
      </c>
      <c r="AD134">
        <f>AD$2*EXP(- AD$1 * ($B134*_c1+$C134*_c2+$D134*_c3+'Input spectra'!$Y133))</f>
        <v>1.5084215403465254E-2</v>
      </c>
      <c r="AE134">
        <f>AE$2*EXP(- AE$1 * ($B134*_c1+$C134*_c2+$D134*_c3+'Input spectra'!$Y133))</f>
        <v>1.4882320813702407E-2</v>
      </c>
      <c r="AF134">
        <f>AF$2*EXP(- AF$1 * ($B134*_c1+$C134*_c2+$D134*_c3+'Input spectra'!$Y133))</f>
        <v>1.4681943487494775E-2</v>
      </c>
      <c r="AG134">
        <f>AG$2*EXP(- AG$1 * ($B134*_c1+$C134*_c2+$D134*_c3+'Input spectra'!$Y133))</f>
        <v>1.4483073832151656E-2</v>
      </c>
      <c r="AH134">
        <f>AH$2*EXP(- AH$1 * ($B134*_c1+$C134*_c2+$D134*_c3+'Input spectra'!$Y133))</f>
        <v>1.4285702310708363E-2</v>
      </c>
      <c r="AI134">
        <f>AI$2*EXP(- AI$1 * ($B134*_c1+$C134*_c2+$D134*_c3+'Input spectra'!$Y133))</f>
        <v>1.4089819441618433E-2</v>
      </c>
      <c r="AJ134">
        <f>AJ$2*EXP(- AJ$1 * ($B134*_c1+$C134*_c2+$D134*_c3+'Input spectra'!$Y133))</f>
        <v>1.389541579844744E-2</v>
      </c>
      <c r="AK134">
        <f>AK$2*EXP(- AK$1 * ($B134*_c1+$C134*_c2+$D134*_c3+'Input spectra'!$Y133))</f>
        <v>1.3702482009568489E-2</v>
      </c>
      <c r="AL134">
        <f>AL$2*EXP(- AL$1 * ($B134*_c1+$C134*_c2+$D134*_c3+'Input spectra'!$Y133))</f>
        <v>1.3511008757859285E-2</v>
      </c>
      <c r="AM134">
        <f>AM$2*EXP(- AM$1 * ($B134*_c1+$C134*_c2+$D134*_c3+'Input spectra'!$Y133))</f>
        <v>1.3320986780400872E-2</v>
      </c>
      <c r="AN134">
        <f>AN$2*EXP(- AN$1 * ($B134*_c1+$C134*_c2+$D134*_c3+'Input spectra'!$Y133))</f>
        <v>1.3132406868177956E-2</v>
      </c>
      <c r="AO134">
        <f>AO$2*EXP(- AO$1 * ($B134*_c1+$C134*_c2+$D134*_c3+'Input spectra'!$Y133))</f>
        <v>1.2945259865780812E-2</v>
      </c>
      <c r="AP134">
        <f>AP$2*EXP(- AP$1 * ($B134*_c1+$C134*_c2+$D134*_c3+'Input spectra'!$Y133))</f>
        <v>1.2759536671108839E-2</v>
      </c>
      <c r="AQ134">
        <f>AQ$2*EXP(- AQ$1 * ($B134*_c1+$C134*_c2+$D134*_c3+'Input spectra'!$Y133))</f>
        <v>1.2575228235075644E-2</v>
      </c>
      <c r="AR134">
        <f>AR$2*EXP(- AR$1 * ($B134*_c1+$C134*_c2+$D134*_c3+'Input spectra'!$Y133))</f>
        <v>1.2392325561315719E-2</v>
      </c>
      <c r="AS134">
        <f>AS$2*EXP(- AS$1 * ($B134*_c1+$C134*_c2+$D134*_c3+'Input spectra'!$Y133))</f>
        <v>1.2210819705892717E-2</v>
      </c>
      <c r="AT134">
        <f>AT$2*EXP(- AT$1 * ($B134*_c1+$C134*_c2+$D134*_c3+'Input spectra'!$Y133))</f>
        <v>1.2030701777009252E-2</v>
      </c>
      <c r="AU134">
        <f>AU$2*EXP(- AU$1 * ($B134*_c1+$C134*_c2+$D134*_c3+'Input spectra'!$Y133))</f>
        <v>1.1851962934718248E-2</v>
      </c>
      <c r="AV134">
        <f>AV$2*EXP(- AV$1 * ($B134*_c1+$C134*_c2+$D134*_c3+'Input spectra'!$Y133))</f>
        <v>1.1674594390635881E-2</v>
      </c>
      <c r="AW134">
        <f>AW$2*EXP(- AW$1 * ($B134*_c1+$C134*_c2+$D134*_c3+'Input spectra'!$Y133))</f>
        <v>1.1498587407655993E-2</v>
      </c>
      <c r="AX134">
        <f>AX$2*EXP(- AX$1 * ($B134*_c1+$C134*_c2+$D134*_c3+'Input spectra'!$Y133))</f>
        <v>1.1323933299666081E-2</v>
      </c>
      <c r="AY134">
        <f>AY$2*EXP(- AY$1 * ($B134*_c1+$C134*_c2+$D134*_c3+'Input spectra'!$Y133))</f>
        <v>1.0065630181219972E-2</v>
      </c>
      <c r="AZ134">
        <f>AZ$2*EXP(- AZ$1 * ($B134*_c1+$C134*_c2+$D134*_c3+'Input spectra'!$Y133))</f>
        <v>8.6003242261145415E-3</v>
      </c>
      <c r="BA134">
        <f>BA$2*EXP(- BA$1 * ($B134*_c1+$C134*_c2+$D134*_c3+'Input spectra'!$Y133))</f>
        <v>7.7414753164402822E-3</v>
      </c>
      <c r="BB134">
        <f>BB$2*EXP(- BB$1 * ($B134*_c1+$C134*_c2+$D134*_c3+'Input spectra'!$Y133))</f>
        <v>7.0909501129595934E-3</v>
      </c>
      <c r="BC134">
        <f>BC$2*EXP(- BC$1 * ($B134*_c1+$C134*_c2+$D134*_c3+'Input spectra'!$Y133))</f>
        <v>6.5594308784683759E-3</v>
      </c>
      <c r="BD134">
        <f>BD$2*EXP(- BD$1 * ($B134*_c1+$C134*_c2+$D134*_c3+'Input spectra'!$Y133))</f>
        <v>6.1082016945168136E-3</v>
      </c>
      <c r="BE134">
        <f>BE$2*EXP(- BE$1 * ($B134*_c1+$C134*_c2+$D134*_c3+'Input spectra'!$Y133))</f>
        <v>5.7160488799568752E-3</v>
      </c>
      <c r="BF134">
        <f>BF$2*EXP(- BF$1 * ($B134*_c1+$C134*_c2+$D134*_c3+'Input spectra'!$Y133))</f>
        <v>5.3697480905740107E-3</v>
      </c>
      <c r="BG134">
        <f>BG$2*EXP(- BG$1 * ($B134*_c1+$C134*_c2+$D134*_c3+'Input spectra'!$Y133))</f>
        <v>5.0603454963089748E-3</v>
      </c>
      <c r="BH134">
        <f>BH$2*EXP(- BH$1 * ($B134*_c1+$C134*_c2+$D134*_c3+'Input spectra'!$Y133))</f>
        <v>4.7814198396861803E-3</v>
      </c>
      <c r="BI134">
        <f>BI$2*EXP(- BI$1 * ($B134*_c1+$C134*_c2+$D134*_c3+'Input spectra'!$Y133))</f>
        <v>4.5281671944770504E-3</v>
      </c>
      <c r="BJ134">
        <f>BJ$2*EXP(- BJ$1 * ($B134*_c1+$C134*_c2+$D134*_c3+'Input spectra'!$Y133))</f>
        <v>4.2968755002074132E-3</v>
      </c>
      <c r="BK134">
        <f>BK$2*EXP(- BK$1 * ($B134*_c1+$C134*_c2+$D134*_c3+'Input spectra'!$Y133))</f>
        <v>4.0846024008473992E-3</v>
      </c>
      <c r="BL134">
        <f>BL$2*EXP(- BL$1 * ($B134*_c1+$C134*_c2+$D134*_c3+'Input spectra'!$Y133))</f>
        <v>3.8889672402577275E-3</v>
      </c>
      <c r="BM134">
        <f>BM$2*EXP(- BM$1 * ($B134*_c1+$C134*_c2+$D134*_c3+'Input spectra'!$Y133))</f>
        <v>3.7080110223669713E-3</v>
      </c>
      <c r="BN134">
        <f>BN$2*EXP(- BN$1 * ($B134*_c1+$C134*_c2+$D134*_c3+'Input spectra'!$Y133))</f>
        <v>3.5400988124224611E-3</v>
      </c>
      <c r="BO134">
        <f>BO$2*EXP(- BO$1 * ($B134*_c1+$C134*_c2+$D134*_c3+'Input spectra'!$Y133))</f>
        <v>3.3838497135869118E-3</v>
      </c>
      <c r="BP134">
        <f>BP$2*EXP(- BP$1 * ($B134*_c1+$C134*_c2+$D134*_c3+'Input spectra'!$Y133))</f>
        <v>3.2380853712155933E-3</v>
      </c>
      <c r="BQ134">
        <f>BQ$2*EXP(- BQ$1 * ($B134*_c1+$C134*_c2+$D134*_c3+'Input spectra'!$Y133))</f>
        <v>3.1017912885838547E-3</v>
      </c>
      <c r="BR134">
        <f>BR$2*EXP(- BR$1 * ($B134*_c1+$C134*_c2+$D134*_c3+'Input spectra'!$Y133))</f>
        <v>2.9740872246589133E-3</v>
      </c>
      <c r="BS134">
        <f>BS$2*EXP(- BS$1 * ($B134*_c1+$C134*_c2+$D134*_c3+'Input spectra'!$Y133))</f>
        <v>2.8542041717837014E-3</v>
      </c>
      <c r="BT134">
        <f>BT$2*EXP(- BT$1 * ($B134*_c1+$C134*_c2+$D134*_c3+'Input spectra'!$Y133))</f>
        <v>2.7414661928266038E-3</v>
      </c>
      <c r="BU134">
        <f>BU$2*EXP(- BU$1 * ($B134*_c1+$C134*_c2+$D134*_c3+'Input spectra'!$Y133))</f>
        <v>2.6352759088472365E-3</v>
      </c>
      <c r="BV134">
        <f>BV$2*EXP(- BV$1 * ($B134*_c1+$C134*_c2+$D134*_c3+'Input spectra'!$Y133))</f>
        <v>2.5351027711404562E-3</v>
      </c>
      <c r="BW134">
        <f>BW$2*EXP(- BW$1 * ($B134*_c1+$C134*_c2+$D134*_c3+'Input spectra'!$Y133))</f>
        <v>2.4404734862506308E-3</v>
      </c>
      <c r="BX134">
        <f>BX$2*EXP(- BX$1 * ($B134*_c1+$C134*_c2+$D134*_c3+'Input spectra'!$Y133))</f>
        <v>2.3509641263972027E-3</v>
      </c>
      <c r="BY134">
        <f>BY$2*EXP(- BY$1 * ($B134*_c1+$C134*_c2+$D134*_c3+'Input spectra'!$Y133))</f>
        <v>2.2661935741335637E-3</v>
      </c>
      <c r="BZ134">
        <f>BZ$2*EXP(- BZ$1 * ($B134*_c1+$C134*_c2+$D134*_c3+'Input spectra'!$Y133))</f>
        <v>2.1858180340440592E-3</v>
      </c>
      <c r="CA134">
        <f>CA$2*EXP(- CA$1 * ($B134*_c1+$C134*_c2+$D134*_c3+'Input spectra'!$Y133))</f>
        <v>2.1095264057691674E-3</v>
      </c>
      <c r="CB134">
        <f>CB$2*EXP(- CB$1 * ($B134*_c1+$C134*_c2+$D134*_c3+'Input spectra'!$Y133))</f>
        <v>2.0370363582623919E-3</v>
      </c>
      <c r="CC134">
        <f>CC$2*EXP(- CC$1 * ($B134*_c1+$C134*_c2+$D134*_c3+'Input spectra'!$Y133))</f>
        <v>1.9680909794354043E-3</v>
      </c>
      <c r="CD134">
        <f>CD$2*EXP(- CD$1 * ($B134*_c1+$C134*_c2+$D134*_c3+'Input spectra'!$Y133))</f>
        <v>1.9024559013599187E-3</v>
      </c>
      <c r="CE134">
        <f>CE$2*EXP(- CE$1 * ($B134*_c1+$C134*_c2+$D134*_c3+'Input spectra'!$Y133))</f>
        <v>1.8399168211544305E-3</v>
      </c>
      <c r="CF134">
        <f>CF$2*EXP(- CF$1 * ($B134*_c1+$C134*_c2+$D134*_c3+'Input spectra'!$Y133))</f>
        <v>1.780277353147585E-3</v>
      </c>
      <c r="CG134">
        <f>CG$2*EXP(- CG$1 * ($B134*_c1+$C134*_c2+$D134*_c3+'Input spectra'!$Y133))</f>
        <v>1.723357159997914E-3</v>
      </c>
      <c r="CH134">
        <f>CH$2*EXP(- CH$1 * ($B134*_c1+$C134*_c2+$D134*_c3+'Input spectra'!$Y133))</f>
        <v>1.6689903199780057E-3</v>
      </c>
      <c r="CI134">
        <f>CI$2*EXP(- CI$1 * ($B134*_c1+$C134*_c2+$D134*_c3+'Input spectra'!$Y133))</f>
        <v>1.6170238952006046E-3</v>
      </c>
      <c r="CJ134">
        <f>CJ$2*EXP(- CJ$1 * ($B134*_c1+$C134*_c2+$D134*_c3+'Input spectra'!$Y133))</f>
        <v>1.5673166716212567E-3</v>
      </c>
      <c r="CK134">
        <f>CK$2*EXP(- CK$1 * ($B134*_c1+$C134*_c2+$D134*_c3+'Input spectra'!$Y133))</f>
        <v>1.5197380465324058E-3</v>
      </c>
      <c r="CL134">
        <f>CL$2*EXP(- CL$1 * ($B134*_c1+$C134*_c2+$D134*_c3+'Input spectra'!$Y133))</f>
        <v>1.4741670432211387E-3</v>
      </c>
      <c r="CM134">
        <f>CM$2*EXP(- CM$1 * ($B134*_c1+$C134*_c2+$D134*_c3+'Input spectra'!$Y133))</f>
        <v>1.430491435691146E-3</v>
      </c>
      <c r="CN134">
        <f>CN$2*EXP(- CN$1 * ($B134*_c1+$C134*_c2+$D134*_c3+'Input spectra'!$Y133))</f>
        <v>1.3886069689981277E-3</v>
      </c>
      <c r="CO134">
        <f>CO$2*EXP(- CO$1 * ($B134*_c1+$C134*_c2+$D134*_c3+'Input spectra'!$Y133))</f>
        <v>1.3484166629326342E-3</v>
      </c>
      <c r="CP134">
        <f>CP$2*EXP(- CP$1 * ($B134*_c1+$C134*_c2+$D134*_c3+'Input spectra'!$Y133))</f>
        <v>1.3098301885956024E-3</v>
      </c>
      <c r="CQ134">
        <f>CQ$2*EXP(- CQ$1 * ($B134*_c1+$C134*_c2+$D134*_c3+'Input spectra'!$Y133))</f>
        <v>1.2727633089206632E-3</v>
      </c>
      <c r="CR134">
        <f>CR$2*EXP(- CR$1 * ($B134*_c1+$C134*_c2+$D134*_c3+'Input spectra'!$Y133))</f>
        <v>1.2371373754599525E-3</v>
      </c>
      <c r="CS134">
        <f>CS$2*EXP(- CS$1 * ($B134*_c1+$C134*_c2+$D134*_c3+'Input spectra'!$Y133))</f>
        <v>7.9643958208057972E-4</v>
      </c>
      <c r="CT134">
        <f>CT$2*EXP(- CT$1 * ($B134*_c1+$C134*_c2+$D134*_c3+'Input spectra'!$Y133))</f>
        <v>5.1725120652554226E-4</v>
      </c>
      <c r="CU134">
        <f>CU$2*EXP(- CU$1 * ($B134*_c1+$C134*_c2+$D134*_c3+'Input spectra'!$Y133))</f>
        <v>3.5818263055202674E-4</v>
      </c>
      <c r="CV134">
        <f>CV$2*EXP(- CV$1 * ($B134*_c1+$C134*_c2+$D134*_c3+'Input spectra'!$Y133))</f>
        <v>2.4914947233834687E-4</v>
      </c>
      <c r="CW134">
        <f>CW$2*EXP(- CW$1 * ($B134*_c1+$C134*_c2+$D134*_c3+'Input spectra'!$Y133))</f>
        <v>1.7010490960410623E-4</v>
      </c>
      <c r="CX134">
        <f>CX$2*EXP(- CX$1 * ($B134*_c1+$C134*_c2+$D134*_c3+'Input spectra'!$Y133))</f>
        <v>1.1180797412064276E-4</v>
      </c>
      <c r="CY134">
        <f>CY$2*EXP(- CY$1 * ($B134*_c1+$C134*_c2+$D134*_c3+'Input spectra'!$Y133))</f>
        <v>6.9042511948644184E-5</v>
      </c>
      <c r="CZ134">
        <f>CZ$2*EXP(- CZ$1 * ($B134*_c1+$C134*_c2+$D134*_c3+'Input spectra'!$Y133))</f>
        <v>3.8496949098108297E-5</v>
      </c>
      <c r="DA134">
        <f>DA$2*EXP(- DA$1 * ($B134*_c1+$C134*_c2+$D134*_c3+'Input spectra'!$Y133))</f>
        <v>1.7898963734650657E-5</v>
      </c>
      <c r="DB134">
        <f>DB$2*EXP(- DB$1 * ($B134*_c1+$C134*_c2+$D134*_c3+'Input spectra'!$Y133))</f>
        <v>5.6005251846631428E-6</v>
      </c>
      <c r="DC134">
        <f>DC$2*EXP(- DC$1 * ($B134*_c1+$C134*_c2+$D134*_c3+'Input spectra'!$Y133))</f>
        <v>3.5571876954278209E-7</v>
      </c>
      <c r="DD134">
        <f>DD$2*EXP(- DD$1 * ($B134*_c1+$C134*_c2+$D134*_c3+'Input spectra'!$Y133))</f>
        <v>0</v>
      </c>
      <c r="DE134">
        <f>DE$2*EXP(- DE$1 * ($B134*_c1+$C134*_c2+$D134*_c3+'Input spectra'!$Y133))</f>
        <v>0</v>
      </c>
      <c r="DF134">
        <f>DF$2*EXP(- DF$1 * ($B134*_c1+$C134*_c2+$D134*_c3+'Input spectra'!$Y133))</f>
        <v>0</v>
      </c>
      <c r="DG134">
        <f>DG$2*EXP(- DG$1 * ($B134*_c1+$C134*_c2+$D134*_c3+'Input spectra'!$Y133))</f>
        <v>0</v>
      </c>
      <c r="DH134">
        <f>DH$2*EXP(- DH$1 * ($B134*_c1+$C134*_c2+$D134*_c3+'Input spectra'!$Y133))</f>
        <v>0</v>
      </c>
      <c r="DI134">
        <f>DI$2*EXP(- DI$1 * ($B134*_c1+$C134*_c2+$D134*_c3+'Input spectra'!$Y133))</f>
        <v>0</v>
      </c>
      <c r="DJ134">
        <f>DJ$2*EXP(- DJ$1 * ($B134*_c1+$C134*_c2+$D134*_c3+'Input spectra'!$Y133))</f>
        <v>0</v>
      </c>
      <c r="DK134">
        <f>DK$2*EXP(- DK$1 * ($B134*_c1+$C134*_c2+$D134*_c3+'Input spectra'!$Y133))</f>
        <v>0</v>
      </c>
      <c r="DL134">
        <f>DL$2*EXP(- DL$1 * ($B134*_c1+$C134*_c2+$D134*_c3+'Input spectra'!$Y133))</f>
        <v>0</v>
      </c>
      <c r="DM134">
        <f>DM$2*EXP(- DM$1 * ($B134*_c1+$C134*_c2+$D134*_c3+'Input spectra'!$Y133))</f>
        <v>0</v>
      </c>
      <c r="DN134">
        <f>DN$2*EXP(- DN$1 * ($B134*_c1+$C134*_c2+$D134*_c3+'Input spectra'!$Y133))</f>
        <v>0</v>
      </c>
      <c r="DO134">
        <f>DO$2*EXP(- DO$1 * ($B134*_c1+$C134*_c2+$D134*_c3+'Input spectra'!$Y133))</f>
        <v>0</v>
      </c>
      <c r="DP134">
        <f>DP$2*EXP(- DP$1 * ($B134*_c1+$C134*_c2+$D134*_c3+'Input spectra'!$Y133))</f>
        <v>0</v>
      </c>
      <c r="DQ134">
        <f>DQ$2*EXP(- DQ$1 * ($B134*_c1+$C134*_c2+$D134*_c3+'Input spectra'!$Y133))</f>
        <v>0</v>
      </c>
      <c r="DR134">
        <f>DR$2*EXP(- DR$1 * ($B134*_c1+$C134*_c2+$D134*_c3+'Input spectra'!$Y133))</f>
        <v>0</v>
      </c>
      <c r="DS134">
        <f>DS$2*EXP(- DS$1 * ($B134*_c1+$C134*_c2+$D134*_c3+'Input spectra'!$Y133))</f>
        <v>0</v>
      </c>
      <c r="DT134">
        <f>DT$2*EXP(- DT$1 * ($B134*_c1+$C134*_c2+$D134*_c3+'Input spectra'!$Y133))</f>
        <v>0</v>
      </c>
      <c r="DU134">
        <f>DU$2*EXP(- DU$1 * ($B134*_c1+$C134*_c2+$D134*_c3+'Input spectra'!$Y133))</f>
        <v>0</v>
      </c>
      <c r="DV134">
        <f>DV$2*EXP(- DV$1 * ($B134*_c1+$C134*_c2+$D134*_c3+'Input spectra'!$Y133))</f>
        <v>0</v>
      </c>
      <c r="DW134">
        <f>DW$2*EXP(- DW$1 * ($B134*_c1+$C134*_c2+$D134*_c3+'Input spectra'!$Y133))</f>
        <v>0</v>
      </c>
      <c r="DX134">
        <f>DX$2*EXP(- DX$1 * ($B134*_c1+$C134*_c2+$D134*_c3+'Input spectra'!$Y133))</f>
        <v>0</v>
      </c>
      <c r="DY134">
        <f>DY$2*EXP(- DY$1 * ($B134*_c1+$C134*_c2+$D134*_c3+'Input spectra'!$Y133))</f>
        <v>0</v>
      </c>
      <c r="DZ134">
        <f>DZ$2*EXP(- DZ$1 * ($B134*_c1+$C134*_c2+$D134*_c3+'Input spectra'!$Y133))</f>
        <v>0</v>
      </c>
      <c r="EA134">
        <f>EA$2*EXP(- EA$1 * ($B134*_c1+$C134*_c2+$D134*_c3+'Input spectra'!$Y133))</f>
        <v>0</v>
      </c>
      <c r="EB134">
        <f>EB$2*EXP(- EB$1 * ($B134*_c1+$C134*_c2+$D134*_c3+'Input spectra'!$Y133))</f>
        <v>0</v>
      </c>
      <c r="EC134">
        <f>EC$2*EXP(- EC$1 * ($B134*_c1+$C134*_c2+$D134*_c3+'Input spectra'!$Y133))</f>
        <v>0</v>
      </c>
      <c r="ED134">
        <f>ED$2*EXP(- ED$1 * ($B134*_c1+$C134*_c2+$D134*_c3+'Input spectra'!$Y133))</f>
        <v>0</v>
      </c>
      <c r="EE134">
        <f>EE$2*EXP(- EE$1 * ($B134*_c1+$C134*_c2+$D134*_c3+'Input spectra'!$Y133))</f>
        <v>0</v>
      </c>
      <c r="EF134">
        <f>EF$2*EXP(- EF$1 * ($B134*_c1+$C134*_c2+$D134*_c3+'Input spectra'!$Y133))</f>
        <v>0</v>
      </c>
      <c r="EG134">
        <f>EG$2*EXP(- EG$1 * ($B134*_c1+$C134*_c2+$D134*_c3+'Input spectra'!$Y133))</f>
        <v>0</v>
      </c>
      <c r="EH134">
        <f>EH$2*EXP(- EH$1 * ($B134*_c1+$C134*_c2+$D134*_c3+'Input spectra'!$Y133))</f>
        <v>0</v>
      </c>
      <c r="EI134">
        <f>EI$2*EXP(- EI$1 * ($B134*_c1+$C134*_c2+$D134*_c3+'Input spectra'!$Y133))</f>
        <v>0</v>
      </c>
      <c r="EJ134">
        <f>EJ$2*EXP(- EJ$1 * ($B134*_c1+$C134*_c2+$D134*_c3+'Input spectra'!$Y133))</f>
        <v>0</v>
      </c>
      <c r="EK134">
        <f>EK$2*EXP(- EK$1 * ($B134*_c1+$C134*_c2+$D134*_c3+'Input spectra'!$Y133))</f>
        <v>0</v>
      </c>
      <c r="EL134">
        <f>EL$2*EXP(- EL$1 * ($B134*_c1+$C134*_c2+$D134*_c3+'Input spectra'!$Y133))</f>
        <v>0</v>
      </c>
      <c r="EM134">
        <f>EM$2*EXP(- EM$1 * ($B134*_c1+$C134*_c2+$D134*_c3+'Input spectra'!$Y133))</f>
        <v>0</v>
      </c>
      <c r="EN134">
        <f>EN$2*EXP(- EN$1 * ($B134*_c1+$C134*_c2+$D134*_c3+'Input spectra'!$Y133))</f>
        <v>0</v>
      </c>
      <c r="EO134">
        <f>EO$2*EXP(- EO$1 * ($B134*_c1+$C134*_c2+$D134*_c3+'Input spectra'!$Y133))</f>
        <v>0</v>
      </c>
      <c r="EP134">
        <f>EP$2*EXP(- EP$1 * ($B134*_c1+$C134*_c2+$D134*_c3+'Input spectra'!$Y133))</f>
        <v>0</v>
      </c>
      <c r="EQ134">
        <f>EQ$2*EXP(- EQ$1 * ($B134*_c1+$C134*_c2+$D134*_c3+'Input spectra'!$Y133))</f>
        <v>0</v>
      </c>
      <c r="ER134">
        <f>ER$2*EXP(- ER$1 * ($B134*_c1+$C134*_c2+$D134*_c3+'Input spectra'!$Y133))</f>
        <v>0</v>
      </c>
      <c r="ES134">
        <f>ES$2*EXP(- ES$1 * ($B134*_c1+$C134*_c2+$D134*_c3+'Input spectra'!$Y133))</f>
        <v>0</v>
      </c>
      <c r="ET134">
        <f>ET$2*EXP(- ET$1 * ($B134*_c1+$C134*_c2+$D134*_c3+'Input spectra'!$Y133))</f>
        <v>0</v>
      </c>
      <c r="EU134">
        <f>EU$2*EXP(- EU$1 * ($B134*_c1+$C134*_c2+$D134*_c3+'Input spectra'!$Y133))</f>
        <v>0</v>
      </c>
      <c r="EV134">
        <f>EV$2*EXP(- EV$1 * ($B134*_c1+$C134*_c2+$D134*_c3+'Input spectra'!$Y133))</f>
        <v>0</v>
      </c>
      <c r="EW134">
        <f>EW$2*EXP(- EW$1 * ($B134*_c1+$C134*_c2+$D134*_c3+'Input spectra'!$Y133))</f>
        <v>0</v>
      </c>
      <c r="EX134">
        <f>EX$2*EXP(- EX$1 * ($B134*_c1+$C134*_c2+$D134*_c3+'Input spectra'!$Y133))</f>
        <v>0</v>
      </c>
      <c r="EY134">
        <f>EY$2*EXP(- EY$1 * ($B134*_c1+$C134*_c2+$D134*_c3+'Input spectra'!$Y133))</f>
        <v>0</v>
      </c>
      <c r="FA134">
        <f t="shared" si="2"/>
        <v>0.87907174537276089</v>
      </c>
      <c r="FD134">
        <f>(1-EXP(-($B134*_c1+$C134*_c2+$D134*_c3+'Input spectra'!$Y133)*_t))/2</f>
        <v>1.1201182511694219E-2</v>
      </c>
      <c r="FE134">
        <f>LN(1-FD134)/(-($B134*_c1+$C134*_c2+$D134*_c3+'Input spectra'!$Y133))</f>
        <v>0.24858396092643573</v>
      </c>
    </row>
    <row r="135" spans="1:161" x14ac:dyDescent="0.25">
      <c r="A135">
        <v>940</v>
      </c>
      <c r="B135">
        <f>'Input spectra'!B134</f>
        <v>0</v>
      </c>
      <c r="C135">
        <f>'Input spectra'!D134</f>
        <v>0</v>
      </c>
      <c r="D135">
        <f>'Input spectra'!F134</f>
        <v>0</v>
      </c>
      <c r="E135">
        <f>E$2*EXP(- E$1 * ($B135*_c1+$C135*_c2+$D135*_c3+'Input spectra'!$Y134))</f>
        <v>2.0653927966864227E-2</v>
      </c>
      <c r="F135">
        <f>F$2*EXP(- F$1 * ($B135*_c1+$C135*_c2+$D135*_c3+'Input spectra'!$Y134))</f>
        <v>2.0410921854701874E-2</v>
      </c>
      <c r="G135">
        <f>G$2*EXP(- G$1 * ($B135*_c1+$C135*_c2+$D135*_c3+'Input spectra'!$Y134))</f>
        <v>2.0169689335045964E-2</v>
      </c>
      <c r="H135">
        <f>H$2*EXP(- H$1 * ($B135*_c1+$C135*_c2+$D135*_c3+'Input spectra'!$Y134))</f>
        <v>1.9930219344815547E-2</v>
      </c>
      <c r="I135">
        <f>I$2*EXP(- I$1 * ($B135*_c1+$C135*_c2+$D135*_c3+'Input spectra'!$Y134))</f>
        <v>1.9692500884679946E-2</v>
      </c>
      <c r="J135">
        <f>J$2*EXP(- J$1 * ($B135*_c1+$C135*_c2+$D135*_c3+'Input spectra'!$Y134))</f>
        <v>1.9456523018708621E-2</v>
      </c>
      <c r="K135">
        <f>K$2*EXP(- K$1 * ($B135*_c1+$C135*_c2+$D135*_c3+'Input spectra'!$Y134))</f>
        <v>1.9222274874022862E-2</v>
      </c>
      <c r="L135">
        <f>L$2*EXP(- L$1 * ($B135*_c1+$C135*_c2+$D135*_c3+'Input spectra'!$Y134))</f>
        <v>1.8989745640449321E-2</v>
      </c>
      <c r="M135">
        <f>M$2*EXP(- M$1 * ($B135*_c1+$C135*_c2+$D135*_c3+'Input spectra'!$Y134))</f>
        <v>1.8758924570175421E-2</v>
      </c>
      <c r="N135">
        <f>N$2*EXP(- N$1 * ($B135*_c1+$C135*_c2+$D135*_c3+'Input spectra'!$Y134))</f>
        <v>1.8529800977406564E-2</v>
      </c>
      <c r="O135">
        <f>O$2*EXP(- O$1 * ($B135*_c1+$C135*_c2+$D135*_c3+'Input spectra'!$Y134))</f>
        <v>1.8302364238025198E-2</v>
      </c>
      <c r="P135">
        <f>P$2*EXP(- P$1 * ($B135*_c1+$C135*_c2+$D135*_c3+'Input spectra'!$Y134))</f>
        <v>1.8076603789251657E-2</v>
      </c>
      <c r="Q135">
        <f>Q$2*EXP(- Q$1 * ($B135*_c1+$C135*_c2+$D135*_c3+'Input spectra'!$Y134))</f>
        <v>1.7852509129306852E-2</v>
      </c>
      <c r="R135">
        <f>R$2*EXP(- R$1 * ($B135*_c1+$C135*_c2+$D135*_c3+'Input spectra'!$Y134))</f>
        <v>1.7630069817076731E-2</v>
      </c>
      <c r="S135">
        <f>S$2*EXP(- S$1 * ($B135*_c1+$C135*_c2+$D135*_c3+'Input spectra'!$Y134))</f>
        <v>1.7409275471778504E-2</v>
      </c>
      <c r="T135">
        <f>T$2*EXP(- T$1 * ($B135*_c1+$C135*_c2+$D135*_c3+'Input spectra'!$Y134))</f>
        <v>1.719011577262871E-2</v>
      </c>
      <c r="U135">
        <f>U$2*EXP(- U$1 * ($B135*_c1+$C135*_c2+$D135*_c3+'Input spectra'!$Y134))</f>
        <v>1.6972580458512999E-2</v>
      </c>
      <c r="V135">
        <f>V$2*EXP(- V$1 * ($B135*_c1+$C135*_c2+$D135*_c3+'Input spectra'!$Y134))</f>
        <v>1.6756659327657668E-2</v>
      </c>
      <c r="W135">
        <f>W$2*EXP(- W$1 * ($B135*_c1+$C135*_c2+$D135*_c3+'Input spectra'!$Y134))</f>
        <v>1.6542342237302988E-2</v>
      </c>
      <c r="X135">
        <f>X$2*EXP(- X$1 * ($B135*_c1+$C135*_c2+$D135*_c3+'Input spectra'!$Y134))</f>
        <v>1.632961910337824E-2</v>
      </c>
      <c r="Y135">
        <f>Y$2*EXP(- Y$1 * ($B135*_c1+$C135*_c2+$D135*_c3+'Input spectra'!$Y134))</f>
        <v>1.6118479900178499E-2</v>
      </c>
      <c r="Z135">
        <f>Z$2*EXP(- Z$1 * ($B135*_c1+$C135*_c2+$D135*_c3+'Input spectra'!$Y134))</f>
        <v>1.5908914660043117E-2</v>
      </c>
      <c r="AA135">
        <f>AA$2*EXP(- AA$1 * ($B135*_c1+$C135*_c2+$D135*_c3+'Input spectra'!$Y134))</f>
        <v>1.5700913473035955E-2</v>
      </c>
      <c r="AB135">
        <f>AB$2*EXP(- AB$1 * ($B135*_c1+$C135*_c2+$D135*_c3+'Input spectra'!$Y134))</f>
        <v>1.5494466486627272E-2</v>
      </c>
      <c r="AC135">
        <f>AC$2*EXP(- AC$1 * ($B135*_c1+$C135*_c2+$D135*_c3+'Input spectra'!$Y134))</f>
        <v>1.5289563905377373E-2</v>
      </c>
      <c r="AD135">
        <f>AD$2*EXP(- AD$1 * ($B135*_c1+$C135*_c2+$D135*_c3+'Input spectra'!$Y134))</f>
        <v>1.5086195990621894E-2</v>
      </c>
      <c r="AE135">
        <f>AE$2*EXP(- AE$1 * ($B135*_c1+$C135*_c2+$D135*_c3+'Input spectra'!$Y134))</f>
        <v>1.4884353060158751E-2</v>
      </c>
      <c r="AF135">
        <f>AF$2*EXP(- AF$1 * ($B135*_c1+$C135*_c2+$D135*_c3+'Input spectra'!$Y134))</f>
        <v>1.4684025487936831E-2</v>
      </c>
      <c r="AG135">
        <f>AG$2*EXP(- AG$1 * ($B135*_c1+$C135*_c2+$D135*_c3+'Input spectra'!$Y134))</f>
        <v>1.4485203703746286E-2</v>
      </c>
      <c r="AH135">
        <f>AH$2*EXP(- AH$1 * ($B135*_c1+$C135*_c2+$D135*_c3+'Input spectra'!$Y134))</f>
        <v>1.4287878192910462E-2</v>
      </c>
      <c r="AI135">
        <f>AI$2*EXP(- AI$1 * ($B135*_c1+$C135*_c2+$D135*_c3+'Input spectra'!$Y134))</f>
        <v>1.4092039495979548E-2</v>
      </c>
      <c r="AJ135">
        <f>AJ$2*EXP(- AJ$1 * ($B135*_c1+$C135*_c2+$D135*_c3+'Input spectra'!$Y134))</f>
        <v>1.3897678208425778E-2</v>
      </c>
      <c r="AK135">
        <f>AK$2*EXP(- AK$1 * ($B135*_c1+$C135*_c2+$D135*_c3+'Input spectra'!$Y134))</f>
        <v>1.370478498034032E-2</v>
      </c>
      <c r="AL135">
        <f>AL$2*EXP(- AL$1 * ($B135*_c1+$C135*_c2+$D135*_c3+'Input spectra'!$Y134))</f>
        <v>1.3513350516131735E-2</v>
      </c>
      <c r="AM135">
        <f>AM$2*EXP(- AM$1 * ($B135*_c1+$C135*_c2+$D135*_c3+'Input spectra'!$Y134))</f>
        <v>1.3323365574226084E-2</v>
      </c>
      <c r="AN135">
        <f>AN$2*EXP(- AN$1 * ($B135*_c1+$C135*_c2+$D135*_c3+'Input spectra'!$Y134))</f>
        <v>1.3134820966768615E-2</v>
      </c>
      <c r="AO135">
        <f>AO$2*EXP(- AO$1 * ($B135*_c1+$C135*_c2+$D135*_c3+'Input spectra'!$Y134))</f>
        <v>1.2947707559327044E-2</v>
      </c>
      <c r="AP135">
        <f>AP$2*EXP(- AP$1 * ($B135*_c1+$C135*_c2+$D135*_c3+'Input spectra'!$Y134))</f>
        <v>1.2762016270596435E-2</v>
      </c>
      <c r="AQ135">
        <f>AQ$2*EXP(- AQ$1 * ($B135*_c1+$C135*_c2+$D135*_c3+'Input spectra'!$Y134))</f>
        <v>1.2577738072105634E-2</v>
      </c>
      <c r="AR135">
        <f>AR$2*EXP(- AR$1 * ($B135*_c1+$C135*_c2+$D135*_c3+'Input spectra'!$Y134))</f>
        <v>1.2394863987925277E-2</v>
      </c>
      <c r="AS135">
        <f>AS$2*EXP(- AS$1 * ($B135*_c1+$C135*_c2+$D135*_c3+'Input spectra'!$Y134))</f>
        <v>1.2213385094377388E-2</v>
      </c>
      <c r="AT135">
        <f>AT$2*EXP(- AT$1 * ($B135*_c1+$C135*_c2+$D135*_c3+'Input spectra'!$Y134))</f>
        <v>1.2033292519746483E-2</v>
      </c>
      <c r="AU135">
        <f>AU$2*EXP(- AU$1 * ($B135*_c1+$C135*_c2+$D135*_c3+'Input spectra'!$Y134))</f>
        <v>1.1854577443992225E-2</v>
      </c>
      <c r="AV135">
        <f>AV$2*EXP(- AV$1 * ($B135*_c1+$C135*_c2+$D135*_c3+'Input spectra'!$Y134))</f>
        <v>1.1677231098463669E-2</v>
      </c>
      <c r="AW135">
        <f>AW$2*EXP(- AW$1 * ($B135*_c1+$C135*_c2+$D135*_c3+'Input spectra'!$Y134))</f>
        <v>1.1501244765614951E-2</v>
      </c>
      <c r="AX135">
        <f>AX$2*EXP(- AX$1 * ($B135*_c1+$C135*_c2+$D135*_c3+'Input spectra'!$Y134))</f>
        <v>1.1326609778722563E-2</v>
      </c>
      <c r="AY135">
        <f>AY$2*EXP(- AY$1 * ($B135*_c1+$C135*_c2+$D135*_c3+'Input spectra'!$Y134))</f>
        <v>1.0068062127487143E-2</v>
      </c>
      <c r="AZ135">
        <f>AZ$2*EXP(- AZ$1 * ($B135*_c1+$C135*_c2+$D135*_c3+'Input spectra'!$Y134))</f>
        <v>8.6024473190046621E-3</v>
      </c>
      <c r="BA135">
        <f>BA$2*EXP(- BA$1 * ($B135*_c1+$C135*_c2+$D135*_c3+'Input spectra'!$Y134))</f>
        <v>7.7434270585174337E-3</v>
      </c>
      <c r="BB135">
        <f>BB$2*EXP(- BB$1 * ($B135*_c1+$C135*_c2+$D135*_c3+'Input spectra'!$Y134))</f>
        <v>7.0927750971424572E-3</v>
      </c>
      <c r="BC135">
        <f>BC$2*EXP(- BC$1 * ($B135*_c1+$C135*_c2+$D135*_c3+'Input spectra'!$Y134))</f>
        <v>6.5611535239108619E-3</v>
      </c>
      <c r="BD135">
        <f>BD$2*EXP(- BD$1 * ($B135*_c1+$C135*_c2+$D135*_c3+'Input spectra'!$Y134))</f>
        <v>6.1098379247797518E-3</v>
      </c>
      <c r="BE135">
        <f>BE$2*EXP(- BE$1 * ($B135*_c1+$C135*_c2+$D135*_c3+'Input spectra'!$Y134))</f>
        <v>5.7176100898464702E-3</v>
      </c>
      <c r="BF135">
        <f>BF$2*EXP(- BF$1 * ($B135*_c1+$C135*_c2+$D135*_c3+'Input spectra'!$Y134))</f>
        <v>5.3712429244745152E-3</v>
      </c>
      <c r="BG135">
        <f>BG$2*EXP(- BG$1 * ($B135*_c1+$C135*_c2+$D135*_c3+'Input spectra'!$Y134))</f>
        <v>5.0617807815738214E-3</v>
      </c>
      <c r="BH135">
        <f>BH$2*EXP(- BH$1 * ($B135*_c1+$C135*_c2+$D135*_c3+'Input spectra'!$Y134))</f>
        <v>4.7828011301267086E-3</v>
      </c>
      <c r="BI135">
        <f>BI$2*EXP(- BI$1 * ($B135*_c1+$C135*_c2+$D135*_c3+'Input spectra'!$Y134))</f>
        <v>4.5294991111607275E-3</v>
      </c>
      <c r="BJ135">
        <f>BJ$2*EXP(- BJ$1 * ($B135*_c1+$C135*_c2+$D135*_c3+'Input spectra'!$Y134))</f>
        <v>4.2981619574148271E-3</v>
      </c>
      <c r="BK135">
        <f>BK$2*EXP(- BK$1 * ($B135*_c1+$C135*_c2+$D135*_c3+'Input spectra'!$Y134))</f>
        <v>4.0858467625620584E-3</v>
      </c>
      <c r="BL135">
        <f>BL$2*EXP(- BL$1 * ($B135*_c1+$C135*_c2+$D135*_c3+'Input spectra'!$Y134))</f>
        <v>3.8901724324117981E-3</v>
      </c>
      <c r="BM135">
        <f>BM$2*EXP(- BM$1 * ($B135*_c1+$C135*_c2+$D135*_c3+'Input spectra'!$Y134))</f>
        <v>3.7091796157062221E-3</v>
      </c>
      <c r="BN135">
        <f>BN$2*EXP(- BN$1 * ($B135*_c1+$C135*_c2+$D135*_c3+'Input spectra'!$Y134))</f>
        <v>3.5412330851749829E-3</v>
      </c>
      <c r="BO135">
        <f>BO$2*EXP(- BO$1 * ($B135*_c1+$C135*_c2+$D135*_c3+'Input spectra'!$Y134))</f>
        <v>3.3849516998396023E-3</v>
      </c>
      <c r="BP135">
        <f>BP$2*EXP(- BP$1 * ($B135*_c1+$C135*_c2+$D135*_c3+'Input spectra'!$Y134))</f>
        <v>3.239156898922423E-3</v>
      </c>
      <c r="BQ135">
        <f>BQ$2*EXP(- BQ$1 * ($B135*_c1+$C135*_c2+$D135*_c3+'Input spectra'!$Y134))</f>
        <v>3.1028340098896256E-3</v>
      </c>
      <c r="BR135">
        <f>BR$2*EXP(- BR$1 * ($B135*_c1+$C135*_c2+$D135*_c3+'Input spectra'!$Y134))</f>
        <v>2.9751026404200116E-3</v>
      </c>
      <c r="BS135">
        <f>BS$2*EXP(- BS$1 * ($B135*_c1+$C135*_c2+$D135*_c3+'Input spectra'!$Y134))</f>
        <v>2.8551936516339176E-3</v>
      </c>
      <c r="BT135">
        <f>BT$2*EXP(- BT$1 * ($B135*_c1+$C135*_c2+$D135*_c3+'Input spectra'!$Y134))</f>
        <v>2.7424309917725453E-3</v>
      </c>
      <c r="BU135">
        <f>BU$2*EXP(- BU$1 * ($B135*_c1+$C135*_c2+$D135*_c3+'Input spectra'!$Y134))</f>
        <v>2.6362171811247694E-3</v>
      </c>
      <c r="BV135">
        <f>BV$2*EXP(- BV$1 * ($B135*_c1+$C135*_c2+$D135*_c3+'Input spectra'!$Y134))</f>
        <v>2.5360215818839077E-3</v>
      </c>
      <c r="BW135">
        <f>BW$2*EXP(- BW$1 * ($B135*_c1+$C135*_c2+$D135*_c3+'Input spectra'!$Y134))</f>
        <v>2.4413708213967241E-3</v>
      </c>
      <c r="BX135">
        <f>BX$2*EXP(- BX$1 * ($B135*_c1+$C135*_c2+$D135*_c3+'Input spectra'!$Y134))</f>
        <v>2.3518409011504923E-3</v>
      </c>
      <c r="BY135">
        <f>BY$2*EXP(- BY$1 * ($B135*_c1+$C135*_c2+$D135*_c3+'Input spectra'!$Y134))</f>
        <v>2.2670506402492942E-3</v>
      </c>
      <c r="BZ135">
        <f>BZ$2*EXP(- BZ$1 * ($B135*_c1+$C135*_c2+$D135*_c3+'Input spectra'!$Y134))</f>
        <v>2.1866561861309921E-3</v>
      </c>
      <c r="CA135">
        <f>CA$2*EXP(- CA$1 * ($B135*_c1+$C135*_c2+$D135*_c3+'Input spectra'!$Y134))</f>
        <v>2.110346386774182E-3</v>
      </c>
      <c r="CB135">
        <f>CB$2*EXP(- CB$1 * ($B135*_c1+$C135*_c2+$D135*_c3+'Input spectra'!$Y134))</f>
        <v>2.0378388642672799E-3</v>
      </c>
      <c r="CC135">
        <f>CC$2*EXP(- CC$1 * ($B135*_c1+$C135*_c2+$D135*_c3+'Input spectra'!$Y134))</f>
        <v>1.9688766638718234E-3</v>
      </c>
      <c r="CD135">
        <f>CD$2*EXP(- CD$1 * ($B135*_c1+$C135*_c2+$D135*_c3+'Input spectra'!$Y134))</f>
        <v>1.9032253787292462E-3</v>
      </c>
      <c r="CE135">
        <f>CE$2*EXP(- CE$1 * ($B135*_c1+$C135*_c2+$D135*_c3+'Input spectra'!$Y134))</f>
        <v>1.8406706703240296E-3</v>
      </c>
      <c r="CF135">
        <f>CF$2*EXP(- CF$1 * ($B135*_c1+$C135*_c2+$D135*_c3+'Input spectra'!$Y134))</f>
        <v>1.7810161202828081E-3</v>
      </c>
      <c r="CG135">
        <f>CG$2*EXP(- CG$1 * ($B135*_c1+$C135*_c2+$D135*_c3+'Input spectra'!$Y134))</f>
        <v>1.7240813611793726E-3</v>
      </c>
      <c r="CH135">
        <f>CH$2*EXP(- CH$1 * ($B135*_c1+$C135*_c2+$D135*_c3+'Input spectra'!$Y134))</f>
        <v>1.6697004435456829E-3</v>
      </c>
      <c r="CI135">
        <f>CI$2*EXP(- CI$1 * ($B135*_c1+$C135*_c2+$D135*_c3+'Input spectra'!$Y134))</f>
        <v>1.6177204038598991E-3</v>
      </c>
      <c r="CJ135">
        <f>CJ$2*EXP(- CJ$1 * ($B135*_c1+$C135*_c2+$D135*_c3+'Input spectra'!$Y134))</f>
        <v>1.5680000043407228E-3</v>
      </c>
      <c r="CK135">
        <f>CK$2*EXP(- CK$1 * ($B135*_c1+$C135*_c2+$D135*_c3+'Input spectra'!$Y134))</f>
        <v>1.5204086202585524E-3</v>
      </c>
      <c r="CL135">
        <f>CL$2*EXP(- CL$1 * ($B135*_c1+$C135*_c2+$D135*_c3+'Input spectra'!$Y134))</f>
        <v>1.4748252544320016E-3</v>
      </c>
      <c r="CM135">
        <f>CM$2*EXP(- CM$1 * ($B135*_c1+$C135*_c2+$D135*_c3+'Input spectra'!$Y134))</f>
        <v>1.431137661807295E-3</v>
      </c>
      <c r="CN135">
        <f>CN$2*EXP(- CN$1 * ($B135*_c1+$C135*_c2+$D135*_c3+'Input spectra'!$Y134))</f>
        <v>1.3892415696672156E-3</v>
      </c>
      <c r="CO135">
        <f>CO$2*EXP(- CO$1 * ($B135*_c1+$C135*_c2+$D135*_c3+'Input spectra'!$Y134))</f>
        <v>1.3490399812014413E-3</v>
      </c>
      <c r="CP135">
        <f>CP$2*EXP(- CP$1 * ($B135*_c1+$C135*_c2+$D135*_c3+'Input spectra'!$Y134))</f>
        <v>1.3104425519817075E-3</v>
      </c>
      <c r="CQ135">
        <f>CQ$2*EXP(- CQ$1 * ($B135*_c1+$C135*_c2+$D135*_c3+'Input spectra'!$Y134))</f>
        <v>1.273365030394321E-3</v>
      </c>
      <c r="CR135">
        <f>CR$2*EXP(- CR$1 * ($B135*_c1+$C135*_c2+$D135*_c3+'Input spectra'!$Y134))</f>
        <v>1.2377287543454359E-3</v>
      </c>
      <c r="CS135">
        <f>CS$2*EXP(- CS$1 * ($B135*_c1+$C135*_c2+$D135*_c3+'Input spectra'!$Y134))</f>
        <v>7.9682448242358146E-4</v>
      </c>
      <c r="CT135">
        <f>CT$2*EXP(- CT$1 * ($B135*_c1+$C135*_c2+$D135*_c3+'Input spectra'!$Y134))</f>
        <v>5.1750389954005377E-4</v>
      </c>
      <c r="CU135">
        <f>CU$2*EXP(- CU$1 * ($B135*_c1+$C135*_c2+$D135*_c3+'Input spectra'!$Y134))</f>
        <v>3.5835949571199027E-4</v>
      </c>
      <c r="CV135">
        <f>CV$2*EXP(- CV$1 * ($B135*_c1+$C135*_c2+$D135*_c3+'Input spectra'!$Y134))</f>
        <v>2.4927380769185496E-4</v>
      </c>
      <c r="CW135">
        <f>CW$2*EXP(- CW$1 * ($B135*_c1+$C135*_c2+$D135*_c3+'Input spectra'!$Y134))</f>
        <v>1.7019069241609931E-4</v>
      </c>
      <c r="CX135">
        <f>CX$2*EXP(- CX$1 * ($B135*_c1+$C135*_c2+$D135*_c3+'Input spectra'!$Y134))</f>
        <v>1.1186494564635709E-4</v>
      </c>
      <c r="CY135">
        <f>CY$2*EXP(- CY$1 * ($B135*_c1+$C135*_c2+$D135*_c3+'Input spectra'!$Y134))</f>
        <v>6.907805519873754E-5</v>
      </c>
      <c r="CZ135">
        <f>CZ$2*EXP(- CZ$1 * ($B135*_c1+$C135*_c2+$D135*_c3+'Input spectra'!$Y134))</f>
        <v>3.8516969699817936E-5</v>
      </c>
      <c r="DA135">
        <f>DA$2*EXP(- DA$1 * ($B135*_c1+$C135*_c2+$D135*_c3+'Input spectra'!$Y134))</f>
        <v>1.7908366262902879E-5</v>
      </c>
      <c r="DB135">
        <f>DB$2*EXP(- DB$1 * ($B135*_c1+$C135*_c2+$D135*_c3+'Input spectra'!$Y134))</f>
        <v>5.6034966319322893E-6</v>
      </c>
      <c r="DC135">
        <f>DC$2*EXP(- DC$1 * ($B135*_c1+$C135*_c2+$D135*_c3+'Input spectra'!$Y134))</f>
        <v>3.5590937090187955E-7</v>
      </c>
      <c r="DD135">
        <f>DD$2*EXP(- DD$1 * ($B135*_c1+$C135*_c2+$D135*_c3+'Input spectra'!$Y134))</f>
        <v>0</v>
      </c>
      <c r="DE135">
        <f>DE$2*EXP(- DE$1 * ($B135*_c1+$C135*_c2+$D135*_c3+'Input spectra'!$Y134))</f>
        <v>0</v>
      </c>
      <c r="DF135">
        <f>DF$2*EXP(- DF$1 * ($B135*_c1+$C135*_c2+$D135*_c3+'Input spectra'!$Y134))</f>
        <v>0</v>
      </c>
      <c r="DG135">
        <f>DG$2*EXP(- DG$1 * ($B135*_c1+$C135*_c2+$D135*_c3+'Input spectra'!$Y134))</f>
        <v>0</v>
      </c>
      <c r="DH135">
        <f>DH$2*EXP(- DH$1 * ($B135*_c1+$C135*_c2+$D135*_c3+'Input spectra'!$Y134))</f>
        <v>0</v>
      </c>
      <c r="DI135">
        <f>DI$2*EXP(- DI$1 * ($B135*_c1+$C135*_c2+$D135*_c3+'Input spectra'!$Y134))</f>
        <v>0</v>
      </c>
      <c r="DJ135">
        <f>DJ$2*EXP(- DJ$1 * ($B135*_c1+$C135*_c2+$D135*_c3+'Input spectra'!$Y134))</f>
        <v>0</v>
      </c>
      <c r="DK135">
        <f>DK$2*EXP(- DK$1 * ($B135*_c1+$C135*_c2+$D135*_c3+'Input spectra'!$Y134))</f>
        <v>0</v>
      </c>
      <c r="DL135">
        <f>DL$2*EXP(- DL$1 * ($B135*_c1+$C135*_c2+$D135*_c3+'Input spectra'!$Y134))</f>
        <v>0</v>
      </c>
      <c r="DM135">
        <f>DM$2*EXP(- DM$1 * ($B135*_c1+$C135*_c2+$D135*_c3+'Input spectra'!$Y134))</f>
        <v>0</v>
      </c>
      <c r="DN135">
        <f>DN$2*EXP(- DN$1 * ($B135*_c1+$C135*_c2+$D135*_c3+'Input spectra'!$Y134))</f>
        <v>0</v>
      </c>
      <c r="DO135">
        <f>DO$2*EXP(- DO$1 * ($B135*_c1+$C135*_c2+$D135*_c3+'Input spectra'!$Y134))</f>
        <v>0</v>
      </c>
      <c r="DP135">
        <f>DP$2*EXP(- DP$1 * ($B135*_c1+$C135*_c2+$D135*_c3+'Input spectra'!$Y134))</f>
        <v>0</v>
      </c>
      <c r="DQ135">
        <f>DQ$2*EXP(- DQ$1 * ($B135*_c1+$C135*_c2+$D135*_c3+'Input spectra'!$Y134))</f>
        <v>0</v>
      </c>
      <c r="DR135">
        <f>DR$2*EXP(- DR$1 * ($B135*_c1+$C135*_c2+$D135*_c3+'Input spectra'!$Y134))</f>
        <v>0</v>
      </c>
      <c r="DS135">
        <f>DS$2*EXP(- DS$1 * ($B135*_c1+$C135*_c2+$D135*_c3+'Input spectra'!$Y134))</f>
        <v>0</v>
      </c>
      <c r="DT135">
        <f>DT$2*EXP(- DT$1 * ($B135*_c1+$C135*_c2+$D135*_c3+'Input spectra'!$Y134))</f>
        <v>0</v>
      </c>
      <c r="DU135">
        <f>DU$2*EXP(- DU$1 * ($B135*_c1+$C135*_c2+$D135*_c3+'Input spectra'!$Y134))</f>
        <v>0</v>
      </c>
      <c r="DV135">
        <f>DV$2*EXP(- DV$1 * ($B135*_c1+$C135*_c2+$D135*_c3+'Input spectra'!$Y134))</f>
        <v>0</v>
      </c>
      <c r="DW135">
        <f>DW$2*EXP(- DW$1 * ($B135*_c1+$C135*_c2+$D135*_c3+'Input spectra'!$Y134))</f>
        <v>0</v>
      </c>
      <c r="DX135">
        <f>DX$2*EXP(- DX$1 * ($B135*_c1+$C135*_c2+$D135*_c3+'Input spectra'!$Y134))</f>
        <v>0</v>
      </c>
      <c r="DY135">
        <f>DY$2*EXP(- DY$1 * ($B135*_c1+$C135*_c2+$D135*_c3+'Input spectra'!$Y134))</f>
        <v>0</v>
      </c>
      <c r="DZ135">
        <f>DZ$2*EXP(- DZ$1 * ($B135*_c1+$C135*_c2+$D135*_c3+'Input spectra'!$Y134))</f>
        <v>0</v>
      </c>
      <c r="EA135">
        <f>EA$2*EXP(- EA$1 * ($B135*_c1+$C135*_c2+$D135*_c3+'Input spectra'!$Y134))</f>
        <v>0</v>
      </c>
      <c r="EB135">
        <f>EB$2*EXP(- EB$1 * ($B135*_c1+$C135*_c2+$D135*_c3+'Input spectra'!$Y134))</f>
        <v>0</v>
      </c>
      <c r="EC135">
        <f>EC$2*EXP(- EC$1 * ($B135*_c1+$C135*_c2+$D135*_c3+'Input spectra'!$Y134))</f>
        <v>0</v>
      </c>
      <c r="ED135">
        <f>ED$2*EXP(- ED$1 * ($B135*_c1+$C135*_c2+$D135*_c3+'Input spectra'!$Y134))</f>
        <v>0</v>
      </c>
      <c r="EE135">
        <f>EE$2*EXP(- EE$1 * ($B135*_c1+$C135*_c2+$D135*_c3+'Input spectra'!$Y134))</f>
        <v>0</v>
      </c>
      <c r="EF135">
        <f>EF$2*EXP(- EF$1 * ($B135*_c1+$C135*_c2+$D135*_c3+'Input spectra'!$Y134))</f>
        <v>0</v>
      </c>
      <c r="EG135">
        <f>EG$2*EXP(- EG$1 * ($B135*_c1+$C135*_c2+$D135*_c3+'Input spectra'!$Y134))</f>
        <v>0</v>
      </c>
      <c r="EH135">
        <f>EH$2*EXP(- EH$1 * ($B135*_c1+$C135*_c2+$D135*_c3+'Input spectra'!$Y134))</f>
        <v>0</v>
      </c>
      <c r="EI135">
        <f>EI$2*EXP(- EI$1 * ($B135*_c1+$C135*_c2+$D135*_c3+'Input spectra'!$Y134))</f>
        <v>0</v>
      </c>
      <c r="EJ135">
        <f>EJ$2*EXP(- EJ$1 * ($B135*_c1+$C135*_c2+$D135*_c3+'Input spectra'!$Y134))</f>
        <v>0</v>
      </c>
      <c r="EK135">
        <f>EK$2*EXP(- EK$1 * ($B135*_c1+$C135*_c2+$D135*_c3+'Input spectra'!$Y134))</f>
        <v>0</v>
      </c>
      <c r="EL135">
        <f>EL$2*EXP(- EL$1 * ($B135*_c1+$C135*_c2+$D135*_c3+'Input spectra'!$Y134))</f>
        <v>0</v>
      </c>
      <c r="EM135">
        <f>EM$2*EXP(- EM$1 * ($B135*_c1+$C135*_c2+$D135*_c3+'Input spectra'!$Y134))</f>
        <v>0</v>
      </c>
      <c r="EN135">
        <f>EN$2*EXP(- EN$1 * ($B135*_c1+$C135*_c2+$D135*_c3+'Input spectra'!$Y134))</f>
        <v>0</v>
      </c>
      <c r="EO135">
        <f>EO$2*EXP(- EO$1 * ($B135*_c1+$C135*_c2+$D135*_c3+'Input spectra'!$Y134))</f>
        <v>0</v>
      </c>
      <c r="EP135">
        <f>EP$2*EXP(- EP$1 * ($B135*_c1+$C135*_c2+$D135*_c3+'Input spectra'!$Y134))</f>
        <v>0</v>
      </c>
      <c r="EQ135">
        <f>EQ$2*EXP(- EQ$1 * ($B135*_c1+$C135*_c2+$D135*_c3+'Input spectra'!$Y134))</f>
        <v>0</v>
      </c>
      <c r="ER135">
        <f>ER$2*EXP(- ER$1 * ($B135*_c1+$C135*_c2+$D135*_c3+'Input spectra'!$Y134))</f>
        <v>0</v>
      </c>
      <c r="ES135">
        <f>ES$2*EXP(- ES$1 * ($B135*_c1+$C135*_c2+$D135*_c3+'Input spectra'!$Y134))</f>
        <v>0</v>
      </c>
      <c r="ET135">
        <f>ET$2*EXP(- ET$1 * ($B135*_c1+$C135*_c2+$D135*_c3+'Input spectra'!$Y134))</f>
        <v>0</v>
      </c>
      <c r="EU135">
        <f>EU$2*EXP(- EU$1 * ($B135*_c1+$C135*_c2+$D135*_c3+'Input spectra'!$Y134))</f>
        <v>0</v>
      </c>
      <c r="EV135">
        <f>EV$2*EXP(- EV$1 * ($B135*_c1+$C135*_c2+$D135*_c3+'Input spectra'!$Y134))</f>
        <v>0</v>
      </c>
      <c r="EW135">
        <f>EW$2*EXP(- EW$1 * ($B135*_c1+$C135*_c2+$D135*_c3+'Input spectra'!$Y134))</f>
        <v>0</v>
      </c>
      <c r="EX135">
        <f>EX$2*EXP(- EX$1 * ($B135*_c1+$C135*_c2+$D135*_c3+'Input spectra'!$Y134))</f>
        <v>0</v>
      </c>
      <c r="EY135">
        <f>EY$2*EXP(- EY$1 * ($B135*_c1+$C135*_c2+$D135*_c3+'Input spectra'!$Y134))</f>
        <v>0</v>
      </c>
      <c r="FA135">
        <f t="shared" si="2"/>
        <v>0.8791985729927364</v>
      </c>
      <c r="FD135">
        <f>(1-EXP(-($B135*_c1+$C135*_c2+$D135*_c3+'Input spectra'!$Y134)*_t))/2</f>
        <v>1.1188347136537047E-2</v>
      </c>
      <c r="FE135">
        <f>LN(1-FD135)/(-($B135*_c1+$C135*_c2+$D135*_c3+'Input spectra'!$Y134))</f>
        <v>0.24858560198810142</v>
      </c>
    </row>
    <row r="136" spans="1:161" x14ac:dyDescent="0.25">
      <c r="A136">
        <v>945</v>
      </c>
      <c r="B136">
        <f>'Input spectra'!B135</f>
        <v>0</v>
      </c>
      <c r="C136">
        <f>'Input spectra'!D135</f>
        <v>0</v>
      </c>
      <c r="D136">
        <f>'Input spectra'!F135</f>
        <v>0</v>
      </c>
      <c r="E136">
        <f>E$2*EXP(- E$1 * ($B136*_c1+$C136*_c2+$D136*_c3+'Input spectra'!$Y135))</f>
        <v>2.0653927966864227E-2</v>
      </c>
      <c r="F136">
        <f>F$2*EXP(- F$1 * ($B136*_c1+$C136*_c2+$D136*_c3+'Input spectra'!$Y135))</f>
        <v>2.0411029047713896E-2</v>
      </c>
      <c r="G136">
        <f>G$2*EXP(- G$1 * ($B136*_c1+$C136*_c2+$D136*_c3+'Input spectra'!$Y135))</f>
        <v>2.0169901187841646E-2</v>
      </c>
      <c r="H136">
        <f>H$2*EXP(- H$1 * ($B136*_c1+$C136*_c2+$D136*_c3+'Input spectra'!$Y135))</f>
        <v>1.9930533351915785E-2</v>
      </c>
      <c r="I136">
        <f>I$2*EXP(- I$1 * ($B136*_c1+$C136*_c2+$D136*_c3+'Input spectra'!$Y135))</f>
        <v>1.969291456812414E-2</v>
      </c>
      <c r="J136">
        <f>J$2*EXP(- J$1 * ($B136*_c1+$C136*_c2+$D136*_c3+'Input spectra'!$Y135))</f>
        <v>1.9457033927825551E-2</v>
      </c>
      <c r="K136">
        <f>K$2*EXP(- K$1 * ($B136*_c1+$C136*_c2+$D136*_c3+'Input spectra'!$Y135))</f>
        <v>1.9222880585203231E-2</v>
      </c>
      <c r="L136">
        <f>L$2*EXP(- L$1 * ($B136*_c1+$C136*_c2+$D136*_c3+'Input spectra'!$Y135))</f>
        <v>1.8990443756919939E-2</v>
      </c>
      <c r="M136">
        <f>M$2*EXP(- M$1 * ($B136*_c1+$C136*_c2+$D136*_c3+'Input spectra'!$Y135))</f>
        <v>1.8759712721775002E-2</v>
      </c>
      <c r="N136">
        <f>N$2*EXP(- N$1 * ($B136*_c1+$C136*_c2+$D136*_c3+'Input spectra'!$Y135))</f>
        <v>1.8530676820363166E-2</v>
      </c>
      <c r="O136">
        <f>O$2*EXP(- O$1 * ($B136*_c1+$C136*_c2+$D136*_c3+'Input spectra'!$Y135))</f>
        <v>1.8303325454735252E-2</v>
      </c>
      <c r="P136">
        <f>P$2*EXP(- P$1 * ($B136*_c1+$C136*_c2+$D136*_c3+'Input spectra'!$Y135))</f>
        <v>1.8077648088060595E-2</v>
      </c>
      <c r="Q136">
        <f>Q$2*EXP(- Q$1 * ($B136*_c1+$C136*_c2+$D136*_c3+'Input spectra'!$Y135))</f>
        <v>1.785363424429133E-2</v>
      </c>
      <c r="R136">
        <f>R$2*EXP(- R$1 * ($B136*_c1+$C136*_c2+$D136*_c3+'Input spectra'!$Y135))</f>
        <v>1.7631273507828425E-2</v>
      </c>
      <c r="S136">
        <f>S$2*EXP(- S$1 * ($B136*_c1+$C136*_c2+$D136*_c3+'Input spectra'!$Y135))</f>
        <v>1.7410555523189469E-2</v>
      </c>
      <c r="T136">
        <f>T$2*EXP(- T$1 * ($B136*_c1+$C136*_c2+$D136*_c3+'Input spectra'!$Y135))</f>
        <v>1.7191469994678295E-2</v>
      </c>
      <c r="U136">
        <f>U$2*EXP(- U$1 * ($B136*_c1+$C136*_c2+$D136*_c3+'Input spectra'!$Y135))</f>
        <v>1.6974006686056305E-2</v>
      </c>
      <c r="V136">
        <f>V$2*EXP(- V$1 * ($B136*_c1+$C136*_c2+$D136*_c3+'Input spectra'!$Y135))</f>
        <v>1.6758155420215543E-2</v>
      </c>
      <c r="W136">
        <f>W$2*EXP(- W$1 * ($B136*_c1+$C136*_c2+$D136*_c3+'Input spectra'!$Y135))</f>
        <v>1.6543906078853549E-2</v>
      </c>
      <c r="X136">
        <f>X$2*EXP(- X$1 * ($B136*_c1+$C136*_c2+$D136*_c3+'Input spectra'!$Y135))</f>
        <v>1.6331248602149913E-2</v>
      </c>
      <c r="Y136">
        <f>Y$2*EXP(- Y$1 * ($B136*_c1+$C136*_c2+$D136*_c3+'Input spectra'!$Y135))</f>
        <v>1.6120172988444547E-2</v>
      </c>
      <c r="Z136">
        <f>Z$2*EXP(- Z$1 * ($B136*_c1+$C136*_c2+$D136*_c3+'Input spectra'!$Y135))</f>
        <v>1.5910669293917688E-2</v>
      </c>
      <c r="AA136">
        <f>AA$2*EXP(- AA$1 * ($B136*_c1+$C136*_c2+$D136*_c3+'Input spectra'!$Y135))</f>
        <v>1.5702727632271579E-2</v>
      </c>
      <c r="AB136">
        <f>AB$2*EXP(- AB$1 * ($B136*_c1+$C136*_c2+$D136*_c3+'Input spectra'!$Y135))</f>
        <v>1.5496338174413876E-2</v>
      </c>
      <c r="AC136">
        <f>AC$2*EXP(- AC$1 * ($B136*_c1+$C136*_c2+$D136*_c3+'Input spectra'!$Y135))</f>
        <v>1.5291491148142728E-2</v>
      </c>
      <c r="AD136">
        <f>AD$2*EXP(- AD$1 * ($B136*_c1+$C136*_c2+$D136*_c3+'Input spectra'!$Y135))</f>
        <v>1.508817683783352E-2</v>
      </c>
      <c r="AE136">
        <f>AE$2*EXP(- AE$1 * ($B136*_c1+$C136*_c2+$D136*_c3+'Input spectra'!$Y135))</f>
        <v>1.4886385584127297E-2</v>
      </c>
      <c r="AF136">
        <f>AF$2*EXP(- AF$1 * ($B136*_c1+$C136*_c2+$D136*_c3+'Input spectra'!$Y135))</f>
        <v>1.4686107783620856E-2</v>
      </c>
      <c r="AG136">
        <f>AG$2*EXP(- AG$1 * ($B136*_c1+$C136*_c2+$D136*_c3+'Input spectra'!$Y135))</f>
        <v>1.4487333888558471E-2</v>
      </c>
      <c r="AH136">
        <f>AH$2*EXP(- AH$1 * ($B136*_c1+$C136*_c2+$D136*_c3+'Input spectra'!$Y135))</f>
        <v>1.4290054406525273E-2</v>
      </c>
      <c r="AI136">
        <f>AI$2*EXP(- AI$1 * ($B136*_c1+$C136*_c2+$D136*_c3+'Input spectra'!$Y135))</f>
        <v>1.4094259900142259E-2</v>
      </c>
      <c r="AJ136">
        <f>AJ$2*EXP(- AJ$1 * ($B136*_c1+$C136*_c2+$D136*_c3+'Input spectra'!$Y135))</f>
        <v>1.3899940986762931E-2</v>
      </c>
      <c r="AK136">
        <f>AK$2*EXP(- AK$1 * ($B136*_c1+$C136*_c2+$D136*_c3+'Input spectra'!$Y135))</f>
        <v>1.3707088338171546E-2</v>
      </c>
      <c r="AL136">
        <f>AL$2*EXP(- AL$1 * ($B136*_c1+$C136*_c2+$D136*_c3+'Input spectra'!$Y135))</f>
        <v>1.351569268028297E-2</v>
      </c>
      <c r="AM136">
        <f>AM$2*EXP(- AM$1 * ($B136*_c1+$C136*_c2+$D136*_c3+'Input spectra'!$Y135))</f>
        <v>1.3325744792844152E-2</v>
      </c>
      <c r="AN136">
        <f>AN$2*EXP(- AN$1 * ($B136*_c1+$C136*_c2+$D136*_c3+'Input spectra'!$Y135))</f>
        <v>1.3137235509137179E-2</v>
      </c>
      <c r="AO136">
        <f>AO$2*EXP(- AO$1 * ($B136*_c1+$C136*_c2+$D136*_c3+'Input spectra'!$Y135))</f>
        <v>1.2950155715683894E-2</v>
      </c>
      <c r="AP136">
        <f>AP$2*EXP(- AP$1 * ($B136*_c1+$C136*_c2+$D136*_c3+'Input spectra'!$Y135))</f>
        <v>1.2764496351952124E-2</v>
      </c>
      <c r="AQ136">
        <f>AQ$2*EXP(- AQ$1 * ($B136*_c1+$C136*_c2+$D136*_c3+'Input spectra'!$Y135))</f>
        <v>1.2580248410063463E-2</v>
      </c>
      <c r="AR136">
        <f>AR$2*EXP(- AR$1 * ($B136*_c1+$C136*_c2+$D136*_c3+'Input spectra'!$Y135))</f>
        <v>1.2397402934502588E-2</v>
      </c>
      <c r="AS136">
        <f>AS$2*EXP(- AS$1 * ($B136*_c1+$C136*_c2+$D136*_c3+'Input spectra'!$Y135))</f>
        <v>1.2215951021828176E-2</v>
      </c>
      <c r="AT136">
        <f>AT$2*EXP(- AT$1 * ($B136*_c1+$C136*_c2+$D136*_c3+'Input spectra'!$Y135))</f>
        <v>1.2035883820385325E-2</v>
      </c>
      <c r="AU136">
        <f>AU$2*EXP(- AU$1 * ($B136*_c1+$C136*_c2+$D136*_c3+'Input spectra'!$Y135))</f>
        <v>1.1857192530019503E-2</v>
      </c>
      <c r="AV136">
        <f>AV$2*EXP(- AV$1 * ($B136*_c1+$C136*_c2+$D136*_c3+'Input spectra'!$Y135))</f>
        <v>1.1679868401792077E-2</v>
      </c>
      <c r="AW136">
        <f>AW$2*EXP(- AW$1 * ($B136*_c1+$C136*_c2+$D136*_c3+'Input spectra'!$Y135))</f>
        <v>1.1503902737697287E-2</v>
      </c>
      <c r="AX136">
        <f>AX$2*EXP(- AX$1 * ($B136*_c1+$C136*_c2+$D136*_c3+'Input spectra'!$Y135))</f>
        <v>1.1329286890380803E-2</v>
      </c>
      <c r="AY136">
        <f>AY$2*EXP(- AY$1 * ($B136*_c1+$C136*_c2+$D136*_c3+'Input spectra'!$Y135))</f>
        <v>1.007049466133428E-2</v>
      </c>
      <c r="AZ136">
        <f>AZ$2*EXP(- AZ$1 * ($B136*_c1+$C136*_c2+$D136*_c3+'Input spectra'!$Y135))</f>
        <v>8.6045709360056538E-3</v>
      </c>
      <c r="BA136">
        <f>BA$2*EXP(- BA$1 * ($B136*_c1+$C136*_c2+$D136*_c3+'Input spectra'!$Y135))</f>
        <v>7.7453792926580455E-3</v>
      </c>
      <c r="BB136">
        <f>BB$2*EXP(- BB$1 * ($B136*_c1+$C136*_c2+$D136*_c3+'Input spectra'!$Y135))</f>
        <v>7.0946005510179877E-3</v>
      </c>
      <c r="BC136">
        <f>BC$2*EXP(- BC$1 * ($B136*_c1+$C136*_c2+$D136*_c3+'Input spectra'!$Y135))</f>
        <v>6.5628766217565148E-3</v>
      </c>
      <c r="BD136">
        <f>BD$2*EXP(- BD$1 * ($B136*_c1+$C136*_c2+$D136*_c3+'Input spectra'!$Y135))</f>
        <v>6.1114745933467307E-3</v>
      </c>
      <c r="BE136">
        <f>BE$2*EXP(- BE$1 * ($B136*_c1+$C136*_c2+$D136*_c3+'Input spectra'!$Y135))</f>
        <v>5.7191717261453508E-3</v>
      </c>
      <c r="BF136">
        <f>BF$2*EXP(- BF$1 * ($B136*_c1+$C136*_c2+$D136*_c3+'Input spectra'!$Y135))</f>
        <v>5.3727381745078346E-3</v>
      </c>
      <c r="BG136">
        <f>BG$2*EXP(- BG$1 * ($B136*_c1+$C136*_c2+$D136*_c3+'Input spectra'!$Y135))</f>
        <v>5.0632164739341503E-3</v>
      </c>
      <c r="BH136">
        <f>BH$2*EXP(- BH$1 * ($B136*_c1+$C136*_c2+$D136*_c3+'Input spectra'!$Y135))</f>
        <v>4.7841828196042062E-3</v>
      </c>
      <c r="BI136">
        <f>BI$2*EXP(- BI$1 * ($B136*_c1+$C136*_c2+$D136*_c3+'Input spectra'!$Y135))</f>
        <v>4.5308314196148445E-3</v>
      </c>
      <c r="BJ136">
        <f>BJ$2*EXP(- BJ$1 * ($B136*_c1+$C136*_c2+$D136*_c3+'Input spectra'!$Y135))</f>
        <v>4.2994487997793495E-3</v>
      </c>
      <c r="BK136">
        <f>BK$2*EXP(- BK$1 * ($B136*_c1+$C136*_c2+$D136*_c3+'Input spectra'!$Y135))</f>
        <v>4.0870915033677348E-3</v>
      </c>
      <c r="BL136">
        <f>BL$2*EXP(- BL$1 * ($B136*_c1+$C136*_c2+$D136*_c3+'Input spectra'!$Y135))</f>
        <v>3.8913779980552909E-3</v>
      </c>
      <c r="BM136">
        <f>BM$2*EXP(- BM$1 * ($B136*_c1+$C136*_c2+$D136*_c3+'Input spectra'!$Y135))</f>
        <v>3.7103485773319705E-3</v>
      </c>
      <c r="BN136">
        <f>BN$2*EXP(- BN$1 * ($B136*_c1+$C136*_c2+$D136*_c3+'Input spectra'!$Y135))</f>
        <v>3.5423677213565342E-3</v>
      </c>
      <c r="BO136">
        <f>BO$2*EXP(- BO$1 * ($B136*_c1+$C136*_c2+$D136*_c3+'Input spectra'!$Y135))</f>
        <v>3.3860540449657068E-3</v>
      </c>
      <c r="BP136">
        <f>BP$2*EXP(- BP$1 * ($B136*_c1+$C136*_c2+$D136*_c3+'Input spectra'!$Y135))</f>
        <v>3.2402287812127476E-3</v>
      </c>
      <c r="BQ136">
        <f>BQ$2*EXP(- BQ$1 * ($B136*_c1+$C136*_c2+$D136*_c3+'Input spectra'!$Y135))</f>
        <v>3.1038770817243709E-3</v>
      </c>
      <c r="BR136">
        <f>BR$2*EXP(- BR$1 * ($B136*_c1+$C136*_c2+$D136*_c3+'Input spectra'!$Y135))</f>
        <v>2.9761184028653498E-3</v>
      </c>
      <c r="BS136">
        <f>BS$2*EXP(- BS$1 * ($B136*_c1+$C136*_c2+$D136*_c3+'Input spectra'!$Y135))</f>
        <v>2.8561834745115815E-3</v>
      </c>
      <c r="BT136">
        <f>BT$2*EXP(- BT$1 * ($B136*_c1+$C136*_c2+$D136*_c3+'Input spectra'!$Y135))</f>
        <v>2.7433961302583314E-3</v>
      </c>
      <c r="BU136">
        <f>BU$2*EXP(- BU$1 * ($B136*_c1+$C136*_c2+$D136*_c3+'Input spectra'!$Y135))</f>
        <v>2.6371587896075162E-3</v>
      </c>
      <c r="BV136">
        <f>BV$2*EXP(- BV$1 * ($B136*_c1+$C136*_c2+$D136*_c3+'Input spectra'!$Y135))</f>
        <v>2.5369407256368103E-3</v>
      </c>
      <c r="BW136">
        <f>BW$2*EXP(- BW$1 * ($B136*_c1+$C136*_c2+$D136*_c3+'Input spectra'!$Y135))</f>
        <v>2.4422684864830397E-3</v>
      </c>
      <c r="BX136">
        <f>BX$2*EXP(- BX$1 * ($B136*_c1+$C136*_c2+$D136*_c3+'Input spectra'!$Y135))</f>
        <v>2.3527180028904671E-3</v>
      </c>
      <c r="BY136">
        <f>BY$2*EXP(- BY$1 * ($B136*_c1+$C136*_c2+$D136*_c3+'Input spectra'!$Y135))</f>
        <v>2.2679080305042926E-3</v>
      </c>
      <c r="BZ136">
        <f>BZ$2*EXP(- BZ$1 * ($B136*_c1+$C136*_c2+$D136*_c3+'Input spectra'!$Y135))</f>
        <v>2.1874946596074051E-3</v>
      </c>
      <c r="CA136">
        <f>CA$2*EXP(- CA$1 * ($B136*_c1+$C136*_c2+$D136*_c3+'Input spectra'!$Y135))</f>
        <v>2.111166686508958E-3</v>
      </c>
      <c r="CB136">
        <f>CB$2*EXP(- CB$1 * ($B136*_c1+$C136*_c2+$D136*_c3+'Input spectra'!$Y135))</f>
        <v>2.0386416864255274E-3</v>
      </c>
      <c r="CC136">
        <f>CC$2*EXP(- CC$1 * ($B136*_c1+$C136*_c2+$D136*_c3+'Input spectra'!$Y135))</f>
        <v>1.9696626619624584E-3</v>
      </c>
      <c r="CD136">
        <f>CD$2*EXP(- CD$1 * ($B136*_c1+$C136*_c2+$D136*_c3+'Input spectra'!$Y135))</f>
        <v>1.9039951673254576E-3</v>
      </c>
      <c r="CE136">
        <f>CE$2*EXP(- CE$1 * ($B136*_c1+$C136*_c2+$D136*_c3+'Input spectra'!$Y135))</f>
        <v>1.8414248283600751E-3</v>
      </c>
      <c r="CF136">
        <f>CF$2*EXP(- CF$1 * ($B136*_c1+$C136*_c2+$D136*_c3+'Input spectra'!$Y135))</f>
        <v>1.7817551939864873E-3</v>
      </c>
      <c r="CG136">
        <f>CG$2*EXP(- CG$1 * ($B136*_c1+$C136*_c2+$D136*_c3+'Input spectra'!$Y135))</f>
        <v>1.7248058666897096E-3</v>
      </c>
      <c r="CH136">
        <f>CH$2*EXP(- CH$1 * ($B136*_c1+$C136*_c2+$D136*_c3+'Input spectra'!$Y135))</f>
        <v>1.6704108692574019E-3</v>
      </c>
      <c r="CI136">
        <f>CI$2*EXP(- CI$1 * ($B136*_c1+$C136*_c2+$D136*_c3+'Input spectra'!$Y135))</f>
        <v>1.6184172125297957E-3</v>
      </c>
      <c r="CJ136">
        <f>CJ$2*EXP(- CJ$1 * ($B136*_c1+$C136*_c2+$D136*_c3+'Input spectra'!$Y135))</f>
        <v>1.5686836349856901E-3</v>
      </c>
      <c r="CK136">
        <f>CK$2*EXP(- CK$1 * ($B136*_c1+$C136*_c2+$D136*_c3+'Input spectra'!$Y135))</f>
        <v>1.52107948987064E-3</v>
      </c>
      <c r="CL136">
        <f>CL$2*EXP(- CL$1 * ($B136*_c1+$C136*_c2+$D136*_c3+'Input spectra'!$Y135))</f>
        <v>1.4754837595322172E-3</v>
      </c>
      <c r="CM136">
        <f>CM$2*EXP(- CM$1 * ($B136*_c1+$C136*_c2+$D136*_c3+'Input spectra'!$Y135))</f>
        <v>1.4317841798568195E-3</v>
      </c>
      <c r="CN136">
        <f>CN$2*EXP(- CN$1 * ($B136*_c1+$C136*_c2+$D136*_c3+'Input spectra'!$Y135))</f>
        <v>1.3898764603521379E-3</v>
      </c>
      <c r="CO136">
        <f>CO$2*EXP(- CO$1 * ($B136*_c1+$C136*_c2+$D136*_c3+'Input spectra'!$Y135))</f>
        <v>1.3496635876049732E-3</v>
      </c>
      <c r="CP136">
        <f>CP$2*EXP(- CP$1 * ($B136*_c1+$C136*_c2+$D136*_c3+'Input spectra'!$Y135))</f>
        <v>1.3110552016560048E-3</v>
      </c>
      <c r="CQ136">
        <f>CQ$2*EXP(- CQ$1 * ($B136*_c1+$C136*_c2+$D136*_c3+'Input spectra'!$Y135))</f>
        <v>1.2739670363424989E-3</v>
      </c>
      <c r="CR136">
        <f>CR$2*EXP(- CR$1 * ($B136*_c1+$C136*_c2+$D136*_c3+'Input spectra'!$Y135))</f>
        <v>1.2383204159230386E-3</v>
      </c>
      <c r="CS136">
        <f>CS$2*EXP(- CS$1 * ($B136*_c1+$C136*_c2+$D136*_c3+'Input spectra'!$Y135))</f>
        <v>7.9720956877978152E-4</v>
      </c>
      <c r="CT136">
        <f>CT$2*EXP(- CT$1 * ($B136*_c1+$C136*_c2+$D136*_c3+'Input spectra'!$Y135))</f>
        <v>5.1775671600282156E-4</v>
      </c>
      <c r="CU136">
        <f>CU$2*EXP(- CU$1 * ($B136*_c1+$C136*_c2+$D136*_c3+'Input spectra'!$Y135))</f>
        <v>3.585364482052919E-4</v>
      </c>
      <c r="CV136">
        <f>CV$2*EXP(- CV$1 * ($B136*_c1+$C136*_c2+$D136*_c3+'Input spectra'!$Y135))</f>
        <v>2.4939820509357836E-4</v>
      </c>
      <c r="CW136">
        <f>CW$2*EXP(- CW$1 * ($B136*_c1+$C136*_c2+$D136*_c3+'Input spectra'!$Y135))</f>
        <v>1.7027651848781276E-4</v>
      </c>
      <c r="CX136">
        <f>CX$2*EXP(- CX$1 * ($B136*_c1+$C136*_c2+$D136*_c3+'Input spectra'!$Y135))</f>
        <v>1.1192194620179641E-4</v>
      </c>
      <c r="CY136">
        <f>CY$2*EXP(- CY$1 * ($B136*_c1+$C136*_c2+$D136*_c3+'Input spectra'!$Y135))</f>
        <v>6.9113616746580971E-5</v>
      </c>
      <c r="CZ136">
        <f>CZ$2*EXP(- CZ$1 * ($B136*_c1+$C136*_c2+$D136*_c3+'Input spectra'!$Y135))</f>
        <v>3.8537000713378447E-5</v>
      </c>
      <c r="DA136">
        <f>DA$2*EXP(- DA$1 * ($B136*_c1+$C136*_c2+$D136*_c3+'Input spectra'!$Y135))</f>
        <v>1.7917773730409625E-5</v>
      </c>
      <c r="DB136">
        <f>DB$2*EXP(- DB$1 * ($B136*_c1+$C136*_c2+$D136*_c3+'Input spectra'!$Y135))</f>
        <v>5.6064696557498081E-6</v>
      </c>
      <c r="DC136">
        <f>DC$2*EXP(- DC$1 * ($B136*_c1+$C136*_c2+$D136*_c3+'Input spectra'!$Y135))</f>
        <v>3.5610007438906581E-7</v>
      </c>
      <c r="DD136">
        <f>DD$2*EXP(- DD$1 * ($B136*_c1+$C136*_c2+$D136*_c3+'Input spectra'!$Y135))</f>
        <v>0</v>
      </c>
      <c r="DE136">
        <f>DE$2*EXP(- DE$1 * ($B136*_c1+$C136*_c2+$D136*_c3+'Input spectra'!$Y135))</f>
        <v>0</v>
      </c>
      <c r="DF136">
        <f>DF$2*EXP(- DF$1 * ($B136*_c1+$C136*_c2+$D136*_c3+'Input spectra'!$Y135))</f>
        <v>0</v>
      </c>
      <c r="DG136">
        <f>DG$2*EXP(- DG$1 * ($B136*_c1+$C136*_c2+$D136*_c3+'Input spectra'!$Y135))</f>
        <v>0</v>
      </c>
      <c r="DH136">
        <f>DH$2*EXP(- DH$1 * ($B136*_c1+$C136*_c2+$D136*_c3+'Input spectra'!$Y135))</f>
        <v>0</v>
      </c>
      <c r="DI136">
        <f>DI$2*EXP(- DI$1 * ($B136*_c1+$C136*_c2+$D136*_c3+'Input spectra'!$Y135))</f>
        <v>0</v>
      </c>
      <c r="DJ136">
        <f>DJ$2*EXP(- DJ$1 * ($B136*_c1+$C136*_c2+$D136*_c3+'Input spectra'!$Y135))</f>
        <v>0</v>
      </c>
      <c r="DK136">
        <f>DK$2*EXP(- DK$1 * ($B136*_c1+$C136*_c2+$D136*_c3+'Input spectra'!$Y135))</f>
        <v>0</v>
      </c>
      <c r="DL136">
        <f>DL$2*EXP(- DL$1 * ($B136*_c1+$C136*_c2+$D136*_c3+'Input spectra'!$Y135))</f>
        <v>0</v>
      </c>
      <c r="DM136">
        <f>DM$2*EXP(- DM$1 * ($B136*_c1+$C136*_c2+$D136*_c3+'Input spectra'!$Y135))</f>
        <v>0</v>
      </c>
      <c r="DN136">
        <f>DN$2*EXP(- DN$1 * ($B136*_c1+$C136*_c2+$D136*_c3+'Input spectra'!$Y135))</f>
        <v>0</v>
      </c>
      <c r="DO136">
        <f>DO$2*EXP(- DO$1 * ($B136*_c1+$C136*_c2+$D136*_c3+'Input spectra'!$Y135))</f>
        <v>0</v>
      </c>
      <c r="DP136">
        <f>DP$2*EXP(- DP$1 * ($B136*_c1+$C136*_c2+$D136*_c3+'Input spectra'!$Y135))</f>
        <v>0</v>
      </c>
      <c r="DQ136">
        <f>DQ$2*EXP(- DQ$1 * ($B136*_c1+$C136*_c2+$D136*_c3+'Input spectra'!$Y135))</f>
        <v>0</v>
      </c>
      <c r="DR136">
        <f>DR$2*EXP(- DR$1 * ($B136*_c1+$C136*_c2+$D136*_c3+'Input spectra'!$Y135))</f>
        <v>0</v>
      </c>
      <c r="DS136">
        <f>DS$2*EXP(- DS$1 * ($B136*_c1+$C136*_c2+$D136*_c3+'Input spectra'!$Y135))</f>
        <v>0</v>
      </c>
      <c r="DT136">
        <f>DT$2*EXP(- DT$1 * ($B136*_c1+$C136*_c2+$D136*_c3+'Input spectra'!$Y135))</f>
        <v>0</v>
      </c>
      <c r="DU136">
        <f>DU$2*EXP(- DU$1 * ($B136*_c1+$C136*_c2+$D136*_c3+'Input spectra'!$Y135))</f>
        <v>0</v>
      </c>
      <c r="DV136">
        <f>DV$2*EXP(- DV$1 * ($B136*_c1+$C136*_c2+$D136*_c3+'Input spectra'!$Y135))</f>
        <v>0</v>
      </c>
      <c r="DW136">
        <f>DW$2*EXP(- DW$1 * ($B136*_c1+$C136*_c2+$D136*_c3+'Input spectra'!$Y135))</f>
        <v>0</v>
      </c>
      <c r="DX136">
        <f>DX$2*EXP(- DX$1 * ($B136*_c1+$C136*_c2+$D136*_c3+'Input spectra'!$Y135))</f>
        <v>0</v>
      </c>
      <c r="DY136">
        <f>DY$2*EXP(- DY$1 * ($B136*_c1+$C136*_c2+$D136*_c3+'Input spectra'!$Y135))</f>
        <v>0</v>
      </c>
      <c r="DZ136">
        <f>DZ$2*EXP(- DZ$1 * ($B136*_c1+$C136*_c2+$D136*_c3+'Input spectra'!$Y135))</f>
        <v>0</v>
      </c>
      <c r="EA136">
        <f>EA$2*EXP(- EA$1 * ($B136*_c1+$C136*_c2+$D136*_c3+'Input spectra'!$Y135))</f>
        <v>0</v>
      </c>
      <c r="EB136">
        <f>EB$2*EXP(- EB$1 * ($B136*_c1+$C136*_c2+$D136*_c3+'Input spectra'!$Y135))</f>
        <v>0</v>
      </c>
      <c r="EC136">
        <f>EC$2*EXP(- EC$1 * ($B136*_c1+$C136*_c2+$D136*_c3+'Input spectra'!$Y135))</f>
        <v>0</v>
      </c>
      <c r="ED136">
        <f>ED$2*EXP(- ED$1 * ($B136*_c1+$C136*_c2+$D136*_c3+'Input spectra'!$Y135))</f>
        <v>0</v>
      </c>
      <c r="EE136">
        <f>EE$2*EXP(- EE$1 * ($B136*_c1+$C136*_c2+$D136*_c3+'Input spectra'!$Y135))</f>
        <v>0</v>
      </c>
      <c r="EF136">
        <f>EF$2*EXP(- EF$1 * ($B136*_c1+$C136*_c2+$D136*_c3+'Input spectra'!$Y135))</f>
        <v>0</v>
      </c>
      <c r="EG136">
        <f>EG$2*EXP(- EG$1 * ($B136*_c1+$C136*_c2+$D136*_c3+'Input spectra'!$Y135))</f>
        <v>0</v>
      </c>
      <c r="EH136">
        <f>EH$2*EXP(- EH$1 * ($B136*_c1+$C136*_c2+$D136*_c3+'Input spectra'!$Y135))</f>
        <v>0</v>
      </c>
      <c r="EI136">
        <f>EI$2*EXP(- EI$1 * ($B136*_c1+$C136*_c2+$D136*_c3+'Input spectra'!$Y135))</f>
        <v>0</v>
      </c>
      <c r="EJ136">
        <f>EJ$2*EXP(- EJ$1 * ($B136*_c1+$C136*_c2+$D136*_c3+'Input spectra'!$Y135))</f>
        <v>0</v>
      </c>
      <c r="EK136">
        <f>EK$2*EXP(- EK$1 * ($B136*_c1+$C136*_c2+$D136*_c3+'Input spectra'!$Y135))</f>
        <v>0</v>
      </c>
      <c r="EL136">
        <f>EL$2*EXP(- EL$1 * ($B136*_c1+$C136*_c2+$D136*_c3+'Input spectra'!$Y135))</f>
        <v>0</v>
      </c>
      <c r="EM136">
        <f>EM$2*EXP(- EM$1 * ($B136*_c1+$C136*_c2+$D136*_c3+'Input spectra'!$Y135))</f>
        <v>0</v>
      </c>
      <c r="EN136">
        <f>EN$2*EXP(- EN$1 * ($B136*_c1+$C136*_c2+$D136*_c3+'Input spectra'!$Y135))</f>
        <v>0</v>
      </c>
      <c r="EO136">
        <f>EO$2*EXP(- EO$1 * ($B136*_c1+$C136*_c2+$D136*_c3+'Input spectra'!$Y135))</f>
        <v>0</v>
      </c>
      <c r="EP136">
        <f>EP$2*EXP(- EP$1 * ($B136*_c1+$C136*_c2+$D136*_c3+'Input spectra'!$Y135))</f>
        <v>0</v>
      </c>
      <c r="EQ136">
        <f>EQ$2*EXP(- EQ$1 * ($B136*_c1+$C136*_c2+$D136*_c3+'Input spectra'!$Y135))</f>
        <v>0</v>
      </c>
      <c r="ER136">
        <f>ER$2*EXP(- ER$1 * ($B136*_c1+$C136*_c2+$D136*_c3+'Input spectra'!$Y135))</f>
        <v>0</v>
      </c>
      <c r="ES136">
        <f>ES$2*EXP(- ES$1 * ($B136*_c1+$C136*_c2+$D136*_c3+'Input spectra'!$Y135))</f>
        <v>0</v>
      </c>
      <c r="ET136">
        <f>ET$2*EXP(- ET$1 * ($B136*_c1+$C136*_c2+$D136*_c3+'Input spectra'!$Y135))</f>
        <v>0</v>
      </c>
      <c r="EU136">
        <f>EU$2*EXP(- EU$1 * ($B136*_c1+$C136*_c2+$D136*_c3+'Input spectra'!$Y135))</f>
        <v>0</v>
      </c>
      <c r="EV136">
        <f>EV$2*EXP(- EV$1 * ($B136*_c1+$C136*_c2+$D136*_c3+'Input spectra'!$Y135))</f>
        <v>0</v>
      </c>
      <c r="EW136">
        <f>EW$2*EXP(- EW$1 * ($B136*_c1+$C136*_c2+$D136*_c3+'Input spectra'!$Y135))</f>
        <v>0</v>
      </c>
      <c r="EX136">
        <f>EX$2*EXP(- EX$1 * ($B136*_c1+$C136*_c2+$D136*_c3+'Input spectra'!$Y135))</f>
        <v>0</v>
      </c>
      <c r="EY136">
        <f>EY$2*EXP(- EY$1 * ($B136*_c1+$C136*_c2+$D136*_c3+'Input spectra'!$Y135))</f>
        <v>0</v>
      </c>
      <c r="FA136">
        <f t="shared" si="2"/>
        <v>0.87932542907705269</v>
      </c>
      <c r="FD136">
        <f>(1-EXP(-($B136*_c1+$C136*_c2+$D136*_c3+'Input spectra'!$Y135)*_t))/2</f>
        <v>1.1175511424335594E-2</v>
      </c>
      <c r="FE136">
        <f>LN(1-FD136)/(-($B136*_c1+$C136*_c2+$D136*_c3+'Input spectra'!$Y135))</f>
        <v>0.24858724305001129</v>
      </c>
    </row>
    <row r="137" spans="1:161" x14ac:dyDescent="0.25">
      <c r="A137">
        <v>950</v>
      </c>
      <c r="B137">
        <f>'Input spectra'!B136</f>
        <v>0</v>
      </c>
      <c r="C137">
        <f>'Input spectra'!D136</f>
        <v>0</v>
      </c>
      <c r="D137">
        <f>'Input spectra'!F136</f>
        <v>0</v>
      </c>
      <c r="E137">
        <f>E$2*EXP(- E$1 * ($B137*_c1+$C137*_c2+$D137*_c3+'Input spectra'!$Y136))</f>
        <v>2.0653927966864227E-2</v>
      </c>
      <c r="F137">
        <f>F$2*EXP(- F$1 * ($B137*_c1+$C137*_c2+$D137*_c3+'Input spectra'!$Y136))</f>
        <v>2.0411136241288867E-2</v>
      </c>
      <c r="G137">
        <f>G$2*EXP(- G$1 * ($B137*_c1+$C137*_c2+$D137*_c3+'Input spectra'!$Y136))</f>
        <v>2.0170113042862522E-2</v>
      </c>
      <c r="H137">
        <f>H$2*EXP(- H$1 * ($B137*_c1+$C137*_c2+$D137*_c3+'Input spectra'!$Y136))</f>
        <v>1.9930847363963309E-2</v>
      </c>
      <c r="I137">
        <f>I$2*EXP(- I$1 * ($B137*_c1+$C137*_c2+$D137*_c3+'Input spectra'!$Y136))</f>
        <v>1.9693328260258644E-2</v>
      </c>
      <c r="J137">
        <f>J$2*EXP(- J$1 * ($B137*_c1+$C137*_c2+$D137*_c3+'Input spectra'!$Y136))</f>
        <v>1.9457544850358451E-2</v>
      </c>
      <c r="K137">
        <f>K$2*EXP(- K$1 * ($B137*_c1+$C137*_c2+$D137*_c3+'Input spectra'!$Y136))</f>
        <v>1.9223486315470106E-2</v>
      </c>
      <c r="L137">
        <f>L$2*EXP(- L$1 * ($B137*_c1+$C137*_c2+$D137*_c3+'Input spectra'!$Y136))</f>
        <v>1.8991141899055281E-2</v>
      </c>
      <c r="M137">
        <f>M$2*EXP(- M$1 * ($B137*_c1+$C137*_c2+$D137*_c3+'Input spectra'!$Y136))</f>
        <v>1.8760500906488578E-2</v>
      </c>
      <c r="N137">
        <f>N$2*EXP(- N$1 * ($B137*_c1+$C137*_c2+$D137*_c3+'Input spectra'!$Y136))</f>
        <v>1.8531552704717992E-2</v>
      </c>
      <c r="O137">
        <f>O$2*EXP(- O$1 * ($B137*_c1+$C137*_c2+$D137*_c3+'Input spectra'!$Y136))</f>
        <v>1.830428672192717E-2</v>
      </c>
      <c r="P137">
        <f>P$2*EXP(- P$1 * ($B137*_c1+$C137*_c2+$D137*_c3+'Input spectra'!$Y136))</f>
        <v>1.8078692447199448E-2</v>
      </c>
      <c r="Q137">
        <f>Q$2*EXP(- Q$1 * ($B137*_c1+$C137*_c2+$D137*_c3+'Input spectra'!$Y136))</f>
        <v>1.7854759430183699E-2</v>
      </c>
      <c r="R137">
        <f>R$2*EXP(- R$1 * ($B137*_c1+$C137*_c2+$D137*_c3+'Input spectra'!$Y136))</f>
        <v>1.7632477280761952E-2</v>
      </c>
      <c r="S137">
        <f>S$2*EXP(- S$1 * ($B137*_c1+$C137*_c2+$D137*_c3+'Input spectra'!$Y136))</f>
        <v>1.7411835668718748E-2</v>
      </c>
      <c r="T137">
        <f>T$2*EXP(- T$1 * ($B137*_c1+$C137*_c2+$D137*_c3+'Input spectra'!$Y136))</f>
        <v>1.7192824323412292E-2</v>
      </c>
      <c r="U137">
        <f>U$2*EXP(- U$1 * ($B137*_c1+$C137*_c2+$D137*_c3+'Input spectra'!$Y136))</f>
        <v>1.6975433033447323E-2</v>
      </c>
      <c r="V137">
        <f>V$2*EXP(- V$1 * ($B137*_c1+$C137*_c2+$D137*_c3+'Input spectra'!$Y136))</f>
        <v>1.6759651646349738E-2</v>
      </c>
      <c r="W137">
        <f>W$2*EXP(- W$1 * ($B137*_c1+$C137*_c2+$D137*_c3+'Input spectra'!$Y136))</f>
        <v>1.6545470068242935E-2</v>
      </c>
      <c r="X137">
        <f>X$2*EXP(- X$1 * ($B137*_c1+$C137*_c2+$D137*_c3+'Input spectra'!$Y136))</f>
        <v>1.6332878263525884E-2</v>
      </c>
      <c r="Y137">
        <f>Y$2*EXP(- Y$1 * ($B137*_c1+$C137*_c2+$D137*_c3+'Input spectra'!$Y136))</f>
        <v>1.6121866254552922E-2</v>
      </c>
      <c r="Z137">
        <f>Z$2*EXP(- Z$1 * ($B137*_c1+$C137*_c2+$D137*_c3+'Input spectra'!$Y136))</f>
        <v>1.5912424121315202E-2</v>
      </c>
      <c r="AA137">
        <f>AA$2*EXP(- AA$1 * ($B137*_c1+$C137*_c2+$D137*_c3+'Input spectra'!$Y136))</f>
        <v>1.5704542001123908E-2</v>
      </c>
      <c r="AB137">
        <f>AB$2*EXP(- AB$1 * ($B137*_c1+$C137*_c2+$D137*_c3+'Input spectra'!$Y136))</f>
        <v>1.549821008829508E-2</v>
      </c>
      <c r="AC137">
        <f>AC$2*EXP(- AC$1 * ($B137*_c1+$C137*_c2+$D137*_c3+'Input spectra'!$Y136))</f>
        <v>1.5293418633836179E-2</v>
      </c>
      <c r="AD137">
        <f>AD$2*EXP(- AD$1 * ($B137*_c1+$C137*_c2+$D137*_c3+'Input spectra'!$Y136))</f>
        <v>1.5090157945134285E-2</v>
      </c>
      <c r="AE137">
        <f>AE$2*EXP(- AE$1 * ($B137*_c1+$C137*_c2+$D137*_c3+'Input spectra'!$Y136))</f>
        <v>1.4888418385645946E-2</v>
      </c>
      <c r="AF137">
        <f>AF$2*EXP(- AF$1 * ($B137*_c1+$C137*_c2+$D137*_c3+'Input spectra'!$Y136))</f>
        <v>1.4688190374588711E-2</v>
      </c>
      <c r="AG137">
        <f>AG$2*EXP(- AG$1 * ($B137*_c1+$C137*_c2+$D137*_c3+'Input spectra'!$Y136))</f>
        <v>1.4489464386634279E-2</v>
      </c>
      <c r="AH137">
        <f>AH$2*EXP(- AH$1 * ($B137*_c1+$C137*_c2+$D137*_c3+'Input spectra'!$Y136))</f>
        <v>1.4292230951603277E-2</v>
      </c>
      <c r="AI137">
        <f>AI$2*EXP(- AI$1 * ($B137*_c1+$C137*_c2+$D137*_c3+'Input spectra'!$Y136))</f>
        <v>1.4096480654161688E-2</v>
      </c>
      <c r="AJ137">
        <f>AJ$2*EXP(- AJ$1 * ($B137*_c1+$C137*_c2+$D137*_c3+'Input spectra'!$Y136))</f>
        <v>1.3902204133518874E-2</v>
      </c>
      <c r="AK137">
        <f>AK$2*EXP(- AK$1 * ($B137*_c1+$C137*_c2+$D137*_c3+'Input spectra'!$Y136))</f>
        <v>1.3709392083127218E-2</v>
      </c>
      <c r="AL137">
        <f>AL$2*EXP(- AL$1 * ($B137*_c1+$C137*_c2+$D137*_c3+'Input spectra'!$Y136))</f>
        <v>1.3518035250383337E-2</v>
      </c>
      <c r="AM137">
        <f>AM$2*EXP(- AM$1 * ($B137*_c1+$C137*_c2+$D137*_c3+'Input spectra'!$Y136))</f>
        <v>1.332812443633094E-2</v>
      </c>
      <c r="AN137">
        <f>AN$2*EXP(- AN$1 * ($B137*_c1+$C137*_c2+$D137*_c3+'Input spectra'!$Y136))</f>
        <v>1.3139650495365229E-2</v>
      </c>
      <c r="AO137">
        <f>AO$2*EXP(- AO$1 * ($B137*_c1+$C137*_c2+$D137*_c3+'Input spectra'!$Y136))</f>
        <v>1.2952604334938868E-2</v>
      </c>
      <c r="AP137">
        <f>AP$2*EXP(- AP$1 * ($B137*_c1+$C137*_c2+$D137*_c3+'Input spectra'!$Y136))</f>
        <v>1.276697691526955E-2</v>
      </c>
      <c r="AQ137">
        <f>AQ$2*EXP(- AQ$1 * ($B137*_c1+$C137*_c2+$D137*_c3+'Input spectra'!$Y136))</f>
        <v>1.2582759249049108E-2</v>
      </c>
      <c r="AR137">
        <f>AR$2*EXP(- AR$1 * ($B137*_c1+$C137*_c2+$D137*_c3+'Input spectra'!$Y136))</f>
        <v>1.2399942401154157E-2</v>
      </c>
      <c r="AS137">
        <f>AS$2*EXP(- AS$1 * ($B137*_c1+$C137*_c2+$D137*_c3+'Input spectra'!$Y136))</f>
        <v>1.2218517488358314E-2</v>
      </c>
      <c r="AT137">
        <f>AT$2*EXP(- AT$1 * ($B137*_c1+$C137*_c2+$D137*_c3+'Input spectra'!$Y136))</f>
        <v>1.2038475679045924E-2</v>
      </c>
      <c r="AU137">
        <f>AU$2*EXP(- AU$1 * ($B137*_c1+$C137*_c2+$D137*_c3+'Input spectra'!$Y136))</f>
        <v>1.1859808192927312E-2</v>
      </c>
      <c r="AV137">
        <f>AV$2*EXP(- AV$1 * ($B137*_c1+$C137*_c2+$D137*_c3+'Input spectra'!$Y136))</f>
        <v>1.1682506300755593E-2</v>
      </c>
      <c r="AW137">
        <f>AW$2*EXP(- AW$1 * ($B137*_c1+$C137*_c2+$D137*_c3+'Input spectra'!$Y136))</f>
        <v>1.1506561324044923E-2</v>
      </c>
      <c r="AX137">
        <f>AX$2*EXP(- AX$1 * ($B137*_c1+$C137*_c2+$D137*_c3+'Input spectra'!$Y136))</f>
        <v>1.1331964634790324E-2</v>
      </c>
      <c r="AY137">
        <f>AY$2*EXP(- AY$1 * ($B137*_c1+$C137*_c2+$D137*_c3+'Input spectra'!$Y136))</f>
        <v>1.0072927782903349E-2</v>
      </c>
      <c r="AZ137">
        <f>AZ$2*EXP(- AZ$1 * ($B137*_c1+$C137*_c2+$D137*_c3+'Input spectra'!$Y136))</f>
        <v>8.6066950772468991E-3</v>
      </c>
      <c r="BA137">
        <f>BA$2*EXP(- BA$1 * ($B137*_c1+$C137*_c2+$D137*_c3+'Input spectra'!$Y136))</f>
        <v>7.7473320189861746E-3</v>
      </c>
      <c r="BB137">
        <f>BB$2*EXP(- BB$1 * ($B137*_c1+$C137*_c2+$D137*_c3+'Input spectra'!$Y136))</f>
        <v>7.0964264747070691E-3</v>
      </c>
      <c r="BC137">
        <f>BC$2*EXP(- BC$1 * ($B137*_c1+$C137*_c2+$D137*_c3+'Input spectra'!$Y136))</f>
        <v>6.5646001721241503E-3</v>
      </c>
      <c r="BD137">
        <f>BD$2*EXP(- BD$1 * ($B137*_c1+$C137*_c2+$D137*_c3+'Input spectra'!$Y136))</f>
        <v>6.113111700335158E-3</v>
      </c>
      <c r="BE137">
        <f>BE$2*EXP(- BE$1 * ($B137*_c1+$C137*_c2+$D137*_c3+'Input spectra'!$Y136))</f>
        <v>5.7207337889699809E-3</v>
      </c>
      <c r="BF137">
        <f>BF$2*EXP(- BF$1 * ($B137*_c1+$C137*_c2+$D137*_c3+'Input spectra'!$Y136))</f>
        <v>5.3742338407898127E-3</v>
      </c>
      <c r="BG137">
        <f>BG$2*EXP(- BG$1 * ($B137*_c1+$C137*_c2+$D137*_c3+'Input spectra'!$Y136))</f>
        <v>5.0646525735054283E-3</v>
      </c>
      <c r="BH137">
        <f>BH$2*EXP(- BH$1 * ($B137*_c1+$C137*_c2+$D137*_c3+'Input spectra'!$Y136))</f>
        <v>4.7855649082339498E-3</v>
      </c>
      <c r="BI137">
        <f>BI$2*EXP(- BI$1 * ($B137*_c1+$C137*_c2+$D137*_c3+'Input spectra'!$Y136))</f>
        <v>4.5321641199546356E-3</v>
      </c>
      <c r="BJ137">
        <f>BJ$2*EXP(- BJ$1 * ($B137*_c1+$C137*_c2+$D137*_c3+'Input spectra'!$Y136))</f>
        <v>4.3007360274162944E-3</v>
      </c>
      <c r="BK137">
        <f>BK$2*EXP(- BK$1 * ($B137*_c1+$C137*_c2+$D137*_c3+'Input spectra'!$Y136))</f>
        <v>4.0883366233799168E-3</v>
      </c>
      <c r="BL137">
        <f>BL$2*EXP(- BL$1 * ($B137*_c1+$C137*_c2+$D137*_c3+'Input spectra'!$Y136))</f>
        <v>3.8925839373039504E-3</v>
      </c>
      <c r="BM137">
        <f>BM$2*EXP(- BM$1 * ($B137*_c1+$C137*_c2+$D137*_c3+'Input spectra'!$Y136))</f>
        <v>3.7115179073602829E-3</v>
      </c>
      <c r="BN137">
        <f>BN$2*EXP(- BN$1 * ($B137*_c1+$C137*_c2+$D137*_c3+'Input spectra'!$Y136))</f>
        <v>3.5435027210835609E-3</v>
      </c>
      <c r="BO137">
        <f>BO$2*EXP(- BO$1 * ($B137*_c1+$C137*_c2+$D137*_c3+'Input spectra'!$Y136))</f>
        <v>3.3871567490820968E-3</v>
      </c>
      <c r="BP137">
        <f>BP$2*EXP(- BP$1 * ($B137*_c1+$C137*_c2+$D137*_c3+'Input spectra'!$Y136))</f>
        <v>3.2413010182039035E-3</v>
      </c>
      <c r="BQ137">
        <f>BQ$2*EXP(- BQ$1 * ($B137*_c1+$C137*_c2+$D137*_c3+'Input spectra'!$Y136))</f>
        <v>3.104920504205928E-3</v>
      </c>
      <c r="BR137">
        <f>BR$2*EXP(- BR$1 * ($B137*_c1+$C137*_c2+$D137*_c3+'Input spectra'!$Y136))</f>
        <v>2.9771345121132929E-3</v>
      </c>
      <c r="BS137">
        <f>BS$2*EXP(- BS$1 * ($B137*_c1+$C137*_c2+$D137*_c3+'Input spectra'!$Y136))</f>
        <v>2.8571736405356126E-3</v>
      </c>
      <c r="BT137">
        <f>BT$2*EXP(- BT$1 * ($B137*_c1+$C137*_c2+$D137*_c3+'Input spectra'!$Y136))</f>
        <v>2.7443616084034564E-3</v>
      </c>
      <c r="BU137">
        <f>BU$2*EXP(- BU$1 * ($B137*_c1+$C137*_c2+$D137*_c3+'Input spectra'!$Y136))</f>
        <v>2.6381007344155626E-3</v>
      </c>
      <c r="BV137">
        <f>BV$2*EXP(- BV$1 * ($B137*_c1+$C137*_c2+$D137*_c3+'Input spectra'!$Y136))</f>
        <v>2.5378602025198579E-3</v>
      </c>
      <c r="BW137">
        <f>BW$2*EXP(- BW$1 * ($B137*_c1+$C137*_c2+$D137*_c3+'Input spectra'!$Y136))</f>
        <v>2.4431664816308928E-3</v>
      </c>
      <c r="BX137">
        <f>BX$2*EXP(- BX$1 * ($B137*_c1+$C137*_c2+$D137*_c3+'Input spectra'!$Y136))</f>
        <v>2.3535954317390755E-3</v>
      </c>
      <c r="BY137">
        <f>BY$2*EXP(- BY$1 * ($B137*_c1+$C137*_c2+$D137*_c3+'Input spectra'!$Y136))</f>
        <v>2.2687657450211479E-3</v>
      </c>
      <c r="BZ137">
        <f>BZ$2*EXP(- BZ$1 * ($B137*_c1+$C137*_c2+$D137*_c3+'Input spectra'!$Y136))</f>
        <v>2.1883334545965342E-3</v>
      </c>
      <c r="CA137">
        <f>CA$2*EXP(- CA$1 * ($B137*_c1+$C137*_c2+$D137*_c3+'Input spectra'!$Y136))</f>
        <v>2.1119873050973875E-3</v>
      </c>
      <c r="CB137">
        <f>CB$2*EXP(- CB$1 * ($B137*_c1+$C137*_c2+$D137*_c3+'Input spectra'!$Y136))</f>
        <v>2.0394448248616851E-3</v>
      </c>
      <c r="CC137">
        <f>CC$2*EXP(- CC$1 * ($B137*_c1+$C137*_c2+$D137*_c3+'Input spectra'!$Y136))</f>
        <v>1.9704489738325242E-3</v>
      </c>
      <c r="CD137">
        <f>CD$2*EXP(- CD$1 * ($B137*_c1+$C137*_c2+$D137*_c3+'Input spectra'!$Y136))</f>
        <v>1.9047652672744334E-3</v>
      </c>
      <c r="CE137">
        <f>CE$2*EXP(- CE$1 * ($B137*_c1+$C137*_c2+$D137*_c3+'Input spectra'!$Y136))</f>
        <v>1.8421792953891157E-3</v>
      </c>
      <c r="CF137">
        <f>CF$2*EXP(- CF$1 * ($B137*_c1+$C137*_c2+$D137*_c3+'Input spectra'!$Y136))</f>
        <v>1.7824945743858407E-3</v>
      </c>
      <c r="CG137">
        <f>CG$2*EXP(- CG$1 * ($B137*_c1+$C137*_c2+$D137*_c3+'Input spectra'!$Y136))</f>
        <v>1.7255306766568116E-3</v>
      </c>
      <c r="CH137">
        <f>CH$2*EXP(- CH$1 * ($B137*_c1+$C137*_c2+$D137*_c3+'Input spectra'!$Y136))</f>
        <v>1.6711215972417199E-3</v>
      </c>
      <c r="CI137">
        <f>CI$2*EXP(- CI$1 * ($B137*_c1+$C137*_c2+$D137*_c3+'Input spectra'!$Y136))</f>
        <v>1.6191143213395197E-3</v>
      </c>
      <c r="CJ137">
        <f>CJ$2*EXP(- CJ$1 * ($B137*_c1+$C137*_c2+$D137*_c3+'Input spectra'!$Y136))</f>
        <v>1.5693675636860515E-3</v>
      </c>
      <c r="CK137">
        <f>CK$2*EXP(- CK$1 * ($B137*_c1+$C137*_c2+$D137*_c3+'Input spectra'!$Y136))</f>
        <v>1.5217506554992264E-3</v>
      </c>
      <c r="CL137">
        <f>CL$2*EXP(- CL$1 * ($B137*_c1+$C137*_c2+$D137*_c3+'Input spectra'!$Y136))</f>
        <v>1.4761425586530062E-3</v>
      </c>
      <c r="CM137">
        <f>CM$2*EXP(- CM$1 * ($B137*_c1+$C137*_c2+$D137*_c3+'Input spectra'!$Y136))</f>
        <v>1.4324309899716003E-3</v>
      </c>
      <c r="CN137">
        <f>CN$2*EXP(- CN$1 * ($B137*_c1+$C137*_c2+$D137*_c3+'Input spectra'!$Y136))</f>
        <v>1.3905116411854338E-3</v>
      </c>
      <c r="CO137">
        <f>CO$2*EXP(- CO$1 * ($B137*_c1+$C137*_c2+$D137*_c3+'Input spectra'!$Y136))</f>
        <v>1.3502874822764232E-3</v>
      </c>
      <c r="CP137">
        <f>CP$2*EXP(- CP$1 * ($B137*_c1+$C137*_c2+$D137*_c3+'Input spectra'!$Y136))</f>
        <v>1.3116681377523377E-3</v>
      </c>
      <c r="CQ137">
        <f>CQ$2*EXP(- CQ$1 * ($B137*_c1+$C137*_c2+$D137*_c3+'Input spectra'!$Y136))</f>
        <v>1.2745693268996876E-3</v>
      </c>
      <c r="CR137">
        <f>CR$2*EXP(- CR$1 * ($B137*_c1+$C137*_c2+$D137*_c3+'Input spectra'!$Y136))</f>
        <v>1.2389123603278934E-3</v>
      </c>
      <c r="CS137">
        <f>CS$2*EXP(- CS$1 * ($B137*_c1+$C137*_c2+$D137*_c3+'Input spectra'!$Y136))</f>
        <v>7.9759484123907579E-4</v>
      </c>
      <c r="CT137">
        <f>CT$2*EXP(- CT$1 * ($B137*_c1+$C137*_c2+$D137*_c3+'Input spectra'!$Y136))</f>
        <v>5.1800965597415417E-4</v>
      </c>
      <c r="CU137">
        <f>CU$2*EXP(- CU$1 * ($B137*_c1+$C137*_c2+$D137*_c3+'Input spectra'!$Y136))</f>
        <v>3.5871348807505572E-4</v>
      </c>
      <c r="CV137">
        <f>CV$2*EXP(- CV$1 * ($B137*_c1+$C137*_c2+$D137*_c3+'Input spectra'!$Y136))</f>
        <v>2.4952266457448178E-4</v>
      </c>
      <c r="CW137">
        <f>CW$2*EXP(- CW$1 * ($B137*_c1+$C137*_c2+$D137*_c3+'Input spectra'!$Y136))</f>
        <v>1.7036238784106232E-4</v>
      </c>
      <c r="CX137">
        <f>CX$2*EXP(- CX$1 * ($B137*_c1+$C137*_c2+$D137*_c3+'Input spectra'!$Y136))</f>
        <v>1.1197897580175279E-4</v>
      </c>
      <c r="CY137">
        <f>CY$2*EXP(- CY$1 * ($B137*_c1+$C137*_c2+$D137*_c3+'Input spectra'!$Y136))</f>
        <v>6.9149196601594188E-5</v>
      </c>
      <c r="CZ137">
        <f>CZ$2*EXP(- CZ$1 * ($B137*_c1+$C137*_c2+$D137*_c3+'Input spectra'!$Y136))</f>
        <v>3.855704214420458E-5</v>
      </c>
      <c r="DA137">
        <f>DA$2*EXP(- DA$1 * ($B137*_c1+$C137*_c2+$D137*_c3+'Input spectra'!$Y136))</f>
        <v>1.7927186139765537E-5</v>
      </c>
      <c r="DB137">
        <f>DB$2*EXP(- DB$1 * ($B137*_c1+$C137*_c2+$D137*_c3+'Input spectra'!$Y136))</f>
        <v>5.6094442569521638E-6</v>
      </c>
      <c r="DC137">
        <f>DC$2*EXP(- DC$1 * ($B137*_c1+$C137*_c2+$D137*_c3+'Input spectra'!$Y136))</f>
        <v>3.5629088005906317E-7</v>
      </c>
      <c r="DD137">
        <f>DD$2*EXP(- DD$1 * ($B137*_c1+$C137*_c2+$D137*_c3+'Input spectra'!$Y136))</f>
        <v>0</v>
      </c>
      <c r="DE137">
        <f>DE$2*EXP(- DE$1 * ($B137*_c1+$C137*_c2+$D137*_c3+'Input spectra'!$Y136))</f>
        <v>0</v>
      </c>
      <c r="DF137">
        <f>DF$2*EXP(- DF$1 * ($B137*_c1+$C137*_c2+$D137*_c3+'Input spectra'!$Y136))</f>
        <v>0</v>
      </c>
      <c r="DG137">
        <f>DG$2*EXP(- DG$1 * ($B137*_c1+$C137*_c2+$D137*_c3+'Input spectra'!$Y136))</f>
        <v>0</v>
      </c>
      <c r="DH137">
        <f>DH$2*EXP(- DH$1 * ($B137*_c1+$C137*_c2+$D137*_c3+'Input spectra'!$Y136))</f>
        <v>0</v>
      </c>
      <c r="DI137">
        <f>DI$2*EXP(- DI$1 * ($B137*_c1+$C137*_c2+$D137*_c3+'Input spectra'!$Y136))</f>
        <v>0</v>
      </c>
      <c r="DJ137">
        <f>DJ$2*EXP(- DJ$1 * ($B137*_c1+$C137*_c2+$D137*_c3+'Input spectra'!$Y136))</f>
        <v>0</v>
      </c>
      <c r="DK137">
        <f>DK$2*EXP(- DK$1 * ($B137*_c1+$C137*_c2+$D137*_c3+'Input spectra'!$Y136))</f>
        <v>0</v>
      </c>
      <c r="DL137">
        <f>DL$2*EXP(- DL$1 * ($B137*_c1+$C137*_c2+$D137*_c3+'Input spectra'!$Y136))</f>
        <v>0</v>
      </c>
      <c r="DM137">
        <f>DM$2*EXP(- DM$1 * ($B137*_c1+$C137*_c2+$D137*_c3+'Input spectra'!$Y136))</f>
        <v>0</v>
      </c>
      <c r="DN137">
        <f>DN$2*EXP(- DN$1 * ($B137*_c1+$C137*_c2+$D137*_c3+'Input spectra'!$Y136))</f>
        <v>0</v>
      </c>
      <c r="DO137">
        <f>DO$2*EXP(- DO$1 * ($B137*_c1+$C137*_c2+$D137*_c3+'Input spectra'!$Y136))</f>
        <v>0</v>
      </c>
      <c r="DP137">
        <f>DP$2*EXP(- DP$1 * ($B137*_c1+$C137*_c2+$D137*_c3+'Input spectra'!$Y136))</f>
        <v>0</v>
      </c>
      <c r="DQ137">
        <f>DQ$2*EXP(- DQ$1 * ($B137*_c1+$C137*_c2+$D137*_c3+'Input spectra'!$Y136))</f>
        <v>0</v>
      </c>
      <c r="DR137">
        <f>DR$2*EXP(- DR$1 * ($B137*_c1+$C137*_c2+$D137*_c3+'Input spectra'!$Y136))</f>
        <v>0</v>
      </c>
      <c r="DS137">
        <f>DS$2*EXP(- DS$1 * ($B137*_c1+$C137*_c2+$D137*_c3+'Input spectra'!$Y136))</f>
        <v>0</v>
      </c>
      <c r="DT137">
        <f>DT$2*EXP(- DT$1 * ($B137*_c1+$C137*_c2+$D137*_c3+'Input spectra'!$Y136))</f>
        <v>0</v>
      </c>
      <c r="DU137">
        <f>DU$2*EXP(- DU$1 * ($B137*_c1+$C137*_c2+$D137*_c3+'Input spectra'!$Y136))</f>
        <v>0</v>
      </c>
      <c r="DV137">
        <f>DV$2*EXP(- DV$1 * ($B137*_c1+$C137*_c2+$D137*_c3+'Input spectra'!$Y136))</f>
        <v>0</v>
      </c>
      <c r="DW137">
        <f>DW$2*EXP(- DW$1 * ($B137*_c1+$C137*_c2+$D137*_c3+'Input spectra'!$Y136))</f>
        <v>0</v>
      </c>
      <c r="DX137">
        <f>DX$2*EXP(- DX$1 * ($B137*_c1+$C137*_c2+$D137*_c3+'Input spectra'!$Y136))</f>
        <v>0</v>
      </c>
      <c r="DY137">
        <f>DY$2*EXP(- DY$1 * ($B137*_c1+$C137*_c2+$D137*_c3+'Input spectra'!$Y136))</f>
        <v>0</v>
      </c>
      <c r="DZ137">
        <f>DZ$2*EXP(- DZ$1 * ($B137*_c1+$C137*_c2+$D137*_c3+'Input spectra'!$Y136))</f>
        <v>0</v>
      </c>
      <c r="EA137">
        <f>EA$2*EXP(- EA$1 * ($B137*_c1+$C137*_c2+$D137*_c3+'Input spectra'!$Y136))</f>
        <v>0</v>
      </c>
      <c r="EB137">
        <f>EB$2*EXP(- EB$1 * ($B137*_c1+$C137*_c2+$D137*_c3+'Input spectra'!$Y136))</f>
        <v>0</v>
      </c>
      <c r="EC137">
        <f>EC$2*EXP(- EC$1 * ($B137*_c1+$C137*_c2+$D137*_c3+'Input spectra'!$Y136))</f>
        <v>0</v>
      </c>
      <c r="ED137">
        <f>ED$2*EXP(- ED$1 * ($B137*_c1+$C137*_c2+$D137*_c3+'Input spectra'!$Y136))</f>
        <v>0</v>
      </c>
      <c r="EE137">
        <f>EE$2*EXP(- EE$1 * ($B137*_c1+$C137*_c2+$D137*_c3+'Input spectra'!$Y136))</f>
        <v>0</v>
      </c>
      <c r="EF137">
        <f>EF$2*EXP(- EF$1 * ($B137*_c1+$C137*_c2+$D137*_c3+'Input spectra'!$Y136))</f>
        <v>0</v>
      </c>
      <c r="EG137">
        <f>EG$2*EXP(- EG$1 * ($B137*_c1+$C137*_c2+$D137*_c3+'Input spectra'!$Y136))</f>
        <v>0</v>
      </c>
      <c r="EH137">
        <f>EH$2*EXP(- EH$1 * ($B137*_c1+$C137*_c2+$D137*_c3+'Input spectra'!$Y136))</f>
        <v>0</v>
      </c>
      <c r="EI137">
        <f>EI$2*EXP(- EI$1 * ($B137*_c1+$C137*_c2+$D137*_c3+'Input spectra'!$Y136))</f>
        <v>0</v>
      </c>
      <c r="EJ137">
        <f>EJ$2*EXP(- EJ$1 * ($B137*_c1+$C137*_c2+$D137*_c3+'Input spectra'!$Y136))</f>
        <v>0</v>
      </c>
      <c r="EK137">
        <f>EK$2*EXP(- EK$1 * ($B137*_c1+$C137*_c2+$D137*_c3+'Input spectra'!$Y136))</f>
        <v>0</v>
      </c>
      <c r="EL137">
        <f>EL$2*EXP(- EL$1 * ($B137*_c1+$C137*_c2+$D137*_c3+'Input spectra'!$Y136))</f>
        <v>0</v>
      </c>
      <c r="EM137">
        <f>EM$2*EXP(- EM$1 * ($B137*_c1+$C137*_c2+$D137*_c3+'Input spectra'!$Y136))</f>
        <v>0</v>
      </c>
      <c r="EN137">
        <f>EN$2*EXP(- EN$1 * ($B137*_c1+$C137*_c2+$D137*_c3+'Input spectra'!$Y136))</f>
        <v>0</v>
      </c>
      <c r="EO137">
        <f>EO$2*EXP(- EO$1 * ($B137*_c1+$C137*_c2+$D137*_c3+'Input spectra'!$Y136))</f>
        <v>0</v>
      </c>
      <c r="EP137">
        <f>EP$2*EXP(- EP$1 * ($B137*_c1+$C137*_c2+$D137*_c3+'Input spectra'!$Y136))</f>
        <v>0</v>
      </c>
      <c r="EQ137">
        <f>EQ$2*EXP(- EQ$1 * ($B137*_c1+$C137*_c2+$D137*_c3+'Input spectra'!$Y136))</f>
        <v>0</v>
      </c>
      <c r="ER137">
        <f>ER$2*EXP(- ER$1 * ($B137*_c1+$C137*_c2+$D137*_c3+'Input spectra'!$Y136))</f>
        <v>0</v>
      </c>
      <c r="ES137">
        <f>ES$2*EXP(- ES$1 * ($B137*_c1+$C137*_c2+$D137*_c3+'Input spectra'!$Y136))</f>
        <v>0</v>
      </c>
      <c r="ET137">
        <f>ET$2*EXP(- ET$1 * ($B137*_c1+$C137*_c2+$D137*_c3+'Input spectra'!$Y136))</f>
        <v>0</v>
      </c>
      <c r="EU137">
        <f>EU$2*EXP(- EU$1 * ($B137*_c1+$C137*_c2+$D137*_c3+'Input spectra'!$Y136))</f>
        <v>0</v>
      </c>
      <c r="EV137">
        <f>EV$2*EXP(- EV$1 * ($B137*_c1+$C137*_c2+$D137*_c3+'Input spectra'!$Y136))</f>
        <v>0</v>
      </c>
      <c r="EW137">
        <f>EW$2*EXP(- EW$1 * ($B137*_c1+$C137*_c2+$D137*_c3+'Input spectra'!$Y136))</f>
        <v>0</v>
      </c>
      <c r="EX137">
        <f>EX$2*EXP(- EX$1 * ($B137*_c1+$C137*_c2+$D137*_c3+'Input spectra'!$Y136))</f>
        <v>0</v>
      </c>
      <c r="EY137">
        <f>EY$2*EXP(- EY$1 * ($B137*_c1+$C137*_c2+$D137*_c3+'Input spectra'!$Y136))</f>
        <v>0</v>
      </c>
      <c r="FA137">
        <f t="shared" si="2"/>
        <v>0.87945231363367504</v>
      </c>
      <c r="FD137">
        <f>(1-EXP(-($B137*_c1+$C137*_c2+$D137*_c3+'Input spectra'!$Y136)*_t))/2</f>
        <v>1.1162675375080977E-2</v>
      </c>
      <c r="FE137">
        <f>LN(1-FD137)/(-($B137*_c1+$C137*_c2+$D137*_c3+'Input spectra'!$Y136))</f>
        <v>0.2485888841121644</v>
      </c>
    </row>
    <row r="138" spans="1:161" x14ac:dyDescent="0.25">
      <c r="A138">
        <v>955</v>
      </c>
      <c r="B138">
        <f>'Input spectra'!B137</f>
        <v>0</v>
      </c>
      <c r="C138">
        <f>'Input spectra'!D137</f>
        <v>0</v>
      </c>
      <c r="D138">
        <f>'Input spectra'!F137</f>
        <v>0</v>
      </c>
      <c r="E138">
        <f>E$2*EXP(- E$1 * ($B138*_c1+$C138*_c2+$D138*_c3+'Input spectra'!$Y137))</f>
        <v>2.0653927966864227E-2</v>
      </c>
      <c r="F138">
        <f>F$2*EXP(- F$1 * ($B138*_c1+$C138*_c2+$D138*_c3+'Input spectra'!$Y137))</f>
        <v>2.0411243435426794E-2</v>
      </c>
      <c r="G138">
        <f>G$2*EXP(- G$1 * ($B138*_c1+$C138*_c2+$D138*_c3+'Input spectra'!$Y137))</f>
        <v>2.017032490010863E-2</v>
      </c>
      <c r="H138">
        <f>H$2*EXP(- H$1 * ($B138*_c1+$C138*_c2+$D138*_c3+'Input spectra'!$Y137))</f>
        <v>1.9931161380958191E-2</v>
      </c>
      <c r="I138">
        <f>I$2*EXP(- I$1 * ($B138*_c1+$C138*_c2+$D138*_c3+'Input spectra'!$Y137))</f>
        <v>1.9693741961083644E-2</v>
      </c>
      <c r="J138">
        <f>J$2*EXP(- J$1 * ($B138*_c1+$C138*_c2+$D138*_c3+'Input spectra'!$Y137))</f>
        <v>1.945805578630767E-2</v>
      </c>
      <c r="K138">
        <f>K$2*EXP(- K$1 * ($B138*_c1+$C138*_c2+$D138*_c3+'Input spectra'!$Y137))</f>
        <v>1.9224092064824085E-2</v>
      </c>
      <c r="L138">
        <f>L$2*EXP(- L$1 * ($B138*_c1+$C138*_c2+$D138*_c3+'Input spectra'!$Y137))</f>
        <v>1.8991840066856291E-2</v>
      </c>
      <c r="M138">
        <f>M$2*EXP(- M$1 * ($B138*_c1+$C138*_c2+$D138*_c3+'Input spectra'!$Y137))</f>
        <v>1.8761289124317539E-2</v>
      </c>
      <c r="N138">
        <f>N$2*EXP(- N$1 * ($B138*_c1+$C138*_c2+$D138*_c3+'Input spectra'!$Y137))</f>
        <v>1.8532428630473004E-2</v>
      </c>
      <c r="O138">
        <f>O$2*EXP(- O$1 * ($B138*_c1+$C138*_c2+$D138*_c3+'Input spectra'!$Y137))</f>
        <v>1.8305248039603615E-2</v>
      </c>
      <c r="P138">
        <f>P$2*EXP(- P$1 * ($B138*_c1+$C138*_c2+$D138*_c3+'Input spectra'!$Y137))</f>
        <v>1.8079736866671702E-2</v>
      </c>
      <c r="Q138">
        <f>Q$2*EXP(- Q$1 * ($B138*_c1+$C138*_c2+$D138*_c3+'Input spectra'!$Y137))</f>
        <v>1.7855884686988423E-2</v>
      </c>
      <c r="R138">
        <f>R$2*EXP(- R$1 * ($B138*_c1+$C138*_c2+$D138*_c3+'Input spectra'!$Y137))</f>
        <v>1.7633681135882921E-2</v>
      </c>
      <c r="S138">
        <f>S$2*EXP(- S$1 * ($B138*_c1+$C138*_c2+$D138*_c3+'Input spectra'!$Y137))</f>
        <v>1.7413115908373262E-2</v>
      </c>
      <c r="T138">
        <f>T$2*EXP(- T$1 * ($B138*_c1+$C138*_c2+$D138*_c3+'Input spectra'!$Y137))</f>
        <v>1.71941787588391E-2</v>
      </c>
      <c r="U138">
        <f>U$2*EXP(- U$1 * ($B138*_c1+$C138*_c2+$D138*_c3+'Input spectra'!$Y137))</f>
        <v>1.6976859500696131E-2</v>
      </c>
      <c r="V138">
        <f>V$2*EXP(- V$1 * ($B138*_c1+$C138*_c2+$D138*_c3+'Input spectra'!$Y137))</f>
        <v>1.6761148006072184E-2</v>
      </c>
      <c r="W138">
        <f>W$2*EXP(- W$1 * ($B138*_c1+$C138*_c2+$D138*_c3+'Input spectra'!$Y137))</f>
        <v>1.6547034205485114E-2</v>
      </c>
      <c r="X138">
        <f>X$2*EXP(- X$1 * ($B138*_c1+$C138*_c2+$D138*_c3+'Input spectra'!$Y137))</f>
        <v>1.6334508087522379E-2</v>
      </c>
      <c r="Y138">
        <f>Y$2*EXP(- Y$1 * ($B138*_c1+$C138*_c2+$D138*_c3+'Input spectra'!$Y137))</f>
        <v>1.6123559698522295E-2</v>
      </c>
      <c r="Z138">
        <f>Z$2*EXP(- Z$1 * ($B138*_c1+$C138*_c2+$D138*_c3+'Input spectra'!$Y137))</f>
        <v>1.5914179142257009E-2</v>
      </c>
      <c r="AA138">
        <f>AA$2*EXP(- AA$1 * ($B138*_c1+$C138*_c2+$D138*_c3+'Input spectra'!$Y137))</f>
        <v>1.5706356579617161E-2</v>
      </c>
      <c r="AB138">
        <f>AB$2*EXP(- AB$1 * ($B138*_c1+$C138*_c2+$D138*_c3+'Input spectra'!$Y137))</f>
        <v>1.5500082228298193E-2</v>
      </c>
      <c r="AC138">
        <f>AC$2*EXP(- AC$1 * ($B138*_c1+$C138*_c2+$D138*_c3+'Input spectra'!$Y137))</f>
        <v>1.529534636248835E-2</v>
      </c>
      <c r="AD138">
        <f>AD$2*EXP(- AD$1 * ($B138*_c1+$C138*_c2+$D138*_c3+'Input spectra'!$Y137))</f>
        <v>1.5092139312558336E-2</v>
      </c>
      <c r="AE138">
        <f>AE$2*EXP(- AE$1 * ($B138*_c1+$C138*_c2+$D138*_c3+'Input spectra'!$Y137))</f>
        <v>1.4890451464752595E-2</v>
      </c>
      <c r="AF138">
        <f>AF$2*EXP(- AF$1 * ($B138*_c1+$C138*_c2+$D138*_c3+'Input spectra'!$Y137))</f>
        <v>1.4690273260882271E-2</v>
      </c>
      <c r="AG138">
        <f>AG$2*EXP(- AG$1 * ($B138*_c1+$C138*_c2+$D138*_c3+'Input spectra'!$Y137))</f>
        <v>1.4491595198019774E-2</v>
      </c>
      <c r="AH138">
        <f>AH$2*EXP(- AH$1 * ($B138*_c1+$C138*_c2+$D138*_c3+'Input spectra'!$Y137))</f>
        <v>1.4294407828194956E-2</v>
      </c>
      <c r="AI138">
        <f>AI$2*EXP(- AI$1 * ($B138*_c1+$C138*_c2+$D138*_c3+'Input spectra'!$Y137))</f>
        <v>1.4098701758092956E-2</v>
      </c>
      <c r="AJ138">
        <f>AJ$2*EXP(- AJ$1 * ($B138*_c1+$C138*_c2+$D138*_c3+'Input spectra'!$Y137))</f>
        <v>1.3904467648753596E-2</v>
      </c>
      <c r="AK138">
        <f>AK$2*EXP(- AK$1 * ($B138*_c1+$C138*_c2+$D138*_c3+'Input spectra'!$Y137))</f>
        <v>1.3711696215272398E-2</v>
      </c>
      <c r="AL138">
        <f>AL$2*EXP(- AL$1 * ($B138*_c1+$C138*_c2+$D138*_c3+'Input spectra'!$Y137))</f>
        <v>1.3520378226503194E-2</v>
      </c>
      <c r="AM138">
        <f>AM$2*EXP(- AM$1 * ($B138*_c1+$C138*_c2+$D138*_c3+'Input spectra'!$Y137))</f>
        <v>1.3330504504762314E-2</v>
      </c>
      <c r="AN138">
        <f>AN$2*EXP(- AN$1 * ($B138*_c1+$C138*_c2+$D138*_c3+'Input spectra'!$Y137))</f>
        <v>1.3142065925534355E-2</v>
      </c>
      <c r="AO138">
        <f>AO$2*EXP(- AO$1 * ($B138*_c1+$C138*_c2+$D138*_c3+'Input spectra'!$Y137))</f>
        <v>1.295505341717949E-2</v>
      </c>
      <c r="AP138">
        <f>AP$2*EXP(- AP$1 * ($B138*_c1+$C138*_c2+$D138*_c3+'Input spectra'!$Y137))</f>
        <v>1.2769457960642374E-2</v>
      </c>
      <c r="AQ138">
        <f>AQ$2*EXP(- AQ$1 * ($B138*_c1+$C138*_c2+$D138*_c3+'Input spectra'!$Y137))</f>
        <v>1.2585270589162572E-2</v>
      </c>
      <c r="AR138">
        <f>AR$2*EXP(- AR$1 * ($B138*_c1+$C138*_c2+$D138*_c3+'Input spectra'!$Y137))</f>
        <v>1.2402482387986521E-2</v>
      </c>
      <c r="AS138">
        <f>AS$2*EXP(- AS$1 * ($B138*_c1+$C138*_c2+$D138*_c3+'Input spectra'!$Y137))</f>
        <v>1.2221084494081056E-2</v>
      </c>
      <c r="AT138">
        <f>AT$2*EXP(- AT$1 * ($B138*_c1+$C138*_c2+$D138*_c3+'Input spectra'!$Y137))</f>
        <v>1.2041068095848442E-2</v>
      </c>
      <c r="AU138">
        <f>AU$2*EXP(- AU$1 * ($B138*_c1+$C138*_c2+$D138*_c3+'Input spectra'!$Y137))</f>
        <v>1.1862424432842911E-2</v>
      </c>
      <c r="AV138">
        <f>AV$2*EXP(- AV$1 * ($B138*_c1+$C138*_c2+$D138*_c3+'Input spectra'!$Y137))</f>
        <v>1.1685144795488746E-2</v>
      </c>
      <c r="AW138">
        <f>AW$2*EXP(- AW$1 * ($B138*_c1+$C138*_c2+$D138*_c3+'Input spectra'!$Y137))</f>
        <v>1.1509220524799822E-2</v>
      </c>
      <c r="AX138">
        <f>AX$2*EXP(- AX$1 * ($B138*_c1+$C138*_c2+$D138*_c3+'Input spectra'!$Y137))</f>
        <v>1.1334643012100678E-2</v>
      </c>
      <c r="AY138">
        <f>AY$2*EXP(- AY$1 * ($B138*_c1+$C138*_c2+$D138*_c3+'Input spectra'!$Y137))</f>
        <v>1.0075361492336348E-2</v>
      </c>
      <c r="AZ138">
        <f>AZ$2*EXP(- AZ$1 * ($B138*_c1+$C138*_c2+$D138*_c3+'Input spectra'!$Y137))</f>
        <v>8.6088197428578137E-3</v>
      </c>
      <c r="BA138">
        <f>BA$2*EXP(- BA$1 * ($B138*_c1+$C138*_c2+$D138*_c3+'Input spectra'!$Y137))</f>
        <v>7.7492852376259084E-3</v>
      </c>
      <c r="BB138">
        <f>BB$2*EXP(- BB$1 * ($B138*_c1+$C138*_c2+$D138*_c3+'Input spectra'!$Y137))</f>
        <v>7.0982528683306151E-3</v>
      </c>
      <c r="BC138">
        <f>BC$2*EXP(- BC$1 * ($B138*_c1+$C138*_c2+$D138*_c3+'Input spectra'!$Y137))</f>
        <v>6.5663241751326073E-3</v>
      </c>
      <c r="BD138">
        <f>BD$2*EXP(- BD$1 * ($B138*_c1+$C138*_c2+$D138*_c3+'Input spectra'!$Y137))</f>
        <v>6.1147492458624771E-3</v>
      </c>
      <c r="BE138">
        <f>BE$2*EXP(- BE$1 * ($B138*_c1+$C138*_c2+$D138*_c3+'Input spectra'!$Y137))</f>
        <v>5.7222962784368569E-3</v>
      </c>
      <c r="BF138">
        <f>BF$2*EXP(- BF$1 * ($B138*_c1+$C138*_c2+$D138*_c3+'Input spectra'!$Y137))</f>
        <v>5.3757299234363249E-3</v>
      </c>
      <c r="BG138">
        <f>BG$2*EXP(- BG$1 * ($B138*_c1+$C138*_c2+$D138*_c3+'Input spectra'!$Y137))</f>
        <v>5.0660890804031539E-3</v>
      </c>
      <c r="BH138">
        <f>BH$2*EXP(- BH$1 * ($B138*_c1+$C138*_c2+$D138*_c3+'Input spectra'!$Y137))</f>
        <v>4.7869473961312491E-3</v>
      </c>
      <c r="BI138">
        <f>BI$2*EXP(- BI$1 * ($B138*_c1+$C138*_c2+$D138*_c3+'Input spectra'!$Y137))</f>
        <v>4.5334972122953723E-3</v>
      </c>
      <c r="BJ138">
        <f>BJ$2*EXP(- BJ$1 * ($B138*_c1+$C138*_c2+$D138*_c3+'Input spectra'!$Y137))</f>
        <v>4.3020236404410104E-3</v>
      </c>
      <c r="BK138">
        <f>BK$2*EXP(- BK$1 * ($B138*_c1+$C138*_c2+$D138*_c3+'Input spectra'!$Y137))</f>
        <v>4.0895821227141292E-3</v>
      </c>
      <c r="BL138">
        <f>BL$2*EXP(- BL$1 * ($B138*_c1+$C138*_c2+$D138*_c3+'Input spectra'!$Y137))</f>
        <v>3.8937902502735574E-3</v>
      </c>
      <c r="BM138">
        <f>BM$2*EXP(- BM$1 * ($B138*_c1+$C138*_c2+$D138*_c3+'Input spectra'!$Y137))</f>
        <v>3.7126876059072637E-3</v>
      </c>
      <c r="BN138">
        <f>BN$2*EXP(- BN$1 * ($B138*_c1+$C138*_c2+$D138*_c3+'Input spectra'!$Y137))</f>
        <v>3.5446380844725454E-3</v>
      </c>
      <c r="BO138">
        <f>BO$2*EXP(- BO$1 * ($B138*_c1+$C138*_c2+$D138*_c3+'Input spectra'!$Y137))</f>
        <v>3.3882598123056813E-3</v>
      </c>
      <c r="BP138">
        <f>BP$2*EXP(- BP$1 * ($B138*_c1+$C138*_c2+$D138*_c3+'Input spectra'!$Y137))</f>
        <v>3.2423736100132658E-3</v>
      </c>
      <c r="BQ138">
        <f>BQ$2*EXP(- BQ$1 * ($B138*_c1+$C138*_c2+$D138*_c3+'Input spectra'!$Y137))</f>
        <v>3.1059642774521733E-3</v>
      </c>
      <c r="BR138">
        <f>BR$2*EXP(- BR$1 * ($B138*_c1+$C138*_c2+$D138*_c3+'Input spectra'!$Y137))</f>
        <v>2.9781509682822462E-3</v>
      </c>
      <c r="BS138">
        <f>BS$2*EXP(- BS$1 * ($B138*_c1+$C138*_c2+$D138*_c3+'Input spectra'!$Y137))</f>
        <v>2.8581641498249717E-3</v>
      </c>
      <c r="BT138">
        <f>BT$2*EXP(- BT$1 * ($B138*_c1+$C138*_c2+$D138*_c3+'Input spectra'!$Y137))</f>
        <v>2.7453274263274556E-3</v>
      </c>
      <c r="BU138">
        <f>BU$2*EXP(- BU$1 * ($B138*_c1+$C138*_c2+$D138*_c3+'Input spectra'!$Y137))</f>
        <v>2.6390430156690396E-3</v>
      </c>
      <c r="BV138">
        <f>BV$2*EXP(- BV$1 * ($B138*_c1+$C138*_c2+$D138*_c3+'Input spectra'!$Y137))</f>
        <v>2.5387800126537895E-3</v>
      </c>
      <c r="BW138">
        <f>BW$2*EXP(- BW$1 * ($B138*_c1+$C138*_c2+$D138*_c3+'Input spectra'!$Y137))</f>
        <v>2.4440648069616439E-3</v>
      </c>
      <c r="BX138">
        <f>BX$2*EXP(- BX$1 * ($B138*_c1+$C138*_c2+$D138*_c3+'Input spectra'!$Y137))</f>
        <v>2.3544731878183088E-3</v>
      </c>
      <c r="BY138">
        <f>BY$2*EXP(- BY$1 * ($B138*_c1+$C138*_c2+$D138*_c3+'Input spectra'!$Y137))</f>
        <v>2.2696237839224943E-3</v>
      </c>
      <c r="BZ138">
        <f>BZ$2*EXP(- BZ$1 * ($B138*_c1+$C138*_c2+$D138*_c3+'Input spectra'!$Y137))</f>
        <v>2.1891725712216647E-3</v>
      </c>
      <c r="CA138">
        <f>CA$2*EXP(- CA$1 * ($B138*_c1+$C138*_c2+$D138*_c3+'Input spectra'!$Y137))</f>
        <v>2.1128082426634101E-3</v>
      </c>
      <c r="CB138">
        <f>CB$2*EXP(- CB$1 * ($B138*_c1+$C138*_c2+$D138*_c3+'Input spectra'!$Y137))</f>
        <v>2.0402482797003537E-3</v>
      </c>
      <c r="CC138">
        <f>CC$2*EXP(- CC$1 * ($B138*_c1+$C138*_c2+$D138*_c3+'Input spectra'!$Y137))</f>
        <v>1.9712355996072848E-3</v>
      </c>
      <c r="CD138">
        <f>CD$2*EXP(- CD$1 * ($B138*_c1+$C138*_c2+$D138*_c3+'Input spectra'!$Y137))</f>
        <v>1.9055356787021048E-3</v>
      </c>
      <c r="CE138">
        <f>CE$2*EXP(- CE$1 * ($B138*_c1+$C138*_c2+$D138*_c3+'Input spectra'!$Y137))</f>
        <v>1.8429340715377517E-3</v>
      </c>
      <c r="CF138">
        <f>CF$2*EXP(- CF$1 * ($B138*_c1+$C138*_c2+$D138*_c3+'Input spectra'!$Y137))</f>
        <v>1.7832342616081389E-3</v>
      </c>
      <c r="CG138">
        <f>CG$2*EXP(- CG$1 * ($B138*_c1+$C138*_c2+$D138*_c3+'Input spectra'!$Y137))</f>
        <v>1.7262557912086202E-3</v>
      </c>
      <c r="CH138">
        <f>CH$2*EXP(- CH$1 * ($B138*_c1+$C138*_c2+$D138*_c3+'Input spectra'!$Y137))</f>
        <v>1.6718326276272475E-3</v>
      </c>
      <c r="CI138">
        <f>CI$2*EXP(- CI$1 * ($B138*_c1+$C138*_c2+$D138*_c3+'Input spectra'!$Y137))</f>
        <v>1.6198117304183513E-3</v>
      </c>
      <c r="CJ138">
        <f>CJ$2*EXP(- CJ$1 * ($B138*_c1+$C138*_c2+$D138*_c3+'Input spectra'!$Y137))</f>
        <v>1.5700517905717555E-3</v>
      </c>
      <c r="CK138">
        <f>CK$2*EXP(- CK$1 * ($B138*_c1+$C138*_c2+$D138*_c3+'Input spectra'!$Y137))</f>
        <v>1.5224221172749268E-3</v>
      </c>
      <c r="CL138">
        <f>CL$2*EXP(- CL$1 * ($B138*_c1+$C138*_c2+$D138*_c3+'Input spectra'!$Y137))</f>
        <v>1.4768016519256483E-3</v>
      </c>
      <c r="CM138">
        <f>CM$2*EXP(- CM$1 * ($B138*_c1+$C138*_c2+$D138*_c3+'Input spectra'!$Y137))</f>
        <v>1.4330780922835785E-3</v>
      </c>
      <c r="CN138">
        <f>CN$2*EXP(- CN$1 * ($B138*_c1+$C138*_c2+$D138*_c3+'Input spectra'!$Y137))</f>
        <v>1.3911471122997024E-3</v>
      </c>
      <c r="CO138">
        <f>CO$2*EXP(- CO$1 * ($B138*_c1+$C138*_c2+$D138*_c3+'Input spectra'!$Y137))</f>
        <v>1.3509116653490454E-3</v>
      </c>
      <c r="CP138">
        <f>CP$2*EXP(- CP$1 * ($B138*_c1+$C138*_c2+$D138*_c3+'Input spectra'!$Y137))</f>
        <v>1.3122813604046128E-3</v>
      </c>
      <c r="CQ138">
        <f>CQ$2*EXP(- CQ$1 * ($B138*_c1+$C138*_c2+$D138*_c3+'Input spectra'!$Y137))</f>
        <v>1.2751719022004412E-3</v>
      </c>
      <c r="CR138">
        <f>CR$2*EXP(- CR$1 * ($B138*_c1+$C138*_c2+$D138*_c3+'Input spectra'!$Y137))</f>
        <v>1.2395045876951978E-3</v>
      </c>
      <c r="CS138">
        <f>CS$2*EXP(- CS$1 * ($B138*_c1+$C138*_c2+$D138*_c3+'Input spectra'!$Y137))</f>
        <v>7.9798029989140359E-4</v>
      </c>
      <c r="CT138">
        <f>CT$2*EXP(- CT$1 * ($B138*_c1+$C138*_c2+$D138*_c3+'Input spectra'!$Y137))</f>
        <v>5.1826271951438906E-4</v>
      </c>
      <c r="CU138">
        <f>CU$2*EXP(- CU$1 * ($B138*_c1+$C138*_c2+$D138*_c3+'Input spectra'!$Y137))</f>
        <v>3.5889061536442673E-4</v>
      </c>
      <c r="CV138">
        <f>CV$2*EXP(- CV$1 * ($B138*_c1+$C138*_c2+$D138*_c3+'Input spectra'!$Y137))</f>
        <v>2.4964718616554498E-4</v>
      </c>
      <c r="CW138">
        <f>CW$2*EXP(- CW$1 * ($B138*_c1+$C138*_c2+$D138*_c3+'Input spectra'!$Y137))</f>
        <v>1.7044830049767448E-4</v>
      </c>
      <c r="CX138">
        <f>CX$2*EXP(- CX$1 * ($B138*_c1+$C138*_c2+$D138*_c3+'Input spectra'!$Y137))</f>
        <v>1.1203603446102577E-4</v>
      </c>
      <c r="CY138">
        <f>CY$2*EXP(- CY$1 * ($B138*_c1+$C138*_c2+$D138*_c3+'Input spectra'!$Y137))</f>
        <v>6.9184794773201753E-5</v>
      </c>
      <c r="CZ138">
        <f>CZ$2*EXP(- CZ$1 * ($B138*_c1+$C138*_c2+$D138*_c3+'Input spectra'!$Y137))</f>
        <v>3.8577093997713903E-5</v>
      </c>
      <c r="DA138">
        <f>DA$2*EXP(- DA$1 * ($B138*_c1+$C138*_c2+$D138*_c3+'Input spectra'!$Y137))</f>
        <v>1.7936603493566625E-5</v>
      </c>
      <c r="DB138">
        <f>DB$2*EXP(- DB$1 * ($B138*_c1+$C138*_c2+$D138*_c3+'Input spectra'!$Y137))</f>
        <v>5.6124204363762637E-6</v>
      </c>
      <c r="DC138">
        <f>DC$2*EXP(- DC$1 * ($B138*_c1+$C138*_c2+$D138*_c3+'Input spectra'!$Y137))</f>
        <v>3.5648178796662336E-7</v>
      </c>
      <c r="DD138">
        <f>DD$2*EXP(- DD$1 * ($B138*_c1+$C138*_c2+$D138*_c3+'Input spectra'!$Y137))</f>
        <v>0</v>
      </c>
      <c r="DE138">
        <f>DE$2*EXP(- DE$1 * ($B138*_c1+$C138*_c2+$D138*_c3+'Input spectra'!$Y137))</f>
        <v>0</v>
      </c>
      <c r="DF138">
        <f>DF$2*EXP(- DF$1 * ($B138*_c1+$C138*_c2+$D138*_c3+'Input spectra'!$Y137))</f>
        <v>0</v>
      </c>
      <c r="DG138">
        <f>DG$2*EXP(- DG$1 * ($B138*_c1+$C138*_c2+$D138*_c3+'Input spectra'!$Y137))</f>
        <v>0</v>
      </c>
      <c r="DH138">
        <f>DH$2*EXP(- DH$1 * ($B138*_c1+$C138*_c2+$D138*_c3+'Input spectra'!$Y137))</f>
        <v>0</v>
      </c>
      <c r="DI138">
        <f>DI$2*EXP(- DI$1 * ($B138*_c1+$C138*_c2+$D138*_c3+'Input spectra'!$Y137))</f>
        <v>0</v>
      </c>
      <c r="DJ138">
        <f>DJ$2*EXP(- DJ$1 * ($B138*_c1+$C138*_c2+$D138*_c3+'Input spectra'!$Y137))</f>
        <v>0</v>
      </c>
      <c r="DK138">
        <f>DK$2*EXP(- DK$1 * ($B138*_c1+$C138*_c2+$D138*_c3+'Input spectra'!$Y137))</f>
        <v>0</v>
      </c>
      <c r="DL138">
        <f>DL$2*EXP(- DL$1 * ($B138*_c1+$C138*_c2+$D138*_c3+'Input spectra'!$Y137))</f>
        <v>0</v>
      </c>
      <c r="DM138">
        <f>DM$2*EXP(- DM$1 * ($B138*_c1+$C138*_c2+$D138*_c3+'Input spectra'!$Y137))</f>
        <v>0</v>
      </c>
      <c r="DN138">
        <f>DN$2*EXP(- DN$1 * ($B138*_c1+$C138*_c2+$D138*_c3+'Input spectra'!$Y137))</f>
        <v>0</v>
      </c>
      <c r="DO138">
        <f>DO$2*EXP(- DO$1 * ($B138*_c1+$C138*_c2+$D138*_c3+'Input spectra'!$Y137))</f>
        <v>0</v>
      </c>
      <c r="DP138">
        <f>DP$2*EXP(- DP$1 * ($B138*_c1+$C138*_c2+$D138*_c3+'Input spectra'!$Y137))</f>
        <v>0</v>
      </c>
      <c r="DQ138">
        <f>DQ$2*EXP(- DQ$1 * ($B138*_c1+$C138*_c2+$D138*_c3+'Input spectra'!$Y137))</f>
        <v>0</v>
      </c>
      <c r="DR138">
        <f>DR$2*EXP(- DR$1 * ($B138*_c1+$C138*_c2+$D138*_c3+'Input spectra'!$Y137))</f>
        <v>0</v>
      </c>
      <c r="DS138">
        <f>DS$2*EXP(- DS$1 * ($B138*_c1+$C138*_c2+$D138*_c3+'Input spectra'!$Y137))</f>
        <v>0</v>
      </c>
      <c r="DT138">
        <f>DT$2*EXP(- DT$1 * ($B138*_c1+$C138*_c2+$D138*_c3+'Input spectra'!$Y137))</f>
        <v>0</v>
      </c>
      <c r="DU138">
        <f>DU$2*EXP(- DU$1 * ($B138*_c1+$C138*_c2+$D138*_c3+'Input spectra'!$Y137))</f>
        <v>0</v>
      </c>
      <c r="DV138">
        <f>DV$2*EXP(- DV$1 * ($B138*_c1+$C138*_c2+$D138*_c3+'Input spectra'!$Y137))</f>
        <v>0</v>
      </c>
      <c r="DW138">
        <f>DW$2*EXP(- DW$1 * ($B138*_c1+$C138*_c2+$D138*_c3+'Input spectra'!$Y137))</f>
        <v>0</v>
      </c>
      <c r="DX138">
        <f>DX$2*EXP(- DX$1 * ($B138*_c1+$C138*_c2+$D138*_c3+'Input spectra'!$Y137))</f>
        <v>0</v>
      </c>
      <c r="DY138">
        <f>DY$2*EXP(- DY$1 * ($B138*_c1+$C138*_c2+$D138*_c3+'Input spectra'!$Y137))</f>
        <v>0</v>
      </c>
      <c r="DZ138">
        <f>DZ$2*EXP(- DZ$1 * ($B138*_c1+$C138*_c2+$D138*_c3+'Input spectra'!$Y137))</f>
        <v>0</v>
      </c>
      <c r="EA138">
        <f>EA$2*EXP(- EA$1 * ($B138*_c1+$C138*_c2+$D138*_c3+'Input spectra'!$Y137))</f>
        <v>0</v>
      </c>
      <c r="EB138">
        <f>EB$2*EXP(- EB$1 * ($B138*_c1+$C138*_c2+$D138*_c3+'Input spectra'!$Y137))</f>
        <v>0</v>
      </c>
      <c r="EC138">
        <f>EC$2*EXP(- EC$1 * ($B138*_c1+$C138*_c2+$D138*_c3+'Input spectra'!$Y137))</f>
        <v>0</v>
      </c>
      <c r="ED138">
        <f>ED$2*EXP(- ED$1 * ($B138*_c1+$C138*_c2+$D138*_c3+'Input spectra'!$Y137))</f>
        <v>0</v>
      </c>
      <c r="EE138">
        <f>EE$2*EXP(- EE$1 * ($B138*_c1+$C138*_c2+$D138*_c3+'Input spectra'!$Y137))</f>
        <v>0</v>
      </c>
      <c r="EF138">
        <f>EF$2*EXP(- EF$1 * ($B138*_c1+$C138*_c2+$D138*_c3+'Input spectra'!$Y137))</f>
        <v>0</v>
      </c>
      <c r="EG138">
        <f>EG$2*EXP(- EG$1 * ($B138*_c1+$C138*_c2+$D138*_c3+'Input spectra'!$Y137))</f>
        <v>0</v>
      </c>
      <c r="EH138">
        <f>EH$2*EXP(- EH$1 * ($B138*_c1+$C138*_c2+$D138*_c3+'Input spectra'!$Y137))</f>
        <v>0</v>
      </c>
      <c r="EI138">
        <f>EI$2*EXP(- EI$1 * ($B138*_c1+$C138*_c2+$D138*_c3+'Input spectra'!$Y137))</f>
        <v>0</v>
      </c>
      <c r="EJ138">
        <f>EJ$2*EXP(- EJ$1 * ($B138*_c1+$C138*_c2+$D138*_c3+'Input spectra'!$Y137))</f>
        <v>0</v>
      </c>
      <c r="EK138">
        <f>EK$2*EXP(- EK$1 * ($B138*_c1+$C138*_c2+$D138*_c3+'Input spectra'!$Y137))</f>
        <v>0</v>
      </c>
      <c r="EL138">
        <f>EL$2*EXP(- EL$1 * ($B138*_c1+$C138*_c2+$D138*_c3+'Input spectra'!$Y137))</f>
        <v>0</v>
      </c>
      <c r="EM138">
        <f>EM$2*EXP(- EM$1 * ($B138*_c1+$C138*_c2+$D138*_c3+'Input spectra'!$Y137))</f>
        <v>0</v>
      </c>
      <c r="EN138">
        <f>EN$2*EXP(- EN$1 * ($B138*_c1+$C138*_c2+$D138*_c3+'Input spectra'!$Y137))</f>
        <v>0</v>
      </c>
      <c r="EO138">
        <f>EO$2*EXP(- EO$1 * ($B138*_c1+$C138*_c2+$D138*_c3+'Input spectra'!$Y137))</f>
        <v>0</v>
      </c>
      <c r="EP138">
        <f>EP$2*EXP(- EP$1 * ($B138*_c1+$C138*_c2+$D138*_c3+'Input spectra'!$Y137))</f>
        <v>0</v>
      </c>
      <c r="EQ138">
        <f>EQ$2*EXP(- EQ$1 * ($B138*_c1+$C138*_c2+$D138*_c3+'Input spectra'!$Y137))</f>
        <v>0</v>
      </c>
      <c r="ER138">
        <f>ER$2*EXP(- ER$1 * ($B138*_c1+$C138*_c2+$D138*_c3+'Input spectra'!$Y137))</f>
        <v>0</v>
      </c>
      <c r="ES138">
        <f>ES$2*EXP(- ES$1 * ($B138*_c1+$C138*_c2+$D138*_c3+'Input spectra'!$Y137))</f>
        <v>0</v>
      </c>
      <c r="ET138">
        <f>ET$2*EXP(- ET$1 * ($B138*_c1+$C138*_c2+$D138*_c3+'Input spectra'!$Y137))</f>
        <v>0</v>
      </c>
      <c r="EU138">
        <f>EU$2*EXP(- EU$1 * ($B138*_c1+$C138*_c2+$D138*_c3+'Input spectra'!$Y137))</f>
        <v>0</v>
      </c>
      <c r="EV138">
        <f>EV$2*EXP(- EV$1 * ($B138*_c1+$C138*_c2+$D138*_c3+'Input spectra'!$Y137))</f>
        <v>0</v>
      </c>
      <c r="EW138">
        <f>EW$2*EXP(- EW$1 * ($B138*_c1+$C138*_c2+$D138*_c3+'Input spectra'!$Y137))</f>
        <v>0</v>
      </c>
      <c r="EX138">
        <f>EX$2*EXP(- EX$1 * ($B138*_c1+$C138*_c2+$D138*_c3+'Input spectra'!$Y137))</f>
        <v>0</v>
      </c>
      <c r="EY138">
        <f>EY$2*EXP(- EY$1 * ($B138*_c1+$C138*_c2+$D138*_c3+'Input spectra'!$Y137))</f>
        <v>0</v>
      </c>
      <c r="FA138">
        <f t="shared" si="2"/>
        <v>0.87957922667056909</v>
      </c>
      <c r="FD138">
        <f>(1-EXP(-($B138*_c1+$C138*_c2+$D138*_c3+'Input spectra'!$Y137)*_t))/2</f>
        <v>1.1149838988764371E-2</v>
      </c>
      <c r="FE138">
        <f>LN(1-FD138)/(-($B138*_c1+$C138*_c2+$D138*_c3+'Input spectra'!$Y137))</f>
        <v>0.24859052517455976</v>
      </c>
    </row>
    <row r="139" spans="1:161" x14ac:dyDescent="0.25">
      <c r="A139">
        <v>960</v>
      </c>
      <c r="B139">
        <f>'Input spectra'!B138</f>
        <v>0</v>
      </c>
      <c r="C139">
        <f>'Input spectra'!D138</f>
        <v>0</v>
      </c>
      <c r="D139">
        <f>'Input spectra'!F138</f>
        <v>0</v>
      </c>
      <c r="E139">
        <f>E$2*EXP(- E$1 * ($B139*_c1+$C139*_c2+$D139*_c3+'Input spectra'!$Y138))</f>
        <v>2.0653927966864227E-2</v>
      </c>
      <c r="F139">
        <f>F$2*EXP(- F$1 * ($B139*_c1+$C139*_c2+$D139*_c3+'Input spectra'!$Y138))</f>
        <v>2.0411350630127677E-2</v>
      </c>
      <c r="G139">
        <f>G$2*EXP(- G$1 * ($B139*_c1+$C139*_c2+$D139*_c3+'Input spectra'!$Y138))</f>
        <v>2.0170536759579978E-2</v>
      </c>
      <c r="H139">
        <f>H$2*EXP(- H$1 * ($B139*_c1+$C139*_c2+$D139*_c3+'Input spectra'!$Y138))</f>
        <v>1.9931475402900516E-2</v>
      </c>
      <c r="I139">
        <f>I$2*EXP(- I$1 * ($B139*_c1+$C139*_c2+$D139*_c3+'Input spectra'!$Y138))</f>
        <v>1.9694155670599324E-2</v>
      </c>
      <c r="J139">
        <f>J$2*EXP(- J$1 * ($B139*_c1+$C139*_c2+$D139*_c3+'Input spectra'!$Y138))</f>
        <v>1.9458566735673567E-2</v>
      </c>
      <c r="K139">
        <f>K$2*EXP(- K$1 * ($B139*_c1+$C139*_c2+$D139*_c3+'Input spectra'!$Y138))</f>
        <v>1.9224697833265771E-2</v>
      </c>
      <c r="L139">
        <f>L$2*EXP(- L$1 * ($B139*_c1+$C139*_c2+$D139*_c3+'Input spectra'!$Y138))</f>
        <v>1.8992538260323915E-2</v>
      </c>
      <c r="M139">
        <f>M$2*EXP(- M$1 * ($B139*_c1+$C139*_c2+$D139*_c3+'Input spectra'!$Y138))</f>
        <v>1.8762077375263281E-2</v>
      </c>
      <c r="N139">
        <f>N$2*EXP(- N$1 * ($B139*_c1+$C139*_c2+$D139*_c3+'Input spectra'!$Y138))</f>
        <v>1.8533304597630154E-2</v>
      </c>
      <c r="O139">
        <f>O$2*EXP(- O$1 * ($B139*_c1+$C139*_c2+$D139*_c3+'Input spectra'!$Y138))</f>
        <v>1.830620940776723E-2</v>
      </c>
      <c r="P139">
        <f>P$2*EXP(- P$1 * ($B139*_c1+$C139*_c2+$D139*_c3+'Input spectra'!$Y138))</f>
        <v>1.8080781346480848E-2</v>
      </c>
      <c r="Q139">
        <f>Q$2*EXP(- Q$1 * ($B139*_c1+$C139*_c2+$D139*_c3+'Input spectra'!$Y138))</f>
        <v>1.7857010014709976E-2</v>
      </c>
      <c r="R139">
        <f>R$2*EXP(- R$1 * ($B139*_c1+$C139*_c2+$D139*_c3+'Input spectra'!$Y138))</f>
        <v>1.7634885073196948E-2</v>
      </c>
      <c r="S139">
        <f>S$2*EXP(- S$1 * ($B139*_c1+$C139*_c2+$D139*_c3+'Input spectra'!$Y138))</f>
        <v>1.7414396242159923E-2</v>
      </c>
      <c r="T139">
        <f>T$2*EXP(- T$1 * ($B139*_c1+$C139*_c2+$D139*_c3+'Input spectra'!$Y138))</f>
        <v>1.7195533300967129E-2</v>
      </c>
      <c r="U139">
        <f>U$2*EXP(- U$1 * ($B139*_c1+$C139*_c2+$D139*_c3+'Input spectra'!$Y138))</f>
        <v>1.6978286087812797E-2</v>
      </c>
      <c r="V139">
        <f>V$2*EXP(- V$1 * ($B139*_c1+$C139*_c2+$D139*_c3+'Input spectra'!$Y138))</f>
        <v>1.6762644499394803E-2</v>
      </c>
      <c r="W139">
        <f>W$2*EXP(- W$1 * ($B139*_c1+$C139*_c2+$D139*_c3+'Input spectra'!$Y138))</f>
        <v>1.6548598490594073E-2</v>
      </c>
      <c r="X139">
        <f>X$2*EXP(- X$1 * ($B139*_c1+$C139*_c2+$D139*_c3+'Input spectra'!$Y138))</f>
        <v>1.6336138074155626E-2</v>
      </c>
      <c r="Y139">
        <f>Y$2*EXP(- Y$1 * ($B139*_c1+$C139*_c2+$D139*_c3+'Input spectra'!$Y138))</f>
        <v>1.612525332037135E-2</v>
      </c>
      <c r="Z139">
        <f>Z$2*EXP(- Z$1 * ($B139*_c1+$C139*_c2+$D139*_c3+'Input spectra'!$Y138))</f>
        <v>1.5915934356764451E-2</v>
      </c>
      <c r="AA139">
        <f>AA$2*EXP(- AA$1 * ($B139*_c1+$C139*_c2+$D139*_c3+'Input spectra'!$Y138))</f>
        <v>1.5708171367775563E-2</v>
      </c>
      <c r="AB139">
        <f>AB$2*EXP(- AB$1 * ($B139*_c1+$C139*_c2+$D139*_c3+'Input spectra'!$Y138))</f>
        <v>1.5501954594450529E-2</v>
      </c>
      <c r="AC139">
        <f>AC$2*EXP(- AC$1 * ($B139*_c1+$C139*_c2+$D139*_c3+'Input spectra'!$Y138))</f>
        <v>1.5297274334129862E-2</v>
      </c>
      <c r="AD139">
        <f>AD$2*EXP(- AD$1 * ($B139*_c1+$C139*_c2+$D139*_c3+'Input spectra'!$Y138))</f>
        <v>1.5094120940139824E-2</v>
      </c>
      <c r="AE139">
        <f>AE$2*EXP(- AE$1 * ($B139*_c1+$C139*_c2+$D139*_c3+'Input spectra'!$Y138))</f>
        <v>1.489248482148515E-2</v>
      </c>
      <c r="AF139">
        <f>AF$2*EXP(- AF$1 * ($B139*_c1+$C139*_c2+$D139*_c3+'Input spectra'!$Y138))</f>
        <v>1.4692356442543417E-2</v>
      </c>
      <c r="AG139">
        <f>AG$2*EXP(- AG$1 * ($B139*_c1+$C139*_c2+$D139*_c3+'Input spectra'!$Y138))</f>
        <v>1.4493726322761028E-2</v>
      </c>
      <c r="AH139">
        <f>AH$2*EXP(- AH$1 * ($B139*_c1+$C139*_c2+$D139*_c3+'Input spectra'!$Y138))</f>
        <v>1.4296585036350807E-2</v>
      </c>
      <c r="AI139">
        <f>AI$2*EXP(- AI$1 * ($B139*_c1+$C139*_c2+$D139*_c3+'Input spectra'!$Y138))</f>
        <v>1.4100923211991198E-2</v>
      </c>
      <c r="AJ139">
        <f>AJ$2*EXP(- AJ$1 * ($B139*_c1+$C139*_c2+$D139*_c3+'Input spectra'!$Y138))</f>
        <v>1.3906731532527087E-2</v>
      </c>
      <c r="AK139">
        <f>AK$2*EXP(- AK$1 * ($B139*_c1+$C139*_c2+$D139*_c3+'Input spectra'!$Y138))</f>
        <v>1.3714000734672166E-2</v>
      </c>
      <c r="AL139">
        <f>AL$2*EXP(- AL$1 * ($B139*_c1+$C139*_c2+$D139*_c3+'Input spectra'!$Y138))</f>
        <v>1.3522721608712917E-2</v>
      </c>
      <c r="AM139">
        <f>AM$2*EXP(- AM$1 * ($B139*_c1+$C139*_c2+$D139*_c3+'Input spectra'!$Y138))</f>
        <v>1.3332884998214159E-2</v>
      </c>
      <c r="AN139">
        <f>AN$2*EXP(- AN$1 * ($B139*_c1+$C139*_c2+$D139*_c3+'Input spectra'!$Y138))</f>
        <v>1.3144481799726167E-2</v>
      </c>
      <c r="AO139">
        <f>AO$2*EXP(- AO$1 * ($B139*_c1+$C139*_c2+$D139*_c3+'Input spectra'!$Y138))</f>
        <v>1.2957502962493305E-2</v>
      </c>
      <c r="AP139">
        <f>AP$2*EXP(- AP$1 * ($B139*_c1+$C139*_c2+$D139*_c3+'Input spectra'!$Y138))</f>
        <v>1.2771939488164278E-2</v>
      </c>
      <c r="AQ139">
        <f>AQ$2*EXP(- AQ$1 * ($B139*_c1+$C139*_c2+$D139*_c3+'Input spectra'!$Y138))</f>
        <v>1.2587782430503871E-2</v>
      </c>
      <c r="AR139">
        <f>AR$2*EXP(- AR$1 * ($B139*_c1+$C139*_c2+$D139*_c3+'Input spectra'!$Y138))</f>
        <v>1.2405022895106229E-2</v>
      </c>
      <c r="AS139">
        <f>AS$2*EXP(- AS$1 * ($B139*_c1+$C139*_c2+$D139*_c3+'Input spectra'!$Y138))</f>
        <v>1.2223652039109682E-2</v>
      </c>
      <c r="AT139">
        <f>AT$2*EXP(- AT$1 * ($B139*_c1+$C139*_c2+$D139*_c3+'Input spectra'!$Y138))</f>
        <v>1.2043661070913075E-2</v>
      </c>
      <c r="AU139">
        <f>AU$2*EXP(- AU$1 * ($B139*_c1+$C139*_c2+$D139*_c3+'Input spectra'!$Y138))</f>
        <v>1.1865041249893583E-2</v>
      </c>
      <c r="AV139">
        <f>AV$2*EXP(- AV$1 * ($B139*_c1+$C139*_c2+$D139*_c3+'Input spectra'!$Y138))</f>
        <v>1.1687783886126088E-2</v>
      </c>
      <c r="AW139">
        <f>AW$2*EXP(- AW$1 * ($B139*_c1+$C139*_c2+$D139*_c3+'Input spectra'!$Y138))</f>
        <v>1.1511880340103971E-2</v>
      </c>
      <c r="AX139">
        <f>AX$2*EXP(- AX$1 * ($B139*_c1+$C139*_c2+$D139*_c3+'Input spectra'!$Y138))</f>
        <v>1.1337322022461455E-2</v>
      </c>
      <c r="AY139">
        <f>AY$2*EXP(- AY$1 * ($B139*_c1+$C139*_c2+$D139*_c3+'Input spectra'!$Y138))</f>
        <v>1.007779578977531E-2</v>
      </c>
      <c r="AZ139">
        <f>AZ$2*EXP(- AZ$1 * ($B139*_c1+$C139*_c2+$D139*_c3+'Input spectra'!$Y138))</f>
        <v>8.6109449329678425E-3</v>
      </c>
      <c r="BA139">
        <f>BA$2*EXP(- BA$1 * ($B139*_c1+$C139*_c2+$D139*_c3+'Input spectra'!$Y138))</f>
        <v>7.751238948701368E-3</v>
      </c>
      <c r="BB139">
        <f>BB$2*EXP(- BB$1 * ($B139*_c1+$C139*_c2+$D139*_c3+'Input spectra'!$Y138))</f>
        <v>7.1000797320095741E-3</v>
      </c>
      <c r="BC139">
        <f>BC$2*EXP(- BC$1 * ($B139*_c1+$C139*_c2+$D139*_c3+'Input spectra'!$Y138))</f>
        <v>6.5680486309007587E-3</v>
      </c>
      <c r="BD139">
        <f>BD$2*EXP(- BD$1 * ($B139*_c1+$C139*_c2+$D139*_c3+'Input spectra'!$Y138))</f>
        <v>6.1163872300461592E-3</v>
      </c>
      <c r="BE139">
        <f>BE$2*EXP(- BE$1 * ($B139*_c1+$C139*_c2+$D139*_c3+'Input spectra'!$Y138))</f>
        <v>5.7238591946625061E-3</v>
      </c>
      <c r="BF139">
        <f>BF$2*EXP(- BF$1 * ($B139*_c1+$C139*_c2+$D139*_c3+'Input spectra'!$Y138))</f>
        <v>5.3772264225632783E-3</v>
      </c>
      <c r="BG139">
        <f>BG$2*EXP(- BG$1 * ($B139*_c1+$C139*_c2+$D139*_c3+'Input spectra'!$Y138))</f>
        <v>5.0675259947428573E-3</v>
      </c>
      <c r="BH139">
        <f>BH$2*EXP(- BH$1 * ($B139*_c1+$C139*_c2+$D139*_c3+'Input spectra'!$Y138))</f>
        <v>4.7883302834114466E-3</v>
      </c>
      <c r="BI139">
        <f>BI$2*EXP(- BI$1 * ($B139*_c1+$C139*_c2+$D139*_c3+'Input spectra'!$Y138))</f>
        <v>4.5348306967523564E-3</v>
      </c>
      <c r="BJ139">
        <f>BJ$2*EXP(- BJ$1 * ($B139*_c1+$C139*_c2+$D139*_c3+'Input spectra'!$Y138))</f>
        <v>4.3033116389688793E-3</v>
      </c>
      <c r="BK139">
        <f>BK$2*EXP(- BK$1 * ($B139*_c1+$C139*_c2+$D139*_c3+'Input spectra'!$Y138))</f>
        <v>4.0908280014859289E-3</v>
      </c>
      <c r="BL139">
        <f>BL$2*EXP(- BL$1 * ($B139*_c1+$C139*_c2+$D139*_c3+'Input spectra'!$Y138))</f>
        <v>3.8949969370799275E-3</v>
      </c>
      <c r="BM139">
        <f>BM$2*EXP(- BM$1 * ($B139*_c1+$C139*_c2+$D139*_c3+'Input spectra'!$Y138))</f>
        <v>3.713857673089052E-3</v>
      </c>
      <c r="BN139">
        <f>BN$2*EXP(- BN$1 * ($B139*_c1+$C139*_c2+$D139*_c3+'Input spectra'!$Y138))</f>
        <v>3.5457738116400073E-3</v>
      </c>
      <c r="BO139">
        <f>BO$2*EXP(- BO$1 * ($B139*_c1+$C139*_c2+$D139*_c3+'Input spectra'!$Y138))</f>
        <v>3.3893632347534075E-3</v>
      </c>
      <c r="BP139">
        <f>BP$2*EXP(- BP$1 * ($B139*_c1+$C139*_c2+$D139*_c3+'Input spectra'!$Y138))</f>
        <v>3.243446556758249E-3</v>
      </c>
      <c r="BQ139">
        <f>BQ$2*EXP(- BQ$1 * ($B139*_c1+$C139*_c2+$D139*_c3+'Input spectra'!$Y138))</f>
        <v>3.1070084015810211E-3</v>
      </c>
      <c r="BR139">
        <f>BR$2*EXP(- BR$1 * ($B139*_c1+$C139*_c2+$D139*_c3+'Input spectra'!$Y138))</f>
        <v>2.9791677714906561E-3</v>
      </c>
      <c r="BS139">
        <f>BS$2*EXP(- BS$1 * ($B139*_c1+$C139*_c2+$D139*_c3+'Input spectra'!$Y138))</f>
        <v>2.8591550024986588E-3</v>
      </c>
      <c r="BT139">
        <f>BT$2*EXP(- BT$1 * ($B139*_c1+$C139*_c2+$D139*_c3+'Input spectra'!$Y138))</f>
        <v>2.7462935841499067E-3</v>
      </c>
      <c r="BU139">
        <f>BU$2*EXP(- BU$1 * ($B139*_c1+$C139*_c2+$D139*_c3+'Input spectra'!$Y138))</f>
        <v>2.6399856334881171E-3</v>
      </c>
      <c r="BV139">
        <f>BV$2*EXP(- BV$1 * ($B139*_c1+$C139*_c2+$D139*_c3+'Input spectra'!$Y138))</f>
        <v>2.5397001561593864E-3</v>
      </c>
      <c r="BW139">
        <f>BW$2*EXP(- BW$1 * ($B139*_c1+$C139*_c2+$D139*_c3+'Input spectra'!$Y138))</f>
        <v>2.4449634625966967E-3</v>
      </c>
      <c r="BX139">
        <f>BX$2*EXP(- BX$1 * ($B139*_c1+$C139*_c2+$D139*_c3+'Input spectra'!$Y138))</f>
        <v>2.3553512712502066E-3</v>
      </c>
      <c r="BY139">
        <f>BY$2*EXP(- BY$1 * ($B139*_c1+$C139*_c2+$D139*_c3+'Input spectra'!$Y138))</f>
        <v>2.2704821473310127E-3</v>
      </c>
      <c r="BZ139">
        <f>BZ$2*EXP(- BZ$1 * ($B139*_c1+$C139*_c2+$D139*_c3+'Input spectra'!$Y138))</f>
        <v>2.1900120096061261E-3</v>
      </c>
      <c r="CA139">
        <f>CA$2*EXP(- CA$1 * ($B139*_c1+$C139*_c2+$D139*_c3+'Input spectra'!$Y138))</f>
        <v>2.1136294993310129E-3</v>
      </c>
      <c r="CB139">
        <f>CB$2*EXP(- CB$1 * ($B139*_c1+$C139*_c2+$D139*_c3+'Input spectra'!$Y138))</f>
        <v>2.0410520510661819E-3</v>
      </c>
      <c r="CC139">
        <f>CC$2*EXP(- CC$1 * ($B139*_c1+$C139*_c2+$D139*_c3+'Input spectra'!$Y138))</f>
        <v>1.9720225394120544E-3</v>
      </c>
      <c r="CD139">
        <f>CD$2*EXP(- CD$1 * ($B139*_c1+$C139*_c2+$D139*_c3+'Input spectra'!$Y138))</f>
        <v>1.9063064017344543E-3</v>
      </c>
      <c r="CE139">
        <f>CE$2*EXP(- CE$1 * ($B139*_c1+$C139*_c2+$D139*_c3+'Input spectra'!$Y138))</f>
        <v>1.8436891569326354E-3</v>
      </c>
      <c r="CF139">
        <f>CF$2*EXP(- CF$1 * ($B139*_c1+$C139*_c2+$D139*_c3+'Input spectra'!$Y138))</f>
        <v>1.7839742557807044E-3</v>
      </c>
      <c r="CG139">
        <f>CG$2*EXP(- CG$1 * ($B139*_c1+$C139*_c2+$D139*_c3+'Input spectra'!$Y138))</f>
        <v>1.7269812104731299E-3</v>
      </c>
      <c r="CH139">
        <f>CH$2*EXP(- CH$1 * ($B139*_c1+$C139*_c2+$D139*_c3+'Input spectra'!$Y138))</f>
        <v>1.6725439605426507E-3</v>
      </c>
      <c r="CI139">
        <f>CI$2*EXP(- CI$1 * ($B139*_c1+$C139*_c2+$D139*_c3+'Input spectra'!$Y138))</f>
        <v>1.6205094398956273E-3</v>
      </c>
      <c r="CJ139">
        <f>CJ$2*EXP(- CJ$1 * ($B139*_c1+$C139*_c2+$D139*_c3+'Input spectra'!$Y138))</f>
        <v>1.5707363157728073E-3</v>
      </c>
      <c r="CK139">
        <f>CK$2*EXP(- CK$1 * ($B139*_c1+$C139*_c2+$D139*_c3+'Input spectra'!$Y138))</f>
        <v>1.5230938753284138E-3</v>
      </c>
      <c r="CL139">
        <f>CL$2*EXP(- CL$1 * ($B139*_c1+$C139*_c2+$D139*_c3+'Input spectra'!$Y138))</f>
        <v>1.4774610394814806E-3</v>
      </c>
      <c r="CM139">
        <f>CM$2*EXP(- CM$1 * ($B139*_c1+$C139*_c2+$D139*_c3+'Input spectra'!$Y138))</f>
        <v>1.4337254869247543E-3</v>
      </c>
      <c r="CN139">
        <f>CN$2*EXP(- CN$1 * ($B139*_c1+$C139*_c2+$D139*_c3+'Input spectra'!$Y138))</f>
        <v>1.3917828738276039E-3</v>
      </c>
      <c r="CO139">
        <f>CO$2*EXP(- CO$1 * ($B139*_c1+$C139*_c2+$D139*_c3+'Input spectra'!$Y138))</f>
        <v>1.3515361369561562E-3</v>
      </c>
      <c r="CP139">
        <f>CP$2*EXP(- CP$1 * ($B139*_c1+$C139*_c2+$D139*_c3+'Input spectra'!$Y138))</f>
        <v>1.3128948697467985E-3</v>
      </c>
      <c r="CQ139">
        <f>CQ$2*EXP(- CQ$1 * ($B139*_c1+$C139*_c2+$D139*_c3+'Input spectra'!$Y138))</f>
        <v>1.2757747623793768E-3</v>
      </c>
      <c r="CR139">
        <f>CR$2*EXP(- CR$1 * ($B139*_c1+$C139*_c2+$D139*_c3+'Input spectra'!$Y138))</f>
        <v>1.2400970981602142E-3</v>
      </c>
      <c r="CS139">
        <f>CS$2*EXP(- CS$1 * ($B139*_c1+$C139*_c2+$D139*_c3+'Input spectra'!$Y138))</f>
        <v>7.9836594482674743E-4</v>
      </c>
      <c r="CT139">
        <f>CT$2*EXP(- CT$1 * ($B139*_c1+$C139*_c2+$D139*_c3+'Input spectra'!$Y138))</f>
        <v>5.1851590668389354E-4</v>
      </c>
      <c r="CU139">
        <f>CU$2*EXP(- CU$1 * ($B139*_c1+$C139*_c2+$D139*_c3+'Input spectra'!$Y138))</f>
        <v>3.5906783011657148E-4</v>
      </c>
      <c r="CV139">
        <f>CV$2*EXP(- CV$1 * ($B139*_c1+$C139*_c2+$D139*_c3+'Input spectra'!$Y138))</f>
        <v>2.4977176989776347E-4</v>
      </c>
      <c r="CW139">
        <f>CW$2*EXP(- CW$1 * ($B139*_c1+$C139*_c2+$D139*_c3+'Input spectra'!$Y138))</f>
        <v>1.7053425647948684E-4</v>
      </c>
      <c r="CX139">
        <f>CX$2*EXP(- CX$1 * ($B139*_c1+$C139*_c2+$D139*_c3+'Input spectra'!$Y138))</f>
        <v>1.1209312219442249E-4</v>
      </c>
      <c r="CY139">
        <f>CY$2*EXP(- CY$1 * ($B139*_c1+$C139*_c2+$D139*_c3+'Input spectra'!$Y138))</f>
        <v>6.9220411270833122E-5</v>
      </c>
      <c r="CZ139">
        <f>CZ$2*EXP(- CZ$1 * ($B139*_c1+$C139*_c2+$D139*_c3+'Input spectra'!$Y138))</f>
        <v>3.8597156279326804E-5</v>
      </c>
      <c r="DA139">
        <f>DA$2*EXP(- DA$1 * ($B139*_c1+$C139*_c2+$D139*_c3+'Input spectra'!$Y138))</f>
        <v>1.7946025794410262E-5</v>
      </c>
      <c r="DB139">
        <f>DB$2*EXP(- DB$1 * ($B139*_c1+$C139*_c2+$D139*_c3+'Input spectra'!$Y138))</f>
        <v>5.6153981948594569E-6</v>
      </c>
      <c r="DC139">
        <f>DC$2*EXP(- DC$1 * ($B139*_c1+$C139*_c2+$D139*_c3+'Input spectra'!$Y138))</f>
        <v>3.5667279816652717E-7</v>
      </c>
      <c r="DD139">
        <f>DD$2*EXP(- DD$1 * ($B139*_c1+$C139*_c2+$D139*_c3+'Input spectra'!$Y138))</f>
        <v>0</v>
      </c>
      <c r="DE139">
        <f>DE$2*EXP(- DE$1 * ($B139*_c1+$C139*_c2+$D139*_c3+'Input spectra'!$Y138))</f>
        <v>0</v>
      </c>
      <c r="DF139">
        <f>DF$2*EXP(- DF$1 * ($B139*_c1+$C139*_c2+$D139*_c3+'Input spectra'!$Y138))</f>
        <v>0</v>
      </c>
      <c r="DG139">
        <f>DG$2*EXP(- DG$1 * ($B139*_c1+$C139*_c2+$D139*_c3+'Input spectra'!$Y138))</f>
        <v>0</v>
      </c>
      <c r="DH139">
        <f>DH$2*EXP(- DH$1 * ($B139*_c1+$C139*_c2+$D139*_c3+'Input spectra'!$Y138))</f>
        <v>0</v>
      </c>
      <c r="DI139">
        <f>DI$2*EXP(- DI$1 * ($B139*_c1+$C139*_c2+$D139*_c3+'Input spectra'!$Y138))</f>
        <v>0</v>
      </c>
      <c r="DJ139">
        <f>DJ$2*EXP(- DJ$1 * ($B139*_c1+$C139*_c2+$D139*_c3+'Input spectra'!$Y138))</f>
        <v>0</v>
      </c>
      <c r="DK139">
        <f>DK$2*EXP(- DK$1 * ($B139*_c1+$C139*_c2+$D139*_c3+'Input spectra'!$Y138))</f>
        <v>0</v>
      </c>
      <c r="DL139">
        <f>DL$2*EXP(- DL$1 * ($B139*_c1+$C139*_c2+$D139*_c3+'Input spectra'!$Y138))</f>
        <v>0</v>
      </c>
      <c r="DM139">
        <f>DM$2*EXP(- DM$1 * ($B139*_c1+$C139*_c2+$D139*_c3+'Input spectra'!$Y138))</f>
        <v>0</v>
      </c>
      <c r="DN139">
        <f>DN$2*EXP(- DN$1 * ($B139*_c1+$C139*_c2+$D139*_c3+'Input spectra'!$Y138))</f>
        <v>0</v>
      </c>
      <c r="DO139">
        <f>DO$2*EXP(- DO$1 * ($B139*_c1+$C139*_c2+$D139*_c3+'Input spectra'!$Y138))</f>
        <v>0</v>
      </c>
      <c r="DP139">
        <f>DP$2*EXP(- DP$1 * ($B139*_c1+$C139*_c2+$D139*_c3+'Input spectra'!$Y138))</f>
        <v>0</v>
      </c>
      <c r="DQ139">
        <f>DQ$2*EXP(- DQ$1 * ($B139*_c1+$C139*_c2+$D139*_c3+'Input spectra'!$Y138))</f>
        <v>0</v>
      </c>
      <c r="DR139">
        <f>DR$2*EXP(- DR$1 * ($B139*_c1+$C139*_c2+$D139*_c3+'Input spectra'!$Y138))</f>
        <v>0</v>
      </c>
      <c r="DS139">
        <f>DS$2*EXP(- DS$1 * ($B139*_c1+$C139*_c2+$D139*_c3+'Input spectra'!$Y138))</f>
        <v>0</v>
      </c>
      <c r="DT139">
        <f>DT$2*EXP(- DT$1 * ($B139*_c1+$C139*_c2+$D139*_c3+'Input spectra'!$Y138))</f>
        <v>0</v>
      </c>
      <c r="DU139">
        <f>DU$2*EXP(- DU$1 * ($B139*_c1+$C139*_c2+$D139*_c3+'Input spectra'!$Y138))</f>
        <v>0</v>
      </c>
      <c r="DV139">
        <f>DV$2*EXP(- DV$1 * ($B139*_c1+$C139*_c2+$D139*_c3+'Input spectra'!$Y138))</f>
        <v>0</v>
      </c>
      <c r="DW139">
        <f>DW$2*EXP(- DW$1 * ($B139*_c1+$C139*_c2+$D139*_c3+'Input spectra'!$Y138))</f>
        <v>0</v>
      </c>
      <c r="DX139">
        <f>DX$2*EXP(- DX$1 * ($B139*_c1+$C139*_c2+$D139*_c3+'Input spectra'!$Y138))</f>
        <v>0</v>
      </c>
      <c r="DY139">
        <f>DY$2*EXP(- DY$1 * ($B139*_c1+$C139*_c2+$D139*_c3+'Input spectra'!$Y138))</f>
        <v>0</v>
      </c>
      <c r="DZ139">
        <f>DZ$2*EXP(- DZ$1 * ($B139*_c1+$C139*_c2+$D139*_c3+'Input spectra'!$Y138))</f>
        <v>0</v>
      </c>
      <c r="EA139">
        <f>EA$2*EXP(- EA$1 * ($B139*_c1+$C139*_c2+$D139*_c3+'Input spectra'!$Y138))</f>
        <v>0</v>
      </c>
      <c r="EB139">
        <f>EB$2*EXP(- EB$1 * ($B139*_c1+$C139*_c2+$D139*_c3+'Input spectra'!$Y138))</f>
        <v>0</v>
      </c>
      <c r="EC139">
        <f>EC$2*EXP(- EC$1 * ($B139*_c1+$C139*_c2+$D139*_c3+'Input spectra'!$Y138))</f>
        <v>0</v>
      </c>
      <c r="ED139">
        <f>ED$2*EXP(- ED$1 * ($B139*_c1+$C139*_c2+$D139*_c3+'Input spectra'!$Y138))</f>
        <v>0</v>
      </c>
      <c r="EE139">
        <f>EE$2*EXP(- EE$1 * ($B139*_c1+$C139*_c2+$D139*_c3+'Input spectra'!$Y138))</f>
        <v>0</v>
      </c>
      <c r="EF139">
        <f>EF$2*EXP(- EF$1 * ($B139*_c1+$C139*_c2+$D139*_c3+'Input spectra'!$Y138))</f>
        <v>0</v>
      </c>
      <c r="EG139">
        <f>EG$2*EXP(- EG$1 * ($B139*_c1+$C139*_c2+$D139*_c3+'Input spectra'!$Y138))</f>
        <v>0</v>
      </c>
      <c r="EH139">
        <f>EH$2*EXP(- EH$1 * ($B139*_c1+$C139*_c2+$D139*_c3+'Input spectra'!$Y138))</f>
        <v>0</v>
      </c>
      <c r="EI139">
        <f>EI$2*EXP(- EI$1 * ($B139*_c1+$C139*_c2+$D139*_c3+'Input spectra'!$Y138))</f>
        <v>0</v>
      </c>
      <c r="EJ139">
        <f>EJ$2*EXP(- EJ$1 * ($B139*_c1+$C139*_c2+$D139*_c3+'Input spectra'!$Y138))</f>
        <v>0</v>
      </c>
      <c r="EK139">
        <f>EK$2*EXP(- EK$1 * ($B139*_c1+$C139*_c2+$D139*_c3+'Input spectra'!$Y138))</f>
        <v>0</v>
      </c>
      <c r="EL139">
        <f>EL$2*EXP(- EL$1 * ($B139*_c1+$C139*_c2+$D139*_c3+'Input spectra'!$Y138))</f>
        <v>0</v>
      </c>
      <c r="EM139">
        <f>EM$2*EXP(- EM$1 * ($B139*_c1+$C139*_c2+$D139*_c3+'Input spectra'!$Y138))</f>
        <v>0</v>
      </c>
      <c r="EN139">
        <f>EN$2*EXP(- EN$1 * ($B139*_c1+$C139*_c2+$D139*_c3+'Input spectra'!$Y138))</f>
        <v>0</v>
      </c>
      <c r="EO139">
        <f>EO$2*EXP(- EO$1 * ($B139*_c1+$C139*_c2+$D139*_c3+'Input spectra'!$Y138))</f>
        <v>0</v>
      </c>
      <c r="EP139">
        <f>EP$2*EXP(- EP$1 * ($B139*_c1+$C139*_c2+$D139*_c3+'Input spectra'!$Y138))</f>
        <v>0</v>
      </c>
      <c r="EQ139">
        <f>EQ$2*EXP(- EQ$1 * ($B139*_c1+$C139*_c2+$D139*_c3+'Input spectra'!$Y138))</f>
        <v>0</v>
      </c>
      <c r="ER139">
        <f>ER$2*EXP(- ER$1 * ($B139*_c1+$C139*_c2+$D139*_c3+'Input spectra'!$Y138))</f>
        <v>0</v>
      </c>
      <c r="ES139">
        <f>ES$2*EXP(- ES$1 * ($B139*_c1+$C139*_c2+$D139*_c3+'Input spectra'!$Y138))</f>
        <v>0</v>
      </c>
      <c r="ET139">
        <f>ET$2*EXP(- ET$1 * ($B139*_c1+$C139*_c2+$D139*_c3+'Input spectra'!$Y138))</f>
        <v>0</v>
      </c>
      <c r="EU139">
        <f>EU$2*EXP(- EU$1 * ($B139*_c1+$C139*_c2+$D139*_c3+'Input spectra'!$Y138))</f>
        <v>0</v>
      </c>
      <c r="EV139">
        <f>EV$2*EXP(- EV$1 * ($B139*_c1+$C139*_c2+$D139*_c3+'Input spectra'!$Y138))</f>
        <v>0</v>
      </c>
      <c r="EW139">
        <f>EW$2*EXP(- EW$1 * ($B139*_c1+$C139*_c2+$D139*_c3+'Input spectra'!$Y138))</f>
        <v>0</v>
      </c>
      <c r="EX139">
        <f>EX$2*EXP(- EX$1 * ($B139*_c1+$C139*_c2+$D139*_c3+'Input spectra'!$Y138))</f>
        <v>0</v>
      </c>
      <c r="EY139">
        <f>EY$2*EXP(- EY$1 * ($B139*_c1+$C139*_c2+$D139*_c3+'Input spectra'!$Y138))</f>
        <v>0</v>
      </c>
      <c r="FA139">
        <f t="shared" si="2"/>
        <v>0.87970616819570235</v>
      </c>
      <c r="FD139">
        <f>(1-EXP(-($B139*_c1+$C139*_c2+$D139*_c3+'Input spectra'!$Y138)*_t))/2</f>
        <v>1.1137002265376894E-2</v>
      </c>
      <c r="FE139">
        <f>LN(1-FD139)/(-($B139*_c1+$C139*_c2+$D139*_c3+'Input spectra'!$Y138))</f>
        <v>0.24859216623720137</v>
      </c>
    </row>
    <row r="140" spans="1:161" x14ac:dyDescent="0.25">
      <c r="A140">
        <v>965</v>
      </c>
      <c r="B140">
        <f>'Input spectra'!B139</f>
        <v>0</v>
      </c>
      <c r="C140">
        <f>'Input spectra'!D139</f>
        <v>0</v>
      </c>
      <c r="D140">
        <f>'Input spectra'!F139</f>
        <v>0</v>
      </c>
      <c r="E140">
        <f>E$2*EXP(- E$1 * ($B140*_c1+$C140*_c2+$D140*_c3+'Input spectra'!$Y139))</f>
        <v>2.0653927966864227E-2</v>
      </c>
      <c r="F140">
        <f>F$2*EXP(- F$1 * ($B140*_c1+$C140*_c2+$D140*_c3+'Input spectra'!$Y139))</f>
        <v>2.041145782539152E-2</v>
      </c>
      <c r="G140">
        <f>G$2*EXP(- G$1 * ($B140*_c1+$C140*_c2+$D140*_c3+'Input spectra'!$Y139))</f>
        <v>2.0170748621276602E-2</v>
      </c>
      <c r="H140">
        <f>H$2*EXP(- H$1 * ($B140*_c1+$C140*_c2+$D140*_c3+'Input spectra'!$Y139))</f>
        <v>1.9931789429790354E-2</v>
      </c>
      <c r="I140">
        <f>I$2*EXP(- I$1 * ($B140*_c1+$C140*_c2+$D140*_c3+'Input spectra'!$Y139))</f>
        <v>1.9694569388805861E-2</v>
      </c>
      <c r="J140">
        <f>J$2*EXP(- J$1 * ($B140*_c1+$C140*_c2+$D140*_c3+'Input spectra'!$Y139))</f>
        <v>1.9459077698456485E-2</v>
      </c>
      <c r="K140">
        <f>K$2*EXP(- K$1 * ($B140*_c1+$C140*_c2+$D140*_c3+'Input spectra'!$Y139))</f>
        <v>1.9225303620795768E-2</v>
      </c>
      <c r="L140">
        <f>L$2*EXP(- L$1 * ($B140*_c1+$C140*_c2+$D140*_c3+'Input spectra'!$Y139))</f>
        <v>1.8993236479459094E-2</v>
      </c>
      <c r="M140">
        <f>M$2*EXP(- M$1 * ($B140*_c1+$C140*_c2+$D140*_c3+'Input spectra'!$Y139))</f>
        <v>1.8762865659327194E-2</v>
      </c>
      <c r="N140">
        <f>N$2*EXP(- N$1 * ($B140*_c1+$C140*_c2+$D140*_c3+'Input spectra'!$Y139))</f>
        <v>1.85341806061914E-2</v>
      </c>
      <c r="O140">
        <f>O$2*EXP(- O$1 * ($B140*_c1+$C140*_c2+$D140*_c3+'Input spectra'!$Y139))</f>
        <v>1.8307170826420669E-2</v>
      </c>
      <c r="P140">
        <f>P$2*EXP(- P$1 * ($B140*_c1+$C140*_c2+$D140*_c3+'Input spectra'!$Y139))</f>
        <v>1.8081825886630366E-2</v>
      </c>
      <c r="Q140">
        <f>Q$2*EXP(- Q$1 * ($B140*_c1+$C140*_c2+$D140*_c3+'Input spectra'!$Y139))</f>
        <v>1.7858135413352821E-2</v>
      </c>
      <c r="R140">
        <f>R$2*EXP(- R$1 * ($B140*_c1+$C140*_c2+$D140*_c3+'Input spectra'!$Y139))</f>
        <v>1.7636089092709636E-2</v>
      </c>
      <c r="S140">
        <f>S$2*EXP(- S$1 * ($B140*_c1+$C140*_c2+$D140*_c3+'Input spectra'!$Y139))</f>
        <v>1.7415676670085659E-2</v>
      </c>
      <c r="T140">
        <f>T$2*EXP(- T$1 * ($B140*_c1+$C140*_c2+$D140*_c3+'Input spectra'!$Y139))</f>
        <v>1.7196887949804784E-2</v>
      </c>
      <c r="U140">
        <f>U$2*EXP(- U$1 * ($B140*_c1+$C140*_c2+$D140*_c3+'Input spectra'!$Y139))</f>
        <v>1.6979712794807394E-2</v>
      </c>
      <c r="V140">
        <f>V$2*EXP(- V$1 * ($B140*_c1+$C140*_c2+$D140*_c3+'Input spectra'!$Y139))</f>
        <v>1.676414112632953E-2</v>
      </c>
      <c r="W140">
        <f>W$2*EXP(- W$1 * ($B140*_c1+$C140*_c2+$D140*_c3+'Input spectra'!$Y139))</f>
        <v>1.6550162923583786E-2</v>
      </c>
      <c r="X140">
        <f>X$2*EXP(- X$1 * ($B140*_c1+$C140*_c2+$D140*_c3+'Input spectra'!$Y139))</f>
        <v>1.6337768223441851E-2</v>
      </c>
      <c r="Y140">
        <f>Y$2*EXP(- Y$1 * ($B140*_c1+$C140*_c2+$D140*_c3+'Input spectra'!$Y139))</f>
        <v>1.6126947120118779E-2</v>
      </c>
      <c r="Z140">
        <f>Z$2*EXP(- Z$1 * ($B140*_c1+$C140*_c2+$D140*_c3+'Input spectra'!$Y139))</f>
        <v>1.591768976485888E-2</v>
      </c>
      <c r="AA140">
        <f>AA$2*EXP(- AA$1 * ($B140*_c1+$C140*_c2+$D140*_c3+'Input spectra'!$Y139))</f>
        <v>1.5709986365623336E-2</v>
      </c>
      <c r="AB140">
        <f>AB$2*EXP(- AB$1 * ($B140*_c1+$C140*_c2+$D140*_c3+'Input spectra'!$Y139))</f>
        <v>1.5503827186779409E-2</v>
      </c>
      <c r="AC140">
        <f>AC$2*EXP(- AC$1 * ($B140*_c1+$C140*_c2+$D140*_c3+'Input spectra'!$Y139))</f>
        <v>1.5299202548791349E-2</v>
      </c>
      <c r="AD140">
        <f>AD$2*EXP(- AD$1 * ($B140*_c1+$C140*_c2+$D140*_c3+'Input spectra'!$Y139))</f>
        <v>1.5096102827912917E-2</v>
      </c>
      <c r="AE140">
        <f>AE$2*EXP(- AE$1 * ($B140*_c1+$C140*_c2+$D140*_c3+'Input spectra'!$Y139))</f>
        <v>1.4894518455881522E-2</v>
      </c>
      <c r="AF140">
        <f>AF$2*EXP(- AF$1 * ($B140*_c1+$C140*_c2+$D140*_c3+'Input spectra'!$Y139))</f>
        <v>1.4694439919614031E-2</v>
      </c>
      <c r="AG140">
        <f>AG$2*EXP(- AG$1 * ($B140*_c1+$C140*_c2+$D140*_c3+'Input spectra'!$Y139))</f>
        <v>1.4495857760904129E-2</v>
      </c>
      <c r="AH140">
        <f>AH$2*EXP(- AH$1 * ($B140*_c1+$C140*_c2+$D140*_c3+'Input spectra'!$Y139))</f>
        <v>1.4298762576121326E-2</v>
      </c>
      <c r="AI140">
        <f>AI$2*EXP(- AI$1 * ($B140*_c1+$C140*_c2+$D140*_c3+'Input spectra'!$Y139))</f>
        <v>1.4103145015911556E-2</v>
      </c>
      <c r="AJ140">
        <f>AJ$2*EXP(- AJ$1 * ($B140*_c1+$C140*_c2+$D140*_c3+'Input spectra'!$Y139))</f>
        <v>1.3908995784899351E-2</v>
      </c>
      <c r="AK140">
        <f>AK$2*EXP(- AK$1 * ($B140*_c1+$C140*_c2+$D140*_c3+'Input spectra'!$Y139))</f>
        <v>1.3716305641391603E-2</v>
      </c>
      <c r="AL140">
        <f>AL$2*EXP(- AL$1 * ($B140*_c1+$C140*_c2+$D140*_c3+'Input spectra'!$Y139))</f>
        <v>1.3525065397082887E-2</v>
      </c>
      <c r="AM140">
        <f>AM$2*EXP(- AM$1 * ($B140*_c1+$C140*_c2+$D140*_c3+'Input spectra'!$Y139))</f>
        <v>1.3335265916762377E-2</v>
      </c>
      <c r="AN140">
        <f>AN$2*EXP(- AN$1 * ($B140*_c1+$C140*_c2+$D140*_c3+'Input spectra'!$Y139))</f>
        <v>1.3146898118022287E-2</v>
      </c>
      <c r="AO140">
        <f>AO$2*EXP(- AO$1 * ($B140*_c1+$C140*_c2+$D140*_c3+'Input spectra'!$Y139))</f>
        <v>1.2959952970967867E-2</v>
      </c>
      <c r="AP140">
        <f>AP$2*EXP(- AP$1 * ($B140*_c1+$C140*_c2+$D140*_c3+'Input spectra'!$Y139))</f>
        <v>1.2774421497928954E-2</v>
      </c>
      <c r="AQ140">
        <f>AQ$2*EXP(- AQ$1 * ($B140*_c1+$C140*_c2+$D140*_c3+'Input spectra'!$Y139))</f>
        <v>1.2590294773173041E-2</v>
      </c>
      <c r="AR140">
        <f>AR$2*EXP(- AR$1 * ($B140*_c1+$C140*_c2+$D140*_c3+'Input spectra'!$Y139))</f>
        <v>1.2407563922619855E-2</v>
      </c>
      <c r="AS140">
        <f>AS$2*EXP(- AS$1 * ($B140*_c1+$C140*_c2+$D140*_c3+'Input spectra'!$Y139))</f>
        <v>1.2226220123557495E-2</v>
      </c>
      <c r="AT140">
        <f>AT$2*EXP(- AT$1 * ($B140*_c1+$C140*_c2+$D140*_c3+'Input spectra'!$Y139))</f>
        <v>1.204625460436004E-2</v>
      </c>
      <c r="AU140">
        <f>AU$2*EXP(- AU$1 * ($B140*_c1+$C140*_c2+$D140*_c3+'Input spectra'!$Y139))</f>
        <v>1.1867658644206646E-2</v>
      </c>
      <c r="AV140">
        <f>AV$2*EXP(- AV$1 * ($B140*_c1+$C140*_c2+$D140*_c3+'Input spectra'!$Y139))</f>
        <v>1.1690423572802207E-2</v>
      </c>
      <c r="AW140">
        <f>AW$2*EXP(- AW$1 * ($B140*_c1+$C140*_c2+$D140*_c3+'Input spectra'!$Y139))</f>
        <v>1.1514540770099396E-2</v>
      </c>
      <c r="AX140">
        <f>AX$2*EXP(- AX$1 * ($B140*_c1+$C140*_c2+$D140*_c3+'Input spectra'!$Y139))</f>
        <v>1.1340001666022283E-2</v>
      </c>
      <c r="AY140">
        <f>AY$2*EXP(- AY$1 * ($B140*_c1+$C140*_c2+$D140*_c3+'Input spectra'!$Y139))</f>
        <v>1.0080230675362302E-2</v>
      </c>
      <c r="AZ140">
        <f>AZ$2*EXP(- AZ$1 * ($B140*_c1+$C140*_c2+$D140*_c3+'Input spectra'!$Y139))</f>
        <v>8.6130706477064688E-3</v>
      </c>
      <c r="BA140">
        <f>BA$2*EXP(- BA$1 * ($B140*_c1+$C140*_c2+$D140*_c3+'Input spectra'!$Y139))</f>
        <v>7.7531931523367017E-3</v>
      </c>
      <c r="BB140">
        <f>BB$2*EXP(- BB$1 * ($B140*_c1+$C140*_c2+$D140*_c3+'Input spectra'!$Y139))</f>
        <v>7.1019070658649213E-3</v>
      </c>
      <c r="BC140">
        <f>BC$2*EXP(- BC$1 * ($B140*_c1+$C140*_c2+$D140*_c3+'Input spectra'!$Y139))</f>
        <v>6.5697735395475109E-3</v>
      </c>
      <c r="BD140">
        <f>BD$2*EXP(- BD$1 * ($B140*_c1+$C140*_c2+$D140*_c3+'Input spectra'!$Y139))</f>
        <v>6.1180256530037119E-3</v>
      </c>
      <c r="BE140">
        <f>BE$2*EXP(- BE$1 * ($B140*_c1+$C140*_c2+$D140*_c3+'Input spectra'!$Y139))</f>
        <v>5.7254225377634891E-3</v>
      </c>
      <c r="BF140">
        <f>BF$2*EXP(- BF$1 * ($B140*_c1+$C140*_c2+$D140*_c3+'Input spectra'!$Y139))</f>
        <v>5.3787233382866142E-3</v>
      </c>
      <c r="BG140">
        <f>BG$2*EXP(- BG$1 * ($B140*_c1+$C140*_c2+$D140*_c3+'Input spectra'!$Y139))</f>
        <v>5.0689633166401049E-3</v>
      </c>
      <c r="BH140">
        <f>BH$2*EXP(- BH$1 * ($B140*_c1+$C140*_c2+$D140*_c3+'Input spectra'!$Y139))</f>
        <v>4.7897135701899206E-3</v>
      </c>
      <c r="BI140">
        <f>BI$2*EXP(- BI$1 * ($B140*_c1+$C140*_c2+$D140*_c3+'Input spectra'!$Y139))</f>
        <v>4.5361645734409255E-3</v>
      </c>
      <c r="BJ140">
        <f>BJ$2*EXP(- BJ$1 * ($B140*_c1+$C140*_c2+$D140*_c3+'Input spectra'!$Y139))</f>
        <v>4.30460002311532E-3</v>
      </c>
      <c r="BK140">
        <f>BK$2*EXP(- BK$1 * ($B140*_c1+$C140*_c2+$D140*_c3+'Input spectra'!$Y139))</f>
        <v>4.0920742598109143E-3</v>
      </c>
      <c r="BL140">
        <f>BL$2*EXP(- BL$1 * ($B140*_c1+$C140*_c2+$D140*_c3+'Input spectra'!$Y139))</f>
        <v>3.8962039978389135E-3</v>
      </c>
      <c r="BM140">
        <f>BM$2*EXP(- BM$1 * ($B140*_c1+$C140*_c2+$D140*_c3+'Input spectra'!$Y139))</f>
        <v>3.715028109021825E-3</v>
      </c>
      <c r="BN140">
        <f>BN$2*EXP(- BN$1 * ($B140*_c1+$C140*_c2+$D140*_c3+'Input spectra'!$Y139))</f>
        <v>3.5469099027025039E-3</v>
      </c>
      <c r="BO140">
        <f>BO$2*EXP(- BO$1 * ($B140*_c1+$C140*_c2+$D140*_c3+'Input spectra'!$Y139))</f>
        <v>3.3904670165422601E-3</v>
      </c>
      <c r="BP140">
        <f>BP$2*EXP(- BP$1 * ($B140*_c1+$C140*_c2+$D140*_c3+'Input spectra'!$Y139))</f>
        <v>3.2445198585563059E-3</v>
      </c>
      <c r="BQ140">
        <f>BQ$2*EXP(- BQ$1 * ($B140*_c1+$C140*_c2+$D140*_c3+'Input spectra'!$Y139))</f>
        <v>3.1080528767104283E-3</v>
      </c>
      <c r="BR140">
        <f>BR$2*EXP(- BR$1 * ($B140*_c1+$C140*_c2+$D140*_c3+'Input spectra'!$Y139))</f>
        <v>2.9801849218570094E-3</v>
      </c>
      <c r="BS140">
        <f>BS$2*EXP(- BS$1 * ($B140*_c1+$C140*_c2+$D140*_c3+'Input spectra'!$Y139))</f>
        <v>2.860146198675717E-3</v>
      </c>
      <c r="BT140">
        <f>BT$2*EXP(- BT$1 * ($B140*_c1+$C140*_c2+$D140*_c3+'Input spectra'!$Y139))</f>
        <v>2.7472600819904297E-3</v>
      </c>
      <c r="BU140">
        <f>BU$2*EXP(- BU$1 * ($B140*_c1+$C140*_c2+$D140*_c3+'Input spectra'!$Y139))</f>
        <v>2.6409285879930118E-3</v>
      </c>
      <c r="BV140">
        <f>BV$2*EXP(- BV$1 * ($B140*_c1+$C140*_c2+$D140*_c3+'Input spectra'!$Y139))</f>
        <v>2.5406206331574752E-3</v>
      </c>
      <c r="BW140">
        <f>BW$2*EXP(- BW$1 * ($B140*_c1+$C140*_c2+$D140*_c3+'Input spectra'!$Y139))</f>
        <v>2.4458624486575014E-3</v>
      </c>
      <c r="BX140">
        <f>BX$2*EXP(- BX$1 * ($B140*_c1+$C140*_c2+$D140*_c3+'Input spectra'!$Y139))</f>
        <v>2.3562296821568523E-3</v>
      </c>
      <c r="BY140">
        <f>BY$2*EXP(- BY$1 * ($B140*_c1+$C140*_c2+$D140*_c3+'Input spectra'!$Y139))</f>
        <v>2.2713408353694309E-3</v>
      </c>
      <c r="BZ140">
        <f>BZ$2*EXP(- BZ$1 * ($B140*_c1+$C140*_c2+$D140*_c3+'Input spectra'!$Y139))</f>
        <v>2.190851769873299E-3</v>
      </c>
      <c r="CA140">
        <f>CA$2*EXP(- CA$1 * ($B140*_c1+$C140*_c2+$D140*_c3+'Input spectra'!$Y139))</f>
        <v>2.1144510752242325E-3</v>
      </c>
      <c r="CB140">
        <f>CB$2*EXP(- CB$1 * ($B140*_c1+$C140*_c2+$D140*_c3+'Input spectra'!$Y139))</f>
        <v>2.041856139083868E-3</v>
      </c>
      <c r="CC140">
        <f>CC$2*EXP(- CC$1 * ($B140*_c1+$C140*_c2+$D140*_c3+'Input spectra'!$Y139))</f>
        <v>1.9728097933721981E-3</v>
      </c>
      <c r="CD140">
        <f>CD$2*EXP(- CD$1 * ($B140*_c1+$C140*_c2+$D140*_c3+'Input spectra'!$Y139))</f>
        <v>1.9070774364975151E-3</v>
      </c>
      <c r="CE140">
        <f>CE$2*EXP(- CE$1 * ($B140*_c1+$C140*_c2+$D140*_c3+'Input spectra'!$Y139))</f>
        <v>1.8444445517004711E-3</v>
      </c>
      <c r="CF140">
        <f>CF$2*EXP(- CF$1 * ($B140*_c1+$C140*_c2+$D140*_c3+'Input spectra'!$Y139))</f>
        <v>1.7847145570309138E-3</v>
      </c>
      <c r="CG140">
        <f>CG$2*EXP(- CG$1 * ($B140*_c1+$C140*_c2+$D140*_c3+'Input spectra'!$Y139))</f>
        <v>1.7277069345783889E-3</v>
      </c>
      <c r="CH140">
        <f>CH$2*EXP(- CH$1 * ($B140*_c1+$C140*_c2+$D140*_c3+'Input spectra'!$Y139))</f>
        <v>1.6732555961166504E-3</v>
      </c>
      <c r="CI140">
        <f>CI$2*EXP(- CI$1 * ($B140*_c1+$C140*_c2+$D140*_c3+'Input spectra'!$Y139))</f>
        <v>1.6212074499007397E-3</v>
      </c>
      <c r="CJ140">
        <f>CJ$2*EXP(- CJ$1 * ($B140*_c1+$C140*_c2+$D140*_c3+'Input spectra'!$Y139))</f>
        <v>1.5714211394192697E-3</v>
      </c>
      <c r="CK140">
        <f>CK$2*EXP(- CK$1 * ($B140*_c1+$C140*_c2+$D140*_c3+'Input spectra'!$Y139))</f>
        <v>1.5237659297904183E-3</v>
      </c>
      <c r="CL140">
        <f>CL$2*EXP(- CL$1 * ($B140*_c1+$C140*_c2+$D140*_c3+'Input spectra'!$Y139))</f>
        <v>1.4781207214519003E-3</v>
      </c>
      <c r="CM140">
        <f>CM$2*EXP(- CM$1 * ($B140*_c1+$C140*_c2+$D140*_c3+'Input spectra'!$Y139))</f>
        <v>1.4343731740271881E-3</v>
      </c>
      <c r="CN140">
        <f>CN$2*EXP(- CN$1 * ($B140*_c1+$C140*_c2+$D140*_c3+'Input spectra'!$Y139))</f>
        <v>1.3924189259018585E-3</v>
      </c>
      <c r="CO140">
        <f>CO$2*EXP(- CO$1 * ($B140*_c1+$C140*_c2+$D140*_c3+'Input spectra'!$Y139))</f>
        <v>1.3521608972311334E-3</v>
      </c>
      <c r="CP140">
        <f>CP$2*EXP(- CP$1 * ($B140*_c1+$C140*_c2+$D140*_c3+'Input spectra'!$Y139))</f>
        <v>1.3135086659129261E-3</v>
      </c>
      <c r="CQ140">
        <f>CQ$2*EXP(- CQ$1 * ($B140*_c1+$C140*_c2+$D140*_c3+'Input spectra'!$Y139))</f>
        <v>1.276377907571176E-3</v>
      </c>
      <c r="CR140">
        <f>CR$2*EXP(- CR$1 * ($B140*_c1+$C140*_c2+$D140*_c3+'Input spectra'!$Y139))</f>
        <v>1.2406898918582696E-3</v>
      </c>
      <c r="CS140">
        <f>CS$2*EXP(- CS$1 * ($B140*_c1+$C140*_c2+$D140*_c3+'Input spectra'!$Y139))</f>
        <v>7.9875177613513348E-4</v>
      </c>
      <c r="CT140">
        <f>CT$2*EXP(- CT$1 * ($B140*_c1+$C140*_c2+$D140*_c3+'Input spectra'!$Y139))</f>
        <v>5.1876921754306427E-4</v>
      </c>
      <c r="CU140">
        <f>CU$2*EXP(- CU$1 * ($B140*_c1+$C140*_c2+$D140*_c3+'Input spectra'!$Y139))</f>
        <v>3.592451323746778E-4</v>
      </c>
      <c r="CV140">
        <f>CV$2*EXP(- CV$1 * ($B140*_c1+$C140*_c2+$D140*_c3+'Input spectra'!$Y139))</f>
        <v>2.4989641580214813E-4</v>
      </c>
      <c r="CW140">
        <f>CW$2*EXP(- CW$1 * ($B140*_c1+$C140*_c2+$D140*_c3+'Input spectra'!$Y139))</f>
        <v>1.706202558083481E-4</v>
      </c>
      <c r="CX140">
        <f>CX$2*EXP(- CX$1 * ($B140*_c1+$C140*_c2+$D140*_c3+'Input spectra'!$Y139))</f>
        <v>1.1215023901675761E-4</v>
      </c>
      <c r="CY140">
        <f>CY$2*EXP(- CY$1 * ($B140*_c1+$C140*_c2+$D140*_c3+'Input spectra'!$Y139))</f>
        <v>6.9256046103922548E-5</v>
      </c>
      <c r="CZ140">
        <f>CZ$2*EXP(- CZ$1 * ($B140*_c1+$C140*_c2+$D140*_c3+'Input spectra'!$Y139))</f>
        <v>3.8617228994466489E-5</v>
      </c>
      <c r="DA140">
        <f>DA$2*EXP(- DA$1 * ($B140*_c1+$C140*_c2+$D140*_c3+'Input spectra'!$Y139))</f>
        <v>1.7955453044895181E-5</v>
      </c>
      <c r="DB140">
        <f>DB$2*EXP(- DB$1 * ($B140*_c1+$C140*_c2+$D140*_c3+'Input spectra'!$Y139))</f>
        <v>5.6183775332395384E-6</v>
      </c>
      <c r="DC140">
        <f>DC$2*EXP(- DC$1 * ($B140*_c1+$C140*_c2+$D140*_c3+'Input spectra'!$Y139))</f>
        <v>3.5686391071358511E-7</v>
      </c>
      <c r="DD140">
        <f>DD$2*EXP(- DD$1 * ($B140*_c1+$C140*_c2+$D140*_c3+'Input spectra'!$Y139))</f>
        <v>0</v>
      </c>
      <c r="DE140">
        <f>DE$2*EXP(- DE$1 * ($B140*_c1+$C140*_c2+$D140*_c3+'Input spectra'!$Y139))</f>
        <v>0</v>
      </c>
      <c r="DF140">
        <f>DF$2*EXP(- DF$1 * ($B140*_c1+$C140*_c2+$D140*_c3+'Input spectra'!$Y139))</f>
        <v>0</v>
      </c>
      <c r="DG140">
        <f>DG$2*EXP(- DG$1 * ($B140*_c1+$C140*_c2+$D140*_c3+'Input spectra'!$Y139))</f>
        <v>0</v>
      </c>
      <c r="DH140">
        <f>DH$2*EXP(- DH$1 * ($B140*_c1+$C140*_c2+$D140*_c3+'Input spectra'!$Y139))</f>
        <v>0</v>
      </c>
      <c r="DI140">
        <f>DI$2*EXP(- DI$1 * ($B140*_c1+$C140*_c2+$D140*_c3+'Input spectra'!$Y139))</f>
        <v>0</v>
      </c>
      <c r="DJ140">
        <f>DJ$2*EXP(- DJ$1 * ($B140*_c1+$C140*_c2+$D140*_c3+'Input spectra'!$Y139))</f>
        <v>0</v>
      </c>
      <c r="DK140">
        <f>DK$2*EXP(- DK$1 * ($B140*_c1+$C140*_c2+$D140*_c3+'Input spectra'!$Y139))</f>
        <v>0</v>
      </c>
      <c r="DL140">
        <f>DL$2*EXP(- DL$1 * ($B140*_c1+$C140*_c2+$D140*_c3+'Input spectra'!$Y139))</f>
        <v>0</v>
      </c>
      <c r="DM140">
        <f>DM$2*EXP(- DM$1 * ($B140*_c1+$C140*_c2+$D140*_c3+'Input spectra'!$Y139))</f>
        <v>0</v>
      </c>
      <c r="DN140">
        <f>DN$2*EXP(- DN$1 * ($B140*_c1+$C140*_c2+$D140*_c3+'Input spectra'!$Y139))</f>
        <v>0</v>
      </c>
      <c r="DO140">
        <f>DO$2*EXP(- DO$1 * ($B140*_c1+$C140*_c2+$D140*_c3+'Input spectra'!$Y139))</f>
        <v>0</v>
      </c>
      <c r="DP140">
        <f>DP$2*EXP(- DP$1 * ($B140*_c1+$C140*_c2+$D140*_c3+'Input spectra'!$Y139))</f>
        <v>0</v>
      </c>
      <c r="DQ140">
        <f>DQ$2*EXP(- DQ$1 * ($B140*_c1+$C140*_c2+$D140*_c3+'Input spectra'!$Y139))</f>
        <v>0</v>
      </c>
      <c r="DR140">
        <f>DR$2*EXP(- DR$1 * ($B140*_c1+$C140*_c2+$D140*_c3+'Input spectra'!$Y139))</f>
        <v>0</v>
      </c>
      <c r="DS140">
        <f>DS$2*EXP(- DS$1 * ($B140*_c1+$C140*_c2+$D140*_c3+'Input spectra'!$Y139))</f>
        <v>0</v>
      </c>
      <c r="DT140">
        <f>DT$2*EXP(- DT$1 * ($B140*_c1+$C140*_c2+$D140*_c3+'Input spectra'!$Y139))</f>
        <v>0</v>
      </c>
      <c r="DU140">
        <f>DU$2*EXP(- DU$1 * ($B140*_c1+$C140*_c2+$D140*_c3+'Input spectra'!$Y139))</f>
        <v>0</v>
      </c>
      <c r="DV140">
        <f>DV$2*EXP(- DV$1 * ($B140*_c1+$C140*_c2+$D140*_c3+'Input spectra'!$Y139))</f>
        <v>0</v>
      </c>
      <c r="DW140">
        <f>DW$2*EXP(- DW$1 * ($B140*_c1+$C140*_c2+$D140*_c3+'Input spectra'!$Y139))</f>
        <v>0</v>
      </c>
      <c r="DX140">
        <f>DX$2*EXP(- DX$1 * ($B140*_c1+$C140*_c2+$D140*_c3+'Input spectra'!$Y139))</f>
        <v>0</v>
      </c>
      <c r="DY140">
        <f>DY$2*EXP(- DY$1 * ($B140*_c1+$C140*_c2+$D140*_c3+'Input spectra'!$Y139))</f>
        <v>0</v>
      </c>
      <c r="DZ140">
        <f>DZ$2*EXP(- DZ$1 * ($B140*_c1+$C140*_c2+$D140*_c3+'Input spectra'!$Y139))</f>
        <v>0</v>
      </c>
      <c r="EA140">
        <f>EA$2*EXP(- EA$1 * ($B140*_c1+$C140*_c2+$D140*_c3+'Input spectra'!$Y139))</f>
        <v>0</v>
      </c>
      <c r="EB140">
        <f>EB$2*EXP(- EB$1 * ($B140*_c1+$C140*_c2+$D140*_c3+'Input spectra'!$Y139))</f>
        <v>0</v>
      </c>
      <c r="EC140">
        <f>EC$2*EXP(- EC$1 * ($B140*_c1+$C140*_c2+$D140*_c3+'Input spectra'!$Y139))</f>
        <v>0</v>
      </c>
      <c r="ED140">
        <f>ED$2*EXP(- ED$1 * ($B140*_c1+$C140*_c2+$D140*_c3+'Input spectra'!$Y139))</f>
        <v>0</v>
      </c>
      <c r="EE140">
        <f>EE$2*EXP(- EE$1 * ($B140*_c1+$C140*_c2+$D140*_c3+'Input spectra'!$Y139))</f>
        <v>0</v>
      </c>
      <c r="EF140">
        <f>EF$2*EXP(- EF$1 * ($B140*_c1+$C140*_c2+$D140*_c3+'Input spectra'!$Y139))</f>
        <v>0</v>
      </c>
      <c r="EG140">
        <f>EG$2*EXP(- EG$1 * ($B140*_c1+$C140*_c2+$D140*_c3+'Input spectra'!$Y139))</f>
        <v>0</v>
      </c>
      <c r="EH140">
        <f>EH$2*EXP(- EH$1 * ($B140*_c1+$C140*_c2+$D140*_c3+'Input spectra'!$Y139))</f>
        <v>0</v>
      </c>
      <c r="EI140">
        <f>EI$2*EXP(- EI$1 * ($B140*_c1+$C140*_c2+$D140*_c3+'Input spectra'!$Y139))</f>
        <v>0</v>
      </c>
      <c r="EJ140">
        <f>EJ$2*EXP(- EJ$1 * ($B140*_c1+$C140*_c2+$D140*_c3+'Input spectra'!$Y139))</f>
        <v>0</v>
      </c>
      <c r="EK140">
        <f>EK$2*EXP(- EK$1 * ($B140*_c1+$C140*_c2+$D140*_c3+'Input spectra'!$Y139))</f>
        <v>0</v>
      </c>
      <c r="EL140">
        <f>EL$2*EXP(- EL$1 * ($B140*_c1+$C140*_c2+$D140*_c3+'Input spectra'!$Y139))</f>
        <v>0</v>
      </c>
      <c r="EM140">
        <f>EM$2*EXP(- EM$1 * ($B140*_c1+$C140*_c2+$D140*_c3+'Input spectra'!$Y139))</f>
        <v>0</v>
      </c>
      <c r="EN140">
        <f>EN$2*EXP(- EN$1 * ($B140*_c1+$C140*_c2+$D140*_c3+'Input spectra'!$Y139))</f>
        <v>0</v>
      </c>
      <c r="EO140">
        <f>EO$2*EXP(- EO$1 * ($B140*_c1+$C140*_c2+$D140*_c3+'Input spectra'!$Y139))</f>
        <v>0</v>
      </c>
      <c r="EP140">
        <f>EP$2*EXP(- EP$1 * ($B140*_c1+$C140*_c2+$D140*_c3+'Input spectra'!$Y139))</f>
        <v>0</v>
      </c>
      <c r="EQ140">
        <f>EQ$2*EXP(- EQ$1 * ($B140*_c1+$C140*_c2+$D140*_c3+'Input spectra'!$Y139))</f>
        <v>0</v>
      </c>
      <c r="ER140">
        <f>ER$2*EXP(- ER$1 * ($B140*_c1+$C140*_c2+$D140*_c3+'Input spectra'!$Y139))</f>
        <v>0</v>
      </c>
      <c r="ES140">
        <f>ES$2*EXP(- ES$1 * ($B140*_c1+$C140*_c2+$D140*_c3+'Input spectra'!$Y139))</f>
        <v>0</v>
      </c>
      <c r="ET140">
        <f>ET$2*EXP(- ET$1 * ($B140*_c1+$C140*_c2+$D140*_c3+'Input spectra'!$Y139))</f>
        <v>0</v>
      </c>
      <c r="EU140">
        <f>EU$2*EXP(- EU$1 * ($B140*_c1+$C140*_c2+$D140*_c3+'Input spectra'!$Y139))</f>
        <v>0</v>
      </c>
      <c r="EV140">
        <f>EV$2*EXP(- EV$1 * ($B140*_c1+$C140*_c2+$D140*_c3+'Input spectra'!$Y139))</f>
        <v>0</v>
      </c>
      <c r="EW140">
        <f>EW$2*EXP(- EW$1 * ($B140*_c1+$C140*_c2+$D140*_c3+'Input spectra'!$Y139))</f>
        <v>0</v>
      </c>
      <c r="EX140">
        <f>EX$2*EXP(- EX$1 * ($B140*_c1+$C140*_c2+$D140*_c3+'Input spectra'!$Y139))</f>
        <v>0</v>
      </c>
      <c r="EY140">
        <f>EY$2*EXP(- EY$1 * ($B140*_c1+$C140*_c2+$D140*_c3+'Input spectra'!$Y139))</f>
        <v>0</v>
      </c>
      <c r="FA140">
        <f t="shared" si="2"/>
        <v>0.87983313821704712</v>
      </c>
      <c r="FD140">
        <f>(1-EXP(-($B140*_c1+$C140*_c2+$D140*_c3+'Input spectra'!$Y139)*_t))/2</f>
        <v>1.1124165204909775E-2</v>
      </c>
      <c r="FE140">
        <f>LN(1-FD140)/(-($B140*_c1+$C140*_c2+$D140*_c3+'Input spectra'!$Y139))</f>
        <v>0.24859380730008329</v>
      </c>
    </row>
    <row r="141" spans="1:161" x14ac:dyDescent="0.25">
      <c r="A141">
        <v>970</v>
      </c>
      <c r="B141">
        <f>'Input spectra'!B140</f>
        <v>0</v>
      </c>
      <c r="C141">
        <f>'Input spectra'!D140</f>
        <v>0</v>
      </c>
      <c r="D141">
        <f>'Input spectra'!F140</f>
        <v>0</v>
      </c>
      <c r="E141">
        <f>E$2*EXP(- E$1 * ($B141*_c1+$C141*_c2+$D141*_c3+'Input spectra'!$Y140))</f>
        <v>2.0653927966864227E-2</v>
      </c>
      <c r="F141">
        <f>F$2*EXP(- F$1 * ($B141*_c1+$C141*_c2+$D141*_c3+'Input spectra'!$Y140))</f>
        <v>2.0411565021218325E-2</v>
      </c>
      <c r="G141">
        <f>G$2*EXP(- G$1 * ($B141*_c1+$C141*_c2+$D141*_c3+'Input spectra'!$Y140))</f>
        <v>2.0170960485198518E-2</v>
      </c>
      <c r="H141">
        <f>H$2*EXP(- H$1 * ($B141*_c1+$C141*_c2+$D141*_c3+'Input spectra'!$Y140))</f>
        <v>1.9932103461627795E-2</v>
      </c>
      <c r="I141">
        <f>I$2*EXP(- I$1 * ($B141*_c1+$C141*_c2+$D141*_c3+'Input spectra'!$Y140))</f>
        <v>1.9694983115703446E-2</v>
      </c>
      <c r="J141">
        <f>J$2*EXP(- J$1 * ($B141*_c1+$C141*_c2+$D141*_c3+'Input spectra'!$Y140))</f>
        <v>1.9459588674656789E-2</v>
      </c>
      <c r="K141">
        <f>K$2*EXP(- K$1 * ($B141*_c1+$C141*_c2+$D141*_c3+'Input spectra'!$Y140))</f>
        <v>1.9225909427414676E-2</v>
      </c>
      <c r="L141">
        <f>L$2*EXP(- L$1 * ($B141*_c1+$C141*_c2+$D141*_c3+'Input spectra'!$Y140))</f>
        <v>1.8993934724262772E-2</v>
      </c>
      <c r="M141">
        <f>M$2*EXP(- M$1 * ($B141*_c1+$C141*_c2+$D141*_c3+'Input spectra'!$Y140))</f>
        <v>1.8763653976510666E-2</v>
      </c>
      <c r="N141">
        <f>N$2*EXP(- N$1 * ($B141*_c1+$C141*_c2+$D141*_c3+'Input spectra'!$Y140))</f>
        <v>1.8535056656158698E-2</v>
      </c>
      <c r="O141">
        <f>O$2*EXP(- O$1 * ($B141*_c1+$C141*_c2+$D141*_c3+'Input spectra'!$Y140))</f>
        <v>1.8308132295566583E-2</v>
      </c>
      <c r="P141">
        <f>P$2*EXP(- P$1 * ($B141*_c1+$C141*_c2+$D141*_c3+'Input spectra'!$Y140))</f>
        <v>1.8082870487123738E-2</v>
      </c>
      <c r="Q141">
        <f>Q$2*EXP(- Q$1 * ($B141*_c1+$C141*_c2+$D141*_c3+'Input spectra'!$Y140))</f>
        <v>1.7859260882921436E-2</v>
      </c>
      <c r="R141">
        <f>R$2*EXP(- R$1 * ($B141*_c1+$C141*_c2+$D141*_c3+'Input spectra'!$Y140))</f>
        <v>1.7637293194426602E-2</v>
      </c>
      <c r="S141">
        <f>S$2*EXP(- S$1 * ($B141*_c1+$C141*_c2+$D141*_c3+'Input spectra'!$Y140))</f>
        <v>1.7416957192157394E-2</v>
      </c>
      <c r="T141">
        <f>T$2*EXP(- T$1 * ($B141*_c1+$C141*_c2+$D141*_c3+'Input spectra'!$Y140))</f>
        <v>1.719824270536047E-2</v>
      </c>
      <c r="U141">
        <f>U$2*EXP(- U$1 * ($B141*_c1+$C141*_c2+$D141*_c3+'Input spectra'!$Y140))</f>
        <v>1.6981139621689997E-2</v>
      </c>
      <c r="V141">
        <f>V$2*EXP(- V$1 * ($B141*_c1+$C141*_c2+$D141*_c3+'Input spectra'!$Y140))</f>
        <v>1.6765637886888292E-2</v>
      </c>
      <c r="W141">
        <f>W$2*EXP(- W$1 * ($B141*_c1+$C141*_c2+$D141*_c3+'Input spectra'!$Y140))</f>
        <v>1.6551727504468233E-2</v>
      </c>
      <c r="X141">
        <f>X$2*EXP(- X$1 * ($B141*_c1+$C141*_c2+$D141*_c3+'Input spectra'!$Y140))</f>
        <v>1.6339398535397291E-2</v>
      </c>
      <c r="Y141">
        <f>Y$2*EXP(- Y$1 * ($B141*_c1+$C141*_c2+$D141*_c3+'Input spectra'!$Y140))</f>
        <v>1.612864109778326E-2</v>
      </c>
      <c r="Z141">
        <f>Z$2*EXP(- Z$1 * ($B141*_c1+$C141*_c2+$D141*_c3+'Input spectra'!$Y140))</f>
        <v>1.5919445366561646E-2</v>
      </c>
      <c r="AA141">
        <f>AA$2*EXP(- AA$1 * ($B141*_c1+$C141*_c2+$D141*_c3+'Input spectra'!$Y140))</f>
        <v>1.5711801573184712E-2</v>
      </c>
      <c r="AB141">
        <f>AB$2*EXP(- AB$1 * ($B141*_c1+$C141*_c2+$D141*_c3+'Input spectra'!$Y140))</f>
        <v>1.5505700005312152E-2</v>
      </c>
      <c r="AC141">
        <f>AC$2*EXP(- AC$1 * ($B141*_c1+$C141*_c2+$D141*_c3+'Input spectra'!$Y140))</f>
        <v>1.5301131006503439E-2</v>
      </c>
      <c r="AD141">
        <f>AD$2*EXP(- AD$1 * ($B141*_c1+$C141*_c2+$D141*_c3+'Input spectra'!$Y140))</f>
        <v>1.5098084975911771E-2</v>
      </c>
      <c r="AE141">
        <f>AE$2*EXP(- AE$1 * ($B141*_c1+$C141*_c2+$D141*_c3+'Input spectra'!$Y140))</f>
        <v>1.489655236797963E-2</v>
      </c>
      <c r="AF141">
        <f>AF$2*EXP(- AF$1 * ($B141*_c1+$C141*_c2+$D141*_c3+'Input spectra'!$Y140))</f>
        <v>1.4696523692136006E-2</v>
      </c>
      <c r="AG141">
        <f>AG$2*EXP(- AG$1 * ($B141*_c1+$C141*_c2+$D141*_c3+'Input spectra'!$Y140))</f>
        <v>1.4497989512495162E-2</v>
      </c>
      <c r="AH141">
        <f>AH$2*EXP(- AH$1 * ($B141*_c1+$C141*_c2+$D141*_c3+'Input spectra'!$Y140))</f>
        <v>1.4300940447557028E-2</v>
      </c>
      <c r="AI141">
        <f>AI$2*EXP(- AI$1 * ($B141*_c1+$C141*_c2+$D141*_c3+'Input spectra'!$Y140))</f>
        <v>1.4105367169909183E-2</v>
      </c>
      <c r="AJ141">
        <f>AJ$2*EXP(- AJ$1 * ($B141*_c1+$C141*_c2+$D141*_c3+'Input spectra'!$Y140))</f>
        <v>1.3911260405930406E-2</v>
      </c>
      <c r="AK141">
        <f>AK$2*EXP(- AK$1 * ($B141*_c1+$C141*_c2+$D141*_c3+'Input spectra'!$Y140))</f>
        <v>1.3718610935495807E-2</v>
      </c>
      <c r="AL141">
        <f>AL$2*EXP(- AL$1 * ($B141*_c1+$C141*_c2+$D141*_c3+'Input spectra'!$Y140))</f>
        <v>1.3527409591683503E-2</v>
      </c>
      <c r="AM141">
        <f>AM$2*EXP(- AM$1 * ($B141*_c1+$C141*_c2+$D141*_c3+'Input spectra'!$Y140))</f>
        <v>1.3337647260482874E-2</v>
      </c>
      <c r="AN141">
        <f>AN$2*EXP(- AN$1 * ($B141*_c1+$C141*_c2+$D141*_c3+'Input spectra'!$Y140))</f>
        <v>1.3149314880504356E-2</v>
      </c>
      <c r="AO141">
        <f>AO$2*EXP(- AO$1 * ($B141*_c1+$C141*_c2+$D141*_c3+'Input spectra'!$Y140))</f>
        <v>1.2962403442690755E-2</v>
      </c>
      <c r="AP141">
        <f>AP$2*EXP(- AP$1 * ($B141*_c1+$C141*_c2+$D141*_c3+'Input spectra'!$Y140))</f>
        <v>1.2776903990030123E-2</v>
      </c>
      <c r="AQ141">
        <f>AQ$2*EXP(- AQ$1 * ($B141*_c1+$C141*_c2+$D141*_c3+'Input spectra'!$Y140))</f>
        <v>1.2592807617270139E-2</v>
      </c>
      <c r="AR141">
        <f>AR$2*EXP(- AR$1 * ($B141*_c1+$C141*_c2+$D141*_c3+'Input spectra'!$Y140))</f>
        <v>1.2410105470633998E-2</v>
      </c>
      <c r="AS141">
        <f>AS$2*EXP(- AS$1 * ($B141*_c1+$C141*_c2+$D141*_c3+'Input spectra'!$Y140))</f>
        <v>1.2228788747537824E-2</v>
      </c>
      <c r="AT141">
        <f>AT$2*EXP(- AT$1 * ($B141*_c1+$C141*_c2+$D141*_c3+'Input spectra'!$Y140))</f>
        <v>1.204884869630958E-2</v>
      </c>
      <c r="AU141">
        <f>AU$2*EXP(- AU$1 * ($B141*_c1+$C141*_c2+$D141*_c3+'Input spectra'!$Y140))</f>
        <v>1.1870276615909441E-2</v>
      </c>
      <c r="AV141">
        <f>AV$2*EXP(- AV$1 * ($B141*_c1+$C141*_c2+$D141*_c3+'Input spectra'!$Y140))</f>
        <v>1.1693063855651714E-2</v>
      </c>
      <c r="AW141">
        <f>AW$2*EXP(- AW$1 * ($B141*_c1+$C141*_c2+$D141*_c3+'Input spectra'!$Y140))</f>
        <v>1.1517201814928156E-2</v>
      </c>
      <c r="AX141">
        <f>AX$2*EXP(- AX$1 * ($B141*_c1+$C141*_c2+$D141*_c3+'Input spectra'!$Y140))</f>
        <v>1.1342681942932821E-2</v>
      </c>
      <c r="AY141">
        <f>AY$2*EXP(- AY$1 * ($B141*_c1+$C141*_c2+$D141*_c3+'Input spectra'!$Y140))</f>
        <v>1.0082666149239429E-2</v>
      </c>
      <c r="AZ141">
        <f>AZ$2*EXP(- AZ$1 * ($B141*_c1+$C141*_c2+$D141*_c3+'Input spectra'!$Y140))</f>
        <v>8.6151968872031984E-3</v>
      </c>
      <c r="BA141">
        <f>BA$2*EXP(- BA$1 * ($B141*_c1+$C141*_c2+$D141*_c3+'Input spectra'!$Y140))</f>
        <v>7.755147848656092E-3</v>
      </c>
      <c r="BB141">
        <f>BB$2*EXP(- BB$1 * ($B141*_c1+$C141*_c2+$D141*_c3+'Input spectra'!$Y140))</f>
        <v>7.1037348700176651E-3</v>
      </c>
      <c r="BC141">
        <f>BC$2*EXP(- BC$1 * ($B141*_c1+$C141*_c2+$D141*_c3+'Input spectra'!$Y140))</f>
        <v>6.5714989011917968E-3</v>
      </c>
      <c r="BD141">
        <f>BD$2*EXP(- BD$1 * ($B141*_c1+$C141*_c2+$D141*_c3+'Input spectra'!$Y140))</f>
        <v>6.1196645148526695E-3</v>
      </c>
      <c r="BE141">
        <f>BE$2*EXP(- BE$1 * ($B141*_c1+$C141*_c2+$D141*_c3+'Input spectra'!$Y140))</f>
        <v>5.7269863078563948E-3</v>
      </c>
      <c r="BF141">
        <f>BF$2*EXP(- BF$1 * ($B141*_c1+$C141*_c2+$D141*_c3+'Input spectra'!$Y140))</f>
        <v>5.3802206707223056E-3</v>
      </c>
      <c r="BG141">
        <f>BG$2*EXP(- BG$1 * ($B141*_c1+$C141*_c2+$D141*_c3+'Input spectra'!$Y140))</f>
        <v>5.0704010462104925E-3</v>
      </c>
      <c r="BH141">
        <f>BH$2*EXP(- BH$1 * ($B141*_c1+$C141*_c2+$D141*_c3+'Input spectra'!$Y140))</f>
        <v>4.7910972565820787E-3</v>
      </c>
      <c r="BI141">
        <f>BI$2*EXP(- BI$1 * ($B141*_c1+$C141*_c2+$D141*_c3+'Input spectra'!$Y140))</f>
        <v>4.5374988424764506E-3</v>
      </c>
      <c r="BJ141">
        <f>BJ$2*EXP(- BJ$1 * ($B141*_c1+$C141*_c2+$D141*_c3+'Input spectra'!$Y140))</f>
        <v>4.3058887929957827E-3</v>
      </c>
      <c r="BK141">
        <f>BK$2*EXP(- BK$1 * ($B141*_c1+$C141*_c2+$D141*_c3+'Input spectra'!$Y140))</f>
        <v>4.0933208978047118E-3</v>
      </c>
      <c r="BL141">
        <f>BL$2*EXP(- BL$1 * ($B141*_c1+$C141*_c2+$D141*_c3+'Input spectra'!$Y140))</f>
        <v>3.8974114326664031E-3</v>
      </c>
      <c r="BM141">
        <f>BM$2*EXP(- BM$1 * ($B141*_c1+$C141*_c2+$D141*_c3+'Input spectra'!$Y140))</f>
        <v>3.716198913821796E-3</v>
      </c>
      <c r="BN141">
        <f>BN$2*EXP(- BN$1 * ($B141*_c1+$C141*_c2+$D141*_c3+'Input spectra'!$Y140))</f>
        <v>3.5480463577766295E-3</v>
      </c>
      <c r="BO141">
        <f>BO$2*EXP(- BO$1 * ($B141*_c1+$C141*_c2+$D141*_c3+'Input spectra'!$Y140))</f>
        <v>3.3915711577892625E-3</v>
      </c>
      <c r="BP141">
        <f>BP$2*EXP(- BP$1 * ($B141*_c1+$C141*_c2+$D141*_c3+'Input spectra'!$Y140))</f>
        <v>3.2455935155249293E-3</v>
      </c>
      <c r="BQ141">
        <f>BQ$2*EXP(- BQ$1 * ($B141*_c1+$C141*_c2+$D141*_c3+'Input spectra'!$Y140))</f>
        <v>3.1090977029583889E-3</v>
      </c>
      <c r="BR141">
        <f>BR$2*EXP(- BR$1 * ($B141*_c1+$C141*_c2+$D141*_c3+'Input spectra'!$Y140))</f>
        <v>2.9812024194998329E-3</v>
      </c>
      <c r="BS141">
        <f>BS$2*EXP(- BS$1 * ($B141*_c1+$C141*_c2+$D141*_c3+'Input spectra'!$Y140))</f>
        <v>2.8611377384752303E-3</v>
      </c>
      <c r="BT141">
        <f>BT$2*EXP(- BT$1 * ($B141*_c1+$C141*_c2+$D141*_c3+'Input spectra'!$Y140))</f>
        <v>2.7482269199686857E-3</v>
      </c>
      <c r="BU141">
        <f>BU$2*EXP(- BU$1 * ($B141*_c1+$C141*_c2+$D141*_c3+'Input spectra'!$Y140))</f>
        <v>2.6418718793039808E-3</v>
      </c>
      <c r="BV141">
        <f>BV$2*EXP(- BV$1 * ($B141*_c1+$C141*_c2+$D141*_c3+'Input spectra'!$Y140))</f>
        <v>2.5415414437689235E-3</v>
      </c>
      <c r="BW141">
        <f>BW$2*EXP(- BW$1 * ($B141*_c1+$C141*_c2+$D141*_c3+'Input spectra'!$Y140))</f>
        <v>2.446761765265551E-3</v>
      </c>
      <c r="BX141">
        <f>BX$2*EXP(- BX$1 * ($B141*_c1+$C141*_c2+$D141*_c3+'Input spectra'!$Y140))</f>
        <v>2.3571084206603751E-3</v>
      </c>
      <c r="BY141">
        <f>BY$2*EXP(- BY$1 * ($B141*_c1+$C141*_c2+$D141*_c3+'Input spectra'!$Y140))</f>
        <v>2.2721998481605218E-3</v>
      </c>
      <c r="BZ141">
        <f>BZ$2*EXP(- BZ$1 * ($B141*_c1+$C141*_c2+$D141*_c3+'Input spectra'!$Y140))</f>
        <v>2.1916918521466084E-3</v>
      </c>
      <c r="CA141">
        <f>CA$2*EXP(- CA$1 * ($B141*_c1+$C141*_c2+$D141*_c3+'Input spectra'!$Y140))</f>
        <v>2.1152729704671529E-3</v>
      </c>
      <c r="CB141">
        <f>CB$2*EXP(- CB$1 * ($B141*_c1+$C141*_c2+$D141*_c3+'Input spectra'!$Y140))</f>
        <v>2.0426605438781591E-3</v>
      </c>
      <c r="CC141">
        <f>CC$2*EXP(- CC$1 * ($B141*_c1+$C141*_c2+$D141*_c3+'Input spectra'!$Y140))</f>
        <v>1.9735973616131293E-3</v>
      </c>
      <c r="CD141">
        <f>CD$2*EXP(- CD$1 * ($B141*_c1+$C141*_c2+$D141*_c3+'Input spectra'!$Y140))</f>
        <v>1.9078487831173715E-3</v>
      </c>
      <c r="CE141">
        <f>CE$2*EXP(- CE$1 * ($B141*_c1+$C141*_c2+$D141*_c3+'Input spectra'!$Y140))</f>
        <v>1.8452002559680141E-3</v>
      </c>
      <c r="CF141">
        <f>CF$2*EXP(- CF$1 * ($B141*_c1+$C141*_c2+$D141*_c3+'Input spectra'!$Y140))</f>
        <v>1.785455165486196E-3</v>
      </c>
      <c r="CG141">
        <f>CG$2*EXP(- CG$1 * ($B141*_c1+$C141*_c2+$D141*_c3+'Input spectra'!$Y140))</f>
        <v>1.7284329636525E-3</v>
      </c>
      <c r="CH141">
        <f>CH$2*EXP(- CH$1 * ($B141*_c1+$C141*_c2+$D141*_c3+'Input spectra'!$Y140))</f>
        <v>1.6739675344780221E-3</v>
      </c>
      <c r="CI141">
        <f>CI$2*EXP(- CI$1 * ($B141*_c1+$C141*_c2+$D141*_c3+'Input spectra'!$Y140))</f>
        <v>1.6219057605631362E-3</v>
      </c>
      <c r="CJ141">
        <f>CJ$2*EXP(- CJ$1 * ($B141*_c1+$C141*_c2+$D141*_c3+'Input spectra'!$Y140))</f>
        <v>1.5721062616412614E-3</v>
      </c>
      <c r="CK141">
        <f>CK$2*EXP(- CK$1 * ($B141*_c1+$C141*_c2+$D141*_c3+'Input spectra'!$Y140))</f>
        <v>1.5244382807917279E-3</v>
      </c>
      <c r="CL141">
        <f>CL$2*EXP(- CL$1 * ($B141*_c1+$C141*_c2+$D141*_c3+'Input spectra'!$Y140))</f>
        <v>1.4787806979683626E-3</v>
      </c>
      <c r="CM141">
        <f>CM$2*EXP(- CM$1 * ($B141*_c1+$C141*_c2+$D141*_c3+'Input spectra'!$Y140))</f>
        <v>1.4350211537229995E-3</v>
      </c>
      <c r="CN141">
        <f>CN$2*EXP(- CN$1 * ($B141*_c1+$C141*_c2+$D141*_c3+'Input spectra'!$Y140))</f>
        <v>1.3930552686552476E-3</v>
      </c>
      <c r="CO141">
        <f>CO$2*EXP(- CO$1 * ($B141*_c1+$C141*_c2+$D141*_c3+'Input spectra'!$Y140))</f>
        <v>1.3527859463074166E-3</v>
      </c>
      <c r="CP141">
        <f>CP$2*EXP(- CP$1 * ($B141*_c1+$C141*_c2+$D141*_c3+'Input spectra'!$Y140))</f>
        <v>1.31412274903709E-3</v>
      </c>
      <c r="CQ141">
        <f>CQ$2*EXP(- CQ$1 * ($B141*_c1+$C141*_c2+$D141*_c3+'Input spectra'!$Y140))</f>
        <v>1.2769813379105836E-3</v>
      </c>
      <c r="CR141">
        <f>CR$2*EXP(- CR$1 * ($B141*_c1+$C141*_c2+$D141*_c3+'Input spectra'!$Y140))</f>
        <v>1.2412829689247556E-3</v>
      </c>
      <c r="CS141">
        <f>CS$2*EXP(- CS$1 * ($B141*_c1+$C141*_c2+$D141*_c3+'Input spectra'!$Y140))</f>
        <v>7.9913779390663152E-4</v>
      </c>
      <c r="CT141">
        <f>CT$2*EXP(- CT$1 * ($B141*_c1+$C141*_c2+$D141*_c3+'Input spectra'!$Y140))</f>
        <v>5.1902265215232743E-4</v>
      </c>
      <c r="CU141">
        <f>CU$2*EXP(- CU$1 * ($B141*_c1+$C141*_c2+$D141*_c3+'Input spectra'!$Y140))</f>
        <v>3.5942252218195466E-4</v>
      </c>
      <c r="CV141">
        <f>CV$2*EXP(- CV$1 * ($B141*_c1+$C141*_c2+$D141*_c3+'Input spectra'!$Y140))</f>
        <v>2.5002112390972526E-4</v>
      </c>
      <c r="CW141">
        <f>CW$2*EXP(- CW$1 * ($B141*_c1+$C141*_c2+$D141*_c3+'Input spectra'!$Y140))</f>
        <v>1.7070629850611784E-4</v>
      </c>
      <c r="CX141">
        <f>CX$2*EXP(- CX$1 * ($B141*_c1+$C141*_c2+$D141*_c3+'Input spectra'!$Y140))</f>
        <v>1.1220738494285333E-4</v>
      </c>
      <c r="CY141">
        <f>CY$2*EXP(- CY$1 * ($B141*_c1+$C141*_c2+$D141*_c3+'Input spectra'!$Y140))</f>
        <v>6.9291699281909163E-5</v>
      </c>
      <c r="CZ141">
        <f>CZ$2*EXP(- CZ$1 * ($B141*_c1+$C141*_c2+$D141*_c3+'Input spectra'!$Y140))</f>
        <v>3.8637312148558984E-5</v>
      </c>
      <c r="DA141">
        <f>DA$2*EXP(- DA$1 * ($B141*_c1+$C141*_c2+$D141*_c3+'Input spectra'!$Y140))</f>
        <v>1.7964885247621494E-5</v>
      </c>
      <c r="DB141">
        <f>DB$2*EXP(- DB$1 * ($B141*_c1+$C141*_c2+$D141*_c3+'Input spectra'!$Y140))</f>
        <v>5.6213584523547473E-6</v>
      </c>
      <c r="DC141">
        <f>DC$2*EXP(- DC$1 * ($B141*_c1+$C141*_c2+$D141*_c3+'Input spectra'!$Y140))</f>
        <v>3.5705512566263673E-7</v>
      </c>
      <c r="DD141">
        <f>DD$2*EXP(- DD$1 * ($B141*_c1+$C141*_c2+$D141*_c3+'Input spectra'!$Y140))</f>
        <v>0</v>
      </c>
      <c r="DE141">
        <f>DE$2*EXP(- DE$1 * ($B141*_c1+$C141*_c2+$D141*_c3+'Input spectra'!$Y140))</f>
        <v>0</v>
      </c>
      <c r="DF141">
        <f>DF$2*EXP(- DF$1 * ($B141*_c1+$C141*_c2+$D141*_c3+'Input spectra'!$Y140))</f>
        <v>0</v>
      </c>
      <c r="DG141">
        <f>DG$2*EXP(- DG$1 * ($B141*_c1+$C141*_c2+$D141*_c3+'Input spectra'!$Y140))</f>
        <v>0</v>
      </c>
      <c r="DH141">
        <f>DH$2*EXP(- DH$1 * ($B141*_c1+$C141*_c2+$D141*_c3+'Input spectra'!$Y140))</f>
        <v>0</v>
      </c>
      <c r="DI141">
        <f>DI$2*EXP(- DI$1 * ($B141*_c1+$C141*_c2+$D141*_c3+'Input spectra'!$Y140))</f>
        <v>0</v>
      </c>
      <c r="DJ141">
        <f>DJ$2*EXP(- DJ$1 * ($B141*_c1+$C141*_c2+$D141*_c3+'Input spectra'!$Y140))</f>
        <v>0</v>
      </c>
      <c r="DK141">
        <f>DK$2*EXP(- DK$1 * ($B141*_c1+$C141*_c2+$D141*_c3+'Input spectra'!$Y140))</f>
        <v>0</v>
      </c>
      <c r="DL141">
        <f>DL$2*EXP(- DL$1 * ($B141*_c1+$C141*_c2+$D141*_c3+'Input spectra'!$Y140))</f>
        <v>0</v>
      </c>
      <c r="DM141">
        <f>DM$2*EXP(- DM$1 * ($B141*_c1+$C141*_c2+$D141*_c3+'Input spectra'!$Y140))</f>
        <v>0</v>
      </c>
      <c r="DN141">
        <f>DN$2*EXP(- DN$1 * ($B141*_c1+$C141*_c2+$D141*_c3+'Input spectra'!$Y140))</f>
        <v>0</v>
      </c>
      <c r="DO141">
        <f>DO$2*EXP(- DO$1 * ($B141*_c1+$C141*_c2+$D141*_c3+'Input spectra'!$Y140))</f>
        <v>0</v>
      </c>
      <c r="DP141">
        <f>DP$2*EXP(- DP$1 * ($B141*_c1+$C141*_c2+$D141*_c3+'Input spectra'!$Y140))</f>
        <v>0</v>
      </c>
      <c r="DQ141">
        <f>DQ$2*EXP(- DQ$1 * ($B141*_c1+$C141*_c2+$D141*_c3+'Input spectra'!$Y140))</f>
        <v>0</v>
      </c>
      <c r="DR141">
        <f>DR$2*EXP(- DR$1 * ($B141*_c1+$C141*_c2+$D141*_c3+'Input spectra'!$Y140))</f>
        <v>0</v>
      </c>
      <c r="DS141">
        <f>DS$2*EXP(- DS$1 * ($B141*_c1+$C141*_c2+$D141*_c3+'Input spectra'!$Y140))</f>
        <v>0</v>
      </c>
      <c r="DT141">
        <f>DT$2*EXP(- DT$1 * ($B141*_c1+$C141*_c2+$D141*_c3+'Input spectra'!$Y140))</f>
        <v>0</v>
      </c>
      <c r="DU141">
        <f>DU$2*EXP(- DU$1 * ($B141*_c1+$C141*_c2+$D141*_c3+'Input spectra'!$Y140))</f>
        <v>0</v>
      </c>
      <c r="DV141">
        <f>DV$2*EXP(- DV$1 * ($B141*_c1+$C141*_c2+$D141*_c3+'Input spectra'!$Y140))</f>
        <v>0</v>
      </c>
      <c r="DW141">
        <f>DW$2*EXP(- DW$1 * ($B141*_c1+$C141*_c2+$D141*_c3+'Input spectra'!$Y140))</f>
        <v>0</v>
      </c>
      <c r="DX141">
        <f>DX$2*EXP(- DX$1 * ($B141*_c1+$C141*_c2+$D141*_c3+'Input spectra'!$Y140))</f>
        <v>0</v>
      </c>
      <c r="DY141">
        <f>DY$2*EXP(- DY$1 * ($B141*_c1+$C141*_c2+$D141*_c3+'Input spectra'!$Y140))</f>
        <v>0</v>
      </c>
      <c r="DZ141">
        <f>DZ$2*EXP(- DZ$1 * ($B141*_c1+$C141*_c2+$D141*_c3+'Input spectra'!$Y140))</f>
        <v>0</v>
      </c>
      <c r="EA141">
        <f>EA$2*EXP(- EA$1 * ($B141*_c1+$C141*_c2+$D141*_c3+'Input spectra'!$Y140))</f>
        <v>0</v>
      </c>
      <c r="EB141">
        <f>EB$2*EXP(- EB$1 * ($B141*_c1+$C141*_c2+$D141*_c3+'Input spectra'!$Y140))</f>
        <v>0</v>
      </c>
      <c r="EC141">
        <f>EC$2*EXP(- EC$1 * ($B141*_c1+$C141*_c2+$D141*_c3+'Input spectra'!$Y140))</f>
        <v>0</v>
      </c>
      <c r="ED141">
        <f>ED$2*EXP(- ED$1 * ($B141*_c1+$C141*_c2+$D141*_c3+'Input spectra'!$Y140))</f>
        <v>0</v>
      </c>
      <c r="EE141">
        <f>EE$2*EXP(- EE$1 * ($B141*_c1+$C141*_c2+$D141*_c3+'Input spectra'!$Y140))</f>
        <v>0</v>
      </c>
      <c r="EF141">
        <f>EF$2*EXP(- EF$1 * ($B141*_c1+$C141*_c2+$D141*_c3+'Input spectra'!$Y140))</f>
        <v>0</v>
      </c>
      <c r="EG141">
        <f>EG$2*EXP(- EG$1 * ($B141*_c1+$C141*_c2+$D141*_c3+'Input spectra'!$Y140))</f>
        <v>0</v>
      </c>
      <c r="EH141">
        <f>EH$2*EXP(- EH$1 * ($B141*_c1+$C141*_c2+$D141*_c3+'Input spectra'!$Y140))</f>
        <v>0</v>
      </c>
      <c r="EI141">
        <f>EI$2*EXP(- EI$1 * ($B141*_c1+$C141*_c2+$D141*_c3+'Input spectra'!$Y140))</f>
        <v>0</v>
      </c>
      <c r="EJ141">
        <f>EJ$2*EXP(- EJ$1 * ($B141*_c1+$C141*_c2+$D141*_c3+'Input spectra'!$Y140))</f>
        <v>0</v>
      </c>
      <c r="EK141">
        <f>EK$2*EXP(- EK$1 * ($B141*_c1+$C141*_c2+$D141*_c3+'Input spectra'!$Y140))</f>
        <v>0</v>
      </c>
      <c r="EL141">
        <f>EL$2*EXP(- EL$1 * ($B141*_c1+$C141*_c2+$D141*_c3+'Input spectra'!$Y140))</f>
        <v>0</v>
      </c>
      <c r="EM141">
        <f>EM$2*EXP(- EM$1 * ($B141*_c1+$C141*_c2+$D141*_c3+'Input spectra'!$Y140))</f>
        <v>0</v>
      </c>
      <c r="EN141">
        <f>EN$2*EXP(- EN$1 * ($B141*_c1+$C141*_c2+$D141*_c3+'Input spectra'!$Y140))</f>
        <v>0</v>
      </c>
      <c r="EO141">
        <f>EO$2*EXP(- EO$1 * ($B141*_c1+$C141*_c2+$D141*_c3+'Input spectra'!$Y140))</f>
        <v>0</v>
      </c>
      <c r="EP141">
        <f>EP$2*EXP(- EP$1 * ($B141*_c1+$C141*_c2+$D141*_c3+'Input spectra'!$Y140))</f>
        <v>0</v>
      </c>
      <c r="EQ141">
        <f>EQ$2*EXP(- EQ$1 * ($B141*_c1+$C141*_c2+$D141*_c3+'Input spectra'!$Y140))</f>
        <v>0</v>
      </c>
      <c r="ER141">
        <f>ER$2*EXP(- ER$1 * ($B141*_c1+$C141*_c2+$D141*_c3+'Input spectra'!$Y140))</f>
        <v>0</v>
      </c>
      <c r="ES141">
        <f>ES$2*EXP(- ES$1 * ($B141*_c1+$C141*_c2+$D141*_c3+'Input spectra'!$Y140))</f>
        <v>0</v>
      </c>
      <c r="ET141">
        <f>ET$2*EXP(- ET$1 * ($B141*_c1+$C141*_c2+$D141*_c3+'Input spectra'!$Y140))</f>
        <v>0</v>
      </c>
      <c r="EU141">
        <f>EU$2*EXP(- EU$1 * ($B141*_c1+$C141*_c2+$D141*_c3+'Input spectra'!$Y140))</f>
        <v>0</v>
      </c>
      <c r="EV141">
        <f>EV$2*EXP(- EV$1 * ($B141*_c1+$C141*_c2+$D141*_c3+'Input spectra'!$Y140))</f>
        <v>0</v>
      </c>
      <c r="EW141">
        <f>EW$2*EXP(- EW$1 * ($B141*_c1+$C141*_c2+$D141*_c3+'Input spectra'!$Y140))</f>
        <v>0</v>
      </c>
      <c r="EX141">
        <f>EX$2*EXP(- EX$1 * ($B141*_c1+$C141*_c2+$D141*_c3+'Input spectra'!$Y140))</f>
        <v>0</v>
      </c>
      <c r="EY141">
        <f>EY$2*EXP(- EY$1 * ($B141*_c1+$C141*_c2+$D141*_c3+'Input spectra'!$Y140))</f>
        <v>0</v>
      </c>
      <c r="FA141">
        <f t="shared" si="2"/>
        <v>0.87996013674257678</v>
      </c>
      <c r="FD141">
        <f>(1-EXP(-($B141*_c1+$C141*_c2+$D141*_c3+'Input spectra'!$Y140)*_t))/2</f>
        <v>1.1111327807354021E-2</v>
      </c>
      <c r="FE141">
        <f>LN(1-FD141)/(-($B141*_c1+$C141*_c2+$D141*_c3+'Input spectra'!$Y140))</f>
        <v>0.24859544836320704</v>
      </c>
    </row>
    <row r="142" spans="1:161" x14ac:dyDescent="0.25">
      <c r="A142">
        <v>975</v>
      </c>
      <c r="B142">
        <f>'Input spectra'!B141</f>
        <v>0</v>
      </c>
      <c r="C142">
        <f>'Input spectra'!D141</f>
        <v>0</v>
      </c>
      <c r="D142">
        <f>'Input spectra'!F141</f>
        <v>0</v>
      </c>
      <c r="E142">
        <f>E$2*EXP(- E$1 * ($B142*_c1+$C142*_c2+$D142*_c3+'Input spectra'!$Y141))</f>
        <v>2.0653927966864227E-2</v>
      </c>
      <c r="F142">
        <f>F$2*EXP(- F$1 * ($B142*_c1+$C142*_c2+$D142*_c3+'Input spectra'!$Y141))</f>
        <v>2.0411672217608097E-2</v>
      </c>
      <c r="G142">
        <f>G$2*EXP(- G$1 * ($B142*_c1+$C142*_c2+$D142*_c3+'Input spectra'!$Y141))</f>
        <v>2.0171172351345752E-2</v>
      </c>
      <c r="H142">
        <f>H$2*EXP(- H$1 * ($B142*_c1+$C142*_c2+$D142*_c3+'Input spectra'!$Y141))</f>
        <v>1.9932417498412906E-2</v>
      </c>
      <c r="I142">
        <f>I$2*EXP(- I$1 * ($B142*_c1+$C142*_c2+$D142*_c3+'Input spectra'!$Y141))</f>
        <v>1.9695396851292252E-2</v>
      </c>
      <c r="J142">
        <f>J$2*EXP(- J$1 * ($B142*_c1+$C142*_c2+$D142*_c3+'Input spectra'!$Y141))</f>
        <v>1.9460099664274821E-2</v>
      </c>
      <c r="K142">
        <f>K$2*EXP(- K$1 * ($B142*_c1+$C142*_c2+$D142*_c3+'Input spectra'!$Y141))</f>
        <v>1.9226515253123092E-2</v>
      </c>
      <c r="L142">
        <f>L$2*EXP(- L$1 * ($B142*_c1+$C142*_c2+$D142*_c3+'Input spectra'!$Y141))</f>
        <v>1.8994632994735892E-2</v>
      </c>
      <c r="M142">
        <f>M$2*EXP(- M$1 * ($B142*_c1+$C142*_c2+$D142*_c3+'Input spectra'!$Y141))</f>
        <v>1.8764442326815088E-2</v>
      </c>
      <c r="N142">
        <f>N$2*EXP(- N$1 * ($B142*_c1+$C142*_c2+$D142*_c3+'Input spectra'!$Y141))</f>
        <v>1.8535932747534008E-2</v>
      </c>
      <c r="O142">
        <f>O$2*EXP(- O$1 * ($B142*_c1+$C142*_c2+$D142*_c3+'Input spectra'!$Y141))</f>
        <v>1.8309093815207622E-2</v>
      </c>
      <c r="P142">
        <f>P$2*EXP(- P$1 * ($B142*_c1+$C142*_c2+$D142*_c3+'Input spectra'!$Y141))</f>
        <v>1.8083915147964459E-2</v>
      </c>
      <c r="Q142">
        <f>Q$2*EXP(- Q$1 * ($B142*_c1+$C142*_c2+$D142*_c3+'Input spectra'!$Y141))</f>
        <v>1.7860386423420284E-2</v>
      </c>
      <c r="R142">
        <f>R$2*EXP(- R$1 * ($B142*_c1+$C142*_c2+$D142*_c3+'Input spectra'!$Y141))</f>
        <v>1.7638497378353459E-2</v>
      </c>
      <c r="S142">
        <f>S$2*EXP(- S$1 * ($B142*_c1+$C142*_c2+$D142*_c3+'Input spectra'!$Y141))</f>
        <v>1.7418237808382045E-2</v>
      </c>
      <c r="T142">
        <f>T$2*EXP(- T$1 * ($B142*_c1+$C142*_c2+$D142*_c3+'Input spectra'!$Y141))</f>
        <v>1.7199597567642597E-2</v>
      </c>
      <c r="U142">
        <f>U$2*EXP(- U$1 * ($B142*_c1+$C142*_c2+$D142*_c3+'Input spectra'!$Y141))</f>
        <v>1.6982566568470681E-2</v>
      </c>
      <c r="V142">
        <f>V$2*EXP(- V$1 * ($B142*_c1+$C142*_c2+$D142*_c3+'Input spectra'!$Y141))</f>
        <v>1.6767134781083017E-2</v>
      </c>
      <c r="W142">
        <f>W$2*EXP(- W$1 * ($B142*_c1+$C142*_c2+$D142*_c3+'Input spectra'!$Y141))</f>
        <v>1.6553292233261394E-2</v>
      </c>
      <c r="X142">
        <f>X$2*EXP(- X$1 * ($B142*_c1+$C142*_c2+$D142*_c3+'Input spectra'!$Y141))</f>
        <v>1.6341029010038168E-2</v>
      </c>
      <c r="Y142">
        <f>Y$2*EXP(- Y$1 * ($B142*_c1+$C142*_c2+$D142*_c3+'Input spectra'!$Y141))</f>
        <v>1.6130335253383483E-2</v>
      </c>
      <c r="Z142">
        <f>Z$2*EXP(- Z$1 * ($B142*_c1+$C142*_c2+$D142*_c3+'Input spectra'!$Y141))</f>
        <v>1.5921201161894102E-2</v>
      </c>
      <c r="AA142">
        <f>AA$2*EXP(- AA$1 * ($B142*_c1+$C142*_c2+$D142*_c3+'Input spectra'!$Y141))</f>
        <v>1.571361699048392E-2</v>
      </c>
      <c r="AB142">
        <f>AB$2*EXP(- AB$1 * ($B142*_c1+$C142*_c2+$D142*_c3+'Input spectra'!$Y141))</f>
        <v>1.5507573050076086E-2</v>
      </c>
      <c r="AC142">
        <f>AC$2*EXP(- AC$1 * ($B142*_c1+$C142*_c2+$D142*_c3+'Input spectra'!$Y141))</f>
        <v>1.5303059707296772E-2</v>
      </c>
      <c r="AD142">
        <f>AD$2*EXP(- AD$1 * ($B142*_c1+$C142*_c2+$D142*_c3+'Input spectra'!$Y141))</f>
        <v>1.5100067384170556E-2</v>
      </c>
      <c r="AE142">
        <f>AE$2*EXP(- AE$1 * ($B142*_c1+$C142*_c2+$D142*_c3+'Input spectra'!$Y141))</f>
        <v>1.4898586557817393E-2</v>
      </c>
      <c r="AF142">
        <f>AF$2*EXP(- AF$1 * ($B142*_c1+$C142*_c2+$D142*_c3+'Input spectra'!$Y141))</f>
        <v>1.469860776015124E-2</v>
      </c>
      <c r="AG142">
        <f>AG$2*EXP(- AG$1 * ($B142*_c1+$C142*_c2+$D142*_c3+'Input spectra'!$Y141))</f>
        <v>1.4500121577580223E-2</v>
      </c>
      <c r="AH142">
        <f>AH$2*EXP(- AH$1 * ($B142*_c1+$C142*_c2+$D142*_c3+'Input spectra'!$Y141))</f>
        <v>1.4303118650708426E-2</v>
      </c>
      <c r="AI142">
        <f>AI$2*EXP(- AI$1 * ($B142*_c1+$C142*_c2+$D142*_c3+'Input spectra'!$Y141))</f>
        <v>1.4107589674039234E-2</v>
      </c>
      <c r="AJ142">
        <f>AJ$2*EXP(- AJ$1 * ($B142*_c1+$C142*_c2+$D142*_c3+'Input spectra'!$Y141))</f>
        <v>1.3913525395680275E-2</v>
      </c>
      <c r="AK142">
        <f>AK$2*EXP(- AK$1 * ($B142*_c1+$C142*_c2+$D142*_c3+'Input spectra'!$Y141))</f>
        <v>1.3720916617049888E-2</v>
      </c>
      <c r="AL142">
        <f>AL$2*EXP(- AL$1 * ($B142*_c1+$C142*_c2+$D142*_c3+'Input spectra'!$Y141))</f>
        <v>1.3529754192585173E-2</v>
      </c>
      <c r="AM142">
        <f>AM$2*EXP(- AM$1 * ($B142*_c1+$C142*_c2+$D142*_c3+'Input spectra'!$Y141))</f>
        <v>1.3340029029451578E-2</v>
      </c>
      <c r="AN142">
        <f>AN$2*EXP(- AN$1 * ($B142*_c1+$C142*_c2+$D142*_c3+'Input spectra'!$Y141))</f>
        <v>1.3151732087254026E-2</v>
      </c>
      <c r="AO142">
        <f>AO$2*EXP(- AO$1 * ($B142*_c1+$C142*_c2+$D142*_c3+'Input spectra'!$Y141))</f>
        <v>1.2964854377749555E-2</v>
      </c>
      <c r="AP142">
        <f>AP$2*EXP(- AP$1 * ($B142*_c1+$C142*_c2+$D142*_c3+'Input spectra'!$Y141))</f>
        <v>1.2779386964561516E-2</v>
      </c>
      <c r="AQ142">
        <f>AQ$2*EXP(- AQ$1 * ($B142*_c1+$C142*_c2+$D142*_c3+'Input spectra'!$Y141))</f>
        <v>1.2595320962895248E-2</v>
      </c>
      <c r="AR142">
        <f>AR$2*EXP(- AR$1 * ($B142*_c1+$C142*_c2+$D142*_c3+'Input spectra'!$Y141))</f>
        <v>1.2412647539255276E-2</v>
      </c>
      <c r="AS142">
        <f>AS$2*EXP(- AS$1 * ($B142*_c1+$C142*_c2+$D142*_c3+'Input spectra'!$Y141))</f>
        <v>1.2231357911164019E-2</v>
      </c>
      <c r="AT142">
        <f>AT$2*EXP(- AT$1 * ($B142*_c1+$C142*_c2+$D142*_c3+'Input spectra'!$Y141))</f>
        <v>1.2051443346881968E-2</v>
      </c>
      <c r="AU142">
        <f>AU$2*EXP(- AU$1 * ($B142*_c1+$C142*_c2+$D142*_c3+'Input spectra'!$Y141))</f>
        <v>1.187289516512934E-2</v>
      </c>
      <c r="AV142">
        <f>AV$2*EXP(- AV$1 * ($B142*_c1+$C142*_c2+$D142*_c3+'Input spectra'!$Y141))</f>
        <v>1.169570473480926E-2</v>
      </c>
      <c r="AW142">
        <f>AW$2*EXP(- AW$1 * ($B142*_c1+$C142*_c2+$D142*_c3+'Input spectra'!$Y141))</f>
        <v>1.1519863474732338E-2</v>
      </c>
      <c r="AX142">
        <f>AX$2*EXP(- AX$1 * ($B142*_c1+$C142*_c2+$D142*_c3+'Input spectra'!$Y141))</f>
        <v>1.1345362853342764E-2</v>
      </c>
      <c r="AY142">
        <f>AY$2*EXP(- AY$1 * ($B142*_c1+$C142*_c2+$D142*_c3+'Input spectra'!$Y141))</f>
        <v>1.0085102211548824E-2</v>
      </c>
      <c r="AZ142">
        <f>AZ$2*EXP(- AZ$1 * ($B142*_c1+$C142*_c2+$D142*_c3+'Input spectra'!$Y141))</f>
        <v>8.6173236515875769E-3</v>
      </c>
      <c r="BA142">
        <f>BA$2*EXP(- BA$1 * ($B142*_c1+$C142*_c2+$D142*_c3+'Input spectra'!$Y141))</f>
        <v>7.7571030377837514E-3</v>
      </c>
      <c r="BB142">
        <f>BB$2*EXP(- BB$1 * ($B142*_c1+$C142*_c2+$D142*_c3+'Input spectra'!$Y141))</f>
        <v>7.1055631445888475E-3</v>
      </c>
      <c r="BC142">
        <f>BC$2*EXP(- BC$1 * ($B142*_c1+$C142*_c2+$D142*_c3+'Input spectra'!$Y141))</f>
        <v>6.5732247159525853E-3</v>
      </c>
      <c r="BD142">
        <f>BD$2*EXP(- BD$1 * ($B142*_c1+$C142*_c2+$D142*_c3+'Input spectra'!$Y141))</f>
        <v>6.1213038157106004E-3</v>
      </c>
      <c r="BE142">
        <f>BE$2*EXP(- BE$1 * ($B142*_c1+$C142*_c2+$D142*_c3+'Input spectra'!$Y141))</f>
        <v>5.7285505050578486E-3</v>
      </c>
      <c r="BF142">
        <f>BF$2*EXP(- BF$1 * ($B142*_c1+$C142*_c2+$D142*_c3+'Input spectra'!$Y141))</f>
        <v>5.3817184199863545E-3</v>
      </c>
      <c r="BG142">
        <f>BG$2*EXP(- BG$1 * ($B142*_c1+$C142*_c2+$D142*_c3+'Input spectra'!$Y141))</f>
        <v>5.0718391835696507E-3</v>
      </c>
      <c r="BH142">
        <f>BH$2*EXP(- BH$1 * ($B142*_c1+$C142*_c2+$D142*_c3+'Input spectra'!$Y141))</f>
        <v>4.7924813427033669E-3</v>
      </c>
      <c r="BI142">
        <f>BI$2*EXP(- BI$1 * ($B142*_c1+$C142*_c2+$D142*_c3+'Input spectra'!$Y141))</f>
        <v>4.5388335039743362E-3</v>
      </c>
      <c r="BJ142">
        <f>BJ$2*EXP(- BJ$1 * ($B142*_c1+$C142*_c2+$D142*_c3+'Input spectra'!$Y141))</f>
        <v>4.3071779487257556E-3</v>
      </c>
      <c r="BK142">
        <f>BK$2*EXP(- BK$1 * ($B142*_c1+$C142*_c2+$D142*_c3+'Input spectra'!$Y141))</f>
        <v>4.0945679155829874E-3</v>
      </c>
      <c r="BL142">
        <f>BL$2*EXP(- BL$1 * ($B142*_c1+$C142*_c2+$D142*_c3+'Input spectra'!$Y141))</f>
        <v>3.8986192416783205E-3</v>
      </c>
      <c r="BM142">
        <f>BM$2*EXP(- BM$1 * ($B142*_c1+$C142*_c2+$D142*_c3+'Input spectra'!$Y141))</f>
        <v>3.7173700876052145E-3</v>
      </c>
      <c r="BN142">
        <f>BN$2*EXP(- BN$1 * ($B142*_c1+$C142*_c2+$D142*_c3+'Input spectra'!$Y141))</f>
        <v>3.5491831769790165E-3</v>
      </c>
      <c r="BO142">
        <f>BO$2*EXP(- BO$1 * ($B142*_c1+$C142*_c2+$D142*_c3+'Input spectra'!$Y141))</f>
        <v>3.3926756586114761E-3</v>
      </c>
      <c r="BP142">
        <f>BP$2*EXP(- BP$1 * ($B142*_c1+$C142*_c2+$D142*_c3+'Input spectra'!$Y141))</f>
        <v>3.2466675277816499E-3</v>
      </c>
      <c r="BQ142">
        <f>BQ$2*EXP(- BQ$1 * ($B142*_c1+$C142*_c2+$D142*_c3+'Input spectra'!$Y141))</f>
        <v>3.1101428804429379E-3</v>
      </c>
      <c r="BR142">
        <f>BR$2*EXP(- BR$1 * ($B142*_c1+$C142*_c2+$D142*_c3+'Input spectra'!$Y141))</f>
        <v>2.9822202645376937E-3</v>
      </c>
      <c r="BS142">
        <f>BS$2*EXP(- BS$1 * ($B142*_c1+$C142*_c2+$D142*_c3+'Input spectra'!$Y141))</f>
        <v>2.8621296220163244E-3</v>
      </c>
      <c r="BT142">
        <f>BT$2*EXP(- BT$1 * ($B142*_c1+$C142*_c2+$D142*_c3+'Input spectra'!$Y141))</f>
        <v>2.7491940982043803E-3</v>
      </c>
      <c r="BU142">
        <f>BU$2*EXP(- BU$1 * ($B142*_c1+$C142*_c2+$D142*_c3+'Input spectra'!$Y141))</f>
        <v>2.6428155075413256E-3</v>
      </c>
      <c r="BV142">
        <f>BV$2*EXP(- BV$1 * ($B142*_c1+$C142*_c2+$D142*_c3+'Input spectra'!$Y141))</f>
        <v>2.5424625881146465E-3</v>
      </c>
      <c r="BW142">
        <f>BW$2*EXP(- BW$1 * ($B142*_c1+$C142*_c2+$D142*_c3+'Input spectra'!$Y141))</f>
        <v>2.4476614125423846E-3</v>
      </c>
      <c r="BX142">
        <f>BX$2*EXP(- BX$1 * ($B142*_c1+$C142*_c2+$D142*_c3+'Input spectra'!$Y141))</f>
        <v>2.3579874868829495E-3</v>
      </c>
      <c r="BY142">
        <f>BY$2*EXP(- BY$1 * ($B142*_c1+$C142*_c2+$D142*_c3+'Input spectra'!$Y141))</f>
        <v>2.2730591858271068E-3</v>
      </c>
      <c r="BZ142">
        <f>BZ$2*EXP(- BZ$1 * ($B142*_c1+$C142*_c2+$D142*_c3+'Input spectra'!$Y141))</f>
        <v>2.1925322565495274E-3</v>
      </c>
      <c r="CA142">
        <f>CA$2*EXP(- CA$1 * ($B142*_c1+$C142*_c2+$D142*_c3+'Input spectra'!$Y141))</f>
        <v>2.1160951851839061E-3</v>
      </c>
      <c r="CB142">
        <f>CB$2*EXP(- CB$1 * ($B142*_c1+$C142*_c2+$D142*_c3+'Input spectra'!$Y141))</f>
        <v>2.0434652655738528E-3</v>
      </c>
      <c r="CC142">
        <f>CC$2*EXP(- CC$1 * ($B142*_c1+$C142*_c2+$D142*_c3+'Input spectra'!$Y141))</f>
        <v>1.9743852442603137E-3</v>
      </c>
      <c r="CD142">
        <f>CD$2*EXP(- CD$1 * ($B142*_c1+$C142*_c2+$D142*_c3+'Input spectra'!$Y141))</f>
        <v>1.9086204417201587E-3</v>
      </c>
      <c r="CE142">
        <f>CE$2*EXP(- CE$1 * ($B142*_c1+$C142*_c2+$D142*_c3+'Input spectra'!$Y141))</f>
        <v>1.845956269862073E-3</v>
      </c>
      <c r="CF142">
        <f>CF$2*EXP(- CF$1 * ($B142*_c1+$C142*_c2+$D142*_c3+'Input spectra'!$Y141))</f>
        <v>1.786196081274033E-3</v>
      </c>
      <c r="CG142">
        <f>CG$2*EXP(- CG$1 * ($B142*_c1+$C142*_c2+$D142*_c3+'Input spectra'!$Y141))</f>
        <v>1.7291592978236191E-3</v>
      </c>
      <c r="CH142">
        <f>CH$2*EXP(- CH$1 * ($B142*_c1+$C142*_c2+$D142*_c3+'Input spectra'!$Y141))</f>
        <v>1.6746797757555959E-3</v>
      </c>
      <c r="CI142">
        <f>CI$2*EXP(- CI$1 * ($B142*_c1+$C142*_c2+$D142*_c3+'Input spectra'!$Y141))</f>
        <v>1.6226043720123208E-3</v>
      </c>
      <c r="CJ142">
        <f>CJ$2*EXP(- CJ$1 * ($B142*_c1+$C142*_c2+$D142*_c3+'Input spectra'!$Y141))</f>
        <v>1.5727916825689578E-3</v>
      </c>
      <c r="CK142">
        <f>CK$2*EXP(- CK$1 * ($B142*_c1+$C142*_c2+$D142*_c3+'Input spectra'!$Y141))</f>
        <v>1.525110928463189E-3</v>
      </c>
      <c r="CL142">
        <f>CL$2*EXP(- CL$1 * ($B142*_c1+$C142*_c2+$D142*_c3+'Input spectra'!$Y141))</f>
        <v>1.479440969162381E-3</v>
      </c>
      <c r="CM142">
        <f>CM$2*EXP(- CM$1 * ($B142*_c1+$C142*_c2+$D142*_c3+'Input spectra'!$Y141))</f>
        <v>1.4356694261443677E-3</v>
      </c>
      <c r="CN142">
        <f>CN$2*EXP(- CN$1 * ($B142*_c1+$C142*_c2+$D142*_c3+'Input spectra'!$Y141))</f>
        <v>1.3936919022206132E-3</v>
      </c>
      <c r="CO142">
        <f>CO$2*EXP(- CO$1 * ($B142*_c1+$C142*_c2+$D142*_c3+'Input spectra'!$Y141))</f>
        <v>1.3534112843185066E-3</v>
      </c>
      <c r="CP142">
        <f>CP$2*EXP(- CP$1 * ($B142*_c1+$C142*_c2+$D142*_c3+'Input spectra'!$Y141))</f>
        <v>1.314737119253447E-3</v>
      </c>
      <c r="CQ142">
        <f>CQ$2*EXP(- CQ$1 * ($B142*_c1+$C142*_c2+$D142*_c3+'Input spectra'!$Y141))</f>
        <v>1.2775850535324085E-3</v>
      </c>
      <c r="CR142">
        <f>CR$2*EXP(- CR$1 * ($B142*_c1+$C142*_c2+$D142*_c3+'Input spectra'!$Y141))</f>
        <v>1.2418763294951285E-3</v>
      </c>
      <c r="CS142">
        <f>CS$2*EXP(- CS$1 * ($B142*_c1+$C142*_c2+$D142*_c3+'Input spectra'!$Y141))</f>
        <v>7.9952399823135468E-4</v>
      </c>
      <c r="CT142">
        <f>CT$2*EXP(- CT$1 * ($B142*_c1+$C142*_c2+$D142*_c3+'Input spectra'!$Y141))</f>
        <v>5.1927621057213877E-4</v>
      </c>
      <c r="CU142">
        <f>CU$2*EXP(- CU$1 * ($B142*_c1+$C142*_c2+$D142*_c3+'Input spectra'!$Y141))</f>
        <v>3.5959999958163269E-4</v>
      </c>
      <c r="CV142">
        <f>CV$2*EXP(- CV$1 * ($B142*_c1+$C142*_c2+$D142*_c3+'Input spectra'!$Y141))</f>
        <v>2.5014589425153671E-4</v>
      </c>
      <c r="CW142">
        <f>CW$2*EXP(- CW$1 * ($B142*_c1+$C142*_c2+$D142*_c3+'Input spectra'!$Y141))</f>
        <v>1.7079238459466676E-4</v>
      </c>
      <c r="CX142">
        <f>CX$2*EXP(- CX$1 * ($B142*_c1+$C142*_c2+$D142*_c3+'Input spectra'!$Y141))</f>
        <v>1.1226455998753942E-4</v>
      </c>
      <c r="CY142">
        <f>CY$2*EXP(- CY$1 * ($B142*_c1+$C142*_c2+$D142*_c3+'Input spectra'!$Y141))</f>
        <v>6.9327370814237005E-5</v>
      </c>
      <c r="CZ142">
        <f>CZ$2*EXP(- CZ$1 * ($B142*_c1+$C142*_c2+$D142*_c3+'Input spectra'!$Y141))</f>
        <v>3.8657405747033146E-5</v>
      </c>
      <c r="DA142">
        <f>DA$2*EXP(- DA$1 * ($B142*_c1+$C142*_c2+$D142*_c3+'Input spectra'!$Y141))</f>
        <v>1.7974322405190667E-5</v>
      </c>
      <c r="DB142">
        <f>DB$2*EXP(- DB$1 * ($B142*_c1+$C142*_c2+$D142*_c3+'Input spectra'!$Y141))</f>
        <v>5.6243409530437682E-6</v>
      </c>
      <c r="DC142">
        <f>DC$2*EXP(- DC$1 * ($B142*_c1+$C142*_c2+$D142*_c3+'Input spectra'!$Y141))</f>
        <v>3.5724644306855118E-7</v>
      </c>
      <c r="DD142">
        <f>DD$2*EXP(- DD$1 * ($B142*_c1+$C142*_c2+$D142*_c3+'Input spectra'!$Y141))</f>
        <v>0</v>
      </c>
      <c r="DE142">
        <f>DE$2*EXP(- DE$1 * ($B142*_c1+$C142*_c2+$D142*_c3+'Input spectra'!$Y141))</f>
        <v>0</v>
      </c>
      <c r="DF142">
        <f>DF$2*EXP(- DF$1 * ($B142*_c1+$C142*_c2+$D142*_c3+'Input spectra'!$Y141))</f>
        <v>0</v>
      </c>
      <c r="DG142">
        <f>DG$2*EXP(- DG$1 * ($B142*_c1+$C142*_c2+$D142*_c3+'Input spectra'!$Y141))</f>
        <v>0</v>
      </c>
      <c r="DH142">
        <f>DH$2*EXP(- DH$1 * ($B142*_c1+$C142*_c2+$D142*_c3+'Input spectra'!$Y141))</f>
        <v>0</v>
      </c>
      <c r="DI142">
        <f>DI$2*EXP(- DI$1 * ($B142*_c1+$C142*_c2+$D142*_c3+'Input spectra'!$Y141))</f>
        <v>0</v>
      </c>
      <c r="DJ142">
        <f>DJ$2*EXP(- DJ$1 * ($B142*_c1+$C142*_c2+$D142*_c3+'Input spectra'!$Y141))</f>
        <v>0</v>
      </c>
      <c r="DK142">
        <f>DK$2*EXP(- DK$1 * ($B142*_c1+$C142*_c2+$D142*_c3+'Input spectra'!$Y141))</f>
        <v>0</v>
      </c>
      <c r="DL142">
        <f>DL$2*EXP(- DL$1 * ($B142*_c1+$C142*_c2+$D142*_c3+'Input spectra'!$Y141))</f>
        <v>0</v>
      </c>
      <c r="DM142">
        <f>DM$2*EXP(- DM$1 * ($B142*_c1+$C142*_c2+$D142*_c3+'Input spectra'!$Y141))</f>
        <v>0</v>
      </c>
      <c r="DN142">
        <f>DN$2*EXP(- DN$1 * ($B142*_c1+$C142*_c2+$D142*_c3+'Input spectra'!$Y141))</f>
        <v>0</v>
      </c>
      <c r="DO142">
        <f>DO$2*EXP(- DO$1 * ($B142*_c1+$C142*_c2+$D142*_c3+'Input spectra'!$Y141))</f>
        <v>0</v>
      </c>
      <c r="DP142">
        <f>DP$2*EXP(- DP$1 * ($B142*_c1+$C142*_c2+$D142*_c3+'Input spectra'!$Y141))</f>
        <v>0</v>
      </c>
      <c r="DQ142">
        <f>DQ$2*EXP(- DQ$1 * ($B142*_c1+$C142*_c2+$D142*_c3+'Input spectra'!$Y141))</f>
        <v>0</v>
      </c>
      <c r="DR142">
        <f>DR$2*EXP(- DR$1 * ($B142*_c1+$C142*_c2+$D142*_c3+'Input spectra'!$Y141))</f>
        <v>0</v>
      </c>
      <c r="DS142">
        <f>DS$2*EXP(- DS$1 * ($B142*_c1+$C142*_c2+$D142*_c3+'Input spectra'!$Y141))</f>
        <v>0</v>
      </c>
      <c r="DT142">
        <f>DT$2*EXP(- DT$1 * ($B142*_c1+$C142*_c2+$D142*_c3+'Input spectra'!$Y141))</f>
        <v>0</v>
      </c>
      <c r="DU142">
        <f>DU$2*EXP(- DU$1 * ($B142*_c1+$C142*_c2+$D142*_c3+'Input spectra'!$Y141))</f>
        <v>0</v>
      </c>
      <c r="DV142">
        <f>DV$2*EXP(- DV$1 * ($B142*_c1+$C142*_c2+$D142*_c3+'Input spectra'!$Y141))</f>
        <v>0</v>
      </c>
      <c r="DW142">
        <f>DW$2*EXP(- DW$1 * ($B142*_c1+$C142*_c2+$D142*_c3+'Input spectra'!$Y141))</f>
        <v>0</v>
      </c>
      <c r="DX142">
        <f>DX$2*EXP(- DX$1 * ($B142*_c1+$C142*_c2+$D142*_c3+'Input spectra'!$Y141))</f>
        <v>0</v>
      </c>
      <c r="DY142">
        <f>DY$2*EXP(- DY$1 * ($B142*_c1+$C142*_c2+$D142*_c3+'Input spectra'!$Y141))</f>
        <v>0</v>
      </c>
      <c r="DZ142">
        <f>DZ$2*EXP(- DZ$1 * ($B142*_c1+$C142*_c2+$D142*_c3+'Input spectra'!$Y141))</f>
        <v>0</v>
      </c>
      <c r="EA142">
        <f>EA$2*EXP(- EA$1 * ($B142*_c1+$C142*_c2+$D142*_c3+'Input spectra'!$Y141))</f>
        <v>0</v>
      </c>
      <c r="EB142">
        <f>EB$2*EXP(- EB$1 * ($B142*_c1+$C142*_c2+$D142*_c3+'Input spectra'!$Y141))</f>
        <v>0</v>
      </c>
      <c r="EC142">
        <f>EC$2*EXP(- EC$1 * ($B142*_c1+$C142*_c2+$D142*_c3+'Input spectra'!$Y141))</f>
        <v>0</v>
      </c>
      <c r="ED142">
        <f>ED$2*EXP(- ED$1 * ($B142*_c1+$C142*_c2+$D142*_c3+'Input spectra'!$Y141))</f>
        <v>0</v>
      </c>
      <c r="EE142">
        <f>EE$2*EXP(- EE$1 * ($B142*_c1+$C142*_c2+$D142*_c3+'Input spectra'!$Y141))</f>
        <v>0</v>
      </c>
      <c r="EF142">
        <f>EF$2*EXP(- EF$1 * ($B142*_c1+$C142*_c2+$D142*_c3+'Input spectra'!$Y141))</f>
        <v>0</v>
      </c>
      <c r="EG142">
        <f>EG$2*EXP(- EG$1 * ($B142*_c1+$C142*_c2+$D142*_c3+'Input spectra'!$Y141))</f>
        <v>0</v>
      </c>
      <c r="EH142">
        <f>EH$2*EXP(- EH$1 * ($B142*_c1+$C142*_c2+$D142*_c3+'Input spectra'!$Y141))</f>
        <v>0</v>
      </c>
      <c r="EI142">
        <f>EI$2*EXP(- EI$1 * ($B142*_c1+$C142*_c2+$D142*_c3+'Input spectra'!$Y141))</f>
        <v>0</v>
      </c>
      <c r="EJ142">
        <f>EJ$2*EXP(- EJ$1 * ($B142*_c1+$C142*_c2+$D142*_c3+'Input spectra'!$Y141))</f>
        <v>0</v>
      </c>
      <c r="EK142">
        <f>EK$2*EXP(- EK$1 * ($B142*_c1+$C142*_c2+$D142*_c3+'Input spectra'!$Y141))</f>
        <v>0</v>
      </c>
      <c r="EL142">
        <f>EL$2*EXP(- EL$1 * ($B142*_c1+$C142*_c2+$D142*_c3+'Input spectra'!$Y141))</f>
        <v>0</v>
      </c>
      <c r="EM142">
        <f>EM$2*EXP(- EM$1 * ($B142*_c1+$C142*_c2+$D142*_c3+'Input spectra'!$Y141))</f>
        <v>0</v>
      </c>
      <c r="EN142">
        <f>EN$2*EXP(- EN$1 * ($B142*_c1+$C142*_c2+$D142*_c3+'Input spectra'!$Y141))</f>
        <v>0</v>
      </c>
      <c r="EO142">
        <f>EO$2*EXP(- EO$1 * ($B142*_c1+$C142*_c2+$D142*_c3+'Input spectra'!$Y141))</f>
        <v>0</v>
      </c>
      <c r="EP142">
        <f>EP$2*EXP(- EP$1 * ($B142*_c1+$C142*_c2+$D142*_c3+'Input spectra'!$Y141))</f>
        <v>0</v>
      </c>
      <c r="EQ142">
        <f>EQ$2*EXP(- EQ$1 * ($B142*_c1+$C142*_c2+$D142*_c3+'Input spectra'!$Y141))</f>
        <v>0</v>
      </c>
      <c r="ER142">
        <f>ER$2*EXP(- ER$1 * ($B142*_c1+$C142*_c2+$D142*_c3+'Input spectra'!$Y141))</f>
        <v>0</v>
      </c>
      <c r="ES142">
        <f>ES$2*EXP(- ES$1 * ($B142*_c1+$C142*_c2+$D142*_c3+'Input spectra'!$Y141))</f>
        <v>0</v>
      </c>
      <c r="ET142">
        <f>ET$2*EXP(- ET$1 * ($B142*_c1+$C142*_c2+$D142*_c3+'Input spectra'!$Y141))</f>
        <v>0</v>
      </c>
      <c r="EU142">
        <f>EU$2*EXP(- EU$1 * ($B142*_c1+$C142*_c2+$D142*_c3+'Input spectra'!$Y141))</f>
        <v>0</v>
      </c>
      <c r="EV142">
        <f>EV$2*EXP(- EV$1 * ($B142*_c1+$C142*_c2+$D142*_c3+'Input spectra'!$Y141))</f>
        <v>0</v>
      </c>
      <c r="EW142">
        <f>EW$2*EXP(- EW$1 * ($B142*_c1+$C142*_c2+$D142*_c3+'Input spectra'!$Y141))</f>
        <v>0</v>
      </c>
      <c r="EX142">
        <f>EX$2*EXP(- EX$1 * ($B142*_c1+$C142*_c2+$D142*_c3+'Input spectra'!$Y141))</f>
        <v>0</v>
      </c>
      <c r="EY142">
        <f>EY$2*EXP(- EY$1 * ($B142*_c1+$C142*_c2+$D142*_c3+'Input spectra'!$Y141))</f>
        <v>0</v>
      </c>
      <c r="FA142">
        <f t="shared" si="2"/>
        <v>0.88008716378026763</v>
      </c>
      <c r="FD142">
        <f>(1-EXP(-($B142*_c1+$C142*_c2+$D142*_c3+'Input spectra'!$Y141)*_t))/2</f>
        <v>1.1098490072700917E-2</v>
      </c>
      <c r="FE142">
        <f>LN(1-FD142)/(-($B142*_c1+$C142*_c2+$D142*_c3+'Input spectra'!$Y141))</f>
        <v>0.24859708942657416</v>
      </c>
    </row>
    <row r="143" spans="1:161" x14ac:dyDescent="0.25">
      <c r="A143">
        <v>980</v>
      </c>
      <c r="B143">
        <f>'Input spectra'!B142</f>
        <v>0</v>
      </c>
      <c r="C143">
        <f>'Input spectra'!D142</f>
        <v>0</v>
      </c>
      <c r="D143">
        <f>'Input spectra'!F142</f>
        <v>0</v>
      </c>
      <c r="E143">
        <f>E$2*EXP(- E$1 * ($B143*_c1+$C143*_c2+$D143*_c3+'Input spectra'!$Y142))</f>
        <v>2.0653927966864227E-2</v>
      </c>
      <c r="F143">
        <f>F$2*EXP(- F$1 * ($B143*_c1+$C143*_c2+$D143*_c3+'Input spectra'!$Y142))</f>
        <v>2.0411779414560835E-2</v>
      </c>
      <c r="G143">
        <f>G$2*EXP(- G$1 * ($B143*_c1+$C143*_c2+$D143*_c3+'Input spectra'!$Y142))</f>
        <v>2.0171384219718327E-2</v>
      </c>
      <c r="H143">
        <f>H$2*EXP(- H$1 * ($B143*_c1+$C143*_c2+$D143*_c3+'Input spectra'!$Y142))</f>
        <v>1.9932731540145771E-2</v>
      </c>
      <c r="I143">
        <f>I$2*EXP(- I$1 * ($B143*_c1+$C143*_c2+$D143*_c3+'Input spectra'!$Y142))</f>
        <v>1.9695810595572471E-2</v>
      </c>
      <c r="J143">
        <f>J$2*EXP(- J$1 * ($B143*_c1+$C143*_c2+$D143*_c3+'Input spectra'!$Y142))</f>
        <v>1.9460610667310939E-2</v>
      </c>
      <c r="K143">
        <f>K$2*EXP(- K$1 * ($B143*_c1+$C143*_c2+$D143*_c3+'Input spectra'!$Y142))</f>
        <v>1.9227121097921625E-2</v>
      </c>
      <c r="L143">
        <f>L$2*EXP(- L$1 * ($B143*_c1+$C143*_c2+$D143*_c3+'Input spectra'!$Y142))</f>
        <v>1.8995331290879405E-2</v>
      </c>
      <c r="M143">
        <f>M$2*EXP(- M$1 * ($B143*_c1+$C143*_c2+$D143*_c3+'Input spectra'!$Y142))</f>
        <v>1.8765230710241859E-2</v>
      </c>
      <c r="N143">
        <f>N$2*EXP(- N$1 * ($B143*_c1+$C143*_c2+$D143*_c3+'Input spectra'!$Y142))</f>
        <v>1.8536808880319288E-2</v>
      </c>
      <c r="O143">
        <f>O$2*EXP(- O$1 * ($B143*_c1+$C143*_c2+$D143*_c3+'Input spectra'!$Y142))</f>
        <v>1.8310055385346444E-2</v>
      </c>
      <c r="P143">
        <f>P$2*EXP(- P$1 * ($B143*_c1+$C143*_c2+$D143*_c3+'Input spectra'!$Y142))</f>
        <v>1.8084959869156012E-2</v>
      </c>
      <c r="Q143">
        <f>Q$2*EXP(- Q$1 * ($B143*_c1+$C143*_c2+$D143*_c3+'Input spectra'!$Y142))</f>
        <v>1.7861512034853838E-2</v>
      </c>
      <c r="R143">
        <f>R$2*EXP(- R$1 * ($B143*_c1+$C143*_c2+$D143*_c3+'Input spectra'!$Y142))</f>
        <v>1.7639701644495822E-2</v>
      </c>
      <c r="S143">
        <f>S$2*EXP(- S$1 * ($B143*_c1+$C143*_c2+$D143*_c3+'Input spectra'!$Y142))</f>
        <v>1.7419518518766539E-2</v>
      </c>
      <c r="T143">
        <f>T$2*EXP(- T$1 * ($B143*_c1+$C143*_c2+$D143*_c3+'Input spectra'!$Y142))</f>
        <v>1.7200952536659573E-2</v>
      </c>
      <c r="U143">
        <f>U$2*EXP(- U$1 * ($B143*_c1+$C143*_c2+$D143*_c3+'Input spectra'!$Y142))</f>
        <v>1.6983993635159518E-2</v>
      </c>
      <c r="V143">
        <f>V$2*EXP(- V$1 * ($B143*_c1+$C143*_c2+$D143*_c3+'Input spectra'!$Y142))</f>
        <v>1.6768631808925641E-2</v>
      </c>
      <c r="W143">
        <f>W$2*EXP(- W$1 * ($B143*_c1+$C143*_c2+$D143*_c3+'Input spectra'!$Y142))</f>
        <v>1.6554857109977259E-2</v>
      </c>
      <c r="X143">
        <f>X$2*EXP(- X$1 * ($B143*_c1+$C143*_c2+$D143*_c3+'Input spectra'!$Y142))</f>
        <v>1.6342659647380731E-2</v>
      </c>
      <c r="Y143">
        <f>Y$2*EXP(- Y$1 * ($B143*_c1+$C143*_c2+$D143*_c3+'Input spectra'!$Y142))</f>
        <v>1.6132029586938143E-2</v>
      </c>
      <c r="Z143">
        <f>Z$2*EXP(- Z$1 * ($B143*_c1+$C143*_c2+$D143*_c3+'Input spectra'!$Y142))</f>
        <v>1.5922957150877604E-2</v>
      </c>
      <c r="AA143">
        <f>AA$2*EXP(- AA$1 * ($B143*_c1+$C143*_c2+$D143*_c3+'Input spectra'!$Y142))</f>
        <v>1.5715432617545197E-2</v>
      </c>
      <c r="AB143">
        <f>AB$2*EXP(- AB$1 * ($B143*_c1+$C143*_c2+$D143*_c3+'Input spectra'!$Y142))</f>
        <v>1.5509446321098538E-2</v>
      </c>
      <c r="AC143">
        <f>AC$2*EXP(- AC$1 * ($B143*_c1+$C143*_c2+$D143*_c3+'Input spectra'!$Y142))</f>
        <v>1.530498865120199E-2</v>
      </c>
      <c r="AD143">
        <f>AD$2*EXP(- AD$1 * ($B143*_c1+$C143*_c2+$D143*_c3+'Input spectra'!$Y142))</f>
        <v>1.5102050052723449E-2</v>
      </c>
      <c r="AE143">
        <f>AE$2*EXP(- AE$1 * ($B143*_c1+$C143*_c2+$D143*_c3+'Input spectra'!$Y142))</f>
        <v>1.490062102543274E-2</v>
      </c>
      <c r="AF143">
        <f>AF$2*EXP(- AF$1 * ($B143*_c1+$C143*_c2+$D143*_c3+'Input spectra'!$Y142))</f>
        <v>1.4700692123701637E-2</v>
      </c>
      <c r="AG143">
        <f>AG$2*EXP(- AG$1 * ($B143*_c1+$C143*_c2+$D143*_c3+'Input spectra'!$Y142))</f>
        <v>1.450225395620542E-2</v>
      </c>
      <c r="AH143">
        <f>AH$2*EXP(- AH$1 * ($B143*_c1+$C143*_c2+$D143*_c3+'Input spectra'!$Y142))</f>
        <v>1.4305297185626047E-2</v>
      </c>
      <c r="AI143">
        <f>AI$2*EXP(- AI$1 * ($B143*_c1+$C143*_c2+$D143*_c3+'Input spectra'!$Y142))</f>
        <v>1.4109812528356885E-2</v>
      </c>
      <c r="AJ143">
        <f>AJ$2*EXP(- AJ$1 * ($B143*_c1+$C143*_c2+$D143*_c3+'Input spectra'!$Y142))</f>
        <v>1.3915790754208993E-2</v>
      </c>
      <c r="AK143">
        <f>AK$2*EXP(- AK$1 * ($B143*_c1+$C143*_c2+$D143*_c3+'Input spectra'!$Y142))</f>
        <v>1.3723222686118966E-2</v>
      </c>
      <c r="AL143">
        <f>AL$2*EXP(- AL$1 * ($B143*_c1+$C143*_c2+$D143*_c3+'Input spectra'!$Y142))</f>
        <v>1.3532099199858321E-2</v>
      </c>
      <c r="AM143">
        <f>AM$2*EXP(- AM$1 * ($B143*_c1+$C143*_c2+$D143*_c3+'Input spectra'!$Y142))</f>
        <v>1.3342411223744431E-2</v>
      </c>
      <c r="AN143">
        <f>AN$2*EXP(- AN$1 * ($B143*_c1+$C143*_c2+$D143*_c3+'Input spectra'!$Y142))</f>
        <v>1.3154149738352971E-2</v>
      </c>
      <c r="AO143">
        <f>AO$2*EXP(- AO$1 * ($B143*_c1+$C143*_c2+$D143*_c3+'Input spectra'!$Y142))</f>
        <v>1.2967305776231883E-2</v>
      </c>
      <c r="AP143">
        <f>AP$2*EXP(- AP$1 * ($B143*_c1+$C143*_c2+$D143*_c3+'Input spectra'!$Y142))</f>
        <v>1.2781870421616888E-2</v>
      </c>
      <c r="AQ143">
        <f>AQ$2*EXP(- AQ$1 * ($B143*_c1+$C143*_c2+$D143*_c3+'Input spectra'!$Y142))</f>
        <v>1.2597834810148466E-2</v>
      </c>
      <c r="AR143">
        <f>AR$2*EXP(- AR$1 * ($B143*_c1+$C143*_c2+$D143*_c3+'Input spectra'!$Y142))</f>
        <v>1.2415190128590336E-2</v>
      </c>
      <c r="AS143">
        <f>AS$2*EXP(- AS$1 * ($B143*_c1+$C143*_c2+$D143*_c3+'Input spectra'!$Y142))</f>
        <v>1.2233927614549462E-2</v>
      </c>
      <c r="AT143">
        <f>AT$2*EXP(- AT$1 * ($B143*_c1+$C143*_c2+$D143*_c3+'Input spectra'!$Y142))</f>
        <v>1.2054038556197506E-2</v>
      </c>
      <c r="AU143">
        <f>AU$2*EXP(- AU$1 * ($B143*_c1+$C143*_c2+$D143*_c3+'Input spectra'!$Y142))</f>
        <v>1.1875514291993744E-2</v>
      </c>
      <c r="AV143">
        <f>AV$2*EXP(- AV$1 * ($B143*_c1+$C143*_c2+$D143*_c3+'Input spectra'!$Y142))</f>
        <v>1.1698346210409521E-2</v>
      </c>
      <c r="AW143">
        <f>AW$2*EXP(- AW$1 * ($B143*_c1+$C143*_c2+$D143*_c3+'Input spectra'!$Y142))</f>
        <v>1.152252574965407E-2</v>
      </c>
      <c r="AX143">
        <f>AX$2*EXP(- AX$1 * ($B143*_c1+$C143*_c2+$D143*_c3+'Input spectra'!$Y142))</f>
        <v>1.1348044397401849E-2</v>
      </c>
      <c r="AY143">
        <f>AY$2*EXP(- AY$1 * ($B143*_c1+$C143*_c2+$D143*_c3+'Input spectra'!$Y142))</f>
        <v>1.0087538862432662E-2</v>
      </c>
      <c r="AZ143">
        <f>AZ$2*EXP(- AZ$1 * ($B143*_c1+$C143*_c2+$D143*_c3+'Input spectra'!$Y142))</f>
        <v>8.6194509409891831E-3</v>
      </c>
      <c r="BA143">
        <f>BA$2*EXP(- BA$1 * ($B143*_c1+$C143*_c2+$D143*_c3+'Input spectra'!$Y142))</f>
        <v>7.7590587198439276E-3</v>
      </c>
      <c r="BB143">
        <f>BB$2*EXP(- BB$1 * ($B143*_c1+$C143*_c2+$D143*_c3+'Input spectra'!$Y142))</f>
        <v>7.10739188969954E-3</v>
      </c>
      <c r="BC143">
        <f>BC$2*EXP(- BC$1 * ($B143*_c1+$C143*_c2+$D143*_c3+'Input spectra'!$Y142))</f>
        <v>6.5749509839488759E-3</v>
      </c>
      <c r="BD143">
        <f>BD$2*EXP(- BD$1 * ($B143*_c1+$C143*_c2+$D143*_c3+'Input spectra'!$Y142))</f>
        <v>6.1229435556951067E-3</v>
      </c>
      <c r="BE143">
        <f>BE$2*EXP(- BE$1 * ($B143*_c1+$C143*_c2+$D143*_c3+'Input spectra'!$Y142))</f>
        <v>5.7301151294845074E-3</v>
      </c>
      <c r="BF143">
        <f>BF$2*EXP(- BF$1 * ($B143*_c1+$C143*_c2+$D143*_c3+'Input spectra'!$Y142))</f>
        <v>5.3832165861948033E-3</v>
      </c>
      <c r="BG143">
        <f>BG$2*EXP(- BG$1 * ($B143*_c1+$C143*_c2+$D143*_c3+'Input spectra'!$Y142))</f>
        <v>5.0732777288332448E-3</v>
      </c>
      <c r="BH143">
        <f>BH$2*EXP(- BH$1 * ($B143*_c1+$C143*_c2+$D143*_c3+'Input spectra'!$Y142))</f>
        <v>4.7938658286692613E-3</v>
      </c>
      <c r="BI143">
        <f>BI$2*EXP(- BI$1 * ($B143*_c1+$C143*_c2+$D143*_c3+'Input spectra'!$Y142))</f>
        <v>4.5401685580500253E-3</v>
      </c>
      <c r="BJ143">
        <f>BJ$2*EXP(- BJ$1 * ($B143*_c1+$C143*_c2+$D143*_c3+'Input spectra'!$Y142))</f>
        <v>4.3084674904207594E-3</v>
      </c>
      <c r="BK143">
        <f>BK$2*EXP(- BK$1 * ($B143*_c1+$C143*_c2+$D143*_c3+'Input spectra'!$Y142))</f>
        <v>4.0958153132614437E-3</v>
      </c>
      <c r="BL143">
        <f>BL$2*EXP(- BL$1 * ($B143*_c1+$C143*_c2+$D143*_c3+'Input spectra'!$Y142))</f>
        <v>3.8998274249906276E-3</v>
      </c>
      <c r="BM143">
        <f>BM$2*EXP(- BM$1 * ($B143*_c1+$C143*_c2+$D143*_c3+'Input spectra'!$Y142))</f>
        <v>3.7185416304883691E-3</v>
      </c>
      <c r="BN143">
        <f>BN$2*EXP(- BN$1 * ($B143*_c1+$C143*_c2+$D143*_c3+'Input spectra'!$Y142))</f>
        <v>3.5503203604263364E-3</v>
      </c>
      <c r="BO143">
        <f>BO$2*EXP(- BO$1 * ($B143*_c1+$C143*_c2+$D143*_c3+'Input spectra'!$Y142))</f>
        <v>3.3937805191260021E-3</v>
      </c>
      <c r="BP143">
        <f>BP$2*EXP(- BP$1 * ($B143*_c1+$C143*_c2+$D143*_c3+'Input spectra'!$Y142))</f>
        <v>3.247741895444039E-3</v>
      </c>
      <c r="BQ143">
        <f>BQ$2*EXP(- BQ$1 * ($B143*_c1+$C143*_c2+$D143*_c3+'Input spectra'!$Y142))</f>
        <v>3.1111884092821511E-3</v>
      </c>
      <c r="BR143">
        <f>BR$2*EXP(- BR$1 * ($B143*_c1+$C143*_c2+$D143*_c3+'Input spectra'!$Y142))</f>
        <v>2.9832384570892025E-3</v>
      </c>
      <c r="BS143">
        <f>BS$2*EXP(- BS$1 * ($B143*_c1+$C143*_c2+$D143*_c3+'Input spectra'!$Y142))</f>
        <v>2.8631218494181666E-3</v>
      </c>
      <c r="BT143">
        <f>BT$2*EXP(- BT$1 * ($B143*_c1+$C143*_c2+$D143*_c3+'Input spectra'!$Y142))</f>
        <v>2.7501616168172606E-3</v>
      </c>
      <c r="BU143">
        <f>BU$2*EXP(- BU$1 * ($B143*_c1+$C143*_c2+$D143*_c3+'Input spectra'!$Y142))</f>
        <v>2.6437594728253916E-3</v>
      </c>
      <c r="BV143">
        <f>BV$2*EXP(- BV$1 * ($B143*_c1+$C143*_c2+$D143*_c3+'Input spectra'!$Y142))</f>
        <v>2.543384066315602E-3</v>
      </c>
      <c r="BW143">
        <f>BW$2*EXP(- BW$1 * ($B143*_c1+$C143*_c2+$D143*_c3+'Input spectra'!$Y142))</f>
        <v>2.4485613906095874E-3</v>
      </c>
      <c r="BX143">
        <f>BX$2*EXP(- BX$1 * ($B143*_c1+$C143*_c2+$D143*_c3+'Input spectra'!$Y142))</f>
        <v>2.3588668809467984E-3</v>
      </c>
      <c r="BY143">
        <f>BY$2*EXP(- BY$1 * ($B143*_c1+$C143*_c2+$D143*_c3+'Input spectra'!$Y142))</f>
        <v>2.2739188484920542E-3</v>
      </c>
      <c r="BZ143">
        <f>BZ$2*EXP(- BZ$1 * ($B143*_c1+$C143*_c2+$D143*_c3+'Input spectra'!$Y142))</f>
        <v>2.1933729832055784E-3</v>
      </c>
      <c r="CA143">
        <f>CA$2*EXP(- CA$1 * ($B143*_c1+$C143*_c2+$D143*_c3+'Input spectra'!$Y142))</f>
        <v>2.1169177194986758E-3</v>
      </c>
      <c r="CB143">
        <f>CB$2*EXP(- CB$1 * ($B143*_c1+$C143*_c2+$D143*_c3+'Input spectra'!$Y142))</f>
        <v>2.0442703042957955E-3</v>
      </c>
      <c r="CC143">
        <f>CC$2*EXP(- CC$1 * ($B143*_c1+$C143*_c2+$D143*_c3+'Input spectra'!$Y142))</f>
        <v>1.9751734414392664E-3</v>
      </c>
      <c r="CD143">
        <f>CD$2*EXP(- CD$1 * ($B143*_c1+$C143*_c2+$D143*_c3+'Input spectra'!$Y142))</f>
        <v>1.9093924124320646E-3</v>
      </c>
      <c r="CE143">
        <f>CE$2*EXP(- CE$1 * ($B143*_c1+$C143*_c2+$D143*_c3+'Input spectra'!$Y142))</f>
        <v>1.846712593509509E-3</v>
      </c>
      <c r="CF143">
        <f>CF$2*EXP(- CF$1 * ($B143*_c1+$C143*_c2+$D143*_c3+'Input spectra'!$Y142))</f>
        <v>1.7869373045219603E-3</v>
      </c>
      <c r="CG143">
        <f>CG$2*EXP(- CG$1 * ($B143*_c1+$C143*_c2+$D143*_c3+'Input spectra'!$Y142))</f>
        <v>1.7298859372199577E-3</v>
      </c>
      <c r="CH143">
        <f>CH$2*EXP(- CH$1 * ($B143*_c1+$C143*_c2+$D143*_c3+'Input spectra'!$Y142))</f>
        <v>1.6753923200782583E-3</v>
      </c>
      <c r="CI143">
        <f>CI$2*EXP(- CI$1 * ($B143*_c1+$C143*_c2+$D143*_c3+'Input spectra'!$Y142))</f>
        <v>1.6233032843778535E-3</v>
      </c>
      <c r="CJ143">
        <f>CJ$2*EXP(- CJ$1 * ($B143*_c1+$C143*_c2+$D143*_c3+'Input spectra'!$Y142))</f>
        <v>1.5734774023325926E-3</v>
      </c>
      <c r="CK143">
        <f>CK$2*EXP(- CK$1 * ($B143*_c1+$C143*_c2+$D143*_c3+'Input spectra'!$Y142))</f>
        <v>1.5257838729357065E-3</v>
      </c>
      <c r="CL143">
        <f>CL$2*EXP(- CL$1 * ($B143*_c1+$C143*_c2+$D143*_c3+'Input spectra'!$Y142))</f>
        <v>1.4801015351655301E-3</v>
      </c>
      <c r="CM143">
        <f>CM$2*EXP(- CM$1 * ($B143*_c1+$C143*_c2+$D143*_c3+'Input spectra'!$Y142))</f>
        <v>1.436317991423533E-3</v>
      </c>
      <c r="CN143">
        <f>CN$2*EXP(- CN$1 * ($B143*_c1+$C143*_c2+$D143*_c3+'Input spectra'!$Y142))</f>
        <v>1.3943288267308589E-3</v>
      </c>
      <c r="CO143">
        <f>CO$2*EXP(- CO$1 * ($B143*_c1+$C143*_c2+$D143*_c3+'Input spectra'!$Y142))</f>
        <v>1.3540369113979674E-3</v>
      </c>
      <c r="CP143">
        <f>CP$2*EXP(- CP$1 * ($B143*_c1+$C143*_c2+$D143*_c3+'Input spectra'!$Y142))</f>
        <v>1.3153517766962175E-3</v>
      </c>
      <c r="CQ143">
        <f>CQ$2*EXP(- CQ$1 * ($B143*_c1+$C143*_c2+$D143*_c3+'Input spectra'!$Y142))</f>
        <v>1.2781890545715236E-3</v>
      </c>
      <c r="CR143">
        <f>CR$2*EXP(- CR$1 * ($B143*_c1+$C143*_c2+$D143*_c3+'Input spectra'!$Y142))</f>
        <v>1.2424699737049103E-3</v>
      </c>
      <c r="CS143">
        <f>CS$2*EXP(- CS$1 * ($B143*_c1+$C143*_c2+$D143*_c3+'Input spectra'!$Y142))</f>
        <v>7.9991038919946045E-4</v>
      </c>
      <c r="CT143">
        <f>CT$2*EXP(- CT$1 * ($B143*_c1+$C143*_c2+$D143*_c3+'Input spectra'!$Y142))</f>
        <v>5.1952989286298387E-4</v>
      </c>
      <c r="CU143">
        <f>CU$2*EXP(- CU$1 * ($B143*_c1+$C143*_c2+$D143*_c3+'Input spectra'!$Y142))</f>
        <v>3.5977756461696384E-4</v>
      </c>
      <c r="CV143">
        <f>CV$2*EXP(- CV$1 * ($B143*_c1+$C143*_c2+$D143*_c3+'Input spectra'!$Y142))</f>
        <v>2.5027072685864004E-4</v>
      </c>
      <c r="CW143">
        <f>CW$2*EXP(- CW$1 * ($B143*_c1+$C143*_c2+$D143*_c3+'Input spectra'!$Y142))</f>
        <v>1.7087851409587664E-4</v>
      </c>
      <c r="CX143">
        <f>CX$2*EXP(- CX$1 * ($B143*_c1+$C143*_c2+$D143*_c3+'Input spectra'!$Y142))</f>
        <v>1.1232176416565332E-4</v>
      </c>
      <c r="CY143">
        <f>CY$2*EXP(- CY$1 * ($B143*_c1+$C143*_c2+$D143*_c3+'Input spectra'!$Y142))</f>
        <v>6.9363060710354976E-5</v>
      </c>
      <c r="CZ143">
        <f>CZ$2*EXP(- CZ$1 * ($B143*_c1+$C143*_c2+$D143*_c3+'Input spectra'!$Y142))</f>
        <v>3.8677509795320673E-5</v>
      </c>
      <c r="DA143">
        <f>DA$2*EXP(- DA$1 * ($B143*_c1+$C143*_c2+$D143*_c3+'Input spectra'!$Y142))</f>
        <v>1.7983764520205542E-5</v>
      </c>
      <c r="DB143">
        <f>DB$2*EXP(- DB$1 * ($B143*_c1+$C143*_c2+$D143*_c3+'Input spectra'!$Y142))</f>
        <v>5.6273250361457355E-6</v>
      </c>
      <c r="DC143">
        <f>DC$2*EXP(- DC$1 * ($B143*_c1+$C143*_c2+$D143*_c3+'Input spectra'!$Y142))</f>
        <v>3.5743786298622728E-7</v>
      </c>
      <c r="DD143">
        <f>DD$2*EXP(- DD$1 * ($B143*_c1+$C143*_c2+$D143*_c3+'Input spectra'!$Y142))</f>
        <v>0</v>
      </c>
      <c r="DE143">
        <f>DE$2*EXP(- DE$1 * ($B143*_c1+$C143*_c2+$D143*_c3+'Input spectra'!$Y142))</f>
        <v>0</v>
      </c>
      <c r="DF143">
        <f>DF$2*EXP(- DF$1 * ($B143*_c1+$C143*_c2+$D143*_c3+'Input spectra'!$Y142))</f>
        <v>0</v>
      </c>
      <c r="DG143">
        <f>DG$2*EXP(- DG$1 * ($B143*_c1+$C143*_c2+$D143*_c3+'Input spectra'!$Y142))</f>
        <v>0</v>
      </c>
      <c r="DH143">
        <f>DH$2*EXP(- DH$1 * ($B143*_c1+$C143*_c2+$D143*_c3+'Input spectra'!$Y142))</f>
        <v>0</v>
      </c>
      <c r="DI143">
        <f>DI$2*EXP(- DI$1 * ($B143*_c1+$C143*_c2+$D143*_c3+'Input spectra'!$Y142))</f>
        <v>0</v>
      </c>
      <c r="DJ143">
        <f>DJ$2*EXP(- DJ$1 * ($B143*_c1+$C143*_c2+$D143*_c3+'Input spectra'!$Y142))</f>
        <v>0</v>
      </c>
      <c r="DK143">
        <f>DK$2*EXP(- DK$1 * ($B143*_c1+$C143*_c2+$D143*_c3+'Input spectra'!$Y142))</f>
        <v>0</v>
      </c>
      <c r="DL143">
        <f>DL$2*EXP(- DL$1 * ($B143*_c1+$C143*_c2+$D143*_c3+'Input spectra'!$Y142))</f>
        <v>0</v>
      </c>
      <c r="DM143">
        <f>DM$2*EXP(- DM$1 * ($B143*_c1+$C143*_c2+$D143*_c3+'Input spectra'!$Y142))</f>
        <v>0</v>
      </c>
      <c r="DN143">
        <f>DN$2*EXP(- DN$1 * ($B143*_c1+$C143*_c2+$D143*_c3+'Input spectra'!$Y142))</f>
        <v>0</v>
      </c>
      <c r="DO143">
        <f>DO$2*EXP(- DO$1 * ($B143*_c1+$C143*_c2+$D143*_c3+'Input spectra'!$Y142))</f>
        <v>0</v>
      </c>
      <c r="DP143">
        <f>DP$2*EXP(- DP$1 * ($B143*_c1+$C143*_c2+$D143*_c3+'Input spectra'!$Y142))</f>
        <v>0</v>
      </c>
      <c r="DQ143">
        <f>DQ$2*EXP(- DQ$1 * ($B143*_c1+$C143*_c2+$D143*_c3+'Input spectra'!$Y142))</f>
        <v>0</v>
      </c>
      <c r="DR143">
        <f>DR$2*EXP(- DR$1 * ($B143*_c1+$C143*_c2+$D143*_c3+'Input spectra'!$Y142))</f>
        <v>0</v>
      </c>
      <c r="DS143">
        <f>DS$2*EXP(- DS$1 * ($B143*_c1+$C143*_c2+$D143*_c3+'Input spectra'!$Y142))</f>
        <v>0</v>
      </c>
      <c r="DT143">
        <f>DT$2*EXP(- DT$1 * ($B143*_c1+$C143*_c2+$D143*_c3+'Input spectra'!$Y142))</f>
        <v>0</v>
      </c>
      <c r="DU143">
        <f>DU$2*EXP(- DU$1 * ($B143*_c1+$C143*_c2+$D143*_c3+'Input spectra'!$Y142))</f>
        <v>0</v>
      </c>
      <c r="DV143">
        <f>DV$2*EXP(- DV$1 * ($B143*_c1+$C143*_c2+$D143*_c3+'Input spectra'!$Y142))</f>
        <v>0</v>
      </c>
      <c r="DW143">
        <f>DW$2*EXP(- DW$1 * ($B143*_c1+$C143*_c2+$D143*_c3+'Input spectra'!$Y142))</f>
        <v>0</v>
      </c>
      <c r="DX143">
        <f>DX$2*EXP(- DX$1 * ($B143*_c1+$C143*_c2+$D143*_c3+'Input spectra'!$Y142))</f>
        <v>0</v>
      </c>
      <c r="DY143">
        <f>DY$2*EXP(- DY$1 * ($B143*_c1+$C143*_c2+$D143*_c3+'Input spectra'!$Y142))</f>
        <v>0</v>
      </c>
      <c r="DZ143">
        <f>DZ$2*EXP(- DZ$1 * ($B143*_c1+$C143*_c2+$D143*_c3+'Input spectra'!$Y142))</f>
        <v>0</v>
      </c>
      <c r="EA143">
        <f>EA$2*EXP(- EA$1 * ($B143*_c1+$C143*_c2+$D143*_c3+'Input spectra'!$Y142))</f>
        <v>0</v>
      </c>
      <c r="EB143">
        <f>EB$2*EXP(- EB$1 * ($B143*_c1+$C143*_c2+$D143*_c3+'Input spectra'!$Y142))</f>
        <v>0</v>
      </c>
      <c r="EC143">
        <f>EC$2*EXP(- EC$1 * ($B143*_c1+$C143*_c2+$D143*_c3+'Input spectra'!$Y142))</f>
        <v>0</v>
      </c>
      <c r="ED143">
        <f>ED$2*EXP(- ED$1 * ($B143*_c1+$C143*_c2+$D143*_c3+'Input spectra'!$Y142))</f>
        <v>0</v>
      </c>
      <c r="EE143">
        <f>EE$2*EXP(- EE$1 * ($B143*_c1+$C143*_c2+$D143*_c3+'Input spectra'!$Y142))</f>
        <v>0</v>
      </c>
      <c r="EF143">
        <f>EF$2*EXP(- EF$1 * ($B143*_c1+$C143*_c2+$D143*_c3+'Input spectra'!$Y142))</f>
        <v>0</v>
      </c>
      <c r="EG143">
        <f>EG$2*EXP(- EG$1 * ($B143*_c1+$C143*_c2+$D143*_c3+'Input spectra'!$Y142))</f>
        <v>0</v>
      </c>
      <c r="EH143">
        <f>EH$2*EXP(- EH$1 * ($B143*_c1+$C143*_c2+$D143*_c3+'Input spectra'!$Y142))</f>
        <v>0</v>
      </c>
      <c r="EI143">
        <f>EI$2*EXP(- EI$1 * ($B143*_c1+$C143*_c2+$D143*_c3+'Input spectra'!$Y142))</f>
        <v>0</v>
      </c>
      <c r="EJ143">
        <f>EJ$2*EXP(- EJ$1 * ($B143*_c1+$C143*_c2+$D143*_c3+'Input spectra'!$Y142))</f>
        <v>0</v>
      </c>
      <c r="EK143">
        <f>EK$2*EXP(- EK$1 * ($B143*_c1+$C143*_c2+$D143*_c3+'Input spectra'!$Y142))</f>
        <v>0</v>
      </c>
      <c r="EL143">
        <f>EL$2*EXP(- EL$1 * ($B143*_c1+$C143*_c2+$D143*_c3+'Input spectra'!$Y142))</f>
        <v>0</v>
      </c>
      <c r="EM143">
        <f>EM$2*EXP(- EM$1 * ($B143*_c1+$C143*_c2+$D143*_c3+'Input spectra'!$Y142))</f>
        <v>0</v>
      </c>
      <c r="EN143">
        <f>EN$2*EXP(- EN$1 * ($B143*_c1+$C143*_c2+$D143*_c3+'Input spectra'!$Y142))</f>
        <v>0</v>
      </c>
      <c r="EO143">
        <f>EO$2*EXP(- EO$1 * ($B143*_c1+$C143*_c2+$D143*_c3+'Input spectra'!$Y142))</f>
        <v>0</v>
      </c>
      <c r="EP143">
        <f>EP$2*EXP(- EP$1 * ($B143*_c1+$C143*_c2+$D143*_c3+'Input spectra'!$Y142))</f>
        <v>0</v>
      </c>
      <c r="EQ143">
        <f>EQ$2*EXP(- EQ$1 * ($B143*_c1+$C143*_c2+$D143*_c3+'Input spectra'!$Y142))</f>
        <v>0</v>
      </c>
      <c r="ER143">
        <f>ER$2*EXP(- ER$1 * ($B143*_c1+$C143*_c2+$D143*_c3+'Input spectra'!$Y142))</f>
        <v>0</v>
      </c>
      <c r="ES143">
        <f>ES$2*EXP(- ES$1 * ($B143*_c1+$C143*_c2+$D143*_c3+'Input spectra'!$Y142))</f>
        <v>0</v>
      </c>
      <c r="ET143">
        <f>ET$2*EXP(- ET$1 * ($B143*_c1+$C143*_c2+$D143*_c3+'Input spectra'!$Y142))</f>
        <v>0</v>
      </c>
      <c r="EU143">
        <f>EU$2*EXP(- EU$1 * ($B143*_c1+$C143*_c2+$D143*_c3+'Input spectra'!$Y142))</f>
        <v>0</v>
      </c>
      <c r="EV143">
        <f>EV$2*EXP(- EV$1 * ($B143*_c1+$C143*_c2+$D143*_c3+'Input spectra'!$Y142))</f>
        <v>0</v>
      </c>
      <c r="EW143">
        <f>EW$2*EXP(- EW$1 * ($B143*_c1+$C143*_c2+$D143*_c3+'Input spectra'!$Y142))</f>
        <v>0</v>
      </c>
      <c r="EX143">
        <f>EX$2*EXP(- EX$1 * ($B143*_c1+$C143*_c2+$D143*_c3+'Input spectra'!$Y142))</f>
        <v>0</v>
      </c>
      <c r="EY143">
        <f>EY$2*EXP(- EY$1 * ($B143*_c1+$C143*_c2+$D143*_c3+'Input spectra'!$Y142))</f>
        <v>0</v>
      </c>
      <c r="FA143">
        <f t="shared" si="2"/>
        <v>0.88021421933809851</v>
      </c>
      <c r="FD143">
        <f>(1-EXP(-($B143*_c1+$C143*_c2+$D143*_c3+'Input spectra'!$Y142)*_t))/2</f>
        <v>1.1085652000941526E-2</v>
      </c>
      <c r="FE143">
        <f>LN(1-FD143)/(-($B143*_c1+$C143*_c2+$D143*_c3+'Input spectra'!$Y142))</f>
        <v>0.24859873049018172</v>
      </c>
    </row>
    <row r="144" spans="1:161" x14ac:dyDescent="0.25">
      <c r="A144">
        <v>985</v>
      </c>
      <c r="B144">
        <f>'Input spectra'!B143</f>
        <v>0</v>
      </c>
      <c r="C144">
        <f>'Input spectra'!D143</f>
        <v>0</v>
      </c>
      <c r="D144">
        <f>'Input spectra'!F143</f>
        <v>0</v>
      </c>
      <c r="E144">
        <f>E$2*EXP(- E$1 * ($B144*_c1+$C144*_c2+$D144*_c3+'Input spectra'!$Y143))</f>
        <v>2.0653927966864227E-2</v>
      </c>
      <c r="F144">
        <f>F$2*EXP(- F$1 * ($B144*_c1+$C144*_c2+$D144*_c3+'Input spectra'!$Y143))</f>
        <v>2.0411886612076546E-2</v>
      </c>
      <c r="G144">
        <f>G$2*EXP(- G$1 * ($B144*_c1+$C144*_c2+$D144*_c3+'Input spectra'!$Y143))</f>
        <v>2.0171596090316265E-2</v>
      </c>
      <c r="H144">
        <f>H$2*EXP(- H$1 * ($B144*_c1+$C144*_c2+$D144*_c3+'Input spectra'!$Y143))</f>
        <v>1.9933045586826462E-2</v>
      </c>
      <c r="I144">
        <f>I$2*EXP(- I$1 * ($B144*_c1+$C144*_c2+$D144*_c3+'Input spectra'!$Y143))</f>
        <v>1.9696224348544279E-2</v>
      </c>
      <c r="J144">
        <f>J$2*EXP(- J$1 * ($B144*_c1+$C144*_c2+$D144*_c3+'Input spectra'!$Y143))</f>
        <v>1.946112168376549E-2</v>
      </c>
      <c r="K144">
        <f>K$2*EXP(- K$1 * ($B144*_c1+$C144*_c2+$D144*_c3+'Input spectra'!$Y143))</f>
        <v>1.9227726961810871E-2</v>
      </c>
      <c r="L144">
        <f>L$2*EXP(- L$1 * ($B144*_c1+$C144*_c2+$D144*_c3+'Input spectra'!$Y143))</f>
        <v>1.899602961269424E-2</v>
      </c>
      <c r="M144">
        <f>M$2*EXP(- M$1 * ($B144*_c1+$C144*_c2+$D144*_c3+'Input spectra'!$Y143))</f>
        <v>1.8766019126792363E-2</v>
      </c>
      <c r="N144">
        <f>N$2*EXP(- N$1 * ($B144*_c1+$C144*_c2+$D144*_c3+'Input spectra'!$Y143))</f>
        <v>1.853768505451649E-2</v>
      </c>
      <c r="O144">
        <f>O$2*EXP(- O$1 * ($B144*_c1+$C144*_c2+$D144*_c3+'Input spectra'!$Y143))</f>
        <v>1.8311017005985693E-2</v>
      </c>
      <c r="P144">
        <f>P$2*EXP(- P$1 * ($B144*_c1+$C144*_c2+$D144*_c3+'Input spectra'!$Y143))</f>
        <v>1.8086004650701884E-2</v>
      </c>
      <c r="Q144">
        <f>Q$2*EXP(- Q$1 * ($B144*_c1+$C144*_c2+$D144*_c3+'Input spectra'!$Y143))</f>
        <v>1.7862637717226567E-2</v>
      </c>
      <c r="R144">
        <f>R$2*EXP(- R$1 * ($B144*_c1+$C144*_c2+$D144*_c3+'Input spectra'!$Y143))</f>
        <v>1.7640905992859297E-2</v>
      </c>
      <c r="S144">
        <f>S$2*EXP(- S$1 * ($B144*_c1+$C144*_c2+$D144*_c3+'Input spectra'!$Y143))</f>
        <v>1.7420799323317793E-2</v>
      </c>
      <c r="T144">
        <f>T$2*EXP(- T$1 * ($B144*_c1+$C144*_c2+$D144*_c3+'Input spectra'!$Y143))</f>
        <v>1.7202307612419799E-2</v>
      </c>
      <c r="U144">
        <f>U$2*EXP(- U$1 * ($B144*_c1+$C144*_c2+$D144*_c3+'Input spectra'!$Y143))</f>
        <v>1.6985420821766586E-2</v>
      </c>
      <c r="V144">
        <f>V$2*EXP(- V$1 * ($B144*_c1+$C144*_c2+$D144*_c3+'Input spectra'!$Y143))</f>
        <v>1.6770128970428091E-2</v>
      </c>
      <c r="W144">
        <f>W$2*EXP(- W$1 * ($B144*_c1+$C144*_c2+$D144*_c3+'Input spectra'!$Y143))</f>
        <v>1.6556422134629802E-2</v>
      </c>
      <c r="X144">
        <f>X$2*EXP(- X$1 * ($B144*_c1+$C144*_c2+$D144*_c3+'Input spectra'!$Y143))</f>
        <v>1.6344290447441203E-2</v>
      </c>
      <c r="Y144">
        <f>Y$2*EXP(- Y$1 * ($B144*_c1+$C144*_c2+$D144*_c3+'Input spectra'!$Y143))</f>
        <v>1.6133724098465928E-2</v>
      </c>
      <c r="Z144">
        <f>Z$2*EXP(- Z$1 * ($B144*_c1+$C144*_c2+$D144*_c3+'Input spectra'!$Y143))</f>
        <v>1.592471333353351E-2</v>
      </c>
      <c r="AA144">
        <f>AA$2*EXP(- AA$1 * ($B144*_c1+$C144*_c2+$D144*_c3+'Input spectra'!$Y143))</f>
        <v>1.5717248454392777E-2</v>
      </c>
      <c r="AB144">
        <f>AB$2*EXP(- AB$1 * ($B144*_c1+$C144*_c2+$D144*_c3+'Input spectra'!$Y143))</f>
        <v>1.5511319818406836E-2</v>
      </c>
      <c r="AC144">
        <f>AC$2*EXP(- AC$1 * ($B144*_c1+$C144*_c2+$D144*_c3+'Input spectra'!$Y143))</f>
        <v>1.530691783824973E-2</v>
      </c>
      <c r="AD144">
        <f>AD$2*EXP(- AD$1 * ($B144*_c1+$C144*_c2+$D144*_c3+'Input spectra'!$Y143))</f>
        <v>1.510403298160462E-2</v>
      </c>
      <c r="AE144">
        <f>AE$2*EXP(- AE$1 * ($B144*_c1+$C144*_c2+$D144*_c3+'Input spectra'!$Y143))</f>
        <v>1.4902655770863599E-2</v>
      </c>
      <c r="AF144">
        <f>AF$2*EXP(- AF$1 * ($B144*_c1+$C144*_c2+$D144*_c3+'Input spectra'!$Y143))</f>
        <v>1.4702776782829099E-2</v>
      </c>
      <c r="AG144">
        <f>AG$2*EXP(- AG$1 * ($B144*_c1+$C144*_c2+$D144*_c3+'Input spectra'!$Y143))</f>
        <v>1.4504386648416854E-2</v>
      </c>
      <c r="AH144">
        <f>AH$2*EXP(- AH$1 * ($B144*_c1+$C144*_c2+$D144*_c3+'Input spectra'!$Y143))</f>
        <v>1.4307476052360419E-2</v>
      </c>
      <c r="AI144">
        <f>AI$2*EXP(- AI$1 * ($B144*_c1+$C144*_c2+$D144*_c3+'Input spectra'!$Y143))</f>
        <v>1.4112035732917305E-2</v>
      </c>
      <c r="AJ144">
        <f>AJ$2*EXP(- AJ$1 * ($B144*_c1+$C144*_c2+$D144*_c3+'Input spectra'!$Y143))</f>
        <v>1.3918056481576596E-2</v>
      </c>
      <c r="AK144">
        <f>AK$2*EXP(- AK$1 * ($B144*_c1+$C144*_c2+$D144*_c3+'Input spectra'!$Y143))</f>
        <v>1.3725529142768164E-2</v>
      </c>
      <c r="AL144">
        <f>AL$2*EXP(- AL$1 * ($B144*_c1+$C144*_c2+$D144*_c3+'Input spectra'!$Y143))</f>
        <v>1.3534444613573374E-2</v>
      </c>
      <c r="AM144">
        <f>AM$2*EXP(- AM$1 * ($B144*_c1+$C144*_c2+$D144*_c3+'Input spectra'!$Y143))</f>
        <v>1.3344793843437378E-2</v>
      </c>
      <c r="AN144">
        <f>AN$2*EXP(- AN$1 * ($B144*_c1+$C144*_c2+$D144*_c3+'Input spectra'!$Y143))</f>
        <v>1.3156567833882865E-2</v>
      </c>
      <c r="AO144">
        <f>AO$2*EXP(- AO$1 * ($B144*_c1+$C144*_c2+$D144*_c3+'Input spectra'!$Y143))</f>
        <v>1.2969757638225355E-2</v>
      </c>
      <c r="AP144">
        <f>AP$2*EXP(- AP$1 * ($B144*_c1+$C144*_c2+$D144*_c3+'Input spectra'!$Y143))</f>
        <v>1.2784354361290006E-2</v>
      </c>
      <c r="AQ144">
        <f>AQ$2*EXP(- AQ$1 * ($B144*_c1+$C144*_c2+$D144*_c3+'Input spectra'!$Y143))</f>
        <v>1.2600349159129904E-2</v>
      </c>
      <c r="AR144">
        <f>AR$2*EXP(- AR$1 * ($B144*_c1+$C144*_c2+$D144*_c3+'Input spectra'!$Y143))</f>
        <v>1.2417733238745829E-2</v>
      </c>
      <c r="AS144">
        <f>AS$2*EXP(- AS$1 * ($B144*_c1+$C144*_c2+$D144*_c3+'Input spectra'!$Y143))</f>
        <v>1.2236497857807541E-2</v>
      </c>
      <c r="AT144">
        <f>AT$2*EXP(- AT$1 * ($B144*_c1+$C144*_c2+$D144*_c3+'Input spectra'!$Y143))</f>
        <v>1.2056634324376501E-2</v>
      </c>
      <c r="AU144">
        <f>AU$2*EXP(- AU$1 * ($B144*_c1+$C144*_c2+$D144*_c3+'Input spectra'!$Y143))</f>
        <v>1.1878133996630073E-2</v>
      </c>
      <c r="AV144">
        <f>AV$2*EXP(- AV$1 * ($B144*_c1+$C144*_c2+$D144*_c3+'Input spectra'!$Y143))</f>
        <v>1.1700988282587199E-2</v>
      </c>
      <c r="AW144">
        <f>AW$2*EXP(- AW$1 * ($B144*_c1+$C144*_c2+$D144*_c3+'Input spectra'!$Y143))</f>
        <v>1.1525188639835499E-2</v>
      </c>
      <c r="AX144">
        <f>AX$2*EXP(- AX$1 * ($B144*_c1+$C144*_c2+$D144*_c3+'Input spectra'!$Y143))</f>
        <v>1.1350726575259833E-2</v>
      </c>
      <c r="AY144">
        <f>AY$2*EXP(- AY$1 * ($B144*_c1+$C144*_c2+$D144*_c3+'Input spectra'!$Y143))</f>
        <v>1.0089976102033139E-2</v>
      </c>
      <c r="AZ144">
        <f>AZ$2*EXP(- AZ$1 * ($B144*_c1+$C144*_c2+$D144*_c3+'Input spectra'!$Y143))</f>
        <v>8.6215787555376146E-3</v>
      </c>
      <c r="BA144">
        <f>BA$2*EXP(- BA$1 * ($B144*_c1+$C144*_c2+$D144*_c3+'Input spectra'!$Y143))</f>
        <v>7.7610148949608911E-3</v>
      </c>
      <c r="BB144">
        <f>BB$2*EXP(- BB$1 * ($B144*_c1+$C144*_c2+$D144*_c3+'Input spectra'!$Y143))</f>
        <v>7.1092211054708384E-3</v>
      </c>
      <c r="BC144">
        <f>BC$2*EXP(- BC$1 * ($B144*_c1+$C144*_c2+$D144*_c3+'Input spectra'!$Y143))</f>
        <v>6.5766777052996932E-3</v>
      </c>
      <c r="BD144">
        <f>BD$2*EXP(- BD$1 * ($B144*_c1+$C144*_c2+$D144*_c3+'Input spectra'!$Y143))</f>
        <v>6.1245837349238139E-3</v>
      </c>
      <c r="BE144">
        <f>BE$2*EXP(- BE$1 * ($B144*_c1+$C144*_c2+$D144*_c3+'Input spectra'!$Y143))</f>
        <v>5.7316801812530528E-3</v>
      </c>
      <c r="BF144">
        <f>BF$2*EXP(- BF$1 * ($B144*_c1+$C144*_c2+$D144*_c3+'Input spectra'!$Y143))</f>
        <v>5.3847151694637147E-3</v>
      </c>
      <c r="BG144">
        <f>BG$2*EXP(- BG$1 * ($B144*_c1+$C144*_c2+$D144*_c3+'Input spectra'!$Y143))</f>
        <v>5.0747166821169636E-3</v>
      </c>
      <c r="BH144">
        <f>BH$2*EXP(- BH$1 * ($B144*_c1+$C144*_c2+$D144*_c3+'Input spectra'!$Y143))</f>
        <v>4.7952507145952693E-3</v>
      </c>
      <c r="BI144">
        <f>BI$2*EXP(- BI$1 * ($B144*_c1+$C144*_c2+$D144*_c3+'Input spectra'!$Y143))</f>
        <v>4.5415040048189846E-3</v>
      </c>
      <c r="BJ144">
        <f>BJ$2*EXP(- BJ$1 * ($B144*_c1+$C144*_c2+$D144*_c3+'Input spectra'!$Y143))</f>
        <v>4.3097574181963456E-3</v>
      </c>
      <c r="BK144">
        <f>BK$2*EXP(- BK$1 * ($B144*_c1+$C144*_c2+$D144*_c3+'Input spectra'!$Y143))</f>
        <v>4.0970630909558121E-3</v>
      </c>
      <c r="BL144">
        <f>BL$2*EXP(- BL$1 * ($B144*_c1+$C144*_c2+$D144*_c3+'Input spectra'!$Y143))</f>
        <v>3.901035982719315E-3</v>
      </c>
      <c r="BM144">
        <f>BM$2*EXP(- BM$1 * ($B144*_c1+$C144*_c2+$D144*_c3+'Input spectra'!$Y143))</f>
        <v>3.7197135425875785E-3</v>
      </c>
      <c r="BN144">
        <f>BN$2*EXP(- BN$1 * ($B144*_c1+$C144*_c2+$D144*_c3+'Input spectra'!$Y143))</f>
        <v>3.5514579082352908E-3</v>
      </c>
      <c r="BO144">
        <f>BO$2*EXP(- BO$1 * ($B144*_c1+$C144*_c2+$D144*_c3+'Input spectra'!$Y143))</f>
        <v>3.3948857394499746E-3</v>
      </c>
      <c r="BP144">
        <f>BP$2*EXP(- BP$1 * ($B144*_c1+$C144*_c2+$D144*_c3+'Input spectra'!$Y143))</f>
        <v>3.2488166186297016E-3</v>
      </c>
      <c r="BQ144">
        <f>BQ$2*EXP(- BQ$1 * ($B144*_c1+$C144*_c2+$D144*_c3+'Input spectra'!$Y143))</f>
        <v>3.1122342895941383E-3</v>
      </c>
      <c r="BR144">
        <f>BR$2*EXP(- BR$1 * ($B144*_c1+$C144*_c2+$D144*_c3+'Input spectra'!$Y143))</f>
        <v>2.9842569972730031E-3</v>
      </c>
      <c r="BS144">
        <f>BS$2*EXP(- BS$1 * ($B144*_c1+$C144*_c2+$D144*_c3+'Input spectra'!$Y143))</f>
        <v>2.8641144207999618E-3</v>
      </c>
      <c r="BT144">
        <f>BT$2*EXP(- BT$1 * ($B144*_c1+$C144*_c2+$D144*_c3+'Input spectra'!$Y143))</f>
        <v>2.7511294759271104E-3</v>
      </c>
      <c r="BU144">
        <f>BU$2*EXP(- BU$1 * ($B144*_c1+$C144*_c2+$D144*_c3+'Input spectra'!$Y143))</f>
        <v>2.6447037752765626E-3</v>
      </c>
      <c r="BV144">
        <f>BV$2*EXP(- BV$1 * ($B144*_c1+$C144*_c2+$D144*_c3+'Input spectra'!$Y143))</f>
        <v>2.5443058784927869E-3</v>
      </c>
      <c r="BW144">
        <f>BW$2*EXP(- BW$1 * ($B144*_c1+$C144*_c2+$D144*_c3+'Input spectra'!$Y143))</f>
        <v>2.4494616995887832E-3</v>
      </c>
      <c r="BX144">
        <f>BX$2*EXP(- BX$1 * ($B144*_c1+$C144*_c2+$D144*_c3+'Input spectra'!$Y143))</f>
        <v>2.3597466029741834E-3</v>
      </c>
      <c r="BY144">
        <f>BY$2*EXP(- BY$1 * ($B144*_c1+$C144*_c2+$D144*_c3+'Input spectra'!$Y143))</f>
        <v>2.2747788362782735E-3</v>
      </c>
      <c r="BZ144">
        <f>BZ$2*EXP(- BZ$1 * ($B144*_c1+$C144*_c2+$D144*_c3+'Input spectra'!$Y143))</f>
        <v>2.1942140322383265E-3</v>
      </c>
      <c r="CA144">
        <f>CA$2*EXP(- CA$1 * ($B144*_c1+$C144*_c2+$D144*_c3+'Input spectra'!$Y143))</f>
        <v>2.1177405735356863E-3</v>
      </c>
      <c r="CB144">
        <f>CB$2*EXP(- CB$1 * ($B144*_c1+$C144*_c2+$D144*_c3+'Input spectra'!$Y143))</f>
        <v>2.0450756601688796E-3</v>
      </c>
      <c r="CC144">
        <f>CC$2*EXP(- CC$1 * ($B144*_c1+$C144*_c2+$D144*_c3+'Input spectra'!$Y143))</f>
        <v>1.9759619532755497E-3</v>
      </c>
      <c r="CD144">
        <f>CD$2*EXP(- CD$1 * ($B144*_c1+$C144*_c2+$D144*_c3+'Input spectra'!$Y143))</f>
        <v>1.9101646953793234E-3</v>
      </c>
      <c r="CE144">
        <f>CE$2*EXP(- CE$1 * ($B144*_c1+$C144*_c2+$D144*_c3+'Input spectra'!$Y143))</f>
        <v>1.8474692270372311E-3</v>
      </c>
      <c r="CF144">
        <f>CF$2*EXP(- CF$1 * ($B144*_c1+$C144*_c2+$D144*_c3+'Input spectra'!$Y143))</f>
        <v>1.7876788353575637E-3</v>
      </c>
      <c r="CG144">
        <f>CG$2*EXP(- CG$1 * ($B144*_c1+$C144*_c2+$D144*_c3+'Input spectra'!$Y143))</f>
        <v>1.7306128819697764E-3</v>
      </c>
      <c r="CH144">
        <f>CH$2*EXP(- CH$1 * ($B144*_c1+$C144*_c2+$D144*_c3+'Input spectra'!$Y143))</f>
        <v>1.6761051675749463E-3</v>
      </c>
      <c r="CI144">
        <f>CI$2*EXP(- CI$1 * ($B144*_c1+$C144*_c2+$D144*_c3+'Input spectra'!$Y143))</f>
        <v>1.6240024977893475E-3</v>
      </c>
      <c r="CJ144">
        <f>CJ$2*EXP(- CJ$1 * ($B144*_c1+$C144*_c2+$D144*_c3+'Input spectra'!$Y143))</f>
        <v>1.5741634210624529E-3</v>
      </c>
      <c r="CK144">
        <f>CK$2*EXP(- CK$1 * ($B144*_c1+$C144*_c2+$D144*_c3+'Input spectra'!$Y143))</f>
        <v>1.5264571143402386E-3</v>
      </c>
      <c r="CL144">
        <f>CL$2*EXP(- CL$1 * ($B144*_c1+$C144*_c2+$D144*_c3+'Input spectra'!$Y143))</f>
        <v>1.4807623961094383E-3</v>
      </c>
      <c r="CM144">
        <f>CM$2*EXP(- CM$1 * ($B144*_c1+$C144*_c2+$D144*_c3+'Input spectra'!$Y143))</f>
        <v>1.4369668496927923E-3</v>
      </c>
      <c r="CN144">
        <f>CN$2*EXP(- CN$1 * ($B144*_c1+$C144*_c2+$D144*_c3+'Input spectra'!$Y143))</f>
        <v>1.3949660423189457E-3</v>
      </c>
      <c r="CO144">
        <f>CO$2*EXP(- CO$1 * ($B144*_c1+$C144*_c2+$D144*_c3+'Input spectra'!$Y143))</f>
        <v>1.3546628276794213E-3</v>
      </c>
      <c r="CP144">
        <f>CP$2*EXP(- CP$1 * ($B144*_c1+$C144*_c2+$D144*_c3+'Input spectra'!$Y143))</f>
        <v>1.3159667214996814E-3</v>
      </c>
      <c r="CQ144">
        <f>CQ$2*EXP(- CQ$1 * ($B144*_c1+$C144*_c2+$D144*_c3+'Input spectra'!$Y143))</f>
        <v>1.2787933411628632E-3</v>
      </c>
      <c r="CR144">
        <f>CR$2*EXP(- CR$1 * ($B144*_c1+$C144*_c2+$D144*_c3+'Input spectra'!$Y143))</f>
        <v>1.2430639016896851E-3</v>
      </c>
      <c r="CS144">
        <f>CS$2*EXP(- CS$1 * ($B144*_c1+$C144*_c2+$D144*_c3+'Input spectra'!$Y143))</f>
        <v>8.0029696690114762E-4</v>
      </c>
      <c r="CT144">
        <f>CT$2*EXP(- CT$1 * ($B144*_c1+$C144*_c2+$D144*_c3+'Input spectra'!$Y143))</f>
        <v>5.1978369908537662E-4</v>
      </c>
      <c r="CU144">
        <f>CU$2*EXP(- CU$1 * ($B144*_c1+$C144*_c2+$D144*_c3+'Input spectra'!$Y143))</f>
        <v>3.5995521733122086E-4</v>
      </c>
      <c r="CV144">
        <f>CV$2*EXP(- CV$1 * ($B144*_c1+$C144*_c2+$D144*_c3+'Input spectra'!$Y143))</f>
        <v>2.5039562176210756E-4</v>
      </c>
      <c r="CW144">
        <f>CW$2*EXP(- CW$1 * ($B144*_c1+$C144*_c2+$D144*_c3+'Input spectra'!$Y143))</f>
        <v>1.7096468703163995E-4</v>
      </c>
      <c r="CX144">
        <f>CX$2*EXP(- CX$1 * ($B144*_c1+$C144*_c2+$D144*_c3+'Input spectra'!$Y143))</f>
        <v>1.1237899749203964E-4</v>
      </c>
      <c r="CY144">
        <f>CY$2*EXP(- CY$1 * ($B144*_c1+$C144*_c2+$D144*_c3+'Input spectra'!$Y143))</f>
        <v>6.9398768979716657E-5</v>
      </c>
      <c r="CZ144">
        <f>CZ$2*EXP(- CZ$1 * ($B144*_c1+$C144*_c2+$D144*_c3+'Input spectra'!$Y143))</f>
        <v>3.8697624298855998E-5</v>
      </c>
      <c r="DA144">
        <f>DA$2*EXP(- DA$1 * ($B144*_c1+$C144*_c2+$D144*_c3+'Input spectra'!$Y143))</f>
        <v>1.7993211595270299E-5</v>
      </c>
      <c r="DB144">
        <f>DB$2*EXP(- DB$1 * ($B144*_c1+$C144*_c2+$D144*_c3+'Input spectra'!$Y143))</f>
        <v>5.6303107025002121E-6</v>
      </c>
      <c r="DC144">
        <f>DC$2*EXP(- DC$1 * ($B144*_c1+$C144*_c2+$D144*_c3+'Input spectra'!$Y143))</f>
        <v>3.5762938547059218E-7</v>
      </c>
      <c r="DD144">
        <f>DD$2*EXP(- DD$1 * ($B144*_c1+$C144*_c2+$D144*_c3+'Input spectra'!$Y143))</f>
        <v>0</v>
      </c>
      <c r="DE144">
        <f>DE$2*EXP(- DE$1 * ($B144*_c1+$C144*_c2+$D144*_c3+'Input spectra'!$Y143))</f>
        <v>0</v>
      </c>
      <c r="DF144">
        <f>DF$2*EXP(- DF$1 * ($B144*_c1+$C144*_c2+$D144*_c3+'Input spectra'!$Y143))</f>
        <v>0</v>
      </c>
      <c r="DG144">
        <f>DG$2*EXP(- DG$1 * ($B144*_c1+$C144*_c2+$D144*_c3+'Input spectra'!$Y143))</f>
        <v>0</v>
      </c>
      <c r="DH144">
        <f>DH$2*EXP(- DH$1 * ($B144*_c1+$C144*_c2+$D144*_c3+'Input spectra'!$Y143))</f>
        <v>0</v>
      </c>
      <c r="DI144">
        <f>DI$2*EXP(- DI$1 * ($B144*_c1+$C144*_c2+$D144*_c3+'Input spectra'!$Y143))</f>
        <v>0</v>
      </c>
      <c r="DJ144">
        <f>DJ$2*EXP(- DJ$1 * ($B144*_c1+$C144*_c2+$D144*_c3+'Input spectra'!$Y143))</f>
        <v>0</v>
      </c>
      <c r="DK144">
        <f>DK$2*EXP(- DK$1 * ($B144*_c1+$C144*_c2+$D144*_c3+'Input spectra'!$Y143))</f>
        <v>0</v>
      </c>
      <c r="DL144">
        <f>DL$2*EXP(- DL$1 * ($B144*_c1+$C144*_c2+$D144*_c3+'Input spectra'!$Y143))</f>
        <v>0</v>
      </c>
      <c r="DM144">
        <f>DM$2*EXP(- DM$1 * ($B144*_c1+$C144*_c2+$D144*_c3+'Input spectra'!$Y143))</f>
        <v>0</v>
      </c>
      <c r="DN144">
        <f>DN$2*EXP(- DN$1 * ($B144*_c1+$C144*_c2+$D144*_c3+'Input spectra'!$Y143))</f>
        <v>0</v>
      </c>
      <c r="DO144">
        <f>DO$2*EXP(- DO$1 * ($B144*_c1+$C144*_c2+$D144*_c3+'Input spectra'!$Y143))</f>
        <v>0</v>
      </c>
      <c r="DP144">
        <f>DP$2*EXP(- DP$1 * ($B144*_c1+$C144*_c2+$D144*_c3+'Input spectra'!$Y143))</f>
        <v>0</v>
      </c>
      <c r="DQ144">
        <f>DQ$2*EXP(- DQ$1 * ($B144*_c1+$C144*_c2+$D144*_c3+'Input spectra'!$Y143))</f>
        <v>0</v>
      </c>
      <c r="DR144">
        <f>DR$2*EXP(- DR$1 * ($B144*_c1+$C144*_c2+$D144*_c3+'Input spectra'!$Y143))</f>
        <v>0</v>
      </c>
      <c r="DS144">
        <f>DS$2*EXP(- DS$1 * ($B144*_c1+$C144*_c2+$D144*_c3+'Input spectra'!$Y143))</f>
        <v>0</v>
      </c>
      <c r="DT144">
        <f>DT$2*EXP(- DT$1 * ($B144*_c1+$C144*_c2+$D144*_c3+'Input spectra'!$Y143))</f>
        <v>0</v>
      </c>
      <c r="DU144">
        <f>DU$2*EXP(- DU$1 * ($B144*_c1+$C144*_c2+$D144*_c3+'Input spectra'!$Y143))</f>
        <v>0</v>
      </c>
      <c r="DV144">
        <f>DV$2*EXP(- DV$1 * ($B144*_c1+$C144*_c2+$D144*_c3+'Input spectra'!$Y143))</f>
        <v>0</v>
      </c>
      <c r="DW144">
        <f>DW$2*EXP(- DW$1 * ($B144*_c1+$C144*_c2+$D144*_c3+'Input spectra'!$Y143))</f>
        <v>0</v>
      </c>
      <c r="DX144">
        <f>DX$2*EXP(- DX$1 * ($B144*_c1+$C144*_c2+$D144*_c3+'Input spectra'!$Y143))</f>
        <v>0</v>
      </c>
      <c r="DY144">
        <f>DY$2*EXP(- DY$1 * ($B144*_c1+$C144*_c2+$D144*_c3+'Input spectra'!$Y143))</f>
        <v>0</v>
      </c>
      <c r="DZ144">
        <f>DZ$2*EXP(- DZ$1 * ($B144*_c1+$C144*_c2+$D144*_c3+'Input spectra'!$Y143))</f>
        <v>0</v>
      </c>
      <c r="EA144">
        <f>EA$2*EXP(- EA$1 * ($B144*_c1+$C144*_c2+$D144*_c3+'Input spectra'!$Y143))</f>
        <v>0</v>
      </c>
      <c r="EB144">
        <f>EB$2*EXP(- EB$1 * ($B144*_c1+$C144*_c2+$D144*_c3+'Input spectra'!$Y143))</f>
        <v>0</v>
      </c>
      <c r="EC144">
        <f>EC$2*EXP(- EC$1 * ($B144*_c1+$C144*_c2+$D144*_c3+'Input spectra'!$Y143))</f>
        <v>0</v>
      </c>
      <c r="ED144">
        <f>ED$2*EXP(- ED$1 * ($B144*_c1+$C144*_c2+$D144*_c3+'Input spectra'!$Y143))</f>
        <v>0</v>
      </c>
      <c r="EE144">
        <f>EE$2*EXP(- EE$1 * ($B144*_c1+$C144*_c2+$D144*_c3+'Input spectra'!$Y143))</f>
        <v>0</v>
      </c>
      <c r="EF144">
        <f>EF$2*EXP(- EF$1 * ($B144*_c1+$C144*_c2+$D144*_c3+'Input spectra'!$Y143))</f>
        <v>0</v>
      </c>
      <c r="EG144">
        <f>EG$2*EXP(- EG$1 * ($B144*_c1+$C144*_c2+$D144*_c3+'Input spectra'!$Y143))</f>
        <v>0</v>
      </c>
      <c r="EH144">
        <f>EH$2*EXP(- EH$1 * ($B144*_c1+$C144*_c2+$D144*_c3+'Input spectra'!$Y143))</f>
        <v>0</v>
      </c>
      <c r="EI144">
        <f>EI$2*EXP(- EI$1 * ($B144*_c1+$C144*_c2+$D144*_c3+'Input spectra'!$Y143))</f>
        <v>0</v>
      </c>
      <c r="EJ144">
        <f>EJ$2*EXP(- EJ$1 * ($B144*_c1+$C144*_c2+$D144*_c3+'Input spectra'!$Y143))</f>
        <v>0</v>
      </c>
      <c r="EK144">
        <f>EK$2*EXP(- EK$1 * ($B144*_c1+$C144*_c2+$D144*_c3+'Input spectra'!$Y143))</f>
        <v>0</v>
      </c>
      <c r="EL144">
        <f>EL$2*EXP(- EL$1 * ($B144*_c1+$C144*_c2+$D144*_c3+'Input spectra'!$Y143))</f>
        <v>0</v>
      </c>
      <c r="EM144">
        <f>EM$2*EXP(- EM$1 * ($B144*_c1+$C144*_c2+$D144*_c3+'Input spectra'!$Y143))</f>
        <v>0</v>
      </c>
      <c r="EN144">
        <f>EN$2*EXP(- EN$1 * ($B144*_c1+$C144*_c2+$D144*_c3+'Input spectra'!$Y143))</f>
        <v>0</v>
      </c>
      <c r="EO144">
        <f>EO$2*EXP(- EO$1 * ($B144*_c1+$C144*_c2+$D144*_c3+'Input spectra'!$Y143))</f>
        <v>0</v>
      </c>
      <c r="EP144">
        <f>EP$2*EXP(- EP$1 * ($B144*_c1+$C144*_c2+$D144*_c3+'Input spectra'!$Y143))</f>
        <v>0</v>
      </c>
      <c r="EQ144">
        <f>EQ$2*EXP(- EQ$1 * ($B144*_c1+$C144*_c2+$D144*_c3+'Input spectra'!$Y143))</f>
        <v>0</v>
      </c>
      <c r="ER144">
        <f>ER$2*EXP(- ER$1 * ($B144*_c1+$C144*_c2+$D144*_c3+'Input spectra'!$Y143))</f>
        <v>0</v>
      </c>
      <c r="ES144">
        <f>ES$2*EXP(- ES$1 * ($B144*_c1+$C144*_c2+$D144*_c3+'Input spectra'!$Y143))</f>
        <v>0</v>
      </c>
      <c r="ET144">
        <f>ET$2*EXP(- ET$1 * ($B144*_c1+$C144*_c2+$D144*_c3+'Input spectra'!$Y143))</f>
        <v>0</v>
      </c>
      <c r="EU144">
        <f>EU$2*EXP(- EU$1 * ($B144*_c1+$C144*_c2+$D144*_c3+'Input spectra'!$Y143))</f>
        <v>0</v>
      </c>
      <c r="EV144">
        <f>EV$2*EXP(- EV$1 * ($B144*_c1+$C144*_c2+$D144*_c3+'Input spectra'!$Y143))</f>
        <v>0</v>
      </c>
      <c r="EW144">
        <f>EW$2*EXP(- EW$1 * ($B144*_c1+$C144*_c2+$D144*_c3+'Input spectra'!$Y143))</f>
        <v>0</v>
      </c>
      <c r="EX144">
        <f>EX$2*EXP(- EX$1 * ($B144*_c1+$C144*_c2+$D144*_c3+'Input spectra'!$Y143))</f>
        <v>0</v>
      </c>
      <c r="EY144">
        <f>EY$2*EXP(- EY$1 * ($B144*_c1+$C144*_c2+$D144*_c3+'Input spectra'!$Y143))</f>
        <v>0</v>
      </c>
      <c r="FA144">
        <f t="shared" si="2"/>
        <v>0.88034130342405092</v>
      </c>
      <c r="FD144">
        <f>(1-EXP(-($B144*_c1+$C144*_c2+$D144*_c3+'Input spectra'!$Y143)*_t))/2</f>
        <v>1.1072813592067021E-2</v>
      </c>
      <c r="FE144">
        <f>LN(1-FD144)/(-($B144*_c1+$C144*_c2+$D144*_c3+'Input spectra'!$Y143))</f>
        <v>0.24860037155403267</v>
      </c>
    </row>
    <row r="145" spans="1:161" x14ac:dyDescent="0.25">
      <c r="A145">
        <v>990</v>
      </c>
      <c r="B145">
        <f>'Input spectra'!B144</f>
        <v>0</v>
      </c>
      <c r="C145">
        <f>'Input spectra'!D144</f>
        <v>0</v>
      </c>
      <c r="D145">
        <f>'Input spectra'!F144</f>
        <v>0</v>
      </c>
      <c r="E145">
        <f>E$2*EXP(- E$1 * ($B145*_c1+$C145*_c2+$D145*_c3+'Input spectra'!$Y144))</f>
        <v>2.0653927966864227E-2</v>
      </c>
      <c r="F145">
        <f>F$2*EXP(- F$1 * ($B145*_c1+$C145*_c2+$D145*_c3+'Input spectra'!$Y144))</f>
        <v>2.0411993810155231E-2</v>
      </c>
      <c r="G145">
        <f>G$2*EXP(- G$1 * ($B145*_c1+$C145*_c2+$D145*_c3+'Input spectra'!$Y144))</f>
        <v>2.0171807963139592E-2</v>
      </c>
      <c r="H145">
        <f>H$2*EXP(- H$1 * ($B145*_c1+$C145*_c2+$D145*_c3+'Input spectra'!$Y144))</f>
        <v>1.9933359638455064E-2</v>
      </c>
      <c r="I145">
        <f>I$2*EXP(- I$1 * ($B145*_c1+$C145*_c2+$D145*_c3+'Input spectra'!$Y144))</f>
        <v>1.9696638110207859E-2</v>
      </c>
      <c r="J145">
        <f>J$2*EXP(- J$1 * ($B145*_c1+$C145*_c2+$D145*_c3+'Input spectra'!$Y144))</f>
        <v>1.9461632713638832E-2</v>
      </c>
      <c r="K145">
        <f>K$2*EXP(- K$1 * ($B145*_c1+$C145*_c2+$D145*_c3+'Input spectra'!$Y144))</f>
        <v>1.9228332844791432E-2</v>
      </c>
      <c r="L145">
        <f>L$2*EXP(- L$1 * ($B145*_c1+$C145*_c2+$D145*_c3+'Input spectra'!$Y144))</f>
        <v>1.8996727960181356E-2</v>
      </c>
      <c r="M145">
        <f>M$2*EXP(- M$1 * ($B145*_c1+$C145*_c2+$D145*_c3+'Input spectra'!$Y144))</f>
        <v>1.8766807576467995E-2</v>
      </c>
      <c r="N145">
        <f>N$2*EXP(- N$1 * ($B145*_c1+$C145*_c2+$D145*_c3+'Input spectra'!$Y144))</f>
        <v>1.8538561270127575E-2</v>
      </c>
      <c r="O145">
        <f>O$2*EXP(- O$1 * ($B145*_c1+$C145*_c2+$D145*_c3+'Input spectra'!$Y144))</f>
        <v>1.831197867712803E-2</v>
      </c>
      <c r="P145">
        <f>P$2*EXP(- P$1 * ($B145*_c1+$C145*_c2+$D145*_c3+'Input spectra'!$Y144))</f>
        <v>1.8087049492605561E-2</v>
      </c>
      <c r="Q145">
        <f>Q$2*EXP(- Q$1 * ($B145*_c1+$C145*_c2+$D145*_c3+'Input spectra'!$Y144))</f>
        <v>1.7863763470542946E-2</v>
      </c>
      <c r="R145">
        <f>R$2*EXP(- R$1 * ($B145*_c1+$C145*_c2+$D145*_c3+'Input spectra'!$Y144))</f>
        <v>1.76421104234495E-2</v>
      </c>
      <c r="S145">
        <f>S$2*EXP(- S$1 * ($B145*_c1+$C145*_c2+$D145*_c3+'Input spectra'!$Y144))</f>
        <v>1.7422080222042734E-2</v>
      </c>
      <c r="T145">
        <f>T$2*EXP(- T$1 * ($B145*_c1+$C145*_c2+$D145*_c3+'Input spectra'!$Y144))</f>
        <v>1.7203662794931695E-2</v>
      </c>
      <c r="U145">
        <f>U$2*EXP(- U$1 * ($B145*_c1+$C145*_c2+$D145*_c3+'Input spectra'!$Y144))</f>
        <v>1.6986848128301958E-2</v>
      </c>
      <c r="V145">
        <f>V$2*EXP(- V$1 * ($B145*_c1+$C145*_c2+$D145*_c3+'Input spectra'!$Y144))</f>
        <v>1.6771626265602305E-2</v>
      </c>
      <c r="W145">
        <f>W$2*EXP(- W$1 * ($B145*_c1+$C145*_c2+$D145*_c3+'Input spectra'!$Y144))</f>
        <v>1.6557987307233013E-2</v>
      </c>
      <c r="X145">
        <f>X$2*EXP(- X$1 * ($B145*_c1+$C145*_c2+$D145*_c3+'Input spectra'!$Y144))</f>
        <v>1.6345921410235827E-2</v>
      </c>
      <c r="Y145">
        <f>Y$2*EXP(- Y$1 * ($B145*_c1+$C145*_c2+$D145*_c3+'Input spectra'!$Y144))</f>
        <v>1.6135418787985537E-2</v>
      </c>
      <c r="Z145">
        <f>Z$2*EXP(- Z$1 * ($B145*_c1+$C145*_c2+$D145*_c3+'Input spectra'!$Y144))</f>
        <v>1.5926469709883182E-2</v>
      </c>
      <c r="AA145">
        <f>AA$2*EXP(- AA$1 * ($B145*_c1+$C145*_c2+$D145*_c3+'Input spectra'!$Y144))</f>
        <v>1.5719064501050897E-2</v>
      </c>
      <c r="AB145">
        <f>AB$2*EXP(- AB$1 * ($B145*_c1+$C145*_c2+$D145*_c3+'Input spectra'!$Y144))</f>
        <v>1.5513193542028318E-2</v>
      </c>
      <c r="AC145">
        <f>AC$2*EXP(- AC$1 * ($B145*_c1+$C145*_c2+$D145*_c3+'Input spectra'!$Y144))</f>
        <v>1.5308847268470642E-2</v>
      </c>
      <c r="AD145">
        <f>AD$2*EXP(- AD$1 * ($B145*_c1+$C145*_c2+$D145*_c3+'Input spectra'!$Y144))</f>
        <v>1.5106016170848254E-2</v>
      </c>
      <c r="AE145">
        <f>AE$2*EXP(- AE$1 * ($B145*_c1+$C145*_c2+$D145*_c3+'Input spectra'!$Y144))</f>
        <v>1.4904690794147909E-2</v>
      </c>
      <c r="AF145">
        <f>AF$2*EXP(- AF$1 * ($B145*_c1+$C145*_c2+$D145*_c3+'Input spectra'!$Y144))</f>
        <v>1.4704861737575547E-2</v>
      </c>
      <c r="AG145">
        <f>AG$2*EXP(- AG$1 * ($B145*_c1+$C145*_c2+$D145*_c3+'Input spectra'!$Y144))</f>
        <v>1.4506519654260641E-2</v>
      </c>
      <c r="AH145">
        <f>AH$2*EXP(- AH$1 * ($B145*_c1+$C145*_c2+$D145*_c3+'Input spectra'!$Y144))</f>
        <v>1.4309655250962084E-2</v>
      </c>
      <c r="AI145">
        <f>AI$2*EXP(- AI$1 * ($B145*_c1+$C145*_c2+$D145*_c3+'Input spectra'!$Y144))</f>
        <v>1.4114259287775682E-2</v>
      </c>
      <c r="AJ145">
        <f>AJ$2*EXP(- AJ$1 * ($B145*_c1+$C145*_c2+$D145*_c3+'Input spectra'!$Y144))</f>
        <v>1.3920322577843144E-2</v>
      </c>
      <c r="AK145">
        <f>AK$2*EXP(- AK$1 * ($B145*_c1+$C145*_c2+$D145*_c3+'Input spectra'!$Y144))</f>
        <v>1.3727835987062622E-2</v>
      </c>
      <c r="AL145">
        <f>AL$2*EXP(- AL$1 * ($B145*_c1+$C145*_c2+$D145*_c3+'Input spectra'!$Y144))</f>
        <v>1.3536790433800782E-2</v>
      </c>
      <c r="AM145">
        <f>AM$2*EXP(- AM$1 * ($B145*_c1+$C145*_c2+$D145*_c3+'Input spectra'!$Y144))</f>
        <v>1.3347176888606389E-2</v>
      </c>
      <c r="AN145">
        <f>AN$2*EXP(- AN$1 * ($B145*_c1+$C145*_c2+$D145*_c3+'Input spectra'!$Y144))</f>
        <v>1.3158986373925411E-2</v>
      </c>
      <c r="AO145">
        <f>AO$2*EXP(- AO$1 * ($B145*_c1+$C145*_c2+$D145*_c3+'Input spectra'!$Y144))</f>
        <v>1.2972209963817611E-2</v>
      </c>
      <c r="AP145">
        <f>AP$2*EXP(- AP$1 * ($B145*_c1+$C145*_c2+$D145*_c3+'Input spectra'!$Y144))</f>
        <v>1.2786838783674656E-2</v>
      </c>
      <c r="AQ145">
        <f>AQ$2*EXP(- AQ$1 * ($B145*_c1+$C145*_c2+$D145*_c3+'Input spectra'!$Y144))</f>
        <v>1.2602864009939702E-2</v>
      </c>
      <c r="AR145">
        <f>AR$2*EXP(- AR$1 * ($B145*_c1+$C145*_c2+$D145*_c3+'Input spectra'!$Y144))</f>
        <v>1.2420276869828443E-2</v>
      </c>
      <c r="AS145">
        <f>AS$2*EXP(- AS$1 * ($B145*_c1+$C145*_c2+$D145*_c3+'Input spectra'!$Y144))</f>
        <v>1.2239068641051681E-2</v>
      </c>
      <c r="AT145">
        <f>AT$2*EXP(- AT$1 * ($B145*_c1+$C145*_c2+$D145*_c3+'Input spectra'!$Y144))</f>
        <v>1.2059230651539311E-2</v>
      </c>
      <c r="AU145">
        <f>AU$2*EXP(- AU$1 * ($B145*_c1+$C145*_c2+$D145*_c3+'Input spectra'!$Y144))</f>
        <v>1.1880754279165783E-2</v>
      </c>
      <c r="AV145">
        <f>AV$2*EXP(- AV$1 * ($B145*_c1+$C145*_c2+$D145*_c3+'Input spectra'!$Y144))</f>
        <v>1.1703630951477034E-2</v>
      </c>
      <c r="AW145">
        <f>AW$2*EXP(- AW$1 * ($B145*_c1+$C145*_c2+$D145*_c3+'Input spectra'!$Y144))</f>
        <v>1.1527852145418818E-2</v>
      </c>
      <c r="AX145">
        <f>AX$2*EXP(- AX$1 * ($B145*_c1+$C145*_c2+$D145*_c3+'Input spectra'!$Y144))</f>
        <v>1.1353409387066523E-2</v>
      </c>
      <c r="AY145">
        <f>AY$2*EXP(- AY$1 * ($B145*_c1+$C145*_c2+$D145*_c3+'Input spectra'!$Y144))</f>
        <v>1.00924139304925E-2</v>
      </c>
      <c r="AZ145">
        <f>AZ$2*EXP(- AZ$1 * ($B145*_c1+$C145*_c2+$D145*_c3+'Input spectra'!$Y144))</f>
        <v>8.6237070953625143E-3</v>
      </c>
      <c r="BA145">
        <f>BA$2*EXP(- BA$1 * ($B145*_c1+$C145*_c2+$D145*_c3+'Input spectra'!$Y144))</f>
        <v>7.7629715632589512E-3</v>
      </c>
      <c r="BB145">
        <f>BB$2*EXP(- BB$1 * ($B145*_c1+$C145*_c2+$D145*_c3+'Input spectra'!$Y144))</f>
        <v>7.1110507920238795E-3</v>
      </c>
      <c r="BC145">
        <f>BC$2*EXP(- BC$1 * ($B145*_c1+$C145*_c2+$D145*_c3+'Input spectra'!$Y144))</f>
        <v>6.5784048801240998E-3</v>
      </c>
      <c r="BD145">
        <f>BD$2*EXP(- BD$1 * ($B145*_c1+$C145*_c2+$D145*_c3+'Input spectra'!$Y144))</f>
        <v>6.1262243535143857E-3</v>
      </c>
      <c r="BE145">
        <f>BE$2*EXP(- BE$1 * ($B145*_c1+$C145*_c2+$D145*_c3+'Input spectra'!$Y144))</f>
        <v>5.7332456604802075E-3</v>
      </c>
      <c r="BF145">
        <f>BF$2*EXP(- BF$1 * ($B145*_c1+$C145*_c2+$D145*_c3+'Input spectra'!$Y144))</f>
        <v>5.386214169909192E-3</v>
      </c>
      <c r="BG145">
        <f>BG$2*EXP(- BG$1 * ($B145*_c1+$C145*_c2+$D145*_c3+'Input spectra'!$Y144))</f>
        <v>5.0761560435365399E-3</v>
      </c>
      <c r="BH145">
        <f>BH$2*EXP(- BH$1 * ($B145*_c1+$C145*_c2+$D145*_c3+'Input spectra'!$Y144))</f>
        <v>4.7966360005969365E-3</v>
      </c>
      <c r="BI145">
        <f>BI$2*EXP(- BI$1 * ($B145*_c1+$C145*_c2+$D145*_c3+'Input spectra'!$Y144))</f>
        <v>4.5428398443967252E-3</v>
      </c>
      <c r="BJ145">
        <f>BJ$2*EXP(- BJ$1 * ($B145*_c1+$C145*_c2+$D145*_c3+'Input spectra'!$Y144))</f>
        <v>4.3110477321681084E-3</v>
      </c>
      <c r="BK145">
        <f>BK$2*EXP(- BK$1 * ($B145*_c1+$C145*_c2+$D145*_c3+'Input spectra'!$Y144))</f>
        <v>4.0983112487818643E-3</v>
      </c>
      <c r="BL145">
        <f>BL$2*EXP(- BL$1 * ($B145*_c1+$C145*_c2+$D145*_c3+'Input spectra'!$Y144))</f>
        <v>3.9022449149804174E-3</v>
      </c>
      <c r="BM145">
        <f>BM$2*EXP(- BM$1 * ($B145*_c1+$C145*_c2+$D145*_c3+'Input spectra'!$Y144))</f>
        <v>3.7208858240192055E-3</v>
      </c>
      <c r="BN145">
        <f>BN$2*EXP(- BN$1 * ($B145*_c1+$C145*_c2+$D145*_c3+'Input spectra'!$Y144))</f>
        <v>3.5525958205226268E-3</v>
      </c>
      <c r="BO145">
        <f>BO$2*EXP(- BO$1 * ($B145*_c1+$C145*_c2+$D145*_c3+'Input spectra'!$Y144))</f>
        <v>3.3959913197005708E-3</v>
      </c>
      <c r="BP145">
        <f>BP$2*EXP(- BP$1 * ($B145*_c1+$C145*_c2+$D145*_c3+'Input spectra'!$Y144))</f>
        <v>3.2498916974562876E-3</v>
      </c>
      <c r="BQ145">
        <f>BQ$2*EXP(- BQ$1 * ($B145*_c1+$C145*_c2+$D145*_c3+'Input spectra'!$Y144))</f>
        <v>3.1132805214970569E-3</v>
      </c>
      <c r="BR145">
        <f>BR$2*EXP(- BR$1 * ($B145*_c1+$C145*_c2+$D145*_c3+'Input spectra'!$Y144))</f>
        <v>2.9852758852077872E-3</v>
      </c>
      <c r="BS145">
        <f>BS$2*EXP(- BS$1 * ($B145*_c1+$C145*_c2+$D145*_c3+'Input spectra'!$Y144))</f>
        <v>2.8651073362809601E-3</v>
      </c>
      <c r="BT145">
        <f>BT$2*EXP(- BT$1 * ($B145*_c1+$C145*_c2+$D145*_c3+'Input spectra'!$Y144))</f>
        <v>2.7520976756537632E-3</v>
      </c>
      <c r="BU145">
        <f>BU$2*EXP(- BU$1 * ($B145*_c1+$C145*_c2+$D145*_c3+'Input spectra'!$Y144))</f>
        <v>2.6456484150152691E-3</v>
      </c>
      <c r="BV145">
        <f>BV$2*EXP(- BV$1 * ($B145*_c1+$C145*_c2+$D145*_c3+'Input spectra'!$Y144))</f>
        <v>2.5452280247672491E-3</v>
      </c>
      <c r="BW145">
        <f>BW$2*EXP(- BW$1 * ($B145*_c1+$C145*_c2+$D145*_c3+'Input spectra'!$Y144))</f>
        <v>2.4503623396016474E-3</v>
      </c>
      <c r="BX145">
        <f>BX$2*EXP(- BX$1 * ($B145*_c1+$C145*_c2+$D145*_c3+'Input spectra'!$Y144))</f>
        <v>2.3606266530874186E-3</v>
      </c>
      <c r="BY145">
        <f>BY$2*EXP(- BY$1 * ($B145*_c1+$C145*_c2+$D145*_c3+'Input spectra'!$Y144))</f>
        <v>2.2756391493087258E-3</v>
      </c>
      <c r="BZ145">
        <f>BZ$2*EXP(- BZ$1 * ($B145*_c1+$C145*_c2+$D145*_c3+'Input spectra'!$Y144))</f>
        <v>2.1950554037713887E-3</v>
      </c>
      <c r="CA145">
        <f>CA$2*EXP(- CA$1 * ($B145*_c1+$C145*_c2+$D145*_c3+'Input spectra'!$Y144))</f>
        <v>2.1185637474192172E-3</v>
      </c>
      <c r="CB145">
        <f>CB$2*EXP(- CB$1 * ($B145*_c1+$C145*_c2+$D145*_c3+'Input spectra'!$Y144))</f>
        <v>2.0458813333180496E-3</v>
      </c>
      <c r="CC145">
        <f>CC$2*EXP(- CC$1 * ($B145*_c1+$C145*_c2+$D145*_c3+'Input spectra'!$Y144))</f>
        <v>1.9767507798947792E-3</v>
      </c>
      <c r="CD145">
        <f>CD$2*EXP(- CD$1 * ($B145*_c1+$C145*_c2+$D145*_c3+'Input spectra'!$Y144))</f>
        <v>1.9109372906882249E-3</v>
      </c>
      <c r="CE145">
        <f>CE$2*EXP(- CE$1 * ($B145*_c1+$C145*_c2+$D145*_c3+'Input spectra'!$Y144))</f>
        <v>1.8482261705722045E-3</v>
      </c>
      <c r="CF145">
        <f>CF$2*EXP(- CF$1 * ($B145*_c1+$C145*_c2+$D145*_c3+'Input spectra'!$Y144))</f>
        <v>1.7884206739084843E-3</v>
      </c>
      <c r="CG145">
        <f>CG$2*EXP(- CG$1 * ($B145*_c1+$C145*_c2+$D145*_c3+'Input spectra'!$Y144))</f>
        <v>1.7313401322013951E-3</v>
      </c>
      <c r="CH145">
        <f>CH$2*EXP(- CH$1 * ($B145*_c1+$C145*_c2+$D145*_c3+'Input spectra'!$Y144))</f>
        <v>1.6768183183746563E-3</v>
      </c>
      <c r="CI145">
        <f>CI$2*EXP(- CI$1 * ($B145*_c1+$C145*_c2+$D145*_c3+'Input spectra'!$Y144))</f>
        <v>1.6247020123764746E-3</v>
      </c>
      <c r="CJ145">
        <f>CJ$2*EXP(- CJ$1 * ($B145*_c1+$C145*_c2+$D145*_c3+'Input spectra'!$Y144))</f>
        <v>1.5748497388888849E-3</v>
      </c>
      <c r="CK145">
        <f>CK$2*EXP(- CK$1 * ($B145*_c1+$C145*_c2+$D145*_c3+'Input spectra'!$Y144))</f>
        <v>1.5271306528078065E-3</v>
      </c>
      <c r="CL145">
        <f>CL$2*EXP(- CL$1 * ($B145*_c1+$C145*_c2+$D145*_c3+'Input spectra'!$Y144))</f>
        <v>1.4814235521257971E-3</v>
      </c>
      <c r="CM145">
        <f>CM$2*EXP(- CM$1 * ($B145*_c1+$C145*_c2+$D145*_c3+'Input spectra'!$Y144))</f>
        <v>1.4376160010845047E-3</v>
      </c>
      <c r="CN145">
        <f>CN$2*EXP(- CN$1 * ($B145*_c1+$C145*_c2+$D145*_c3+'Input spectra'!$Y144))</f>
        <v>1.395603549117899E-3</v>
      </c>
      <c r="CO145">
        <f>CO$2*EXP(- CO$1 * ($B145*_c1+$C145*_c2+$D145*_c3+'Input spectra'!$Y144))</f>
        <v>1.355289033296556E-3</v>
      </c>
      <c r="CP145">
        <f>CP$2*EXP(- CP$1 * ($B145*_c1+$C145*_c2+$D145*_c3+'Input spectra'!$Y144))</f>
        <v>1.3165819537981852E-3</v>
      </c>
      <c r="CQ145">
        <f>CQ$2*EXP(- CQ$1 * ($B145*_c1+$C145*_c2+$D145*_c3+'Input spectra'!$Y144))</f>
        <v>1.2793979134414282E-3</v>
      </c>
      <c r="CR145">
        <f>CR$2*EXP(- CR$1 * ($B145*_c1+$C145*_c2+$D145*_c3+'Input spectra'!$Y144))</f>
        <v>1.2436581135851043E-3</v>
      </c>
      <c r="CS145">
        <f>CS$2*EXP(- CS$1 * ($B145*_c1+$C145*_c2+$D145*_c3+'Input spectra'!$Y144))</f>
        <v>8.0068373142666105E-4</v>
      </c>
      <c r="CT145">
        <f>CT$2*EXP(- CT$1 * ($B145*_c1+$C145*_c2+$D145*_c3+'Input spectra'!$Y144))</f>
        <v>5.2003762929986189E-4</v>
      </c>
      <c r="CU145">
        <f>CU$2*EXP(- CU$1 * ($B145*_c1+$C145*_c2+$D145*_c3+'Input spectra'!$Y144))</f>
        <v>3.6013295776769842E-4</v>
      </c>
      <c r="CV145">
        <f>CV$2*EXP(- CV$1 * ($B145*_c1+$C145*_c2+$D145*_c3+'Input spectra'!$Y144))</f>
        <v>2.5052057899302785E-4</v>
      </c>
      <c r="CW145">
        <f>CW$2*EXP(- CW$1 * ($B145*_c1+$C145*_c2+$D145*_c3+'Input spectra'!$Y144))</f>
        <v>1.7105090342386063E-4</v>
      </c>
      <c r="CX145">
        <f>CX$2*EXP(- CX$1 * ($B145*_c1+$C145*_c2+$D145*_c3+'Input spectra'!$Y144))</f>
        <v>1.12436259981551E-4</v>
      </c>
      <c r="CY145">
        <f>CY$2*EXP(- CY$1 * ($B145*_c1+$C145*_c2+$D145*_c3+'Input spectra'!$Y144))</f>
        <v>6.9434495631780707E-5</v>
      </c>
      <c r="CZ145">
        <f>CZ$2*EXP(- CZ$1 * ($B145*_c1+$C145*_c2+$D145*_c3+'Input spectra'!$Y144))</f>
        <v>3.8717749263076471E-5</v>
      </c>
      <c r="DA145">
        <f>DA$2*EXP(- DA$1 * ($B145*_c1+$C145*_c2+$D145*_c3+'Input spectra'!$Y144))</f>
        <v>1.8002663632990522E-5</v>
      </c>
      <c r="DB145">
        <f>DB$2*EXP(- DB$1 * ($B145*_c1+$C145*_c2+$D145*_c3+'Input spectra'!$Y144))</f>
        <v>5.6332979529472244E-6</v>
      </c>
      <c r="DC145">
        <f>DC$2*EXP(- DC$1 * ($B145*_c1+$C145*_c2+$D145*_c3+'Input spectra'!$Y144))</f>
        <v>3.5782101057660357E-7</v>
      </c>
      <c r="DD145">
        <f>DD$2*EXP(- DD$1 * ($B145*_c1+$C145*_c2+$D145*_c3+'Input spectra'!$Y144))</f>
        <v>0</v>
      </c>
      <c r="DE145">
        <f>DE$2*EXP(- DE$1 * ($B145*_c1+$C145*_c2+$D145*_c3+'Input spectra'!$Y144))</f>
        <v>0</v>
      </c>
      <c r="DF145">
        <f>DF$2*EXP(- DF$1 * ($B145*_c1+$C145*_c2+$D145*_c3+'Input spectra'!$Y144))</f>
        <v>0</v>
      </c>
      <c r="DG145">
        <f>DG$2*EXP(- DG$1 * ($B145*_c1+$C145*_c2+$D145*_c3+'Input spectra'!$Y144))</f>
        <v>0</v>
      </c>
      <c r="DH145">
        <f>DH$2*EXP(- DH$1 * ($B145*_c1+$C145*_c2+$D145*_c3+'Input spectra'!$Y144))</f>
        <v>0</v>
      </c>
      <c r="DI145">
        <f>DI$2*EXP(- DI$1 * ($B145*_c1+$C145*_c2+$D145*_c3+'Input spectra'!$Y144))</f>
        <v>0</v>
      </c>
      <c r="DJ145">
        <f>DJ$2*EXP(- DJ$1 * ($B145*_c1+$C145*_c2+$D145*_c3+'Input spectra'!$Y144))</f>
        <v>0</v>
      </c>
      <c r="DK145">
        <f>DK$2*EXP(- DK$1 * ($B145*_c1+$C145*_c2+$D145*_c3+'Input spectra'!$Y144))</f>
        <v>0</v>
      </c>
      <c r="DL145">
        <f>DL$2*EXP(- DL$1 * ($B145*_c1+$C145*_c2+$D145*_c3+'Input spectra'!$Y144))</f>
        <v>0</v>
      </c>
      <c r="DM145">
        <f>DM$2*EXP(- DM$1 * ($B145*_c1+$C145*_c2+$D145*_c3+'Input spectra'!$Y144))</f>
        <v>0</v>
      </c>
      <c r="DN145">
        <f>DN$2*EXP(- DN$1 * ($B145*_c1+$C145*_c2+$D145*_c3+'Input spectra'!$Y144))</f>
        <v>0</v>
      </c>
      <c r="DO145">
        <f>DO$2*EXP(- DO$1 * ($B145*_c1+$C145*_c2+$D145*_c3+'Input spectra'!$Y144))</f>
        <v>0</v>
      </c>
      <c r="DP145">
        <f>DP$2*EXP(- DP$1 * ($B145*_c1+$C145*_c2+$D145*_c3+'Input spectra'!$Y144))</f>
        <v>0</v>
      </c>
      <c r="DQ145">
        <f>DQ$2*EXP(- DQ$1 * ($B145*_c1+$C145*_c2+$D145*_c3+'Input spectra'!$Y144))</f>
        <v>0</v>
      </c>
      <c r="DR145">
        <f>DR$2*EXP(- DR$1 * ($B145*_c1+$C145*_c2+$D145*_c3+'Input spectra'!$Y144))</f>
        <v>0</v>
      </c>
      <c r="DS145">
        <f>DS$2*EXP(- DS$1 * ($B145*_c1+$C145*_c2+$D145*_c3+'Input spectra'!$Y144))</f>
        <v>0</v>
      </c>
      <c r="DT145">
        <f>DT$2*EXP(- DT$1 * ($B145*_c1+$C145*_c2+$D145*_c3+'Input spectra'!$Y144))</f>
        <v>0</v>
      </c>
      <c r="DU145">
        <f>DU$2*EXP(- DU$1 * ($B145*_c1+$C145*_c2+$D145*_c3+'Input spectra'!$Y144))</f>
        <v>0</v>
      </c>
      <c r="DV145">
        <f>DV$2*EXP(- DV$1 * ($B145*_c1+$C145*_c2+$D145*_c3+'Input spectra'!$Y144))</f>
        <v>0</v>
      </c>
      <c r="DW145">
        <f>DW$2*EXP(- DW$1 * ($B145*_c1+$C145*_c2+$D145*_c3+'Input spectra'!$Y144))</f>
        <v>0</v>
      </c>
      <c r="DX145">
        <f>DX$2*EXP(- DX$1 * ($B145*_c1+$C145*_c2+$D145*_c3+'Input spectra'!$Y144))</f>
        <v>0</v>
      </c>
      <c r="DY145">
        <f>DY$2*EXP(- DY$1 * ($B145*_c1+$C145*_c2+$D145*_c3+'Input spectra'!$Y144))</f>
        <v>0</v>
      </c>
      <c r="DZ145">
        <f>DZ$2*EXP(- DZ$1 * ($B145*_c1+$C145*_c2+$D145*_c3+'Input spectra'!$Y144))</f>
        <v>0</v>
      </c>
      <c r="EA145">
        <f>EA$2*EXP(- EA$1 * ($B145*_c1+$C145*_c2+$D145*_c3+'Input spectra'!$Y144))</f>
        <v>0</v>
      </c>
      <c r="EB145">
        <f>EB$2*EXP(- EB$1 * ($B145*_c1+$C145*_c2+$D145*_c3+'Input spectra'!$Y144))</f>
        <v>0</v>
      </c>
      <c r="EC145">
        <f>EC$2*EXP(- EC$1 * ($B145*_c1+$C145*_c2+$D145*_c3+'Input spectra'!$Y144))</f>
        <v>0</v>
      </c>
      <c r="ED145">
        <f>ED$2*EXP(- ED$1 * ($B145*_c1+$C145*_c2+$D145*_c3+'Input spectra'!$Y144))</f>
        <v>0</v>
      </c>
      <c r="EE145">
        <f>EE$2*EXP(- EE$1 * ($B145*_c1+$C145*_c2+$D145*_c3+'Input spectra'!$Y144))</f>
        <v>0</v>
      </c>
      <c r="EF145">
        <f>EF$2*EXP(- EF$1 * ($B145*_c1+$C145*_c2+$D145*_c3+'Input spectra'!$Y144))</f>
        <v>0</v>
      </c>
      <c r="EG145">
        <f>EG$2*EXP(- EG$1 * ($B145*_c1+$C145*_c2+$D145*_c3+'Input spectra'!$Y144))</f>
        <v>0</v>
      </c>
      <c r="EH145">
        <f>EH$2*EXP(- EH$1 * ($B145*_c1+$C145*_c2+$D145*_c3+'Input spectra'!$Y144))</f>
        <v>0</v>
      </c>
      <c r="EI145">
        <f>EI$2*EXP(- EI$1 * ($B145*_c1+$C145*_c2+$D145*_c3+'Input spectra'!$Y144))</f>
        <v>0</v>
      </c>
      <c r="EJ145">
        <f>EJ$2*EXP(- EJ$1 * ($B145*_c1+$C145*_c2+$D145*_c3+'Input spectra'!$Y144))</f>
        <v>0</v>
      </c>
      <c r="EK145">
        <f>EK$2*EXP(- EK$1 * ($B145*_c1+$C145*_c2+$D145*_c3+'Input spectra'!$Y144))</f>
        <v>0</v>
      </c>
      <c r="EL145">
        <f>EL$2*EXP(- EL$1 * ($B145*_c1+$C145*_c2+$D145*_c3+'Input spectra'!$Y144))</f>
        <v>0</v>
      </c>
      <c r="EM145">
        <f>EM$2*EXP(- EM$1 * ($B145*_c1+$C145*_c2+$D145*_c3+'Input spectra'!$Y144))</f>
        <v>0</v>
      </c>
      <c r="EN145">
        <f>EN$2*EXP(- EN$1 * ($B145*_c1+$C145*_c2+$D145*_c3+'Input spectra'!$Y144))</f>
        <v>0</v>
      </c>
      <c r="EO145">
        <f>EO$2*EXP(- EO$1 * ($B145*_c1+$C145*_c2+$D145*_c3+'Input spectra'!$Y144))</f>
        <v>0</v>
      </c>
      <c r="EP145">
        <f>EP$2*EXP(- EP$1 * ($B145*_c1+$C145*_c2+$D145*_c3+'Input spectra'!$Y144))</f>
        <v>0</v>
      </c>
      <c r="EQ145">
        <f>EQ$2*EXP(- EQ$1 * ($B145*_c1+$C145*_c2+$D145*_c3+'Input spectra'!$Y144))</f>
        <v>0</v>
      </c>
      <c r="ER145">
        <f>ER$2*EXP(- ER$1 * ($B145*_c1+$C145*_c2+$D145*_c3+'Input spectra'!$Y144))</f>
        <v>0</v>
      </c>
      <c r="ES145">
        <f>ES$2*EXP(- ES$1 * ($B145*_c1+$C145*_c2+$D145*_c3+'Input spectra'!$Y144))</f>
        <v>0</v>
      </c>
      <c r="ET145">
        <f>ET$2*EXP(- ET$1 * ($B145*_c1+$C145*_c2+$D145*_c3+'Input spectra'!$Y144))</f>
        <v>0</v>
      </c>
      <c r="EU145">
        <f>EU$2*EXP(- EU$1 * ($B145*_c1+$C145*_c2+$D145*_c3+'Input spectra'!$Y144))</f>
        <v>0</v>
      </c>
      <c r="EV145">
        <f>EV$2*EXP(- EV$1 * ($B145*_c1+$C145*_c2+$D145*_c3+'Input spectra'!$Y144))</f>
        <v>0</v>
      </c>
      <c r="EW145">
        <f>EW$2*EXP(- EW$1 * ($B145*_c1+$C145*_c2+$D145*_c3+'Input spectra'!$Y144))</f>
        <v>0</v>
      </c>
      <c r="EX145">
        <f>EX$2*EXP(- EX$1 * ($B145*_c1+$C145*_c2+$D145*_c3+'Input spectra'!$Y144))</f>
        <v>0</v>
      </c>
      <c r="EY145">
        <f>EY$2*EXP(- EY$1 * ($B145*_c1+$C145*_c2+$D145*_c3+'Input spectra'!$Y144))</f>
        <v>0</v>
      </c>
      <c r="FA145">
        <f t="shared" si="2"/>
        <v>0.8804684160461097</v>
      </c>
      <c r="FD145">
        <f>(1-EXP(-($B145*_c1+$C145*_c2+$D145*_c3+'Input spectra'!$Y144)*_t))/2</f>
        <v>1.1059974846068577E-2</v>
      </c>
      <c r="FE145">
        <f>LN(1-FD145)/(-($B145*_c1+$C145*_c2+$D145*_c3+'Input spectra'!$Y144))</f>
        <v>0.24860201261812417</v>
      </c>
    </row>
    <row r="146" spans="1:161" x14ac:dyDescent="0.25">
      <c r="A146">
        <v>995</v>
      </c>
      <c r="B146">
        <f>'Input spectra'!B145</f>
        <v>0</v>
      </c>
      <c r="C146">
        <f>'Input spectra'!D145</f>
        <v>0</v>
      </c>
      <c r="D146">
        <f>'Input spectra'!F145</f>
        <v>0</v>
      </c>
      <c r="E146">
        <f>E$2*EXP(- E$1 * ($B146*_c1+$C146*_c2+$D146*_c3+'Input spectra'!$Y145))</f>
        <v>2.0653927966864227E-2</v>
      </c>
      <c r="F146">
        <f>F$2*EXP(- F$1 * ($B146*_c1+$C146*_c2+$D146*_c3+'Input spectra'!$Y145))</f>
        <v>2.0412101008796892E-2</v>
      </c>
      <c r="G146">
        <f>G$2*EXP(- G$1 * ($B146*_c1+$C146*_c2+$D146*_c3+'Input spectra'!$Y145))</f>
        <v>2.0172019838188331E-2</v>
      </c>
      <c r="H146">
        <f>H$2*EXP(- H$1 * ($B146*_c1+$C146*_c2+$D146*_c3+'Input spectra'!$Y145))</f>
        <v>1.9933673695031653E-2</v>
      </c>
      <c r="I146">
        <f>I$2*EXP(- I$1 * ($B146*_c1+$C146*_c2+$D146*_c3+'Input spectra'!$Y145))</f>
        <v>1.9697051880563393E-2</v>
      </c>
      <c r="J146">
        <f>J$2*EXP(- J$1 * ($B146*_c1+$C146*_c2+$D146*_c3+'Input spectra'!$Y145))</f>
        <v>1.9462143756931314E-2</v>
      </c>
      <c r="K146">
        <f>K$2*EXP(- K$1 * ($B146*_c1+$C146*_c2+$D146*_c3+'Input spectra'!$Y145))</f>
        <v>1.9228938746863912E-2</v>
      </c>
      <c r="L146">
        <f>L$2*EXP(- L$1 * ($B146*_c1+$C146*_c2+$D146*_c3+'Input spectra'!$Y145))</f>
        <v>1.8997426333341689E-2</v>
      </c>
      <c r="M146">
        <f>M$2*EXP(- M$1 * ($B146*_c1+$C146*_c2+$D146*_c3+'Input spectra'!$Y145))</f>
        <v>1.8767596059270145E-2</v>
      </c>
      <c r="N146">
        <f>N$2*EXP(- N$1 * ($B146*_c1+$C146*_c2+$D146*_c3+'Input spectra'!$Y145))</f>
        <v>1.8539437527154503E-2</v>
      </c>
      <c r="O146">
        <f>O$2*EXP(- O$1 * ($B146*_c1+$C146*_c2+$D146*_c3+'Input spectra'!$Y145))</f>
        <v>1.8312940398776099E-2</v>
      </c>
      <c r="P146">
        <f>P$2*EXP(- P$1 * ($B146*_c1+$C146*_c2+$D146*_c3+'Input spectra'!$Y145))</f>
        <v>1.8088094394870528E-2</v>
      </c>
      <c r="Q146">
        <f>Q$2*EXP(- Q$1 * ($B146*_c1+$C146*_c2+$D146*_c3+'Input spectra'!$Y145))</f>
        <v>1.7864889294807441E-2</v>
      </c>
      <c r="R146">
        <f>R$2*EXP(- R$1 * ($B146*_c1+$C146*_c2+$D146*_c3+'Input spectra'!$Y145))</f>
        <v>1.764331493627205E-2</v>
      </c>
      <c r="S146">
        <f>S$2*EXP(- S$1 * ($B146*_c1+$C146*_c2+$D146*_c3+'Input spectra'!$Y145))</f>
        <v>1.7423361214948294E-2</v>
      </c>
      <c r="T146">
        <f>T$2*EXP(- T$1 * ($B146*_c1+$C146*_c2+$D146*_c3+'Input spectra'!$Y145))</f>
        <v>1.720501808420366E-2</v>
      </c>
      <c r="U146">
        <f>U$2*EXP(- U$1 * ($B146*_c1+$C146*_c2+$D146*_c3+'Input spectra'!$Y145))</f>
        <v>1.6988275554775719E-2</v>
      </c>
      <c r="V146">
        <f>V$2*EXP(- V$1 * ($B146*_c1+$C146*_c2+$D146*_c3+'Input spectra'!$Y145))</f>
        <v>1.6773123694460216E-2</v>
      </c>
      <c r="W146">
        <f>W$2*EXP(- W$1 * ($B146*_c1+$C146*_c2+$D146*_c3+'Input spectra'!$Y145))</f>
        <v>1.6559552627800879E-2</v>
      </c>
      <c r="X146">
        <f>X$2*EXP(- X$1 * ($B146*_c1+$C146*_c2+$D146*_c3+'Input spectra'!$Y145))</f>
        <v>1.6347552535780841E-2</v>
      </c>
      <c r="Y146">
        <f>Y$2*EXP(- Y$1 * ($B146*_c1+$C146*_c2+$D146*_c3+'Input spectra'!$Y145))</f>
        <v>1.6137113655515657E-2</v>
      </c>
      <c r="Z146">
        <f>Z$2*EXP(- Z$1 * ($B146*_c1+$C146*_c2+$D146*_c3+'Input spectra'!$Y145))</f>
        <v>1.5928226279947982E-2</v>
      </c>
      <c r="AA146">
        <f>AA$2*EXP(- AA$1 * ($B146*_c1+$C146*_c2+$D146*_c3+'Input spectra'!$Y145))</f>
        <v>1.5720880757543805E-2</v>
      </c>
      <c r="AB146">
        <f>AB$2*EXP(- AB$1 * ($B146*_c1+$C146*_c2+$D146*_c3+'Input spectra'!$Y145))</f>
        <v>1.5515067491990319E-2</v>
      </c>
      <c r="AC146">
        <f>AC$2*EXP(- AC$1 * ($B146*_c1+$C146*_c2+$D146*_c3+'Input spectra'!$Y145))</f>
        <v>1.5310776941895383E-2</v>
      </c>
      <c r="AD146">
        <f>AD$2*EXP(- AD$1 * ($B146*_c1+$C146*_c2+$D146*_c3+'Input spectra'!$Y145))</f>
        <v>1.5107999620488536E-2</v>
      </c>
      <c r="AE146">
        <f>AE$2*EXP(- AE$1 * ($B146*_c1+$C146*_c2+$D146*_c3+'Input spectra'!$Y145))</f>
        <v>1.490672609532361E-2</v>
      </c>
      <c r="AF146">
        <f>AF$2*EXP(- AF$1 * ($B146*_c1+$C146*_c2+$D146*_c3+'Input spectra'!$Y145))</f>
        <v>1.4706946987982902E-2</v>
      </c>
      <c r="AG146">
        <f>AG$2*EXP(- AG$1 * ($B146*_c1+$C146*_c2+$D146*_c3+'Input spectra'!$Y145))</f>
        <v>1.4508652973782909E-2</v>
      </c>
      <c r="AH146">
        <f>AH$2*EXP(- AH$1 * ($B146*_c1+$C146*_c2+$D146*_c3+'Input spectra'!$Y145))</f>
        <v>1.4311834781481588E-2</v>
      </c>
      <c r="AI146">
        <f>AI$2*EXP(- AI$1 * ($B146*_c1+$C146*_c2+$D146*_c3+'Input spectra'!$Y145))</f>
        <v>1.4116483192987212E-2</v>
      </c>
      <c r="AJ146">
        <f>AJ$2*EXP(- AJ$1 * ($B146*_c1+$C146*_c2+$D146*_c3+'Input spectra'!$Y145))</f>
        <v>1.3922589043068697E-2</v>
      </c>
      <c r="AK146">
        <f>AK$2*EXP(- AK$1 * ($B146*_c1+$C146*_c2+$D146*_c3+'Input spectra'!$Y145))</f>
        <v>1.3730143219067499E-2</v>
      </c>
      <c r="AL146">
        <f>AL$2*EXP(- AL$1 * ($B146*_c1+$C146*_c2+$D146*_c3+'Input spectra'!$Y145))</f>
        <v>1.3539136660611E-2</v>
      </c>
      <c r="AM146">
        <f>AM$2*EXP(- AM$1 * ($B146*_c1+$C146*_c2+$D146*_c3+'Input spectra'!$Y145))</f>
        <v>1.3349560359327441E-2</v>
      </c>
      <c r="AN146">
        <f>AN$2*EXP(- AN$1 * ($B146*_c1+$C146*_c2+$D146*_c3+'Input spectra'!$Y145))</f>
        <v>1.3161405358562325E-2</v>
      </c>
      <c r="AO146">
        <f>AO$2*EXP(- AO$1 * ($B146*_c1+$C146*_c2+$D146*_c3+'Input spectra'!$Y145))</f>
        <v>1.2974662753096314E-2</v>
      </c>
      <c r="AP146">
        <f>AP$2*EXP(- AP$1 * ($B146*_c1+$C146*_c2+$D146*_c3+'Input spectra'!$Y145))</f>
        <v>1.2789323688864651E-2</v>
      </c>
      <c r="AQ146">
        <f>AQ$2*EXP(- AQ$1 * ($B146*_c1+$C146*_c2+$D146*_c3+'Input spectra'!$Y145))</f>
        <v>1.2605379362678019E-2</v>
      </c>
      <c r="AR146">
        <f>AR$2*EXP(- AR$1 * ($B146*_c1+$C146*_c2+$D146*_c3+'Input spectra'!$Y145))</f>
        <v>1.2422821021944884E-2</v>
      </c>
      <c r="AS146">
        <f>AS$2*EXP(- AS$1 * ($B146*_c1+$C146*_c2+$D146*_c3+'Input spectra'!$Y145))</f>
        <v>1.224163996439533E-2</v>
      </c>
      <c r="AT146">
        <f>AT$2*EXP(- AT$1 * ($B146*_c1+$C146*_c2+$D146*_c3+'Input spectra'!$Y145))</f>
        <v>1.2061827537806309E-2</v>
      </c>
      <c r="AU146">
        <f>AU$2*EXP(- AU$1 * ($B146*_c1+$C146*_c2+$D146*_c3+'Input spectra'!$Y145))</f>
        <v>1.1883375139728359E-2</v>
      </c>
      <c r="AV146">
        <f>AV$2*EXP(- AV$1 * ($B146*_c1+$C146*_c2+$D146*_c3+'Input spectra'!$Y145))</f>
        <v>1.170627421721379E-2</v>
      </c>
      <c r="AW146">
        <f>AW$2*EXP(- AW$1 * ($B146*_c1+$C146*_c2+$D146*_c3+'Input spectra'!$Y145))</f>
        <v>1.1530516266546246E-2</v>
      </c>
      <c r="AX146">
        <f>AX$2*EXP(- AX$1 * ($B146*_c1+$C146*_c2+$D146*_c3+'Input spectra'!$Y145))</f>
        <v>1.1356092832971757E-2</v>
      </c>
      <c r="AY146">
        <f>AY$2*EXP(- AY$1 * ($B146*_c1+$C146*_c2+$D146*_c3+'Input spectra'!$Y145))</f>
        <v>1.0094852347953018E-2</v>
      </c>
      <c r="AZ146">
        <f>AZ$2*EXP(- AZ$1 * ($B146*_c1+$C146*_c2+$D146*_c3+'Input spectra'!$Y145))</f>
        <v>8.6258359605935545E-3</v>
      </c>
      <c r="BA146">
        <f>BA$2*EXP(- BA$1 * ($B146*_c1+$C146*_c2+$D146*_c3+'Input spectra'!$Y145))</f>
        <v>7.764928724862446E-3</v>
      </c>
      <c r="BB146">
        <f>BB$2*EXP(- BB$1 * ($B146*_c1+$C146*_c2+$D146*_c3+'Input spectra'!$Y145))</f>
        <v>7.1128809494798275E-3</v>
      </c>
      <c r="BC146">
        <f>BC$2*EXP(- BC$1 * ($B146*_c1+$C146*_c2+$D146*_c3+'Input spectra'!$Y145))</f>
        <v>6.5801325085411873E-3</v>
      </c>
      <c r="BD146">
        <f>BD$2*EXP(- BD$1 * ($B146*_c1+$C146*_c2+$D146*_c3+'Input spectra'!$Y145))</f>
        <v>6.127865411584517E-3</v>
      </c>
      <c r="BE146">
        <f>BE$2*EXP(- BE$1 * ($B146*_c1+$C146*_c2+$D146*_c3+'Input spectra'!$Y145))</f>
        <v>5.7348115672827193E-3</v>
      </c>
      <c r="BF146">
        <f>BF$2*EXP(- BF$1 * ($B146*_c1+$C146*_c2+$D146*_c3+'Input spectra'!$Y145))</f>
        <v>5.3877135876473706E-3</v>
      </c>
      <c r="BG146">
        <f>BG$2*EXP(- BG$1 * ($B146*_c1+$C146*_c2+$D146*_c3+'Input spectra'!$Y145))</f>
        <v>5.0775958132077345E-3</v>
      </c>
      <c r="BH146">
        <f>BH$2*EXP(- BH$1 * ($B146*_c1+$C146*_c2+$D146*_c3+'Input spectra'!$Y145))</f>
        <v>4.7980216867898381E-3</v>
      </c>
      <c r="BI146">
        <f>BI$2*EXP(- BI$1 * ($B146*_c1+$C146*_c2+$D146*_c3+'Input spectra'!$Y145))</f>
        <v>4.5441760768987855E-3</v>
      </c>
      <c r="BJ146">
        <f>BJ$2*EXP(- BJ$1 * ($B146*_c1+$C146*_c2+$D146*_c3+'Input spectra'!$Y145))</f>
        <v>4.3123384324516706E-3</v>
      </c>
      <c r="BK146">
        <f>BK$2*EXP(- BK$1 * ($B146*_c1+$C146*_c2+$D146*_c3+'Input spectra'!$Y145))</f>
        <v>4.0995597868554072E-3</v>
      </c>
      <c r="BL146">
        <f>BL$2*EXP(- BL$1 * ($B146*_c1+$C146*_c2+$D146*_c3+'Input spectra'!$Y145))</f>
        <v>3.9034542218900031E-3</v>
      </c>
      <c r="BM146">
        <f>BM$2*EXP(- BM$1 * ($B146*_c1+$C146*_c2+$D146*_c3+'Input spectra'!$Y145))</f>
        <v>3.7220584748996455E-3</v>
      </c>
      <c r="BN146">
        <f>BN$2*EXP(- BN$1 * ($B146*_c1+$C146*_c2+$D146*_c3+'Input spectra'!$Y145))</f>
        <v>3.5537340974051254E-3</v>
      </c>
      <c r="BO146">
        <f>BO$2*EXP(- BO$1 * ($B146*_c1+$C146*_c2+$D146*_c3+'Input spectra'!$Y145))</f>
        <v>3.3970972599950047E-3</v>
      </c>
      <c r="BP146">
        <f>BP$2*EXP(- BP$1 * ($B146*_c1+$C146*_c2+$D146*_c3+'Input spectra'!$Y145))</f>
        <v>3.2509671320414832E-3</v>
      </c>
      <c r="BQ146">
        <f>BQ$2*EXP(- BQ$1 * ($B146*_c1+$C146*_c2+$D146*_c3+'Input spectra'!$Y145))</f>
        <v>3.1143271051090986E-3</v>
      </c>
      <c r="BR146">
        <f>BR$2*EXP(- BR$1 * ($B146*_c1+$C146*_c2+$D146*_c3+'Input spectra'!$Y145))</f>
        <v>2.9862951210122834E-3</v>
      </c>
      <c r="BS146">
        <f>BS$2*EXP(- BS$1 * ($B146*_c1+$C146*_c2+$D146*_c3+'Input spectra'!$Y145))</f>
        <v>2.8661005959804524E-3</v>
      </c>
      <c r="BT146">
        <f>BT$2*EXP(- BT$1 * ($B146*_c1+$C146*_c2+$D146*_c3+'Input spectra'!$Y145))</f>
        <v>2.7530662161170914E-3</v>
      </c>
      <c r="BU146">
        <f>BU$2*EXP(- BU$1 * ($B146*_c1+$C146*_c2+$D146*_c3+'Input spectra'!$Y145))</f>
        <v>2.6465933921619856E-3</v>
      </c>
      <c r="BV146">
        <f>BV$2*EXP(- BV$1 * ($B146*_c1+$C146*_c2+$D146*_c3+'Input spectra'!$Y145))</f>
        <v>2.5461505052600769E-3</v>
      </c>
      <c r="BW146">
        <f>BW$2*EXP(- BW$1 * ($B146*_c1+$C146*_c2+$D146*_c3+'Input spectra'!$Y145))</f>
        <v>2.4512633107698963E-3</v>
      </c>
      <c r="BX146">
        <f>BX$2*EXP(- BX$1 * ($B146*_c1+$C146*_c2+$D146*_c3+'Input spectra'!$Y145))</f>
        <v>2.3615070314088609E-3</v>
      </c>
      <c r="BY146">
        <f>BY$2*EXP(- BY$1 * ($B146*_c1+$C146*_c2+$D146*_c3+'Input spectra'!$Y145))</f>
        <v>2.2764997877064179E-3</v>
      </c>
      <c r="BZ146">
        <f>BZ$2*EXP(- BZ$1 * ($B146*_c1+$C146*_c2+$D146*_c3+'Input spectra'!$Y145))</f>
        <v>2.1958970979284276E-3</v>
      </c>
      <c r="CA146">
        <f>CA$2*EXP(- CA$1 * ($B146*_c1+$C146*_c2+$D146*_c3+'Input spectra'!$Y145))</f>
        <v>2.1193872412735939E-3</v>
      </c>
      <c r="CB146">
        <f>CB$2*EXP(- CB$1 * ($B146*_c1+$C146*_c2+$D146*_c3+'Input spectra'!$Y145))</f>
        <v>2.0466873238683004E-3</v>
      </c>
      <c r="CC146">
        <f>CC$2*EXP(- CC$1 * ($B146*_c1+$C146*_c2+$D146*_c3+'Input spectra'!$Y145))</f>
        <v>1.97753992142262E-3</v>
      </c>
      <c r="CD146">
        <f>CD$2*EXP(- CD$1 * ($B146*_c1+$C146*_c2+$D146*_c3+'Input spectra'!$Y145))</f>
        <v>1.9117101984851086E-3</v>
      </c>
      <c r="CE146">
        <f>CE$2*EXP(- CE$1 * ($B146*_c1+$C146*_c2+$D146*_c3+'Input spectra'!$Y145))</f>
        <v>1.8489834242414454E-3</v>
      </c>
      <c r="CF146">
        <f>CF$2*EXP(- CF$1 * ($B146*_c1+$C146*_c2+$D146*_c3+'Input spectra'!$Y145))</f>
        <v>1.7891628203024162E-3</v>
      </c>
      <c r="CG146">
        <f>CG$2*EXP(- CG$1 * ($B146*_c1+$C146*_c2+$D146*_c3+'Input spectra'!$Y145))</f>
        <v>1.732067688043185E-3</v>
      </c>
      <c r="CH146">
        <f>CH$2*EXP(- CH$1 * ($B146*_c1+$C146*_c2+$D146*_c3+'Input spectra'!$Y145))</f>
        <v>1.6775317726064379E-3</v>
      </c>
      <c r="CI146">
        <f>CI$2*EXP(- CI$1 * ($B146*_c1+$C146*_c2+$D146*_c3+'Input spectra'!$Y145))</f>
        <v>1.6254018282689624E-3</v>
      </c>
      <c r="CJ146">
        <f>CJ$2*EXP(- CJ$1 * ($B146*_c1+$C146*_c2+$D146*_c3+'Input spectra'!$Y145))</f>
        <v>1.5755363559422928E-3</v>
      </c>
      <c r="CK146">
        <f>CK$2*EXP(- CK$1 * ($B146*_c1+$C146*_c2+$D146*_c3+'Input spectra'!$Y145))</f>
        <v>1.5278044884694869E-3</v>
      </c>
      <c r="CL146">
        <f>CL$2*EXP(- CL$1 * ($B146*_c1+$C146*_c2+$D146*_c3+'Input spectra'!$Y145))</f>
        <v>1.4820850033463553E-3</v>
      </c>
      <c r="CM146">
        <f>CM$2*EXP(- CM$1 * ($B146*_c1+$C146*_c2+$D146*_c3+'Input spectra'!$Y145))</f>
        <v>1.4382654457310892E-3</v>
      </c>
      <c r="CN146">
        <f>CN$2*EXP(- CN$1 * ($B146*_c1+$C146*_c2+$D146*_c3+'Input spectra'!$Y145))</f>
        <v>1.3962413472608038E-3</v>
      </c>
      <c r="CO146">
        <f>CO$2*EXP(- CO$1 * ($B146*_c1+$C146*_c2+$D146*_c3+'Input spectra'!$Y145))</f>
        <v>1.3559155283831194E-3</v>
      </c>
      <c r="CP146">
        <f>CP$2*EXP(- CP$1 * ($B146*_c1+$C146*_c2+$D146*_c3+'Input spectra'!$Y145))</f>
        <v>1.3171974737261369E-3</v>
      </c>
      <c r="CQ146">
        <f>CQ$2*EXP(- CQ$1 * ($B146*_c1+$C146*_c2+$D146*_c3+'Input spectra'!$Y145))</f>
        <v>1.2800027715422822E-3</v>
      </c>
      <c r="CR146">
        <f>CR$2*EXP(- CR$1 * ($B146*_c1+$C146*_c2+$D146*_c3+'Input spectra'!$Y145))</f>
        <v>1.2442526095268838E-3</v>
      </c>
      <c r="CS146">
        <f>CS$2*EXP(- CS$1 * ($B146*_c1+$C146*_c2+$D146*_c3+'Input spectra'!$Y145))</f>
        <v>8.010706828662879E-4</v>
      </c>
      <c r="CT146">
        <f>CT$2*EXP(- CT$1 * ($B146*_c1+$C146*_c2+$D146*_c3+'Input spectra'!$Y145))</f>
        <v>5.2029168356701352E-4</v>
      </c>
      <c r="CU146">
        <f>CU$2*EXP(- CU$1 * ($B146*_c1+$C146*_c2+$D146*_c3+'Input spectra'!$Y145))</f>
        <v>3.6031078596971241E-4</v>
      </c>
      <c r="CV146">
        <f>CV$2*EXP(- CV$1 * ($B146*_c1+$C146*_c2+$D146*_c3+'Input spectra'!$Y145))</f>
        <v>2.5064559858250482E-4</v>
      </c>
      <c r="CW146">
        <f>CW$2*EXP(- CW$1 * ($B146*_c1+$C146*_c2+$D146*_c3+'Input spectra'!$Y145))</f>
        <v>1.7113716329445345E-4</v>
      </c>
      <c r="CX146">
        <f>CX$2*EXP(- CX$1 * ($B146*_c1+$C146*_c2+$D146*_c3+'Input spectra'!$Y145))</f>
        <v>1.1249355164904733E-4</v>
      </c>
      <c r="CY146">
        <f>CY$2*EXP(- CY$1 * ($B146*_c1+$C146*_c2+$D146*_c3+'Input spectra'!$Y145))</f>
        <v>6.9470240676010599E-5</v>
      </c>
      <c r="CZ146">
        <f>CZ$2*EXP(- CZ$1 * ($B146*_c1+$C146*_c2+$D146*_c3+'Input spectra'!$Y145))</f>
        <v>3.8737884693422245E-5</v>
      </c>
      <c r="DA146">
        <f>DA$2*EXP(- DA$1 * ($B146*_c1+$C146*_c2+$D146*_c3+'Input spectra'!$Y145))</f>
        <v>1.8012120635973148E-5</v>
      </c>
      <c r="DB146">
        <f>DB$2*EXP(- DB$1 * ($B146*_c1+$C146*_c2+$D146*_c3+'Input spectra'!$Y145))</f>
        <v>5.6362867883272356E-6</v>
      </c>
      <c r="DC146">
        <f>DC$2*EXP(- DC$1 * ($B146*_c1+$C146*_c2+$D146*_c3+'Input spectra'!$Y145))</f>
        <v>3.5801273835924821E-7</v>
      </c>
      <c r="DD146">
        <f>DD$2*EXP(- DD$1 * ($B146*_c1+$C146*_c2+$D146*_c3+'Input spectra'!$Y145))</f>
        <v>0</v>
      </c>
      <c r="DE146">
        <f>DE$2*EXP(- DE$1 * ($B146*_c1+$C146*_c2+$D146*_c3+'Input spectra'!$Y145))</f>
        <v>0</v>
      </c>
      <c r="DF146">
        <f>DF$2*EXP(- DF$1 * ($B146*_c1+$C146*_c2+$D146*_c3+'Input spectra'!$Y145))</f>
        <v>0</v>
      </c>
      <c r="DG146">
        <f>DG$2*EXP(- DG$1 * ($B146*_c1+$C146*_c2+$D146*_c3+'Input spectra'!$Y145))</f>
        <v>0</v>
      </c>
      <c r="DH146">
        <f>DH$2*EXP(- DH$1 * ($B146*_c1+$C146*_c2+$D146*_c3+'Input spectra'!$Y145))</f>
        <v>0</v>
      </c>
      <c r="DI146">
        <f>DI$2*EXP(- DI$1 * ($B146*_c1+$C146*_c2+$D146*_c3+'Input spectra'!$Y145))</f>
        <v>0</v>
      </c>
      <c r="DJ146">
        <f>DJ$2*EXP(- DJ$1 * ($B146*_c1+$C146*_c2+$D146*_c3+'Input spectra'!$Y145))</f>
        <v>0</v>
      </c>
      <c r="DK146">
        <f>DK$2*EXP(- DK$1 * ($B146*_c1+$C146*_c2+$D146*_c3+'Input spectra'!$Y145))</f>
        <v>0</v>
      </c>
      <c r="DL146">
        <f>DL$2*EXP(- DL$1 * ($B146*_c1+$C146*_c2+$D146*_c3+'Input spectra'!$Y145))</f>
        <v>0</v>
      </c>
      <c r="DM146">
        <f>DM$2*EXP(- DM$1 * ($B146*_c1+$C146*_c2+$D146*_c3+'Input spectra'!$Y145))</f>
        <v>0</v>
      </c>
      <c r="DN146">
        <f>DN$2*EXP(- DN$1 * ($B146*_c1+$C146*_c2+$D146*_c3+'Input spectra'!$Y145))</f>
        <v>0</v>
      </c>
      <c r="DO146">
        <f>DO$2*EXP(- DO$1 * ($B146*_c1+$C146*_c2+$D146*_c3+'Input spectra'!$Y145))</f>
        <v>0</v>
      </c>
      <c r="DP146">
        <f>DP$2*EXP(- DP$1 * ($B146*_c1+$C146*_c2+$D146*_c3+'Input spectra'!$Y145))</f>
        <v>0</v>
      </c>
      <c r="DQ146">
        <f>DQ$2*EXP(- DQ$1 * ($B146*_c1+$C146*_c2+$D146*_c3+'Input spectra'!$Y145))</f>
        <v>0</v>
      </c>
      <c r="DR146">
        <f>DR$2*EXP(- DR$1 * ($B146*_c1+$C146*_c2+$D146*_c3+'Input spectra'!$Y145))</f>
        <v>0</v>
      </c>
      <c r="DS146">
        <f>DS$2*EXP(- DS$1 * ($B146*_c1+$C146*_c2+$D146*_c3+'Input spectra'!$Y145))</f>
        <v>0</v>
      </c>
      <c r="DT146">
        <f>DT$2*EXP(- DT$1 * ($B146*_c1+$C146*_c2+$D146*_c3+'Input spectra'!$Y145))</f>
        <v>0</v>
      </c>
      <c r="DU146">
        <f>DU$2*EXP(- DU$1 * ($B146*_c1+$C146*_c2+$D146*_c3+'Input spectra'!$Y145))</f>
        <v>0</v>
      </c>
      <c r="DV146">
        <f>DV$2*EXP(- DV$1 * ($B146*_c1+$C146*_c2+$D146*_c3+'Input spectra'!$Y145))</f>
        <v>0</v>
      </c>
      <c r="DW146">
        <f>DW$2*EXP(- DW$1 * ($B146*_c1+$C146*_c2+$D146*_c3+'Input spectra'!$Y145))</f>
        <v>0</v>
      </c>
      <c r="DX146">
        <f>DX$2*EXP(- DX$1 * ($B146*_c1+$C146*_c2+$D146*_c3+'Input spectra'!$Y145))</f>
        <v>0</v>
      </c>
      <c r="DY146">
        <f>DY$2*EXP(- DY$1 * ($B146*_c1+$C146*_c2+$D146*_c3+'Input spectra'!$Y145))</f>
        <v>0</v>
      </c>
      <c r="DZ146">
        <f>DZ$2*EXP(- DZ$1 * ($B146*_c1+$C146*_c2+$D146*_c3+'Input spectra'!$Y145))</f>
        <v>0</v>
      </c>
      <c r="EA146">
        <f>EA$2*EXP(- EA$1 * ($B146*_c1+$C146*_c2+$D146*_c3+'Input spectra'!$Y145))</f>
        <v>0</v>
      </c>
      <c r="EB146">
        <f>EB$2*EXP(- EB$1 * ($B146*_c1+$C146*_c2+$D146*_c3+'Input spectra'!$Y145))</f>
        <v>0</v>
      </c>
      <c r="EC146">
        <f>EC$2*EXP(- EC$1 * ($B146*_c1+$C146*_c2+$D146*_c3+'Input spectra'!$Y145))</f>
        <v>0</v>
      </c>
      <c r="ED146">
        <f>ED$2*EXP(- ED$1 * ($B146*_c1+$C146*_c2+$D146*_c3+'Input spectra'!$Y145))</f>
        <v>0</v>
      </c>
      <c r="EE146">
        <f>EE$2*EXP(- EE$1 * ($B146*_c1+$C146*_c2+$D146*_c3+'Input spectra'!$Y145))</f>
        <v>0</v>
      </c>
      <c r="EF146">
        <f>EF$2*EXP(- EF$1 * ($B146*_c1+$C146*_c2+$D146*_c3+'Input spectra'!$Y145))</f>
        <v>0</v>
      </c>
      <c r="EG146">
        <f>EG$2*EXP(- EG$1 * ($B146*_c1+$C146*_c2+$D146*_c3+'Input spectra'!$Y145))</f>
        <v>0</v>
      </c>
      <c r="EH146">
        <f>EH$2*EXP(- EH$1 * ($B146*_c1+$C146*_c2+$D146*_c3+'Input spectra'!$Y145))</f>
        <v>0</v>
      </c>
      <c r="EI146">
        <f>EI$2*EXP(- EI$1 * ($B146*_c1+$C146*_c2+$D146*_c3+'Input spectra'!$Y145))</f>
        <v>0</v>
      </c>
      <c r="EJ146">
        <f>EJ$2*EXP(- EJ$1 * ($B146*_c1+$C146*_c2+$D146*_c3+'Input spectra'!$Y145))</f>
        <v>0</v>
      </c>
      <c r="EK146">
        <f>EK$2*EXP(- EK$1 * ($B146*_c1+$C146*_c2+$D146*_c3+'Input spectra'!$Y145))</f>
        <v>0</v>
      </c>
      <c r="EL146">
        <f>EL$2*EXP(- EL$1 * ($B146*_c1+$C146*_c2+$D146*_c3+'Input spectra'!$Y145))</f>
        <v>0</v>
      </c>
      <c r="EM146">
        <f>EM$2*EXP(- EM$1 * ($B146*_c1+$C146*_c2+$D146*_c3+'Input spectra'!$Y145))</f>
        <v>0</v>
      </c>
      <c r="EN146">
        <f>EN$2*EXP(- EN$1 * ($B146*_c1+$C146*_c2+$D146*_c3+'Input spectra'!$Y145))</f>
        <v>0</v>
      </c>
      <c r="EO146">
        <f>EO$2*EXP(- EO$1 * ($B146*_c1+$C146*_c2+$D146*_c3+'Input spectra'!$Y145))</f>
        <v>0</v>
      </c>
      <c r="EP146">
        <f>EP$2*EXP(- EP$1 * ($B146*_c1+$C146*_c2+$D146*_c3+'Input spectra'!$Y145))</f>
        <v>0</v>
      </c>
      <c r="EQ146">
        <f>EQ$2*EXP(- EQ$1 * ($B146*_c1+$C146*_c2+$D146*_c3+'Input spectra'!$Y145))</f>
        <v>0</v>
      </c>
      <c r="ER146">
        <f>ER$2*EXP(- ER$1 * ($B146*_c1+$C146*_c2+$D146*_c3+'Input spectra'!$Y145))</f>
        <v>0</v>
      </c>
      <c r="ES146">
        <f>ES$2*EXP(- ES$1 * ($B146*_c1+$C146*_c2+$D146*_c3+'Input spectra'!$Y145))</f>
        <v>0</v>
      </c>
      <c r="ET146">
        <f>ET$2*EXP(- ET$1 * ($B146*_c1+$C146*_c2+$D146*_c3+'Input spectra'!$Y145))</f>
        <v>0</v>
      </c>
      <c r="EU146">
        <f>EU$2*EXP(- EU$1 * ($B146*_c1+$C146*_c2+$D146*_c3+'Input spectra'!$Y145))</f>
        <v>0</v>
      </c>
      <c r="EV146">
        <f>EV$2*EXP(- EV$1 * ($B146*_c1+$C146*_c2+$D146*_c3+'Input spectra'!$Y145))</f>
        <v>0</v>
      </c>
      <c r="EW146">
        <f>EW$2*EXP(- EW$1 * ($B146*_c1+$C146*_c2+$D146*_c3+'Input spectra'!$Y145))</f>
        <v>0</v>
      </c>
      <c r="EX146">
        <f>EX$2*EXP(- EX$1 * ($B146*_c1+$C146*_c2+$D146*_c3+'Input spectra'!$Y145))</f>
        <v>0</v>
      </c>
      <c r="EY146">
        <f>EY$2*EXP(- EY$1 * ($B146*_c1+$C146*_c2+$D146*_c3+'Input spectra'!$Y145))</f>
        <v>0</v>
      </c>
      <c r="FA146">
        <f t="shared" si="2"/>
        <v>0.88059555721226013</v>
      </c>
      <c r="FD146">
        <f>(1-EXP(-($B146*_c1+$C146*_c2+$D146*_c3+'Input spectra'!$Y145)*_t))/2</f>
        <v>1.1047135762937255E-2</v>
      </c>
      <c r="FE146">
        <f>LN(1-FD146)/(-($B146*_c1+$C146*_c2+$D146*_c3+'Input spectra'!$Y145))</f>
        <v>0.24860365368245527</v>
      </c>
    </row>
    <row r="147" spans="1:161" x14ac:dyDescent="0.25">
      <c r="A147">
        <v>1000</v>
      </c>
      <c r="B147">
        <f>'Input spectra'!B146</f>
        <v>0</v>
      </c>
      <c r="C147">
        <f>'Input spectra'!D146</f>
        <v>0</v>
      </c>
      <c r="D147">
        <f>'Input spectra'!F146</f>
        <v>0</v>
      </c>
      <c r="E147">
        <f>E$2*EXP(- E$1 * ($B147*_c1+$C147*_c2+$D147*_c3+'Input spectra'!$Y146))</f>
        <v>2.0653927966864227E-2</v>
      </c>
      <c r="F147">
        <f>F$2*EXP(- F$1 * ($B147*_c1+$C147*_c2+$D147*_c3+'Input spectra'!$Y146))</f>
        <v>2.0412208208001534E-2</v>
      </c>
      <c r="G147">
        <f>G$2*EXP(- G$1 * ($B147*_c1+$C147*_c2+$D147*_c3+'Input spectra'!$Y146))</f>
        <v>2.0172231715462504E-2</v>
      </c>
      <c r="H147">
        <f>H$2*EXP(- H$1 * ($B147*_c1+$C147*_c2+$D147*_c3+'Input spectra'!$Y146))</f>
        <v>1.9933987756556304E-2</v>
      </c>
      <c r="I147">
        <f>I$2*EXP(- I$1 * ($B147*_c1+$C147*_c2+$D147*_c3+'Input spectra'!$Y146))</f>
        <v>1.9697465659611068E-2</v>
      </c>
      <c r="J147">
        <f>J$2*EXP(- J$1 * ($B147*_c1+$C147*_c2+$D147*_c3+'Input spectra'!$Y146))</f>
        <v>1.9462654813643288E-2</v>
      </c>
      <c r="K147">
        <f>K$2*EXP(- K$1 * ($B147*_c1+$C147*_c2+$D147*_c3+'Input spectra'!$Y146))</f>
        <v>1.9229544668028911E-2</v>
      </c>
      <c r="L147">
        <f>L$2*EXP(- L$1 * ($B147*_c1+$C147*_c2+$D147*_c3+'Input spectra'!$Y146))</f>
        <v>1.8998124732176182E-2</v>
      </c>
      <c r="M147">
        <f>M$2*EXP(- M$1 * ($B147*_c1+$C147*_c2+$D147*_c3+'Input spectra'!$Y146))</f>
        <v>1.8768384575200206E-2</v>
      </c>
      <c r="N147">
        <f>N$2*EXP(- N$1 * ($B147*_c1+$C147*_c2+$D147*_c3+'Input spectra'!$Y146))</f>
        <v>1.8540313825599224E-2</v>
      </c>
      <c r="O147">
        <f>O$2*EXP(- O$1 * ($B147*_c1+$C147*_c2+$D147*_c3+'Input spectra'!$Y146))</f>
        <v>1.831390217093256E-2</v>
      </c>
      <c r="P147">
        <f>P$2*EXP(- P$1 * ($B147*_c1+$C147*_c2+$D147*_c3+'Input spectra'!$Y146))</f>
        <v>1.8089139357500273E-2</v>
      </c>
      <c r="Q147">
        <f>Q$2*EXP(- Q$1 * ($B147*_c1+$C147*_c2+$D147*_c3+'Input spectra'!$Y146))</f>
        <v>1.7866015190024526E-2</v>
      </c>
      <c r="R147">
        <f>R$2*EXP(- R$1 * ($B147*_c1+$C147*_c2+$D147*_c3+'Input spectra'!$Y146))</f>
        <v>1.7644519531332559E-2</v>
      </c>
      <c r="S147">
        <f>S$2*EXP(- S$1 * ($B147*_c1+$C147*_c2+$D147*_c3+'Input spectra'!$Y146))</f>
        <v>1.7424642302041382E-2</v>
      </c>
      <c r="T147">
        <f>T$2*EXP(- T$1 * ($B147*_c1+$C147*_c2+$D147*_c3+'Input spectra'!$Y146))</f>
        <v>1.7206373480244112E-2</v>
      </c>
      <c r="U147">
        <f>U$2*EXP(- U$1 * ($B147*_c1+$C147*_c2+$D147*_c3+'Input spectra'!$Y146))</f>
        <v>1.6989703101197944E-2</v>
      </c>
      <c r="V147">
        <f>V$2*EXP(- V$1 * ($B147*_c1+$C147*_c2+$D147*_c3+'Input spectra'!$Y146))</f>
        <v>1.6774621257013757E-2</v>
      </c>
      <c r="W147">
        <f>W$2*EXP(- W$1 * ($B147*_c1+$C147*_c2+$D147*_c3+'Input spectra'!$Y146))</f>
        <v>1.6561118096347385E-2</v>
      </c>
      <c r="X147">
        <f>X$2*EXP(- X$1 * ($B147*_c1+$C147*_c2+$D147*_c3+'Input spectra'!$Y146))</f>
        <v>1.6349183824092482E-2</v>
      </c>
      <c r="Y147">
        <f>Y$2*EXP(- Y$1 * ($B147*_c1+$C147*_c2+$D147*_c3+'Input spectra'!$Y146))</f>
        <v>1.6138808701074998E-2</v>
      </c>
      <c r="Z147">
        <f>Z$2*EXP(- Z$1 * ($B147*_c1+$C147*_c2+$D147*_c3+'Input spectra'!$Y146))</f>
        <v>1.5929983043749273E-2</v>
      </c>
      <c r="AA147">
        <f>AA$2*EXP(- AA$1 * ($B147*_c1+$C147*_c2+$D147*_c3+'Input spectra'!$Y146))</f>
        <v>1.5722697223895743E-2</v>
      </c>
      <c r="AB147">
        <f>AB$2*EXP(- AB$1 * ($B147*_c1+$C147*_c2+$D147*_c3+'Input spectra'!$Y146))</f>
        <v>1.5516941668320183E-2</v>
      </c>
      <c r="AC147">
        <f>AC$2*EXP(- AC$1 * ($B147*_c1+$C147*_c2+$D147*_c3+'Input spectra'!$Y146))</f>
        <v>1.5312706858554603E-2</v>
      </c>
      <c r="AD147">
        <f>AD$2*EXP(- AD$1 * ($B147*_c1+$C147*_c2+$D147*_c3+'Input spectra'!$Y146))</f>
        <v>1.510998333055966E-2</v>
      </c>
      <c r="AE147">
        <f>AE$2*EXP(- AE$1 * ($B147*_c1+$C147*_c2+$D147*_c3+'Input spectra'!$Y146))</f>
        <v>1.490876167442865E-2</v>
      </c>
      <c r="AF147">
        <f>AF$2*EXP(- AF$1 * ($B147*_c1+$C147*_c2+$D147*_c3+'Input spectra'!$Y146))</f>
        <v>1.4709032534093086E-2</v>
      </c>
      <c r="AG147">
        <f>AG$2*EXP(- AG$1 * ($B147*_c1+$C147*_c2+$D147*_c3+'Input spectra'!$Y146))</f>
        <v>1.451078660702978E-2</v>
      </c>
      <c r="AH147">
        <f>AH$2*EXP(- AH$1 * ($B147*_c1+$C147*_c2+$D147*_c3+'Input spectra'!$Y146))</f>
        <v>1.4314014643969487E-2</v>
      </c>
      <c r="AI147">
        <f>AI$2*EXP(- AI$1 * ($B147*_c1+$C147*_c2+$D147*_c3+'Input spectra'!$Y146))</f>
        <v>1.4118707448607099E-2</v>
      </c>
      <c r="AJ147">
        <f>AJ$2*EXP(- AJ$1 * ($B147*_c1+$C147*_c2+$D147*_c3+'Input spectra'!$Y146))</f>
        <v>1.3924855877313329E-2</v>
      </c>
      <c r="AK147">
        <f>AK$2*EXP(- AK$1 * ($B147*_c1+$C147*_c2+$D147*_c3+'Input spectra'!$Y146))</f>
        <v>1.373245083884795E-2</v>
      </c>
      <c r="AL147">
        <f>AL$2*EXP(- AL$1 * ($B147*_c1+$C147*_c2+$D147*_c3+'Input spectra'!$Y146))</f>
        <v>1.3541483294074499E-2</v>
      </c>
      <c r="AM147">
        <f>AM$2*EXP(- AM$1 * ($B147*_c1+$C147*_c2+$D147*_c3+'Input spectra'!$Y146))</f>
        <v>1.335194425567653E-2</v>
      </c>
      <c r="AN147">
        <f>AN$2*EXP(- AN$1 * ($B147*_c1+$C147*_c2+$D147*_c3+'Input spectra'!$Y146))</f>
        <v>1.3163824787875332E-2</v>
      </c>
      <c r="AO147">
        <f>AO$2*EXP(- AO$1 * ($B147*_c1+$C147*_c2+$D147*_c3+'Input spectra'!$Y146))</f>
        <v>1.2977116006149137E-2</v>
      </c>
      <c r="AP147">
        <f>AP$2*EXP(- AP$1 * ($B147*_c1+$C147*_c2+$D147*_c3+'Input spectra'!$Y146))</f>
        <v>1.2791809076953814E-2</v>
      </c>
      <c r="AQ147">
        <f>AQ$2*EXP(- AQ$1 * ($B147*_c1+$C147*_c2+$D147*_c3+'Input spectra'!$Y146))</f>
        <v>1.2607895217445035E-2</v>
      </c>
      <c r="AR147">
        <f>AR$2*EXP(- AR$1 * ($B147*_c1+$C147*_c2+$D147*_c3+'Input spectra'!$Y146))</f>
        <v>1.2425365695201883E-2</v>
      </c>
      <c r="AS147">
        <f>AS$2*EXP(- AS$1 * ($B147*_c1+$C147*_c2+$D147*_c3+'Input spectra'!$Y146))</f>
        <v>1.224421182795196E-2</v>
      </c>
      <c r="AT147">
        <f>AT$2*EXP(- AT$1 * ($B147*_c1+$C147*_c2+$D147*_c3+'Input spectra'!$Y146))</f>
        <v>1.2064424983297895E-2</v>
      </c>
      <c r="AU147">
        <f>AU$2*EXP(- AU$1 * ($B147*_c1+$C147*_c2+$D147*_c3+'Input spectra'!$Y146))</f>
        <v>1.1885996578445314E-2</v>
      </c>
      <c r="AV147">
        <f>AV$2*EXP(- AV$1 * ($B147*_c1+$C147*_c2+$D147*_c3+'Input spectra'!$Y146))</f>
        <v>1.1708918079932268E-2</v>
      </c>
      <c r="AW147">
        <f>AW$2*EXP(- AW$1 * ($B147*_c1+$C147*_c2+$D147*_c3+'Input spectra'!$Y146))</f>
        <v>1.153318100336004E-2</v>
      </c>
      <c r="AX147">
        <f>AX$2*EXP(- AX$1 * ($B147*_c1+$C147*_c2+$D147*_c3+'Input spectra'!$Y146))</f>
        <v>1.1358776913125408E-2</v>
      </c>
      <c r="AY147">
        <f>AY$2*EXP(- AY$1 * ($B147*_c1+$C147*_c2+$D147*_c3+'Input spectra'!$Y146))</f>
        <v>1.0097291354557001E-2</v>
      </c>
      <c r="AZ147">
        <f>AZ$2*EXP(- AZ$1 * ($B147*_c1+$C147*_c2+$D147*_c3+'Input spectra'!$Y146))</f>
        <v>8.6279653513604369E-3</v>
      </c>
      <c r="BA147">
        <f>BA$2*EXP(- BA$1 * ($B147*_c1+$C147*_c2+$D147*_c3+'Input spectra'!$Y146))</f>
        <v>7.7668863798957448E-3</v>
      </c>
      <c r="BB147">
        <f>BB$2*EXP(- BB$1 * ($B147*_c1+$C147*_c2+$D147*_c3+'Input spectra'!$Y146))</f>
        <v>7.1147115779598771E-3</v>
      </c>
      <c r="BC147">
        <f>BC$2*EXP(- BC$1 * ($B147*_c1+$C147*_c2+$D147*_c3+'Input spectra'!$Y146))</f>
        <v>6.581860590670079E-3</v>
      </c>
      <c r="BD147">
        <f>BD$2*EXP(- BD$1 * ($B147*_c1+$C147*_c2+$D147*_c3+'Input spectra'!$Y146))</f>
        <v>6.1295069092519314E-3</v>
      </c>
      <c r="BE147">
        <f>BE$2*EXP(- BE$1 * ($B147*_c1+$C147*_c2+$D147*_c3+'Input spectra'!$Y146))</f>
        <v>5.7363779017773741E-3</v>
      </c>
      <c r="BF147">
        <f>BF$2*EXP(- BF$1 * ($B147*_c1+$C147*_c2+$D147*_c3+'Input spectra'!$Y146))</f>
        <v>5.3892134227944153E-3</v>
      </c>
      <c r="BG147">
        <f>BG$2*EXP(- BG$1 * ($B147*_c1+$C147*_c2+$D147*_c3+'Input spectra'!$Y146))</f>
        <v>5.0790359912463402E-3</v>
      </c>
      <c r="BH147">
        <f>BH$2*EXP(- BH$1 * ($B147*_c1+$C147*_c2+$D147*_c3+'Input spectra'!$Y146))</f>
        <v>4.7994077732895846E-3</v>
      </c>
      <c r="BI147">
        <f>BI$2*EXP(- BI$1 * ($B147*_c1+$C147*_c2+$D147*_c3+'Input spectra'!$Y146))</f>
        <v>4.5455127024407425E-3</v>
      </c>
      <c r="BJ147">
        <f>BJ$2*EXP(- BJ$1 * ($B147*_c1+$C147*_c2+$D147*_c3+'Input spectra'!$Y146))</f>
        <v>4.3136295191626923E-3</v>
      </c>
      <c r="BK147">
        <f>BK$2*EXP(- BK$1 * ($B147*_c1+$C147*_c2+$D147*_c3+'Input spectra'!$Y146))</f>
        <v>4.100808705292283E-3</v>
      </c>
      <c r="BL147">
        <f>BL$2*EXP(- BL$1 * ($B147*_c1+$C147*_c2+$D147*_c3+'Input spectra'!$Y146))</f>
        <v>3.9046639035641754E-3</v>
      </c>
      <c r="BM147">
        <f>BM$2*EXP(- BM$1 * ($B147*_c1+$C147*_c2+$D147*_c3+'Input spectra'!$Y146))</f>
        <v>3.7232314953453325E-3</v>
      </c>
      <c r="BN147">
        <f>BN$2*EXP(- BN$1 * ($B147*_c1+$C147*_c2+$D147*_c3+'Input spectra'!$Y146))</f>
        <v>3.5548727389996056E-3</v>
      </c>
      <c r="BO147">
        <f>BO$2*EXP(- BO$1 * ($B147*_c1+$C147*_c2+$D147*_c3+'Input spectra'!$Y146))</f>
        <v>3.3982035604505282E-3</v>
      </c>
      <c r="BP147">
        <f>BP$2*EXP(- BP$1 * ($B147*_c1+$C147*_c2+$D147*_c3+'Input spectra'!$Y146))</f>
        <v>3.2520429225030142E-3</v>
      </c>
      <c r="BQ147">
        <f>BQ$2*EXP(- BQ$1 * ($B147*_c1+$C147*_c2+$D147*_c3+'Input spectra'!$Y146))</f>
        <v>3.115374040548497E-3</v>
      </c>
      <c r="BR147">
        <f>BR$2*EXP(- BR$1 * ($B147*_c1+$C147*_c2+$D147*_c3+'Input spectra'!$Y146))</f>
        <v>2.9873147048052619E-3</v>
      </c>
      <c r="BS147">
        <f>BS$2*EXP(- BS$1 * ($B147*_c1+$C147*_c2+$D147*_c3+'Input spectra'!$Y146))</f>
        <v>2.8670942000177703E-3</v>
      </c>
      <c r="BT147">
        <f>BT$2*EXP(- BT$1 * ($B147*_c1+$C147*_c2+$D147*_c3+'Input spectra'!$Y146))</f>
        <v>2.7540350974370096E-3</v>
      </c>
      <c r="BU147">
        <f>BU$2*EXP(- BU$1 * ($B147*_c1+$C147*_c2+$D147*_c3+'Input spectra'!$Y146))</f>
        <v>2.6475387068372273E-3</v>
      </c>
      <c r="BV147">
        <f>BV$2*EXP(- BV$1 * ($B147*_c1+$C147*_c2+$D147*_c3+'Input spectra'!$Y146))</f>
        <v>2.5470733200924018E-3</v>
      </c>
      <c r="BW147">
        <f>BW$2*EXP(- BW$1 * ($B147*_c1+$C147*_c2+$D147*_c3+'Input spectra'!$Y146))</f>
        <v>2.4521646132152929E-3</v>
      </c>
      <c r="BX147">
        <f>BX$2*EXP(- BX$1 * ($B147*_c1+$C147*_c2+$D147*_c3+'Input spectra'!$Y146))</f>
        <v>2.3623877380609132E-3</v>
      </c>
      <c r="BY147">
        <f>BY$2*EXP(- BY$1 * ($B147*_c1+$C147*_c2+$D147*_c3+'Input spectra'!$Y146))</f>
        <v>2.2773607515944017E-3</v>
      </c>
      <c r="BZ147">
        <f>BZ$2*EXP(- BZ$1 * ($B147*_c1+$C147*_c2+$D147*_c3+'Input spectra'!$Y146))</f>
        <v>2.1967391148331526E-3</v>
      </c>
      <c r="CA147">
        <f>CA$2*EXP(- CA$1 * ($B147*_c1+$C147*_c2+$D147*_c3+'Input spectra'!$Y146))</f>
        <v>2.1202110552231905E-3</v>
      </c>
      <c r="CB147">
        <f>CB$2*EXP(- CB$1 * ($B147*_c1+$C147*_c2+$D147*_c3+'Input spectra'!$Y146))</f>
        <v>2.0474936319446733E-3</v>
      </c>
      <c r="CC147">
        <f>CC$2*EXP(- CC$1 * ($B147*_c1+$C147*_c2+$D147*_c3+'Input spectra'!$Y146))</f>
        <v>1.978329377984788E-3</v>
      </c>
      <c r="CD147">
        <f>CD$2*EXP(- CD$1 * ($B147*_c1+$C147*_c2+$D147*_c3+'Input spectra'!$Y146))</f>
        <v>1.9124834188963651E-3</v>
      </c>
      <c r="CE147">
        <f>CE$2*EXP(- CE$1 * ($B147*_c1+$C147*_c2+$D147*_c3+'Input spectra'!$Y146))</f>
        <v>1.8497409881720213E-3</v>
      </c>
      <c r="CF147">
        <f>CF$2*EXP(- CF$1 * ($B147*_c1+$C147*_c2+$D147*_c3+'Input spectra'!$Y146))</f>
        <v>1.7899052746671057E-3</v>
      </c>
      <c r="CG147">
        <f>CG$2*EXP(- CG$1 * ($B147*_c1+$C147*_c2+$D147*_c3+'Input spectra'!$Y146))</f>
        <v>1.7327955496235718E-3</v>
      </c>
      <c r="CH147">
        <f>CH$2*EXP(- CH$1 * ($B147*_c1+$C147*_c2+$D147*_c3+'Input spectra'!$Y146))</f>
        <v>1.6782455303993955E-3</v>
      </c>
      <c r="CI147">
        <f>CI$2*EXP(- CI$1 * ($B147*_c1+$C147*_c2+$D147*_c3+'Input spectra'!$Y146))</f>
        <v>1.6261019455965928E-3</v>
      </c>
      <c r="CJ147">
        <f>CJ$2*EXP(- CJ$1 * ($B147*_c1+$C147*_c2+$D147*_c3+'Input spectra'!$Y146))</f>
        <v>1.5762232723531351E-3</v>
      </c>
      <c r="CK147">
        <f>CK$2*EXP(- CK$1 * ($B147*_c1+$C147*_c2+$D147*_c3+'Input spectra'!$Y146))</f>
        <v>1.5284786214564143E-3</v>
      </c>
      <c r="CL147">
        <f>CL$2*EXP(- CL$1 * ($B147*_c1+$C147*_c2+$D147*_c3+'Input spectra'!$Y146))</f>
        <v>1.4827467499029213E-3</v>
      </c>
      <c r="CM147">
        <f>CM$2*EXP(- CM$1 * ($B147*_c1+$C147*_c2+$D147*_c3+'Input spectra'!$Y146))</f>
        <v>1.4389151837650236E-3</v>
      </c>
      <c r="CN147">
        <f>CN$2*EXP(- CN$1 * ($B147*_c1+$C147*_c2+$D147*_c3+'Input spectra'!$Y146))</f>
        <v>1.3968794368808054E-3</v>
      </c>
      <c r="CO147">
        <f>CO$2*EXP(- CO$1 * ($B147*_c1+$C147*_c2+$D147*_c3+'Input spectra'!$Y146))</f>
        <v>1.3565423130729218E-3</v>
      </c>
      <c r="CP147">
        <f>CP$2*EXP(- CP$1 * ($B147*_c1+$C147*_c2+$D147*_c3+'Input spectra'!$Y146))</f>
        <v>1.3178132814180064E-3</v>
      </c>
      <c r="CQ147">
        <f>CQ$2*EXP(- CQ$1 * ($B147*_c1+$C147*_c2+$D147*_c3+'Input spectra'!$Y146))</f>
        <v>1.2806079156005526E-3</v>
      </c>
      <c r="CR147">
        <f>CR$2*EXP(- CR$1 * ($B147*_c1+$C147*_c2+$D147*_c3+'Input spectra'!$Y146))</f>
        <v>1.2448473896508039E-3</v>
      </c>
      <c r="CS147">
        <f>CS$2*EXP(- CS$1 * ($B147*_c1+$C147*_c2+$D147*_c3+'Input spectra'!$Y146))</f>
        <v>8.0145782131035956E-4</v>
      </c>
      <c r="CT147">
        <f>CT$2*EXP(- CT$1 * ($B147*_c1+$C147*_c2+$D147*_c3+'Input spectra'!$Y146))</f>
        <v>5.2054586194743516E-4</v>
      </c>
      <c r="CU147">
        <f>CU$2*EXP(- CU$1 * ($B147*_c1+$C147*_c2+$D147*_c3+'Input spectra'!$Y146))</f>
        <v>3.6048870198060012E-4</v>
      </c>
      <c r="CV147">
        <f>CV$2*EXP(- CV$1 * ($B147*_c1+$C147*_c2+$D147*_c3+'Input spectra'!$Y146))</f>
        <v>2.5077068056165774E-4</v>
      </c>
      <c r="CW147">
        <f>CW$2*EXP(- CW$1 * ($B147*_c1+$C147*_c2+$D147*_c3+'Input spectra'!$Y146))</f>
        <v>1.712234666653443E-4</v>
      </c>
      <c r="CX147">
        <f>CX$2*EXP(- CX$1 * ($B147*_c1+$C147*_c2+$D147*_c3+'Input spectra'!$Y146))</f>
        <v>1.1255087250939631E-4</v>
      </c>
      <c r="CY147">
        <f>CY$2*EXP(- CY$1 * ($B147*_c1+$C147*_c2+$D147*_c3+'Input spectra'!$Y146))</f>
        <v>6.9506004121874644E-5</v>
      </c>
      <c r="CZ147">
        <f>CZ$2*EXP(- CZ$1 * ($B147*_c1+$C147*_c2+$D147*_c3+'Input spectra'!$Y146))</f>
        <v>3.8758030595336313E-5</v>
      </c>
      <c r="DA147">
        <f>DA$2*EXP(- DA$1 * ($B147*_c1+$C147*_c2+$D147*_c3+'Input spectra'!$Y146))</f>
        <v>1.8021582606826483E-5</v>
      </c>
      <c r="DB147">
        <f>DB$2*EXP(- DB$1 * ($B147*_c1+$C147*_c2+$D147*_c3+'Input spectra'!$Y146))</f>
        <v>5.6392772094811581E-6</v>
      </c>
      <c r="DC147">
        <f>DC$2*EXP(- DC$1 * ($B147*_c1+$C147*_c2+$D147*_c3+'Input spectra'!$Y146))</f>
        <v>3.5820456887354234E-7</v>
      </c>
      <c r="DD147">
        <f>DD$2*EXP(- DD$1 * ($B147*_c1+$C147*_c2+$D147*_c3+'Input spectra'!$Y146))</f>
        <v>0</v>
      </c>
      <c r="DE147">
        <f>DE$2*EXP(- DE$1 * ($B147*_c1+$C147*_c2+$D147*_c3+'Input spectra'!$Y146))</f>
        <v>0</v>
      </c>
      <c r="DF147">
        <f>DF$2*EXP(- DF$1 * ($B147*_c1+$C147*_c2+$D147*_c3+'Input spectra'!$Y146))</f>
        <v>0</v>
      </c>
      <c r="DG147">
        <f>DG$2*EXP(- DG$1 * ($B147*_c1+$C147*_c2+$D147*_c3+'Input spectra'!$Y146))</f>
        <v>0</v>
      </c>
      <c r="DH147">
        <f>DH$2*EXP(- DH$1 * ($B147*_c1+$C147*_c2+$D147*_c3+'Input spectra'!$Y146))</f>
        <v>0</v>
      </c>
      <c r="DI147">
        <f>DI$2*EXP(- DI$1 * ($B147*_c1+$C147*_c2+$D147*_c3+'Input spectra'!$Y146))</f>
        <v>0</v>
      </c>
      <c r="DJ147">
        <f>DJ$2*EXP(- DJ$1 * ($B147*_c1+$C147*_c2+$D147*_c3+'Input spectra'!$Y146))</f>
        <v>0</v>
      </c>
      <c r="DK147">
        <f>DK$2*EXP(- DK$1 * ($B147*_c1+$C147*_c2+$D147*_c3+'Input spectra'!$Y146))</f>
        <v>0</v>
      </c>
      <c r="DL147">
        <f>DL$2*EXP(- DL$1 * ($B147*_c1+$C147*_c2+$D147*_c3+'Input spectra'!$Y146))</f>
        <v>0</v>
      </c>
      <c r="DM147">
        <f>DM$2*EXP(- DM$1 * ($B147*_c1+$C147*_c2+$D147*_c3+'Input spectra'!$Y146))</f>
        <v>0</v>
      </c>
      <c r="DN147">
        <f>DN$2*EXP(- DN$1 * ($B147*_c1+$C147*_c2+$D147*_c3+'Input spectra'!$Y146))</f>
        <v>0</v>
      </c>
      <c r="DO147">
        <f>DO$2*EXP(- DO$1 * ($B147*_c1+$C147*_c2+$D147*_c3+'Input spectra'!$Y146))</f>
        <v>0</v>
      </c>
      <c r="DP147">
        <f>DP$2*EXP(- DP$1 * ($B147*_c1+$C147*_c2+$D147*_c3+'Input spectra'!$Y146))</f>
        <v>0</v>
      </c>
      <c r="DQ147">
        <f>DQ$2*EXP(- DQ$1 * ($B147*_c1+$C147*_c2+$D147*_c3+'Input spectra'!$Y146))</f>
        <v>0</v>
      </c>
      <c r="DR147">
        <f>DR$2*EXP(- DR$1 * ($B147*_c1+$C147*_c2+$D147*_c3+'Input spectra'!$Y146))</f>
        <v>0</v>
      </c>
      <c r="DS147">
        <f>DS$2*EXP(- DS$1 * ($B147*_c1+$C147*_c2+$D147*_c3+'Input spectra'!$Y146))</f>
        <v>0</v>
      </c>
      <c r="DT147">
        <f>DT$2*EXP(- DT$1 * ($B147*_c1+$C147*_c2+$D147*_c3+'Input spectra'!$Y146))</f>
        <v>0</v>
      </c>
      <c r="DU147">
        <f>DU$2*EXP(- DU$1 * ($B147*_c1+$C147*_c2+$D147*_c3+'Input spectra'!$Y146))</f>
        <v>0</v>
      </c>
      <c r="DV147">
        <f>DV$2*EXP(- DV$1 * ($B147*_c1+$C147*_c2+$D147*_c3+'Input spectra'!$Y146))</f>
        <v>0</v>
      </c>
      <c r="DW147">
        <f>DW$2*EXP(- DW$1 * ($B147*_c1+$C147*_c2+$D147*_c3+'Input spectra'!$Y146))</f>
        <v>0</v>
      </c>
      <c r="DX147">
        <f>DX$2*EXP(- DX$1 * ($B147*_c1+$C147*_c2+$D147*_c3+'Input spectra'!$Y146))</f>
        <v>0</v>
      </c>
      <c r="DY147">
        <f>DY$2*EXP(- DY$1 * ($B147*_c1+$C147*_c2+$D147*_c3+'Input spectra'!$Y146))</f>
        <v>0</v>
      </c>
      <c r="DZ147">
        <f>DZ$2*EXP(- DZ$1 * ($B147*_c1+$C147*_c2+$D147*_c3+'Input spectra'!$Y146))</f>
        <v>0</v>
      </c>
      <c r="EA147">
        <f>EA$2*EXP(- EA$1 * ($B147*_c1+$C147*_c2+$D147*_c3+'Input spectra'!$Y146))</f>
        <v>0</v>
      </c>
      <c r="EB147">
        <f>EB$2*EXP(- EB$1 * ($B147*_c1+$C147*_c2+$D147*_c3+'Input spectra'!$Y146))</f>
        <v>0</v>
      </c>
      <c r="EC147">
        <f>EC$2*EXP(- EC$1 * ($B147*_c1+$C147*_c2+$D147*_c3+'Input spectra'!$Y146))</f>
        <v>0</v>
      </c>
      <c r="ED147">
        <f>ED$2*EXP(- ED$1 * ($B147*_c1+$C147*_c2+$D147*_c3+'Input spectra'!$Y146))</f>
        <v>0</v>
      </c>
      <c r="EE147">
        <f>EE$2*EXP(- EE$1 * ($B147*_c1+$C147*_c2+$D147*_c3+'Input spectra'!$Y146))</f>
        <v>0</v>
      </c>
      <c r="EF147">
        <f>EF$2*EXP(- EF$1 * ($B147*_c1+$C147*_c2+$D147*_c3+'Input spectra'!$Y146))</f>
        <v>0</v>
      </c>
      <c r="EG147">
        <f>EG$2*EXP(- EG$1 * ($B147*_c1+$C147*_c2+$D147*_c3+'Input spectra'!$Y146))</f>
        <v>0</v>
      </c>
      <c r="EH147">
        <f>EH$2*EXP(- EH$1 * ($B147*_c1+$C147*_c2+$D147*_c3+'Input spectra'!$Y146))</f>
        <v>0</v>
      </c>
      <c r="EI147">
        <f>EI$2*EXP(- EI$1 * ($B147*_c1+$C147*_c2+$D147*_c3+'Input spectra'!$Y146))</f>
        <v>0</v>
      </c>
      <c r="EJ147">
        <f>EJ$2*EXP(- EJ$1 * ($B147*_c1+$C147*_c2+$D147*_c3+'Input spectra'!$Y146))</f>
        <v>0</v>
      </c>
      <c r="EK147">
        <f>EK$2*EXP(- EK$1 * ($B147*_c1+$C147*_c2+$D147*_c3+'Input spectra'!$Y146))</f>
        <v>0</v>
      </c>
      <c r="EL147">
        <f>EL$2*EXP(- EL$1 * ($B147*_c1+$C147*_c2+$D147*_c3+'Input spectra'!$Y146))</f>
        <v>0</v>
      </c>
      <c r="EM147">
        <f>EM$2*EXP(- EM$1 * ($B147*_c1+$C147*_c2+$D147*_c3+'Input spectra'!$Y146))</f>
        <v>0</v>
      </c>
      <c r="EN147">
        <f>EN$2*EXP(- EN$1 * ($B147*_c1+$C147*_c2+$D147*_c3+'Input spectra'!$Y146))</f>
        <v>0</v>
      </c>
      <c r="EO147">
        <f>EO$2*EXP(- EO$1 * ($B147*_c1+$C147*_c2+$D147*_c3+'Input spectra'!$Y146))</f>
        <v>0</v>
      </c>
      <c r="EP147">
        <f>EP$2*EXP(- EP$1 * ($B147*_c1+$C147*_c2+$D147*_c3+'Input spectra'!$Y146))</f>
        <v>0</v>
      </c>
      <c r="EQ147">
        <f>EQ$2*EXP(- EQ$1 * ($B147*_c1+$C147*_c2+$D147*_c3+'Input spectra'!$Y146))</f>
        <v>0</v>
      </c>
      <c r="ER147">
        <f>ER$2*EXP(- ER$1 * ($B147*_c1+$C147*_c2+$D147*_c3+'Input spectra'!$Y146))</f>
        <v>0</v>
      </c>
      <c r="ES147">
        <f>ES$2*EXP(- ES$1 * ($B147*_c1+$C147*_c2+$D147*_c3+'Input spectra'!$Y146))</f>
        <v>0</v>
      </c>
      <c r="ET147">
        <f>ET$2*EXP(- ET$1 * ($B147*_c1+$C147*_c2+$D147*_c3+'Input spectra'!$Y146))</f>
        <v>0</v>
      </c>
      <c r="EU147">
        <f>EU$2*EXP(- EU$1 * ($B147*_c1+$C147*_c2+$D147*_c3+'Input spectra'!$Y146))</f>
        <v>0</v>
      </c>
      <c r="EV147">
        <f>EV$2*EXP(- EV$1 * ($B147*_c1+$C147*_c2+$D147*_c3+'Input spectra'!$Y146))</f>
        <v>0</v>
      </c>
      <c r="EW147">
        <f>EW$2*EXP(- EW$1 * ($B147*_c1+$C147*_c2+$D147*_c3+'Input spectra'!$Y146))</f>
        <v>0</v>
      </c>
      <c r="EX147">
        <f>EX$2*EXP(- EX$1 * ($B147*_c1+$C147*_c2+$D147*_c3+'Input spectra'!$Y146))</f>
        <v>0</v>
      </c>
      <c r="EY147">
        <f>EY$2*EXP(- EY$1 * ($B147*_c1+$C147*_c2+$D147*_c3+'Input spectra'!$Y146))</f>
        <v>0</v>
      </c>
      <c r="FA147">
        <f t="shared" si="2"/>
        <v>0.88072272693049236</v>
      </c>
      <c r="FD147">
        <f>(1-EXP(-($B147*_c1+$C147*_c2+$D147*_c3+'Input spectra'!$Y146)*_t))/2</f>
        <v>1.103429634266434E-2</v>
      </c>
      <c r="FE147">
        <f>LN(1-FD147)/(-($B147*_c1+$C147*_c2+$D147*_c3+'Input spectra'!$Y146))</f>
        <v>0.24860529474702994</v>
      </c>
    </row>
    <row r="148" spans="1:161" x14ac:dyDescent="0.25">
      <c r="A148">
        <v>1005</v>
      </c>
      <c r="B148">
        <f>'Input spectra'!B147</f>
        <v>0</v>
      </c>
      <c r="C148">
        <f>'Input spectra'!D147</f>
        <v>0</v>
      </c>
      <c r="D148">
        <f>'Input spectra'!F147</f>
        <v>0</v>
      </c>
      <c r="E148">
        <f>E$2*EXP(- E$1 * ($B148*_c1+$C148*_c2+$D148*_c3+'Input spectra'!$Y147))</f>
        <v>2.0653927966864227E-2</v>
      </c>
      <c r="F148">
        <f>F$2*EXP(- F$1 * ($B148*_c1+$C148*_c2+$D148*_c3+'Input spectra'!$Y147))</f>
        <v>2.0412315407769159E-2</v>
      </c>
      <c r="G148">
        <f>G$2*EXP(- G$1 * ($B148*_c1+$C148*_c2+$D148*_c3+'Input spectra'!$Y147))</f>
        <v>2.017244359496213E-2</v>
      </c>
      <c r="H148">
        <f>H$2*EXP(- H$1 * ($B148*_c1+$C148*_c2+$D148*_c3+'Input spectra'!$Y147))</f>
        <v>1.9934301823029094E-2</v>
      </c>
      <c r="I148">
        <f>I$2*EXP(- I$1 * ($B148*_c1+$C148*_c2+$D148*_c3+'Input spectra'!$Y147))</f>
        <v>1.9697879447351064E-2</v>
      </c>
      <c r="J148">
        <f>J$2*EXP(- J$1 * ($B148*_c1+$C148*_c2+$D148*_c3+'Input spectra'!$Y147))</f>
        <v>1.9463165883775106E-2</v>
      </c>
      <c r="K148">
        <f>K$2*EXP(- K$1 * ($B148*_c1+$C148*_c2+$D148*_c3+'Input spectra'!$Y147))</f>
        <v>1.9230150608287033E-2</v>
      </c>
      <c r="L148">
        <f>L$2*EXP(- L$1 * ($B148*_c1+$C148*_c2+$D148*_c3+'Input spectra'!$Y147))</f>
        <v>1.899882315668578E-2</v>
      </c>
      <c r="M148">
        <f>M$2*EXP(- M$1 * ($B148*_c1+$C148*_c2+$D148*_c3+'Input spectra'!$Y147))</f>
        <v>1.8769173124259571E-2</v>
      </c>
      <c r="N148">
        <f>N$2*EXP(- N$1 * ($B148*_c1+$C148*_c2+$D148*_c3+'Input spectra'!$Y147))</f>
        <v>1.8541190165463701E-2</v>
      </c>
      <c r="O148">
        <f>O$2*EXP(- O$1 * ($B148*_c1+$C148*_c2+$D148*_c3+'Input spectra'!$Y147))</f>
        <v>1.8314863993600057E-2</v>
      </c>
      <c r="P148">
        <f>P$2*EXP(- P$1 * ($B148*_c1+$C148*_c2+$D148*_c3+'Input spectra'!$Y147))</f>
        <v>1.8090184380498284E-2</v>
      </c>
      <c r="Q148">
        <f>Q$2*EXP(- Q$1 * ($B148*_c1+$C148*_c2+$D148*_c3+'Input spectra'!$Y147))</f>
        <v>1.7867141156198668E-2</v>
      </c>
      <c r="R148">
        <f>R$2*EXP(- R$1 * ($B148*_c1+$C148*_c2+$D148*_c3+'Input spectra'!$Y147))</f>
        <v>1.7645724208636637E-2</v>
      </c>
      <c r="S148">
        <f>S$2*EXP(- S$1 * ($B148*_c1+$C148*_c2+$D148*_c3+'Input spectra'!$Y147))</f>
        <v>1.7425923483328939E-2</v>
      </c>
      <c r="T148">
        <f>T$2*EXP(- T$1 * ($B148*_c1+$C148*_c2+$D148*_c3+'Input spectra'!$Y147))</f>
        <v>1.7207728983061464E-2</v>
      </c>
      <c r="U148">
        <f>U$2*EXP(- U$1 * ($B148*_c1+$C148*_c2+$D148*_c3+'Input spectra'!$Y147))</f>
        <v>1.6991130767578713E-2</v>
      </c>
      <c r="V148">
        <f>V$2*EXP(- V$1 * ($B148*_c1+$C148*_c2+$D148*_c3+'Input spectra'!$Y147))</f>
        <v>1.6776118953274868E-2</v>
      </c>
      <c r="W148">
        <f>W$2*EXP(- W$1 * ($B148*_c1+$C148*_c2+$D148*_c3+'Input spectra'!$Y147))</f>
        <v>1.6562683712886522E-2</v>
      </c>
      <c r="X148">
        <f>X$2*EXP(- X$1 * ($B148*_c1+$C148*_c2+$D148*_c3+'Input spectra'!$Y147))</f>
        <v>1.6350815275186996E-2</v>
      </c>
      <c r="Y148">
        <f>Y$2*EXP(- Y$1 * ($B148*_c1+$C148*_c2+$D148*_c3+'Input spectra'!$Y147))</f>
        <v>1.6140503924682251E-2</v>
      </c>
      <c r="Z148">
        <f>Z$2*EXP(- Z$1 * ($B148*_c1+$C148*_c2+$D148*_c3+'Input spectra'!$Y147))</f>
        <v>1.5931740001308429E-2</v>
      </c>
      <c r="AA148">
        <f>AA$2*EXP(- AA$1 * ($B148*_c1+$C148*_c2+$D148*_c3+'Input spectra'!$Y147))</f>
        <v>1.5724513900130962E-2</v>
      </c>
      <c r="AB148">
        <f>AB$2*EXP(- AB$1 * ($B148*_c1+$C148*_c2+$D148*_c3+'Input spectra'!$Y147))</f>
        <v>1.5518816071045254E-2</v>
      </c>
      <c r="AC148">
        <f>AC$2*EXP(- AC$1 * ($B148*_c1+$C148*_c2+$D148*_c3+'Input spectra'!$Y147))</f>
        <v>1.5314637018478966E-2</v>
      </c>
      <c r="AD148">
        <f>AD$2*EXP(- AD$1 * ($B148*_c1+$C148*_c2+$D148*_c3+'Input spectra'!$Y147))</f>
        <v>1.5111967301095817E-2</v>
      </c>
      <c r="AE148">
        <f>AE$2*EXP(- AE$1 * ($B148*_c1+$C148*_c2+$D148*_c3+'Input spectra'!$Y147))</f>
        <v>1.4910797531500986E-2</v>
      </c>
      <c r="AF148">
        <f>AF$2*EXP(- AF$1 * ($B148*_c1+$C148*_c2+$D148*_c3+'Input spectra'!$Y147))</f>
        <v>1.4711118375948037E-2</v>
      </c>
      <c r="AG148">
        <f>AG$2*EXP(- AG$1 * ($B148*_c1+$C148*_c2+$D148*_c3+'Input spectra'!$Y147))</f>
        <v>1.4512920554047399E-2</v>
      </c>
      <c r="AH148">
        <f>AH$2*EXP(- AH$1 * ($B148*_c1+$C148*_c2+$D148*_c3+'Input spectra'!$Y147))</f>
        <v>1.4316194838476345E-2</v>
      </c>
      <c r="AI148">
        <f>AI$2*EXP(- AI$1 * ($B148*_c1+$C148*_c2+$D148*_c3+'Input spectra'!$Y147))</f>
        <v>1.4120932054690552E-2</v>
      </c>
      <c r="AJ148">
        <f>AJ$2*EXP(- AJ$1 * ($B148*_c1+$C148*_c2+$D148*_c3+'Input spectra'!$Y147))</f>
        <v>1.3927123080637123E-2</v>
      </c>
      <c r="AK148">
        <f>AK$2*EXP(- AK$1 * ($B148*_c1+$C148*_c2+$D148*_c3+'Input spectra'!$Y147))</f>
        <v>1.3734758846469153E-2</v>
      </c>
      <c r="AL148">
        <f>AL$2*EXP(- AL$1 * ($B148*_c1+$C148*_c2+$D148*_c3+'Input spectra'!$Y147))</f>
        <v>1.354383033426176E-2</v>
      </c>
      <c r="AM148">
        <f>AM$2*EXP(- AM$1 * ($B148*_c1+$C148*_c2+$D148*_c3+'Input spectra'!$Y147))</f>
        <v>1.335432857772966E-2</v>
      </c>
      <c r="AN148">
        <f>AN$2*EXP(- AN$1 * ($B148*_c1+$C148*_c2+$D148*_c3+'Input spectra'!$Y147))</f>
        <v>1.3166244661946179E-2</v>
      </c>
      <c r="AO148">
        <f>AO$2*EXP(- AO$1 * ($B148*_c1+$C148*_c2+$D148*_c3+'Input spectra'!$Y147))</f>
        <v>1.2979569723063768E-2</v>
      </c>
      <c r="AP148">
        <f>AP$2*EXP(- AP$1 * ($B148*_c1+$C148*_c2+$D148*_c3+'Input spectra'!$Y147))</f>
        <v>1.2794294948035986E-2</v>
      </c>
      <c r="AQ148">
        <f>AQ$2*EXP(- AQ$1 * ($B148*_c1+$C148*_c2+$D148*_c3+'Input spectra'!$Y147))</f>
        <v>1.2610411574340945E-2</v>
      </c>
      <c r="AR148">
        <f>AR$2*EXP(- AR$1 * ($B148*_c1+$C148*_c2+$D148*_c3+'Input spectra'!$Y147))</f>
        <v>1.2427910889706188E-2</v>
      </c>
      <c r="AS148">
        <f>AS$2*EXP(- AS$1 * ($B148*_c1+$C148*_c2+$D148*_c3+'Input spectra'!$Y147))</f>
        <v>1.2246784231835062E-2</v>
      </c>
      <c r="AT148">
        <f>AT$2*EXP(- AT$1 * ($B148*_c1+$C148*_c2+$D148*_c3+'Input spectra'!$Y147))</f>
        <v>1.2067022988134493E-2</v>
      </c>
      <c r="AU148">
        <f>AU$2*EXP(- AU$1 * ($B148*_c1+$C148*_c2+$D148*_c3+'Input spectra'!$Y147))</f>
        <v>1.1888618595444182E-2</v>
      </c>
      <c r="AV148">
        <f>AV$2*EXP(- AV$1 * ($B148*_c1+$C148*_c2+$D148*_c3+'Input spectra'!$Y147))</f>
        <v>1.1711562539767297E-2</v>
      </c>
      <c r="AW148">
        <f>AW$2*EXP(- AW$1 * ($B148*_c1+$C148*_c2+$D148*_c3+'Input spectra'!$Y147))</f>
        <v>1.1535846356002487E-2</v>
      </c>
      <c r="AX148">
        <f>AX$2*EXP(- AX$1 * ($B148*_c1+$C148*_c2+$D148*_c3+'Input spectra'!$Y147))</f>
        <v>1.1361461627677384E-2</v>
      </c>
      <c r="AY148">
        <f>AY$2*EXP(- AY$1 * ($B148*_c1+$C148*_c2+$D148*_c3+'Input spectra'!$Y147))</f>
        <v>1.0099730950446792E-2</v>
      </c>
      <c r="AZ148">
        <f>AZ$2*EXP(- AZ$1 * ($B148*_c1+$C148*_c2+$D148*_c3+'Input spectra'!$Y147))</f>
        <v>8.6300952677928963E-3</v>
      </c>
      <c r="BA148">
        <f>BA$2*EXP(- BA$1 * ($B148*_c1+$C148*_c2+$D148*_c3+'Input spectra'!$Y147))</f>
        <v>7.7688445284832507E-3</v>
      </c>
      <c r="BB148">
        <f>BB$2*EXP(- BB$1 * ($B148*_c1+$C148*_c2+$D148*_c3+'Input spectra'!$Y147))</f>
        <v>7.1165426775852544E-3</v>
      </c>
      <c r="BC148">
        <f>BC$2*EXP(- BC$1 * ($B148*_c1+$C148*_c2+$D148*_c3+'Input spectra'!$Y147))</f>
        <v>6.5835891266299304E-3</v>
      </c>
      <c r="BD148">
        <f>BD$2*EXP(- BD$1 * ($B148*_c1+$C148*_c2+$D148*_c3+'Input spectra'!$Y147))</f>
        <v>6.1311488466343897E-3</v>
      </c>
      <c r="BE148">
        <f>BE$2*EXP(- BE$1 * ($B148*_c1+$C148*_c2+$D148*_c3+'Input spectra'!$Y147))</f>
        <v>5.7379446640809838E-3</v>
      </c>
      <c r="BF148">
        <f>BF$2*EXP(- BF$1 * ($B148*_c1+$C148*_c2+$D148*_c3+'Input spectra'!$Y147))</f>
        <v>5.3907136754665266E-3</v>
      </c>
      <c r="BG148">
        <f>BG$2*EXP(- BG$1 * ($B148*_c1+$C148*_c2+$D148*_c3+'Input spectra'!$Y147))</f>
        <v>5.0804765777681853E-3</v>
      </c>
      <c r="BH148">
        <f>BH$2*EXP(- BH$1 * ($B148*_c1+$C148*_c2+$D148*_c3+'Input spectra'!$Y147))</f>
        <v>4.8007942602118206E-3</v>
      </c>
      <c r="BI148">
        <f>BI$2*EXP(- BI$1 * ($B148*_c1+$C148*_c2+$D148*_c3+'Input spectra'!$Y147))</f>
        <v>4.5468497211382042E-3</v>
      </c>
      <c r="BJ148">
        <f>BJ$2*EXP(- BJ$1 * ($B148*_c1+$C148*_c2+$D148*_c3+'Input spectra'!$Y147))</f>
        <v>4.3149209924168664E-3</v>
      </c>
      <c r="BK148">
        <f>BK$2*EXP(- BK$1 * ($B148*_c1+$C148*_c2+$D148*_c3+'Input spectra'!$Y147))</f>
        <v>4.1020580042083659E-3</v>
      </c>
      <c r="BL148">
        <f>BL$2*EXP(- BL$1 * ($B148*_c1+$C148*_c2+$D148*_c3+'Input spectra'!$Y147))</f>
        <v>3.9058739601190735E-3</v>
      </c>
      <c r="BM148">
        <f>BM$2*EXP(- BM$1 * ($B148*_c1+$C148*_c2+$D148*_c3+'Input spectra'!$Y147))</f>
        <v>3.7244048854727361E-3</v>
      </c>
      <c r="BN148">
        <f>BN$2*EXP(- BN$1 * ($B148*_c1+$C148*_c2+$D148*_c3+'Input spectra'!$Y147))</f>
        <v>3.556011745422923E-3</v>
      </c>
      <c r="BO148">
        <f>BO$2*EXP(- BO$1 * ($B148*_c1+$C148*_c2+$D148*_c3+'Input spectra'!$Y147))</f>
        <v>3.3993102211844323E-3</v>
      </c>
      <c r="BP148">
        <f>BP$2*EXP(- BP$1 * ($B148*_c1+$C148*_c2+$D148*_c3+'Input spectra'!$Y147))</f>
        <v>3.253119068958644E-3</v>
      </c>
      <c r="BQ148">
        <f>BQ$2*EXP(- BQ$1 * ($B148*_c1+$C148*_c2+$D148*_c3+'Input spectra'!$Y147))</f>
        <v>3.1164213279335252E-3</v>
      </c>
      <c r="BR148">
        <f>BR$2*EXP(- BR$1 * ($B148*_c1+$C148*_c2+$D148*_c3+'Input spectra'!$Y147))</f>
        <v>2.9883346367055338E-3</v>
      </c>
      <c r="BS148">
        <f>BS$2*EXP(- BS$1 * ($B148*_c1+$C148*_c2+$D148*_c3+'Input spectra'!$Y147))</f>
        <v>2.8680881485122875E-3</v>
      </c>
      <c r="BT148">
        <f>BT$2*EXP(- BT$1 * ($B148*_c1+$C148*_c2+$D148*_c3+'Input spectra'!$Y147))</f>
        <v>2.7550043197334746E-3</v>
      </c>
      <c r="BU148">
        <f>BU$2*EXP(- BU$1 * ($B148*_c1+$C148*_c2+$D148*_c3+'Input spectra'!$Y147))</f>
        <v>2.6484843591615534E-3</v>
      </c>
      <c r="BV148">
        <f>BV$2*EXP(- BV$1 * ($B148*_c1+$C148*_c2+$D148*_c3+'Input spectra'!$Y147))</f>
        <v>2.5479964693854015E-3</v>
      </c>
      <c r="BW148">
        <f>BW$2*EXP(- BW$1 * ($B148*_c1+$C148*_c2+$D148*_c3+'Input spectra'!$Y147))</f>
        <v>2.4530662470596439E-3</v>
      </c>
      <c r="BX148">
        <f>BX$2*EXP(- BX$1 * ($B148*_c1+$C148*_c2+$D148*_c3+'Input spectra'!$Y147))</f>
        <v>2.3632687731660238E-3</v>
      </c>
      <c r="BY148">
        <f>BY$2*EXP(- BY$1 * ($B148*_c1+$C148*_c2+$D148*_c3+'Input spectra'!$Y147))</f>
        <v>2.2782220410957777E-3</v>
      </c>
      <c r="BZ148">
        <f>BZ$2*EXP(- BZ$1 * ($B148*_c1+$C148*_c2+$D148*_c3+'Input spectra'!$Y147))</f>
        <v>2.1975814546093225E-3</v>
      </c>
      <c r="CA148">
        <f>CA$2*EXP(- CA$1 * ($B148*_c1+$C148*_c2+$D148*_c3+'Input spectra'!$Y147))</f>
        <v>2.1210351893924287E-3</v>
      </c>
      <c r="CB148">
        <f>CB$2*EXP(- CB$1 * ($B148*_c1+$C148*_c2+$D148*_c3+'Input spectra'!$Y147))</f>
        <v>2.048300257672261E-3</v>
      </c>
      <c r="CC148">
        <f>CC$2*EXP(- CC$1 * ($B148*_c1+$C148*_c2+$D148*_c3+'Input spectra'!$Y147))</f>
        <v>1.9791191497070481E-3</v>
      </c>
      <c r="CD148">
        <f>CD$2*EXP(- CD$1 * ($B148*_c1+$C148*_c2+$D148*_c3+'Input spectra'!$Y147))</f>
        <v>1.9132569520484361E-3</v>
      </c>
      <c r="CE148">
        <f>CE$2*EXP(- CE$1 * ($B148*_c1+$C148*_c2+$D148*_c3+'Input spectra'!$Y147))</f>
        <v>1.8504988624910529E-3</v>
      </c>
      <c r="CF148">
        <f>CF$2*EXP(- CF$1 * ($B148*_c1+$C148*_c2+$D148*_c3+'Input spectra'!$Y147))</f>
        <v>1.7906480371303525E-3</v>
      </c>
      <c r="CG148">
        <f>CG$2*EXP(- CG$1 * ($B148*_c1+$C148*_c2+$D148*_c3+'Input spectra'!$Y147))</f>
        <v>1.7335237170710354E-3</v>
      </c>
      <c r="CH148">
        <f>CH$2*EXP(- CH$1 * ($B148*_c1+$C148*_c2+$D148*_c3+'Input spectra'!$Y147))</f>
        <v>1.6789595918826887E-3</v>
      </c>
      <c r="CI148">
        <f>CI$2*EXP(- CI$1 * ($B148*_c1+$C148*_c2+$D148*_c3+'Input spectra'!$Y147))</f>
        <v>1.6268023644892048E-3</v>
      </c>
      <c r="CJ148">
        <f>CJ$2*EXP(- CJ$1 * ($B148*_c1+$C148*_c2+$D148*_c3+'Input spectra'!$Y147))</f>
        <v>1.5769104882519288E-3</v>
      </c>
      <c r="CK148">
        <f>CK$2*EXP(- CK$1 * ($B148*_c1+$C148*_c2+$D148*_c3+'Input spectra'!$Y147))</f>
        <v>1.5291530518997819E-3</v>
      </c>
      <c r="CL148">
        <f>CL$2*EXP(- CL$1 * ($B148*_c1+$C148*_c2+$D148*_c3+'Input spectra'!$Y147))</f>
        <v>1.483408791927361E-3</v>
      </c>
      <c r="CM148">
        <f>CM$2*EXP(- CM$1 * ($B148*_c1+$C148*_c2+$D148*_c3+'Input spectra'!$Y147))</f>
        <v>1.4395652153188462E-3</v>
      </c>
      <c r="CN148">
        <f>CN$2*EXP(- CN$1 * ($B148*_c1+$C148*_c2+$D148*_c3+'Input spectra'!$Y147))</f>
        <v>1.3975178181111104E-3</v>
      </c>
      <c r="CO148">
        <f>CO$2*EXP(- CO$1 * ($B148*_c1+$C148*_c2+$D148*_c3+'Input spectra'!$Y147))</f>
        <v>1.3571693874998346E-3</v>
      </c>
      <c r="CP148">
        <f>CP$2*EXP(- CP$1 * ($B148*_c1+$C148*_c2+$D148*_c3+'Input spectra'!$Y147))</f>
        <v>1.3184293770083279E-3</v>
      </c>
      <c r="CQ148">
        <f>CQ$2*EXP(- CQ$1 * ($B148*_c1+$C148*_c2+$D148*_c3+'Input spectra'!$Y147))</f>
        <v>1.2812133457514314E-3</v>
      </c>
      <c r="CR148">
        <f>CR$2*EXP(- CR$1 * ($B148*_c1+$C148*_c2+$D148*_c3+'Input spectra'!$Y147))</f>
        <v>1.2454424540927096E-3</v>
      </c>
      <c r="CS148">
        <f>CS$2*EXP(- CS$1 * ($B148*_c1+$C148*_c2+$D148*_c3+'Input spectra'!$Y147))</f>
        <v>8.0184514684925089E-4</v>
      </c>
      <c r="CT148">
        <f>CT$2*EXP(- CT$1 * ($B148*_c1+$C148*_c2+$D148*_c3+'Input spectra'!$Y147))</f>
        <v>5.2080016450175984E-4</v>
      </c>
      <c r="CU148">
        <f>CU$2*EXP(- CU$1 * ($B148*_c1+$C148*_c2+$D148*_c3+'Input spectra'!$Y147))</f>
        <v>3.6066670584372043E-4</v>
      </c>
      <c r="CV148">
        <f>CV$2*EXP(- CV$1 * ($B148*_c1+$C148*_c2+$D148*_c3+'Input spectra'!$Y147))</f>
        <v>2.5089582496162153E-4</v>
      </c>
      <c r="CW148">
        <f>CW$2*EXP(- CW$1 * ($B148*_c1+$C148*_c2+$D148*_c3+'Input spectra'!$Y147))</f>
        <v>1.7130981355847005E-4</v>
      </c>
      <c r="CX148">
        <f>CX$2*EXP(- CX$1 * ($B148*_c1+$C148*_c2+$D148*_c3+'Input spectra'!$Y147))</f>
        <v>1.1260822257747302E-4</v>
      </c>
      <c r="CY148">
        <f>CY$2*EXP(- CY$1 * ($B148*_c1+$C148*_c2+$D148*_c3+'Input spectra'!$Y147))</f>
        <v>6.9541785978846071E-5</v>
      </c>
      <c r="CZ148">
        <f>CZ$2*EXP(- CZ$1 * ($B148*_c1+$C148*_c2+$D148*_c3+'Input spectra'!$Y147))</f>
        <v>3.8778186974264468E-5</v>
      </c>
      <c r="DA148">
        <f>DA$2*EXP(- DA$1 * ($B148*_c1+$C148*_c2+$D148*_c3+'Input spectra'!$Y147))</f>
        <v>1.8031049548160216E-5</v>
      </c>
      <c r="DB148">
        <f>DB$2*EXP(- DB$1 * ($B148*_c1+$C148*_c2+$D148*_c3+'Input spectra'!$Y147))</f>
        <v>5.6422692172503505E-6</v>
      </c>
      <c r="DC148">
        <f>DC$2*EXP(- DC$1 * ($B148*_c1+$C148*_c2+$D148*_c3+'Input spectra'!$Y147))</f>
        <v>3.5839650217453166E-7</v>
      </c>
      <c r="DD148">
        <f>DD$2*EXP(- DD$1 * ($B148*_c1+$C148*_c2+$D148*_c3+'Input spectra'!$Y147))</f>
        <v>0</v>
      </c>
      <c r="DE148">
        <f>DE$2*EXP(- DE$1 * ($B148*_c1+$C148*_c2+$D148*_c3+'Input spectra'!$Y147))</f>
        <v>0</v>
      </c>
      <c r="DF148">
        <f>DF$2*EXP(- DF$1 * ($B148*_c1+$C148*_c2+$D148*_c3+'Input spectra'!$Y147))</f>
        <v>0</v>
      </c>
      <c r="DG148">
        <f>DG$2*EXP(- DG$1 * ($B148*_c1+$C148*_c2+$D148*_c3+'Input spectra'!$Y147))</f>
        <v>0</v>
      </c>
      <c r="DH148">
        <f>DH$2*EXP(- DH$1 * ($B148*_c1+$C148*_c2+$D148*_c3+'Input spectra'!$Y147))</f>
        <v>0</v>
      </c>
      <c r="DI148">
        <f>DI$2*EXP(- DI$1 * ($B148*_c1+$C148*_c2+$D148*_c3+'Input spectra'!$Y147))</f>
        <v>0</v>
      </c>
      <c r="DJ148">
        <f>DJ$2*EXP(- DJ$1 * ($B148*_c1+$C148*_c2+$D148*_c3+'Input spectra'!$Y147))</f>
        <v>0</v>
      </c>
      <c r="DK148">
        <f>DK$2*EXP(- DK$1 * ($B148*_c1+$C148*_c2+$D148*_c3+'Input spectra'!$Y147))</f>
        <v>0</v>
      </c>
      <c r="DL148">
        <f>DL$2*EXP(- DL$1 * ($B148*_c1+$C148*_c2+$D148*_c3+'Input spectra'!$Y147))</f>
        <v>0</v>
      </c>
      <c r="DM148">
        <f>DM$2*EXP(- DM$1 * ($B148*_c1+$C148*_c2+$D148*_c3+'Input spectra'!$Y147))</f>
        <v>0</v>
      </c>
      <c r="DN148">
        <f>DN$2*EXP(- DN$1 * ($B148*_c1+$C148*_c2+$D148*_c3+'Input spectra'!$Y147))</f>
        <v>0</v>
      </c>
      <c r="DO148">
        <f>DO$2*EXP(- DO$1 * ($B148*_c1+$C148*_c2+$D148*_c3+'Input spectra'!$Y147))</f>
        <v>0</v>
      </c>
      <c r="DP148">
        <f>DP$2*EXP(- DP$1 * ($B148*_c1+$C148*_c2+$D148*_c3+'Input spectra'!$Y147))</f>
        <v>0</v>
      </c>
      <c r="DQ148">
        <f>DQ$2*EXP(- DQ$1 * ($B148*_c1+$C148*_c2+$D148*_c3+'Input spectra'!$Y147))</f>
        <v>0</v>
      </c>
      <c r="DR148">
        <f>DR$2*EXP(- DR$1 * ($B148*_c1+$C148*_c2+$D148*_c3+'Input spectra'!$Y147))</f>
        <v>0</v>
      </c>
      <c r="DS148">
        <f>DS$2*EXP(- DS$1 * ($B148*_c1+$C148*_c2+$D148*_c3+'Input spectra'!$Y147))</f>
        <v>0</v>
      </c>
      <c r="DT148">
        <f>DT$2*EXP(- DT$1 * ($B148*_c1+$C148*_c2+$D148*_c3+'Input spectra'!$Y147))</f>
        <v>0</v>
      </c>
      <c r="DU148">
        <f>DU$2*EXP(- DU$1 * ($B148*_c1+$C148*_c2+$D148*_c3+'Input spectra'!$Y147))</f>
        <v>0</v>
      </c>
      <c r="DV148">
        <f>DV$2*EXP(- DV$1 * ($B148*_c1+$C148*_c2+$D148*_c3+'Input spectra'!$Y147))</f>
        <v>0</v>
      </c>
      <c r="DW148">
        <f>DW$2*EXP(- DW$1 * ($B148*_c1+$C148*_c2+$D148*_c3+'Input spectra'!$Y147))</f>
        <v>0</v>
      </c>
      <c r="DX148">
        <f>DX$2*EXP(- DX$1 * ($B148*_c1+$C148*_c2+$D148*_c3+'Input spectra'!$Y147))</f>
        <v>0</v>
      </c>
      <c r="DY148">
        <f>DY$2*EXP(- DY$1 * ($B148*_c1+$C148*_c2+$D148*_c3+'Input spectra'!$Y147))</f>
        <v>0</v>
      </c>
      <c r="DZ148">
        <f>DZ$2*EXP(- DZ$1 * ($B148*_c1+$C148*_c2+$D148*_c3+'Input spectra'!$Y147))</f>
        <v>0</v>
      </c>
      <c r="EA148">
        <f>EA$2*EXP(- EA$1 * ($B148*_c1+$C148*_c2+$D148*_c3+'Input spectra'!$Y147))</f>
        <v>0</v>
      </c>
      <c r="EB148">
        <f>EB$2*EXP(- EB$1 * ($B148*_c1+$C148*_c2+$D148*_c3+'Input spectra'!$Y147))</f>
        <v>0</v>
      </c>
      <c r="EC148">
        <f>EC$2*EXP(- EC$1 * ($B148*_c1+$C148*_c2+$D148*_c3+'Input spectra'!$Y147))</f>
        <v>0</v>
      </c>
      <c r="ED148">
        <f>ED$2*EXP(- ED$1 * ($B148*_c1+$C148*_c2+$D148*_c3+'Input spectra'!$Y147))</f>
        <v>0</v>
      </c>
      <c r="EE148">
        <f>EE$2*EXP(- EE$1 * ($B148*_c1+$C148*_c2+$D148*_c3+'Input spectra'!$Y147))</f>
        <v>0</v>
      </c>
      <c r="EF148">
        <f>EF$2*EXP(- EF$1 * ($B148*_c1+$C148*_c2+$D148*_c3+'Input spectra'!$Y147))</f>
        <v>0</v>
      </c>
      <c r="EG148">
        <f>EG$2*EXP(- EG$1 * ($B148*_c1+$C148*_c2+$D148*_c3+'Input spectra'!$Y147))</f>
        <v>0</v>
      </c>
      <c r="EH148">
        <f>EH$2*EXP(- EH$1 * ($B148*_c1+$C148*_c2+$D148*_c3+'Input spectra'!$Y147))</f>
        <v>0</v>
      </c>
      <c r="EI148">
        <f>EI$2*EXP(- EI$1 * ($B148*_c1+$C148*_c2+$D148*_c3+'Input spectra'!$Y147))</f>
        <v>0</v>
      </c>
      <c r="EJ148">
        <f>EJ$2*EXP(- EJ$1 * ($B148*_c1+$C148*_c2+$D148*_c3+'Input spectra'!$Y147))</f>
        <v>0</v>
      </c>
      <c r="EK148">
        <f>EK$2*EXP(- EK$1 * ($B148*_c1+$C148*_c2+$D148*_c3+'Input spectra'!$Y147))</f>
        <v>0</v>
      </c>
      <c r="EL148">
        <f>EL$2*EXP(- EL$1 * ($B148*_c1+$C148*_c2+$D148*_c3+'Input spectra'!$Y147))</f>
        <v>0</v>
      </c>
      <c r="EM148">
        <f>EM$2*EXP(- EM$1 * ($B148*_c1+$C148*_c2+$D148*_c3+'Input spectra'!$Y147))</f>
        <v>0</v>
      </c>
      <c r="EN148">
        <f>EN$2*EXP(- EN$1 * ($B148*_c1+$C148*_c2+$D148*_c3+'Input spectra'!$Y147))</f>
        <v>0</v>
      </c>
      <c r="EO148">
        <f>EO$2*EXP(- EO$1 * ($B148*_c1+$C148*_c2+$D148*_c3+'Input spectra'!$Y147))</f>
        <v>0</v>
      </c>
      <c r="EP148">
        <f>EP$2*EXP(- EP$1 * ($B148*_c1+$C148*_c2+$D148*_c3+'Input spectra'!$Y147))</f>
        <v>0</v>
      </c>
      <c r="EQ148">
        <f>EQ$2*EXP(- EQ$1 * ($B148*_c1+$C148*_c2+$D148*_c3+'Input spectra'!$Y147))</f>
        <v>0</v>
      </c>
      <c r="ER148">
        <f>ER$2*EXP(- ER$1 * ($B148*_c1+$C148*_c2+$D148*_c3+'Input spectra'!$Y147))</f>
        <v>0</v>
      </c>
      <c r="ES148">
        <f>ES$2*EXP(- ES$1 * ($B148*_c1+$C148*_c2+$D148*_c3+'Input spectra'!$Y147))</f>
        <v>0</v>
      </c>
      <c r="ET148">
        <f>ET$2*EXP(- ET$1 * ($B148*_c1+$C148*_c2+$D148*_c3+'Input spectra'!$Y147))</f>
        <v>0</v>
      </c>
      <c r="EU148">
        <f>EU$2*EXP(- EU$1 * ($B148*_c1+$C148*_c2+$D148*_c3+'Input spectra'!$Y147))</f>
        <v>0</v>
      </c>
      <c r="EV148">
        <f>EV$2*EXP(- EV$1 * ($B148*_c1+$C148*_c2+$D148*_c3+'Input spectra'!$Y147))</f>
        <v>0</v>
      </c>
      <c r="EW148">
        <f>EW$2*EXP(- EW$1 * ($B148*_c1+$C148*_c2+$D148*_c3+'Input spectra'!$Y147))</f>
        <v>0</v>
      </c>
      <c r="EX148">
        <f>EX$2*EXP(- EX$1 * ($B148*_c1+$C148*_c2+$D148*_c3+'Input spectra'!$Y147))</f>
        <v>0</v>
      </c>
      <c r="EY148">
        <f>EY$2*EXP(- EY$1 * ($B148*_c1+$C148*_c2+$D148*_c3+'Input spectra'!$Y147))</f>
        <v>0</v>
      </c>
      <c r="FA148">
        <f t="shared" si="2"/>
        <v>0.88084992520879746</v>
      </c>
      <c r="FD148">
        <f>(1-EXP(-($B148*_c1+$C148*_c2+$D148*_c3+'Input spectra'!$Y147)*_t))/2</f>
        <v>1.1021456585240896E-2</v>
      </c>
      <c r="FE148">
        <f>LN(1-FD148)/(-($B148*_c1+$C148*_c2+$D148*_c3+'Input spectra'!$Y147))</f>
        <v>0.24860693581184234</v>
      </c>
    </row>
    <row r="149" spans="1:161" x14ac:dyDescent="0.25">
      <c r="A149">
        <v>1010</v>
      </c>
      <c r="B149">
        <f>'Input spectra'!B148</f>
        <v>0</v>
      </c>
      <c r="C149">
        <f>'Input spectra'!D148</f>
        <v>0</v>
      </c>
      <c r="D149">
        <f>'Input spectra'!F148</f>
        <v>0</v>
      </c>
      <c r="E149">
        <f>E$2*EXP(- E$1 * ($B149*_c1+$C149*_c2+$D149*_c3+'Input spectra'!$Y148))</f>
        <v>2.0653927966864227E-2</v>
      </c>
      <c r="F149">
        <f>F$2*EXP(- F$1 * ($B149*_c1+$C149*_c2+$D149*_c3+'Input spectra'!$Y148))</f>
        <v>2.0412422608099771E-2</v>
      </c>
      <c r="G149">
        <f>G$2*EXP(- G$1 * ($B149*_c1+$C149*_c2+$D149*_c3+'Input spectra'!$Y148))</f>
        <v>2.0172655476687243E-2</v>
      </c>
      <c r="H149">
        <f>H$2*EXP(- H$1 * ($B149*_c1+$C149*_c2+$D149*_c3+'Input spectra'!$Y148))</f>
        <v>1.9934615894450107E-2</v>
      </c>
      <c r="I149">
        <f>I$2*EXP(- I$1 * ($B149*_c1+$C149*_c2+$D149*_c3+'Input spectra'!$Y148))</f>
        <v>1.9698293243783565E-2</v>
      </c>
      <c r="J149">
        <f>J$2*EXP(- J$1 * ($B149*_c1+$C149*_c2+$D149*_c3+'Input spectra'!$Y148))</f>
        <v>1.9463676967327127E-2</v>
      </c>
      <c r="K149">
        <f>K$2*EXP(- K$1 * ($B149*_c1+$C149*_c2+$D149*_c3+'Input spectra'!$Y148))</f>
        <v>1.9230756567638879E-2</v>
      </c>
      <c r="L149">
        <f>L$2*EXP(- L$1 * ($B149*_c1+$C149*_c2+$D149*_c3+'Input spectra'!$Y148))</f>
        <v>1.899952160687143E-2</v>
      </c>
      <c r="M149">
        <f>M$2*EXP(- M$1 * ($B149*_c1+$C149*_c2+$D149*_c3+'Input spectra'!$Y148))</f>
        <v>1.876996170644963E-2</v>
      </c>
      <c r="N149">
        <f>N$2*EXP(- N$1 * ($B149*_c1+$C149*_c2+$D149*_c3+'Input spectra'!$Y148))</f>
        <v>1.8542066546749891E-2</v>
      </c>
      <c r="O149">
        <f>O$2*EXP(- O$1 * ($B149*_c1+$C149*_c2+$D149*_c3+'Input spectra'!$Y148))</f>
        <v>1.8315825866781252E-2</v>
      </c>
      <c r="P149">
        <f>P$2*EXP(- P$1 * ($B149*_c1+$C149*_c2+$D149*_c3+'Input spectra'!$Y148))</f>
        <v>1.8091229463868052E-2</v>
      </c>
      <c r="Q149">
        <f>Q$2*EXP(- Q$1 * ($B149*_c1+$C149*_c2+$D149*_c3+'Input spectra'!$Y148))</f>
        <v>1.7868267193334349E-2</v>
      </c>
      <c r="R149">
        <f>R$2*EXP(- R$1 * ($B149*_c1+$C149*_c2+$D149*_c3+'Input spectra'!$Y148))</f>
        <v>1.7646928968189906E-2</v>
      </c>
      <c r="S149">
        <f>S$2*EXP(- S$1 * ($B149*_c1+$C149*_c2+$D149*_c3+'Input spectra'!$Y148))</f>
        <v>1.7427204758817882E-2</v>
      </c>
      <c r="T149">
        <f>T$2*EXP(- T$1 * ($B149*_c1+$C149*_c2+$D149*_c3+'Input spectra'!$Y148))</f>
        <v>1.7209084592664119E-2</v>
      </c>
      <c r="U149">
        <f>U$2*EXP(- U$1 * ($B149*_c1+$C149*_c2+$D149*_c3+'Input spectra'!$Y148))</f>
        <v>1.6992558553928103E-2</v>
      </c>
      <c r="V149">
        <f>V$2*EXP(- V$1 * ($B149*_c1+$C149*_c2+$D149*_c3+'Input spectra'!$Y148))</f>
        <v>1.6777616783255487E-2</v>
      </c>
      <c r="W149">
        <f>W$2*EXP(- W$1 * ($B149*_c1+$C149*_c2+$D149*_c3+'Input spectra'!$Y148))</f>
        <v>1.6564249477432288E-2</v>
      </c>
      <c r="X149">
        <f>X$2*EXP(- X$1 * ($B149*_c1+$C149*_c2+$D149*_c3+'Input spectra'!$Y148))</f>
        <v>1.6352446889080628E-2</v>
      </c>
      <c r="Y149">
        <f>Y$2*EXP(- Y$1 * ($B149*_c1+$C149*_c2+$D149*_c3+'Input spectra'!$Y148))</f>
        <v>1.6142199326356122E-2</v>
      </c>
      <c r="Z149">
        <f>Z$2*EXP(- Z$1 * ($B149*_c1+$C149*_c2+$D149*_c3+'Input spectra'!$Y148))</f>
        <v>1.593349715264681E-2</v>
      </c>
      <c r="AA149">
        <f>AA$2*EXP(- AA$1 * ($B149*_c1+$C149*_c2+$D149*_c3+'Input spectra'!$Y148))</f>
        <v>1.572633078627371E-2</v>
      </c>
      <c r="AB149">
        <f>AB$2*EXP(- AB$1 * ($B149*_c1+$C149*_c2+$D149*_c3+'Input spectra'!$Y148))</f>
        <v>1.5520690700192881E-2</v>
      </c>
      <c r="AC149">
        <f>AC$2*EXP(- AC$1 * ($B149*_c1+$C149*_c2+$D149*_c3+'Input spectra'!$Y148))</f>
        <v>1.531656742169913E-2</v>
      </c>
      <c r="AD149">
        <f>AD$2*EXP(- AD$1 * ($B149*_c1+$C149*_c2+$D149*_c3+'Input spectra'!$Y148))</f>
        <v>1.5113951532131209E-2</v>
      </c>
      <c r="AE149">
        <f>AE$2*EXP(- AE$1 * ($B149*_c1+$C149*_c2+$D149*_c3+'Input spectra'!$Y148))</f>
        <v>1.4912833666578569E-2</v>
      </c>
      <c r="AF149">
        <f>AF$2*EXP(- AF$1 * ($B149*_c1+$C149*_c2+$D149*_c3+'Input spectra'!$Y148))</f>
        <v>1.471320451358969E-2</v>
      </c>
      <c r="AG149">
        <f>AG$2*EXP(- AG$1 * ($B149*_c1+$C149*_c2+$D149*_c3+'Input spectra'!$Y148))</f>
        <v>1.4515054814881901E-2</v>
      </c>
      <c r="AH149">
        <f>AH$2*EXP(- AH$1 * ($B149*_c1+$C149*_c2+$D149*_c3+'Input spectra'!$Y148))</f>
        <v>1.4318375365052729E-2</v>
      </c>
      <c r="AI149">
        <f>AI$2*EXP(- AI$1 * ($B149*_c1+$C149*_c2+$D149*_c3+'Input spectra'!$Y148))</f>
        <v>1.4123157011292794E-2</v>
      </c>
      <c r="AJ149">
        <f>AJ$2*EXP(- AJ$1 * ($B149*_c1+$C149*_c2+$D149*_c3+'Input spectra'!$Y148))</f>
        <v>1.3929390653100173E-2</v>
      </c>
      <c r="AK149">
        <f>AK$2*EXP(- AK$1 * ($B149*_c1+$C149*_c2+$D149*_c3+'Input spectra'!$Y148))</f>
        <v>1.373706724199629E-2</v>
      </c>
      <c r="AL149">
        <f>AL$2*EXP(- AL$1 * ($B149*_c1+$C149*_c2+$D149*_c3+'Input spectra'!$Y148))</f>
        <v>1.354617778124328E-2</v>
      </c>
      <c r="AM149">
        <f>AM$2*EXP(- AM$1 * ($B149*_c1+$C149*_c2+$D149*_c3+'Input spectra'!$Y148))</f>
        <v>1.3356713325562852E-2</v>
      </c>
      <c r="AN149">
        <f>AN$2*EXP(- AN$1 * ($B149*_c1+$C149*_c2+$D149*_c3+'Input spectra'!$Y148))</f>
        <v>1.3168664980856623E-2</v>
      </c>
      <c r="AO149">
        <f>AO$2*EXP(- AO$1 * ($B149*_c1+$C149*_c2+$D149*_c3+'Input spectra'!$Y148))</f>
        <v>1.2982023903927916E-2</v>
      </c>
      <c r="AP149">
        <f>AP$2*EXP(- AP$1 * ($B149*_c1+$C149*_c2+$D149*_c3+'Input spectra'!$Y148))</f>
        <v>1.2796781302205032E-2</v>
      </c>
      <c r="AQ149">
        <f>AQ$2*EXP(- AQ$1 * ($B149*_c1+$C149*_c2+$D149*_c3+'Input spectra'!$Y148))</f>
        <v>1.2612928433465967E-2</v>
      </c>
      <c r="AR149">
        <f>AR$2*EXP(- AR$1 * ($B149*_c1+$C149*_c2+$D149*_c3+'Input spectra'!$Y148))</f>
        <v>1.2430456605564568E-2</v>
      </c>
      <c r="AS149">
        <f>AS$2*EXP(- AS$1 * ($B149*_c1+$C149*_c2+$D149*_c3+'Input spectra'!$Y148))</f>
        <v>1.2249357176158155E-2</v>
      </c>
      <c r="AT149">
        <f>AT$2*EXP(- AT$1 * ($B149*_c1+$C149*_c2+$D149*_c3+'Input spectra'!$Y148))</f>
        <v>1.2069621552436554E-2</v>
      </c>
      <c r="AU149">
        <f>AU$2*EXP(- AU$1 * ($B149*_c1+$C149*_c2+$D149*_c3+'Input spectra'!$Y148))</f>
        <v>1.1891241190852535E-2</v>
      </c>
      <c r="AV149">
        <f>AV$2*EXP(- AV$1 * ($B149*_c1+$C149*_c2+$D149*_c3+'Input spectra'!$Y148))</f>
        <v>1.1714207596853734E-2</v>
      </c>
      <c r="AW149">
        <f>AW$2*EXP(- AW$1 * ($B149*_c1+$C149*_c2+$D149*_c3+'Input spectra'!$Y148))</f>
        <v>1.1538512324615904E-2</v>
      </c>
      <c r="AX149">
        <f>AX$2*EXP(- AX$1 * ($B149*_c1+$C149*_c2+$D149*_c3+'Input spectra'!$Y148))</f>
        <v>1.1364146976777626E-2</v>
      </c>
      <c r="AY149">
        <f>AY$2*EXP(- AY$1 * ($B149*_c1+$C149*_c2+$D149*_c3+'Input spectra'!$Y148))</f>
        <v>1.0102171135764766E-2</v>
      </c>
      <c r="AZ149">
        <f>AZ$2*EXP(- AZ$1 * ($B149*_c1+$C149*_c2+$D149*_c3+'Input spectra'!$Y148))</f>
        <v>8.6322257100207005E-3</v>
      </c>
      <c r="BA149">
        <f>BA$2*EXP(- BA$1 * ($B149*_c1+$C149*_c2+$D149*_c3+'Input spectra'!$Y148))</f>
        <v>7.7708031707493944E-3</v>
      </c>
      <c r="BB149">
        <f>BB$2*EXP(- BB$1 * ($B149*_c1+$C149*_c2+$D149*_c3+'Input spectra'!$Y148))</f>
        <v>7.1183742484772191E-3</v>
      </c>
      <c r="BC149">
        <f>BC$2*EXP(- BC$1 * ($B149*_c1+$C149*_c2+$D149*_c3+'Input spectra'!$Y148))</f>
        <v>6.5853181165399259E-3</v>
      </c>
      <c r="BD149">
        <f>BD$2*EXP(- BD$1 * ($B149*_c1+$C149*_c2+$D149*_c3+'Input spectra'!$Y148))</f>
        <v>6.1327912238496752E-3</v>
      </c>
      <c r="BE149">
        <f>BE$2*EXP(- BE$1 * ($B149*_c1+$C149*_c2+$D149*_c3+'Input spectra'!$Y148))</f>
        <v>5.7395118543103968E-3</v>
      </c>
      <c r="BF149">
        <f>BF$2*EXP(- BF$1 * ($B149*_c1+$C149*_c2+$D149*_c3+'Input spectra'!$Y148))</f>
        <v>5.3922143457799335E-3</v>
      </c>
      <c r="BG149">
        <f>BG$2*EXP(- BG$1 * ($B149*_c1+$C149*_c2+$D149*_c3+'Input spectra'!$Y148))</f>
        <v>5.0819175728891294E-3</v>
      </c>
      <c r="BH149">
        <f>BH$2*EXP(- BH$1 * ($B149*_c1+$C149*_c2+$D149*_c3+'Input spectra'!$Y148))</f>
        <v>4.8021811476722217E-3</v>
      </c>
      <c r="BI149">
        <f>BI$2*EXP(- BI$1 * ($B149*_c1+$C149*_c2+$D149*_c3+'Input spectra'!$Y148))</f>
        <v>4.5481871331068124E-3</v>
      </c>
      <c r="BJ149">
        <f>BJ$2*EXP(- BJ$1 * ($B149*_c1+$C149*_c2+$D149*_c3+'Input spectra'!$Y148))</f>
        <v>4.3162128523299226E-3</v>
      </c>
      <c r="BK149">
        <f>BK$2*EXP(- BK$1 * ($B149*_c1+$C149*_c2+$D149*_c3+'Input spectra'!$Y148))</f>
        <v>4.1033076837195684E-3</v>
      </c>
      <c r="BL149">
        <f>BL$2*EXP(- BL$1 * ($B149*_c1+$C149*_c2+$D149*_c3+'Input spectra'!$Y148))</f>
        <v>3.9070843916708736E-3</v>
      </c>
      <c r="BM149">
        <f>BM$2*EXP(- BM$1 * ($B149*_c1+$C149*_c2+$D149*_c3+'Input spectra'!$Y148))</f>
        <v>3.7255786453983621E-3</v>
      </c>
      <c r="BN149">
        <f>BN$2*EXP(- BN$1 * ($B149*_c1+$C149*_c2+$D149*_c3+'Input spectra'!$Y148))</f>
        <v>3.5571511167919725E-3</v>
      </c>
      <c r="BO149">
        <f>BO$2*EXP(- BO$1 * ($B149*_c1+$C149*_c2+$D149*_c3+'Input spectra'!$Y148))</f>
        <v>3.4004172423140449E-3</v>
      </c>
      <c r="BP149">
        <f>BP$2*EXP(- BP$1 * ($B149*_c1+$C149*_c2+$D149*_c3+'Input spectra'!$Y148))</f>
        <v>3.254195571526178E-3</v>
      </c>
      <c r="BQ149">
        <f>BQ$2*EXP(- BQ$1 * ($B149*_c1+$C149*_c2+$D149*_c3+'Input spectra'!$Y148))</f>
        <v>3.1174689673824961E-3</v>
      </c>
      <c r="BR149">
        <f>BR$2*EXP(- BR$1 * ($B149*_c1+$C149*_c2+$D149*_c3+'Input spectra'!$Y148))</f>
        <v>2.9893549168319503E-3</v>
      </c>
      <c r="BS149">
        <f>BS$2*EXP(- BS$1 * ($B149*_c1+$C149*_c2+$D149*_c3+'Input spectra'!$Y148))</f>
        <v>2.8690824415834176E-3</v>
      </c>
      <c r="BT149">
        <f>BT$2*EXP(- BT$1 * ($B149*_c1+$C149*_c2+$D149*_c3+'Input spectra'!$Y148))</f>
        <v>2.7559738831264861E-3</v>
      </c>
      <c r="BU149">
        <f>BU$2*EXP(- BU$1 * ($B149*_c1+$C149*_c2+$D149*_c3+'Input spectra'!$Y148))</f>
        <v>2.6494303492555649E-3</v>
      </c>
      <c r="BV149">
        <f>BV$2*EXP(- BV$1 * ($B149*_c1+$C149*_c2+$D149*_c3+'Input spectra'!$Y148))</f>
        <v>2.5489199532602955E-3</v>
      </c>
      <c r="BW149">
        <f>BW$2*EXP(- BW$1 * ($B149*_c1+$C149*_c2+$D149*_c3+'Input spectra'!$Y148))</f>
        <v>2.4539682124248004E-3</v>
      </c>
      <c r="BX149">
        <f>BX$2*EXP(- BX$1 * ($B149*_c1+$C149*_c2+$D149*_c3+'Input spectra'!$Y148))</f>
        <v>2.364150136846687E-3</v>
      </c>
      <c r="BY149">
        <f>BY$2*EXP(- BY$1 * ($B149*_c1+$C149*_c2+$D149*_c3+'Input spectra'!$Y148))</f>
        <v>2.27908365633369E-3</v>
      </c>
      <c r="BZ149">
        <f>BZ$2*EXP(- BZ$1 * ($B149*_c1+$C149*_c2+$D149*_c3+'Input spectra'!$Y148))</f>
        <v>2.1984241173807419E-3</v>
      </c>
      <c r="CA149">
        <f>CA$2*EXP(- CA$1 * ($B149*_c1+$C149*_c2+$D149*_c3+'Input spectra'!$Y148))</f>
        <v>2.1218596439057796E-3</v>
      </c>
      <c r="CB149">
        <f>CB$2*EXP(- CB$1 * ($B149*_c1+$C149*_c2+$D149*_c3+'Input spectra'!$Y148))</f>
        <v>2.0491072011762038E-3</v>
      </c>
      <c r="CC149">
        <f>CC$2*EXP(- CC$1 * ($B149*_c1+$C149*_c2+$D149*_c3+'Input spectra'!$Y148))</f>
        <v>1.9799092367152153E-3</v>
      </c>
      <c r="CD149">
        <f>CD$2*EXP(- CD$1 * ($B149*_c1+$C149*_c2+$D149*_c3+'Input spectra'!$Y148))</f>
        <v>1.9140307980678138E-3</v>
      </c>
      <c r="CE149">
        <f>CE$2*EXP(- CE$1 * ($B149*_c1+$C149*_c2+$D149*_c3+'Input spectra'!$Y148))</f>
        <v>1.8512570473257115E-3</v>
      </c>
      <c r="CF149">
        <f>CF$2*EXP(- CF$1 * ($B149*_c1+$C149*_c2+$D149*_c3+'Input spectra'!$Y148))</f>
        <v>1.791391107820009E-3</v>
      </c>
      <c r="CG149">
        <f>CG$2*EXP(- CG$1 * ($B149*_c1+$C149*_c2+$D149*_c3+'Input spectra'!$Y148))</f>
        <v>1.7342521905141092E-3</v>
      </c>
      <c r="CH149">
        <f>CH$2*EXP(- CH$1 * ($B149*_c1+$C149*_c2+$D149*_c3+'Input spectra'!$Y148))</f>
        <v>1.679673957185532E-3</v>
      </c>
      <c r="CI149">
        <f>CI$2*EXP(- CI$1 * ($B149*_c1+$C149*_c2+$D149*_c3+'Input spectra'!$Y148))</f>
        <v>1.6275030850766931E-3</v>
      </c>
      <c r="CJ149">
        <f>CJ$2*EXP(- CJ$1 * ($B149*_c1+$C149*_c2+$D149*_c3+'Input spectra'!$Y148))</f>
        <v>1.5775980037692472E-3</v>
      </c>
      <c r="CK149">
        <f>CK$2*EXP(- CK$1 * ($B149*_c1+$C149*_c2+$D149*_c3+'Input spectra'!$Y148))</f>
        <v>1.5298277799308398E-3</v>
      </c>
      <c r="CL149">
        <f>CL$2*EXP(- CL$1 * ($B149*_c1+$C149*_c2+$D149*_c3+'Input spectra'!$Y148))</f>
        <v>1.4840711295516004E-3</v>
      </c>
      <c r="CM149">
        <f>CM$2*EXP(- CM$1 * ($B149*_c1+$C149*_c2+$D149*_c3+'Input spectra'!$Y148))</f>
        <v>1.4402155405251547E-3</v>
      </c>
      <c r="CN149">
        <f>CN$2*EXP(- CN$1 * ($B149*_c1+$C149*_c2+$D149*_c3+'Input spectra'!$Y148))</f>
        <v>1.3981564910849867E-3</v>
      </c>
      <c r="CO149">
        <f>CO$2*EXP(- CO$1 * ($B149*_c1+$C149*_c2+$D149*_c3+'Input spectra'!$Y148))</f>
        <v>1.3577967517977914E-3</v>
      </c>
      <c r="CP149">
        <f>CP$2*EXP(- CP$1 * ($B149*_c1+$C149*_c2+$D149*_c3+'Input spectra'!$Y148))</f>
        <v>1.3190457606316972E-3</v>
      </c>
      <c r="CQ149">
        <f>CQ$2*EXP(- CQ$1 * ($B149*_c1+$C149*_c2+$D149*_c3+'Input spectra'!$Y148))</f>
        <v>1.2818190621301736E-3</v>
      </c>
      <c r="CR149">
        <f>CR$2*EXP(- CR$1 * ($B149*_c1+$C149*_c2+$D149*_c3+'Input spectra'!$Y148))</f>
        <v>1.2460378029885114E-3</v>
      </c>
      <c r="CS149">
        <f>CS$2*EXP(- CS$1 * ($B149*_c1+$C149*_c2+$D149*_c3+'Input spectra'!$Y148))</f>
        <v>8.0223265957338012E-4</v>
      </c>
      <c r="CT149">
        <f>CT$2*EXP(- CT$1 * ($B149*_c1+$C149*_c2+$D149*_c3+'Input spectra'!$Y148))</f>
        <v>5.210545912906503E-4</v>
      </c>
      <c r="CU149">
        <f>CU$2*EXP(- CU$1 * ($B149*_c1+$C149*_c2+$D149*_c3+'Input spectra'!$Y148))</f>
        <v>3.6084479760245319E-4</v>
      </c>
      <c r="CV149">
        <f>CV$2*EXP(- CV$1 * ($B149*_c1+$C149*_c2+$D149*_c3+'Input spectra'!$Y148))</f>
        <v>2.5102103181354668E-4</v>
      </c>
      <c r="CW149">
        <f>CW$2*EXP(- CW$1 * ($B149*_c1+$C149*_c2+$D149*_c3+'Input spectra'!$Y148))</f>
        <v>1.7139620399577875E-4</v>
      </c>
      <c r="CX149">
        <f>CX$2*EXP(- CX$1 * ($B149*_c1+$C149*_c2+$D149*_c3+'Input spectra'!$Y148))</f>
        <v>1.1266560186816023E-4</v>
      </c>
      <c r="CY149">
        <f>CY$2*EXP(- CY$1 * ($B149*_c1+$C149*_c2+$D149*_c3+'Input spectra'!$Y148))</f>
        <v>6.9577586256402949E-5</v>
      </c>
      <c r="CZ149">
        <f>CZ$2*EXP(- CZ$1 * ($B149*_c1+$C149*_c2+$D149*_c3+'Input spectra'!$Y148))</f>
        <v>3.8798353835655366E-5</v>
      </c>
      <c r="DA149">
        <f>DA$2*EXP(- DA$1 * ($B149*_c1+$C149*_c2+$D149*_c3+'Input spectra'!$Y148))</f>
        <v>1.8040521462585386E-5</v>
      </c>
      <c r="DB149">
        <f>DB$2*EXP(- DB$1 * ($B149*_c1+$C149*_c2+$D149*_c3+'Input spectra'!$Y148))</f>
        <v>5.6452628124766146E-6</v>
      </c>
      <c r="DC149">
        <f>DC$2*EXP(- DC$1 * ($B149*_c1+$C149*_c2+$D149*_c3+'Input spectra'!$Y148))</f>
        <v>3.5858853831729142E-7</v>
      </c>
      <c r="DD149">
        <f>DD$2*EXP(- DD$1 * ($B149*_c1+$C149*_c2+$D149*_c3+'Input spectra'!$Y148))</f>
        <v>0</v>
      </c>
      <c r="DE149">
        <f>DE$2*EXP(- DE$1 * ($B149*_c1+$C149*_c2+$D149*_c3+'Input spectra'!$Y148))</f>
        <v>0</v>
      </c>
      <c r="DF149">
        <f>DF$2*EXP(- DF$1 * ($B149*_c1+$C149*_c2+$D149*_c3+'Input spectra'!$Y148))</f>
        <v>0</v>
      </c>
      <c r="DG149">
        <f>DG$2*EXP(- DG$1 * ($B149*_c1+$C149*_c2+$D149*_c3+'Input spectra'!$Y148))</f>
        <v>0</v>
      </c>
      <c r="DH149">
        <f>DH$2*EXP(- DH$1 * ($B149*_c1+$C149*_c2+$D149*_c3+'Input spectra'!$Y148))</f>
        <v>0</v>
      </c>
      <c r="DI149">
        <f>DI$2*EXP(- DI$1 * ($B149*_c1+$C149*_c2+$D149*_c3+'Input spectra'!$Y148))</f>
        <v>0</v>
      </c>
      <c r="DJ149">
        <f>DJ$2*EXP(- DJ$1 * ($B149*_c1+$C149*_c2+$D149*_c3+'Input spectra'!$Y148))</f>
        <v>0</v>
      </c>
      <c r="DK149">
        <f>DK$2*EXP(- DK$1 * ($B149*_c1+$C149*_c2+$D149*_c3+'Input spectra'!$Y148))</f>
        <v>0</v>
      </c>
      <c r="DL149">
        <f>DL$2*EXP(- DL$1 * ($B149*_c1+$C149*_c2+$D149*_c3+'Input spectra'!$Y148))</f>
        <v>0</v>
      </c>
      <c r="DM149">
        <f>DM$2*EXP(- DM$1 * ($B149*_c1+$C149*_c2+$D149*_c3+'Input spectra'!$Y148))</f>
        <v>0</v>
      </c>
      <c r="DN149">
        <f>DN$2*EXP(- DN$1 * ($B149*_c1+$C149*_c2+$D149*_c3+'Input spectra'!$Y148))</f>
        <v>0</v>
      </c>
      <c r="DO149">
        <f>DO$2*EXP(- DO$1 * ($B149*_c1+$C149*_c2+$D149*_c3+'Input spectra'!$Y148))</f>
        <v>0</v>
      </c>
      <c r="DP149">
        <f>DP$2*EXP(- DP$1 * ($B149*_c1+$C149*_c2+$D149*_c3+'Input spectra'!$Y148))</f>
        <v>0</v>
      </c>
      <c r="DQ149">
        <f>DQ$2*EXP(- DQ$1 * ($B149*_c1+$C149*_c2+$D149*_c3+'Input spectra'!$Y148))</f>
        <v>0</v>
      </c>
      <c r="DR149">
        <f>DR$2*EXP(- DR$1 * ($B149*_c1+$C149*_c2+$D149*_c3+'Input spectra'!$Y148))</f>
        <v>0</v>
      </c>
      <c r="DS149">
        <f>DS$2*EXP(- DS$1 * ($B149*_c1+$C149*_c2+$D149*_c3+'Input spectra'!$Y148))</f>
        <v>0</v>
      </c>
      <c r="DT149">
        <f>DT$2*EXP(- DT$1 * ($B149*_c1+$C149*_c2+$D149*_c3+'Input spectra'!$Y148))</f>
        <v>0</v>
      </c>
      <c r="DU149">
        <f>DU$2*EXP(- DU$1 * ($B149*_c1+$C149*_c2+$D149*_c3+'Input spectra'!$Y148))</f>
        <v>0</v>
      </c>
      <c r="DV149">
        <f>DV$2*EXP(- DV$1 * ($B149*_c1+$C149*_c2+$D149*_c3+'Input spectra'!$Y148))</f>
        <v>0</v>
      </c>
      <c r="DW149">
        <f>DW$2*EXP(- DW$1 * ($B149*_c1+$C149*_c2+$D149*_c3+'Input spectra'!$Y148))</f>
        <v>0</v>
      </c>
      <c r="DX149">
        <f>DX$2*EXP(- DX$1 * ($B149*_c1+$C149*_c2+$D149*_c3+'Input spectra'!$Y148))</f>
        <v>0</v>
      </c>
      <c r="DY149">
        <f>DY$2*EXP(- DY$1 * ($B149*_c1+$C149*_c2+$D149*_c3+'Input spectra'!$Y148))</f>
        <v>0</v>
      </c>
      <c r="DZ149">
        <f>DZ$2*EXP(- DZ$1 * ($B149*_c1+$C149*_c2+$D149*_c3+'Input spectra'!$Y148))</f>
        <v>0</v>
      </c>
      <c r="EA149">
        <f>EA$2*EXP(- EA$1 * ($B149*_c1+$C149*_c2+$D149*_c3+'Input spectra'!$Y148))</f>
        <v>0</v>
      </c>
      <c r="EB149">
        <f>EB$2*EXP(- EB$1 * ($B149*_c1+$C149*_c2+$D149*_c3+'Input spectra'!$Y148))</f>
        <v>0</v>
      </c>
      <c r="EC149">
        <f>EC$2*EXP(- EC$1 * ($B149*_c1+$C149*_c2+$D149*_c3+'Input spectra'!$Y148))</f>
        <v>0</v>
      </c>
      <c r="ED149">
        <f>ED$2*EXP(- ED$1 * ($B149*_c1+$C149*_c2+$D149*_c3+'Input spectra'!$Y148))</f>
        <v>0</v>
      </c>
      <c r="EE149">
        <f>EE$2*EXP(- EE$1 * ($B149*_c1+$C149*_c2+$D149*_c3+'Input spectra'!$Y148))</f>
        <v>0</v>
      </c>
      <c r="EF149">
        <f>EF$2*EXP(- EF$1 * ($B149*_c1+$C149*_c2+$D149*_c3+'Input spectra'!$Y148))</f>
        <v>0</v>
      </c>
      <c r="EG149">
        <f>EG$2*EXP(- EG$1 * ($B149*_c1+$C149*_c2+$D149*_c3+'Input spectra'!$Y148))</f>
        <v>0</v>
      </c>
      <c r="EH149">
        <f>EH$2*EXP(- EH$1 * ($B149*_c1+$C149*_c2+$D149*_c3+'Input spectra'!$Y148))</f>
        <v>0</v>
      </c>
      <c r="EI149">
        <f>EI$2*EXP(- EI$1 * ($B149*_c1+$C149*_c2+$D149*_c3+'Input spectra'!$Y148))</f>
        <v>0</v>
      </c>
      <c r="EJ149">
        <f>EJ$2*EXP(- EJ$1 * ($B149*_c1+$C149*_c2+$D149*_c3+'Input spectra'!$Y148))</f>
        <v>0</v>
      </c>
      <c r="EK149">
        <f>EK$2*EXP(- EK$1 * ($B149*_c1+$C149*_c2+$D149*_c3+'Input spectra'!$Y148))</f>
        <v>0</v>
      </c>
      <c r="EL149">
        <f>EL$2*EXP(- EL$1 * ($B149*_c1+$C149*_c2+$D149*_c3+'Input spectra'!$Y148))</f>
        <v>0</v>
      </c>
      <c r="EM149">
        <f>EM$2*EXP(- EM$1 * ($B149*_c1+$C149*_c2+$D149*_c3+'Input spectra'!$Y148))</f>
        <v>0</v>
      </c>
      <c r="EN149">
        <f>EN$2*EXP(- EN$1 * ($B149*_c1+$C149*_c2+$D149*_c3+'Input spectra'!$Y148))</f>
        <v>0</v>
      </c>
      <c r="EO149">
        <f>EO$2*EXP(- EO$1 * ($B149*_c1+$C149*_c2+$D149*_c3+'Input spectra'!$Y148))</f>
        <v>0</v>
      </c>
      <c r="EP149">
        <f>EP$2*EXP(- EP$1 * ($B149*_c1+$C149*_c2+$D149*_c3+'Input spectra'!$Y148))</f>
        <v>0</v>
      </c>
      <c r="EQ149">
        <f>EQ$2*EXP(- EQ$1 * ($B149*_c1+$C149*_c2+$D149*_c3+'Input spectra'!$Y148))</f>
        <v>0</v>
      </c>
      <c r="ER149">
        <f>ER$2*EXP(- ER$1 * ($B149*_c1+$C149*_c2+$D149*_c3+'Input spectra'!$Y148))</f>
        <v>0</v>
      </c>
      <c r="ES149">
        <f>ES$2*EXP(- ES$1 * ($B149*_c1+$C149*_c2+$D149*_c3+'Input spectra'!$Y148))</f>
        <v>0</v>
      </c>
      <c r="ET149">
        <f>ET$2*EXP(- ET$1 * ($B149*_c1+$C149*_c2+$D149*_c3+'Input spectra'!$Y148))</f>
        <v>0</v>
      </c>
      <c r="EU149">
        <f>EU$2*EXP(- EU$1 * ($B149*_c1+$C149*_c2+$D149*_c3+'Input spectra'!$Y148))</f>
        <v>0</v>
      </c>
      <c r="EV149">
        <f>EV$2*EXP(- EV$1 * ($B149*_c1+$C149*_c2+$D149*_c3+'Input spectra'!$Y148))</f>
        <v>0</v>
      </c>
      <c r="EW149">
        <f>EW$2*EXP(- EW$1 * ($B149*_c1+$C149*_c2+$D149*_c3+'Input spectra'!$Y148))</f>
        <v>0</v>
      </c>
      <c r="EX149">
        <f>EX$2*EXP(- EX$1 * ($B149*_c1+$C149*_c2+$D149*_c3+'Input spectra'!$Y148))</f>
        <v>0</v>
      </c>
      <c r="EY149">
        <f>EY$2*EXP(- EY$1 * ($B149*_c1+$C149*_c2+$D149*_c3+'Input spectra'!$Y148))</f>
        <v>0</v>
      </c>
      <c r="FA149">
        <f t="shared" si="2"/>
        <v>0.88097715205517024</v>
      </c>
      <c r="FD149">
        <f>(1-EXP(-($B149*_c1+$C149*_c2+$D149*_c3+'Input spectra'!$Y148)*_t))/2</f>
        <v>1.1008616490658041E-2</v>
      </c>
      <c r="FE149">
        <f>LN(1-FD149)/(-($B149*_c1+$C149*_c2+$D149*_c3+'Input spectra'!$Y148))</f>
        <v>0.24860857687689397</v>
      </c>
    </row>
    <row r="150" spans="1:161" x14ac:dyDescent="0.25">
      <c r="A150">
        <v>1015</v>
      </c>
      <c r="B150">
        <f>'Input spectra'!B149</f>
        <v>0</v>
      </c>
      <c r="C150">
        <f>'Input spectra'!D149</f>
        <v>0</v>
      </c>
      <c r="D150">
        <f>'Input spectra'!F149</f>
        <v>0</v>
      </c>
      <c r="E150">
        <f>E$2*EXP(- E$1 * ($B150*_c1+$C150*_c2+$D150*_c3+'Input spectra'!$Y149))</f>
        <v>2.0653927966864227E-2</v>
      </c>
      <c r="F150">
        <f>F$2*EXP(- F$1 * ($B150*_c1+$C150*_c2+$D150*_c3+'Input spectra'!$Y149))</f>
        <v>2.0412529808993374E-2</v>
      </c>
      <c r="G150">
        <f>G$2*EXP(- G$1 * ($B150*_c1+$C150*_c2+$D150*_c3+'Input spectra'!$Y149))</f>
        <v>2.017286736063786E-2</v>
      </c>
      <c r="H150">
        <f>H$2*EXP(- H$1 * ($B150*_c1+$C150*_c2+$D150*_c3+'Input spectra'!$Y149))</f>
        <v>1.9934929970819415E-2</v>
      </c>
      <c r="I150">
        <f>I$2*EXP(- I$1 * ($B150*_c1+$C150*_c2+$D150*_c3+'Input spectra'!$Y149))</f>
        <v>1.9698707048908751E-2</v>
      </c>
      <c r="J150">
        <f>J$2*EXP(- J$1 * ($B150*_c1+$C150*_c2+$D150*_c3+'Input spectra'!$Y149))</f>
        <v>1.9464188064299694E-2</v>
      </c>
      <c r="K150">
        <f>K$2*EXP(- K$1 * ($B150*_c1+$C150*_c2+$D150*_c3+'Input spectra'!$Y149))</f>
        <v>1.9231362546085047E-2</v>
      </c>
      <c r="L150">
        <f>L$2*EXP(- L$1 * ($B150*_c1+$C150*_c2+$D150*_c3+'Input spectra'!$Y149))</f>
        <v>1.9000220082734075E-2</v>
      </c>
      <c r="M150">
        <f>M$2*EXP(- M$1 * ($B150*_c1+$C150*_c2+$D150*_c3+'Input spectra'!$Y149))</f>
        <v>1.8770750321771775E-2</v>
      </c>
      <c r="N150">
        <f>N$2*EXP(- N$1 * ($B150*_c1+$C150*_c2+$D150*_c3+'Input spectra'!$Y149))</f>
        <v>1.8542942969459752E-2</v>
      </c>
      <c r="O150">
        <f>O$2*EXP(- O$1 * ($B150*_c1+$C150*_c2+$D150*_c3+'Input spectra'!$Y149))</f>
        <v>1.8316787790478791E-2</v>
      </c>
      <c r="P150">
        <f>P$2*EXP(- P$1 * ($B150*_c1+$C150*_c2+$D150*_c3+'Input spectra'!$Y149))</f>
        <v>1.8092274607613059E-2</v>
      </c>
      <c r="Q150">
        <f>Q$2*EXP(- Q$1 * ($B150*_c1+$C150*_c2+$D150*_c3+'Input spectra'!$Y149))</f>
        <v>1.7869393301436033E-2</v>
      </c>
      <c r="R150">
        <f>R$2*EXP(- R$1 * ($B150*_c1+$C150*_c2+$D150*_c3+'Input spectra'!$Y149))</f>
        <v>1.7648133809997978E-2</v>
      </c>
      <c r="S150">
        <f>S$2*EXP(- S$1 * ($B150*_c1+$C150*_c2+$D150*_c3+'Input spectra'!$Y149))</f>
        <v>1.7428486128515139E-2</v>
      </c>
      <c r="T150">
        <f>T$2*EXP(- T$1 * ($B150*_c1+$C150*_c2+$D150*_c3+'Input spectra'!$Y149))</f>
        <v>1.7210440309060493E-2</v>
      </c>
      <c r="U150">
        <f>U$2*EXP(- U$1 * ($B150*_c1+$C150*_c2+$D150*_c3+'Input spectra'!$Y149))</f>
        <v>1.6993986460256197E-2</v>
      </c>
      <c r="V150">
        <f>V$2*EXP(- V$1 * ($B150*_c1+$C150*_c2+$D150*_c3+'Input spectra'!$Y149))</f>
        <v>1.6779114746967552E-2</v>
      </c>
      <c r="W150">
        <f>W$2*EXP(- W$1 * ($B150*_c1+$C150*_c2+$D150*_c3+'Input spectra'!$Y149))</f>
        <v>1.6565815389998659E-2</v>
      </c>
      <c r="X150">
        <f>X$2*EXP(- X$1 * ($B150*_c1+$C150*_c2+$D150*_c3+'Input spectra'!$Y149))</f>
        <v>1.6354078665789619E-2</v>
      </c>
      <c r="Y150">
        <f>Y$2*EXP(- Y$1 * ($B150*_c1+$C150*_c2+$D150*_c3+'Input spectra'!$Y149))</f>
        <v>1.6143894906115314E-2</v>
      </c>
      <c r="Z150">
        <f>Z$2*EXP(- Z$1 * ($B150*_c1+$C150*_c2+$D150*_c3+'Input spectra'!$Y149))</f>
        <v>1.5935254497785798E-2</v>
      </c>
      <c r="AA150">
        <f>AA$2*EXP(- AA$1 * ($B150*_c1+$C150*_c2+$D150*_c3+'Input spectra'!$Y149))</f>
        <v>1.5728147882348241E-2</v>
      </c>
      <c r="AB150">
        <f>AB$2*EXP(- AB$1 * ($B150*_c1+$C150*_c2+$D150*_c3+'Input spectra'!$Y149))</f>
        <v>1.5522565555790414E-2</v>
      </c>
      <c r="AC150">
        <f>AC$2*EXP(- AC$1 * ($B150*_c1+$C150*_c2+$D150*_c3+'Input spectra'!$Y149))</f>
        <v>1.5318498068245768E-2</v>
      </c>
      <c r="AD150">
        <f>AD$2*EXP(- AD$1 * ($B150*_c1+$C150*_c2+$D150*_c3+'Input spectra'!$Y149))</f>
        <v>1.5115936023700038E-2</v>
      </c>
      <c r="AE150">
        <f>AE$2*EXP(- AE$1 * ($B150*_c1+$C150*_c2+$D150*_c3+'Input spectra'!$Y149))</f>
        <v>1.4914870079699367E-2</v>
      </c>
      <c r="AF150">
        <f>AF$2*EXP(- AF$1 * ($B150*_c1+$C150*_c2+$D150*_c3+'Input spectra'!$Y149))</f>
        <v>1.4715290947059992E-2</v>
      </c>
      <c r="AG150">
        <f>AG$2*EXP(- AG$1 * ($B150*_c1+$C150*_c2+$D150*_c3+'Input spectra'!$Y149))</f>
        <v>1.4517189389579441E-2</v>
      </c>
      <c r="AH150">
        <f>AH$2*EXP(- AH$1 * ($B150*_c1+$C150*_c2+$D150*_c3+'Input spectra'!$Y149))</f>
        <v>1.432055622374922E-2</v>
      </c>
      <c r="AI150">
        <f>AI$2*EXP(- AI$1 * ($B150*_c1+$C150*_c2+$D150*_c3+'Input spectra'!$Y149))</f>
        <v>1.4125382318469054E-2</v>
      </c>
      <c r="AJ150">
        <f>AJ$2*EXP(- AJ$1 * ($B150*_c1+$C150*_c2+$D150*_c3+'Input spectra'!$Y149))</f>
        <v>1.3931658594762577E-2</v>
      </c>
      <c r="AK150">
        <f>AK$2*EXP(- AK$1 * ($B150*_c1+$C150*_c2+$D150*_c3+'Input spectra'!$Y149))</f>
        <v>1.3739376025494559E-2</v>
      </c>
      <c r="AL150">
        <f>AL$2*EXP(- AL$1 * ($B150*_c1+$C150*_c2+$D150*_c3+'Input spectra'!$Y149))</f>
        <v>1.3548525635089563E-2</v>
      </c>
      <c r="AM150">
        <f>AM$2*EXP(- AM$1 * ($B150*_c1+$C150*_c2+$D150*_c3+'Input spectra'!$Y149))</f>
        <v>1.3359098499252139E-2</v>
      </c>
      <c r="AN150">
        <f>AN$2*EXP(- AN$1 * ($B150*_c1+$C150*_c2+$D150*_c3+'Input spectra'!$Y149))</f>
        <v>1.3171085744688438E-2</v>
      </c>
      <c r="AO150">
        <f>AO$2*EXP(- AO$1 * ($B150*_c1+$C150*_c2+$D150*_c3+'Input spectra'!$Y149))</f>
        <v>1.2984478548829302E-2</v>
      </c>
      <c r="AP150">
        <f>AP$2*EXP(- AP$1 * ($B150*_c1+$C150*_c2+$D150*_c3+'Input spectra'!$Y149))</f>
        <v>1.2799268139554829E-2</v>
      </c>
      <c r="AQ150">
        <f>AQ$2*EXP(- AQ$1 * ($B150*_c1+$C150*_c2+$D150*_c3+'Input spectra'!$Y149))</f>
        <v>1.2615445794920339E-2</v>
      </c>
      <c r="AR150">
        <f>AR$2*EXP(- AR$1 * ($B150*_c1+$C150*_c2+$D150*_c3+'Input spectra'!$Y149))</f>
        <v>1.2433002842883819E-2</v>
      </c>
      <c r="AS150">
        <f>AS$2*EXP(- AS$1 * ($B150*_c1+$C150*_c2+$D150*_c3+'Input spectra'!$Y149))</f>
        <v>1.2251930661034784E-2</v>
      </c>
      <c r="AT150">
        <f>AT$2*EXP(- AT$1 * ($B150*_c1+$C150*_c2+$D150*_c3+'Input spectra'!$Y149))</f>
        <v>1.207222067632456E-2</v>
      </c>
      <c r="AU150">
        <f>AU$2*EXP(- AU$1 * ($B150*_c1+$C150*_c2+$D150*_c3+'Input spectra'!$Y149))</f>
        <v>1.1893864364797968E-2</v>
      </c>
      <c r="AV150">
        <f>AV$2*EXP(- AV$1 * ($B150*_c1+$C150*_c2+$D150*_c3+'Input spectra'!$Y149))</f>
        <v>1.1716853251326469E-2</v>
      </c>
      <c r="AW150">
        <f>AW$2*EXP(- AW$1 * ($B150*_c1+$C150*_c2+$D150*_c3+'Input spectra'!$Y149))</f>
        <v>1.1541178909342645E-2</v>
      </c>
      <c r="AX150">
        <f>AX$2*EXP(- AX$1 * ($B150*_c1+$C150*_c2+$D150*_c3+'Input spectra'!$Y149))</f>
        <v>1.1366832960576119E-2</v>
      </c>
      <c r="AY150">
        <f>AY$2*EXP(- AY$1 * ($B150*_c1+$C150*_c2+$D150*_c3+'Input spectra'!$Y149))</f>
        <v>1.0104611910653335E-2</v>
      </c>
      <c r="AZ150">
        <f>AZ$2*EXP(- AZ$1 * ($B150*_c1+$C150*_c2+$D150*_c3+'Input spectra'!$Y149))</f>
        <v>8.634356678173645E-3</v>
      </c>
      <c r="BA150">
        <f>BA$2*EXP(- BA$1 * ($B150*_c1+$C150*_c2+$D150*_c3+'Input spectra'!$Y149))</f>
        <v>7.772762306818639E-3</v>
      </c>
      <c r="BB150">
        <f>BB$2*EXP(- BB$1 * ($B150*_c1+$C150*_c2+$D150*_c3+'Input spectra'!$Y149))</f>
        <v>7.1202062907570586E-3</v>
      </c>
      <c r="BC150">
        <f>BC$2*EXP(- BC$1 * ($B150*_c1+$C150*_c2+$D150*_c3+'Input spectra'!$Y149))</f>
        <v>6.5870475605192807E-3</v>
      </c>
      <c r="BD150">
        <f>BD$2*EXP(- BD$1 * ($B150*_c1+$C150*_c2+$D150*_c3+'Input spectra'!$Y149))</f>
        <v>6.1344340410156104E-3</v>
      </c>
      <c r="BE150">
        <f>BE$2*EXP(- BE$1 * ($B150*_c1+$C150*_c2+$D150*_c3+'Input spectra'!$Y149))</f>
        <v>5.7410794725824893E-3</v>
      </c>
      <c r="BF150">
        <f>BF$2*EXP(- BF$1 * ($B150*_c1+$C150*_c2+$D150*_c3+'Input spectra'!$Y149))</f>
        <v>5.3937154338509008E-3</v>
      </c>
      <c r="BG150">
        <f>BG$2*EXP(- BG$1 * ($B150*_c1+$C150*_c2+$D150*_c3+'Input spectra'!$Y149))</f>
        <v>5.0833589767250633E-3</v>
      </c>
      <c r="BH150">
        <f>BH$2*EXP(- BH$1 * ($B150*_c1+$C150*_c2+$D150*_c3+'Input spectra'!$Y149))</f>
        <v>4.8035684357864983E-3</v>
      </c>
      <c r="BI150">
        <f>BI$2*EXP(- BI$1 * ($B150*_c1+$C150*_c2+$D150*_c3+'Input spectra'!$Y149))</f>
        <v>4.5495249384622464E-3</v>
      </c>
      <c r="BJ150">
        <f>BJ$2*EXP(- BJ$1 * ($B150*_c1+$C150*_c2+$D150*_c3+'Input spectra'!$Y149))</f>
        <v>4.3175050990176241E-3</v>
      </c>
      <c r="BK150">
        <f>BK$2*EXP(- BK$1 * ($B150*_c1+$C150*_c2+$D150*_c3+'Input spectra'!$Y149))</f>
        <v>4.1045577439418387E-3</v>
      </c>
      <c r="BL150">
        <f>BL$2*EXP(- BL$1 * ($B150*_c1+$C150*_c2+$D150*_c3+'Input spectra'!$Y149))</f>
        <v>3.9082951983357862E-3</v>
      </c>
      <c r="BM150">
        <f>BM$2*EXP(- BM$1 * ($B150*_c1+$C150*_c2+$D150*_c3+'Input spectra'!$Y149))</f>
        <v>3.7267527752387558E-3</v>
      </c>
      <c r="BN150">
        <f>BN$2*EXP(- BN$1 * ($B150*_c1+$C150*_c2+$D150*_c3+'Input spectra'!$Y149))</f>
        <v>3.5582908532236848E-3</v>
      </c>
      <c r="BO150">
        <f>BO$2*EXP(- BO$1 * ($B150*_c1+$C150*_c2+$D150*_c3+'Input spectra'!$Y149))</f>
        <v>3.4015246239567326E-3</v>
      </c>
      <c r="BP150">
        <f>BP$2*EXP(- BP$1 * ($B150*_c1+$C150*_c2+$D150*_c3+'Input spectra'!$Y149))</f>
        <v>3.2552724303234566E-3</v>
      </c>
      <c r="BQ150">
        <f>BQ$2*EXP(- BQ$1 * ($B150*_c1+$C150*_c2+$D150*_c3+'Input spectra'!$Y149))</f>
        <v>3.1185169590137616E-3</v>
      </c>
      <c r="BR150">
        <f>BR$2*EXP(- BR$1 * ($B150*_c1+$C150*_c2+$D150*_c3+'Input spectra'!$Y149))</f>
        <v>2.9903755453034022E-3</v>
      </c>
      <c r="BS150">
        <f>BS$2*EXP(- BS$1 * ($B150*_c1+$C150*_c2+$D150*_c3+'Input spectra'!$Y149))</f>
        <v>2.8700770793506172E-3</v>
      </c>
      <c r="BT150">
        <f>BT$2*EXP(- BT$1 * ($B150*_c1+$C150*_c2+$D150*_c3+'Input spectra'!$Y149))</f>
        <v>2.7569437877360847E-3</v>
      </c>
      <c r="BU150">
        <f>BU$2*EXP(- BU$1 * ($B150*_c1+$C150*_c2+$D150*_c3+'Input spectra'!$Y149))</f>
        <v>2.650376677239909E-3</v>
      </c>
      <c r="BV150">
        <f>BV$2*EXP(- BV$1 * ($B150*_c1+$C150*_c2+$D150*_c3+'Input spectra'!$Y149))</f>
        <v>2.5498437718383484E-3</v>
      </c>
      <c r="BW150">
        <f>BW$2*EXP(- BW$1 * ($B150*_c1+$C150*_c2+$D150*_c3+'Input spectra'!$Y149))</f>
        <v>2.4548705094326602E-3</v>
      </c>
      <c r="BX150">
        <f>BX$2*EXP(- BX$1 * ($B150*_c1+$C150*_c2+$D150*_c3+'Input spectra'!$Y149))</f>
        <v>2.3650318292254427E-3</v>
      </c>
      <c r="BY150">
        <f>BY$2*EXP(- BY$1 * ($B150*_c1+$C150*_c2+$D150*_c3+'Input spectra'!$Y149))</f>
        <v>2.2799455974313325E-3</v>
      </c>
      <c r="BZ150">
        <f>BZ$2*EXP(- BZ$1 * ($B150*_c1+$C150*_c2+$D150*_c3+'Input spectra'!$Y149))</f>
        <v>2.1992671032712635E-3</v>
      </c>
      <c r="CA150">
        <f>CA$2*EXP(- CA$1 * ($B150*_c1+$C150*_c2+$D150*_c3+'Input spectra'!$Y149))</f>
        <v>2.1226844188877623E-3</v>
      </c>
      <c r="CB150">
        <f>CB$2*EXP(- CB$1 * ($B150*_c1+$C150*_c2+$D150*_c3+'Input spectra'!$Y149))</f>
        <v>2.0499144625816929E-3</v>
      </c>
      <c r="CC150">
        <f>CC$2*EXP(- CC$1 * ($B150*_c1+$C150*_c2+$D150*_c3+'Input spectra'!$Y149))</f>
        <v>1.9806996391351561E-3</v>
      </c>
      <c r="CD150">
        <f>CD$2*EXP(- CD$1 * ($B150*_c1+$C150*_c2+$D150*_c3+'Input spectra'!$Y149))</f>
        <v>1.9148049570810431E-3</v>
      </c>
      <c r="CE150">
        <f>CE$2*EXP(- CE$1 * ($B150*_c1+$C150*_c2+$D150*_c3+'Input spectra'!$Y149))</f>
        <v>1.8520155428032221E-3</v>
      </c>
      <c r="CF150">
        <f>CF$2*EXP(- CF$1 * ($B150*_c1+$C150*_c2+$D150*_c3+'Input spectra'!$Y149))</f>
        <v>1.7921344868639816E-3</v>
      </c>
      <c r="CG150">
        <f>CG$2*EXP(- CG$1 * ($B150*_c1+$C150*_c2+$D150*_c3+'Input spectra'!$Y149))</f>
        <v>1.7349809700813808E-3</v>
      </c>
      <c r="CH150">
        <f>CH$2*EXP(- CH$1 * ($B150*_c1+$C150*_c2+$D150*_c3+'Input spectra'!$Y149))</f>
        <v>1.6803886264371948E-3</v>
      </c>
      <c r="CI150">
        <f>CI$2*EXP(- CI$1 * ($B150*_c1+$C150*_c2+$D150*_c3+'Input spectra'!$Y149))</f>
        <v>1.6282041074890082E-3</v>
      </c>
      <c r="CJ150">
        <f>CJ$2*EXP(- CJ$1 * ($B150*_c1+$C150*_c2+$D150*_c3+'Input spectra'!$Y149))</f>
        <v>1.5782858190357208E-3</v>
      </c>
      <c r="CK150">
        <f>CK$2*EXP(- CK$1 * ($B150*_c1+$C150*_c2+$D150*_c3+'Input spectra'!$Y149))</f>
        <v>1.530502805680897E-3</v>
      </c>
      <c r="CL150">
        <f>CL$2*EXP(- CL$1 * ($B150*_c1+$C150*_c2+$D150*_c3+'Input spectra'!$Y149))</f>
        <v>1.4847337629076242E-3</v>
      </c>
      <c r="CM150">
        <f>CM$2*EXP(- CM$1 * ($B150*_c1+$C150*_c2+$D150*_c3+'Input spectra'!$Y149))</f>
        <v>1.4408661595166075E-3</v>
      </c>
      <c r="CN150">
        <f>CN$2*EXP(- CN$1 * ($B150*_c1+$C150*_c2+$D150*_c3+'Input spectra'!$Y149))</f>
        <v>1.3987954559357622E-3</v>
      </c>
      <c r="CO150">
        <f>CO$2*EXP(- CO$1 * ($B150*_c1+$C150*_c2+$D150*_c3+'Input spectra'!$Y149))</f>
        <v>1.3584244061007884E-3</v>
      </c>
      <c r="CP150">
        <f>CP$2*EXP(- CP$1 * ($B150*_c1+$C150*_c2+$D150*_c3+'Input spectra'!$Y149))</f>
        <v>1.3196624324227745E-3</v>
      </c>
      <c r="CQ150">
        <f>CQ$2*EXP(- CQ$1 * ($B150*_c1+$C150*_c2+$D150*_c3+'Input spectra'!$Y149))</f>
        <v>1.2824250648720986E-3</v>
      </c>
      <c r="CR150">
        <f>CR$2*EXP(- CR$1 * ($B150*_c1+$C150*_c2+$D150*_c3+'Input spectra'!$Y149))</f>
        <v>1.2466334364741845E-3</v>
      </c>
      <c r="CS150">
        <f>CS$2*EXP(- CS$1 * ($B150*_c1+$C150*_c2+$D150*_c3+'Input spectra'!$Y149))</f>
        <v>8.0262035957320973E-4</v>
      </c>
      <c r="CT150">
        <f>CT$2*EXP(- CT$1 * ($B150*_c1+$C150*_c2+$D150*_c3+'Input spectra'!$Y149))</f>
        <v>5.2130914237479887E-4</v>
      </c>
      <c r="CU150">
        <f>CU$2*EXP(- CU$1 * ($B150*_c1+$C150*_c2+$D150*_c3+'Input spectra'!$Y149))</f>
        <v>3.6102297730020014E-4</v>
      </c>
      <c r="CV150">
        <f>CV$2*EXP(- CV$1 * ($B150*_c1+$C150*_c2+$D150*_c3+'Input spectra'!$Y149))</f>
        <v>2.5114630114859916E-4</v>
      </c>
      <c r="CW150">
        <f>CW$2*EXP(- CW$1 * ($B150*_c1+$C150*_c2+$D150*_c3+'Input spectra'!$Y149))</f>
        <v>1.7148263799922941E-4</v>
      </c>
      <c r="CX150">
        <f>CX$2*EXP(- CX$1 * ($B150*_c1+$C150*_c2+$D150*_c3+'Input spectra'!$Y149))</f>
        <v>1.1272301039634826E-4</v>
      </c>
      <c r="CY150">
        <f>CY$2*EXP(- CY$1 * ($B150*_c1+$C150*_c2+$D150*_c3+'Input spectra'!$Y149))</f>
        <v>6.9613404964028239E-5</v>
      </c>
      <c r="CZ150">
        <f>CZ$2*EXP(- CZ$1 * ($B150*_c1+$C150*_c2+$D150*_c3+'Input spectra'!$Y149))</f>
        <v>3.8818531184960478E-5</v>
      </c>
      <c r="DA150">
        <f>DA$2*EXP(- DA$1 * ($B150*_c1+$C150*_c2+$D150*_c3+'Input spectra'!$Y149))</f>
        <v>1.8049998352714415E-5</v>
      </c>
      <c r="DB150">
        <f>DB$2*EXP(- DB$1 * ($B150*_c1+$C150*_c2+$D150*_c3+'Input spectra'!$Y149))</f>
        <v>5.6482579960022026E-6</v>
      </c>
      <c r="DC150">
        <f>DC$2*EXP(- DC$1 * ($B150*_c1+$C150*_c2+$D150*_c3+'Input spectra'!$Y149))</f>
        <v>3.5878067735692625E-7</v>
      </c>
      <c r="DD150">
        <f>DD$2*EXP(- DD$1 * ($B150*_c1+$C150*_c2+$D150*_c3+'Input spectra'!$Y149))</f>
        <v>0</v>
      </c>
      <c r="DE150">
        <f>DE$2*EXP(- DE$1 * ($B150*_c1+$C150*_c2+$D150*_c3+'Input spectra'!$Y149))</f>
        <v>0</v>
      </c>
      <c r="DF150">
        <f>DF$2*EXP(- DF$1 * ($B150*_c1+$C150*_c2+$D150*_c3+'Input spectra'!$Y149))</f>
        <v>0</v>
      </c>
      <c r="DG150">
        <f>DG$2*EXP(- DG$1 * ($B150*_c1+$C150*_c2+$D150*_c3+'Input spectra'!$Y149))</f>
        <v>0</v>
      </c>
      <c r="DH150">
        <f>DH$2*EXP(- DH$1 * ($B150*_c1+$C150*_c2+$D150*_c3+'Input spectra'!$Y149))</f>
        <v>0</v>
      </c>
      <c r="DI150">
        <f>DI$2*EXP(- DI$1 * ($B150*_c1+$C150*_c2+$D150*_c3+'Input spectra'!$Y149))</f>
        <v>0</v>
      </c>
      <c r="DJ150">
        <f>DJ$2*EXP(- DJ$1 * ($B150*_c1+$C150*_c2+$D150*_c3+'Input spectra'!$Y149))</f>
        <v>0</v>
      </c>
      <c r="DK150">
        <f>DK$2*EXP(- DK$1 * ($B150*_c1+$C150*_c2+$D150*_c3+'Input spectra'!$Y149))</f>
        <v>0</v>
      </c>
      <c r="DL150">
        <f>DL$2*EXP(- DL$1 * ($B150*_c1+$C150*_c2+$D150*_c3+'Input spectra'!$Y149))</f>
        <v>0</v>
      </c>
      <c r="DM150">
        <f>DM$2*EXP(- DM$1 * ($B150*_c1+$C150*_c2+$D150*_c3+'Input spectra'!$Y149))</f>
        <v>0</v>
      </c>
      <c r="DN150">
        <f>DN$2*EXP(- DN$1 * ($B150*_c1+$C150*_c2+$D150*_c3+'Input spectra'!$Y149))</f>
        <v>0</v>
      </c>
      <c r="DO150">
        <f>DO$2*EXP(- DO$1 * ($B150*_c1+$C150*_c2+$D150*_c3+'Input spectra'!$Y149))</f>
        <v>0</v>
      </c>
      <c r="DP150">
        <f>DP$2*EXP(- DP$1 * ($B150*_c1+$C150*_c2+$D150*_c3+'Input spectra'!$Y149))</f>
        <v>0</v>
      </c>
      <c r="DQ150">
        <f>DQ$2*EXP(- DQ$1 * ($B150*_c1+$C150*_c2+$D150*_c3+'Input spectra'!$Y149))</f>
        <v>0</v>
      </c>
      <c r="DR150">
        <f>DR$2*EXP(- DR$1 * ($B150*_c1+$C150*_c2+$D150*_c3+'Input spectra'!$Y149))</f>
        <v>0</v>
      </c>
      <c r="DS150">
        <f>DS$2*EXP(- DS$1 * ($B150*_c1+$C150*_c2+$D150*_c3+'Input spectra'!$Y149))</f>
        <v>0</v>
      </c>
      <c r="DT150">
        <f>DT$2*EXP(- DT$1 * ($B150*_c1+$C150*_c2+$D150*_c3+'Input spectra'!$Y149))</f>
        <v>0</v>
      </c>
      <c r="DU150">
        <f>DU$2*EXP(- DU$1 * ($B150*_c1+$C150*_c2+$D150*_c3+'Input spectra'!$Y149))</f>
        <v>0</v>
      </c>
      <c r="DV150">
        <f>DV$2*EXP(- DV$1 * ($B150*_c1+$C150*_c2+$D150*_c3+'Input spectra'!$Y149))</f>
        <v>0</v>
      </c>
      <c r="DW150">
        <f>DW$2*EXP(- DW$1 * ($B150*_c1+$C150*_c2+$D150*_c3+'Input spectra'!$Y149))</f>
        <v>0</v>
      </c>
      <c r="DX150">
        <f>DX$2*EXP(- DX$1 * ($B150*_c1+$C150*_c2+$D150*_c3+'Input spectra'!$Y149))</f>
        <v>0</v>
      </c>
      <c r="DY150">
        <f>DY$2*EXP(- DY$1 * ($B150*_c1+$C150*_c2+$D150*_c3+'Input spectra'!$Y149))</f>
        <v>0</v>
      </c>
      <c r="DZ150">
        <f>DZ$2*EXP(- DZ$1 * ($B150*_c1+$C150*_c2+$D150*_c3+'Input spectra'!$Y149))</f>
        <v>0</v>
      </c>
      <c r="EA150">
        <f>EA$2*EXP(- EA$1 * ($B150*_c1+$C150*_c2+$D150*_c3+'Input spectra'!$Y149))</f>
        <v>0</v>
      </c>
      <c r="EB150">
        <f>EB$2*EXP(- EB$1 * ($B150*_c1+$C150*_c2+$D150*_c3+'Input spectra'!$Y149))</f>
        <v>0</v>
      </c>
      <c r="EC150">
        <f>EC$2*EXP(- EC$1 * ($B150*_c1+$C150*_c2+$D150*_c3+'Input spectra'!$Y149))</f>
        <v>0</v>
      </c>
      <c r="ED150">
        <f>ED$2*EXP(- ED$1 * ($B150*_c1+$C150*_c2+$D150*_c3+'Input spectra'!$Y149))</f>
        <v>0</v>
      </c>
      <c r="EE150">
        <f>EE$2*EXP(- EE$1 * ($B150*_c1+$C150*_c2+$D150*_c3+'Input spectra'!$Y149))</f>
        <v>0</v>
      </c>
      <c r="EF150">
        <f>EF$2*EXP(- EF$1 * ($B150*_c1+$C150*_c2+$D150*_c3+'Input spectra'!$Y149))</f>
        <v>0</v>
      </c>
      <c r="EG150">
        <f>EG$2*EXP(- EG$1 * ($B150*_c1+$C150*_c2+$D150*_c3+'Input spectra'!$Y149))</f>
        <v>0</v>
      </c>
      <c r="EH150">
        <f>EH$2*EXP(- EH$1 * ($B150*_c1+$C150*_c2+$D150*_c3+'Input spectra'!$Y149))</f>
        <v>0</v>
      </c>
      <c r="EI150">
        <f>EI$2*EXP(- EI$1 * ($B150*_c1+$C150*_c2+$D150*_c3+'Input spectra'!$Y149))</f>
        <v>0</v>
      </c>
      <c r="EJ150">
        <f>EJ$2*EXP(- EJ$1 * ($B150*_c1+$C150*_c2+$D150*_c3+'Input spectra'!$Y149))</f>
        <v>0</v>
      </c>
      <c r="EK150">
        <f>EK$2*EXP(- EK$1 * ($B150*_c1+$C150*_c2+$D150*_c3+'Input spectra'!$Y149))</f>
        <v>0</v>
      </c>
      <c r="EL150">
        <f>EL$2*EXP(- EL$1 * ($B150*_c1+$C150*_c2+$D150*_c3+'Input spectra'!$Y149))</f>
        <v>0</v>
      </c>
      <c r="EM150">
        <f>EM$2*EXP(- EM$1 * ($B150*_c1+$C150*_c2+$D150*_c3+'Input spectra'!$Y149))</f>
        <v>0</v>
      </c>
      <c r="EN150">
        <f>EN$2*EXP(- EN$1 * ($B150*_c1+$C150*_c2+$D150*_c3+'Input spectra'!$Y149))</f>
        <v>0</v>
      </c>
      <c r="EO150">
        <f>EO$2*EXP(- EO$1 * ($B150*_c1+$C150*_c2+$D150*_c3+'Input spectra'!$Y149))</f>
        <v>0</v>
      </c>
      <c r="EP150">
        <f>EP$2*EXP(- EP$1 * ($B150*_c1+$C150*_c2+$D150*_c3+'Input spectra'!$Y149))</f>
        <v>0</v>
      </c>
      <c r="EQ150">
        <f>EQ$2*EXP(- EQ$1 * ($B150*_c1+$C150*_c2+$D150*_c3+'Input spectra'!$Y149))</f>
        <v>0</v>
      </c>
      <c r="ER150">
        <f>ER$2*EXP(- ER$1 * ($B150*_c1+$C150*_c2+$D150*_c3+'Input spectra'!$Y149))</f>
        <v>0</v>
      </c>
      <c r="ES150">
        <f>ES$2*EXP(- ES$1 * ($B150*_c1+$C150*_c2+$D150*_c3+'Input spectra'!$Y149))</f>
        <v>0</v>
      </c>
      <c r="ET150">
        <f>ET$2*EXP(- ET$1 * ($B150*_c1+$C150*_c2+$D150*_c3+'Input spectra'!$Y149))</f>
        <v>0</v>
      </c>
      <c r="EU150">
        <f>EU$2*EXP(- EU$1 * ($B150*_c1+$C150*_c2+$D150*_c3+'Input spectra'!$Y149))</f>
        <v>0</v>
      </c>
      <c r="EV150">
        <f>EV$2*EXP(- EV$1 * ($B150*_c1+$C150*_c2+$D150*_c3+'Input spectra'!$Y149))</f>
        <v>0</v>
      </c>
      <c r="EW150">
        <f>EW$2*EXP(- EW$1 * ($B150*_c1+$C150*_c2+$D150*_c3+'Input spectra'!$Y149))</f>
        <v>0</v>
      </c>
      <c r="EX150">
        <f>EX$2*EXP(- EX$1 * ($B150*_c1+$C150*_c2+$D150*_c3+'Input spectra'!$Y149))</f>
        <v>0</v>
      </c>
      <c r="EY150">
        <f>EY$2*EXP(- EY$1 * ($B150*_c1+$C150*_c2+$D150*_c3+'Input spectra'!$Y149))</f>
        <v>0</v>
      </c>
      <c r="FA150">
        <f t="shared" si="2"/>
        <v>0.8811044074776081</v>
      </c>
      <c r="FD150">
        <f>(1-EXP(-($B150*_c1+$C150*_c2+$D150*_c3+'Input spectra'!$Y149)*_t))/2</f>
        <v>1.0995776058907003E-2</v>
      </c>
      <c r="FE150">
        <f>LN(1-FD150)/(-($B150*_c1+$C150*_c2+$D150*_c3+'Input spectra'!$Y149))</f>
        <v>0.24861021794218902</v>
      </c>
    </row>
    <row r="151" spans="1:161" x14ac:dyDescent="0.25">
      <c r="A151">
        <v>1020</v>
      </c>
      <c r="B151">
        <f>'Input spectra'!B150</f>
        <v>0</v>
      </c>
      <c r="C151">
        <f>'Input spectra'!D150</f>
        <v>0</v>
      </c>
      <c r="D151">
        <f>'Input spectra'!F150</f>
        <v>0</v>
      </c>
      <c r="E151">
        <f>E$2*EXP(- E$1 * ($B151*_c1+$C151*_c2+$D151*_c3+'Input spectra'!$Y150))</f>
        <v>2.0653927966864227E-2</v>
      </c>
      <c r="F151">
        <f>F$2*EXP(- F$1 * ($B151*_c1+$C151*_c2+$D151*_c3+'Input spectra'!$Y150))</f>
        <v>2.0412637010449965E-2</v>
      </c>
      <c r="G151">
        <f>G$2*EXP(- G$1 * ($B151*_c1+$C151*_c2+$D151*_c3+'Input spectra'!$Y150))</f>
        <v>2.0173079246814003E-2</v>
      </c>
      <c r="H151">
        <f>H$2*EXP(- H$1 * ($B151*_c1+$C151*_c2+$D151*_c3+'Input spectra'!$Y150))</f>
        <v>1.9935244052137101E-2</v>
      </c>
      <c r="I151">
        <f>I$2*EXP(- I$1 * ($B151*_c1+$C151*_c2+$D151*_c3+'Input spectra'!$Y150))</f>
        <v>1.9699120862726804E-2</v>
      </c>
      <c r="J151">
        <f>J$2*EXP(- J$1 * ($B151*_c1+$C151*_c2+$D151*_c3+'Input spectra'!$Y150))</f>
        <v>1.9464699174693165E-2</v>
      </c>
      <c r="K151">
        <f>K$2*EXP(- K$1 * ($B151*_c1+$C151*_c2+$D151*_c3+'Input spectra'!$Y150))</f>
        <v>1.9231968543626139E-2</v>
      </c>
      <c r="L151">
        <f>L$2*EXP(- L$1 * ($B151*_c1+$C151*_c2+$D151*_c3+'Input spectra'!$Y150))</f>
        <v>1.9000918584274652E-2</v>
      </c>
      <c r="M151">
        <f>M$2*EXP(- M$1 * ($B151*_c1+$C151*_c2+$D151*_c3+'Input spectra'!$Y150))</f>
        <v>1.8771538970227399E-2</v>
      </c>
      <c r="N151">
        <f>N$2*EXP(- N$1 * ($B151*_c1+$C151*_c2+$D151*_c3+'Input spectra'!$Y150))</f>
        <v>1.8543819433595243E-2</v>
      </c>
      <c r="O151">
        <f>O$2*EXP(- O$1 * ($B151*_c1+$C151*_c2+$D151*_c3+'Input spectra'!$Y150))</f>
        <v>1.8317749764695329E-2</v>
      </c>
      <c r="P151">
        <f>P$2*EXP(- P$1 * ($B151*_c1+$C151*_c2+$D151*_c3+'Input spectra'!$Y150))</f>
        <v>1.8093319811736796E-2</v>
      </c>
      <c r="Q151">
        <f>Q$2*EXP(- Q$1 * ($B151*_c1+$C151*_c2+$D151*_c3+'Input spectra'!$Y150))</f>
        <v>1.7870519480508194E-2</v>
      </c>
      <c r="R151">
        <f>R$2*EXP(- R$1 * ($B151*_c1+$C151*_c2+$D151*_c3+'Input spectra'!$Y150))</f>
        <v>1.7649338734066471E-2</v>
      </c>
      <c r="S151">
        <f>S$2*EXP(- S$1 * ($B151*_c1+$C151*_c2+$D151*_c3+'Input spectra'!$Y150))</f>
        <v>1.7429767592427634E-2</v>
      </c>
      <c r="T151">
        <f>T$2*EXP(- T$1 * ($B151*_c1+$C151*_c2+$D151*_c3+'Input spectra'!$Y150))</f>
        <v>1.7211796132259004E-2</v>
      </c>
      <c r="U151">
        <f>U$2*EXP(- U$1 * ($B151*_c1+$C151*_c2+$D151*_c3+'Input spectra'!$Y150))</f>
        <v>1.6995414486573077E-2</v>
      </c>
      <c r="V151">
        <f>V$2*EXP(- V$1 * ($B151*_c1+$C151*_c2+$D151*_c3+'Input spectra'!$Y150))</f>
        <v>1.6780612844423004E-2</v>
      </c>
      <c r="W151">
        <f>W$2*EXP(- W$1 * ($B151*_c1+$C151*_c2+$D151*_c3+'Input spectra'!$Y150))</f>
        <v>1.6567381450599643E-2</v>
      </c>
      <c r="X151">
        <f>X$2*EXP(- X$1 * ($B151*_c1+$C151*_c2+$D151*_c3+'Input spectra'!$Y150))</f>
        <v>1.6355710605330219E-2</v>
      </c>
      <c r="Y151">
        <f>Y$2*EXP(- Y$1 * ($B151*_c1+$C151*_c2+$D151*_c3+'Input spectra'!$Y150))</f>
        <v>1.6145590663978537E-2</v>
      </c>
      <c r="Z151">
        <f>Z$2*EXP(- Z$1 * ($B151*_c1+$C151*_c2+$D151*_c3+'Input spectra'!$Y150))</f>
        <v>1.5937012036746766E-2</v>
      </c>
      <c r="AA151">
        <f>AA$2*EXP(- AA$1 * ($B151*_c1+$C151*_c2+$D151*_c3+'Input spectra'!$Y150))</f>
        <v>1.5729965188378815E-2</v>
      </c>
      <c r="AB151">
        <f>AB$2*EXP(- AB$1 * ($B151*_c1+$C151*_c2+$D151*_c3+'Input spectra'!$Y150))</f>
        <v>1.5524440637865206E-2</v>
      </c>
      <c r="AC151">
        <f>AC$2*EXP(- AC$1 * ($B151*_c1+$C151*_c2+$D151*_c3+'Input spectra'!$Y150))</f>
        <v>1.532042895814955E-2</v>
      </c>
      <c r="AD151">
        <f>AD$2*EXP(- AD$1 * ($B151*_c1+$C151*_c2+$D151*_c3+'Input spectra'!$Y150))</f>
        <v>1.5117920775836517E-2</v>
      </c>
      <c r="AE151">
        <f>AE$2*EXP(- AE$1 * ($B151*_c1+$C151*_c2+$D151*_c3+'Input spectra'!$Y150))</f>
        <v>1.4916906770901345E-2</v>
      </c>
      <c r="AF151">
        <f>AF$2*EXP(- AF$1 * ($B151*_c1+$C151*_c2+$D151*_c3+'Input spectra'!$Y150))</f>
        <v>1.4717377676400892E-2</v>
      </c>
      <c r="AG151">
        <f>AG$2*EXP(- AG$1 * ($B151*_c1+$C151*_c2+$D151*_c3+'Input spectra'!$Y150))</f>
        <v>1.4519324278186172E-2</v>
      </c>
      <c r="AH151">
        <f>AH$2*EXP(- AH$1 * ($B151*_c1+$C151*_c2+$D151*_c3+'Input spectra'!$Y150))</f>
        <v>1.4322737414616402E-2</v>
      </c>
      <c r="AI151">
        <f>AI$2*EXP(- AI$1 * ($B151*_c1+$C151*_c2+$D151*_c3+'Input spectra'!$Y150))</f>
        <v>1.4127607976274567E-2</v>
      </c>
      <c r="AJ151">
        <f>AJ$2*EXP(- AJ$1 * ($B151*_c1+$C151*_c2+$D151*_c3+'Input spectra'!$Y150))</f>
        <v>1.393392690568445E-2</v>
      </c>
      <c r="AK151">
        <f>AK$2*EXP(- AK$1 * ($B151*_c1+$C151*_c2+$D151*_c3+'Input spectra'!$Y150))</f>
        <v>1.3741685197029162E-2</v>
      </c>
      <c r="AL151">
        <f>AL$2*EXP(- AL$1 * ($B151*_c1+$C151*_c2+$D151*_c3+'Input spectra'!$Y150))</f>
        <v>1.355087389587113E-2</v>
      </c>
      <c r="AM151">
        <f>AM$2*EXP(- AM$1 * ($B151*_c1+$C151*_c2+$D151*_c3+'Input spectra'!$Y150))</f>
        <v>1.3361484098873569E-2</v>
      </c>
      <c r="AN151">
        <f>AN$2*EXP(- AN$1 * ($B151*_c1+$C151*_c2+$D151*_c3+'Input spectra'!$Y150))</f>
        <v>1.3173506953523413E-2</v>
      </c>
      <c r="AO151">
        <f>AO$2*EXP(- AO$1 * ($B151*_c1+$C151*_c2+$D151*_c3+'Input spectra'!$Y150))</f>
        <v>1.2986933657855672E-2</v>
      </c>
      <c r="AP151">
        <f>AP$2*EXP(- AP$1 * ($B151*_c1+$C151*_c2+$D151*_c3+'Input spectra'!$Y150))</f>
        <v>1.2801755460179275E-2</v>
      </c>
      <c r="AQ151">
        <f>AQ$2*EXP(- AQ$1 * ($B151*_c1+$C151*_c2+$D151*_c3+'Input spectra'!$Y150))</f>
        <v>1.2617963658804321E-2</v>
      </c>
      <c r="AR151">
        <f>AR$2*EXP(- AR$1 * ($B151*_c1+$C151*_c2+$D151*_c3+'Input spectra'!$Y150))</f>
        <v>1.2435549601770757E-2</v>
      </c>
      <c r="AS151">
        <f>AS$2*EXP(- AS$1 * ($B151*_c1+$C151*_c2+$D151*_c3+'Input spectra'!$Y150))</f>
        <v>1.2254504686578512E-2</v>
      </c>
      <c r="AT151">
        <f>AT$2*EXP(- AT$1 * ($B151*_c1+$C151*_c2+$D151*_c3+'Input spectra'!$Y150))</f>
        <v>1.207482035991901E-2</v>
      </c>
      <c r="AU151">
        <f>AU$2*EXP(- AU$1 * ($B151*_c1+$C151*_c2+$D151*_c3+'Input spectra'!$Y150))</f>
        <v>1.1896488117408103E-2</v>
      </c>
      <c r="AV151">
        <f>AV$2*EXP(- AV$1 * ($B151*_c1+$C151*_c2+$D151*_c3+'Input spectra'!$Y150))</f>
        <v>1.1719499503320425E-2</v>
      </c>
      <c r="AW151">
        <f>AW$2*EXP(- AW$1 * ($B151*_c1+$C151*_c2+$D151*_c3+'Input spectra'!$Y150))</f>
        <v>1.1543846110325098E-2</v>
      </c>
      <c r="AX151">
        <f>AX$2*EXP(- AX$1 * ($B151*_c1+$C151*_c2+$D151*_c3+'Input spectra'!$Y150))</f>
        <v>1.1369519579222874E-2</v>
      </c>
      <c r="AY151">
        <f>AY$2*EXP(- AY$1 * ($B151*_c1+$C151*_c2+$D151*_c3+'Input spectra'!$Y150))</f>
        <v>1.0107053275254943E-2</v>
      </c>
      <c r="AZ151">
        <f>AZ$2*EXP(- AZ$1 * ($B151*_c1+$C151*_c2+$D151*_c3+'Input spectra'!$Y150))</f>
        <v>8.6364881723815651E-3</v>
      </c>
      <c r="BA151">
        <f>BA$2*EXP(- BA$1 * ($B151*_c1+$C151*_c2+$D151*_c3+'Input spectra'!$Y150))</f>
        <v>7.774721936815482E-3</v>
      </c>
      <c r="BB151">
        <f>BB$2*EXP(- BB$1 * ($B151*_c1+$C151*_c2+$D151*_c3+'Input spectra'!$Y150))</f>
        <v>7.1220388045460945E-3</v>
      </c>
      <c r="BC151">
        <f>BC$2*EXP(- BC$1 * ($B151*_c1+$C151*_c2+$D151*_c3+'Input spectra'!$Y150))</f>
        <v>6.5887774586872467E-3</v>
      </c>
      <c r="BD151">
        <f>BD$2*EXP(- BD$1 * ($B151*_c1+$C151*_c2+$D151*_c3+'Input spectra'!$Y150))</f>
        <v>6.1360772982500473E-3</v>
      </c>
      <c r="BE151">
        <f>BE$2*EXP(- BE$1 * ($B151*_c1+$C151*_c2+$D151*_c3+'Input spectra'!$Y150))</f>
        <v>5.7426475190141737E-3</v>
      </c>
      <c r="BF151">
        <f>BF$2*EXP(- BF$1 * ($B151*_c1+$C151*_c2+$D151*_c3+'Input spectra'!$Y150))</f>
        <v>5.3952169397957226E-3</v>
      </c>
      <c r="BG151">
        <f>BG$2*EXP(- BG$1 * ($B151*_c1+$C151*_c2+$D151*_c3+'Input spectra'!$Y150))</f>
        <v>5.0848007893919142E-3</v>
      </c>
      <c r="BH151">
        <f>BH$2*EXP(- BH$1 * ($B151*_c1+$C151*_c2+$D151*_c3+'Input spectra'!$Y150))</f>
        <v>4.8049561246703947E-3</v>
      </c>
      <c r="BI151">
        <f>BI$2*EXP(- BI$1 * ($B151*_c1+$C151*_c2+$D151*_c3+'Input spectra'!$Y150))</f>
        <v>4.5508631373202156E-3</v>
      </c>
      <c r="BJ151">
        <f>BJ$2*EXP(- BJ$1 * ($B151*_c1+$C151*_c2+$D151*_c3+'Input spectra'!$Y150))</f>
        <v>4.3187977325957689E-3</v>
      </c>
      <c r="BK151">
        <f>BK$2*EXP(- BK$1 * ($B151*_c1+$C151*_c2+$D151*_c3+'Input spectra'!$Y150))</f>
        <v>4.1058081849911585E-3</v>
      </c>
      <c r="BL151">
        <f>BL$2*EXP(- BL$1 * ($B151*_c1+$C151*_c2+$D151*_c3+'Input spectra'!$Y150))</f>
        <v>3.9095063802300602E-3</v>
      </c>
      <c r="BM151">
        <f>BM$2*EXP(- BM$1 * ($B151*_c1+$C151*_c2+$D151*_c3+'Input spectra'!$Y150))</f>
        <v>3.7279272751104945E-3</v>
      </c>
      <c r="BN151">
        <f>BN$2*EXP(- BN$1 * ($B151*_c1+$C151*_c2+$D151*_c3+'Input spectra'!$Y150))</f>
        <v>3.5594309548350285E-3</v>
      </c>
      <c r="BO151">
        <f>BO$2*EXP(- BO$1 * ($B151*_c1+$C151*_c2+$D151*_c3+'Input spectra'!$Y150))</f>
        <v>3.4026323662299002E-3</v>
      </c>
      <c r="BP151">
        <f>BP$2*EXP(- BP$1 * ($B151*_c1+$C151*_c2+$D151*_c3+'Input spectra'!$Y150))</f>
        <v>3.2563496454683619E-3</v>
      </c>
      <c r="BQ151">
        <f>BQ$2*EXP(- BQ$1 * ($B151*_c1+$C151*_c2+$D151*_c3+'Input spectra'!$Y150))</f>
        <v>3.1195653029457144E-3</v>
      </c>
      <c r="BR151">
        <f>BR$2*EXP(- BR$1 * ($B151*_c1+$C151*_c2+$D151*_c3+'Input spectra'!$Y150))</f>
        <v>2.991396522238822E-3</v>
      </c>
      <c r="BS151">
        <f>BS$2*EXP(- BS$1 * ($B151*_c1+$C151*_c2+$D151*_c3+'Input spectra'!$Y150))</f>
        <v>2.8710720619333839E-3</v>
      </c>
      <c r="BT151">
        <f>BT$2*EXP(- BT$1 * ($B151*_c1+$C151*_c2+$D151*_c3+'Input spectra'!$Y150))</f>
        <v>2.7579140336823553E-3</v>
      </c>
      <c r="BU151">
        <f>BU$2*EXP(- BU$1 * ($B151*_c1+$C151*_c2+$D151*_c3+'Input spectra'!$Y150))</f>
        <v>2.6513233432352719E-3</v>
      </c>
      <c r="BV151">
        <f>BV$2*EXP(- BV$1 * ($B151*_c1+$C151*_c2+$D151*_c3+'Input spectra'!$Y150))</f>
        <v>2.5507679252408685E-3</v>
      </c>
      <c r="BW151">
        <f>BW$2*EXP(- BW$1 * ($B151*_c1+$C151*_c2+$D151*_c3+'Input spectra'!$Y150))</f>
        <v>2.4557731382051635E-3</v>
      </c>
      <c r="BX151">
        <f>BX$2*EXP(- BX$1 * ($B151*_c1+$C151*_c2+$D151*_c3+'Input spectra'!$Y150))</f>
        <v>2.3659138504248762E-3</v>
      </c>
      <c r="BY151">
        <f>BY$2*EXP(- BY$1 * ($B151*_c1+$C151*_c2+$D151*_c3+'Input spectra'!$Y150))</f>
        <v>2.2808078645119431E-3</v>
      </c>
      <c r="BZ151">
        <f>BZ$2*EXP(- BZ$1 * ($B151*_c1+$C151*_c2+$D151*_c3+'Input spectra'!$Y150))</f>
        <v>2.2001104124047869E-3</v>
      </c>
      <c r="CA151">
        <f>CA$2*EXP(- CA$1 * ($B151*_c1+$C151*_c2+$D151*_c3+'Input spectra'!$Y150))</f>
        <v>2.1235095144629432E-3</v>
      </c>
      <c r="CB151">
        <f>CB$2*EXP(- CB$1 * ($B151*_c1+$C151*_c2+$D151*_c3+'Input spectra'!$Y150))</f>
        <v>2.0507220420139674E-3</v>
      </c>
      <c r="CC151">
        <f>CC$2*EXP(- CC$1 * ($B151*_c1+$C151*_c2+$D151*_c3+'Input spectra'!$Y150))</f>
        <v>1.9814903570927857E-3</v>
      </c>
      <c r="CD151">
        <f>CD$2*EXP(- CD$1 * ($B151*_c1+$C151*_c2+$D151*_c3+'Input spectra'!$Y150))</f>
        <v>1.9155794292147188E-3</v>
      </c>
      <c r="CE151">
        <f>CE$2*EXP(- CE$1 * ($B151*_c1+$C151*_c2+$D151*_c3+'Input spectra'!$Y150))</f>
        <v>1.8527743490508602E-3</v>
      </c>
      <c r="CF151">
        <f>CF$2*EXP(- CF$1 * ($B151*_c1+$C151*_c2+$D151*_c3+'Input spectra'!$Y150))</f>
        <v>1.7928781743902277E-3</v>
      </c>
      <c r="CG151">
        <f>CG$2*EXP(- CG$1 * ($B151*_c1+$C151*_c2+$D151*_c3+'Input spectra'!$Y150))</f>
        <v>1.7357100559014917E-3</v>
      </c>
      <c r="CH151">
        <f>CH$2*EXP(- CH$1 * ($B151*_c1+$C151*_c2+$D151*_c3+'Input spectra'!$Y150))</f>
        <v>1.6811035997670015E-3</v>
      </c>
      <c r="CI151">
        <f>CI$2*EXP(- CI$1 * ($B151*_c1+$C151*_c2+$D151*_c3+'Input spectra'!$Y150))</f>
        <v>1.628905431856156E-3</v>
      </c>
      <c r="CJ151">
        <f>CJ$2*EXP(- CJ$1 * ($B151*_c1+$C151*_c2+$D151*_c3+'Input spectra'!$Y150))</f>
        <v>1.5789739341820366E-3</v>
      </c>
      <c r="CK151">
        <f>CK$2*EXP(- CK$1 * ($B151*_c1+$C151*_c2+$D151*_c3+'Input spectra'!$Y150))</f>
        <v>1.5311781292813194E-3</v>
      </c>
      <c r="CL151">
        <f>CL$2*EXP(- CL$1 * ($B151*_c1+$C151*_c2+$D151*_c3+'Input spectra'!$Y150))</f>
        <v>1.4853966921274748E-3</v>
      </c>
      <c r="CM151">
        <f>CM$2*EXP(- CM$1 * ($B151*_c1+$C151*_c2+$D151*_c3+'Input spectra'!$Y150))</f>
        <v>1.4415170724259216E-3</v>
      </c>
      <c r="CN151">
        <f>CN$2*EXP(- CN$1 * ($B151*_c1+$C151*_c2+$D151*_c3+'Input spectra'!$Y150))</f>
        <v>1.3994347127968263E-3</v>
      </c>
      <c r="CO151">
        <f>CO$2*EXP(- CO$1 * ($B151*_c1+$C151*_c2+$D151*_c3+'Input spectra'!$Y150))</f>
        <v>1.3590523505428828E-3</v>
      </c>
      <c r="CP151">
        <f>CP$2*EXP(- CP$1 * ($B151*_c1+$C151*_c2+$D151*_c3+'Input spectra'!$Y150))</f>
        <v>1.3202793925162814E-3</v>
      </c>
      <c r="CQ151">
        <f>CQ$2*EXP(- CQ$1 * ($B151*_c1+$C151*_c2+$D151*_c3+'Input spectra'!$Y150))</f>
        <v>1.2830313541125895E-3</v>
      </c>
      <c r="CR151">
        <f>CR$2*EXP(- CR$1 * ($B151*_c1+$C151*_c2+$D151*_c3+'Input spectra'!$Y150))</f>
        <v>1.2472293546857693E-3</v>
      </c>
      <c r="CS151">
        <f>CS$2*EXP(- CS$1 * ($B151*_c1+$C151*_c2+$D151*_c3+'Input spectra'!$Y150))</f>
        <v>8.0300824693924544E-4</v>
      </c>
      <c r="CT151">
        <f>CT$2*EXP(- CT$1 * ($B151*_c1+$C151*_c2+$D151*_c3+'Input spectra'!$Y150))</f>
        <v>5.2156381781492771E-4</v>
      </c>
      <c r="CU151">
        <f>CU$2*EXP(- CU$1 * ($B151*_c1+$C151*_c2+$D151*_c3+'Input spectra'!$Y150))</f>
        <v>3.6120124498038414E-4</v>
      </c>
      <c r="CV151">
        <f>CV$2*EXP(- CV$1 * ($B151*_c1+$C151*_c2+$D151*_c3+'Input spectra'!$Y150))</f>
        <v>2.5127163299796038E-4</v>
      </c>
      <c r="CW151">
        <f>CW$2*EXP(- CW$1 * ($B151*_c1+$C151*_c2+$D151*_c3+'Input spectra'!$Y150))</f>
        <v>1.7156911559079212E-4</v>
      </c>
      <c r="CX151">
        <f>CX$2*EXP(- CX$1 * ($B151*_c1+$C151*_c2+$D151*_c3+'Input spectra'!$Y150))</f>
        <v>1.1278044817693502E-4</v>
      </c>
      <c r="CY151">
        <f>CY$2*EXP(- CY$1 * ($B151*_c1+$C151*_c2+$D151*_c3+'Input spectra'!$Y150))</f>
        <v>6.964924211120978E-5</v>
      </c>
      <c r="CZ151">
        <f>CZ$2*EXP(- CZ$1 * ($B151*_c1+$C151*_c2+$D151*_c3+'Input spectra'!$Y150))</f>
        <v>3.8838719027634108E-5</v>
      </c>
      <c r="DA151">
        <f>DA$2*EXP(- DA$1 * ($B151*_c1+$C151*_c2+$D151*_c3+'Input spectra'!$Y150))</f>
        <v>1.8059480221161106E-5</v>
      </c>
      <c r="DB151">
        <f>DB$2*EXP(- DB$1 * ($B151*_c1+$C151*_c2+$D151*_c3+'Input spectra'!$Y150))</f>
        <v>5.6512547686698106E-6</v>
      </c>
      <c r="DC151">
        <f>DC$2*EXP(- DC$1 * ($B151*_c1+$C151*_c2+$D151*_c3+'Input spectra'!$Y150))</f>
        <v>3.5897291934857046E-7</v>
      </c>
      <c r="DD151">
        <f>DD$2*EXP(- DD$1 * ($B151*_c1+$C151*_c2+$D151*_c3+'Input spectra'!$Y150))</f>
        <v>0</v>
      </c>
      <c r="DE151">
        <f>DE$2*EXP(- DE$1 * ($B151*_c1+$C151*_c2+$D151*_c3+'Input spectra'!$Y150))</f>
        <v>0</v>
      </c>
      <c r="DF151">
        <f>DF$2*EXP(- DF$1 * ($B151*_c1+$C151*_c2+$D151*_c3+'Input spectra'!$Y150))</f>
        <v>0</v>
      </c>
      <c r="DG151">
        <f>DG$2*EXP(- DG$1 * ($B151*_c1+$C151*_c2+$D151*_c3+'Input spectra'!$Y150))</f>
        <v>0</v>
      </c>
      <c r="DH151">
        <f>DH$2*EXP(- DH$1 * ($B151*_c1+$C151*_c2+$D151*_c3+'Input spectra'!$Y150))</f>
        <v>0</v>
      </c>
      <c r="DI151">
        <f>DI$2*EXP(- DI$1 * ($B151*_c1+$C151*_c2+$D151*_c3+'Input spectra'!$Y150))</f>
        <v>0</v>
      </c>
      <c r="DJ151">
        <f>DJ$2*EXP(- DJ$1 * ($B151*_c1+$C151*_c2+$D151*_c3+'Input spectra'!$Y150))</f>
        <v>0</v>
      </c>
      <c r="DK151">
        <f>DK$2*EXP(- DK$1 * ($B151*_c1+$C151*_c2+$D151*_c3+'Input spectra'!$Y150))</f>
        <v>0</v>
      </c>
      <c r="DL151">
        <f>DL$2*EXP(- DL$1 * ($B151*_c1+$C151*_c2+$D151*_c3+'Input spectra'!$Y150))</f>
        <v>0</v>
      </c>
      <c r="DM151">
        <f>DM$2*EXP(- DM$1 * ($B151*_c1+$C151*_c2+$D151*_c3+'Input spectra'!$Y150))</f>
        <v>0</v>
      </c>
      <c r="DN151">
        <f>DN$2*EXP(- DN$1 * ($B151*_c1+$C151*_c2+$D151*_c3+'Input spectra'!$Y150))</f>
        <v>0</v>
      </c>
      <c r="DO151">
        <f>DO$2*EXP(- DO$1 * ($B151*_c1+$C151*_c2+$D151*_c3+'Input spectra'!$Y150))</f>
        <v>0</v>
      </c>
      <c r="DP151">
        <f>DP$2*EXP(- DP$1 * ($B151*_c1+$C151*_c2+$D151*_c3+'Input spectra'!$Y150))</f>
        <v>0</v>
      </c>
      <c r="DQ151">
        <f>DQ$2*EXP(- DQ$1 * ($B151*_c1+$C151*_c2+$D151*_c3+'Input spectra'!$Y150))</f>
        <v>0</v>
      </c>
      <c r="DR151">
        <f>DR$2*EXP(- DR$1 * ($B151*_c1+$C151*_c2+$D151*_c3+'Input spectra'!$Y150))</f>
        <v>0</v>
      </c>
      <c r="DS151">
        <f>DS$2*EXP(- DS$1 * ($B151*_c1+$C151*_c2+$D151*_c3+'Input spectra'!$Y150))</f>
        <v>0</v>
      </c>
      <c r="DT151">
        <f>DT$2*EXP(- DT$1 * ($B151*_c1+$C151*_c2+$D151*_c3+'Input spectra'!$Y150))</f>
        <v>0</v>
      </c>
      <c r="DU151">
        <f>DU$2*EXP(- DU$1 * ($B151*_c1+$C151*_c2+$D151*_c3+'Input spectra'!$Y150))</f>
        <v>0</v>
      </c>
      <c r="DV151">
        <f>DV$2*EXP(- DV$1 * ($B151*_c1+$C151*_c2+$D151*_c3+'Input spectra'!$Y150))</f>
        <v>0</v>
      </c>
      <c r="DW151">
        <f>DW$2*EXP(- DW$1 * ($B151*_c1+$C151*_c2+$D151*_c3+'Input spectra'!$Y150))</f>
        <v>0</v>
      </c>
      <c r="DX151">
        <f>DX$2*EXP(- DX$1 * ($B151*_c1+$C151*_c2+$D151*_c3+'Input spectra'!$Y150))</f>
        <v>0</v>
      </c>
      <c r="DY151">
        <f>DY$2*EXP(- DY$1 * ($B151*_c1+$C151*_c2+$D151*_c3+'Input spectra'!$Y150))</f>
        <v>0</v>
      </c>
      <c r="DZ151">
        <f>DZ$2*EXP(- DZ$1 * ($B151*_c1+$C151*_c2+$D151*_c3+'Input spectra'!$Y150))</f>
        <v>0</v>
      </c>
      <c r="EA151">
        <f>EA$2*EXP(- EA$1 * ($B151*_c1+$C151*_c2+$D151*_c3+'Input spectra'!$Y150))</f>
        <v>0</v>
      </c>
      <c r="EB151">
        <f>EB$2*EXP(- EB$1 * ($B151*_c1+$C151*_c2+$D151*_c3+'Input spectra'!$Y150))</f>
        <v>0</v>
      </c>
      <c r="EC151">
        <f>EC$2*EXP(- EC$1 * ($B151*_c1+$C151*_c2+$D151*_c3+'Input spectra'!$Y150))</f>
        <v>0</v>
      </c>
      <c r="ED151">
        <f>ED$2*EXP(- ED$1 * ($B151*_c1+$C151*_c2+$D151*_c3+'Input spectra'!$Y150))</f>
        <v>0</v>
      </c>
      <c r="EE151">
        <f>EE$2*EXP(- EE$1 * ($B151*_c1+$C151*_c2+$D151*_c3+'Input spectra'!$Y150))</f>
        <v>0</v>
      </c>
      <c r="EF151">
        <f>EF$2*EXP(- EF$1 * ($B151*_c1+$C151*_c2+$D151*_c3+'Input spectra'!$Y150))</f>
        <v>0</v>
      </c>
      <c r="EG151">
        <f>EG$2*EXP(- EG$1 * ($B151*_c1+$C151*_c2+$D151*_c3+'Input spectra'!$Y150))</f>
        <v>0</v>
      </c>
      <c r="EH151">
        <f>EH$2*EXP(- EH$1 * ($B151*_c1+$C151*_c2+$D151*_c3+'Input spectra'!$Y150))</f>
        <v>0</v>
      </c>
      <c r="EI151">
        <f>EI$2*EXP(- EI$1 * ($B151*_c1+$C151*_c2+$D151*_c3+'Input spectra'!$Y150))</f>
        <v>0</v>
      </c>
      <c r="EJ151">
        <f>EJ$2*EXP(- EJ$1 * ($B151*_c1+$C151*_c2+$D151*_c3+'Input spectra'!$Y150))</f>
        <v>0</v>
      </c>
      <c r="EK151">
        <f>EK$2*EXP(- EK$1 * ($B151*_c1+$C151*_c2+$D151*_c3+'Input spectra'!$Y150))</f>
        <v>0</v>
      </c>
      <c r="EL151">
        <f>EL$2*EXP(- EL$1 * ($B151*_c1+$C151*_c2+$D151*_c3+'Input spectra'!$Y150))</f>
        <v>0</v>
      </c>
      <c r="EM151">
        <f>EM$2*EXP(- EM$1 * ($B151*_c1+$C151*_c2+$D151*_c3+'Input spectra'!$Y150))</f>
        <v>0</v>
      </c>
      <c r="EN151">
        <f>EN$2*EXP(- EN$1 * ($B151*_c1+$C151*_c2+$D151*_c3+'Input spectra'!$Y150))</f>
        <v>0</v>
      </c>
      <c r="EO151">
        <f>EO$2*EXP(- EO$1 * ($B151*_c1+$C151*_c2+$D151*_c3+'Input spectra'!$Y150))</f>
        <v>0</v>
      </c>
      <c r="EP151">
        <f>EP$2*EXP(- EP$1 * ($B151*_c1+$C151*_c2+$D151*_c3+'Input spectra'!$Y150))</f>
        <v>0</v>
      </c>
      <c r="EQ151">
        <f>EQ$2*EXP(- EQ$1 * ($B151*_c1+$C151*_c2+$D151*_c3+'Input spectra'!$Y150))</f>
        <v>0</v>
      </c>
      <c r="ER151">
        <f>ER$2*EXP(- ER$1 * ($B151*_c1+$C151*_c2+$D151*_c3+'Input spectra'!$Y150))</f>
        <v>0</v>
      </c>
      <c r="ES151">
        <f>ES$2*EXP(- ES$1 * ($B151*_c1+$C151*_c2+$D151*_c3+'Input spectra'!$Y150))</f>
        <v>0</v>
      </c>
      <c r="ET151">
        <f>ET$2*EXP(- ET$1 * ($B151*_c1+$C151*_c2+$D151*_c3+'Input spectra'!$Y150))</f>
        <v>0</v>
      </c>
      <c r="EU151">
        <f>EU$2*EXP(- EU$1 * ($B151*_c1+$C151*_c2+$D151*_c3+'Input spectra'!$Y150))</f>
        <v>0</v>
      </c>
      <c r="EV151">
        <f>EV$2*EXP(- EV$1 * ($B151*_c1+$C151*_c2+$D151*_c3+'Input spectra'!$Y150))</f>
        <v>0</v>
      </c>
      <c r="EW151">
        <f>EW$2*EXP(- EW$1 * ($B151*_c1+$C151*_c2+$D151*_c3+'Input spectra'!$Y150))</f>
        <v>0</v>
      </c>
      <c r="EX151">
        <f>EX$2*EXP(- EX$1 * ($B151*_c1+$C151*_c2+$D151*_c3+'Input spectra'!$Y150))</f>
        <v>0</v>
      </c>
      <c r="EY151">
        <f>EY$2*EXP(- EY$1 * ($B151*_c1+$C151*_c2+$D151*_c3+'Input spectra'!$Y150))</f>
        <v>0</v>
      </c>
      <c r="FA151">
        <f t="shared" si="2"/>
        <v>0.88123169148410962</v>
      </c>
      <c r="FD151">
        <f>(1-EXP(-($B151*_c1+$C151*_c2+$D151*_c3+'Input spectra'!$Y150)*_t))/2</f>
        <v>1.0982935289978846E-2</v>
      </c>
      <c r="FE151">
        <f>LN(1-FD151)/(-($B151*_c1+$C151*_c2+$D151*_c3+'Input spectra'!$Y150))</f>
        <v>0.24861185900772145</v>
      </c>
    </row>
    <row r="152" spans="1:161" x14ac:dyDescent="0.25">
      <c r="A152">
        <v>1025</v>
      </c>
      <c r="B152">
        <f>'Input spectra'!B151</f>
        <v>0</v>
      </c>
      <c r="C152">
        <f>'Input spectra'!D151</f>
        <v>0</v>
      </c>
      <c r="D152">
        <f>'Input spectra'!F151</f>
        <v>0</v>
      </c>
      <c r="E152">
        <f>E$2*EXP(- E$1 * ($B152*_c1+$C152*_c2+$D152*_c3+'Input spectra'!$Y151))</f>
        <v>2.0653927966864227E-2</v>
      </c>
      <c r="F152">
        <f>F$2*EXP(- F$1 * ($B152*_c1+$C152*_c2+$D152*_c3+'Input spectra'!$Y151))</f>
        <v>2.0412744212469556E-2</v>
      </c>
      <c r="G152">
        <f>G$2*EXP(- G$1 * ($B152*_c1+$C152*_c2+$D152*_c3+'Input spectra'!$Y151))</f>
        <v>2.0173291135215699E-2</v>
      </c>
      <c r="H152">
        <f>H$2*EXP(- H$1 * ($B152*_c1+$C152*_c2+$D152*_c3+'Input spectra'!$Y151))</f>
        <v>1.9935558138403239E-2</v>
      </c>
      <c r="I152">
        <f>I$2*EXP(- I$1 * ($B152*_c1+$C152*_c2+$D152*_c3+'Input spectra'!$Y151))</f>
        <v>1.9699534685237913E-2</v>
      </c>
      <c r="J152">
        <f>J$2*EXP(- J$1 * ($B152*_c1+$C152*_c2+$D152*_c3+'Input spectra'!$Y151))</f>
        <v>1.9465210298507892E-2</v>
      </c>
      <c r="K152">
        <f>K$2*EXP(- K$1 * ($B152*_c1+$C152*_c2+$D152*_c3+'Input spectra'!$Y151))</f>
        <v>1.9232574560262762E-2</v>
      </c>
      <c r="L152">
        <f>L$2*EXP(- L$1 * ($B152*_c1+$C152*_c2+$D152*_c3+'Input spectra'!$Y151))</f>
        <v>1.9001617111494114E-2</v>
      </c>
      <c r="M152">
        <f>M$2*EXP(- M$1 * ($B152*_c1+$C152*_c2+$D152*_c3+'Input spectra'!$Y151))</f>
        <v>1.8772327651817893E-2</v>
      </c>
      <c r="N152">
        <f>N$2*EXP(- N$1 * ($B152*_c1+$C152*_c2+$D152*_c3+'Input spectra'!$Y151))</f>
        <v>1.854469593915832E-2</v>
      </c>
      <c r="O152">
        <f>O$2*EXP(- O$1 * ($B152*_c1+$C152*_c2+$D152*_c3+'Input spectra'!$Y151))</f>
        <v>1.831871178943352E-2</v>
      </c>
      <c r="P152">
        <f>P$2*EXP(- P$1 * ($B152*_c1+$C152*_c2+$D152*_c3+'Input spectra'!$Y151))</f>
        <v>1.8094365076242749E-2</v>
      </c>
      <c r="Q152">
        <f>Q$2*EXP(- Q$1 * ($B152*_c1+$C152*_c2+$D152*_c3+'Input spectra'!$Y151))</f>
        <v>1.7871645730555302E-2</v>
      </c>
      <c r="R152">
        <f>R$2*EXP(- R$1 * ($B152*_c1+$C152*_c2+$D152*_c3+'Input spectra'!$Y151))</f>
        <v>1.7650543740400999E-2</v>
      </c>
      <c r="S152">
        <f>S$2*EXP(- S$1 * ($B152*_c1+$C152*_c2+$D152*_c3+'Input spectra'!$Y151))</f>
        <v>1.7431049150562303E-2</v>
      </c>
      <c r="T152">
        <f>T$2*EXP(- T$1 * ($B152*_c1+$C152*_c2+$D152*_c3+'Input spectra'!$Y151))</f>
        <v>1.7213152062268058E-2</v>
      </c>
      <c r="U152">
        <f>U$2*EXP(- U$1 * ($B152*_c1+$C152*_c2+$D152*_c3+'Input spectra'!$Y151))</f>
        <v>1.699684263288883E-2</v>
      </c>
      <c r="V152">
        <f>V$2*EXP(- V$1 * ($B152*_c1+$C152*_c2+$D152*_c3+'Input spectra'!$Y151))</f>
        <v>1.6782111075633783E-2</v>
      </c>
      <c r="W152">
        <f>W$2*EXP(- W$1 * ($B152*_c1+$C152*_c2+$D152*_c3+'Input spectra'!$Y151))</f>
        <v>1.6568947659249229E-2</v>
      </c>
      <c r="X152">
        <f>X$2*EXP(- X$1 * ($B152*_c1+$C152*_c2+$D152*_c3+'Input spectra'!$Y151))</f>
        <v>1.6357342707718676E-2</v>
      </c>
      <c r="Y152">
        <f>Y$2*EXP(- Y$1 * ($B152*_c1+$C152*_c2+$D152*_c3+'Input spectra'!$Y151))</f>
        <v>1.6147286599964492E-2</v>
      </c>
      <c r="Z152">
        <f>Z$2*EXP(- Z$1 * ($B152*_c1+$C152*_c2+$D152*_c3+'Input spectra'!$Y151))</f>
        <v>1.5938769769551088E-2</v>
      </c>
      <c r="AA152">
        <f>AA$2*EXP(- AA$1 * ($B152*_c1+$C152*_c2+$D152*_c3+'Input spectra'!$Y151))</f>
        <v>1.5731782704389689E-2</v>
      </c>
      <c r="AB152">
        <f>AB$2*EXP(- AB$1 * ($B152*_c1+$C152*_c2+$D152*_c3+'Input spectra'!$Y151))</f>
        <v>1.5526315946444618E-2</v>
      </c>
      <c r="AC152">
        <f>AC$2*EXP(- AC$1 * ($B152*_c1+$C152*_c2+$D152*_c3+'Input spectra'!$Y151))</f>
        <v>1.532236009144115E-2</v>
      </c>
      <c r="AD152">
        <f>AD$2*EXP(- AD$1 * ($B152*_c1+$C152*_c2+$D152*_c3+'Input spectra'!$Y151))</f>
        <v>1.5119905788574852E-2</v>
      </c>
      <c r="AE152">
        <f>AE$2*EXP(- AE$1 * ($B152*_c1+$C152*_c2+$D152*_c3+'Input spectra'!$Y151))</f>
        <v>1.4918943740222478E-2</v>
      </c>
      <c r="AF152">
        <f>AF$2*EXP(- AF$1 * ($B152*_c1+$C152*_c2+$D152*_c3+'Input spectra'!$Y151))</f>
        <v>1.4719464701654349E-2</v>
      </c>
      <c r="AG152">
        <f>AG$2*EXP(- AG$1 * ($B152*_c1+$C152*_c2+$D152*_c3+'Input spectra'!$Y151))</f>
        <v>1.4521459480748261E-2</v>
      </c>
      <c r="AH152">
        <f>AH$2*EXP(- AH$1 * ($B152*_c1+$C152*_c2+$D152*_c3+'Input spectra'!$Y151))</f>
        <v>1.4324918937704871E-2</v>
      </c>
      <c r="AI152">
        <f>AI$2*EXP(- AI$1 * ($B152*_c1+$C152*_c2+$D152*_c3+'Input spectra'!$Y151))</f>
        <v>1.4129833984764585E-2</v>
      </c>
      <c r="AJ152">
        <f>AJ$2*EXP(- AJ$1 * ($B152*_c1+$C152*_c2+$D152*_c3+'Input spectra'!$Y151))</f>
        <v>1.3936195585925914E-2</v>
      </c>
      <c r="AK152">
        <f>AK$2*EXP(- AK$1 * ($B152*_c1+$C152*_c2+$D152*_c3+'Input spectra'!$Y151))</f>
        <v>1.374399475666532E-2</v>
      </c>
      <c r="AL152">
        <f>AL$2*EXP(- AL$1 * ($B152*_c1+$C152*_c2+$D152*_c3+'Input spectra'!$Y151))</f>
        <v>1.3553222563658509E-2</v>
      </c>
      <c r="AM152">
        <f>AM$2*EXP(- AM$1 * ($B152*_c1+$C152*_c2+$D152*_c3+'Input spectra'!$Y151))</f>
        <v>1.3363870124503203E-2</v>
      </c>
      <c r="AN152">
        <f>AN$2*EXP(- AN$1 * ($B152*_c1+$C152*_c2+$D152*_c3+'Input spectra'!$Y151))</f>
        <v>1.3175928607443353E-2</v>
      </c>
      <c r="AO152">
        <f>AO$2*EXP(- AO$1 * ($B152*_c1+$C152*_c2+$D152*_c3+'Input spectra'!$Y151))</f>
        <v>1.2989389231094777E-2</v>
      </c>
      <c r="AP152">
        <f>AP$2*EXP(- AP$1 * ($B152*_c1+$C152*_c2+$D152*_c3+'Input spectra'!$Y151))</f>
        <v>1.2804243264172288E-2</v>
      </c>
      <c r="AQ152">
        <f>AQ$2*EXP(- AQ$1 * ($B152*_c1+$C152*_c2+$D152*_c3+'Input spectra'!$Y151))</f>
        <v>1.2620482025218187E-2</v>
      </c>
      <c r="AR152">
        <f>AR$2*EXP(- AR$1 * ($B152*_c1+$C152*_c2+$D152*_c3+'Input spectra'!$Y151))</f>
        <v>1.2438096882332215E-2</v>
      </c>
      <c r="AS152">
        <f>AS$2*EXP(- AS$1 * ($B152*_c1+$C152*_c2+$D152*_c3+'Input spectra'!$Y151))</f>
        <v>1.2257079252902927E-2</v>
      </c>
      <c r="AT152">
        <f>AT$2*EXP(- AT$1 * ($B152*_c1+$C152*_c2+$D152*_c3+'Input spectra'!$Y151))</f>
        <v>1.2077420603340439E-2</v>
      </c>
      <c r="AU152">
        <f>AU$2*EXP(- AU$1 * ($B152*_c1+$C152*_c2+$D152*_c3+'Input spectra'!$Y151))</f>
        <v>1.1899112448810593E-2</v>
      </c>
      <c r="AV152">
        <f>AV$2*EXP(- AV$1 * ($B152*_c1+$C152*_c2+$D152*_c3+'Input spectra'!$Y151))</f>
        <v>1.1722146352970546E-2</v>
      </c>
      <c r="AW152">
        <f>AW$2*EXP(- AW$1 * ($B152*_c1+$C152*_c2+$D152*_c3+'Input spectra'!$Y151))</f>
        <v>1.1546513927705677E-2</v>
      </c>
      <c r="AX152">
        <f>AX$2*EXP(- AX$1 * ($B152*_c1+$C152*_c2+$D152*_c3+'Input spectra'!$Y151))</f>
        <v>1.1372206832867941E-2</v>
      </c>
      <c r="AY152">
        <f>AY$2*EXP(- AY$1 * ($B152*_c1+$C152*_c2+$D152*_c3+'Input spectra'!$Y151))</f>
        <v>1.0109495229712074E-2</v>
      </c>
      <c r="AZ152">
        <f>AZ$2*EXP(- AZ$1 * ($B152*_c1+$C152*_c2+$D152*_c3+'Input spectra'!$Y151))</f>
        <v>8.6386201927743222E-3</v>
      </c>
      <c r="BA152">
        <f>BA$2*EXP(- BA$1 * ($B152*_c1+$C152*_c2+$D152*_c3+'Input spectra'!$Y151))</f>
        <v>7.7766820608644481E-3</v>
      </c>
      <c r="BB152">
        <f>BB$2*EXP(- BB$1 * ($B152*_c1+$C152*_c2+$D152*_c3+'Input spectra'!$Y151))</f>
        <v>7.1238717899656766E-3</v>
      </c>
      <c r="BC152">
        <f>BC$2*EXP(- BC$1 * ($B152*_c1+$C152*_c2+$D152*_c3+'Input spectra'!$Y151))</f>
        <v>6.5905078111631009E-3</v>
      </c>
      <c r="BD152">
        <f>BD$2*EXP(- BD$1 * ($B152*_c1+$C152*_c2+$D152*_c3+'Input spectra'!$Y151))</f>
        <v>6.1377209956708688E-3</v>
      </c>
      <c r="BE152">
        <f>BE$2*EXP(- BE$1 * ($B152*_c1+$C152*_c2+$D152*_c3+'Input spectra'!$Y151))</f>
        <v>5.7442159937223904E-3</v>
      </c>
      <c r="BF152">
        <f>BF$2*EXP(- BF$1 * ($B152*_c1+$C152*_c2+$D152*_c3+'Input spectra'!$Y151))</f>
        <v>5.3967188637307284E-3</v>
      </c>
      <c r="BG152">
        <f>BG$2*EXP(- BG$1 * ($B152*_c1+$C152*_c2+$D152*_c3+'Input spectra'!$Y151))</f>
        <v>5.0862430110056398E-3</v>
      </c>
      <c r="BH152">
        <f>BH$2*EXP(- BH$1 * ($B152*_c1+$C152*_c2+$D152*_c3+'Input spectra'!$Y151))</f>
        <v>4.8063442144396888E-3</v>
      </c>
      <c r="BI152">
        <f>BI$2*EXP(- BI$1 * ($B152*_c1+$C152*_c2+$D152*_c3+'Input spectra'!$Y151))</f>
        <v>4.552201729796466E-3</v>
      </c>
      <c r="BJ152">
        <f>BJ$2*EXP(- BJ$1 * ($B152*_c1+$C152*_c2+$D152*_c3+'Input spectra'!$Y151))</f>
        <v>4.3200907531801879E-3</v>
      </c>
      <c r="BK152">
        <f>BK$2*EXP(- BK$1 * ($B152*_c1+$C152*_c2+$D152*_c3+'Input spectra'!$Y151))</f>
        <v>4.1070590069835471E-3</v>
      </c>
      <c r="BL152">
        <f>BL$2*EXP(- BL$1 * ($B152*_c1+$C152*_c2+$D152*_c3+'Input spectra'!$Y151))</f>
        <v>3.9107179374699794E-3</v>
      </c>
      <c r="BM152">
        <f>BM$2*EXP(- BM$1 * ($B152*_c1+$C152*_c2+$D152*_c3+'Input spectra'!$Y151))</f>
        <v>3.7291021451301971E-3</v>
      </c>
      <c r="BN152">
        <f>BN$2*EXP(- BN$1 * ($B152*_c1+$C152*_c2+$D152*_c3+'Input spectra'!$Y151))</f>
        <v>3.5605714217430097E-3</v>
      </c>
      <c r="BO152">
        <f>BO$2*EXP(- BO$1 * ($B152*_c1+$C152*_c2+$D152*_c3+'Input spectra'!$Y151))</f>
        <v>3.4037404692509911E-3</v>
      </c>
      <c r="BP152">
        <f>BP$2*EXP(- BP$1 * ($B152*_c1+$C152*_c2+$D152*_c3+'Input spectra'!$Y151))</f>
        <v>3.2574272170788152E-3</v>
      </c>
      <c r="BQ152">
        <f>BQ$2*EXP(- BQ$1 * ($B152*_c1+$C152*_c2+$D152*_c3+'Input spectra'!$Y151))</f>
        <v>3.1206139992967859E-3</v>
      </c>
      <c r="BR152">
        <f>BR$2*EXP(- BR$1 * ($B152*_c1+$C152*_c2+$D152*_c3+'Input spectra'!$Y151))</f>
        <v>2.9924178477571833E-3</v>
      </c>
      <c r="BS152">
        <f>BS$2*EXP(- BS$1 * ($B152*_c1+$C152*_c2+$D152*_c3+'Input spectra'!$Y151))</f>
        <v>2.8720673894512554E-3</v>
      </c>
      <c r="BT152">
        <f>BT$2*EXP(- BT$1 * ($B152*_c1+$C152*_c2+$D152*_c3+'Input spectra'!$Y151))</f>
        <v>2.7588846210854232E-3</v>
      </c>
      <c r="BU152">
        <f>BU$2*EXP(- BU$1 * ($B152*_c1+$C152*_c2+$D152*_c3+'Input spectra'!$Y151))</f>
        <v>2.6522703473623867E-3</v>
      </c>
      <c r="BV152">
        <f>BV$2*EXP(- BV$1 * ($B152*_c1+$C152*_c2+$D152*_c3+'Input spectra'!$Y151))</f>
        <v>2.551692413589208E-3</v>
      </c>
      <c r="BW152">
        <f>BW$2*EXP(- BW$1 * ($B152*_c1+$C152*_c2+$D152*_c3+'Input spectra'!$Y151))</f>
        <v>2.4566760988642975E-3</v>
      </c>
      <c r="BX152">
        <f>BX$2*EXP(- BX$1 * ($B152*_c1+$C152*_c2+$D152*_c3+'Input spectra'!$Y151))</f>
        <v>2.3667962005676189E-3</v>
      </c>
      <c r="BY152">
        <f>BY$2*EXP(- BY$1 * ($B152*_c1+$C152*_c2+$D152*_c3+'Input spectra'!$Y151))</f>
        <v>2.2816704576988081E-3</v>
      </c>
      <c r="BZ152">
        <f>BZ$2*EXP(- BZ$1 * ($B152*_c1+$C152*_c2+$D152*_c3+'Input spectra'!$Y151))</f>
        <v>2.2009540449052603E-3</v>
      </c>
      <c r="CA152">
        <f>CA$2*EXP(- CA$1 * ($B152*_c1+$C152*_c2+$D152*_c3+'Input spectra'!$Y151))</f>
        <v>2.1243349307559396E-3</v>
      </c>
      <c r="CB152">
        <f>CB$2*EXP(- CB$1 * ($B152*_c1+$C152*_c2+$D152*_c3+'Input spectra'!$Y151))</f>
        <v>2.0515299395983174E-3</v>
      </c>
      <c r="CC152">
        <f>CC$2*EXP(- CC$1 * ($B152*_c1+$C152*_c2+$D152*_c3+'Input spectra'!$Y151))</f>
        <v>1.9822813907140711E-3</v>
      </c>
      <c r="CD152">
        <f>CD$2*EXP(- CD$1 * ($B152*_c1+$C152*_c2+$D152*_c3+'Input spectra'!$Y151))</f>
        <v>1.9163542145954871E-3</v>
      </c>
      <c r="CE152">
        <f>CE$2*EXP(- CE$1 * ($B152*_c1+$C152*_c2+$D152*_c3+'Input spectra'!$Y151))</f>
        <v>1.853533466195955E-3</v>
      </c>
      <c r="CF152">
        <f>CF$2*EXP(- CF$1 * ($B152*_c1+$C152*_c2+$D152*_c3+'Input spectra'!$Y151))</f>
        <v>1.7936221705267604E-3</v>
      </c>
      <c r="CG152">
        <f>CG$2*EXP(- CG$1 * ($B152*_c1+$C152*_c2+$D152*_c3+'Input spectra'!$Y151))</f>
        <v>1.7364394481031377E-3</v>
      </c>
      <c r="CH152">
        <f>CH$2*EXP(- CH$1 * ($B152*_c1+$C152*_c2+$D152*_c3+'Input spectra'!$Y151))</f>
        <v>1.6818188773043315E-3</v>
      </c>
      <c r="CI152">
        <f>CI$2*EXP(- CI$1 * ($B152*_c1+$C152*_c2+$D152*_c3+'Input spectra'!$Y151))</f>
        <v>1.6296070583081998E-3</v>
      </c>
      <c r="CJ152">
        <f>CJ$2*EXP(- CJ$1 * ($B152*_c1+$C152*_c2+$D152*_c3+'Input spectra'!$Y151))</f>
        <v>1.5796623493389394E-3</v>
      </c>
      <c r="CK152">
        <f>CK$2*EXP(- CK$1 * ($B152*_c1+$C152*_c2+$D152*_c3+'Input spectra'!$Y151))</f>
        <v>1.5318537508635314E-3</v>
      </c>
      <c r="CL152">
        <f>CL$2*EXP(- CL$1 * ($B152*_c1+$C152*_c2+$D152*_c3+'Input spectra'!$Y151))</f>
        <v>1.4860599173432555E-3</v>
      </c>
      <c r="CM152">
        <f>CM$2*EXP(- CM$1 * ($B152*_c1+$C152*_c2+$D152*_c3+'Input spectra'!$Y151))</f>
        <v>1.4421682793858753E-3</v>
      </c>
      <c r="CN152">
        <f>CN$2*EXP(- CN$1 * ($B152*_c1+$C152*_c2+$D152*_c3+'Input spectra'!$Y151))</f>
        <v>1.4000742618016295E-3</v>
      </c>
      <c r="CO152">
        <f>CO$2*EXP(- CO$1 * ($B152*_c1+$C152*_c2+$D152*_c3+'Input spectra'!$Y151))</f>
        <v>1.359680585258194E-3</v>
      </c>
      <c r="CP152">
        <f>CP$2*EXP(- CP$1 * ($B152*_c1+$C152*_c2+$D152*_c3+'Input spectra'!$Y151))</f>
        <v>1.3208966410470037E-3</v>
      </c>
      <c r="CQ152">
        <f>CQ$2*EXP(- CQ$1 * ($B152*_c1+$C152*_c2+$D152*_c3+'Input spectra'!$Y151))</f>
        <v>1.2836379299870936E-3</v>
      </c>
      <c r="CR152">
        <f>CR$2*EXP(- CR$1 * ($B152*_c1+$C152*_c2+$D152*_c3+'Input spectra'!$Y151))</f>
        <v>1.2478255577593707E-3</v>
      </c>
      <c r="CS152">
        <f>CS$2*EXP(- CS$1 * ($B152*_c1+$C152*_c2+$D152*_c3+'Input spectra'!$Y151))</f>
        <v>8.0339632176203699E-4</v>
      </c>
      <c r="CT152">
        <f>CT$2*EXP(- CT$1 * ($B152*_c1+$C152*_c2+$D152*_c3+'Input spectra'!$Y151))</f>
        <v>5.2181861767178846E-4</v>
      </c>
      <c r="CU152">
        <f>CU$2*EXP(- CU$1 * ($B152*_c1+$C152*_c2+$D152*_c3+'Input spectra'!$Y151))</f>
        <v>3.6137960068644953E-4</v>
      </c>
      <c r="CV152">
        <f>CV$2*EXP(- CV$1 * ($B152*_c1+$C152*_c2+$D152*_c3+'Input spectra'!$Y151))</f>
        <v>2.5139702739282758E-4</v>
      </c>
      <c r="CW152">
        <f>CW$2*EXP(- CW$1 * ($B152*_c1+$C152*_c2+$D152*_c3+'Input spectra'!$Y151))</f>
        <v>1.7165563679244819E-4</v>
      </c>
      <c r="CX152">
        <f>CX$2*EXP(- CX$1 * ($B152*_c1+$C152*_c2+$D152*_c3+'Input spectra'!$Y151))</f>
        <v>1.1283791522482601E-4</v>
      </c>
      <c r="CY152">
        <f>CY$2*EXP(- CY$1 * ($B152*_c1+$C152*_c2+$D152*_c3+'Input spectra'!$Y151))</f>
        <v>6.9685097707440305E-5</v>
      </c>
      <c r="CZ152">
        <f>CZ$2*EXP(- CZ$1 * ($B152*_c1+$C152*_c2+$D152*_c3+'Input spectra'!$Y151))</f>
        <v>3.8858917369133416E-5</v>
      </c>
      <c r="DA152">
        <f>DA$2*EXP(- DA$1 * ($B152*_c1+$C152*_c2+$D152*_c3+'Input spectra'!$Y151))</f>
        <v>1.8068967070540618E-5</v>
      </c>
      <c r="DB152">
        <f>DB$2*EXP(- DB$1 * ($B152*_c1+$C152*_c2+$D152*_c3+'Input spectra'!$Y151))</f>
        <v>5.6542531313225837E-6</v>
      </c>
      <c r="DC152">
        <f>DC$2*EXP(- DC$1 * ($B152*_c1+$C152*_c2+$D152*_c3+'Input spectra'!$Y151))</f>
        <v>3.5916526434738783E-7</v>
      </c>
      <c r="DD152">
        <f>DD$2*EXP(- DD$1 * ($B152*_c1+$C152*_c2+$D152*_c3+'Input spectra'!$Y151))</f>
        <v>0</v>
      </c>
      <c r="DE152">
        <f>DE$2*EXP(- DE$1 * ($B152*_c1+$C152*_c2+$D152*_c3+'Input spectra'!$Y151))</f>
        <v>0</v>
      </c>
      <c r="DF152">
        <f>DF$2*EXP(- DF$1 * ($B152*_c1+$C152*_c2+$D152*_c3+'Input spectra'!$Y151))</f>
        <v>0</v>
      </c>
      <c r="DG152">
        <f>DG$2*EXP(- DG$1 * ($B152*_c1+$C152*_c2+$D152*_c3+'Input spectra'!$Y151))</f>
        <v>0</v>
      </c>
      <c r="DH152">
        <f>DH$2*EXP(- DH$1 * ($B152*_c1+$C152*_c2+$D152*_c3+'Input spectra'!$Y151))</f>
        <v>0</v>
      </c>
      <c r="DI152">
        <f>DI$2*EXP(- DI$1 * ($B152*_c1+$C152*_c2+$D152*_c3+'Input spectra'!$Y151))</f>
        <v>0</v>
      </c>
      <c r="DJ152">
        <f>DJ$2*EXP(- DJ$1 * ($B152*_c1+$C152*_c2+$D152*_c3+'Input spectra'!$Y151))</f>
        <v>0</v>
      </c>
      <c r="DK152">
        <f>DK$2*EXP(- DK$1 * ($B152*_c1+$C152*_c2+$D152*_c3+'Input spectra'!$Y151))</f>
        <v>0</v>
      </c>
      <c r="DL152">
        <f>DL$2*EXP(- DL$1 * ($B152*_c1+$C152*_c2+$D152*_c3+'Input spectra'!$Y151))</f>
        <v>0</v>
      </c>
      <c r="DM152">
        <f>DM$2*EXP(- DM$1 * ($B152*_c1+$C152*_c2+$D152*_c3+'Input spectra'!$Y151))</f>
        <v>0</v>
      </c>
      <c r="DN152">
        <f>DN$2*EXP(- DN$1 * ($B152*_c1+$C152*_c2+$D152*_c3+'Input spectra'!$Y151))</f>
        <v>0</v>
      </c>
      <c r="DO152">
        <f>DO$2*EXP(- DO$1 * ($B152*_c1+$C152*_c2+$D152*_c3+'Input spectra'!$Y151))</f>
        <v>0</v>
      </c>
      <c r="DP152">
        <f>DP$2*EXP(- DP$1 * ($B152*_c1+$C152*_c2+$D152*_c3+'Input spectra'!$Y151))</f>
        <v>0</v>
      </c>
      <c r="DQ152">
        <f>DQ$2*EXP(- DQ$1 * ($B152*_c1+$C152*_c2+$D152*_c3+'Input spectra'!$Y151))</f>
        <v>0</v>
      </c>
      <c r="DR152">
        <f>DR$2*EXP(- DR$1 * ($B152*_c1+$C152*_c2+$D152*_c3+'Input spectra'!$Y151))</f>
        <v>0</v>
      </c>
      <c r="DS152">
        <f>DS$2*EXP(- DS$1 * ($B152*_c1+$C152*_c2+$D152*_c3+'Input spectra'!$Y151))</f>
        <v>0</v>
      </c>
      <c r="DT152">
        <f>DT$2*EXP(- DT$1 * ($B152*_c1+$C152*_c2+$D152*_c3+'Input spectra'!$Y151))</f>
        <v>0</v>
      </c>
      <c r="DU152">
        <f>DU$2*EXP(- DU$1 * ($B152*_c1+$C152*_c2+$D152*_c3+'Input spectra'!$Y151))</f>
        <v>0</v>
      </c>
      <c r="DV152">
        <f>DV$2*EXP(- DV$1 * ($B152*_c1+$C152*_c2+$D152*_c3+'Input spectra'!$Y151))</f>
        <v>0</v>
      </c>
      <c r="DW152">
        <f>DW$2*EXP(- DW$1 * ($B152*_c1+$C152*_c2+$D152*_c3+'Input spectra'!$Y151))</f>
        <v>0</v>
      </c>
      <c r="DX152">
        <f>DX$2*EXP(- DX$1 * ($B152*_c1+$C152*_c2+$D152*_c3+'Input spectra'!$Y151))</f>
        <v>0</v>
      </c>
      <c r="DY152">
        <f>DY$2*EXP(- DY$1 * ($B152*_c1+$C152*_c2+$D152*_c3+'Input spectra'!$Y151))</f>
        <v>0</v>
      </c>
      <c r="DZ152">
        <f>DZ$2*EXP(- DZ$1 * ($B152*_c1+$C152*_c2+$D152*_c3+'Input spectra'!$Y151))</f>
        <v>0</v>
      </c>
      <c r="EA152">
        <f>EA$2*EXP(- EA$1 * ($B152*_c1+$C152*_c2+$D152*_c3+'Input spectra'!$Y151))</f>
        <v>0</v>
      </c>
      <c r="EB152">
        <f>EB$2*EXP(- EB$1 * ($B152*_c1+$C152*_c2+$D152*_c3+'Input spectra'!$Y151))</f>
        <v>0</v>
      </c>
      <c r="EC152">
        <f>EC$2*EXP(- EC$1 * ($B152*_c1+$C152*_c2+$D152*_c3+'Input spectra'!$Y151))</f>
        <v>0</v>
      </c>
      <c r="ED152">
        <f>ED$2*EXP(- ED$1 * ($B152*_c1+$C152*_c2+$D152*_c3+'Input spectra'!$Y151))</f>
        <v>0</v>
      </c>
      <c r="EE152">
        <f>EE$2*EXP(- EE$1 * ($B152*_c1+$C152*_c2+$D152*_c3+'Input spectra'!$Y151))</f>
        <v>0</v>
      </c>
      <c r="EF152">
        <f>EF$2*EXP(- EF$1 * ($B152*_c1+$C152*_c2+$D152*_c3+'Input spectra'!$Y151))</f>
        <v>0</v>
      </c>
      <c r="EG152">
        <f>EG$2*EXP(- EG$1 * ($B152*_c1+$C152*_c2+$D152*_c3+'Input spectra'!$Y151))</f>
        <v>0</v>
      </c>
      <c r="EH152">
        <f>EH$2*EXP(- EH$1 * ($B152*_c1+$C152*_c2+$D152*_c3+'Input spectra'!$Y151))</f>
        <v>0</v>
      </c>
      <c r="EI152">
        <f>EI$2*EXP(- EI$1 * ($B152*_c1+$C152*_c2+$D152*_c3+'Input spectra'!$Y151))</f>
        <v>0</v>
      </c>
      <c r="EJ152">
        <f>EJ$2*EXP(- EJ$1 * ($B152*_c1+$C152*_c2+$D152*_c3+'Input spectra'!$Y151))</f>
        <v>0</v>
      </c>
      <c r="EK152">
        <f>EK$2*EXP(- EK$1 * ($B152*_c1+$C152*_c2+$D152*_c3+'Input spectra'!$Y151))</f>
        <v>0</v>
      </c>
      <c r="EL152">
        <f>EL$2*EXP(- EL$1 * ($B152*_c1+$C152*_c2+$D152*_c3+'Input spectra'!$Y151))</f>
        <v>0</v>
      </c>
      <c r="EM152">
        <f>EM$2*EXP(- EM$1 * ($B152*_c1+$C152*_c2+$D152*_c3+'Input spectra'!$Y151))</f>
        <v>0</v>
      </c>
      <c r="EN152">
        <f>EN$2*EXP(- EN$1 * ($B152*_c1+$C152*_c2+$D152*_c3+'Input spectra'!$Y151))</f>
        <v>0</v>
      </c>
      <c r="EO152">
        <f>EO$2*EXP(- EO$1 * ($B152*_c1+$C152*_c2+$D152*_c3+'Input spectra'!$Y151))</f>
        <v>0</v>
      </c>
      <c r="EP152">
        <f>EP$2*EXP(- EP$1 * ($B152*_c1+$C152*_c2+$D152*_c3+'Input spectra'!$Y151))</f>
        <v>0</v>
      </c>
      <c r="EQ152">
        <f>EQ$2*EXP(- EQ$1 * ($B152*_c1+$C152*_c2+$D152*_c3+'Input spectra'!$Y151))</f>
        <v>0</v>
      </c>
      <c r="ER152">
        <f>ER$2*EXP(- ER$1 * ($B152*_c1+$C152*_c2+$D152*_c3+'Input spectra'!$Y151))</f>
        <v>0</v>
      </c>
      <c r="ES152">
        <f>ES$2*EXP(- ES$1 * ($B152*_c1+$C152*_c2+$D152*_c3+'Input spectra'!$Y151))</f>
        <v>0</v>
      </c>
      <c r="ET152">
        <f>ET$2*EXP(- ET$1 * ($B152*_c1+$C152*_c2+$D152*_c3+'Input spectra'!$Y151))</f>
        <v>0</v>
      </c>
      <c r="EU152">
        <f>EU$2*EXP(- EU$1 * ($B152*_c1+$C152*_c2+$D152*_c3+'Input spectra'!$Y151))</f>
        <v>0</v>
      </c>
      <c r="EV152">
        <f>EV$2*EXP(- EV$1 * ($B152*_c1+$C152*_c2+$D152*_c3+'Input spectra'!$Y151))</f>
        <v>0</v>
      </c>
      <c r="EW152">
        <f>EW$2*EXP(- EW$1 * ($B152*_c1+$C152*_c2+$D152*_c3+'Input spectra'!$Y151))</f>
        <v>0</v>
      </c>
      <c r="EX152">
        <f>EX$2*EXP(- EX$1 * ($B152*_c1+$C152*_c2+$D152*_c3+'Input spectra'!$Y151))</f>
        <v>0</v>
      </c>
      <c r="EY152">
        <f>EY$2*EXP(- EY$1 * ($B152*_c1+$C152*_c2+$D152*_c3+'Input spectra'!$Y151))</f>
        <v>0</v>
      </c>
      <c r="FA152">
        <f t="shared" si="2"/>
        <v>0.88135900408267809</v>
      </c>
      <c r="FD152">
        <f>(1-EXP(-($B152*_c1+$C152*_c2+$D152*_c3+'Input spectra'!$Y151)*_t))/2</f>
        <v>1.0970094183864743E-2</v>
      </c>
      <c r="FE152">
        <f>LN(1-FD152)/(-($B152*_c1+$C152*_c2+$D152*_c3+'Input spectra'!$Y151))</f>
        <v>0.24861350007349295</v>
      </c>
    </row>
    <row r="153" spans="1:161" x14ac:dyDescent="0.25">
      <c r="A153">
        <v>1030</v>
      </c>
      <c r="B153">
        <f>'Input spectra'!B152</f>
        <v>0</v>
      </c>
      <c r="C153">
        <f>'Input spectra'!D152</f>
        <v>0</v>
      </c>
      <c r="D153">
        <f>'Input spectra'!F152</f>
        <v>0</v>
      </c>
      <c r="E153">
        <f>E$2*EXP(- E$1 * ($B153*_c1+$C153*_c2+$D153*_c3+'Input spectra'!$Y152))</f>
        <v>2.0653927966864227E-2</v>
      </c>
      <c r="F153">
        <f>F$2*EXP(- F$1 * ($B153*_c1+$C153*_c2+$D153*_c3+'Input spectra'!$Y152))</f>
        <v>2.0412851415052141E-2</v>
      </c>
      <c r="G153">
        <f>G$2*EXP(- G$1 * ($B153*_c1+$C153*_c2+$D153*_c3+'Input spectra'!$Y152))</f>
        <v>2.0173503025842969E-2</v>
      </c>
      <c r="H153">
        <f>H$2*EXP(- H$1 * ($B153*_c1+$C153*_c2+$D153*_c3+'Input spectra'!$Y152))</f>
        <v>1.9935872229617908E-2</v>
      </c>
      <c r="I153">
        <f>I$2*EXP(- I$1 * ($B153*_c1+$C153*_c2+$D153*_c3+'Input spectra'!$Y152))</f>
        <v>1.9699948516442252E-2</v>
      </c>
      <c r="J153">
        <f>J$2*EXP(- J$1 * ($B153*_c1+$C153*_c2+$D153*_c3+'Input spectra'!$Y152))</f>
        <v>1.9465721435744227E-2</v>
      </c>
      <c r="K153">
        <f>K$2*EXP(- K$1 * ($B153*_c1+$C153*_c2+$D153*_c3+'Input spectra'!$Y152))</f>
        <v>1.9233180595995516E-2</v>
      </c>
      <c r="L153">
        <f>L$2*EXP(- L$1 * ($B153*_c1+$C153*_c2+$D153*_c3+'Input spectra'!$Y152))</f>
        <v>1.9002315664393404E-2</v>
      </c>
      <c r="M153">
        <f>M$2*EXP(- M$1 * ($B153*_c1+$C153*_c2+$D153*_c3+'Input spectra'!$Y152))</f>
        <v>1.8773116366544652E-2</v>
      </c>
      <c r="N153">
        <f>N$2*EXP(- N$1 * ($B153*_c1+$C153*_c2+$D153*_c3+'Input spectra'!$Y152))</f>
        <v>1.8545572486150942E-2</v>
      </c>
      <c r="O153">
        <f>O$2*EXP(- O$1 * ($B153*_c1+$C153*_c2+$D153*_c3+'Input spectra'!$Y152))</f>
        <v>1.8319673864696021E-2</v>
      </c>
      <c r="P153">
        <f>P$2*EXP(- P$1 * ($B153*_c1+$C153*_c2+$D153*_c3+'Input spectra'!$Y152))</f>
        <v>1.809541040113441E-2</v>
      </c>
      <c r="Q153">
        <f>Q$2*EXP(- Q$1 * ($B153*_c1+$C153*_c2+$D153*_c3+'Input spectra'!$Y152))</f>
        <v>1.7872772051581838E-2</v>
      </c>
      <c r="R153">
        <f>R$2*EXP(- R$1 * ($B153*_c1+$C153*_c2+$D153*_c3+'Input spectra'!$Y152))</f>
        <v>1.7651748829007181E-2</v>
      </c>
      <c r="S153">
        <f>S$2*EXP(- S$1 * ($B153*_c1+$C153*_c2+$D153*_c3+'Input spectra'!$Y152))</f>
        <v>1.7432330802926065E-2</v>
      </c>
      <c r="T153">
        <f>T$2*EXP(- T$1 * ($B153*_c1+$C153*_c2+$D153*_c3+'Input spectra'!$Y152))</f>
        <v>1.7214508099096078E-2</v>
      </c>
      <c r="U153">
        <f>U$2*EXP(- U$1 * ($B153*_c1+$C153*_c2+$D153*_c3+'Input spectra'!$Y152))</f>
        <v>1.6998270899213533E-2</v>
      </c>
      <c r="V153">
        <f>V$2*EXP(- V$1 * ($B153*_c1+$C153*_c2+$D153*_c3+'Input spectra'!$Y152))</f>
        <v>1.678360944061183E-2</v>
      </c>
      <c r="W153">
        <f>W$2*EXP(- W$1 * ($B153*_c1+$C153*_c2+$D153*_c3+'Input spectra'!$Y152))</f>
        <v>1.6570514015961411E-2</v>
      </c>
      <c r="X153">
        <f>X$2*EXP(- X$1 * ($B153*_c1+$C153*_c2+$D153*_c3+'Input spectra'!$Y152))</f>
        <v>1.6358974972971244E-2</v>
      </c>
      <c r="Y153">
        <f>Y$2*EXP(- Y$1 * ($B153*_c1+$C153*_c2+$D153*_c3+'Input spectra'!$Y152))</f>
        <v>1.6148982714091892E-2</v>
      </c>
      <c r="Z153">
        <f>Z$2*EXP(- Z$1 * ($B153*_c1+$C153*_c2+$D153*_c3+'Input spectra'!$Y152))</f>
        <v>1.5940527696220144E-2</v>
      </c>
      <c r="AA153">
        <f>AA$2*EXP(- AA$1 * ($B153*_c1+$C153*_c2+$D153*_c3+'Input spectra'!$Y152))</f>
        <v>1.5733600430405122E-2</v>
      </c>
      <c r="AB153">
        <f>AB$2*EXP(- AB$1 * ($B153*_c1+$C153*_c2+$D153*_c3+'Input spectra'!$Y152))</f>
        <v>1.5528191481556007E-2</v>
      </c>
      <c r="AC153">
        <f>AC$2*EXP(- AC$1 * ($B153*_c1+$C153*_c2+$D153*_c3+'Input spectra'!$Y152))</f>
        <v>1.5324291468151244E-2</v>
      </c>
      <c r="AD153">
        <f>AD$2*EXP(- AD$1 * ($B153*_c1+$C153*_c2+$D153*_c3+'Input spectra'!$Y152))</f>
        <v>1.5121891061949269E-2</v>
      </c>
      <c r="AE153">
        <f>AE$2*EXP(- AE$1 * ($B153*_c1+$C153*_c2+$D153*_c3+'Input spectra'!$Y152))</f>
        <v>1.4920980987700743E-2</v>
      </c>
      <c r="AF153">
        <f>AF$2*EXP(- AF$1 * ($B153*_c1+$C153*_c2+$D153*_c3+'Input spectra'!$Y152))</f>
        <v>1.4721552022862322E-2</v>
      </c>
      <c r="AG153">
        <f>AG$2*EXP(- AG$1 * ($B153*_c1+$C153*_c2+$D153*_c3+'Input spectra'!$Y152))</f>
        <v>1.4523594997311876E-2</v>
      </c>
      <c r="AH153">
        <f>AH$2*EXP(- AH$1 * ($B153*_c1+$C153*_c2+$D153*_c3+'Input spectra'!$Y152))</f>
        <v>1.4327100793065229E-2</v>
      </c>
      <c r="AI153">
        <f>AI$2*EXP(- AI$1 * ($B153*_c1+$C153*_c2+$D153*_c3+'Input spectra'!$Y152))</f>
        <v>1.4132060343994359E-2</v>
      </c>
      <c r="AJ153">
        <f>AJ$2*EXP(- AJ$1 * ($B153*_c1+$C153*_c2+$D153*_c3+'Input spectra'!$Y152))</f>
        <v>1.3938464635547097E-2</v>
      </c>
      <c r="AK153">
        <f>AK$2*EXP(- AK$1 * ($B153*_c1+$C153*_c2+$D153*_c3+'Input spectra'!$Y152))</f>
        <v>1.3746304704468259E-2</v>
      </c>
      <c r="AL153">
        <f>AL$2*EXP(- AL$1 * ($B153*_c1+$C153*_c2+$D153*_c3+'Input spectra'!$Y152))</f>
        <v>1.3555571638522244E-2</v>
      </c>
      <c r="AM153">
        <f>AM$2*EXP(- AM$1 * ($B153*_c1+$C153*_c2+$D153*_c3+'Input spectra'!$Y152))</f>
        <v>1.3366256576217116E-2</v>
      </c>
      <c r="AN153">
        <f>AN$2*EXP(- AN$1 * ($B153*_c1+$C153*_c2+$D153*_c3+'Input spectra'!$Y152))</f>
        <v>1.3178350706530074E-2</v>
      </c>
      <c r="AO153">
        <f>AO$2*EXP(- AO$1 * ($B153*_c1+$C153*_c2+$D153*_c3+'Input spectra'!$Y152))</f>
        <v>1.2991845268634394E-2</v>
      </c>
      <c r="AP153">
        <f>AP$2*EXP(- AP$1 * ($B153*_c1+$C153*_c2+$D153*_c3+'Input spectra'!$Y152))</f>
        <v>1.2806731551627802E-2</v>
      </c>
      <c r="AQ153">
        <f>AQ$2*EXP(- AQ$1 * ($B153*_c1+$C153*_c2+$D153*_c3+'Input spectra'!$Y152))</f>
        <v>1.2623000894262238E-2</v>
      </c>
      <c r="AR153">
        <f>AR$2*EXP(- AR$1 * ($B153*_c1+$C153*_c2+$D153*_c3+'Input spectra'!$Y152))</f>
        <v>1.244064468467506E-2</v>
      </c>
      <c r="AS153">
        <f>AS$2*EXP(- AS$1 * ($B153*_c1+$C153*_c2+$D153*_c3+'Input spectra'!$Y152))</f>
        <v>1.2259654360121644E-2</v>
      </c>
      <c r="AT153">
        <f>AT$2*EXP(- AT$1 * ($B153*_c1+$C153*_c2+$D153*_c3+'Input spectra'!$Y152))</f>
        <v>1.2080021406709397E-2</v>
      </c>
      <c r="AU153">
        <f>AU$2*EXP(- AU$1 * ($B153*_c1+$C153*_c2+$D153*_c3+'Input spectra'!$Y152))</f>
        <v>1.1901737359133116E-2</v>
      </c>
      <c r="AV153">
        <f>AV$2*EXP(- AV$1 * ($B153*_c1+$C153*_c2+$D153*_c3+'Input spectra'!$Y152))</f>
        <v>1.1724793800411816E-2</v>
      </c>
      <c r="AW153">
        <f>AW$2*EXP(- AW$1 * ($B153*_c1+$C153*_c2+$D153*_c3+'Input spectra'!$Y152))</f>
        <v>1.1549182361626838E-2</v>
      </c>
      <c r="AX153">
        <f>AX$2*EXP(- AX$1 * ($B153*_c1+$C153*_c2+$D153*_c3+'Input spectra'!$Y152))</f>
        <v>1.1374894721661408E-2</v>
      </c>
      <c r="AY153">
        <f>AY$2*EXP(- AY$1 * ($B153*_c1+$C153*_c2+$D153*_c3+'Input spectra'!$Y152))</f>
        <v>1.0111937774167239E-2</v>
      </c>
      <c r="AZ153">
        <f>AZ$2*EXP(- AZ$1 * ($B153*_c1+$C153*_c2+$D153*_c3+'Input spectra'!$Y152))</f>
        <v>8.6407527394818107E-3</v>
      </c>
      <c r="BA153">
        <f>BA$2*EXP(- BA$1 * ($B153*_c1+$C153*_c2+$D153*_c3+'Input spectra'!$Y152))</f>
        <v>7.7786426790900955E-3</v>
      </c>
      <c r="BB153">
        <f>BB$2*EXP(- BB$1 * ($B153*_c1+$C153*_c2+$D153*_c3+'Input spectra'!$Y152))</f>
        <v>7.1257052471371879E-3</v>
      </c>
      <c r="BC153">
        <f>BC$2*EXP(- BC$1 * ($B153*_c1+$C153*_c2+$D153*_c3+'Input spectra'!$Y152))</f>
        <v>6.5922386180661558E-3</v>
      </c>
      <c r="BD153">
        <f>BD$2*EXP(- BD$1 * ($B153*_c1+$C153*_c2+$D153*_c3+'Input spectra'!$Y152))</f>
        <v>6.1393651333959886E-3</v>
      </c>
      <c r="BE153">
        <f>BE$2*EXP(- BE$1 * ($B153*_c1+$C153*_c2+$D153*_c3+'Input spectra'!$Y152))</f>
        <v>5.7457848968241144E-3</v>
      </c>
      <c r="BF153">
        <f>BF$2*EXP(- BF$1 * ($B153*_c1+$C153*_c2+$D153*_c3+'Input spectra'!$Y152))</f>
        <v>5.3982212057722767E-3</v>
      </c>
      <c r="BG153">
        <f>BG$2*EXP(- BG$1 * ($B153*_c1+$C153*_c2+$D153*_c3+'Input spectra'!$Y152))</f>
        <v>5.0876856416822306E-3</v>
      </c>
      <c r="BH153">
        <f>BH$2*EXP(- BH$1 * ($B153*_c1+$C153*_c2+$D153*_c3+'Input spectra'!$Y152))</f>
        <v>4.80773270521019E-3</v>
      </c>
      <c r="BI153">
        <f>BI$2*EXP(- BI$1 * ($B153*_c1+$C153*_c2+$D153*_c3+'Input spectra'!$Y152))</f>
        <v>4.5535407160067756E-3</v>
      </c>
      <c r="BJ153">
        <f>BJ$2*EXP(- BJ$1 * ($B153*_c1+$C153*_c2+$D153*_c3+'Input spectra'!$Y152))</f>
        <v>4.3213841608867503E-3</v>
      </c>
      <c r="BK153">
        <f>BK$2*EXP(- BK$1 * ($B153*_c1+$C153*_c2+$D153*_c3+'Input spectra'!$Y152))</f>
        <v>4.1083102100350558E-3</v>
      </c>
      <c r="BL153">
        <f>BL$2*EXP(- BL$1 * ($B153*_c1+$C153*_c2+$D153*_c3+'Input spectra'!$Y152))</f>
        <v>3.9119298701718623E-3</v>
      </c>
      <c r="BM153">
        <f>BM$2*EXP(- BM$1 * ($B153*_c1+$C153*_c2+$D153*_c3+'Input spectra'!$Y152))</f>
        <v>3.7302773854145156E-3</v>
      </c>
      <c r="BN153">
        <f>BN$2*EXP(- BN$1 * ($B153*_c1+$C153*_c2+$D153*_c3+'Input spectra'!$Y152))</f>
        <v>3.5617122540646719E-3</v>
      </c>
      <c r="BO153">
        <f>BO$2*EXP(- BO$1 * ($B153*_c1+$C153*_c2+$D153*_c3+'Input spectra'!$Y152))</f>
        <v>3.4048489331374868E-3</v>
      </c>
      <c r="BP153">
        <f>BP$2*EXP(- BP$1 * ($B153*_c1+$C153*_c2+$D153*_c3+'Input spectra'!$Y152))</f>
        <v>3.2585051452727752E-3</v>
      </c>
      <c r="BQ153">
        <f>BQ$2*EXP(- BQ$1 * ($B153*_c1+$C153*_c2+$D153*_c3+'Input spectra'!$Y152))</f>
        <v>3.1216630481854489E-3</v>
      </c>
      <c r="BR153">
        <f>BR$2*EXP(- BR$1 * ($B153*_c1+$C153*_c2+$D153*_c3+'Input spectra'!$Y152))</f>
        <v>2.9934395219774995E-3</v>
      </c>
      <c r="BS153">
        <f>BS$2*EXP(- BS$1 * ($B153*_c1+$C153*_c2+$D153*_c3+'Input spectra'!$Y152))</f>
        <v>2.8730630620238131E-3</v>
      </c>
      <c r="BT153">
        <f>BT$2*EXP(- BT$1 * ($B153*_c1+$C153*_c2+$D153*_c3+'Input spectra'!$Y152))</f>
        <v>2.7598555500654566E-3</v>
      </c>
      <c r="BU153">
        <f>BU$2*EXP(- BU$1 * ($B153*_c1+$C153*_c2+$D153*_c3+'Input spectra'!$Y152))</f>
        <v>2.6532176897420259E-3</v>
      </c>
      <c r="BV153">
        <f>BV$2*EXP(- BV$1 * ($B153*_c1+$C153*_c2+$D153*_c3+'Input spectra'!$Y152))</f>
        <v>2.5526172370047631E-3</v>
      </c>
      <c r="BW153">
        <f>BW$2*EXP(- BW$1 * ($B153*_c1+$C153*_c2+$D153*_c3+'Input spectra'!$Y152))</f>
        <v>2.4575793915320929E-3</v>
      </c>
      <c r="BX153">
        <f>BX$2*EXP(- BX$1 * ($B153*_c1+$C153*_c2+$D153*_c3+'Input spectra'!$Y152))</f>
        <v>2.3676788797763479E-3</v>
      </c>
      <c r="BY153">
        <f>BY$2*EXP(- BY$1 * ($B153*_c1+$C153*_c2+$D153*_c3+'Input spectra'!$Y152))</f>
        <v>2.2825333771152594E-3</v>
      </c>
      <c r="BZ153">
        <f>BZ$2*EXP(- BZ$1 * ($B153*_c1+$C153*_c2+$D153*_c3+'Input spectra'!$Y152))</f>
        <v>2.2017980008966782E-3</v>
      </c>
      <c r="CA153">
        <f>CA$2*EXP(- CA$1 * ($B153*_c1+$C153*_c2+$D153*_c3+'Input spectra'!$Y152))</f>
        <v>2.1251606678914146E-3</v>
      </c>
      <c r="CB153">
        <f>CB$2*EXP(- CB$1 * ($B153*_c1+$C153*_c2+$D153*_c3+'Input spectra'!$Y152))</f>
        <v>2.05233815546008E-3</v>
      </c>
      <c r="CC153">
        <f>CC$2*EXP(- CC$1 * ($B153*_c1+$C153*_c2+$D153*_c3+'Input spectra'!$Y152))</f>
        <v>1.9830727401250288E-3</v>
      </c>
      <c r="CD153">
        <f>CD$2*EXP(- CD$1 * ($B153*_c1+$C153*_c2+$D153*_c3+'Input spectra'!$Y152))</f>
        <v>1.9171293133500456E-3</v>
      </c>
      <c r="CE153">
        <f>CE$2*EXP(- CE$1 * ($B153*_c1+$C153*_c2+$D153*_c3+'Input spectra'!$Y152))</f>
        <v>1.8542928943658865E-3</v>
      </c>
      <c r="CF153">
        <f>CF$2*EXP(- CF$1 * ($B153*_c1+$C153*_c2+$D153*_c3+'Input spectra'!$Y152))</f>
        <v>1.7943664754016438E-3</v>
      </c>
      <c r="CG153">
        <f>CG$2*EXP(- CG$1 * ($B153*_c1+$C153*_c2+$D153*_c3+'Input spectra'!$Y152))</f>
        <v>1.7371691468150688E-3</v>
      </c>
      <c r="CH153">
        <f>CH$2*EXP(- CH$1 * ($B153*_c1+$C153*_c2+$D153*_c3+'Input spectra'!$Y152))</f>
        <v>1.6825344591786197E-3</v>
      </c>
      <c r="CI153">
        <f>CI$2*EXP(- CI$1 * ($B153*_c1+$C153*_c2+$D153*_c3+'Input spectra'!$Y152))</f>
        <v>1.6303089869752583E-3</v>
      </c>
      <c r="CJ153">
        <f>CJ$2*EXP(- CJ$1 * ($B153*_c1+$C153*_c2+$D153*_c3+'Input spectra'!$Y152))</f>
        <v>1.5803510646372303E-3</v>
      </c>
      <c r="CK153">
        <f>CK$2*EXP(- CK$1 * ($B153*_c1+$C153*_c2+$D153*_c3+'Input spectra'!$Y152))</f>
        <v>1.5325296705590156E-3</v>
      </c>
      <c r="CL153">
        <f>CL$2*EXP(- CL$1 * ($B153*_c1+$C153*_c2+$D153*_c3+'Input spectra'!$Y152))</f>
        <v>1.4867234386871271E-3</v>
      </c>
      <c r="CM153">
        <f>CM$2*EXP(- CM$1 * ($B153*_c1+$C153*_c2+$D153*_c3+'Input spectra'!$Y152))</f>
        <v>1.4428197805293063E-3</v>
      </c>
      <c r="CN153">
        <f>CN$2*EXP(- CN$1 * ($B153*_c1+$C153*_c2+$D153*_c3+'Input spectra'!$Y152))</f>
        <v>1.4007141030836826E-3</v>
      </c>
      <c r="CO153">
        <f>CO$2*EXP(- CO$1 * ($B153*_c1+$C153*_c2+$D153*_c3+'Input spectra'!$Y152))</f>
        <v>1.3603091103809039E-3</v>
      </c>
      <c r="CP153">
        <f>CP$2*EXP(- CP$1 * ($B153*_c1+$C153*_c2+$D153*_c3+'Input spectra'!$Y152))</f>
        <v>1.3215141781497892E-3</v>
      </c>
      <c r="CQ153">
        <f>CQ$2*EXP(- CQ$1 * ($B153*_c1+$C153*_c2+$D153*_c3+'Input spectra'!$Y152))</f>
        <v>1.2842447926311226E-3</v>
      </c>
      <c r="CR153">
        <f>CR$2*EXP(- CR$1 * ($B153*_c1+$C153*_c2+$D153*_c3+'Input spectra'!$Y152))</f>
        <v>1.2484220458311593E-3</v>
      </c>
      <c r="CS153">
        <f>CS$2*EXP(- CS$1 * ($B153*_c1+$C153*_c2+$D153*_c3+'Input spectra'!$Y152))</f>
        <v>8.0378458413217751E-4</v>
      </c>
      <c r="CT153">
        <f>CT$2*EXP(- CT$1 * ($B153*_c1+$C153*_c2+$D153*_c3+'Input spectra'!$Y152))</f>
        <v>5.2207354200616246E-4</v>
      </c>
      <c r="CU153">
        <f>CU$2*EXP(- CU$1 * ($B153*_c1+$C153*_c2+$D153*_c3+'Input spectra'!$Y152))</f>
        <v>3.6155804446186225E-4</v>
      </c>
      <c r="CV153">
        <f>CV$2*EXP(- CV$1 * ($B153*_c1+$C153*_c2+$D153*_c3+'Input spectra'!$Y152))</f>
        <v>2.5152248436441333E-4</v>
      </c>
      <c r="CW153">
        <f>CW$2*EXP(- CW$1 * ($B153*_c1+$C153*_c2+$D153*_c3+'Input spectra'!$Y152))</f>
        <v>1.7174220162618982E-4</v>
      </c>
      <c r="CX153">
        <f>CX$2*EXP(- CX$1 * ($B153*_c1+$C153*_c2+$D153*_c3+'Input spectra'!$Y152))</f>
        <v>1.1289541155493432E-4</v>
      </c>
      <c r="CY153">
        <f>CY$2*EXP(- CY$1 * ($B153*_c1+$C153*_c2+$D153*_c3+'Input spectra'!$Y152))</f>
        <v>6.9720971762217437E-5</v>
      </c>
      <c r="CZ153">
        <f>CZ$2*EXP(- CZ$1 * ($B153*_c1+$C153*_c2+$D153*_c3+'Input spectra'!$Y152))</f>
        <v>3.8879126214918384E-5</v>
      </c>
      <c r="DA153">
        <f>DA$2*EXP(- DA$1 * ($B153*_c1+$C153*_c2+$D153*_c3+'Input spectra'!$Y152))</f>
        <v>1.8078458903469494E-5</v>
      </c>
      <c r="DB153">
        <f>DB$2*EXP(- DB$1 * ($B153*_c1+$C153*_c2+$D153*_c3+'Input spectra'!$Y152))</f>
        <v>5.6572530848041135E-6</v>
      </c>
      <c r="DC153">
        <f>DC$2*EXP(- DC$1 * ($B153*_c1+$C153*_c2+$D153*_c3+'Input spectra'!$Y152))</f>
        <v>3.5935771240857166E-7</v>
      </c>
      <c r="DD153">
        <f>DD$2*EXP(- DD$1 * ($B153*_c1+$C153*_c2+$D153*_c3+'Input spectra'!$Y152))</f>
        <v>0</v>
      </c>
      <c r="DE153">
        <f>DE$2*EXP(- DE$1 * ($B153*_c1+$C153*_c2+$D153*_c3+'Input spectra'!$Y152))</f>
        <v>0</v>
      </c>
      <c r="DF153">
        <f>DF$2*EXP(- DF$1 * ($B153*_c1+$C153*_c2+$D153*_c3+'Input spectra'!$Y152))</f>
        <v>0</v>
      </c>
      <c r="DG153">
        <f>DG$2*EXP(- DG$1 * ($B153*_c1+$C153*_c2+$D153*_c3+'Input spectra'!$Y152))</f>
        <v>0</v>
      </c>
      <c r="DH153">
        <f>DH$2*EXP(- DH$1 * ($B153*_c1+$C153*_c2+$D153*_c3+'Input spectra'!$Y152))</f>
        <v>0</v>
      </c>
      <c r="DI153">
        <f>DI$2*EXP(- DI$1 * ($B153*_c1+$C153*_c2+$D153*_c3+'Input spectra'!$Y152))</f>
        <v>0</v>
      </c>
      <c r="DJ153">
        <f>DJ$2*EXP(- DJ$1 * ($B153*_c1+$C153*_c2+$D153*_c3+'Input spectra'!$Y152))</f>
        <v>0</v>
      </c>
      <c r="DK153">
        <f>DK$2*EXP(- DK$1 * ($B153*_c1+$C153*_c2+$D153*_c3+'Input spectra'!$Y152))</f>
        <v>0</v>
      </c>
      <c r="DL153">
        <f>DL$2*EXP(- DL$1 * ($B153*_c1+$C153*_c2+$D153*_c3+'Input spectra'!$Y152))</f>
        <v>0</v>
      </c>
      <c r="DM153">
        <f>DM$2*EXP(- DM$1 * ($B153*_c1+$C153*_c2+$D153*_c3+'Input spectra'!$Y152))</f>
        <v>0</v>
      </c>
      <c r="DN153">
        <f>DN$2*EXP(- DN$1 * ($B153*_c1+$C153*_c2+$D153*_c3+'Input spectra'!$Y152))</f>
        <v>0</v>
      </c>
      <c r="DO153">
        <f>DO$2*EXP(- DO$1 * ($B153*_c1+$C153*_c2+$D153*_c3+'Input spectra'!$Y152))</f>
        <v>0</v>
      </c>
      <c r="DP153">
        <f>DP$2*EXP(- DP$1 * ($B153*_c1+$C153*_c2+$D153*_c3+'Input spectra'!$Y152))</f>
        <v>0</v>
      </c>
      <c r="DQ153">
        <f>DQ$2*EXP(- DQ$1 * ($B153*_c1+$C153*_c2+$D153*_c3+'Input spectra'!$Y152))</f>
        <v>0</v>
      </c>
      <c r="DR153">
        <f>DR$2*EXP(- DR$1 * ($B153*_c1+$C153*_c2+$D153*_c3+'Input spectra'!$Y152))</f>
        <v>0</v>
      </c>
      <c r="DS153">
        <f>DS$2*EXP(- DS$1 * ($B153*_c1+$C153*_c2+$D153*_c3+'Input spectra'!$Y152))</f>
        <v>0</v>
      </c>
      <c r="DT153">
        <f>DT$2*EXP(- DT$1 * ($B153*_c1+$C153*_c2+$D153*_c3+'Input spectra'!$Y152))</f>
        <v>0</v>
      </c>
      <c r="DU153">
        <f>DU$2*EXP(- DU$1 * ($B153*_c1+$C153*_c2+$D153*_c3+'Input spectra'!$Y152))</f>
        <v>0</v>
      </c>
      <c r="DV153">
        <f>DV$2*EXP(- DV$1 * ($B153*_c1+$C153*_c2+$D153*_c3+'Input spectra'!$Y152))</f>
        <v>0</v>
      </c>
      <c r="DW153">
        <f>DW$2*EXP(- DW$1 * ($B153*_c1+$C153*_c2+$D153*_c3+'Input spectra'!$Y152))</f>
        <v>0</v>
      </c>
      <c r="DX153">
        <f>DX$2*EXP(- DX$1 * ($B153*_c1+$C153*_c2+$D153*_c3+'Input spectra'!$Y152))</f>
        <v>0</v>
      </c>
      <c r="DY153">
        <f>DY$2*EXP(- DY$1 * ($B153*_c1+$C153*_c2+$D153*_c3+'Input spectra'!$Y152))</f>
        <v>0</v>
      </c>
      <c r="DZ153">
        <f>DZ$2*EXP(- DZ$1 * ($B153*_c1+$C153*_c2+$D153*_c3+'Input spectra'!$Y152))</f>
        <v>0</v>
      </c>
      <c r="EA153">
        <f>EA$2*EXP(- EA$1 * ($B153*_c1+$C153*_c2+$D153*_c3+'Input spectra'!$Y152))</f>
        <v>0</v>
      </c>
      <c r="EB153">
        <f>EB$2*EXP(- EB$1 * ($B153*_c1+$C153*_c2+$D153*_c3+'Input spectra'!$Y152))</f>
        <v>0</v>
      </c>
      <c r="EC153">
        <f>EC$2*EXP(- EC$1 * ($B153*_c1+$C153*_c2+$D153*_c3+'Input spectra'!$Y152))</f>
        <v>0</v>
      </c>
      <c r="ED153">
        <f>ED$2*EXP(- ED$1 * ($B153*_c1+$C153*_c2+$D153*_c3+'Input spectra'!$Y152))</f>
        <v>0</v>
      </c>
      <c r="EE153">
        <f>EE$2*EXP(- EE$1 * ($B153*_c1+$C153*_c2+$D153*_c3+'Input spectra'!$Y152))</f>
        <v>0</v>
      </c>
      <c r="EF153">
        <f>EF$2*EXP(- EF$1 * ($B153*_c1+$C153*_c2+$D153*_c3+'Input spectra'!$Y152))</f>
        <v>0</v>
      </c>
      <c r="EG153">
        <f>EG$2*EXP(- EG$1 * ($B153*_c1+$C153*_c2+$D153*_c3+'Input spectra'!$Y152))</f>
        <v>0</v>
      </c>
      <c r="EH153">
        <f>EH$2*EXP(- EH$1 * ($B153*_c1+$C153*_c2+$D153*_c3+'Input spectra'!$Y152))</f>
        <v>0</v>
      </c>
      <c r="EI153">
        <f>EI$2*EXP(- EI$1 * ($B153*_c1+$C153*_c2+$D153*_c3+'Input spectra'!$Y152))</f>
        <v>0</v>
      </c>
      <c r="EJ153">
        <f>EJ$2*EXP(- EJ$1 * ($B153*_c1+$C153*_c2+$D153*_c3+'Input spectra'!$Y152))</f>
        <v>0</v>
      </c>
      <c r="EK153">
        <f>EK$2*EXP(- EK$1 * ($B153*_c1+$C153*_c2+$D153*_c3+'Input spectra'!$Y152))</f>
        <v>0</v>
      </c>
      <c r="EL153">
        <f>EL$2*EXP(- EL$1 * ($B153*_c1+$C153*_c2+$D153*_c3+'Input spectra'!$Y152))</f>
        <v>0</v>
      </c>
      <c r="EM153">
        <f>EM$2*EXP(- EM$1 * ($B153*_c1+$C153*_c2+$D153*_c3+'Input spectra'!$Y152))</f>
        <v>0</v>
      </c>
      <c r="EN153">
        <f>EN$2*EXP(- EN$1 * ($B153*_c1+$C153*_c2+$D153*_c3+'Input spectra'!$Y152))</f>
        <v>0</v>
      </c>
      <c r="EO153">
        <f>EO$2*EXP(- EO$1 * ($B153*_c1+$C153*_c2+$D153*_c3+'Input spectra'!$Y152))</f>
        <v>0</v>
      </c>
      <c r="EP153">
        <f>EP$2*EXP(- EP$1 * ($B153*_c1+$C153*_c2+$D153*_c3+'Input spectra'!$Y152))</f>
        <v>0</v>
      </c>
      <c r="EQ153">
        <f>EQ$2*EXP(- EQ$1 * ($B153*_c1+$C153*_c2+$D153*_c3+'Input spectra'!$Y152))</f>
        <v>0</v>
      </c>
      <c r="ER153">
        <f>ER$2*EXP(- ER$1 * ($B153*_c1+$C153*_c2+$D153*_c3+'Input spectra'!$Y152))</f>
        <v>0</v>
      </c>
      <c r="ES153">
        <f>ES$2*EXP(- ES$1 * ($B153*_c1+$C153*_c2+$D153*_c3+'Input spectra'!$Y152))</f>
        <v>0</v>
      </c>
      <c r="ET153">
        <f>ET$2*EXP(- ET$1 * ($B153*_c1+$C153*_c2+$D153*_c3+'Input spectra'!$Y152))</f>
        <v>0</v>
      </c>
      <c r="EU153">
        <f>EU$2*EXP(- EU$1 * ($B153*_c1+$C153*_c2+$D153*_c3+'Input spectra'!$Y152))</f>
        <v>0</v>
      </c>
      <c r="EV153">
        <f>EV$2*EXP(- EV$1 * ($B153*_c1+$C153*_c2+$D153*_c3+'Input spectra'!$Y152))</f>
        <v>0</v>
      </c>
      <c r="EW153">
        <f>EW$2*EXP(- EW$1 * ($B153*_c1+$C153*_c2+$D153*_c3+'Input spectra'!$Y152))</f>
        <v>0</v>
      </c>
      <c r="EX153">
        <f>EX$2*EXP(- EX$1 * ($B153*_c1+$C153*_c2+$D153*_c3+'Input spectra'!$Y152))</f>
        <v>0</v>
      </c>
      <c r="EY153">
        <f>EY$2*EXP(- EY$1 * ($B153*_c1+$C153*_c2+$D153*_c3+'Input spectra'!$Y152))</f>
        <v>0</v>
      </c>
      <c r="FA153">
        <f t="shared" si="2"/>
        <v>0.88148634528131731</v>
      </c>
      <c r="FD153">
        <f>(1-EXP(-($B153*_c1+$C153*_c2+$D153*_c3+'Input spectra'!$Y152)*_t))/2</f>
        <v>1.0957252740555867E-2</v>
      </c>
      <c r="FE153">
        <f>LN(1-FD153)/(-($B153*_c1+$C153*_c2+$D153*_c3+'Input spectra'!$Y152))</f>
        <v>0.24861514113950509</v>
      </c>
    </row>
    <row r="154" spans="1:161" x14ac:dyDescent="0.25">
      <c r="A154">
        <v>1035</v>
      </c>
      <c r="B154">
        <f>'Input spectra'!B153</f>
        <v>0</v>
      </c>
      <c r="C154">
        <f>'Input spectra'!D153</f>
        <v>0</v>
      </c>
      <c r="D154">
        <f>'Input spectra'!F153</f>
        <v>0</v>
      </c>
      <c r="E154">
        <f>E$2*EXP(- E$1 * ($B154*_c1+$C154*_c2+$D154*_c3+'Input spectra'!$Y153))</f>
        <v>2.0653927966864227E-2</v>
      </c>
      <c r="F154">
        <f>F$2*EXP(- F$1 * ($B154*_c1+$C154*_c2+$D154*_c3+'Input spectra'!$Y153))</f>
        <v>2.0412958618197724E-2</v>
      </c>
      <c r="G154">
        <f>G$2*EXP(- G$1 * ($B154*_c1+$C154*_c2+$D154*_c3+'Input spectra'!$Y153))</f>
        <v>2.0173714918695837E-2</v>
      </c>
      <c r="H154">
        <f>H$2*EXP(- H$1 * ($B154*_c1+$C154*_c2+$D154*_c3+'Input spectra'!$Y153))</f>
        <v>1.9936186325781188E-2</v>
      </c>
      <c r="I154">
        <f>I$2*EXP(- I$1 * ($B154*_c1+$C154*_c2+$D154*_c3+'Input spectra'!$Y153))</f>
        <v>1.9700362356340009E-2</v>
      </c>
      <c r="J154">
        <f>J$2*EXP(- J$1 * ($B154*_c1+$C154*_c2+$D154*_c3+'Input spectra'!$Y153))</f>
        <v>1.946623258640252E-2</v>
      </c>
      <c r="K154">
        <f>K$2*EXP(- K$1 * ($B154*_c1+$C154*_c2+$D154*_c3+'Input spectra'!$Y153))</f>
        <v>1.9233786650824997E-2</v>
      </c>
      <c r="L154">
        <f>L$2*EXP(- L$1 * ($B154*_c1+$C154*_c2+$D154*_c3+'Input spectra'!$Y153))</f>
        <v>1.9003014242973459E-2</v>
      </c>
      <c r="M154">
        <f>M$2*EXP(- M$1 * ($B154*_c1+$C154*_c2+$D154*_c3+'Input spectra'!$Y153))</f>
        <v>1.8773905114409066E-2</v>
      </c>
      <c r="N154">
        <f>N$2*EXP(- N$1 * ($B154*_c1+$C154*_c2+$D154*_c3+'Input spectra'!$Y153))</f>
        <v>1.8546449074575068E-2</v>
      </c>
      <c r="O154">
        <f>O$2*EXP(- O$1 * ($B154*_c1+$C154*_c2+$D154*_c3+'Input spectra'!$Y153))</f>
        <v>1.8320635990485477E-2</v>
      </c>
      <c r="P154">
        <f>P$2*EXP(- P$1 * ($B154*_c1+$C154*_c2+$D154*_c3+'Input spectra'!$Y153))</f>
        <v>1.8096455786415264E-2</v>
      </c>
      <c r="Q154">
        <f>Q$2*EXP(- Q$1 * ($B154*_c1+$C154*_c2+$D154*_c3+'Input spectra'!$Y153))</f>
        <v>1.787389844359227E-2</v>
      </c>
      <c r="R154">
        <f>R$2*EXP(- R$1 * ($B154*_c1+$C154*_c2+$D154*_c3+'Input spectra'!$Y153))</f>
        <v>1.7652953999890631E-2</v>
      </c>
      <c r="S154">
        <f>S$2*EXP(- S$1 * ($B154*_c1+$C154*_c2+$D154*_c3+'Input spectra'!$Y153))</f>
        <v>1.7433612549525853E-2</v>
      </c>
      <c r="T154">
        <f>T$2*EXP(- T$1 * ($B154*_c1+$C154*_c2+$D154*_c3+'Input spectra'!$Y153))</f>
        <v>1.7215864242751473E-2</v>
      </c>
      <c r="U154">
        <f>U$2*EXP(- U$1 * ($B154*_c1+$C154*_c2+$D154*_c3+'Input spectra'!$Y153))</f>
        <v>1.6999699285557276E-2</v>
      </c>
      <c r="V154">
        <f>V$2*EXP(- V$1 * ($B154*_c1+$C154*_c2+$D154*_c3+'Input spectra'!$Y153))</f>
        <v>1.678510793936909E-2</v>
      </c>
      <c r="W154">
        <f>W$2*EXP(- W$1 * ($B154*_c1+$C154*_c2+$D154*_c3+'Input spectra'!$Y153))</f>
        <v>1.6572080520750185E-2</v>
      </c>
      <c r="X154">
        <f>X$2*EXP(- X$1 * ($B154*_c1+$C154*_c2+$D154*_c3+'Input spectra'!$Y153))</f>
        <v>1.6360607401104163E-2</v>
      </c>
      <c r="Y154">
        <f>Y$2*EXP(- Y$1 * ($B154*_c1+$C154*_c2+$D154*_c3+'Input spectra'!$Y153))</f>
        <v>1.6150679006379457E-2</v>
      </c>
      <c r="Z154">
        <f>Z$2*EXP(- Z$1 * ($B154*_c1+$C154*_c2+$D154*_c3+'Input spectra'!$Y153))</f>
        <v>1.5942285816775315E-2</v>
      </c>
      <c r="AA154">
        <f>AA$2*EXP(- AA$1 * ($B154*_c1+$C154*_c2+$D154*_c3+'Input spectra'!$Y153))</f>
        <v>1.5735418366449382E-2</v>
      </c>
      <c r="AB154">
        <f>AB$2*EXP(- AB$1 * ($B154*_c1+$C154*_c2+$D154*_c3+'Input spectra'!$Y153))</f>
        <v>1.5530067243226742E-2</v>
      </c>
      <c r="AC154">
        <f>AC$2*EXP(- AC$1 * ($B154*_c1+$C154*_c2+$D154*_c3+'Input spectra'!$Y153))</f>
        <v>1.532622308831052E-2</v>
      </c>
      <c r="AD154">
        <f>AD$2*EXP(- AD$1 * ($B154*_c1+$C154*_c2+$D154*_c3+'Input spectra'!$Y153))</f>
        <v>1.5123876595993983E-2</v>
      </c>
      <c r="AE154">
        <f>AE$2*EXP(- AE$1 * ($B154*_c1+$C154*_c2+$D154*_c3+'Input spectra'!$Y153))</f>
        <v>1.4923018513374124E-2</v>
      </c>
      <c r="AF154">
        <f>AF$2*EXP(- AF$1 * ($B154*_c1+$C154*_c2+$D154*_c3+'Input spectra'!$Y153))</f>
        <v>1.4723639640066779E-2</v>
      </c>
      <c r="AG154">
        <f>AG$2*EXP(- AG$1 * ($B154*_c1+$C154*_c2+$D154*_c3+'Input spectra'!$Y153))</f>
        <v>1.4525730827923194E-2</v>
      </c>
      <c r="AH154">
        <f>AH$2*EXP(- AH$1 * ($B154*_c1+$C154*_c2+$D154*_c3+'Input spectra'!$Y153))</f>
        <v>1.4329282980748079E-2</v>
      </c>
      <c r="AI154">
        <f>AI$2*EXP(- AI$1 * ($B154*_c1+$C154*_c2+$D154*_c3+'Input spectra'!$Y153))</f>
        <v>1.4134287054019154E-2</v>
      </c>
      <c r="AJ154">
        <f>AJ$2*EXP(- AJ$1 * ($B154*_c1+$C154*_c2+$D154*_c3+'Input spectra'!$Y153))</f>
        <v>1.3940734054608144E-2</v>
      </c>
      <c r="AK154">
        <f>AK$2*EXP(- AK$1 * ($B154*_c1+$C154*_c2+$D154*_c3+'Input spectra'!$Y153))</f>
        <v>1.3748615040503218E-2</v>
      </c>
      <c r="AL154">
        <f>AL$2*EXP(- AL$1 * ($B154*_c1+$C154*_c2+$D154*_c3+'Input spectra'!$Y153))</f>
        <v>1.3557921120532893E-2</v>
      </c>
      <c r="AM154">
        <f>AM$2*EXP(- AM$1 * ($B154*_c1+$C154*_c2+$D154*_c3+'Input spectra'!$Y153))</f>
        <v>1.3368643454091394E-2</v>
      </c>
      <c r="AN154">
        <f>AN$2*EXP(- AN$1 * ($B154*_c1+$C154*_c2+$D154*_c3+'Input spectra'!$Y153))</f>
        <v>1.3180773250865412E-2</v>
      </c>
      <c r="AO154">
        <f>AO$2*EXP(- AO$1 * ($B154*_c1+$C154*_c2+$D154*_c3+'Input spectra'!$Y153))</f>
        <v>1.2994301770562312E-2</v>
      </c>
      <c r="AP154">
        <f>AP$2*EXP(- AP$1 * ($B154*_c1+$C154*_c2+$D154*_c3+'Input spectra'!$Y153))</f>
        <v>1.2809220322639769E-2</v>
      </c>
      <c r="AQ154">
        <f>AQ$2*EXP(- AQ$1 * ($B154*_c1+$C154*_c2+$D154*_c3+'Input spectra'!$Y153))</f>
        <v>1.2625520266036791E-2</v>
      </c>
      <c r="AR154">
        <f>AR$2*EXP(- AR$1 * ($B154*_c1+$C154*_c2+$D154*_c3+'Input spectra'!$Y153))</f>
        <v>1.2443193008906164E-2</v>
      </c>
      <c r="AS154">
        <f>AS$2*EXP(- AS$1 * ($B154*_c1+$C154*_c2+$D154*_c3+'Input spectra'!$Y153))</f>
        <v>1.22622300083483E-2</v>
      </c>
      <c r="AT154">
        <f>AT$2*EXP(- AT$1 * ($B154*_c1+$C154*_c2+$D154*_c3+'Input spectra'!$Y153))</f>
        <v>1.2082622770146467E-2</v>
      </c>
      <c r="AU154">
        <f>AU$2*EXP(- AU$1 * ($B154*_c1+$C154*_c2+$D154*_c3+'Input spectra'!$Y153))</f>
        <v>1.1904362848503382E-2</v>
      </c>
      <c r="AV154">
        <f>AV$2*EXP(- AV$1 * ($B154*_c1+$C154*_c2+$D154*_c3+'Input spectra'!$Y153))</f>
        <v>1.1727441845779245E-2</v>
      </c>
      <c r="AW154">
        <f>AW$2*EXP(- AW$1 * ($B154*_c1+$C154*_c2+$D154*_c3+'Input spectra'!$Y153))</f>
        <v>1.1551851412231062E-2</v>
      </c>
      <c r="AX154">
        <f>AX$2*EXP(- AX$1 * ($B154*_c1+$C154*_c2+$D154*_c3+'Input spectra'!$Y153))</f>
        <v>1.1377583245753392E-2</v>
      </c>
      <c r="AY154">
        <f>AY$2*EXP(- AY$1 * ($B154*_c1+$C154*_c2+$D154*_c3+'Input spectra'!$Y153))</f>
        <v>1.0114380908762988E-2</v>
      </c>
      <c r="AZ154">
        <f>AZ$2*EXP(- AZ$1 * ($B154*_c1+$C154*_c2+$D154*_c3+'Input spectra'!$Y153))</f>
        <v>8.6428858126339561E-3</v>
      </c>
      <c r="BA154">
        <f>BA$2*EXP(- BA$1 * ($B154*_c1+$C154*_c2+$D154*_c3+'Input spectra'!$Y153))</f>
        <v>7.7806037916170138E-3</v>
      </c>
      <c r="BB154">
        <f>BB$2*EXP(- BB$1 * ($B154*_c1+$C154*_c2+$D154*_c3+'Input spectra'!$Y153))</f>
        <v>7.1275391761820434E-3</v>
      </c>
      <c r="BC154">
        <f>BC$2*EXP(- BC$1 * ($B154*_c1+$C154*_c2+$D154*_c3+'Input spectra'!$Y153))</f>
        <v>6.5939698795157509E-3</v>
      </c>
      <c r="BD154">
        <f>BD$2*EXP(- BD$1 * ($B154*_c1+$C154*_c2+$D154*_c3+'Input spectra'!$Y153))</f>
        <v>6.1410097115433522E-3</v>
      </c>
      <c r="BE154">
        <f>BE$2*EXP(- BE$1 * ($B154*_c1+$C154*_c2+$D154*_c3+'Input spectra'!$Y153))</f>
        <v>5.7473542284363511E-3</v>
      </c>
      <c r="BF154">
        <f>BF$2*EXP(- BF$1 * ($B154*_c1+$C154*_c2+$D154*_c3+'Input spectra'!$Y153))</f>
        <v>5.3997239660367614E-3</v>
      </c>
      <c r="BG154">
        <f>BG$2*EXP(- BG$1 * ($B154*_c1+$C154*_c2+$D154*_c3+'Input spectra'!$Y153))</f>
        <v>5.0891286815377117E-3</v>
      </c>
      <c r="BH154">
        <f>BH$2*EXP(- BH$1 * ($B154*_c1+$C154*_c2+$D154*_c3+'Input spectra'!$Y153))</f>
        <v>4.8091215970977423E-3</v>
      </c>
      <c r="BI154">
        <f>BI$2*EXP(- BI$1 * ($B154*_c1+$C154*_c2+$D154*_c3+'Input spectra'!$Y153))</f>
        <v>4.5548800960669572E-3</v>
      </c>
      <c r="BJ154">
        <f>BJ$2*EXP(- BJ$1 * ($B154*_c1+$C154*_c2+$D154*_c3+'Input spectra'!$Y153))</f>
        <v>4.3226779558313572E-3</v>
      </c>
      <c r="BK154">
        <f>BK$2*EXP(- BK$1 * ($B154*_c1+$C154*_c2+$D154*_c3+'Input spectra'!$Y153))</f>
        <v>4.109561794261773E-3</v>
      </c>
      <c r="BL154">
        <f>BL$2*EXP(- BL$1 * ($B154*_c1+$C154*_c2+$D154*_c3+'Input spectra'!$Y153))</f>
        <v>3.9131421784520662E-3</v>
      </c>
      <c r="BM154">
        <f>BM$2*EXP(- BM$1 * ($B154*_c1+$C154*_c2+$D154*_c3+'Input spectra'!$Y153))</f>
        <v>3.7314529960801417E-3</v>
      </c>
      <c r="BN154">
        <f>BN$2*EXP(- BN$1 * ($B154*_c1+$C154*_c2+$D154*_c3+'Input spectra'!$Y153))</f>
        <v>3.5628534519170966E-3</v>
      </c>
      <c r="BO154">
        <f>BO$2*EXP(- BO$1 * ($B154*_c1+$C154*_c2+$D154*_c3+'Input spectra'!$Y153))</f>
        <v>3.4059577580069062E-3</v>
      </c>
      <c r="BP154">
        <f>BP$2*EXP(- BP$1 * ($B154*_c1+$C154*_c2+$D154*_c3+'Input spectra'!$Y153))</f>
        <v>3.2595834301682404E-3</v>
      </c>
      <c r="BQ154">
        <f>BQ$2*EXP(- BQ$1 * ($B154*_c1+$C154*_c2+$D154*_c3+'Input spectra'!$Y153))</f>
        <v>3.1227124497302142E-3</v>
      </c>
      <c r="BR154">
        <f>BR$2*EXP(- BR$1 * ($B154*_c1+$C154*_c2+$D154*_c3+'Input spectra'!$Y153))</f>
        <v>2.9944615450188243E-3</v>
      </c>
      <c r="BS154">
        <f>BS$2*EXP(- BS$1 * ($B154*_c1+$C154*_c2+$D154*_c3+'Input spectra'!$Y153))</f>
        <v>2.8740590797706775E-3</v>
      </c>
      <c r="BT154">
        <f>BT$2*EXP(- BT$1 * ($B154*_c1+$C154*_c2+$D154*_c3+'Input spectra'!$Y153))</f>
        <v>2.7608268207426662E-3</v>
      </c>
      <c r="BU154">
        <f>BU$2*EXP(- BU$1 * ($B154*_c1+$C154*_c2+$D154*_c3+'Input spectra'!$Y153))</f>
        <v>2.6541653704950092E-3</v>
      </c>
      <c r="BV154">
        <f>BV$2*EXP(- BV$1 * ($B154*_c1+$C154*_c2+$D154*_c3+'Input spectra'!$Y153))</f>
        <v>2.5535423956089742E-3</v>
      </c>
      <c r="BW154">
        <f>BW$2*EXP(- BW$1 * ($B154*_c1+$C154*_c2+$D154*_c3+'Input spectra'!$Y153))</f>
        <v>2.4584830163306252E-3</v>
      </c>
      <c r="BX154">
        <f>BX$2*EXP(- BX$1 * ($B154*_c1+$C154*_c2+$D154*_c3+'Input spectra'!$Y153))</f>
        <v>2.3685618881737858E-3</v>
      </c>
      <c r="BY154">
        <f>BY$2*EXP(- BY$1 * ($B154*_c1+$C154*_c2+$D154*_c3+'Input spectra'!$Y153))</f>
        <v>2.2833966228846757E-3</v>
      </c>
      <c r="BZ154">
        <f>BZ$2*EXP(- BZ$1 * ($B154*_c1+$C154*_c2+$D154*_c3+'Input spectra'!$Y153))</f>
        <v>2.2026422805030833E-3</v>
      </c>
      <c r="CA154">
        <f>CA$2*EXP(- CA$1 * ($B154*_c1+$C154*_c2+$D154*_c3+'Input spectra'!$Y153))</f>
        <v>2.1259867259940815E-3</v>
      </c>
      <c r="CB154">
        <f>CB$2*EXP(- CB$1 * ($B154*_c1+$C154*_c2+$D154*_c3+'Input spectra'!$Y153))</f>
        <v>2.0531466897246438E-3</v>
      </c>
      <c r="CC154">
        <f>CC$2*EXP(- CC$1 * ($B154*_c1+$C154*_c2+$D154*_c3+'Input spectra'!$Y153))</f>
        <v>1.9838644054517248E-3</v>
      </c>
      <c r="CD154">
        <f>CD$2*EXP(- CD$1 * ($B154*_c1+$C154*_c2+$D154*_c3+'Input spectra'!$Y153))</f>
        <v>1.917904725605143E-3</v>
      </c>
      <c r="CE154">
        <f>CE$2*EXP(- CE$1 * ($B154*_c1+$C154*_c2+$D154*_c3+'Input spectra'!$Y153))</f>
        <v>1.8550526336880882E-3</v>
      </c>
      <c r="CF154">
        <f>CF$2*EXP(- CF$1 * ($B154*_c1+$C154*_c2+$D154*_c3+'Input spectra'!$Y153))</f>
        <v>1.7951110891429964E-3</v>
      </c>
      <c r="CG154">
        <f>CG$2*EXP(- CG$1 * ($B154*_c1+$C154*_c2+$D154*_c3+'Input spectra'!$Y153))</f>
        <v>1.7378991521660885E-3</v>
      </c>
      <c r="CH154">
        <f>CH$2*EXP(- CH$1 * ($B154*_c1+$C154*_c2+$D154*_c3+'Input spectra'!$Y153))</f>
        <v>1.6832503455193549E-3</v>
      </c>
      <c r="CI154">
        <f>CI$2*EXP(- CI$1 * ($B154*_c1+$C154*_c2+$D154*_c3+'Input spectra'!$Y153))</f>
        <v>1.6310112179875047E-3</v>
      </c>
      <c r="CJ154">
        <f>CJ$2*EXP(- CJ$1 * ($B154*_c1+$C154*_c2+$D154*_c3+'Input spectra'!$Y153))</f>
        <v>1.5810400802077672E-3</v>
      </c>
      <c r="CK154">
        <f>CK$2*EXP(- CK$1 * ($B154*_c1+$C154*_c2+$D154*_c3+'Input spectra'!$Y153))</f>
        <v>1.5332058884993125E-3</v>
      </c>
      <c r="CL154">
        <f>CL$2*EXP(- CL$1 * ($B154*_c1+$C154*_c2+$D154*_c3+'Input spectra'!$Y153))</f>
        <v>1.4873872562913102E-3</v>
      </c>
      <c r="CM154">
        <f>CM$2*EXP(- CM$1 * ($B154*_c1+$C154*_c2+$D154*_c3+'Input spectra'!$Y153))</f>
        <v>1.4434715759891119E-3</v>
      </c>
      <c r="CN154">
        <f>CN$2*EXP(- CN$1 * ($B154*_c1+$C154*_c2+$D154*_c3+'Input spectra'!$Y153))</f>
        <v>1.4013542367765581E-3</v>
      </c>
      <c r="CO154">
        <f>CO$2*EXP(- CO$1 * ($B154*_c1+$C154*_c2+$D154*_c3+'Input spectra'!$Y153))</f>
        <v>1.3609379260452559E-3</v>
      </c>
      <c r="CP154">
        <f>CP$2*EXP(- CP$1 * ($B154*_c1+$C154*_c2+$D154*_c3+'Input spectra'!$Y153))</f>
        <v>1.3221320039595499E-3</v>
      </c>
      <c r="CQ154">
        <f>CQ$2*EXP(- CQ$1 * ($B154*_c1+$C154*_c2+$D154*_c3+'Input spectra'!$Y153))</f>
        <v>1.2848519421802514E-3</v>
      </c>
      <c r="CR154">
        <f>CR$2*EXP(- CR$1 * ($B154*_c1+$C154*_c2+$D154*_c3+'Input spectra'!$Y153))</f>
        <v>1.2490188190373704E-3</v>
      </c>
      <c r="CS154">
        <f>CS$2*EXP(- CS$1 * ($B154*_c1+$C154*_c2+$D154*_c3+'Input spectra'!$Y153))</f>
        <v>8.0417303414030466E-4</v>
      </c>
      <c r="CT154">
        <f>CT$2*EXP(- CT$1 * ($B154*_c1+$C154*_c2+$D154*_c3+'Input spectra'!$Y153))</f>
        <v>5.2232859087886078E-4</v>
      </c>
      <c r="CU154">
        <f>CU$2*EXP(- CU$1 * ($B154*_c1+$C154*_c2+$D154*_c3+'Input spectra'!$Y153))</f>
        <v>3.6173657635010955E-4</v>
      </c>
      <c r="CV154">
        <f>CV$2*EXP(- CV$1 * ($B154*_c1+$C154*_c2+$D154*_c3+'Input spectra'!$Y153))</f>
        <v>2.5164800394394591E-4</v>
      </c>
      <c r="CW154">
        <f>CW$2*EXP(- CW$1 * ($B154*_c1+$C154*_c2+$D154*_c3+'Input spectra'!$Y153))</f>
        <v>1.7182881011402044E-4</v>
      </c>
      <c r="CX154">
        <f>CX$2*EXP(- CX$1 * ($B154*_c1+$C154*_c2+$D154*_c3+'Input spectra'!$Y153))</f>
        <v>1.1295293718218065E-4</v>
      </c>
      <c r="CY154">
        <f>CY$2*EXP(- CY$1 * ($B154*_c1+$C154*_c2+$D154*_c3+'Input spectra'!$Y153))</f>
        <v>6.9756864285043654E-5</v>
      </c>
      <c r="CZ154">
        <f>CZ$2*EXP(- CZ$1 * ($B154*_c1+$C154*_c2+$D154*_c3+'Input spectra'!$Y153))</f>
        <v>3.8899345570451833E-5</v>
      </c>
      <c r="DA154">
        <f>DA$2*EXP(- DA$1 * ($B154*_c1+$C154*_c2+$D154*_c3+'Input spectra'!$Y153))</f>
        <v>1.8087955722565644E-5</v>
      </c>
      <c r="DB154">
        <f>DB$2*EXP(- DB$1 * ($B154*_c1+$C154*_c2+$D154*_c3+'Input spectra'!$Y153))</f>
        <v>5.6602546299584393E-6</v>
      </c>
      <c r="DC154">
        <f>DC$2*EXP(- DC$1 * ($B154*_c1+$C154*_c2+$D154*_c3+'Input spectra'!$Y153))</f>
        <v>3.5955026358734478E-7</v>
      </c>
      <c r="DD154">
        <f>DD$2*EXP(- DD$1 * ($B154*_c1+$C154*_c2+$D154*_c3+'Input spectra'!$Y153))</f>
        <v>0</v>
      </c>
      <c r="DE154">
        <f>DE$2*EXP(- DE$1 * ($B154*_c1+$C154*_c2+$D154*_c3+'Input spectra'!$Y153))</f>
        <v>0</v>
      </c>
      <c r="DF154">
        <f>DF$2*EXP(- DF$1 * ($B154*_c1+$C154*_c2+$D154*_c3+'Input spectra'!$Y153))</f>
        <v>0</v>
      </c>
      <c r="DG154">
        <f>DG$2*EXP(- DG$1 * ($B154*_c1+$C154*_c2+$D154*_c3+'Input spectra'!$Y153))</f>
        <v>0</v>
      </c>
      <c r="DH154">
        <f>DH$2*EXP(- DH$1 * ($B154*_c1+$C154*_c2+$D154*_c3+'Input spectra'!$Y153))</f>
        <v>0</v>
      </c>
      <c r="DI154">
        <f>DI$2*EXP(- DI$1 * ($B154*_c1+$C154*_c2+$D154*_c3+'Input spectra'!$Y153))</f>
        <v>0</v>
      </c>
      <c r="DJ154">
        <f>DJ$2*EXP(- DJ$1 * ($B154*_c1+$C154*_c2+$D154*_c3+'Input spectra'!$Y153))</f>
        <v>0</v>
      </c>
      <c r="DK154">
        <f>DK$2*EXP(- DK$1 * ($B154*_c1+$C154*_c2+$D154*_c3+'Input spectra'!$Y153))</f>
        <v>0</v>
      </c>
      <c r="DL154">
        <f>DL$2*EXP(- DL$1 * ($B154*_c1+$C154*_c2+$D154*_c3+'Input spectra'!$Y153))</f>
        <v>0</v>
      </c>
      <c r="DM154">
        <f>DM$2*EXP(- DM$1 * ($B154*_c1+$C154*_c2+$D154*_c3+'Input spectra'!$Y153))</f>
        <v>0</v>
      </c>
      <c r="DN154">
        <f>DN$2*EXP(- DN$1 * ($B154*_c1+$C154*_c2+$D154*_c3+'Input spectra'!$Y153))</f>
        <v>0</v>
      </c>
      <c r="DO154">
        <f>DO$2*EXP(- DO$1 * ($B154*_c1+$C154*_c2+$D154*_c3+'Input spectra'!$Y153))</f>
        <v>0</v>
      </c>
      <c r="DP154">
        <f>DP$2*EXP(- DP$1 * ($B154*_c1+$C154*_c2+$D154*_c3+'Input spectra'!$Y153))</f>
        <v>0</v>
      </c>
      <c r="DQ154">
        <f>DQ$2*EXP(- DQ$1 * ($B154*_c1+$C154*_c2+$D154*_c3+'Input spectra'!$Y153))</f>
        <v>0</v>
      </c>
      <c r="DR154">
        <f>DR$2*EXP(- DR$1 * ($B154*_c1+$C154*_c2+$D154*_c3+'Input spectra'!$Y153))</f>
        <v>0</v>
      </c>
      <c r="DS154">
        <f>DS$2*EXP(- DS$1 * ($B154*_c1+$C154*_c2+$D154*_c3+'Input spectra'!$Y153))</f>
        <v>0</v>
      </c>
      <c r="DT154">
        <f>DT$2*EXP(- DT$1 * ($B154*_c1+$C154*_c2+$D154*_c3+'Input spectra'!$Y153))</f>
        <v>0</v>
      </c>
      <c r="DU154">
        <f>DU$2*EXP(- DU$1 * ($B154*_c1+$C154*_c2+$D154*_c3+'Input spectra'!$Y153))</f>
        <v>0</v>
      </c>
      <c r="DV154">
        <f>DV$2*EXP(- DV$1 * ($B154*_c1+$C154*_c2+$D154*_c3+'Input spectra'!$Y153))</f>
        <v>0</v>
      </c>
      <c r="DW154">
        <f>DW$2*EXP(- DW$1 * ($B154*_c1+$C154*_c2+$D154*_c3+'Input spectra'!$Y153))</f>
        <v>0</v>
      </c>
      <c r="DX154">
        <f>DX$2*EXP(- DX$1 * ($B154*_c1+$C154*_c2+$D154*_c3+'Input spectra'!$Y153))</f>
        <v>0</v>
      </c>
      <c r="DY154">
        <f>DY$2*EXP(- DY$1 * ($B154*_c1+$C154*_c2+$D154*_c3+'Input spectra'!$Y153))</f>
        <v>0</v>
      </c>
      <c r="DZ154">
        <f>DZ$2*EXP(- DZ$1 * ($B154*_c1+$C154*_c2+$D154*_c3+'Input spectra'!$Y153))</f>
        <v>0</v>
      </c>
      <c r="EA154">
        <f>EA$2*EXP(- EA$1 * ($B154*_c1+$C154*_c2+$D154*_c3+'Input spectra'!$Y153))</f>
        <v>0</v>
      </c>
      <c r="EB154">
        <f>EB$2*EXP(- EB$1 * ($B154*_c1+$C154*_c2+$D154*_c3+'Input spectra'!$Y153))</f>
        <v>0</v>
      </c>
      <c r="EC154">
        <f>EC$2*EXP(- EC$1 * ($B154*_c1+$C154*_c2+$D154*_c3+'Input spectra'!$Y153))</f>
        <v>0</v>
      </c>
      <c r="ED154">
        <f>ED$2*EXP(- ED$1 * ($B154*_c1+$C154*_c2+$D154*_c3+'Input spectra'!$Y153))</f>
        <v>0</v>
      </c>
      <c r="EE154">
        <f>EE$2*EXP(- EE$1 * ($B154*_c1+$C154*_c2+$D154*_c3+'Input spectra'!$Y153))</f>
        <v>0</v>
      </c>
      <c r="EF154">
        <f>EF$2*EXP(- EF$1 * ($B154*_c1+$C154*_c2+$D154*_c3+'Input spectra'!$Y153))</f>
        <v>0</v>
      </c>
      <c r="EG154">
        <f>EG$2*EXP(- EG$1 * ($B154*_c1+$C154*_c2+$D154*_c3+'Input spectra'!$Y153))</f>
        <v>0</v>
      </c>
      <c r="EH154">
        <f>EH$2*EXP(- EH$1 * ($B154*_c1+$C154*_c2+$D154*_c3+'Input spectra'!$Y153))</f>
        <v>0</v>
      </c>
      <c r="EI154">
        <f>EI$2*EXP(- EI$1 * ($B154*_c1+$C154*_c2+$D154*_c3+'Input spectra'!$Y153))</f>
        <v>0</v>
      </c>
      <c r="EJ154">
        <f>EJ$2*EXP(- EJ$1 * ($B154*_c1+$C154*_c2+$D154*_c3+'Input spectra'!$Y153))</f>
        <v>0</v>
      </c>
      <c r="EK154">
        <f>EK$2*EXP(- EK$1 * ($B154*_c1+$C154*_c2+$D154*_c3+'Input spectra'!$Y153))</f>
        <v>0</v>
      </c>
      <c r="EL154">
        <f>EL$2*EXP(- EL$1 * ($B154*_c1+$C154*_c2+$D154*_c3+'Input spectra'!$Y153))</f>
        <v>0</v>
      </c>
      <c r="EM154">
        <f>EM$2*EXP(- EM$1 * ($B154*_c1+$C154*_c2+$D154*_c3+'Input spectra'!$Y153))</f>
        <v>0</v>
      </c>
      <c r="EN154">
        <f>EN$2*EXP(- EN$1 * ($B154*_c1+$C154*_c2+$D154*_c3+'Input spectra'!$Y153))</f>
        <v>0</v>
      </c>
      <c r="EO154">
        <f>EO$2*EXP(- EO$1 * ($B154*_c1+$C154*_c2+$D154*_c3+'Input spectra'!$Y153))</f>
        <v>0</v>
      </c>
      <c r="EP154">
        <f>EP$2*EXP(- EP$1 * ($B154*_c1+$C154*_c2+$D154*_c3+'Input spectra'!$Y153))</f>
        <v>0</v>
      </c>
      <c r="EQ154">
        <f>EQ$2*EXP(- EQ$1 * ($B154*_c1+$C154*_c2+$D154*_c3+'Input spectra'!$Y153))</f>
        <v>0</v>
      </c>
      <c r="ER154">
        <f>ER$2*EXP(- ER$1 * ($B154*_c1+$C154*_c2+$D154*_c3+'Input spectra'!$Y153))</f>
        <v>0</v>
      </c>
      <c r="ES154">
        <f>ES$2*EXP(- ES$1 * ($B154*_c1+$C154*_c2+$D154*_c3+'Input spectra'!$Y153))</f>
        <v>0</v>
      </c>
      <c r="ET154">
        <f>ET$2*EXP(- ET$1 * ($B154*_c1+$C154*_c2+$D154*_c3+'Input spectra'!$Y153))</f>
        <v>0</v>
      </c>
      <c r="EU154">
        <f>EU$2*EXP(- EU$1 * ($B154*_c1+$C154*_c2+$D154*_c3+'Input spectra'!$Y153))</f>
        <v>0</v>
      </c>
      <c r="EV154">
        <f>EV$2*EXP(- EV$1 * ($B154*_c1+$C154*_c2+$D154*_c3+'Input spectra'!$Y153))</f>
        <v>0</v>
      </c>
      <c r="EW154">
        <f>EW$2*EXP(- EW$1 * ($B154*_c1+$C154*_c2+$D154*_c3+'Input spectra'!$Y153))</f>
        <v>0</v>
      </c>
      <c r="EX154">
        <f>EX$2*EXP(- EX$1 * ($B154*_c1+$C154*_c2+$D154*_c3+'Input spectra'!$Y153))</f>
        <v>0</v>
      </c>
      <c r="EY154">
        <f>EY$2*EXP(- EY$1 * ($B154*_c1+$C154*_c2+$D154*_c3+'Input spectra'!$Y153))</f>
        <v>0</v>
      </c>
      <c r="FA154">
        <f t="shared" si="2"/>
        <v>0.8816137150880341</v>
      </c>
      <c r="FD154">
        <f>(1-EXP(-($B154*_c1+$C154*_c2+$D154*_c3+'Input spectra'!$Y153)*_t))/2</f>
        <v>1.0944410960043394E-2</v>
      </c>
      <c r="FE154">
        <f>LN(1-FD154)/(-($B154*_c1+$C154*_c2+$D154*_c3+'Input spectra'!$Y153))</f>
        <v>0.24861678220575439</v>
      </c>
    </row>
    <row r="155" spans="1:161" x14ac:dyDescent="0.25">
      <c r="A155">
        <v>1040</v>
      </c>
      <c r="B155">
        <f>'Input spectra'!B154</f>
        <v>0</v>
      </c>
      <c r="C155">
        <f>'Input spectra'!D154</f>
        <v>0</v>
      </c>
      <c r="D155">
        <f>'Input spectra'!F154</f>
        <v>0</v>
      </c>
      <c r="E155">
        <f>E$2*EXP(- E$1 * ($B155*_c1+$C155*_c2+$D155*_c3+'Input spectra'!$Y154))</f>
        <v>2.0653927966864227E-2</v>
      </c>
      <c r="F155">
        <f>F$2*EXP(- F$1 * ($B155*_c1+$C155*_c2+$D155*_c3+'Input spectra'!$Y154))</f>
        <v>2.0413065821906315E-2</v>
      </c>
      <c r="G155">
        <f>G$2*EXP(- G$1 * ($B155*_c1+$C155*_c2+$D155*_c3+'Input spectra'!$Y154))</f>
        <v>2.0173926813774324E-2</v>
      </c>
      <c r="H155">
        <f>H$2*EXP(- H$1 * ($B155*_c1+$C155*_c2+$D155*_c3+'Input spectra'!$Y154))</f>
        <v>1.9936500426893156E-2</v>
      </c>
      <c r="I155">
        <f>I$2*EXP(- I$1 * ($B155*_c1+$C155*_c2+$D155*_c3+'Input spectra'!$Y154))</f>
        <v>1.9700776204931367E-2</v>
      </c>
      <c r="J155">
        <f>J$2*EXP(- J$1 * ($B155*_c1+$C155*_c2+$D155*_c3+'Input spectra'!$Y154))</f>
        <v>1.9466743750483129E-2</v>
      </c>
      <c r="K155">
        <f>K$2*EXP(- K$1 * ($B155*_c1+$C155*_c2+$D155*_c3+'Input spectra'!$Y154))</f>
        <v>1.9234392724751814E-2</v>
      </c>
      <c r="L155">
        <f>L$2*EXP(- L$1 * ($B155*_c1+$C155*_c2+$D155*_c3+'Input spectra'!$Y154))</f>
        <v>1.9003712847235232E-2</v>
      </c>
      <c r="M155">
        <f>M$2*EXP(- M$1 * ($B155*_c1+$C155*_c2+$D155*_c3+'Input spectra'!$Y154))</f>
        <v>1.8774693895412527E-2</v>
      </c>
      <c r="N155">
        <f>N$2*EXP(- N$1 * ($B155*_c1+$C155*_c2+$D155*_c3+'Input spectra'!$Y154))</f>
        <v>1.8547325704432654E-2</v>
      </c>
      <c r="O155">
        <f>O$2*EXP(- O$1 * ($B155*_c1+$C155*_c2+$D155*_c3+'Input spectra'!$Y154))</f>
        <v>1.8321598166804547E-2</v>
      </c>
      <c r="P155">
        <f>P$2*EXP(- P$1 * ($B155*_c1+$C155*_c2+$D155*_c3+'Input spectra'!$Y154))</f>
        <v>1.8097501232088805E-2</v>
      </c>
      <c r="Q155">
        <f>Q$2*EXP(- Q$1 * ($B155*_c1+$C155*_c2+$D155*_c3+'Input spectra'!$Y154))</f>
        <v>1.7875024906591073E-2</v>
      </c>
      <c r="R155">
        <f>R$2*EXP(- R$1 * ($B155*_c1+$C155*_c2+$D155*_c3+'Input spectra'!$Y154))</f>
        <v>1.765415925305697E-2</v>
      </c>
      <c r="S155">
        <f>S$2*EXP(- S$1 * ($B155*_c1+$C155*_c2+$D155*_c3+'Input spectra'!$Y154))</f>
        <v>1.7434894390368598E-2</v>
      </c>
      <c r="T155">
        <f>T$2*EXP(- T$1 * ($B155*_c1+$C155*_c2+$D155*_c3+'Input spectra'!$Y154))</f>
        <v>1.721722049324266E-2</v>
      </c>
      <c r="U155">
        <f>U$2*EXP(- U$1 * ($B155*_c1+$C155*_c2+$D155*_c3+'Input spectra'!$Y154))</f>
        <v>1.7001127791930141E-2</v>
      </c>
      <c r="V155">
        <f>V$2*EXP(- V$1 * ($B155*_c1+$C155*_c2+$D155*_c3+'Input spectra'!$Y154))</f>
        <v>1.6786606571917509E-2</v>
      </c>
      <c r="W155">
        <f>W$2*EXP(- W$1 * ($B155*_c1+$C155*_c2+$D155*_c3+'Input spectra'!$Y154))</f>
        <v>1.6573647173629556E-2</v>
      </c>
      <c r="X155">
        <f>X$2*EXP(- X$1 * ($B155*_c1+$C155*_c2+$D155*_c3+'Input spectra'!$Y154))</f>
        <v>1.6362239992133702E-2</v>
      </c>
      <c r="Y155">
        <f>Y$2*EXP(- Y$1 * ($B155*_c1+$C155*_c2+$D155*_c3+'Input spectra'!$Y154))</f>
        <v>1.6152375476845889E-2</v>
      </c>
      <c r="Z155">
        <f>Z$2*EXP(- Z$1 * ($B155*_c1+$C155*_c2+$D155*_c3+'Input spectra'!$Y154))</f>
        <v>1.594404413123799E-2</v>
      </c>
      <c r="AA155">
        <f>AA$2*EXP(- AA$1 * ($B155*_c1+$C155*_c2+$D155*_c3+'Input spectra'!$Y154))</f>
        <v>1.5737236512546739E-2</v>
      </c>
      <c r="AB155">
        <f>AB$2*EXP(- AB$1 * ($B155*_c1+$C155*_c2+$D155*_c3+'Input spectra'!$Y154))</f>
        <v>1.5531943231484189E-2</v>
      </c>
      <c r="AC155">
        <f>AC$2*EXP(- AC$1 * ($B155*_c1+$C155*_c2+$D155*_c3+'Input spectra'!$Y154))</f>
        <v>1.5328154951949663E-2</v>
      </c>
      <c r="AD155">
        <f>AD$2*EXP(- AD$1 * ($B155*_c1+$C155*_c2+$D155*_c3+'Input spectra'!$Y154))</f>
        <v>1.5125862390743223E-2</v>
      </c>
      <c r="AE155">
        <f>AE$2*EXP(- AE$1 * ($B155*_c1+$C155*_c2+$D155*_c3+'Input spectra'!$Y154))</f>
        <v>1.4925056317280612E-2</v>
      </c>
      <c r="AF155">
        <f>AF$2*EXP(- AF$1 * ($B155*_c1+$C155*_c2+$D155*_c3+'Input spectra'!$Y154))</f>
        <v>1.4725727553309698E-2</v>
      </c>
      <c r="AG155">
        <f>AG$2*EXP(- AG$1 * ($B155*_c1+$C155*_c2+$D155*_c3+'Input spectra'!$Y154))</f>
        <v>1.45278669726284E-2</v>
      </c>
      <c r="AH155">
        <f>AH$2*EXP(- AH$1 * ($B155*_c1+$C155*_c2+$D155*_c3+'Input spectra'!$Y154))</f>
        <v>1.4331465500804042E-2</v>
      </c>
      <c r="AI155">
        <f>AI$2*EXP(- AI$1 * ($B155*_c1+$C155*_c2+$D155*_c3+'Input spectra'!$Y154))</f>
        <v>1.4136514114894246E-2</v>
      </c>
      <c r="AJ155">
        <f>AJ$2*EXP(- AJ$1 * ($B155*_c1+$C155*_c2+$D155*_c3+'Input spectra'!$Y154))</f>
        <v>1.3943003843169205E-2</v>
      </c>
      <c r="AK155">
        <f>AK$2*EXP(- AK$1 * ($B155*_c1+$C155*_c2+$D155*_c3+'Input spectra'!$Y154))</f>
        <v>1.3750925764835446E-2</v>
      </c>
      <c r="AL155">
        <f>AL$2*EXP(- AL$1 * ($B155*_c1+$C155*_c2+$D155*_c3+'Input spectra'!$Y154))</f>
        <v>1.3560271009761022E-2</v>
      </c>
      <c r="AM155">
        <f>AM$2*EXP(- AM$1 * ($B155*_c1+$C155*_c2+$D155*_c3+'Input spectra'!$Y154))</f>
        <v>1.3371030758202139E-2</v>
      </c>
      <c r="AN155">
        <f>AN$2*EXP(- AN$1 * ($B155*_c1+$C155*_c2+$D155*_c3+'Input spectra'!$Y154))</f>
        <v>1.3183196240531216E-2</v>
      </c>
      <c r="AO155">
        <f>AO$2*EXP(- AO$1 * ($B155*_c1+$C155*_c2+$D155*_c3+'Input spectra'!$Y154))</f>
        <v>1.2996758736966339E-2</v>
      </c>
      <c r="AP155">
        <f>AP$2*EXP(- AP$1 * ($B155*_c1+$C155*_c2+$D155*_c3+'Input spectra'!$Y154))</f>
        <v>1.281170957730216E-2</v>
      </c>
      <c r="AQ155">
        <f>AQ$2*EXP(- AQ$1 * ($B155*_c1+$C155*_c2+$D155*_c3+'Input spectra'!$Y154))</f>
        <v>1.2628040140642184E-2</v>
      </c>
      <c r="AR155">
        <f>AR$2*EXP(- AR$1 * ($B155*_c1+$C155*_c2+$D155*_c3+'Input spectra'!$Y154))</f>
        <v>1.2445741855132437E-2</v>
      </c>
      <c r="AS155">
        <f>AS$2*EXP(- AS$1 * ($B155*_c1+$C155*_c2+$D155*_c3+'Input spectra'!$Y154))</f>
        <v>1.2264806197696558E-2</v>
      </c>
      <c r="AT155">
        <f>AT$2*EXP(- AT$1 * ($B155*_c1+$C155*_c2+$D155*_c3+'Input spectra'!$Y154))</f>
        <v>1.2085224693772259E-2</v>
      </c>
      <c r="AU155">
        <f>AU$2*EXP(- AU$1 * ($B155*_c1+$C155*_c2+$D155*_c3+'Input spectra'!$Y154))</f>
        <v>1.1906988917049128E-2</v>
      </c>
      <c r="AV155">
        <f>AV$2*EXP(- AV$1 * ($B155*_c1+$C155*_c2+$D155*_c3+'Input spectra'!$Y154))</f>
        <v>1.1730090489207876E-2</v>
      </c>
      <c r="AW155">
        <f>AW$2*EXP(- AW$1 * ($B155*_c1+$C155*_c2+$D155*_c3+'Input spectra'!$Y154))</f>
        <v>1.1554521079660868E-2</v>
      </c>
      <c r="AX155">
        <f>AX$2*EXP(- AX$1 * ($B155*_c1+$C155*_c2+$D155*_c3+'Input spectra'!$Y154))</f>
        <v>1.1380272405294056E-2</v>
      </c>
      <c r="AY155">
        <f>AY$2*EXP(- AY$1 * ($B155*_c1+$C155*_c2+$D155*_c3+'Input spectra'!$Y154))</f>
        <v>1.0116824633641903E-2</v>
      </c>
      <c r="AZ155">
        <f>AZ$2*EXP(- AZ$1 * ($B155*_c1+$C155*_c2+$D155*_c3+'Input spectra'!$Y154))</f>
        <v>8.6450194123607223E-3</v>
      </c>
      <c r="BA155">
        <f>BA$2*EXP(- BA$1 * ($B155*_c1+$C155*_c2+$D155*_c3+'Input spectra'!$Y154))</f>
        <v>7.7825653985698256E-3</v>
      </c>
      <c r="BB155">
        <f>BB$2*EXP(- BB$1 * ($B155*_c1+$C155*_c2+$D155*_c3+'Input spectra'!$Y154))</f>
        <v>7.1293735772216876E-3</v>
      </c>
      <c r="BC155">
        <f>BC$2*EXP(- BC$1 * ($B155*_c1+$C155*_c2+$D155*_c3+'Input spectra'!$Y154))</f>
        <v>6.5957015956312629E-3</v>
      </c>
      <c r="BD155">
        <f>BD$2*EXP(- BD$1 * ($B155*_c1+$C155*_c2+$D155*_c3+'Input spectra'!$Y154))</f>
        <v>6.1426547302309399E-3</v>
      </c>
      <c r="BE155">
        <f>BE$2*EXP(- BE$1 * ($B155*_c1+$C155*_c2+$D155*_c3+'Input spectra'!$Y154))</f>
        <v>5.7489239886761396E-3</v>
      </c>
      <c r="BF155">
        <f>BF$2*EXP(- BF$1 * ($B155*_c1+$C155*_c2+$D155*_c3+'Input spectra'!$Y154))</f>
        <v>5.4012271446406083E-3</v>
      </c>
      <c r="BG155">
        <f>BG$2*EXP(- BG$1 * ($B155*_c1+$C155*_c2+$D155*_c3+'Input spectra'!$Y154))</f>
        <v>5.0905721306881398E-3</v>
      </c>
      <c r="BH155">
        <f>BH$2*EXP(- BH$1 * ($B155*_c1+$C155*_c2+$D155*_c3+'Input spectra'!$Y154))</f>
        <v>4.8105108902182234E-3</v>
      </c>
      <c r="BI155">
        <f>BI$2*EXP(- BI$1 * ($B155*_c1+$C155*_c2+$D155*_c3+'Input spectra'!$Y154))</f>
        <v>4.5562198700928582E-3</v>
      </c>
      <c r="BJ155">
        <f>BJ$2*EXP(- BJ$1 * ($B155*_c1+$C155*_c2+$D155*_c3+'Input spectra'!$Y154))</f>
        <v>4.3239721381299447E-3</v>
      </c>
      <c r="BK155">
        <f>BK$2*EXP(- BK$1 * ($B155*_c1+$C155*_c2+$D155*_c3+'Input spectra'!$Y154))</f>
        <v>4.1108137597798237E-3</v>
      </c>
      <c r="BL155">
        <f>BL$2*EXP(- BL$1 * ($B155*_c1+$C155*_c2+$D155*_c3+'Input spectra'!$Y154))</f>
        <v>3.9143548624269815E-3</v>
      </c>
      <c r="BM155">
        <f>BM$2*EXP(- BM$1 * ($B155*_c1+$C155*_c2+$D155*_c3+'Input spectra'!$Y154))</f>
        <v>3.7326289772438015E-3</v>
      </c>
      <c r="BN155">
        <f>BN$2*EXP(- BN$1 * ($B155*_c1+$C155*_c2+$D155*_c3+'Input spectra'!$Y154))</f>
        <v>3.5639950154174025E-3</v>
      </c>
      <c r="BO155">
        <f>BO$2*EXP(- BO$1 * ($B155*_c1+$C155*_c2+$D155*_c3+'Input spectra'!$Y154))</f>
        <v>3.4070669439768084E-3</v>
      </c>
      <c r="BP155">
        <f>BP$2*EXP(- BP$1 * ($B155*_c1+$C155*_c2+$D155*_c3+'Input spectra'!$Y154))</f>
        <v>3.2606620718832477E-3</v>
      </c>
      <c r="BQ155">
        <f>BQ$2*EXP(- BQ$1 * ($B155*_c1+$C155*_c2+$D155*_c3+'Input spectra'!$Y154))</f>
        <v>3.1237622040496339E-3</v>
      </c>
      <c r="BR155">
        <f>BR$2*EXP(- BR$1 * ($B155*_c1+$C155*_c2+$D155*_c3+'Input spectra'!$Y154))</f>
        <v>2.9954839170002524E-3</v>
      </c>
      <c r="BS155">
        <f>BS$2*EXP(- BS$1 * ($B155*_c1+$C155*_c2+$D155*_c3+'Input spectra'!$Y154))</f>
        <v>2.8750554428115128E-3</v>
      </c>
      <c r="BT155">
        <f>BT$2*EXP(- BT$1 * ($B155*_c1+$C155*_c2+$D155*_c3+'Input spectra'!$Y154))</f>
        <v>2.7617984332373043E-3</v>
      </c>
      <c r="BU155">
        <f>BU$2*EXP(- BU$1 * ($B155*_c1+$C155*_c2+$D155*_c3+'Input spectra'!$Y154))</f>
        <v>2.6551133897421957E-3</v>
      </c>
      <c r="BV155">
        <f>BV$2*EXP(- BV$1 * ($B155*_c1+$C155*_c2+$D155*_c3+'Input spectra'!$Y154))</f>
        <v>2.5544678895233247E-3</v>
      </c>
      <c r="BW155">
        <f>BW$2*EXP(- BW$1 * ($B155*_c1+$C155*_c2+$D155*_c3+'Input spectra'!$Y154))</f>
        <v>2.4593869733820152E-3</v>
      </c>
      <c r="BX155">
        <f>BX$2*EXP(- BX$1 * ($B155*_c1+$C155*_c2+$D155*_c3+'Input spectra'!$Y154))</f>
        <v>2.3694452258827014E-3</v>
      </c>
      <c r="BY155">
        <f>BY$2*EXP(- BY$1 * ($B155*_c1+$C155*_c2+$D155*_c3+'Input spectra'!$Y154))</f>
        <v>2.2842601951304823E-3</v>
      </c>
      <c r="BZ155">
        <f>BZ$2*EXP(- BZ$1 * ($B155*_c1+$C155*_c2+$D155*_c3+'Input spectra'!$Y154))</f>
        <v>2.2034868838485661E-3</v>
      </c>
      <c r="CA155">
        <f>CA$2*EXP(- CA$1 * ($B155*_c1+$C155*_c2+$D155*_c3+'Input spectra'!$Y154))</f>
        <v>2.126813105188701E-3</v>
      </c>
      <c r="CB155">
        <f>CB$2*EXP(- CB$1 * ($B155*_c1+$C155*_c2+$D155*_c3+'Input spectra'!$Y154))</f>
        <v>2.053955542517446E-3</v>
      </c>
      <c r="CC155">
        <f>CC$2*EXP(- CC$1 * ($B155*_c1+$C155*_c2+$D155*_c3+'Input spectra'!$Y154))</f>
        <v>1.9846563868202772E-3</v>
      </c>
      <c r="CD155">
        <f>CD$2*EXP(- CD$1 * ($B155*_c1+$C155*_c2+$D155*_c3+'Input spectra'!$Y154))</f>
        <v>1.9186804514875798E-3</v>
      </c>
      <c r="CE155">
        <f>CE$2*EXP(- CE$1 * ($B155*_c1+$C155*_c2+$D155*_c3+'Input spectra'!$Y154))</f>
        <v>1.8558126842900449E-3</v>
      </c>
      <c r="CF155">
        <f>CF$2*EXP(- CF$1 * ($B155*_c1+$C155*_c2+$D155*_c3+'Input spectra'!$Y154))</f>
        <v>1.7958560118789897E-3</v>
      </c>
      <c r="CG155">
        <f>CG$2*EXP(- CG$1 * ($B155*_c1+$C155*_c2+$D155*_c3+'Input spectra'!$Y154))</f>
        <v>1.7386294642850555E-3</v>
      </c>
      <c r="CH155">
        <f>CH$2*EXP(- CH$1 * ($B155*_c1+$C155*_c2+$D155*_c3+'Input spectra'!$Y154))</f>
        <v>1.6839665364560823E-3</v>
      </c>
      <c r="CI155">
        <f>CI$2*EXP(- CI$1 * ($B155*_c1+$C155*_c2+$D155*_c3+'Input spectra'!$Y154))</f>
        <v>1.6317137514751711E-3</v>
      </c>
      <c r="CJ155">
        <f>CJ$2*EXP(- CJ$1 * ($B155*_c1+$C155*_c2+$D155*_c3+'Input spectra'!$Y154))</f>
        <v>1.5817293961814661E-3</v>
      </c>
      <c r="CK155">
        <f>CK$2*EXP(- CK$1 * ($B155*_c1+$C155*_c2+$D155*_c3+'Input spectra'!$Y154))</f>
        <v>1.5338824048160202E-3</v>
      </c>
      <c r="CL155">
        <f>CL$2*EXP(- CL$1 * ($B155*_c1+$C155*_c2+$D155*_c3+'Input spectra'!$Y154))</f>
        <v>1.488051370288084E-3</v>
      </c>
      <c r="CM155">
        <f>CM$2*EXP(- CM$1 * ($B155*_c1+$C155*_c2+$D155*_c3+'Input spectra'!$Y154))</f>
        <v>1.44412366589825E-3</v>
      </c>
      <c r="CN155">
        <f>CN$2*EXP(- CN$1 * ($B155*_c1+$C155*_c2+$D155*_c3+'Input spectra'!$Y154))</f>
        <v>1.4019946630138894E-3</v>
      </c>
      <c r="CO155">
        <f>CO$2*EXP(- CO$1 * ($B155*_c1+$C155*_c2+$D155*_c3+'Input spectra'!$Y154))</f>
        <v>1.3615670323855553E-3</v>
      </c>
      <c r="CP155">
        <f>CP$2*EXP(- CP$1 * ($B155*_c1+$C155*_c2+$D155*_c3+'Input spectra'!$Y154))</f>
        <v>1.3227501186112596E-3</v>
      </c>
      <c r="CQ155">
        <f>CQ$2*EXP(- CQ$1 * ($B155*_c1+$C155*_c2+$D155*_c3+'Input spectra'!$Y154))</f>
        <v>1.28545937877012E-3</v>
      </c>
      <c r="CR155">
        <f>CR$2*EXP(- CR$1 * ($B155*_c1+$C155*_c2+$D155*_c3+'Input spectra'!$Y154))</f>
        <v>1.2496158775143046E-3</v>
      </c>
      <c r="CS155">
        <f>CS$2*EXP(- CS$1 * ($B155*_c1+$C155*_c2+$D155*_c3+'Input spectra'!$Y154))</f>
        <v>8.0456167187709907E-4</v>
      </c>
      <c r="CT155">
        <f>CT$2*EXP(- CT$1 * ($B155*_c1+$C155*_c2+$D155*_c3+'Input spectra'!$Y154))</f>
        <v>5.2258376435072428E-4</v>
      </c>
      <c r="CU155">
        <f>CU$2*EXP(- CU$1 * ($B155*_c1+$C155*_c2+$D155*_c3+'Input spectra'!$Y154))</f>
        <v>3.6191519639470029E-4</v>
      </c>
      <c r="CV155">
        <f>CV$2*EXP(- CV$1 * ($B155*_c1+$C155*_c2+$D155*_c3+'Input spectra'!$Y154))</f>
        <v>2.5177358616266908E-4</v>
      </c>
      <c r="CW155">
        <f>CW$2*EXP(- CW$1 * ($B155*_c1+$C155*_c2+$D155*_c3+'Input spectra'!$Y154))</f>
        <v>1.7191546227795452E-4</v>
      </c>
      <c r="CX155">
        <f>CX$2*EXP(- CX$1 * ($B155*_c1+$C155*_c2+$D155*_c3+'Input spectra'!$Y154))</f>
        <v>1.130104921214933E-4</v>
      </c>
      <c r="CY155">
        <f>CY$2*EXP(- CY$1 * ($B155*_c1+$C155*_c2+$D155*_c3+'Input spectra'!$Y154))</f>
        <v>6.9792775285426378E-5</v>
      </c>
      <c r="CZ155">
        <f>CZ$2*EXP(- CZ$1 * ($B155*_c1+$C155*_c2+$D155*_c3+'Input spectra'!$Y154))</f>
        <v>3.8919575441199443E-5</v>
      </c>
      <c r="DA155">
        <f>DA$2*EXP(- DA$1 * ($B155*_c1+$C155*_c2+$D155*_c3+'Input spectra'!$Y154))</f>
        <v>1.8097457530448362E-5</v>
      </c>
      <c r="DB155">
        <f>DB$2*EXP(- DB$1 * ($B155*_c1+$C155*_c2+$D155*_c3+'Input spectra'!$Y154))</f>
        <v>5.6632577676300488E-6</v>
      </c>
      <c r="DC155">
        <f>DC$2*EXP(- DC$1 * ($B155*_c1+$C155*_c2+$D155*_c3+'Input spectra'!$Y154))</f>
        <v>3.5974291793895996E-7</v>
      </c>
      <c r="DD155">
        <f>DD$2*EXP(- DD$1 * ($B155*_c1+$C155*_c2+$D155*_c3+'Input spectra'!$Y154))</f>
        <v>0</v>
      </c>
      <c r="DE155">
        <f>DE$2*EXP(- DE$1 * ($B155*_c1+$C155*_c2+$D155*_c3+'Input spectra'!$Y154))</f>
        <v>0</v>
      </c>
      <c r="DF155">
        <f>DF$2*EXP(- DF$1 * ($B155*_c1+$C155*_c2+$D155*_c3+'Input spectra'!$Y154))</f>
        <v>0</v>
      </c>
      <c r="DG155">
        <f>DG$2*EXP(- DG$1 * ($B155*_c1+$C155*_c2+$D155*_c3+'Input spectra'!$Y154))</f>
        <v>0</v>
      </c>
      <c r="DH155">
        <f>DH$2*EXP(- DH$1 * ($B155*_c1+$C155*_c2+$D155*_c3+'Input spectra'!$Y154))</f>
        <v>0</v>
      </c>
      <c r="DI155">
        <f>DI$2*EXP(- DI$1 * ($B155*_c1+$C155*_c2+$D155*_c3+'Input spectra'!$Y154))</f>
        <v>0</v>
      </c>
      <c r="DJ155">
        <f>DJ$2*EXP(- DJ$1 * ($B155*_c1+$C155*_c2+$D155*_c3+'Input spectra'!$Y154))</f>
        <v>0</v>
      </c>
      <c r="DK155">
        <f>DK$2*EXP(- DK$1 * ($B155*_c1+$C155*_c2+$D155*_c3+'Input spectra'!$Y154))</f>
        <v>0</v>
      </c>
      <c r="DL155">
        <f>DL$2*EXP(- DL$1 * ($B155*_c1+$C155*_c2+$D155*_c3+'Input spectra'!$Y154))</f>
        <v>0</v>
      </c>
      <c r="DM155">
        <f>DM$2*EXP(- DM$1 * ($B155*_c1+$C155*_c2+$D155*_c3+'Input spectra'!$Y154))</f>
        <v>0</v>
      </c>
      <c r="DN155">
        <f>DN$2*EXP(- DN$1 * ($B155*_c1+$C155*_c2+$D155*_c3+'Input spectra'!$Y154))</f>
        <v>0</v>
      </c>
      <c r="DO155">
        <f>DO$2*EXP(- DO$1 * ($B155*_c1+$C155*_c2+$D155*_c3+'Input spectra'!$Y154))</f>
        <v>0</v>
      </c>
      <c r="DP155">
        <f>DP$2*EXP(- DP$1 * ($B155*_c1+$C155*_c2+$D155*_c3+'Input spectra'!$Y154))</f>
        <v>0</v>
      </c>
      <c r="DQ155">
        <f>DQ$2*EXP(- DQ$1 * ($B155*_c1+$C155*_c2+$D155*_c3+'Input spectra'!$Y154))</f>
        <v>0</v>
      </c>
      <c r="DR155">
        <f>DR$2*EXP(- DR$1 * ($B155*_c1+$C155*_c2+$D155*_c3+'Input spectra'!$Y154))</f>
        <v>0</v>
      </c>
      <c r="DS155">
        <f>DS$2*EXP(- DS$1 * ($B155*_c1+$C155*_c2+$D155*_c3+'Input spectra'!$Y154))</f>
        <v>0</v>
      </c>
      <c r="DT155">
        <f>DT$2*EXP(- DT$1 * ($B155*_c1+$C155*_c2+$D155*_c3+'Input spectra'!$Y154))</f>
        <v>0</v>
      </c>
      <c r="DU155">
        <f>DU$2*EXP(- DU$1 * ($B155*_c1+$C155*_c2+$D155*_c3+'Input spectra'!$Y154))</f>
        <v>0</v>
      </c>
      <c r="DV155">
        <f>DV$2*EXP(- DV$1 * ($B155*_c1+$C155*_c2+$D155*_c3+'Input spectra'!$Y154))</f>
        <v>0</v>
      </c>
      <c r="DW155">
        <f>DW$2*EXP(- DW$1 * ($B155*_c1+$C155*_c2+$D155*_c3+'Input spectra'!$Y154))</f>
        <v>0</v>
      </c>
      <c r="DX155">
        <f>DX$2*EXP(- DX$1 * ($B155*_c1+$C155*_c2+$D155*_c3+'Input spectra'!$Y154))</f>
        <v>0</v>
      </c>
      <c r="DY155">
        <f>DY$2*EXP(- DY$1 * ($B155*_c1+$C155*_c2+$D155*_c3+'Input spectra'!$Y154))</f>
        <v>0</v>
      </c>
      <c r="DZ155">
        <f>DZ$2*EXP(- DZ$1 * ($B155*_c1+$C155*_c2+$D155*_c3+'Input spectra'!$Y154))</f>
        <v>0</v>
      </c>
      <c r="EA155">
        <f>EA$2*EXP(- EA$1 * ($B155*_c1+$C155*_c2+$D155*_c3+'Input spectra'!$Y154))</f>
        <v>0</v>
      </c>
      <c r="EB155">
        <f>EB$2*EXP(- EB$1 * ($B155*_c1+$C155*_c2+$D155*_c3+'Input spectra'!$Y154))</f>
        <v>0</v>
      </c>
      <c r="EC155">
        <f>EC$2*EXP(- EC$1 * ($B155*_c1+$C155*_c2+$D155*_c3+'Input spectra'!$Y154))</f>
        <v>0</v>
      </c>
      <c r="ED155">
        <f>ED$2*EXP(- ED$1 * ($B155*_c1+$C155*_c2+$D155*_c3+'Input spectra'!$Y154))</f>
        <v>0</v>
      </c>
      <c r="EE155">
        <f>EE$2*EXP(- EE$1 * ($B155*_c1+$C155*_c2+$D155*_c3+'Input spectra'!$Y154))</f>
        <v>0</v>
      </c>
      <c r="EF155">
        <f>EF$2*EXP(- EF$1 * ($B155*_c1+$C155*_c2+$D155*_c3+'Input spectra'!$Y154))</f>
        <v>0</v>
      </c>
      <c r="EG155">
        <f>EG$2*EXP(- EG$1 * ($B155*_c1+$C155*_c2+$D155*_c3+'Input spectra'!$Y154))</f>
        <v>0</v>
      </c>
      <c r="EH155">
        <f>EH$2*EXP(- EH$1 * ($B155*_c1+$C155*_c2+$D155*_c3+'Input spectra'!$Y154))</f>
        <v>0</v>
      </c>
      <c r="EI155">
        <f>EI$2*EXP(- EI$1 * ($B155*_c1+$C155*_c2+$D155*_c3+'Input spectra'!$Y154))</f>
        <v>0</v>
      </c>
      <c r="EJ155">
        <f>EJ$2*EXP(- EJ$1 * ($B155*_c1+$C155*_c2+$D155*_c3+'Input spectra'!$Y154))</f>
        <v>0</v>
      </c>
      <c r="EK155">
        <f>EK$2*EXP(- EK$1 * ($B155*_c1+$C155*_c2+$D155*_c3+'Input spectra'!$Y154))</f>
        <v>0</v>
      </c>
      <c r="EL155">
        <f>EL$2*EXP(- EL$1 * ($B155*_c1+$C155*_c2+$D155*_c3+'Input spectra'!$Y154))</f>
        <v>0</v>
      </c>
      <c r="EM155">
        <f>EM$2*EXP(- EM$1 * ($B155*_c1+$C155*_c2+$D155*_c3+'Input spectra'!$Y154))</f>
        <v>0</v>
      </c>
      <c r="EN155">
        <f>EN$2*EXP(- EN$1 * ($B155*_c1+$C155*_c2+$D155*_c3+'Input spectra'!$Y154))</f>
        <v>0</v>
      </c>
      <c r="EO155">
        <f>EO$2*EXP(- EO$1 * ($B155*_c1+$C155*_c2+$D155*_c3+'Input spectra'!$Y154))</f>
        <v>0</v>
      </c>
      <c r="EP155">
        <f>EP$2*EXP(- EP$1 * ($B155*_c1+$C155*_c2+$D155*_c3+'Input spectra'!$Y154))</f>
        <v>0</v>
      </c>
      <c r="EQ155">
        <f>EQ$2*EXP(- EQ$1 * ($B155*_c1+$C155*_c2+$D155*_c3+'Input spectra'!$Y154))</f>
        <v>0</v>
      </c>
      <c r="ER155">
        <f>ER$2*EXP(- ER$1 * ($B155*_c1+$C155*_c2+$D155*_c3+'Input spectra'!$Y154))</f>
        <v>0</v>
      </c>
      <c r="ES155">
        <f>ES$2*EXP(- ES$1 * ($B155*_c1+$C155*_c2+$D155*_c3+'Input spectra'!$Y154))</f>
        <v>0</v>
      </c>
      <c r="ET155">
        <f>ET$2*EXP(- ET$1 * ($B155*_c1+$C155*_c2+$D155*_c3+'Input spectra'!$Y154))</f>
        <v>0</v>
      </c>
      <c r="EU155">
        <f>EU$2*EXP(- EU$1 * ($B155*_c1+$C155*_c2+$D155*_c3+'Input spectra'!$Y154))</f>
        <v>0</v>
      </c>
      <c r="EV155">
        <f>EV$2*EXP(- EV$1 * ($B155*_c1+$C155*_c2+$D155*_c3+'Input spectra'!$Y154))</f>
        <v>0</v>
      </c>
      <c r="EW155">
        <f>EW$2*EXP(- EW$1 * ($B155*_c1+$C155*_c2+$D155*_c3+'Input spectra'!$Y154))</f>
        <v>0</v>
      </c>
      <c r="EX155">
        <f>EX$2*EXP(- EX$1 * ($B155*_c1+$C155*_c2+$D155*_c3+'Input spectra'!$Y154))</f>
        <v>0</v>
      </c>
      <c r="EY155">
        <f>EY$2*EXP(- EY$1 * ($B155*_c1+$C155*_c2+$D155*_c3+'Input spectra'!$Y154))</f>
        <v>0</v>
      </c>
      <c r="FA155">
        <f t="shared" si="2"/>
        <v>0.88174111351083984</v>
      </c>
      <c r="FD155">
        <f>(1-EXP(-($B155*_c1+$C155*_c2+$D155*_c3+'Input spectra'!$Y154)*_t))/2</f>
        <v>1.0931568842318329E-2</v>
      </c>
      <c r="FE155">
        <f>LN(1-FD155)/(-($B155*_c1+$C155*_c2+$D155*_c3+'Input spectra'!$Y154))</f>
        <v>0.24861842327224262</v>
      </c>
    </row>
    <row r="156" spans="1:161" x14ac:dyDescent="0.25">
      <c r="A156">
        <v>1045</v>
      </c>
      <c r="B156">
        <f>'Input spectra'!B155</f>
        <v>0</v>
      </c>
      <c r="C156">
        <f>'Input spectra'!D155</f>
        <v>0</v>
      </c>
      <c r="D156">
        <f>'Input spectra'!F155</f>
        <v>0</v>
      </c>
      <c r="E156">
        <f>E$2*EXP(- E$1 * ($B156*_c1+$C156*_c2+$D156*_c3+'Input spectra'!$Y155))</f>
        <v>2.0653927966864227E-2</v>
      </c>
      <c r="F156">
        <f>F$2*EXP(- F$1 * ($B156*_c1+$C156*_c2+$D156*_c3+'Input spectra'!$Y155))</f>
        <v>2.0413173026177914E-2</v>
      </c>
      <c r="G156">
        <f>G$2*EXP(- G$1 * ($B156*_c1+$C156*_c2+$D156*_c3+'Input spectra'!$Y155))</f>
        <v>2.0174138711078458E-2</v>
      </c>
      <c r="H156">
        <f>H$2*EXP(- H$1 * ($B156*_c1+$C156*_c2+$D156*_c3+'Input spectra'!$Y155))</f>
        <v>1.993681453295389E-2</v>
      </c>
      <c r="I156">
        <f>I$2*EXP(- I$1 * ($B156*_c1+$C156*_c2+$D156*_c3+'Input spectra'!$Y155))</f>
        <v>1.9701190062216507E-2</v>
      </c>
      <c r="J156">
        <f>J$2*EXP(- J$1 * ($B156*_c1+$C156*_c2+$D156*_c3+'Input spectra'!$Y155))</f>
        <v>1.9467254927986399E-2</v>
      </c>
      <c r="K156">
        <f>K$2*EXP(- K$1 * ($B156*_c1+$C156*_c2+$D156*_c3+'Input spectra'!$Y155))</f>
        <v>1.9234998817776565E-2</v>
      </c>
      <c r="L156">
        <f>L$2*EXP(- L$1 * ($B156*_c1+$C156*_c2+$D156*_c3+'Input spectra'!$Y155))</f>
        <v>1.9004411477179663E-2</v>
      </c>
      <c r="M156">
        <f>M$2*EXP(- M$1 * ($B156*_c1+$C156*_c2+$D156*_c3+'Input spectra'!$Y155))</f>
        <v>1.8775482709556427E-2</v>
      </c>
      <c r="N156">
        <f>N$2*EXP(- N$1 * ($B156*_c1+$C156*_c2+$D156*_c3+'Input spectra'!$Y155))</f>
        <v>1.8548202375725662E-2</v>
      </c>
      <c r="O156">
        <f>O$2*EXP(- O$1 * ($B156*_c1+$C156*_c2+$D156*_c3+'Input spectra'!$Y155))</f>
        <v>1.8322560393655884E-2</v>
      </c>
      <c r="P156">
        <f>P$2*EXP(- P$1 * ($B156*_c1+$C156*_c2+$D156*_c3+'Input spectra'!$Y155))</f>
        <v>1.8098546738158514E-2</v>
      </c>
      <c r="Q156">
        <f>Q$2*EXP(- Q$1 * ($B156*_c1+$C156*_c2+$D156*_c3+'Input spectra'!$Y155))</f>
        <v>1.7876151440582719E-2</v>
      </c>
      <c r="R156">
        <f>R$2*EXP(- R$1 * ($B156*_c1+$C156*_c2+$D156*_c3+'Input spectra'!$Y155))</f>
        <v>1.7655364588511812E-2</v>
      </c>
      <c r="S156">
        <f>S$2*EXP(- S$1 * ($B156*_c1+$C156*_c2+$D156*_c3+'Input spectra'!$Y155))</f>
        <v>1.7436176325461222E-2</v>
      </c>
      <c r="T156">
        <f>T$2*EXP(- T$1 * ($B156*_c1+$C156*_c2+$D156*_c3+'Input spectra'!$Y155))</f>
        <v>1.7218576850578055E-2</v>
      </c>
      <c r="U156">
        <f>U$2*EXP(- U$1 * ($B156*_c1+$C156*_c2+$D156*_c3+'Input spectra'!$Y155))</f>
        <v>1.7002556418342214E-2</v>
      </c>
      <c r="V156">
        <f>V$2*EXP(- V$1 * ($B156*_c1+$C156*_c2+$D156*_c3+'Input spectra'!$Y155))</f>
        <v>1.6788105338269032E-2</v>
      </c>
      <c r="W156">
        <f>W$2*EXP(- W$1 * ($B156*_c1+$C156*_c2+$D156*_c3+'Input spectra'!$Y155))</f>
        <v>1.657521397461352E-2</v>
      </c>
      <c r="X156">
        <f>X$2*EXP(- X$1 * ($B156*_c1+$C156*_c2+$D156*_c3+'Input spectra'!$Y155))</f>
        <v>1.6363872746076105E-2</v>
      </c>
      <c r="Y156">
        <f>Y$2*EXP(- Y$1 * ($B156*_c1+$C156*_c2+$D156*_c3+'Input spectra'!$Y155))</f>
        <v>1.615407212550991E-2</v>
      </c>
      <c r="Z156">
        <f>Z$2*EXP(- Z$1 * ($B156*_c1+$C156*_c2+$D156*_c3+'Input spectra'!$Y155))</f>
        <v>1.5945802639629549E-2</v>
      </c>
      <c r="AA156">
        <f>AA$2*EXP(- AA$1 * ($B156*_c1+$C156*_c2+$D156*_c3+'Input spectra'!$Y155))</f>
        <v>1.5739054868721462E-2</v>
      </c>
      <c r="AB156">
        <f>AB$2*EXP(- AB$1 * ($B156*_c1+$C156*_c2+$D156*_c3+'Input spectra'!$Y155))</f>
        <v>1.5533819446355717E-2</v>
      </c>
      <c r="AC156">
        <f>AC$2*EXP(- AC$1 * ($B156*_c1+$C156*_c2+$D156*_c3+'Input spectra'!$Y155))</f>
        <v>1.533008705909936E-2</v>
      </c>
      <c r="AD156">
        <f>AD$2*EXP(- AD$1 * ($B156*_c1+$C156*_c2+$D156*_c3+'Input spectra'!$Y155))</f>
        <v>1.512784844623122E-2</v>
      </c>
      <c r="AE156">
        <f>AE$2*EXP(- AE$1 * ($B156*_c1+$C156*_c2+$D156*_c3+'Input spectra'!$Y155))</f>
        <v>1.4927094399458196E-2</v>
      </c>
      <c r="AF156">
        <f>AF$2*EXP(- AF$1 * ($B156*_c1+$C156*_c2+$D156*_c3+'Input spectra'!$Y155))</f>
        <v>1.4727815762633057E-2</v>
      </c>
      <c r="AG156">
        <f>AG$2*EXP(- AG$1 * ($B156*_c1+$C156*_c2+$D156*_c3+'Input spectra'!$Y155))</f>
        <v>1.4530003431473679E-2</v>
      </c>
      <c r="AH156">
        <f>AH$2*EXP(- AH$1 * ($B156*_c1+$C156*_c2+$D156*_c3+'Input spectra'!$Y155))</f>
        <v>1.4333648353283742E-2</v>
      </c>
      <c r="AI156">
        <f>AI$2*EXP(- AI$1 * ($B156*_c1+$C156*_c2+$D156*_c3+'Input spectra'!$Y155))</f>
        <v>1.4138741526674914E-2</v>
      </c>
      <c r="AJ156">
        <f>AJ$2*EXP(- AJ$1 * ($B156*_c1+$C156*_c2+$D156*_c3+'Input spectra'!$Y155))</f>
        <v>1.3945274001290439E-2</v>
      </c>
      <c r="AK156">
        <f>AK$2*EXP(- AK$1 * ($B156*_c1+$C156*_c2+$D156*_c3+'Input spectra'!$Y155))</f>
        <v>1.3753236877530205E-2</v>
      </c>
      <c r="AL156">
        <f>AL$2*EXP(- AL$1 * ($B156*_c1+$C156*_c2+$D156*_c3+'Input spectra'!$Y155))</f>
        <v>1.3562621306277209E-2</v>
      </c>
      <c r="AM156">
        <f>AM$2*EXP(- AM$1 * ($B156*_c1+$C156*_c2+$D156*_c3+'Input spectra'!$Y155))</f>
        <v>1.3373418488625466E-2</v>
      </c>
      <c r="AN156">
        <f>AN$2*EXP(- AN$1 * ($B156*_c1+$C156*_c2+$D156*_c3+'Input spectra'!$Y155))</f>
        <v>1.3185619675609349E-2</v>
      </c>
      <c r="AO156">
        <f>AO$2*EXP(- AO$1 * ($B156*_c1+$C156*_c2+$D156*_c3+'Input spectra'!$Y155))</f>
        <v>1.2999216167934294E-2</v>
      </c>
      <c r="AP156">
        <f>AP$2*EXP(- AP$1 * ($B156*_c1+$C156*_c2+$D156*_c3+'Input spectra'!$Y155))</f>
        <v>1.2814199315708964E-2</v>
      </c>
      <c r="AQ156">
        <f>AQ$2*EXP(- AQ$1 * ($B156*_c1+$C156*_c2+$D156*_c3+'Input spectra'!$Y155))</f>
        <v>1.2630560518178773E-2</v>
      </c>
      <c r="AR156">
        <f>AR$2*EXP(- AR$1 * ($B156*_c1+$C156*_c2+$D156*_c3+'Input spectra'!$Y155))</f>
        <v>1.2448291223460799E-2</v>
      </c>
      <c r="AS156">
        <f>AS$2*EXP(- AS$1 * ($B156*_c1+$C156*_c2+$D156*_c3+'Input spectra'!$Y155))</f>
        <v>1.2267382928280101E-2</v>
      </c>
      <c r="AT156">
        <f>AT$2*EXP(- AT$1 * ($B156*_c1+$C156*_c2+$D156*_c3+'Input spectra'!$Y155))</f>
        <v>1.2087827177707403E-2</v>
      </c>
      <c r="AU156">
        <f>AU$2*EXP(- AU$1 * ($B156*_c1+$C156*_c2+$D156*_c3+'Input spectra'!$Y155))</f>
        <v>1.1909615564898116E-2</v>
      </c>
      <c r="AV156">
        <f>AV$2*EXP(- AV$1 * ($B156*_c1+$C156*_c2+$D156*_c3+'Input spectra'!$Y155))</f>
        <v>1.1732739730832782E-2</v>
      </c>
      <c r="AW156">
        <f>AW$2*EXP(- AW$1 * ($B156*_c1+$C156*_c2+$D156*_c3+'Input spectra'!$Y155))</f>
        <v>1.1557191364058807E-2</v>
      </c>
      <c r="AX156">
        <f>AX$2*EXP(- AX$1 * ($B156*_c1+$C156*_c2+$D156*_c3+'Input spectra'!$Y155))</f>
        <v>1.1382962200433586E-2</v>
      </c>
      <c r="AY156">
        <f>AY$2*EXP(- AY$1 * ($B156*_c1+$C156*_c2+$D156*_c3+'Input spectra'!$Y155))</f>
        <v>1.0119268948946603E-2</v>
      </c>
      <c r="AZ156">
        <f>AZ$2*EXP(- AZ$1 * ($B156*_c1+$C156*_c2+$D156*_c3+'Input spectra'!$Y155))</f>
        <v>8.6471535387920954E-3</v>
      </c>
      <c r="BA156">
        <f>BA$2*EXP(- BA$1 * ($B156*_c1+$C156*_c2+$D156*_c3+'Input spectra'!$Y155))</f>
        <v>7.7845275000731793E-3</v>
      </c>
      <c r="BB156">
        <f>BB$2*EXP(- BB$1 * ($B156*_c1+$C156*_c2+$D156*_c3+'Input spectra'!$Y155))</f>
        <v>7.1312084503775963E-3</v>
      </c>
      <c r="BC156">
        <f>BC$2*EXP(- BC$1 * ($B156*_c1+$C156*_c2+$D156*_c3+'Input spectra'!$Y155))</f>
        <v>6.5974337665320954E-3</v>
      </c>
      <c r="BD156">
        <f>BD$2*EXP(- BD$1 * ($B156*_c1+$C156*_c2+$D156*_c3+'Input spectra'!$Y155))</f>
        <v>6.144300189576758E-3</v>
      </c>
      <c r="BE156">
        <f>BE$2*EXP(- BE$1 * ($B156*_c1+$C156*_c2+$D156*_c3+'Input spectra'!$Y155))</f>
        <v>5.7504941776605487E-3</v>
      </c>
      <c r="BF156">
        <f>BF$2*EXP(- BF$1 * ($B156*_c1+$C156*_c2+$D156*_c3+'Input spectra'!$Y155))</f>
        <v>5.4027307417002729E-3</v>
      </c>
      <c r="BG156">
        <f>BG$2*EXP(- BG$1 * ($B156*_c1+$C156*_c2+$D156*_c3+'Input spectra'!$Y155))</f>
        <v>5.0920159892496051E-3</v>
      </c>
      <c r="BH156">
        <f>BH$2*EXP(- BH$1 * ($B156*_c1+$C156*_c2+$D156*_c3+'Input spectra'!$Y155))</f>
        <v>4.8119005846875449E-3</v>
      </c>
      <c r="BI156">
        <f>BI$2*EXP(- BI$1 * ($B156*_c1+$C156*_c2+$D156*_c3+'Input spectra'!$Y155))</f>
        <v>4.5575600382003617E-3</v>
      </c>
      <c r="BJ156">
        <f>BJ$2*EXP(- BJ$1 * ($B156*_c1+$C156*_c2+$D156*_c3+'Input spectra'!$Y155))</f>
        <v>4.325266707898485E-3</v>
      </c>
      <c r="BK156">
        <f>BK$2*EXP(- BK$1 * ($B156*_c1+$C156*_c2+$D156*_c3+'Input spectra'!$Y155))</f>
        <v>4.1120661067053661E-3</v>
      </c>
      <c r="BL156">
        <f>BL$2*EXP(- BL$1 * ($B156*_c1+$C156*_c2+$D156*_c3+'Input spectra'!$Y155))</f>
        <v>3.9155679222130368E-3</v>
      </c>
      <c r="BM156">
        <f>BM$2*EXP(- BM$1 * ($B156*_c1+$C156*_c2+$D156*_c3+'Input spectra'!$Y155))</f>
        <v>3.7338053290222589E-3</v>
      </c>
      <c r="BN156">
        <f>BN$2*EXP(- BN$1 * ($B156*_c1+$C156*_c2+$D156*_c3+'Input spectra'!$Y155))</f>
        <v>3.5651369446827457E-3</v>
      </c>
      <c r="BO156">
        <f>BO$2*EXP(- BO$1 * ($B156*_c1+$C156*_c2+$D156*_c3+'Input spectra'!$Y155))</f>
        <v>3.4081764911647883E-3</v>
      </c>
      <c r="BP156">
        <f>BP$2*EXP(- BP$1 * ($B156*_c1+$C156*_c2+$D156*_c3+'Input spectra'!$Y155))</f>
        <v>3.2617410705358743E-3</v>
      </c>
      <c r="BQ156">
        <f>BQ$2*EXP(- BQ$1 * ($B156*_c1+$C156*_c2+$D156*_c3+'Input spectra'!$Y155))</f>
        <v>3.1248123112622987E-3</v>
      </c>
      <c r="BR156">
        <f>BR$2*EXP(- BR$1 * ($B156*_c1+$C156*_c2+$D156*_c3+'Input spectra'!$Y155))</f>
        <v>2.9965066380409199E-3</v>
      </c>
      <c r="BS156">
        <f>BS$2*EXP(- BS$1 * ($B156*_c1+$C156*_c2+$D156*_c3+'Input spectra'!$Y155))</f>
        <v>2.8760521512660232E-3</v>
      </c>
      <c r="BT156">
        <f>BT$2*EXP(- BT$1 * ($B156*_c1+$C156*_c2+$D156*_c3+'Input spectra'!$Y155))</f>
        <v>2.7627703876696671E-3</v>
      </c>
      <c r="BU156">
        <f>BU$2*EXP(- BU$1 * ($B156*_c1+$C156*_c2+$D156*_c3+'Input spectra'!$Y155))</f>
        <v>2.6560617476044904E-3</v>
      </c>
      <c r="BV156">
        <f>BV$2*EXP(- BV$1 * ($B156*_c1+$C156*_c2+$D156*_c3+'Input spectra'!$Y155))</f>
        <v>2.5553937188693434E-3</v>
      </c>
      <c r="BW156">
        <f>BW$2*EXP(- BW$1 * ($B156*_c1+$C156*_c2+$D156*_c3+'Input spectra'!$Y155))</f>
        <v>2.460291262808429E-3</v>
      </c>
      <c r="BX156">
        <f>BX$2*EXP(- BX$1 * ($B156*_c1+$C156*_c2+$D156*_c3+'Input spectra'!$Y155))</f>
        <v>2.3703288930259081E-3</v>
      </c>
      <c r="BY156">
        <f>BY$2*EXP(- BY$1 * ($B156*_c1+$C156*_c2+$D156*_c3+'Input spectra'!$Y155))</f>
        <v>2.2851240939761519E-3</v>
      </c>
      <c r="BZ156">
        <f>BZ$2*EXP(- BZ$1 * ($B156*_c1+$C156*_c2+$D156*_c3+'Input spectra'!$Y155))</f>
        <v>2.2043318110572642E-3</v>
      </c>
      <c r="CA156">
        <f>CA$2*EXP(- CA$1 * ($B156*_c1+$C156*_c2+$D156*_c3+'Input spectra'!$Y155))</f>
        <v>2.1276398056000833E-3</v>
      </c>
      <c r="CB156">
        <f>CB$2*EXP(- CB$1 * ($B156*_c1+$C156*_c2+$D156*_c3+'Input spectra'!$Y155))</f>
        <v>2.0547647139639732E-3</v>
      </c>
      <c r="CC156">
        <f>CC$2*EXP(- CC$1 * ($B156*_c1+$C156*_c2+$D156*_c3+'Input spectra'!$Y155))</f>
        <v>1.9854486843568532E-3</v>
      </c>
      <c r="CD156">
        <f>CD$2*EXP(- CD$1 * ($B156*_c1+$C156*_c2+$D156*_c3+'Input spectra'!$Y155))</f>
        <v>1.919456491124207E-3</v>
      </c>
      <c r="CE156">
        <f>CE$2*EXP(- CE$1 * ($B156*_c1+$C156*_c2+$D156*_c3+'Input spectra'!$Y155))</f>
        <v>1.8565730462992934E-3</v>
      </c>
      <c r="CF156">
        <f>CF$2*EXP(- CF$1 * ($B156*_c1+$C156*_c2+$D156*_c3+'Input spectra'!$Y155))</f>
        <v>1.7966012437378475E-3</v>
      </c>
      <c r="CG156">
        <f>CG$2*EXP(- CG$1 * ($B156*_c1+$C156*_c2+$D156*_c3+'Input spectra'!$Y155))</f>
        <v>1.7393600833008811E-3</v>
      </c>
      <c r="CH156">
        <f>CH$2*EXP(- CH$1 * ($B156*_c1+$C156*_c2+$D156*_c3+'Input spectra'!$Y155))</f>
        <v>1.6846830321184017E-3</v>
      </c>
      <c r="CI156">
        <f>CI$2*EXP(- CI$1 * ($B156*_c1+$C156*_c2+$D156*_c3+'Input spectra'!$Y155))</f>
        <v>1.6324165875685433E-3</v>
      </c>
      <c r="CJ156">
        <f>CJ$2*EXP(- CJ$1 * ($B156*_c1+$C156*_c2+$D156*_c3+'Input spectra'!$Y155))</f>
        <v>1.5824190126892989E-3</v>
      </c>
      <c r="CK156">
        <f>CK$2*EXP(- CK$1 * ($B156*_c1+$C156*_c2+$D156*_c3+'Input spectra'!$Y155))</f>
        <v>1.5345592196407954E-3</v>
      </c>
      <c r="CL156">
        <f>CL$2*EXP(- CL$1 * ($B156*_c1+$C156*_c2+$D156*_c3+'Input spectra'!$Y155))</f>
        <v>1.4887157808097867E-3</v>
      </c>
      <c r="CM156">
        <f>CM$2*EXP(- CM$1 * ($B156*_c1+$C156*_c2+$D156*_c3+'Input spectra'!$Y155))</f>
        <v>1.4447760503897387E-3</v>
      </c>
      <c r="CN156">
        <f>CN$2*EXP(- CN$1 * ($B156*_c1+$C156*_c2+$D156*_c3+'Input spectra'!$Y155))</f>
        <v>1.4026353819293702E-3</v>
      </c>
      <c r="CO156">
        <f>CO$2*EXP(- CO$1 * ($B156*_c1+$C156*_c2+$D156*_c3+'Input spectra'!$Y155))</f>
        <v>1.3621964295361701E-3</v>
      </c>
      <c r="CP156">
        <f>CP$2*EXP(- CP$1 * ($B156*_c1+$C156*_c2+$D156*_c3+'Input spectra'!$Y155))</f>
        <v>1.3233685222399563E-3</v>
      </c>
      <c r="CQ156">
        <f>CQ$2*EXP(- CQ$1 * ($B156*_c1+$C156*_c2+$D156*_c3+'Input spectra'!$Y155))</f>
        <v>1.2860671025364317E-3</v>
      </c>
      <c r="CR156">
        <f>CR$2*EXP(- CR$1 * ($B156*_c1+$C156*_c2+$D156*_c3+'Input spectra'!$Y155))</f>
        <v>1.2502132213983272E-3</v>
      </c>
      <c r="CS156">
        <f>CS$2*EXP(- CS$1 * ($B156*_c1+$C156*_c2+$D156*_c3+'Input spectra'!$Y155))</f>
        <v>8.0495049743328556E-4</v>
      </c>
      <c r="CT156">
        <f>CT$2*EXP(- CT$1 * ($B156*_c1+$C156*_c2+$D156*_c3+'Input spectra'!$Y155))</f>
        <v>5.2283906248262344E-4</v>
      </c>
      <c r="CU156">
        <f>CU$2*EXP(- CU$1 * ($B156*_c1+$C156*_c2+$D156*_c3+'Input spectra'!$Y155))</f>
        <v>3.6209390463916454E-4</v>
      </c>
      <c r="CV156">
        <f>CV$2*EXP(- CV$1 * ($B156*_c1+$C156*_c2+$D156*_c3+'Input spectra'!$Y155))</f>
        <v>2.5189923105184235E-4</v>
      </c>
      <c r="CW156">
        <f>CW$2*EXP(- CW$1 * ($B156*_c1+$C156*_c2+$D156*_c3+'Input spectra'!$Y155))</f>
        <v>1.7200215814001756E-4</v>
      </c>
      <c r="CX156">
        <f>CX$2*EXP(- CX$1 * ($B156*_c1+$C156*_c2+$D156*_c3+'Input spectra'!$Y155))</f>
        <v>1.1306807638780814E-4</v>
      </c>
      <c r="CY156">
        <f>CY$2*EXP(- CY$1 * ($B156*_c1+$C156*_c2+$D156*_c3+'Input spectra'!$Y155))</f>
        <v>6.9828704772877898E-5</v>
      </c>
      <c r="CZ156">
        <f>CZ$2*EXP(- CZ$1 * ($B156*_c1+$C156*_c2+$D156*_c3+'Input spectra'!$Y155))</f>
        <v>3.8939815832629705E-5</v>
      </c>
      <c r="DA156">
        <f>DA$2*EXP(- DA$1 * ($B156*_c1+$C156*_c2+$D156*_c3+'Input spectra'!$Y155))</f>
        <v>1.8106964329738318E-5</v>
      </c>
      <c r="DB156">
        <f>DB$2*EXP(- DB$1 * ($B156*_c1+$C156*_c2+$D156*_c3+'Input spectra'!$Y155))</f>
        <v>5.6662624986638769E-6</v>
      </c>
      <c r="DC156">
        <f>DC$2*EXP(- DC$1 * ($B156*_c1+$C156*_c2+$D156*_c3+'Input spectra'!$Y155))</f>
        <v>3.5993567551869906E-7</v>
      </c>
      <c r="DD156">
        <f>DD$2*EXP(- DD$1 * ($B156*_c1+$C156*_c2+$D156*_c3+'Input spectra'!$Y155))</f>
        <v>0</v>
      </c>
      <c r="DE156">
        <f>DE$2*EXP(- DE$1 * ($B156*_c1+$C156*_c2+$D156*_c3+'Input spectra'!$Y155))</f>
        <v>0</v>
      </c>
      <c r="DF156">
        <f>DF$2*EXP(- DF$1 * ($B156*_c1+$C156*_c2+$D156*_c3+'Input spectra'!$Y155))</f>
        <v>0</v>
      </c>
      <c r="DG156">
        <f>DG$2*EXP(- DG$1 * ($B156*_c1+$C156*_c2+$D156*_c3+'Input spectra'!$Y155))</f>
        <v>0</v>
      </c>
      <c r="DH156">
        <f>DH$2*EXP(- DH$1 * ($B156*_c1+$C156*_c2+$D156*_c3+'Input spectra'!$Y155))</f>
        <v>0</v>
      </c>
      <c r="DI156">
        <f>DI$2*EXP(- DI$1 * ($B156*_c1+$C156*_c2+$D156*_c3+'Input spectra'!$Y155))</f>
        <v>0</v>
      </c>
      <c r="DJ156">
        <f>DJ$2*EXP(- DJ$1 * ($B156*_c1+$C156*_c2+$D156*_c3+'Input spectra'!$Y155))</f>
        <v>0</v>
      </c>
      <c r="DK156">
        <f>DK$2*EXP(- DK$1 * ($B156*_c1+$C156*_c2+$D156*_c3+'Input spectra'!$Y155))</f>
        <v>0</v>
      </c>
      <c r="DL156">
        <f>DL$2*EXP(- DL$1 * ($B156*_c1+$C156*_c2+$D156*_c3+'Input spectra'!$Y155))</f>
        <v>0</v>
      </c>
      <c r="DM156">
        <f>DM$2*EXP(- DM$1 * ($B156*_c1+$C156*_c2+$D156*_c3+'Input spectra'!$Y155))</f>
        <v>0</v>
      </c>
      <c r="DN156">
        <f>DN$2*EXP(- DN$1 * ($B156*_c1+$C156*_c2+$D156*_c3+'Input spectra'!$Y155))</f>
        <v>0</v>
      </c>
      <c r="DO156">
        <f>DO$2*EXP(- DO$1 * ($B156*_c1+$C156*_c2+$D156*_c3+'Input spectra'!$Y155))</f>
        <v>0</v>
      </c>
      <c r="DP156">
        <f>DP$2*EXP(- DP$1 * ($B156*_c1+$C156*_c2+$D156*_c3+'Input spectra'!$Y155))</f>
        <v>0</v>
      </c>
      <c r="DQ156">
        <f>DQ$2*EXP(- DQ$1 * ($B156*_c1+$C156*_c2+$D156*_c3+'Input spectra'!$Y155))</f>
        <v>0</v>
      </c>
      <c r="DR156">
        <f>DR$2*EXP(- DR$1 * ($B156*_c1+$C156*_c2+$D156*_c3+'Input spectra'!$Y155))</f>
        <v>0</v>
      </c>
      <c r="DS156">
        <f>DS$2*EXP(- DS$1 * ($B156*_c1+$C156*_c2+$D156*_c3+'Input spectra'!$Y155))</f>
        <v>0</v>
      </c>
      <c r="DT156">
        <f>DT$2*EXP(- DT$1 * ($B156*_c1+$C156*_c2+$D156*_c3+'Input spectra'!$Y155))</f>
        <v>0</v>
      </c>
      <c r="DU156">
        <f>DU$2*EXP(- DU$1 * ($B156*_c1+$C156*_c2+$D156*_c3+'Input spectra'!$Y155))</f>
        <v>0</v>
      </c>
      <c r="DV156">
        <f>DV$2*EXP(- DV$1 * ($B156*_c1+$C156*_c2+$D156*_c3+'Input spectra'!$Y155))</f>
        <v>0</v>
      </c>
      <c r="DW156">
        <f>DW$2*EXP(- DW$1 * ($B156*_c1+$C156*_c2+$D156*_c3+'Input spectra'!$Y155))</f>
        <v>0</v>
      </c>
      <c r="DX156">
        <f>DX$2*EXP(- DX$1 * ($B156*_c1+$C156*_c2+$D156*_c3+'Input spectra'!$Y155))</f>
        <v>0</v>
      </c>
      <c r="DY156">
        <f>DY$2*EXP(- DY$1 * ($B156*_c1+$C156*_c2+$D156*_c3+'Input spectra'!$Y155))</f>
        <v>0</v>
      </c>
      <c r="DZ156">
        <f>DZ$2*EXP(- DZ$1 * ($B156*_c1+$C156*_c2+$D156*_c3+'Input spectra'!$Y155))</f>
        <v>0</v>
      </c>
      <c r="EA156">
        <f>EA$2*EXP(- EA$1 * ($B156*_c1+$C156*_c2+$D156*_c3+'Input spectra'!$Y155))</f>
        <v>0</v>
      </c>
      <c r="EB156">
        <f>EB$2*EXP(- EB$1 * ($B156*_c1+$C156*_c2+$D156*_c3+'Input spectra'!$Y155))</f>
        <v>0</v>
      </c>
      <c r="EC156">
        <f>EC$2*EXP(- EC$1 * ($B156*_c1+$C156*_c2+$D156*_c3+'Input spectra'!$Y155))</f>
        <v>0</v>
      </c>
      <c r="ED156">
        <f>ED$2*EXP(- ED$1 * ($B156*_c1+$C156*_c2+$D156*_c3+'Input spectra'!$Y155))</f>
        <v>0</v>
      </c>
      <c r="EE156">
        <f>EE$2*EXP(- EE$1 * ($B156*_c1+$C156*_c2+$D156*_c3+'Input spectra'!$Y155))</f>
        <v>0</v>
      </c>
      <c r="EF156">
        <f>EF$2*EXP(- EF$1 * ($B156*_c1+$C156*_c2+$D156*_c3+'Input spectra'!$Y155))</f>
        <v>0</v>
      </c>
      <c r="EG156">
        <f>EG$2*EXP(- EG$1 * ($B156*_c1+$C156*_c2+$D156*_c3+'Input spectra'!$Y155))</f>
        <v>0</v>
      </c>
      <c r="EH156">
        <f>EH$2*EXP(- EH$1 * ($B156*_c1+$C156*_c2+$D156*_c3+'Input spectra'!$Y155))</f>
        <v>0</v>
      </c>
      <c r="EI156">
        <f>EI$2*EXP(- EI$1 * ($B156*_c1+$C156*_c2+$D156*_c3+'Input spectra'!$Y155))</f>
        <v>0</v>
      </c>
      <c r="EJ156">
        <f>EJ$2*EXP(- EJ$1 * ($B156*_c1+$C156*_c2+$D156*_c3+'Input spectra'!$Y155))</f>
        <v>0</v>
      </c>
      <c r="EK156">
        <f>EK$2*EXP(- EK$1 * ($B156*_c1+$C156*_c2+$D156*_c3+'Input spectra'!$Y155))</f>
        <v>0</v>
      </c>
      <c r="EL156">
        <f>EL$2*EXP(- EL$1 * ($B156*_c1+$C156*_c2+$D156*_c3+'Input spectra'!$Y155))</f>
        <v>0</v>
      </c>
      <c r="EM156">
        <f>EM$2*EXP(- EM$1 * ($B156*_c1+$C156*_c2+$D156*_c3+'Input spectra'!$Y155))</f>
        <v>0</v>
      </c>
      <c r="EN156">
        <f>EN$2*EXP(- EN$1 * ($B156*_c1+$C156*_c2+$D156*_c3+'Input spectra'!$Y155))</f>
        <v>0</v>
      </c>
      <c r="EO156">
        <f>EO$2*EXP(- EO$1 * ($B156*_c1+$C156*_c2+$D156*_c3+'Input spectra'!$Y155))</f>
        <v>0</v>
      </c>
      <c r="EP156">
        <f>EP$2*EXP(- EP$1 * ($B156*_c1+$C156*_c2+$D156*_c3+'Input spectra'!$Y155))</f>
        <v>0</v>
      </c>
      <c r="EQ156">
        <f>EQ$2*EXP(- EQ$1 * ($B156*_c1+$C156*_c2+$D156*_c3+'Input spectra'!$Y155))</f>
        <v>0</v>
      </c>
      <c r="ER156">
        <f>ER$2*EXP(- ER$1 * ($B156*_c1+$C156*_c2+$D156*_c3+'Input spectra'!$Y155))</f>
        <v>0</v>
      </c>
      <c r="ES156">
        <f>ES$2*EXP(- ES$1 * ($B156*_c1+$C156*_c2+$D156*_c3+'Input spectra'!$Y155))</f>
        <v>0</v>
      </c>
      <c r="ET156">
        <f>ET$2*EXP(- ET$1 * ($B156*_c1+$C156*_c2+$D156*_c3+'Input spectra'!$Y155))</f>
        <v>0</v>
      </c>
      <c r="EU156">
        <f>EU$2*EXP(- EU$1 * ($B156*_c1+$C156*_c2+$D156*_c3+'Input spectra'!$Y155))</f>
        <v>0</v>
      </c>
      <c r="EV156">
        <f>EV$2*EXP(- EV$1 * ($B156*_c1+$C156*_c2+$D156*_c3+'Input spectra'!$Y155))</f>
        <v>0</v>
      </c>
      <c r="EW156">
        <f>EW$2*EXP(- EW$1 * ($B156*_c1+$C156*_c2+$D156*_c3+'Input spectra'!$Y155))</f>
        <v>0</v>
      </c>
      <c r="EX156">
        <f>EX$2*EXP(- EX$1 * ($B156*_c1+$C156*_c2+$D156*_c3+'Input spectra'!$Y155))</f>
        <v>0</v>
      </c>
      <c r="EY156">
        <f>EY$2*EXP(- EY$1 * ($B156*_c1+$C156*_c2+$D156*_c3+'Input spectra'!$Y155))</f>
        <v>0</v>
      </c>
      <c r="FA156">
        <f t="shared" si="2"/>
        <v>0.88186854055774555</v>
      </c>
      <c r="FD156">
        <f>(1-EXP(-($B156*_c1+$C156*_c2+$D156*_c3+'Input spectra'!$Y155)*_t))/2</f>
        <v>1.0918726387372013E-2</v>
      </c>
      <c r="FE156">
        <f>LN(1-FD156)/(-($B156*_c1+$C156*_c2+$D156*_c3+'Input spectra'!$Y155))</f>
        <v>0.24862006433896869</v>
      </c>
    </row>
    <row r="157" spans="1:161" x14ac:dyDescent="0.25">
      <c r="A157">
        <v>1050</v>
      </c>
      <c r="B157">
        <f>'Input spectra'!B156</f>
        <v>0</v>
      </c>
      <c r="C157">
        <f>'Input spectra'!D156</f>
        <v>0</v>
      </c>
      <c r="D157">
        <f>'Input spectra'!F156</f>
        <v>0</v>
      </c>
      <c r="E157">
        <f>E$2*EXP(- E$1 * ($B157*_c1+$C157*_c2+$D157*_c3+'Input spectra'!$Y156))</f>
        <v>2.0653927966864227E-2</v>
      </c>
      <c r="F157">
        <f>F$2*EXP(- F$1 * ($B157*_c1+$C157*_c2+$D157*_c3+'Input spectra'!$Y156))</f>
        <v>2.0413280231012521E-2</v>
      </c>
      <c r="G157">
        <f>G$2*EXP(- G$1 * ($B157*_c1+$C157*_c2+$D157*_c3+'Input spectra'!$Y156))</f>
        <v>2.0174350610608262E-2</v>
      </c>
      <c r="H157">
        <f>H$2*EXP(- H$1 * ($B157*_c1+$C157*_c2+$D157*_c3+'Input spectra'!$Y156))</f>
        <v>1.9937128643963464E-2</v>
      </c>
      <c r="I157">
        <f>I$2*EXP(- I$1 * ($B157*_c1+$C157*_c2+$D157*_c3+'Input spectra'!$Y156))</f>
        <v>1.9701603928195609E-2</v>
      </c>
      <c r="J157">
        <f>J$2*EXP(- J$1 * ($B157*_c1+$C157*_c2+$D157*_c3+'Input spectra'!$Y156))</f>
        <v>1.946776611891269E-2</v>
      </c>
      <c r="K157">
        <f>K$2*EXP(- K$1 * ($B157*_c1+$C157*_c2+$D157*_c3+'Input spectra'!$Y156))</f>
        <v>1.9235604929899851E-2</v>
      </c>
      <c r="L157">
        <f>L$2*EXP(- L$1 * ($B157*_c1+$C157*_c2+$D157*_c3+'Input spectra'!$Y156))</f>
        <v>1.9005110132807694E-2</v>
      </c>
      <c r="M157">
        <f>M$2*EXP(- M$1 * ($B157*_c1+$C157*_c2+$D157*_c3+'Input spectra'!$Y156))</f>
        <v>1.8776271556842156E-2</v>
      </c>
      <c r="N157">
        <f>N$2*EXP(- N$1 * ($B157*_c1+$C157*_c2+$D157*_c3+'Input spectra'!$Y156))</f>
        <v>1.8549079088456051E-2</v>
      </c>
      <c r="O157">
        <f>O$2*EXP(- O$1 * ($B157*_c1+$C157*_c2+$D157*_c3+'Input spectra'!$Y156))</f>
        <v>1.8323522671042144E-2</v>
      </c>
      <c r="P157">
        <f>P$2*EXP(- P$1 * ($B157*_c1+$C157*_c2+$D157*_c3+'Input spectra'!$Y156))</f>
        <v>1.8099592304627883E-2</v>
      </c>
      <c r="Q157">
        <f>Q$2*EXP(- Q$1 * ($B157*_c1+$C157*_c2+$D157*_c3+'Input spectra'!$Y156))</f>
        <v>1.7877278045571682E-2</v>
      </c>
      <c r="R157">
        <f>R$2*EXP(- R$1 * ($B157*_c1+$C157*_c2+$D157*_c3+'Input spectra'!$Y156))</f>
        <v>1.7656570006260777E-2</v>
      </c>
      <c r="S157">
        <f>S$2*EXP(- S$1 * ($B157*_c1+$C157*_c2+$D157*_c3+'Input spectra'!$Y156))</f>
        <v>1.7437458354810659E-2</v>
      </c>
      <c r="T157">
        <f>T$2*EXP(- T$1 * ($B157*_c1+$C157*_c2+$D157*_c3+'Input spectra'!$Y156))</f>
        <v>1.7219933314766078E-2</v>
      </c>
      <c r="U157">
        <f>U$2*EXP(- U$1 * ($B157*_c1+$C157*_c2+$D157*_c3+'Input spectra'!$Y156))</f>
        <v>1.7003985164803583E-2</v>
      </c>
      <c r="V157">
        <f>V$2*EXP(- V$1 * ($B157*_c1+$C157*_c2+$D157*_c3+'Input spectra'!$Y156))</f>
        <v>1.6789604238435601E-2</v>
      </c>
      <c r="W157">
        <f>W$2*EXP(- W$1 * ($B157*_c1+$C157*_c2+$D157*_c3+'Input spectra'!$Y156))</f>
        <v>1.6576780923716075E-2</v>
      </c>
      <c r="X157">
        <f>X$2*EXP(- X$1 * ($B157*_c1+$C157*_c2+$D157*_c3+'Input spectra'!$Y156))</f>
        <v>1.6365505662947637E-2</v>
      </c>
      <c r="Y157">
        <f>Y$2*EXP(- Y$1 * ($B157*_c1+$C157*_c2+$D157*_c3+'Input spectra'!$Y156))</f>
        <v>1.6155768952390237E-2</v>
      </c>
      <c r="Z157">
        <f>Z$2*EXP(- Z$1 * ($B157*_c1+$C157*_c2+$D157*_c3+'Input spectra'!$Y156))</f>
        <v>1.5947561341971388E-2</v>
      </c>
      <c r="AA157">
        <f>AA$2*EXP(- AA$1 * ($B157*_c1+$C157*_c2+$D157*_c3+'Input spectra'!$Y156))</f>
        <v>1.5740873434997821E-2</v>
      </c>
      <c r="AB157">
        <f>AB$2*EXP(- AB$1 * ($B157*_c1+$C157*_c2+$D157*_c3+'Input spectra'!$Y156))</f>
        <v>1.5535695887868703E-2</v>
      </c>
      <c r="AC157">
        <f>AC$2*EXP(- AC$1 * ($B157*_c1+$C157*_c2+$D157*_c3+'Input spectra'!$Y156))</f>
        <v>1.5332019409790312E-2</v>
      </c>
      <c r="AD157">
        <f>AD$2*EXP(- AD$1 * ($B157*_c1+$C157*_c2+$D157*_c3+'Input spectra'!$Y156))</f>
        <v>1.512983476249221E-2</v>
      </c>
      <c r="AE157">
        <f>AE$2*EXP(- AE$1 * ($B157*_c1+$C157*_c2+$D157*_c3+'Input spectra'!$Y156))</f>
        <v>1.4929132759944879E-2</v>
      </c>
      <c r="AF157">
        <f>AF$2*EXP(- AF$1 * ($B157*_c1+$C157*_c2+$D157*_c3+'Input spectra'!$Y156))</f>
        <v>1.4729904268078844E-2</v>
      </c>
      <c r="AG157">
        <f>AG$2*EXP(- AG$1 * ($B157*_c1+$C157*_c2+$D157*_c3+'Input spectra'!$Y156))</f>
        <v>1.4532140204505235E-2</v>
      </c>
      <c r="AH157">
        <f>AH$2*EXP(- AH$1 * ($B157*_c1+$C157*_c2+$D157*_c3+'Input spectra'!$Y156))</f>
        <v>1.4335831538237814E-2</v>
      </c>
      <c r="AI157">
        <f>AI$2*EXP(- AI$1 * ($B157*_c1+$C157*_c2+$D157*_c3+'Input spectra'!$Y156))</f>
        <v>1.4140969289416447E-2</v>
      </c>
      <c r="AJ157">
        <f>AJ$2*EXP(- AJ$1 * ($B157*_c1+$C157*_c2+$D157*_c3+'Input spectra'!$Y156))</f>
        <v>1.3947544529032021E-2</v>
      </c>
      <c r="AK157">
        <f>AK$2*EXP(- AK$1 * ($B157*_c1+$C157*_c2+$D157*_c3+'Input spectra'!$Y156))</f>
        <v>1.3755548378652772E-2</v>
      </c>
      <c r="AL157">
        <f>AL$2*EXP(- AL$1 * ($B157*_c1+$C157*_c2+$D157*_c3+'Input spectra'!$Y156))</f>
        <v>1.3564972010152047E-2</v>
      </c>
      <c r="AM157">
        <f>AM$2*EXP(- AM$1 * ($B157*_c1+$C157*_c2+$D157*_c3+'Input spectra'!$Y156))</f>
        <v>1.3375806645437506E-2</v>
      </c>
      <c r="AN157">
        <f>AN$2*EXP(- AN$1 * ($B157*_c1+$C157*_c2+$D157*_c3+'Input spectra'!$Y156))</f>
        <v>1.3188043556181693E-2</v>
      </c>
      <c r="AO157">
        <f>AO$2*EXP(- AO$1 * ($B157*_c1+$C157*_c2+$D157*_c3+'Input spectra'!$Y156))</f>
        <v>1.3001674063554023E-2</v>
      </c>
      <c r="AP157">
        <f>AP$2*EXP(- AP$1 * ($B157*_c1+$C157*_c2+$D157*_c3+'Input spectra'!$Y156))</f>
        <v>1.2816689537954191E-2</v>
      </c>
      <c r="AQ157">
        <f>AQ$2*EXP(- AQ$1 * ($B157*_c1+$C157*_c2+$D157*_c3+'Input spectra'!$Y156))</f>
        <v>1.2633081398746939E-2</v>
      </c>
      <c r="AR157">
        <f>AR$2*EXP(- AR$1 * ($B157*_c1+$C157*_c2+$D157*_c3+'Input spectra'!$Y156))</f>
        <v>1.2450841113998197E-2</v>
      </c>
      <c r="AS157">
        <f>AS$2*EXP(- AS$1 * ($B157*_c1+$C157*_c2+$D157*_c3+'Input spectra'!$Y156))</f>
        <v>1.2269960200212638E-2</v>
      </c>
      <c r="AT157">
        <f>AT$2*EXP(- AT$1 * ($B157*_c1+$C157*_c2+$D157*_c3+'Input spectra'!$Y156))</f>
        <v>1.2090430222072561E-2</v>
      </c>
      <c r="AU157">
        <f>AU$2*EXP(- AU$1 * ($B157*_c1+$C157*_c2+$D157*_c3+'Input spectra'!$Y156))</f>
        <v>1.1912242792178139E-2</v>
      </c>
      <c r="AV157">
        <f>AV$2*EXP(- AV$1 * ($B157*_c1+$C157*_c2+$D157*_c3+'Input spectra'!$Y156))</f>
        <v>1.1735389570789064E-2</v>
      </c>
      <c r="AW157">
        <f>AW$2*EXP(- AW$1 * ($B157*_c1+$C157*_c2+$D157*_c3+'Input spectra'!$Y156))</f>
        <v>1.1559862265567459E-2</v>
      </c>
      <c r="AX157">
        <f>AX$2*EXP(- AX$1 * ($B157*_c1+$C157*_c2+$D157*_c3+'Input spectra'!$Y156))</f>
        <v>1.1385652631322213E-2</v>
      </c>
      <c r="AY157">
        <f>AY$2*EXP(- AY$1 * ($B157*_c1+$C157*_c2+$D157*_c3+'Input spectra'!$Y156))</f>
        <v>1.012171385481974E-2</v>
      </c>
      <c r="AZ157">
        <f>AZ$2*EXP(- AZ$1 * ($B157*_c1+$C157*_c2+$D157*_c3+'Input spectra'!$Y156))</f>
        <v>8.6492881920581018E-3</v>
      </c>
      <c r="BA157">
        <f>BA$2*EXP(- BA$1 * ($B157*_c1+$C157*_c2+$D157*_c3+'Input spectra'!$Y156))</f>
        <v>7.7864900962517618E-3</v>
      </c>
      <c r="BB157">
        <f>BB$2*EXP(- BB$1 * ($B157*_c1+$C157*_c2+$D157*_c3+'Input spectra'!$Y156))</f>
        <v>7.1330437957712774E-3</v>
      </c>
      <c r="BC157">
        <f>BC$2*EXP(- BC$1 * ($B157*_c1+$C157*_c2+$D157*_c3+'Input spectra'!$Y156))</f>
        <v>6.5991663923376841E-3</v>
      </c>
      <c r="BD157">
        <f>BD$2*EXP(- BD$1 * ($B157*_c1+$C157*_c2+$D157*_c3+'Input spectra'!$Y156))</f>
        <v>6.1459460896988501E-3</v>
      </c>
      <c r="BE157">
        <f>BE$2*EXP(- BE$1 * ($B157*_c1+$C157*_c2+$D157*_c3+'Input spectra'!$Y156))</f>
        <v>5.7520647955066808E-3</v>
      </c>
      <c r="BF157">
        <f>BF$2*EXP(- BF$1 * ($B157*_c1+$C157*_c2+$D157*_c3+'Input spectra'!$Y156))</f>
        <v>5.4042347573322481E-3</v>
      </c>
      <c r="BG157">
        <f>BG$2*EXP(- BG$1 * ($B157*_c1+$C157*_c2+$D157*_c3+'Input spectra'!$Y156))</f>
        <v>5.093460257338229E-3</v>
      </c>
      <c r="BH157">
        <f>BH$2*EXP(- BH$1 * ($B157*_c1+$C157*_c2+$D157*_c3+'Input spectra'!$Y156))</f>
        <v>4.8132906806216515E-3</v>
      </c>
      <c r="BI157">
        <f>BI$2*EXP(- BI$1 * ($B157*_c1+$C157*_c2+$D157*_c3+'Input spectra'!$Y156))</f>
        <v>4.5589006005053801E-3</v>
      </c>
      <c r="BJ157">
        <f>BJ$2*EXP(- BJ$1 * ($B157*_c1+$C157*_c2+$D157*_c3+'Input spectra'!$Y156))</f>
        <v>4.3265616652529842E-3</v>
      </c>
      <c r="BK157">
        <f>BK$2*EXP(- BK$1 * ($B157*_c1+$C157*_c2+$D157*_c3+'Input spectra'!$Y156))</f>
        <v>4.113318835154596E-3</v>
      </c>
      <c r="BL157">
        <f>BL$2*EXP(- BL$1 * ($B157*_c1+$C157*_c2+$D157*_c3+'Input spectra'!$Y156))</f>
        <v>3.9167813579266972E-3</v>
      </c>
      <c r="BM157">
        <f>BM$2*EXP(- BM$1 * ($B157*_c1+$C157*_c2+$D157*_c3+'Input spectra'!$Y156))</f>
        <v>3.7349820515323144E-3</v>
      </c>
      <c r="BN157">
        <f>BN$2*EXP(- BN$1 * ($B157*_c1+$C157*_c2+$D157*_c3+'Input spectra'!$Y156))</f>
        <v>3.5662792398303191E-3</v>
      </c>
      <c r="BO157">
        <f>BO$2*EXP(- BO$1 * ($B157*_c1+$C157*_c2+$D157*_c3+'Input spectra'!$Y156))</f>
        <v>3.4092863996884803E-3</v>
      </c>
      <c r="BP157">
        <f>BP$2*EXP(- BP$1 * ($B157*_c1+$C157*_c2+$D157*_c3+'Input spectra'!$Y156))</f>
        <v>3.2628204262442361E-3</v>
      </c>
      <c r="BQ157">
        <f>BQ$2*EXP(- BQ$1 * ($B157*_c1+$C157*_c2+$D157*_c3+'Input spectra'!$Y156))</f>
        <v>3.1258627714868406E-3</v>
      </c>
      <c r="BR157">
        <f>BR$2*EXP(- BR$1 * ($B157*_c1+$C157*_c2+$D157*_c3+'Input spectra'!$Y156))</f>
        <v>2.9975297082600032E-3</v>
      </c>
      <c r="BS157">
        <f>BS$2*EXP(- BS$1 * ($B157*_c1+$C157*_c2+$D157*_c3+'Input spectra'!$Y156))</f>
        <v>2.8770492052539549E-3</v>
      </c>
      <c r="BT157">
        <f>BT$2*EXP(- BT$1 * ($B157*_c1+$C157*_c2+$D157*_c3+'Input spectra'!$Y156))</f>
        <v>2.763742684160091E-3</v>
      </c>
      <c r="BU157">
        <f>BU$2*EXP(- BU$1 * ($B157*_c1+$C157*_c2+$D157*_c3+'Input spectra'!$Y156))</f>
        <v>2.6570104442028399E-3</v>
      </c>
      <c r="BV157">
        <f>BV$2*EXP(- BV$1 * ($B157*_c1+$C157*_c2+$D157*_c3+'Input spectra'!$Y156))</f>
        <v>2.556319883768603E-3</v>
      </c>
      <c r="BW157">
        <f>BW$2*EXP(- BW$1 * ($B157*_c1+$C157*_c2+$D157*_c3+'Input spectra'!$Y156))</f>
        <v>2.4611958847320773E-3</v>
      </c>
      <c r="BX157">
        <f>BX$2*EXP(- BX$1 * ($B157*_c1+$C157*_c2+$D157*_c3+'Input spectra'!$Y156))</f>
        <v>2.3712128897262672E-3</v>
      </c>
      <c r="BY157">
        <f>BY$2*EXP(- BY$1 * ($B157*_c1+$C157*_c2+$D157*_c3+'Input spectra'!$Y156))</f>
        <v>2.2859883195452037E-3</v>
      </c>
      <c r="BZ157">
        <f>BZ$2*EXP(- BZ$1 * ($B157*_c1+$C157*_c2+$D157*_c3+'Input spectra'!$Y156))</f>
        <v>2.2051770622533635E-3</v>
      </c>
      <c r="CA157">
        <f>CA$2*EXP(- CA$1 * ($B157*_c1+$C157*_c2+$D157*_c3+'Input spectra'!$Y156))</f>
        <v>2.1284668273530861E-3</v>
      </c>
      <c r="CB157">
        <f>CB$2*EXP(- CB$1 * ($B157*_c1+$C157*_c2+$D157*_c3+'Input spectra'!$Y156))</f>
        <v>2.0555742041897616E-3</v>
      </c>
      <c r="CC157">
        <f>CC$2*EXP(- CC$1 * ($B157*_c1+$C157*_c2+$D157*_c3+'Input spectra'!$Y156))</f>
        <v>1.9862412981876704E-3</v>
      </c>
      <c r="CD157">
        <f>CD$2*EXP(- CD$1 * ($B157*_c1+$C157*_c2+$D157*_c3+'Input spectra'!$Y156))</f>
        <v>1.9202328446419274E-3</v>
      </c>
      <c r="CE157">
        <f>CE$2*EXP(- CE$1 * ($B157*_c1+$C157*_c2+$D157*_c3+'Input spectra'!$Y156))</f>
        <v>1.8573337198434239E-3</v>
      </c>
      <c r="CF157">
        <f>CF$2*EXP(- CF$1 * ($B157*_c1+$C157*_c2+$D157*_c3+'Input spectra'!$Y156))</f>
        <v>1.7973467848478482E-3</v>
      </c>
      <c r="CG157">
        <f>CG$2*EXP(- CG$1 * ($B157*_c1+$C157*_c2+$D157*_c3+'Input spectra'!$Y156))</f>
        <v>1.7400910093425322E-3</v>
      </c>
      <c r="CH157">
        <f>CH$2*EXP(- CH$1 * ($B157*_c1+$C157*_c2+$D157*_c3+'Input spectra'!$Y156))</f>
        <v>1.685399832635968E-3</v>
      </c>
      <c r="CI157">
        <f>CI$2*EXP(- CI$1 * ($B157*_c1+$C157*_c2+$D157*_c3+'Input spectra'!$Y156))</f>
        <v>1.6331197263979645E-3</v>
      </c>
      <c r="CJ157">
        <f>CJ$2*EXP(- CJ$1 * ($B157*_c1+$C157*_c2+$D157*_c3+'Input spectra'!$Y156))</f>
        <v>1.5831089298622956E-3</v>
      </c>
      <c r="CK157">
        <f>CK$2*EXP(- CK$1 * ($B157*_c1+$C157*_c2+$D157*_c3+'Input spectra'!$Y156))</f>
        <v>1.5352363331053527E-3</v>
      </c>
      <c r="CL157">
        <f>CL$2*EXP(- CL$1 * ($B157*_c1+$C157*_c2+$D157*_c3+'Input spectra'!$Y156))</f>
        <v>1.489380487988816E-3</v>
      </c>
      <c r="CM157">
        <f>CM$2*EXP(- CM$1 * ($B157*_c1+$C157*_c2+$D157*_c3+'Input spectra'!$Y156))</f>
        <v>1.4454287295966553E-3</v>
      </c>
      <c r="CN157">
        <f>CN$2*EXP(- CN$1 * ($B157*_c1+$C157*_c2+$D157*_c3+'Input spectra'!$Y156))</f>
        <v>1.4032763936567569E-3</v>
      </c>
      <c r="CO157">
        <f>CO$2*EXP(- CO$1 * ($B157*_c1+$C157*_c2+$D157*_c3+'Input spectra'!$Y156))</f>
        <v>1.3628261176315299E-3</v>
      </c>
      <c r="CP157">
        <f>CP$2*EXP(- CP$1 * ($B157*_c1+$C157*_c2+$D157*_c3+'Input spectra'!$Y156))</f>
        <v>1.3239872149807402E-3</v>
      </c>
      <c r="CQ157">
        <f>CQ$2*EXP(- CQ$1 * ($B157*_c1+$C157*_c2+$D157*_c3+'Input spectra'!$Y156))</f>
        <v>1.286675113614954E-3</v>
      </c>
      <c r="CR157">
        <f>CR$2*EXP(- CR$1 * ($B157*_c1+$C157*_c2+$D157*_c3+'Input spectra'!$Y156))</f>
        <v>1.2508108508258696E-3</v>
      </c>
      <c r="CS157">
        <f>CS$2*EXP(- CS$1 * ($B157*_c1+$C157*_c2+$D157*_c3+'Input spectra'!$Y156))</f>
        <v>8.053395108996329E-4</v>
      </c>
      <c r="CT157">
        <f>CT$2*EXP(- CT$1 * ($B157*_c1+$C157*_c2+$D157*_c3+'Input spectra'!$Y156))</f>
        <v>5.2309448533545834E-4</v>
      </c>
      <c r="CU157">
        <f>CU$2*EXP(- CU$1 * ($B157*_c1+$C157*_c2+$D157*_c3+'Input spectra'!$Y156))</f>
        <v>3.6227270112705433E-4</v>
      </c>
      <c r="CV157">
        <f>CV$2*EXP(- CV$1 * ($B157*_c1+$C157*_c2+$D157*_c3+'Input spectra'!$Y156))</f>
        <v>2.5202493864274068E-4</v>
      </c>
      <c r="CW157">
        <f>CW$2*EXP(- CW$1 * ($B157*_c1+$C157*_c2+$D157*_c3+'Input spectra'!$Y156))</f>
        <v>1.7208889772224638E-4</v>
      </c>
      <c r="CX157">
        <f>CX$2*EXP(- CX$1 * ($B157*_c1+$C157*_c2+$D157*_c3+'Input spectra'!$Y156))</f>
        <v>1.1312568999606874E-4</v>
      </c>
      <c r="CY157">
        <f>CY$2*EXP(- CY$1 * ($B157*_c1+$C157*_c2+$D157*_c3+'Input spectra'!$Y156))</f>
        <v>6.9864652756915395E-5</v>
      </c>
      <c r="CZ157">
        <f>CZ$2*EXP(- CZ$1 * ($B157*_c1+$C157*_c2+$D157*_c3+'Input spectra'!$Y156))</f>
        <v>3.8960066750213985E-5</v>
      </c>
      <c r="DA157">
        <f>DA$2*EXP(- DA$1 * ($B157*_c1+$C157*_c2+$D157*_c3+'Input spectra'!$Y156))</f>
        <v>1.8116476123057549E-5</v>
      </c>
      <c r="DB157">
        <f>DB$2*EXP(- DB$1 * ($B157*_c1+$C157*_c2+$D157*_c3+'Input spectra'!$Y156))</f>
        <v>5.6692688239053064E-6</v>
      </c>
      <c r="DC157">
        <f>DC$2*EXP(- DC$1 * ($B157*_c1+$C157*_c2+$D157*_c3+'Input spectra'!$Y156))</f>
        <v>3.6012853638187392E-7</v>
      </c>
      <c r="DD157">
        <f>DD$2*EXP(- DD$1 * ($B157*_c1+$C157*_c2+$D157*_c3+'Input spectra'!$Y156))</f>
        <v>0</v>
      </c>
      <c r="DE157">
        <f>DE$2*EXP(- DE$1 * ($B157*_c1+$C157*_c2+$D157*_c3+'Input spectra'!$Y156))</f>
        <v>0</v>
      </c>
      <c r="DF157">
        <f>DF$2*EXP(- DF$1 * ($B157*_c1+$C157*_c2+$D157*_c3+'Input spectra'!$Y156))</f>
        <v>0</v>
      </c>
      <c r="DG157">
        <f>DG$2*EXP(- DG$1 * ($B157*_c1+$C157*_c2+$D157*_c3+'Input spectra'!$Y156))</f>
        <v>0</v>
      </c>
      <c r="DH157">
        <f>DH$2*EXP(- DH$1 * ($B157*_c1+$C157*_c2+$D157*_c3+'Input spectra'!$Y156))</f>
        <v>0</v>
      </c>
      <c r="DI157">
        <f>DI$2*EXP(- DI$1 * ($B157*_c1+$C157*_c2+$D157*_c3+'Input spectra'!$Y156))</f>
        <v>0</v>
      </c>
      <c r="DJ157">
        <f>DJ$2*EXP(- DJ$1 * ($B157*_c1+$C157*_c2+$D157*_c3+'Input spectra'!$Y156))</f>
        <v>0</v>
      </c>
      <c r="DK157">
        <f>DK$2*EXP(- DK$1 * ($B157*_c1+$C157*_c2+$D157*_c3+'Input spectra'!$Y156))</f>
        <v>0</v>
      </c>
      <c r="DL157">
        <f>DL$2*EXP(- DL$1 * ($B157*_c1+$C157*_c2+$D157*_c3+'Input spectra'!$Y156))</f>
        <v>0</v>
      </c>
      <c r="DM157">
        <f>DM$2*EXP(- DM$1 * ($B157*_c1+$C157*_c2+$D157*_c3+'Input spectra'!$Y156))</f>
        <v>0</v>
      </c>
      <c r="DN157">
        <f>DN$2*EXP(- DN$1 * ($B157*_c1+$C157*_c2+$D157*_c3+'Input spectra'!$Y156))</f>
        <v>0</v>
      </c>
      <c r="DO157">
        <f>DO$2*EXP(- DO$1 * ($B157*_c1+$C157*_c2+$D157*_c3+'Input spectra'!$Y156))</f>
        <v>0</v>
      </c>
      <c r="DP157">
        <f>DP$2*EXP(- DP$1 * ($B157*_c1+$C157*_c2+$D157*_c3+'Input spectra'!$Y156))</f>
        <v>0</v>
      </c>
      <c r="DQ157">
        <f>DQ$2*EXP(- DQ$1 * ($B157*_c1+$C157*_c2+$D157*_c3+'Input spectra'!$Y156))</f>
        <v>0</v>
      </c>
      <c r="DR157">
        <f>DR$2*EXP(- DR$1 * ($B157*_c1+$C157*_c2+$D157*_c3+'Input spectra'!$Y156))</f>
        <v>0</v>
      </c>
      <c r="DS157">
        <f>DS$2*EXP(- DS$1 * ($B157*_c1+$C157*_c2+$D157*_c3+'Input spectra'!$Y156))</f>
        <v>0</v>
      </c>
      <c r="DT157">
        <f>DT$2*EXP(- DT$1 * ($B157*_c1+$C157*_c2+$D157*_c3+'Input spectra'!$Y156))</f>
        <v>0</v>
      </c>
      <c r="DU157">
        <f>DU$2*EXP(- DU$1 * ($B157*_c1+$C157*_c2+$D157*_c3+'Input spectra'!$Y156))</f>
        <v>0</v>
      </c>
      <c r="DV157">
        <f>DV$2*EXP(- DV$1 * ($B157*_c1+$C157*_c2+$D157*_c3+'Input spectra'!$Y156))</f>
        <v>0</v>
      </c>
      <c r="DW157">
        <f>DW$2*EXP(- DW$1 * ($B157*_c1+$C157*_c2+$D157*_c3+'Input spectra'!$Y156))</f>
        <v>0</v>
      </c>
      <c r="DX157">
        <f>DX$2*EXP(- DX$1 * ($B157*_c1+$C157*_c2+$D157*_c3+'Input spectra'!$Y156))</f>
        <v>0</v>
      </c>
      <c r="DY157">
        <f>DY$2*EXP(- DY$1 * ($B157*_c1+$C157*_c2+$D157*_c3+'Input spectra'!$Y156))</f>
        <v>0</v>
      </c>
      <c r="DZ157">
        <f>DZ$2*EXP(- DZ$1 * ($B157*_c1+$C157*_c2+$D157*_c3+'Input spectra'!$Y156))</f>
        <v>0</v>
      </c>
      <c r="EA157">
        <f>EA$2*EXP(- EA$1 * ($B157*_c1+$C157*_c2+$D157*_c3+'Input spectra'!$Y156))</f>
        <v>0</v>
      </c>
      <c r="EB157">
        <f>EB$2*EXP(- EB$1 * ($B157*_c1+$C157*_c2+$D157*_c3+'Input spectra'!$Y156))</f>
        <v>0</v>
      </c>
      <c r="EC157">
        <f>EC$2*EXP(- EC$1 * ($B157*_c1+$C157*_c2+$D157*_c3+'Input spectra'!$Y156))</f>
        <v>0</v>
      </c>
      <c r="ED157">
        <f>ED$2*EXP(- ED$1 * ($B157*_c1+$C157*_c2+$D157*_c3+'Input spectra'!$Y156))</f>
        <v>0</v>
      </c>
      <c r="EE157">
        <f>EE$2*EXP(- EE$1 * ($B157*_c1+$C157*_c2+$D157*_c3+'Input spectra'!$Y156))</f>
        <v>0</v>
      </c>
      <c r="EF157">
        <f>EF$2*EXP(- EF$1 * ($B157*_c1+$C157*_c2+$D157*_c3+'Input spectra'!$Y156))</f>
        <v>0</v>
      </c>
      <c r="EG157">
        <f>EG$2*EXP(- EG$1 * ($B157*_c1+$C157*_c2+$D157*_c3+'Input spectra'!$Y156))</f>
        <v>0</v>
      </c>
      <c r="EH157">
        <f>EH$2*EXP(- EH$1 * ($B157*_c1+$C157*_c2+$D157*_c3+'Input spectra'!$Y156))</f>
        <v>0</v>
      </c>
      <c r="EI157">
        <f>EI$2*EXP(- EI$1 * ($B157*_c1+$C157*_c2+$D157*_c3+'Input spectra'!$Y156))</f>
        <v>0</v>
      </c>
      <c r="EJ157">
        <f>EJ$2*EXP(- EJ$1 * ($B157*_c1+$C157*_c2+$D157*_c3+'Input spectra'!$Y156))</f>
        <v>0</v>
      </c>
      <c r="EK157">
        <f>EK$2*EXP(- EK$1 * ($B157*_c1+$C157*_c2+$D157*_c3+'Input spectra'!$Y156))</f>
        <v>0</v>
      </c>
      <c r="EL157">
        <f>EL$2*EXP(- EL$1 * ($B157*_c1+$C157*_c2+$D157*_c3+'Input spectra'!$Y156))</f>
        <v>0</v>
      </c>
      <c r="EM157">
        <f>EM$2*EXP(- EM$1 * ($B157*_c1+$C157*_c2+$D157*_c3+'Input spectra'!$Y156))</f>
        <v>0</v>
      </c>
      <c r="EN157">
        <f>EN$2*EXP(- EN$1 * ($B157*_c1+$C157*_c2+$D157*_c3+'Input spectra'!$Y156))</f>
        <v>0</v>
      </c>
      <c r="EO157">
        <f>EO$2*EXP(- EO$1 * ($B157*_c1+$C157*_c2+$D157*_c3+'Input spectra'!$Y156))</f>
        <v>0</v>
      </c>
      <c r="EP157">
        <f>EP$2*EXP(- EP$1 * ($B157*_c1+$C157*_c2+$D157*_c3+'Input spectra'!$Y156))</f>
        <v>0</v>
      </c>
      <c r="EQ157">
        <f>EQ$2*EXP(- EQ$1 * ($B157*_c1+$C157*_c2+$D157*_c3+'Input spectra'!$Y156))</f>
        <v>0</v>
      </c>
      <c r="ER157">
        <f>ER$2*EXP(- ER$1 * ($B157*_c1+$C157*_c2+$D157*_c3+'Input spectra'!$Y156))</f>
        <v>0</v>
      </c>
      <c r="ES157">
        <f>ES$2*EXP(- ES$1 * ($B157*_c1+$C157*_c2+$D157*_c3+'Input spectra'!$Y156))</f>
        <v>0</v>
      </c>
      <c r="ET157">
        <f>ET$2*EXP(- ET$1 * ($B157*_c1+$C157*_c2+$D157*_c3+'Input spectra'!$Y156))</f>
        <v>0</v>
      </c>
      <c r="EU157">
        <f>EU$2*EXP(- EU$1 * ($B157*_c1+$C157*_c2+$D157*_c3+'Input spectra'!$Y156))</f>
        <v>0</v>
      </c>
      <c r="EV157">
        <f>EV$2*EXP(- EV$1 * ($B157*_c1+$C157*_c2+$D157*_c3+'Input spectra'!$Y156))</f>
        <v>0</v>
      </c>
      <c r="EW157">
        <f>EW$2*EXP(- EW$1 * ($B157*_c1+$C157*_c2+$D157*_c3+'Input spectra'!$Y156))</f>
        <v>0</v>
      </c>
      <c r="EX157">
        <f>EX$2*EXP(- EX$1 * ($B157*_c1+$C157*_c2+$D157*_c3+'Input spectra'!$Y156))</f>
        <v>0</v>
      </c>
      <c r="EY157">
        <f>EY$2*EXP(- EY$1 * ($B157*_c1+$C157*_c2+$D157*_c3+'Input spectra'!$Y156))</f>
        <v>0</v>
      </c>
      <c r="FA157">
        <f t="shared" si="2"/>
        <v>0.88199599623676772</v>
      </c>
      <c r="FD157">
        <f>(1-EXP(-($B157*_c1+$C157*_c2+$D157*_c3+'Input spectra'!$Y156)*_t))/2</f>
        <v>1.0905883595195398E-2</v>
      </c>
      <c r="FE157">
        <f>LN(1-FD157)/(-($B157*_c1+$C157*_c2+$D157*_c3+'Input spectra'!$Y156))</f>
        <v>0.2486217054059319</v>
      </c>
    </row>
    <row r="158" spans="1:161" x14ac:dyDescent="0.25">
      <c r="A158">
        <v>1055</v>
      </c>
      <c r="B158">
        <f>'Input spectra'!B157</f>
        <v>0</v>
      </c>
      <c r="C158">
        <f>'Input spectra'!D157</f>
        <v>0</v>
      </c>
      <c r="D158">
        <f>'Input spectra'!F157</f>
        <v>0</v>
      </c>
      <c r="E158">
        <f>E$2*EXP(- E$1 * ($B158*_c1+$C158*_c2+$D158*_c3+'Input spectra'!$Y157))</f>
        <v>2.0653927966864227E-2</v>
      </c>
      <c r="F158">
        <f>F$2*EXP(- F$1 * ($B158*_c1+$C158*_c2+$D158*_c3+'Input spectra'!$Y157))</f>
        <v>2.0413387436410139E-2</v>
      </c>
      <c r="G158">
        <f>G$2*EXP(- G$1 * ($B158*_c1+$C158*_c2+$D158*_c3+'Input spectra'!$Y157))</f>
        <v>2.0174562512363752E-2</v>
      </c>
      <c r="H158">
        <f>H$2*EXP(- H$1 * ($B158*_c1+$C158*_c2+$D158*_c3+'Input spectra'!$Y157))</f>
        <v>1.9937442759921958E-2</v>
      </c>
      <c r="I158">
        <f>I$2*EXP(- I$1 * ($B158*_c1+$C158*_c2+$D158*_c3+'Input spectra'!$Y157))</f>
        <v>1.970201780286886E-2</v>
      </c>
      <c r="J158">
        <f>J$2*EXP(- J$1 * ($B158*_c1+$C158*_c2+$D158*_c3+'Input spectra'!$Y157))</f>
        <v>1.9468277323262347E-2</v>
      </c>
      <c r="K158">
        <f>K$2*EXP(- K$1 * ($B158*_c1+$C158*_c2+$D158*_c3+'Input spectra'!$Y157))</f>
        <v>1.923621106112228E-2</v>
      </c>
      <c r="L158">
        <f>L$2*EXP(- L$1 * ($B158*_c1+$C158*_c2+$D158*_c3+'Input spectra'!$Y157))</f>
        <v>1.900580881412027E-2</v>
      </c>
      <c r="M158">
        <f>M$2*EXP(- M$1 * ($B158*_c1+$C158*_c2+$D158*_c3+'Input spectra'!$Y157))</f>
        <v>1.8777060437271117E-2</v>
      </c>
      <c r="N158">
        <f>N$2*EXP(- N$1 * ($B158*_c1+$C158*_c2+$D158*_c3+'Input spectra'!$Y157))</f>
        <v>1.8549955842625775E-2</v>
      </c>
      <c r="O158">
        <f>O$2*EXP(- O$1 * ($B158*_c1+$C158*_c2+$D158*_c3+'Input spectra'!$Y157))</f>
        <v>1.8324484998965978E-2</v>
      </c>
      <c r="P158">
        <f>P$2*EXP(- P$1 * ($B158*_c1+$C158*_c2+$D158*_c3+'Input spectra'!$Y157))</f>
        <v>1.8100637931500407E-2</v>
      </c>
      <c r="Q158">
        <f>Q$2*EXP(- Q$1 * ($B158*_c1+$C158*_c2+$D158*_c3+'Input spectra'!$Y157))</f>
        <v>1.7878404721562439E-2</v>
      </c>
      <c r="R158">
        <f>R$2*EXP(- R$1 * ($B158*_c1+$C158*_c2+$D158*_c3+'Input spectra'!$Y157))</f>
        <v>1.7657775506309484E-2</v>
      </c>
      <c r="S158">
        <f>S$2*EXP(- S$1 * ($B158*_c1+$C158*_c2+$D158*_c3+'Input spectra'!$Y157))</f>
        <v>1.7438740478423843E-2</v>
      </c>
      <c r="T158">
        <f>T$2*EXP(- T$1 * ($B158*_c1+$C158*_c2+$D158*_c3+'Input spectra'!$Y157))</f>
        <v>1.7221289885815144E-2</v>
      </c>
      <c r="U158">
        <f>U$2*EXP(- U$1 * ($B158*_c1+$C158*_c2+$D158*_c3+'Input spectra'!$Y157))</f>
        <v>1.7005414031324339E-2</v>
      </c>
      <c r="V158">
        <f>V$2*EXP(- V$1 * ($B158*_c1+$C158*_c2+$D158*_c3+'Input spectra'!$Y157))</f>
        <v>1.6791103272429164E-2</v>
      </c>
      <c r="W158">
        <f>W$2*EXP(- W$1 * ($B158*_c1+$C158*_c2+$D158*_c3+'Input spectra'!$Y157))</f>
        <v>1.6578348020951233E-2</v>
      </c>
      <c r="X158">
        <f>X$2*EXP(- X$1 * ($B158*_c1+$C158*_c2+$D158*_c3+'Input spectra'!$Y157))</f>
        <v>1.6367138742764548E-2</v>
      </c>
      <c r="Y158">
        <f>Y$2*EXP(- Y$1 * ($B158*_c1+$C158*_c2+$D158*_c3+'Input spectra'!$Y157))</f>
        <v>1.6157465957505592E-2</v>
      </c>
      <c r="Z158">
        <f>Z$2*EXP(- Z$1 * ($B158*_c1+$C158*_c2+$D158*_c3+'Input spectra'!$Y157))</f>
        <v>1.5949320238284891E-2</v>
      </c>
      <c r="AA158">
        <f>AA$2*EXP(- AA$1 * ($B158*_c1+$C158*_c2+$D158*_c3+'Input spectra'!$Y157))</f>
        <v>1.5742692211400094E-2</v>
      </c>
      <c r="AB158">
        <f>AB$2*EXP(- AB$1 * ($B158*_c1+$C158*_c2+$D158*_c3+'Input spectra'!$Y157))</f>
        <v>1.5537572556050523E-2</v>
      </c>
      <c r="AC158">
        <f>AC$2*EXP(- AC$1 * ($B158*_c1+$C158*_c2+$D158*_c3+'Input spectra'!$Y157))</f>
        <v>1.5333952004053212E-2</v>
      </c>
      <c r="AD158">
        <f>AD$2*EXP(- AD$1 * ($B158*_c1+$C158*_c2+$D158*_c3+'Input spectra'!$Y157))</f>
        <v>1.5131821339560434E-2</v>
      </c>
      <c r="AE158">
        <f>AE$2*EXP(- AE$1 * ($B158*_c1+$C158*_c2+$D158*_c3+'Input spectra'!$Y157))</f>
        <v>1.4931171398778666E-2</v>
      </c>
      <c r="AF158">
        <f>AF$2*EXP(- AF$1 * ($B158*_c1+$C158*_c2+$D158*_c3+'Input spectra'!$Y157))</f>
        <v>1.4731993069689048E-2</v>
      </c>
      <c r="AG158">
        <f>AG$2*EXP(- AG$1 * ($B158*_c1+$C158*_c2+$D158*_c3+'Input spectra'!$Y157))</f>
        <v>1.453427729176927E-2</v>
      </c>
      <c r="AH158">
        <f>AH$2*EXP(- AH$1 * ($B158*_c1+$C158*_c2+$D158*_c3+'Input spectra'!$Y157))</f>
        <v>1.4338015055716892E-2</v>
      </c>
      <c r="AI158">
        <f>AI$2*EXP(- AI$1 * ($B158*_c1+$C158*_c2+$D158*_c3+'Input spectra'!$Y157))</f>
        <v>1.4143197403174145E-2</v>
      </c>
      <c r="AJ158">
        <f>AJ$2*EXP(- AJ$1 * ($B158*_c1+$C158*_c2+$D158*_c3+'Input spectra'!$Y157))</f>
        <v>1.3949815426454126E-2</v>
      </c>
      <c r="AK158">
        <f>AK$2*EXP(- AK$1 * ($B158*_c1+$C158*_c2+$D158*_c3+'Input spectra'!$Y157))</f>
        <v>1.375786026826842E-2</v>
      </c>
      <c r="AL158">
        <f>AL$2*EXP(- AL$1 * ($B158*_c1+$C158*_c2+$D158*_c3+'Input spectra'!$Y157))</f>
        <v>1.3567323121456143E-2</v>
      </c>
      <c r="AM158">
        <f>AM$2*EXP(- AM$1 * ($B158*_c1+$C158*_c2+$D158*_c3+'Input spectra'!$Y157))</f>
        <v>1.3378195228714399E-2</v>
      </c>
      <c r="AN158">
        <f>AN$2*EXP(- AN$1 * ($B158*_c1+$C158*_c2+$D158*_c3+'Input spectra'!$Y157))</f>
        <v>1.3190467882330137E-2</v>
      </c>
      <c r="AO158">
        <f>AO$2*EXP(- AO$1 * ($B158*_c1+$C158*_c2+$D158*_c3+'Input spectra'!$Y157))</f>
        <v>1.3004132423913376E-2</v>
      </c>
      <c r="AP158">
        <f>AP$2*EXP(- AP$1 * ($B158*_c1+$C158*_c2+$D158*_c3+'Input spectra'!$Y157))</f>
        <v>1.2819180244131865E-2</v>
      </c>
      <c r="AQ158">
        <f>AQ$2*EXP(- AQ$1 * ($B158*_c1+$C158*_c2+$D158*_c3+'Input spectra'!$Y157))</f>
        <v>1.2635602782447079E-2</v>
      </c>
      <c r="AR158">
        <f>AR$2*EXP(- AR$1 * ($B158*_c1+$C158*_c2+$D158*_c3+'Input spectra'!$Y157))</f>
        <v>1.2453391526851602E-2</v>
      </c>
      <c r="AS158">
        <f>AS$2*EXP(- AS$1 * ($B158*_c1+$C158*_c2+$D158*_c3+'Input spectra'!$Y157))</f>
        <v>1.2272538013607901E-2</v>
      </c>
      <c r="AT158">
        <f>AT$2*EXP(- AT$1 * ($B158*_c1+$C158*_c2+$D158*_c3+'Input spectra'!$Y157))</f>
        <v>1.2093033826988418E-2</v>
      </c>
      <c r="AU158">
        <f>AU$2*EXP(- AU$1 * ($B158*_c1+$C158*_c2+$D158*_c3+'Input spectra'!$Y157))</f>
        <v>1.1914870599017021E-2</v>
      </c>
      <c r="AV158">
        <f>AV$2*EXP(- AV$1 * ($B158*_c1+$C158*_c2+$D158*_c3+'Input spectra'!$Y157))</f>
        <v>1.1738040009211855E-2</v>
      </c>
      <c r="AW158">
        <f>AW$2*EXP(- AW$1 * ($B158*_c1+$C158*_c2+$D158*_c3+'Input spectra'!$Y157))</f>
        <v>1.1562533784329445E-2</v>
      </c>
      <c r="AX158">
        <f>AX$2*EXP(- AX$1 * ($B158*_c1+$C158*_c2+$D158*_c3+'Input spectra'!$Y157))</f>
        <v>1.1388343698110197E-2</v>
      </c>
      <c r="AY158">
        <f>AY$2*EXP(- AY$1 * ($B158*_c1+$C158*_c2+$D158*_c3+'Input spectra'!$Y157))</f>
        <v>1.0124159351404E-2</v>
      </c>
      <c r="AZ158">
        <f>AZ$2*EXP(- AZ$1 * ($B158*_c1+$C158*_c2+$D158*_c3+'Input spectra'!$Y157))</f>
        <v>8.6514233722887971E-3</v>
      </c>
      <c r="BA158">
        <f>BA$2*EXP(- BA$1 * ($B158*_c1+$C158*_c2+$D158*_c3+'Input spectra'!$Y157))</f>
        <v>7.7884531872302867E-3</v>
      </c>
      <c r="BB158">
        <f>BB$2*EXP(- BB$1 * ($B158*_c1+$C158*_c2+$D158*_c3+'Input spectra'!$Y157))</f>
        <v>7.1348796135242707E-3</v>
      </c>
      <c r="BC158">
        <f>BC$2*EXP(- BC$1 * ($B158*_c1+$C158*_c2+$D158*_c3+'Input spectra'!$Y157))</f>
        <v>6.6008994731674977E-3</v>
      </c>
      <c r="BD158">
        <f>BD$2*EXP(- BD$1 * ($B158*_c1+$C158*_c2+$D158*_c3+'Input spectra'!$Y157))</f>
        <v>6.1475924307152884E-3</v>
      </c>
      <c r="BE158">
        <f>BE$2*EXP(- BE$1 * ($B158*_c1+$C158*_c2+$D158*_c3+'Input spectra'!$Y157))</f>
        <v>5.7536358423316688E-3</v>
      </c>
      <c r="BF158">
        <f>BF$2*EXP(- BF$1 * ($B158*_c1+$C158*_c2+$D158*_c3+'Input spectra'!$Y157))</f>
        <v>5.4057391916530551E-3</v>
      </c>
      <c r="BG158">
        <f>BG$2*EXP(- BG$1 * ($B158*_c1+$C158*_c2+$D158*_c3+'Input spectra'!$Y157))</f>
        <v>5.0949049350701697E-3</v>
      </c>
      <c r="BH158">
        <f>BH$2*EXP(- BH$1 * ($B158*_c1+$C158*_c2+$D158*_c3+'Input spectra'!$Y157))</f>
        <v>4.8146811781365198E-3</v>
      </c>
      <c r="BI158">
        <f>BI$2*EXP(- BI$1 * ($B158*_c1+$C158*_c2+$D158*_c3+'Input spectra'!$Y157))</f>
        <v>4.5602415571238649E-3</v>
      </c>
      <c r="BJ158">
        <f>BJ$2*EXP(- BJ$1 * ($B158*_c1+$C158*_c2+$D158*_c3+'Input spectra'!$Y157))</f>
        <v>4.3278570103094825E-3</v>
      </c>
      <c r="BK158">
        <f>BK$2*EXP(- BK$1 * ($B158*_c1+$C158*_c2+$D158*_c3+'Input spectra'!$Y157))</f>
        <v>4.1145719452437427E-3</v>
      </c>
      <c r="BL158">
        <f>BL$2*EXP(- BL$1 * ($B158*_c1+$C158*_c2+$D158*_c3+'Input spectra'!$Y157))</f>
        <v>3.9179951696844606E-3</v>
      </c>
      <c r="BM158">
        <f>BM$2*EXP(- BM$1 * ($B158*_c1+$C158*_c2+$D158*_c3+'Input spectra'!$Y157))</f>
        <v>3.7361591448908057E-3</v>
      </c>
      <c r="BN158">
        <f>BN$2*EXP(- BN$1 * ($B158*_c1+$C158*_c2+$D158*_c3+'Input spectra'!$Y157))</f>
        <v>3.5674219009773547E-3</v>
      </c>
      <c r="BO158">
        <f>BO$2*EXP(- BO$1 * ($B158*_c1+$C158*_c2+$D158*_c3+'Input spectra'!$Y157))</f>
        <v>3.4103966696655591E-3</v>
      </c>
      <c r="BP158">
        <f>BP$2*EXP(- BP$1 * ($B158*_c1+$C158*_c2+$D158*_c3+'Input spectra'!$Y157))</f>
        <v>3.2639001391264878E-3</v>
      </c>
      <c r="BQ158">
        <f>BQ$2*EXP(- BQ$1 * ($B158*_c1+$C158*_c2+$D158*_c3+'Input spectra'!$Y157))</f>
        <v>3.1269135848419299E-3</v>
      </c>
      <c r="BR158">
        <f>BR$2*EXP(- BR$1 * ($B158*_c1+$C158*_c2+$D158*_c3+'Input spectra'!$Y157))</f>
        <v>2.9985531277767177E-3</v>
      </c>
      <c r="BS158">
        <f>BS$2*EXP(- BS$1 * ($B158*_c1+$C158*_c2+$D158*_c3+'Input spectra'!$Y157))</f>
        <v>2.8780466048950954E-3</v>
      </c>
      <c r="BT158">
        <f>BT$2*EXP(- BT$1 * ($B158*_c1+$C158*_c2+$D158*_c3+'Input spectra'!$Y157))</f>
        <v>2.7647153228289568E-3</v>
      </c>
      <c r="BU158">
        <f>BU$2*EXP(- BU$1 * ($B158*_c1+$C158*_c2+$D158*_c3+'Input spectra'!$Y157))</f>
        <v>2.6579594796582347E-3</v>
      </c>
      <c r="BV158">
        <f>BV$2*EXP(- BV$1 * ($B158*_c1+$C158*_c2+$D158*_c3+'Input spectra'!$Y157))</f>
        <v>2.5572463843427191E-3</v>
      </c>
      <c r="BW158">
        <f>BW$2*EXP(- BW$1 * ($B158*_c1+$C158*_c2+$D158*_c3+'Input spectra'!$Y157))</f>
        <v>2.4621008392752153E-3</v>
      </c>
      <c r="BX158">
        <f>BX$2*EXP(- BX$1 * ($B158*_c1+$C158*_c2+$D158*_c3+'Input spectra'!$Y157))</f>
        <v>2.3720972161066834E-3</v>
      </c>
      <c r="BY158">
        <f>BY$2*EXP(- BY$1 * ($B158*_c1+$C158*_c2+$D158*_c3+'Input spectra'!$Y157))</f>
        <v>2.2868528719612018E-3</v>
      </c>
      <c r="BZ158">
        <f>BZ$2*EXP(- BZ$1 * ($B158*_c1+$C158*_c2+$D158*_c3+'Input spectra'!$Y157))</f>
        <v>2.2060226375610961E-3</v>
      </c>
      <c r="CA158">
        <f>CA$2*EXP(- CA$1 * ($B158*_c1+$C158*_c2+$D158*_c3+'Input spectra'!$Y157))</f>
        <v>2.1292941705726163E-3</v>
      </c>
      <c r="CB158">
        <f>CB$2*EXP(- CB$1 * ($B158*_c1+$C158*_c2+$D158*_c3+'Input spectra'!$Y157))</f>
        <v>2.0563840133203956E-3</v>
      </c>
      <c r="CC158">
        <f>CC$2*EXP(- CC$1 * ($B158*_c1+$C158*_c2+$D158*_c3+'Input spectra'!$Y157))</f>
        <v>1.9870342284389977E-3</v>
      </c>
      <c r="CD158">
        <f>CD$2*EXP(- CD$1 * ($B158*_c1+$C158*_c2+$D158*_c3+'Input spectra'!$Y157))</f>
        <v>1.9210095121676952E-3</v>
      </c>
      <c r="CE158">
        <f>CE$2*EXP(- CE$1 * ($B158*_c1+$C158*_c2+$D158*_c3+'Input spectra'!$Y157))</f>
        <v>1.8580947050500778E-3</v>
      </c>
      <c r="CF158">
        <f>CF$2*EXP(- CF$1 * ($B158*_c1+$C158*_c2+$D158*_c3+'Input spectra'!$Y157))</f>
        <v>1.7980926353373221E-3</v>
      </c>
      <c r="CG158">
        <f>CG$2*EXP(- CG$1 * ($B158*_c1+$C158*_c2+$D158*_c3+'Input spectra'!$Y157))</f>
        <v>1.7408222425390296E-3</v>
      </c>
      <c r="CH158">
        <f>CH$2*EXP(- CH$1 * ($B158*_c1+$C158*_c2+$D158*_c3+'Input spectra'!$Y157))</f>
        <v>1.686116938138491E-3</v>
      </c>
      <c r="CI158">
        <f>CI$2*EXP(- CI$1 * ($B158*_c1+$C158*_c2+$D158*_c3+'Input spectra'!$Y157))</f>
        <v>1.6338231680938337E-3</v>
      </c>
      <c r="CJ158">
        <f>CJ$2*EXP(- CJ$1 * ($B158*_c1+$C158*_c2+$D158*_c3+'Input spectra'!$Y157))</f>
        <v>1.5837991478315429E-3</v>
      </c>
      <c r="CK158">
        <f>CK$2*EXP(- CK$1 * ($B158*_c1+$C158*_c2+$D158*_c3+'Input spectra'!$Y157))</f>
        <v>1.5359137453414646E-3</v>
      </c>
      <c r="CL158">
        <f>CL$2*EXP(- CL$1 * ($B158*_c1+$C158*_c2+$D158*_c3+'Input spectra'!$Y157))</f>
        <v>1.4900454919576287E-3</v>
      </c>
      <c r="CM158">
        <f>CM$2*EXP(- CM$1 * ($B158*_c1+$C158*_c2+$D158*_c3+'Input spectra'!$Y157))</f>
        <v>1.4460817036521388E-3</v>
      </c>
      <c r="CN158">
        <f>CN$2*EXP(- CN$1 * ($B158*_c1+$C158*_c2+$D158*_c3+'Input spectra'!$Y157))</f>
        <v>1.4039176983298655E-3</v>
      </c>
      <c r="CO158">
        <f>CO$2*EXP(- CO$1 * ($B158*_c1+$C158*_c2+$D158*_c3+'Input spectra'!$Y157))</f>
        <v>1.363456096806127E-3</v>
      </c>
      <c r="CP158">
        <f>CP$2*EXP(- CP$1 * ($B158*_c1+$C158*_c2+$D158*_c3+'Input spectra'!$Y157))</f>
        <v>1.3246061969687758E-3</v>
      </c>
      <c r="CQ158">
        <f>CQ$2*EXP(- CQ$1 * ($B158*_c1+$C158*_c2+$D158*_c3+'Input spectra'!$Y157))</f>
        <v>1.2872834121415194E-3</v>
      </c>
      <c r="CR158">
        <f>CR$2*EXP(- CR$1 * ($B158*_c1+$C158*_c2+$D158*_c3+'Input spectra'!$Y157))</f>
        <v>1.2514087659334277E-3</v>
      </c>
      <c r="CS158">
        <f>CS$2*EXP(- CS$1 * ($B158*_c1+$C158*_c2+$D158*_c3+'Input spectra'!$Y157))</f>
        <v>8.0572871236695353E-4</v>
      </c>
      <c r="CT158">
        <f>CT$2*EXP(- CT$1 * ($B158*_c1+$C158*_c2+$D158*_c3+'Input spectra'!$Y157))</f>
        <v>5.2335003297015916E-4</v>
      </c>
      <c r="CU158">
        <f>CU$2*EXP(- CU$1 * ($B158*_c1+$C158*_c2+$D158*_c3+'Input spectra'!$Y157))</f>
        <v>3.6245158590194281E-4</v>
      </c>
      <c r="CV158">
        <f>CV$2*EXP(- CV$1 * ($B158*_c1+$C158*_c2+$D158*_c3+'Input spectra'!$Y157))</f>
        <v>2.5215070896665462E-4</v>
      </c>
      <c r="CW158">
        <f>CW$2*EXP(- CW$1 * ($B158*_c1+$C158*_c2+$D158*_c3+'Input spectra'!$Y157))</f>
        <v>1.7217568104668869E-4</v>
      </c>
      <c r="CX158">
        <f>CX$2*EXP(- CX$1 * ($B158*_c1+$C158*_c2+$D158*_c3+'Input spectra'!$Y157))</f>
        <v>1.1318333296122619E-4</v>
      </c>
      <c r="CY158">
        <f>CY$2*EXP(- CY$1 * ($B158*_c1+$C158*_c2+$D158*_c3+'Input spectra'!$Y157))</f>
        <v>6.9900619247060942E-5</v>
      </c>
      <c r="CZ158">
        <f>CZ$2*EXP(- CZ$1 * ($B158*_c1+$C158*_c2+$D158*_c3+'Input spectra'!$Y157))</f>
        <v>3.8980328199426481E-5</v>
      </c>
      <c r="DA158">
        <f>DA$2*EXP(- DA$1 * ($B158*_c1+$C158*_c2+$D158*_c3+'Input spectra'!$Y157))</f>
        <v>1.8125992913029476E-5</v>
      </c>
      <c r="DB158">
        <f>DB$2*EXP(- DB$1 * ($B158*_c1+$C158*_c2+$D158*_c3+'Input spectra'!$Y157))</f>
        <v>5.6722767442001711E-6</v>
      </c>
      <c r="DC158">
        <f>DC$2*EXP(- DC$1 * ($B158*_c1+$C158*_c2+$D158*_c3+'Input spectra'!$Y157))</f>
        <v>3.603215005838259E-7</v>
      </c>
      <c r="DD158">
        <f>DD$2*EXP(- DD$1 * ($B158*_c1+$C158*_c2+$D158*_c3+'Input spectra'!$Y157))</f>
        <v>0</v>
      </c>
      <c r="DE158">
        <f>DE$2*EXP(- DE$1 * ($B158*_c1+$C158*_c2+$D158*_c3+'Input spectra'!$Y157))</f>
        <v>0</v>
      </c>
      <c r="DF158">
        <f>DF$2*EXP(- DF$1 * ($B158*_c1+$C158*_c2+$D158*_c3+'Input spectra'!$Y157))</f>
        <v>0</v>
      </c>
      <c r="DG158">
        <f>DG$2*EXP(- DG$1 * ($B158*_c1+$C158*_c2+$D158*_c3+'Input spectra'!$Y157))</f>
        <v>0</v>
      </c>
      <c r="DH158">
        <f>DH$2*EXP(- DH$1 * ($B158*_c1+$C158*_c2+$D158*_c3+'Input spectra'!$Y157))</f>
        <v>0</v>
      </c>
      <c r="DI158">
        <f>DI$2*EXP(- DI$1 * ($B158*_c1+$C158*_c2+$D158*_c3+'Input spectra'!$Y157))</f>
        <v>0</v>
      </c>
      <c r="DJ158">
        <f>DJ$2*EXP(- DJ$1 * ($B158*_c1+$C158*_c2+$D158*_c3+'Input spectra'!$Y157))</f>
        <v>0</v>
      </c>
      <c r="DK158">
        <f>DK$2*EXP(- DK$1 * ($B158*_c1+$C158*_c2+$D158*_c3+'Input spectra'!$Y157))</f>
        <v>0</v>
      </c>
      <c r="DL158">
        <f>DL$2*EXP(- DL$1 * ($B158*_c1+$C158*_c2+$D158*_c3+'Input spectra'!$Y157))</f>
        <v>0</v>
      </c>
      <c r="DM158">
        <f>DM$2*EXP(- DM$1 * ($B158*_c1+$C158*_c2+$D158*_c3+'Input spectra'!$Y157))</f>
        <v>0</v>
      </c>
      <c r="DN158">
        <f>DN$2*EXP(- DN$1 * ($B158*_c1+$C158*_c2+$D158*_c3+'Input spectra'!$Y157))</f>
        <v>0</v>
      </c>
      <c r="DO158">
        <f>DO$2*EXP(- DO$1 * ($B158*_c1+$C158*_c2+$D158*_c3+'Input spectra'!$Y157))</f>
        <v>0</v>
      </c>
      <c r="DP158">
        <f>DP$2*EXP(- DP$1 * ($B158*_c1+$C158*_c2+$D158*_c3+'Input spectra'!$Y157))</f>
        <v>0</v>
      </c>
      <c r="DQ158">
        <f>DQ$2*EXP(- DQ$1 * ($B158*_c1+$C158*_c2+$D158*_c3+'Input spectra'!$Y157))</f>
        <v>0</v>
      </c>
      <c r="DR158">
        <f>DR$2*EXP(- DR$1 * ($B158*_c1+$C158*_c2+$D158*_c3+'Input spectra'!$Y157))</f>
        <v>0</v>
      </c>
      <c r="DS158">
        <f>DS$2*EXP(- DS$1 * ($B158*_c1+$C158*_c2+$D158*_c3+'Input spectra'!$Y157))</f>
        <v>0</v>
      </c>
      <c r="DT158">
        <f>DT$2*EXP(- DT$1 * ($B158*_c1+$C158*_c2+$D158*_c3+'Input spectra'!$Y157))</f>
        <v>0</v>
      </c>
      <c r="DU158">
        <f>DU$2*EXP(- DU$1 * ($B158*_c1+$C158*_c2+$D158*_c3+'Input spectra'!$Y157))</f>
        <v>0</v>
      </c>
      <c r="DV158">
        <f>DV$2*EXP(- DV$1 * ($B158*_c1+$C158*_c2+$D158*_c3+'Input spectra'!$Y157))</f>
        <v>0</v>
      </c>
      <c r="DW158">
        <f>DW$2*EXP(- DW$1 * ($B158*_c1+$C158*_c2+$D158*_c3+'Input spectra'!$Y157))</f>
        <v>0</v>
      </c>
      <c r="DX158">
        <f>DX$2*EXP(- DX$1 * ($B158*_c1+$C158*_c2+$D158*_c3+'Input spectra'!$Y157))</f>
        <v>0</v>
      </c>
      <c r="DY158">
        <f>DY$2*EXP(- DY$1 * ($B158*_c1+$C158*_c2+$D158*_c3+'Input spectra'!$Y157))</f>
        <v>0</v>
      </c>
      <c r="DZ158">
        <f>DZ$2*EXP(- DZ$1 * ($B158*_c1+$C158*_c2+$D158*_c3+'Input spectra'!$Y157))</f>
        <v>0</v>
      </c>
      <c r="EA158">
        <f>EA$2*EXP(- EA$1 * ($B158*_c1+$C158*_c2+$D158*_c3+'Input spectra'!$Y157))</f>
        <v>0</v>
      </c>
      <c r="EB158">
        <f>EB$2*EXP(- EB$1 * ($B158*_c1+$C158*_c2+$D158*_c3+'Input spectra'!$Y157))</f>
        <v>0</v>
      </c>
      <c r="EC158">
        <f>EC$2*EXP(- EC$1 * ($B158*_c1+$C158*_c2+$D158*_c3+'Input spectra'!$Y157))</f>
        <v>0</v>
      </c>
      <c r="ED158">
        <f>ED$2*EXP(- ED$1 * ($B158*_c1+$C158*_c2+$D158*_c3+'Input spectra'!$Y157))</f>
        <v>0</v>
      </c>
      <c r="EE158">
        <f>EE$2*EXP(- EE$1 * ($B158*_c1+$C158*_c2+$D158*_c3+'Input spectra'!$Y157))</f>
        <v>0</v>
      </c>
      <c r="EF158">
        <f>EF$2*EXP(- EF$1 * ($B158*_c1+$C158*_c2+$D158*_c3+'Input spectra'!$Y157))</f>
        <v>0</v>
      </c>
      <c r="EG158">
        <f>EG$2*EXP(- EG$1 * ($B158*_c1+$C158*_c2+$D158*_c3+'Input spectra'!$Y157))</f>
        <v>0</v>
      </c>
      <c r="EH158">
        <f>EH$2*EXP(- EH$1 * ($B158*_c1+$C158*_c2+$D158*_c3+'Input spectra'!$Y157))</f>
        <v>0</v>
      </c>
      <c r="EI158">
        <f>EI$2*EXP(- EI$1 * ($B158*_c1+$C158*_c2+$D158*_c3+'Input spectra'!$Y157))</f>
        <v>0</v>
      </c>
      <c r="EJ158">
        <f>EJ$2*EXP(- EJ$1 * ($B158*_c1+$C158*_c2+$D158*_c3+'Input spectra'!$Y157))</f>
        <v>0</v>
      </c>
      <c r="EK158">
        <f>EK$2*EXP(- EK$1 * ($B158*_c1+$C158*_c2+$D158*_c3+'Input spectra'!$Y157))</f>
        <v>0</v>
      </c>
      <c r="EL158">
        <f>EL$2*EXP(- EL$1 * ($B158*_c1+$C158*_c2+$D158*_c3+'Input spectra'!$Y157))</f>
        <v>0</v>
      </c>
      <c r="EM158">
        <f>EM$2*EXP(- EM$1 * ($B158*_c1+$C158*_c2+$D158*_c3+'Input spectra'!$Y157))</f>
        <v>0</v>
      </c>
      <c r="EN158">
        <f>EN$2*EXP(- EN$1 * ($B158*_c1+$C158*_c2+$D158*_c3+'Input spectra'!$Y157))</f>
        <v>0</v>
      </c>
      <c r="EO158">
        <f>EO$2*EXP(- EO$1 * ($B158*_c1+$C158*_c2+$D158*_c3+'Input spectra'!$Y157))</f>
        <v>0</v>
      </c>
      <c r="EP158">
        <f>EP$2*EXP(- EP$1 * ($B158*_c1+$C158*_c2+$D158*_c3+'Input spectra'!$Y157))</f>
        <v>0</v>
      </c>
      <c r="EQ158">
        <f>EQ$2*EXP(- EQ$1 * ($B158*_c1+$C158*_c2+$D158*_c3+'Input spectra'!$Y157))</f>
        <v>0</v>
      </c>
      <c r="ER158">
        <f>ER$2*EXP(- ER$1 * ($B158*_c1+$C158*_c2+$D158*_c3+'Input spectra'!$Y157))</f>
        <v>0</v>
      </c>
      <c r="ES158">
        <f>ES$2*EXP(- ES$1 * ($B158*_c1+$C158*_c2+$D158*_c3+'Input spectra'!$Y157))</f>
        <v>0</v>
      </c>
      <c r="ET158">
        <f>ET$2*EXP(- ET$1 * ($B158*_c1+$C158*_c2+$D158*_c3+'Input spectra'!$Y157))</f>
        <v>0</v>
      </c>
      <c r="EU158">
        <f>EU$2*EXP(- EU$1 * ($B158*_c1+$C158*_c2+$D158*_c3+'Input spectra'!$Y157))</f>
        <v>0</v>
      </c>
      <c r="EV158">
        <f>EV$2*EXP(- EV$1 * ($B158*_c1+$C158*_c2+$D158*_c3+'Input spectra'!$Y157))</f>
        <v>0</v>
      </c>
      <c r="EW158">
        <f>EW$2*EXP(- EW$1 * ($B158*_c1+$C158*_c2+$D158*_c3+'Input spectra'!$Y157))</f>
        <v>0</v>
      </c>
      <c r="EX158">
        <f>EX$2*EXP(- EX$1 * ($B158*_c1+$C158*_c2+$D158*_c3+'Input spectra'!$Y157))</f>
        <v>0</v>
      </c>
      <c r="EY158">
        <f>EY$2*EXP(- EY$1 * ($B158*_c1+$C158*_c2+$D158*_c3+'Input spectra'!$Y157))</f>
        <v>0</v>
      </c>
      <c r="FA158">
        <f t="shared" si="2"/>
        <v>0.88212348055592216</v>
      </c>
      <c r="FD158">
        <f>(1-EXP(-($B158*_c1+$C158*_c2+$D158*_c3+'Input spectra'!$Y157)*_t))/2</f>
        <v>1.0893040465779769E-2</v>
      </c>
      <c r="FE158">
        <f>LN(1-FD158)/(-($B158*_c1+$C158*_c2+$D158*_c3+'Input spectra'!$Y157))</f>
        <v>0.24862334647313375</v>
      </c>
    </row>
    <row r="159" spans="1:161" x14ac:dyDescent="0.25">
      <c r="A159">
        <v>1060</v>
      </c>
      <c r="B159">
        <f>'Input spectra'!B158</f>
        <v>0</v>
      </c>
      <c r="C159">
        <f>'Input spectra'!D158</f>
        <v>0</v>
      </c>
      <c r="D159">
        <f>'Input spectra'!F158</f>
        <v>0</v>
      </c>
      <c r="E159">
        <f>E$2*EXP(- E$1 * ($B159*_c1+$C159*_c2+$D159*_c3+'Input spectra'!$Y158))</f>
        <v>2.0653927966864227E-2</v>
      </c>
      <c r="F159">
        <f>F$2*EXP(- F$1 * ($B159*_c1+$C159*_c2+$D159*_c3+'Input spectra'!$Y158))</f>
        <v>2.0413494642370775E-2</v>
      </c>
      <c r="G159">
        <f>G$2*EXP(- G$1 * ($B159*_c1+$C159*_c2+$D159*_c3+'Input spectra'!$Y158))</f>
        <v>2.0174774416344965E-2</v>
      </c>
      <c r="H159">
        <f>H$2*EXP(- H$1 * ($B159*_c1+$C159*_c2+$D159*_c3+'Input spectra'!$Y158))</f>
        <v>1.9937756880829455E-2</v>
      </c>
      <c r="I159">
        <f>I$2*EXP(- I$1 * ($B159*_c1+$C159*_c2+$D159*_c3+'Input spectra'!$Y158))</f>
        <v>1.9702431686236439E-2</v>
      </c>
      <c r="J159">
        <f>J$2*EXP(- J$1 * ($B159*_c1+$C159*_c2+$D159*_c3+'Input spectra'!$Y158))</f>
        <v>1.9468788541035727E-2</v>
      </c>
      <c r="K159">
        <f>K$2*EXP(- K$1 * ($B159*_c1+$C159*_c2+$D159*_c3+'Input spectra'!$Y158))</f>
        <v>1.9236817211444445E-2</v>
      </c>
      <c r="L159">
        <f>L$2*EXP(- L$1 * ($B159*_c1+$C159*_c2+$D159*_c3+'Input spectra'!$Y158))</f>
        <v>1.9006507521118338E-2</v>
      </c>
      <c r="M159">
        <f>M$2*EXP(- M$1 * ($B159*_c1+$C159*_c2+$D159*_c3+'Input spectra'!$Y158))</f>
        <v>1.8777849350844689E-2</v>
      </c>
      <c r="N159">
        <f>N$2*EXP(- N$1 * ($B159*_c1+$C159*_c2+$D159*_c3+'Input spectra'!$Y158))</f>
        <v>1.8550832638236793E-2</v>
      </c>
      <c r="O159">
        <f>O$2*EXP(- O$1 * ($B159*_c1+$C159*_c2+$D159*_c3+'Input spectra'!$Y158))</f>
        <v>1.832544737743004E-2</v>
      </c>
      <c r="P159">
        <f>P$2*EXP(- P$1 * ($B159*_c1+$C159*_c2+$D159*_c3+'Input spectra'!$Y158))</f>
        <v>1.8101683618779566E-2</v>
      </c>
      <c r="Q159">
        <f>Q$2*EXP(- Q$1 * ($B159*_c1+$C159*_c2+$D159*_c3+'Input spectra'!$Y158))</f>
        <v>1.7879531468559463E-2</v>
      </c>
      <c r="R159">
        <f>R$2*EXP(- R$1 * ($B159*_c1+$C159*_c2+$D159*_c3+'Input spectra'!$Y158))</f>
        <v>1.7658981088663553E-2</v>
      </c>
      <c r="S159">
        <f>S$2*EXP(- S$1 * ($B159*_c1+$C159*_c2+$D159*_c3+'Input spectra'!$Y158))</f>
        <v>1.7440022696307698E-2</v>
      </c>
      <c r="T159">
        <f>T$2*EXP(- T$1 * ($B159*_c1+$C159*_c2+$D159*_c3+'Input spectra'!$Y158))</f>
        <v>1.7222646563733672E-2</v>
      </c>
      <c r="U159">
        <f>U$2*EXP(- U$1 * ($B159*_c1+$C159*_c2+$D159*_c3+'Input spectra'!$Y158))</f>
        <v>1.7006843017914563E-2</v>
      </c>
      <c r="V159">
        <f>V$2*EXP(- V$1 * ($B159*_c1+$C159*_c2+$D159*_c3+'Input spectra'!$Y158))</f>
        <v>1.6792602440261675E-2</v>
      </c>
      <c r="W159">
        <f>W$2*EXP(- W$1 * ($B159*_c1+$C159*_c2+$D159*_c3+'Input spectra'!$Y158))</f>
        <v>1.6579915266332988E-2</v>
      </c>
      <c r="X159">
        <f>X$2*EXP(- X$1 * ($B159*_c1+$C159*_c2+$D159*_c3+'Input spectra'!$Y158))</f>
        <v>1.6368771985543103E-2</v>
      </c>
      <c r="Y159">
        <f>Y$2*EXP(- Y$1 * ($B159*_c1+$C159*_c2+$D159*_c3+'Input spectra'!$Y158))</f>
        <v>1.6159163140874688E-2</v>
      </c>
      <c r="Z159">
        <f>Z$2*EXP(- Z$1 * ($B159*_c1+$C159*_c2+$D159*_c3+'Input spectra'!$Y158))</f>
        <v>1.5951079328591456E-2</v>
      </c>
      <c r="AA159">
        <f>AA$2*EXP(- AA$1 * ($B159*_c1+$C159*_c2+$D159*_c3+'Input spectra'!$Y158))</f>
        <v>1.5744511197952567E-2</v>
      </c>
      <c r="AB159">
        <f>AB$2*EXP(- AB$1 * ($B159*_c1+$C159*_c2+$D159*_c3+'Input spectra'!$Y158))</f>
        <v>1.5539449450928559E-2</v>
      </c>
      <c r="AC159">
        <f>AC$2*EXP(- AC$1 * ($B159*_c1+$C159*_c2+$D159*_c3+'Input spectra'!$Y158))</f>
        <v>1.5335884841918763E-2</v>
      </c>
      <c r="AD159">
        <f>AD$2*EXP(- AD$1 * ($B159*_c1+$C159*_c2+$D159*_c3+'Input spectra'!$Y158))</f>
        <v>1.5133808177470133E-2</v>
      </c>
      <c r="AE159">
        <f>AE$2*EXP(- AE$1 * ($B159*_c1+$C159*_c2+$D159*_c3+'Input spectra'!$Y158))</f>
        <v>1.4933210315997564E-2</v>
      </c>
      <c r="AF159">
        <f>AF$2*EXP(- AF$1 * ($B159*_c1+$C159*_c2+$D159*_c3+'Input spectra'!$Y158))</f>
        <v>1.473408216750567E-2</v>
      </c>
      <c r="AG159">
        <f>AG$2*EXP(- AG$1 * ($B159*_c1+$C159*_c2+$D159*_c3+'Input spectra'!$Y158))</f>
        <v>1.4536414693311992E-2</v>
      </c>
      <c r="AH159">
        <f>AH$2*EXP(- AH$1 * ($B159*_c1+$C159*_c2+$D159*_c3+'Input spectra'!$Y158))</f>
        <v>1.4340198905771626E-2</v>
      </c>
      <c r="AI159">
        <f>AI$2*EXP(- AI$1 * ($B159*_c1+$C159*_c2+$D159*_c3+'Input spectra'!$Y158))</f>
        <v>1.4145425868003318E-2</v>
      </c>
      <c r="AJ159">
        <f>AJ$2*EXP(- AJ$1 * ($B159*_c1+$C159*_c2+$D159*_c3+'Input spectra'!$Y158))</f>
        <v>1.3952086693616948E-2</v>
      </c>
      <c r="AK159">
        <f>AK$2*EXP(- AK$1 * ($B159*_c1+$C159*_c2+$D159*_c3+'Input spectra'!$Y158))</f>
        <v>1.376017254644245E-2</v>
      </c>
      <c r="AL159">
        <f>AL$2*EXP(- AL$1 * ($B159*_c1+$C159*_c2+$D159*_c3+'Input spectra'!$Y158))</f>
        <v>1.3569674640260109E-2</v>
      </c>
      <c r="AM159">
        <f>AM$2*EXP(- AM$1 * ($B159*_c1+$C159*_c2+$D159*_c3+'Input spectra'!$Y158))</f>
        <v>1.3380584238532302E-2</v>
      </c>
      <c r="AN159">
        <f>AN$2*EXP(- AN$1 * ($B159*_c1+$C159*_c2+$D159*_c3+'Input spectra'!$Y158))</f>
        <v>1.3192892654136593E-2</v>
      </c>
      <c r="AO159">
        <f>AO$2*EXP(- AO$1 * ($B159*_c1+$C159*_c2+$D159*_c3+'Input spectra'!$Y158))</f>
        <v>1.3006591249100231E-2</v>
      </c>
      <c r="AP159">
        <f>AP$2*EXP(- AP$1 * ($B159*_c1+$C159*_c2+$D159*_c3+'Input spectra'!$Y158))</f>
        <v>1.2821671434336027E-2</v>
      </c>
      <c r="AQ159">
        <f>AQ$2*EXP(- AQ$1 * ($B159*_c1+$C159*_c2+$D159*_c3+'Input spectra'!$Y158))</f>
        <v>1.2638124669379608E-2</v>
      </c>
      <c r="AR159">
        <f>AR$2*EXP(- AR$1 * ($B159*_c1+$C159*_c2+$D159*_c3+'Input spectra'!$Y158))</f>
        <v>1.2455942462128005E-2</v>
      </c>
      <c r="AS159">
        <f>AS$2*EXP(- AS$1 * ($B159*_c1+$C159*_c2+$D159*_c3+'Input spectra'!$Y158))</f>
        <v>1.227511636857965E-2</v>
      </c>
      <c r="AT159">
        <f>AT$2*EXP(- AT$1 * ($B159*_c1+$C159*_c2+$D159*_c3+'Input spectra'!$Y158))</f>
        <v>1.2095637992575684E-2</v>
      </c>
      <c r="AU159">
        <f>AU$2*EXP(- AU$1 * ($B159*_c1+$C159*_c2+$D159*_c3+'Input spectra'!$Y158))</f>
        <v>1.1917498985542608E-2</v>
      </c>
      <c r="AV159">
        <f>AV$2*EXP(- AV$1 * ($B159*_c1+$C159*_c2+$D159*_c3+'Input spectra'!$Y158))</f>
        <v>1.174069104623632E-2</v>
      </c>
      <c r="AW159">
        <f>AW$2*EXP(- AW$1 * ($B159*_c1+$C159*_c2+$D159*_c3+'Input spectra'!$Y158))</f>
        <v>1.1565205920487409E-2</v>
      </c>
      <c r="AX159">
        <f>AX$2*EXP(- AX$1 * ($B159*_c1+$C159*_c2+$D159*_c3+'Input spectra'!$Y158))</f>
        <v>1.139103540094784E-2</v>
      </c>
      <c r="AY159">
        <f>AY$2*EXP(- AY$1 * ($B159*_c1+$C159*_c2+$D159*_c3+'Input spectra'!$Y158))</f>
        <v>1.0126605438842105E-2</v>
      </c>
      <c r="AZ159">
        <f>AZ$2*EXP(- AZ$1 * ($B159*_c1+$C159*_c2+$D159*_c3+'Input spectra'!$Y158))</f>
        <v>8.6535590796142665E-3</v>
      </c>
      <c r="BA159">
        <f>BA$2*EXP(- BA$1 * ($B159*_c1+$C159*_c2+$D159*_c3+'Input spectra'!$Y158))</f>
        <v>7.7904167731334996E-3</v>
      </c>
      <c r="BB159">
        <f>BB$2*EXP(- BB$1 * ($B159*_c1+$C159*_c2+$D159*_c3+'Input spectra'!$Y158))</f>
        <v>7.1367159037581448E-3</v>
      </c>
      <c r="BC159">
        <f>BC$2*EXP(- BC$1 * ($B159*_c1+$C159*_c2+$D159*_c3+'Input spectra'!$Y158))</f>
        <v>6.6026330091410344E-3</v>
      </c>
      <c r="BD159">
        <f>BD$2*EXP(- BD$1 * ($B159*_c1+$C159*_c2+$D159*_c3+'Input spectra'!$Y158))</f>
        <v>6.1492392127441764E-3</v>
      </c>
      <c r="BE159">
        <f>BE$2*EXP(- BE$1 * ($B159*_c1+$C159*_c2+$D159*_c3+'Input spectra'!$Y158))</f>
        <v>5.7552073182526812E-3</v>
      </c>
      <c r="BF159">
        <f>BF$2*EXP(- BF$1 * ($B159*_c1+$C159*_c2+$D159*_c3+'Input spectra'!$Y158))</f>
        <v>5.4072440447792466E-3</v>
      </c>
      <c r="BG159">
        <f>BG$2*EXP(- BG$1 * ($B159*_c1+$C159*_c2+$D159*_c3+'Input spectra'!$Y158))</f>
        <v>5.0963500225616127E-3</v>
      </c>
      <c r="BH159">
        <f>BH$2*EXP(- BH$1 * ($B159*_c1+$C159*_c2+$D159*_c3+'Input spectra'!$Y158))</f>
        <v>4.816072077348162E-3</v>
      </c>
      <c r="BI159">
        <f>BI$2*EXP(- BI$1 * ($B159*_c1+$C159*_c2+$D159*_c3+'Input spectra'!$Y158))</f>
        <v>4.5615829081717988E-3</v>
      </c>
      <c r="BJ159">
        <f>BJ$2*EXP(- BJ$1 * ($B159*_c1+$C159*_c2+$D159*_c3+'Input spectra'!$Y158))</f>
        <v>4.3291527431840553E-3</v>
      </c>
      <c r="BK159">
        <f>BK$2*EXP(- BK$1 * ($B159*_c1+$C159*_c2+$D159*_c3+'Input spectra'!$Y158))</f>
        <v>4.1158254370890716E-3</v>
      </c>
      <c r="BL159">
        <f>BL$2*EXP(- BL$1 * ($B159*_c1+$C159*_c2+$D159*_c3+'Input spectra'!$Y158))</f>
        <v>3.9192093576028639E-3</v>
      </c>
      <c r="BM159">
        <f>BM$2*EXP(- BM$1 * ($B159*_c1+$C159*_c2+$D159*_c3+'Input spectra'!$Y158))</f>
        <v>3.7373366092146071E-3</v>
      </c>
      <c r="BN159">
        <f>BN$2*EXP(- BN$1 * ($B159*_c1+$C159*_c2+$D159*_c3+'Input spectra'!$Y158))</f>
        <v>3.5685649282411218E-3</v>
      </c>
      <c r="BO159">
        <f>BO$2*EXP(- BO$1 * ($B159*_c1+$C159*_c2+$D159*_c3+'Input spectra'!$Y158))</f>
        <v>3.411507301213733E-3</v>
      </c>
      <c r="BP159">
        <f>BP$2*EXP(- BP$1 * ($B159*_c1+$C159*_c2+$D159*_c3+'Input spectra'!$Y158))</f>
        <v>3.2649802093008226E-3</v>
      </c>
      <c r="BQ159">
        <f>BQ$2*EXP(- BQ$1 * ($B159*_c1+$C159*_c2+$D159*_c3+'Input spectra'!$Y158))</f>
        <v>3.1279647514462785E-3</v>
      </c>
      <c r="BR159">
        <f>BR$2*EXP(- BR$1 * ($B159*_c1+$C159*_c2+$D159*_c3+'Input spectra'!$Y158))</f>
        <v>2.9995768967103222E-3</v>
      </c>
      <c r="BS159">
        <f>BS$2*EXP(- BS$1 * ($B159*_c1+$C159*_c2+$D159*_c3+'Input spectra'!$Y158))</f>
        <v>2.8790443503092732E-3</v>
      </c>
      <c r="BT159">
        <f>BT$2*EXP(- BT$1 * ($B159*_c1+$C159*_c2+$D159*_c3+'Input spectra'!$Y158))</f>
        <v>2.7656883037966858E-3</v>
      </c>
      <c r="BU159">
        <f>BU$2*EXP(- BU$1 * ($B159*_c1+$C159*_c2+$D159*_c3+'Input spectra'!$Y158))</f>
        <v>2.6589088540917077E-3</v>
      </c>
      <c r="BV159">
        <f>BV$2*EXP(- BV$1 * ($B159*_c1+$C159*_c2+$D159*_c3+'Input spectra'!$Y158))</f>
        <v>2.5581732207133525E-3</v>
      </c>
      <c r="BW159">
        <f>BW$2*EXP(- BW$1 * ($B159*_c1+$C159*_c2+$D159*_c3+'Input spectra'!$Y158))</f>
        <v>2.4630061265601432E-3</v>
      </c>
      <c r="BX159">
        <f>BX$2*EXP(- BX$1 * ($B159*_c1+$C159*_c2+$D159*_c3+'Input spectra'!$Y158))</f>
        <v>2.3729818722901092E-3</v>
      </c>
      <c r="BY159">
        <f>BY$2*EXP(- BY$1 * ($B159*_c1+$C159*_c2+$D159*_c3+'Input spectra'!$Y158))</f>
        <v>2.2877177513477604E-3</v>
      </c>
      <c r="BZ159">
        <f>BZ$2*EXP(- BZ$1 * ($B159*_c1+$C159*_c2+$D159*_c3+'Input spectra'!$Y158))</f>
        <v>2.2068685371047429E-3</v>
      </c>
      <c r="CA159">
        <f>CA$2*EXP(- CA$1 * ($B159*_c1+$C159*_c2+$D159*_c3+'Input spectra'!$Y158))</f>
        <v>2.130121835383629E-3</v>
      </c>
      <c r="CB159">
        <f>CB$2*EXP(- CB$1 * ($B159*_c1+$C159*_c2+$D159*_c3+'Input spectra'!$Y158))</f>
        <v>2.0571941414815114E-3</v>
      </c>
      <c r="CC159">
        <f>CC$2*EXP(- CC$1 * ($B159*_c1+$C159*_c2+$D159*_c3+'Input spectra'!$Y158))</f>
        <v>1.9878274752371532E-3</v>
      </c>
      <c r="CD159">
        <f>CD$2*EXP(- CD$1 * ($B159*_c1+$C159*_c2+$D159*_c3+'Input spectra'!$Y158))</f>
        <v>1.9217864938285152E-3</v>
      </c>
      <c r="CE159">
        <f>CE$2*EXP(- CE$1 * ($B159*_c1+$C159*_c2+$D159*_c3+'Input spectra'!$Y158))</f>
        <v>1.8588560020469493E-3</v>
      </c>
      <c r="CF159">
        <f>CF$2*EXP(- CF$1 * ($B159*_c1+$C159*_c2+$D159*_c3+'Input spectra'!$Y158))</f>
        <v>1.7988387953346535E-3</v>
      </c>
      <c r="CG159">
        <f>CG$2*EXP(- CG$1 * ($B159*_c1+$C159*_c2+$D159*_c3+'Input spectra'!$Y158))</f>
        <v>1.7415537830194471E-3</v>
      </c>
      <c r="CH159">
        <f>CH$2*EXP(- CH$1 * ($B159*_c1+$C159*_c2+$D159*_c3+'Input spectra'!$Y158))</f>
        <v>1.6868343487557362E-3</v>
      </c>
      <c r="CI159">
        <f>CI$2*EXP(- CI$1 * ($B159*_c1+$C159*_c2+$D159*_c3+'Input spectra'!$Y158))</f>
        <v>1.6345269127866057E-3</v>
      </c>
      <c r="CJ159">
        <f>CJ$2*EXP(- CJ$1 * ($B159*_c1+$C159*_c2+$D159*_c3+'Input spectra'!$Y158))</f>
        <v>1.5844896667281843E-3</v>
      </c>
      <c r="CK159">
        <f>CK$2*EXP(- CK$1 * ($B159*_c1+$C159*_c2+$D159*_c3+'Input spectra'!$Y158))</f>
        <v>1.5365914564809623E-3</v>
      </c>
      <c r="CL159">
        <f>CL$2*EXP(- CL$1 * ($B159*_c1+$C159*_c2+$D159*_c3+'Input spectra'!$Y158))</f>
        <v>1.4907107928487401E-3</v>
      </c>
      <c r="CM159">
        <f>CM$2*EXP(- CM$1 * ($B159*_c1+$C159*_c2+$D159*_c3+'Input spectra'!$Y158))</f>
        <v>1.4467349726893866E-3</v>
      </c>
      <c r="CN159">
        <f>CN$2*EXP(- CN$1 * ($B159*_c1+$C159*_c2+$D159*_c3+'Input spectra'!$Y158))</f>
        <v>1.4045592960825737E-3</v>
      </c>
      <c r="CO159">
        <f>CO$2*EXP(- CO$1 * ($B159*_c1+$C159*_c2+$D159*_c3+'Input spectra'!$Y158))</f>
        <v>1.3640863671945151E-3</v>
      </c>
      <c r="CP159">
        <f>CP$2*EXP(- CP$1 * ($B159*_c1+$C159*_c2+$D159*_c3+'Input spectra'!$Y158))</f>
        <v>1.3252254683392894E-3</v>
      </c>
      <c r="CQ159">
        <f>CQ$2*EXP(- CQ$1 * ($B159*_c1+$C159*_c2+$D159*_c3+'Input spectra'!$Y158))</f>
        <v>1.2878919982520238E-3</v>
      </c>
      <c r="CR159">
        <f>CR$2*EXP(- CR$1 * ($B159*_c1+$C159*_c2+$D159*_c3+'Input spectra'!$Y158))</f>
        <v>1.2520069668575627E-3</v>
      </c>
      <c r="CS159">
        <f>CS$2*EXP(- CS$1 * ($B159*_c1+$C159*_c2+$D159*_c3+'Input spectra'!$Y158))</f>
        <v>8.0611810192610393E-4</v>
      </c>
      <c r="CT159">
        <f>CT$2*EXP(- CT$1 * ($B159*_c1+$C159*_c2+$D159*_c3+'Input spectra'!$Y158))</f>
        <v>5.2360570544768541E-4</v>
      </c>
      <c r="CU159">
        <f>CU$2*EXP(- CU$1 * ($B159*_c1+$C159*_c2+$D159*_c3+'Input spectra'!$Y158))</f>
        <v>3.6263055900742468E-4</v>
      </c>
      <c r="CV159">
        <f>CV$2*EXP(- CV$1 * ($B159*_c1+$C159*_c2+$D159*_c3+'Input spectra'!$Y158))</f>
        <v>2.5227654205489051E-4</v>
      </c>
      <c r="CW159">
        <f>CW$2*EXP(- CW$1 * ($B159*_c1+$C159*_c2+$D159*_c3+'Input spectra'!$Y158))</f>
        <v>1.722625081354034E-4</v>
      </c>
      <c r="CX159">
        <f>CX$2*EXP(- CX$1 * ($B159*_c1+$C159*_c2+$D159*_c3+'Input spectra'!$Y158))</f>
        <v>1.1324100529823926E-4</v>
      </c>
      <c r="CY159">
        <f>CY$2*EXP(- CY$1 * ($B159*_c1+$C159*_c2+$D159*_c3+'Input spectra'!$Y158))</f>
        <v>6.9936604252841532E-5</v>
      </c>
      <c r="CZ159">
        <f>CZ$2*EXP(- CZ$1 * ($B159*_c1+$C159*_c2+$D159*_c3+'Input spectra'!$Y158))</f>
        <v>3.9000600185744223E-5</v>
      </c>
      <c r="DA159">
        <f>DA$2*EXP(- DA$1 * ($B159*_c1+$C159*_c2+$D159*_c3+'Input spectra'!$Y158))</f>
        <v>1.8135514702278897E-5</v>
      </c>
      <c r="DB159">
        <f>DB$2*EXP(- DB$1 * ($B159*_c1+$C159*_c2+$D159*_c3+'Input spectra'!$Y158))</f>
        <v>5.6752862603947498E-6</v>
      </c>
      <c r="DC159">
        <f>DC$2*EXP(- DC$1 * ($B159*_c1+$C159*_c2+$D159*_c3+'Input spectra'!$Y158))</f>
        <v>3.6051456817992599E-7</v>
      </c>
      <c r="DD159">
        <f>DD$2*EXP(- DD$1 * ($B159*_c1+$C159*_c2+$D159*_c3+'Input spectra'!$Y158))</f>
        <v>0</v>
      </c>
      <c r="DE159">
        <f>DE$2*EXP(- DE$1 * ($B159*_c1+$C159*_c2+$D159*_c3+'Input spectra'!$Y158))</f>
        <v>0</v>
      </c>
      <c r="DF159">
        <f>DF$2*EXP(- DF$1 * ($B159*_c1+$C159*_c2+$D159*_c3+'Input spectra'!$Y158))</f>
        <v>0</v>
      </c>
      <c r="DG159">
        <f>DG$2*EXP(- DG$1 * ($B159*_c1+$C159*_c2+$D159*_c3+'Input spectra'!$Y158))</f>
        <v>0</v>
      </c>
      <c r="DH159">
        <f>DH$2*EXP(- DH$1 * ($B159*_c1+$C159*_c2+$D159*_c3+'Input spectra'!$Y158))</f>
        <v>0</v>
      </c>
      <c r="DI159">
        <f>DI$2*EXP(- DI$1 * ($B159*_c1+$C159*_c2+$D159*_c3+'Input spectra'!$Y158))</f>
        <v>0</v>
      </c>
      <c r="DJ159">
        <f>DJ$2*EXP(- DJ$1 * ($B159*_c1+$C159*_c2+$D159*_c3+'Input spectra'!$Y158))</f>
        <v>0</v>
      </c>
      <c r="DK159">
        <f>DK$2*EXP(- DK$1 * ($B159*_c1+$C159*_c2+$D159*_c3+'Input spectra'!$Y158))</f>
        <v>0</v>
      </c>
      <c r="DL159">
        <f>DL$2*EXP(- DL$1 * ($B159*_c1+$C159*_c2+$D159*_c3+'Input spectra'!$Y158))</f>
        <v>0</v>
      </c>
      <c r="DM159">
        <f>DM$2*EXP(- DM$1 * ($B159*_c1+$C159*_c2+$D159*_c3+'Input spectra'!$Y158))</f>
        <v>0</v>
      </c>
      <c r="DN159">
        <f>DN$2*EXP(- DN$1 * ($B159*_c1+$C159*_c2+$D159*_c3+'Input spectra'!$Y158))</f>
        <v>0</v>
      </c>
      <c r="DO159">
        <f>DO$2*EXP(- DO$1 * ($B159*_c1+$C159*_c2+$D159*_c3+'Input spectra'!$Y158))</f>
        <v>0</v>
      </c>
      <c r="DP159">
        <f>DP$2*EXP(- DP$1 * ($B159*_c1+$C159*_c2+$D159*_c3+'Input spectra'!$Y158))</f>
        <v>0</v>
      </c>
      <c r="DQ159">
        <f>DQ$2*EXP(- DQ$1 * ($B159*_c1+$C159*_c2+$D159*_c3+'Input spectra'!$Y158))</f>
        <v>0</v>
      </c>
      <c r="DR159">
        <f>DR$2*EXP(- DR$1 * ($B159*_c1+$C159*_c2+$D159*_c3+'Input spectra'!$Y158))</f>
        <v>0</v>
      </c>
      <c r="DS159">
        <f>DS$2*EXP(- DS$1 * ($B159*_c1+$C159*_c2+$D159*_c3+'Input spectra'!$Y158))</f>
        <v>0</v>
      </c>
      <c r="DT159">
        <f>DT$2*EXP(- DT$1 * ($B159*_c1+$C159*_c2+$D159*_c3+'Input spectra'!$Y158))</f>
        <v>0</v>
      </c>
      <c r="DU159">
        <f>DU$2*EXP(- DU$1 * ($B159*_c1+$C159*_c2+$D159*_c3+'Input spectra'!$Y158))</f>
        <v>0</v>
      </c>
      <c r="DV159">
        <f>DV$2*EXP(- DV$1 * ($B159*_c1+$C159*_c2+$D159*_c3+'Input spectra'!$Y158))</f>
        <v>0</v>
      </c>
      <c r="DW159">
        <f>DW$2*EXP(- DW$1 * ($B159*_c1+$C159*_c2+$D159*_c3+'Input spectra'!$Y158))</f>
        <v>0</v>
      </c>
      <c r="DX159">
        <f>DX$2*EXP(- DX$1 * ($B159*_c1+$C159*_c2+$D159*_c3+'Input spectra'!$Y158))</f>
        <v>0</v>
      </c>
      <c r="DY159">
        <f>DY$2*EXP(- DY$1 * ($B159*_c1+$C159*_c2+$D159*_c3+'Input spectra'!$Y158))</f>
        <v>0</v>
      </c>
      <c r="DZ159">
        <f>DZ$2*EXP(- DZ$1 * ($B159*_c1+$C159*_c2+$D159*_c3+'Input spectra'!$Y158))</f>
        <v>0</v>
      </c>
      <c r="EA159">
        <f>EA$2*EXP(- EA$1 * ($B159*_c1+$C159*_c2+$D159*_c3+'Input spectra'!$Y158))</f>
        <v>0</v>
      </c>
      <c r="EB159">
        <f>EB$2*EXP(- EB$1 * ($B159*_c1+$C159*_c2+$D159*_c3+'Input spectra'!$Y158))</f>
        <v>0</v>
      </c>
      <c r="EC159">
        <f>EC$2*EXP(- EC$1 * ($B159*_c1+$C159*_c2+$D159*_c3+'Input spectra'!$Y158))</f>
        <v>0</v>
      </c>
      <c r="ED159">
        <f>ED$2*EXP(- ED$1 * ($B159*_c1+$C159*_c2+$D159*_c3+'Input spectra'!$Y158))</f>
        <v>0</v>
      </c>
      <c r="EE159">
        <f>EE$2*EXP(- EE$1 * ($B159*_c1+$C159*_c2+$D159*_c3+'Input spectra'!$Y158))</f>
        <v>0</v>
      </c>
      <c r="EF159">
        <f>EF$2*EXP(- EF$1 * ($B159*_c1+$C159*_c2+$D159*_c3+'Input spectra'!$Y158))</f>
        <v>0</v>
      </c>
      <c r="EG159">
        <f>EG$2*EXP(- EG$1 * ($B159*_c1+$C159*_c2+$D159*_c3+'Input spectra'!$Y158))</f>
        <v>0</v>
      </c>
      <c r="EH159">
        <f>EH$2*EXP(- EH$1 * ($B159*_c1+$C159*_c2+$D159*_c3+'Input spectra'!$Y158))</f>
        <v>0</v>
      </c>
      <c r="EI159">
        <f>EI$2*EXP(- EI$1 * ($B159*_c1+$C159*_c2+$D159*_c3+'Input spectra'!$Y158))</f>
        <v>0</v>
      </c>
      <c r="EJ159">
        <f>EJ$2*EXP(- EJ$1 * ($B159*_c1+$C159*_c2+$D159*_c3+'Input spectra'!$Y158))</f>
        <v>0</v>
      </c>
      <c r="EK159">
        <f>EK$2*EXP(- EK$1 * ($B159*_c1+$C159*_c2+$D159*_c3+'Input spectra'!$Y158))</f>
        <v>0</v>
      </c>
      <c r="EL159">
        <f>EL$2*EXP(- EL$1 * ($B159*_c1+$C159*_c2+$D159*_c3+'Input spectra'!$Y158))</f>
        <v>0</v>
      </c>
      <c r="EM159">
        <f>EM$2*EXP(- EM$1 * ($B159*_c1+$C159*_c2+$D159*_c3+'Input spectra'!$Y158))</f>
        <v>0</v>
      </c>
      <c r="EN159">
        <f>EN$2*EXP(- EN$1 * ($B159*_c1+$C159*_c2+$D159*_c3+'Input spectra'!$Y158))</f>
        <v>0</v>
      </c>
      <c r="EO159">
        <f>EO$2*EXP(- EO$1 * ($B159*_c1+$C159*_c2+$D159*_c3+'Input spectra'!$Y158))</f>
        <v>0</v>
      </c>
      <c r="EP159">
        <f>EP$2*EXP(- EP$1 * ($B159*_c1+$C159*_c2+$D159*_c3+'Input spectra'!$Y158))</f>
        <v>0</v>
      </c>
      <c r="EQ159">
        <f>EQ$2*EXP(- EQ$1 * ($B159*_c1+$C159*_c2+$D159*_c3+'Input spectra'!$Y158))</f>
        <v>0</v>
      </c>
      <c r="ER159">
        <f>ER$2*EXP(- ER$1 * ($B159*_c1+$C159*_c2+$D159*_c3+'Input spectra'!$Y158))</f>
        <v>0</v>
      </c>
      <c r="ES159">
        <f>ES$2*EXP(- ES$1 * ($B159*_c1+$C159*_c2+$D159*_c3+'Input spectra'!$Y158))</f>
        <v>0</v>
      </c>
      <c r="ET159">
        <f>ET$2*EXP(- ET$1 * ($B159*_c1+$C159*_c2+$D159*_c3+'Input spectra'!$Y158))</f>
        <v>0</v>
      </c>
      <c r="EU159">
        <f>EU$2*EXP(- EU$1 * ($B159*_c1+$C159*_c2+$D159*_c3+'Input spectra'!$Y158))</f>
        <v>0</v>
      </c>
      <c r="EV159">
        <f>EV$2*EXP(- EV$1 * ($B159*_c1+$C159*_c2+$D159*_c3+'Input spectra'!$Y158))</f>
        <v>0</v>
      </c>
      <c r="EW159">
        <f>EW$2*EXP(- EW$1 * ($B159*_c1+$C159*_c2+$D159*_c3+'Input spectra'!$Y158))</f>
        <v>0</v>
      </c>
      <c r="EX159">
        <f>EX$2*EXP(- EX$1 * ($B159*_c1+$C159*_c2+$D159*_c3+'Input spectra'!$Y158))</f>
        <v>0</v>
      </c>
      <c r="EY159">
        <f>EY$2*EXP(- EY$1 * ($B159*_c1+$C159*_c2+$D159*_c3+'Input spectra'!$Y158))</f>
        <v>0</v>
      </c>
      <c r="FA159">
        <f t="shared" si="2"/>
        <v>0.88225099352323011</v>
      </c>
      <c r="FD159">
        <f>(1-EXP(-($B159*_c1+$C159*_c2+$D159*_c3+'Input spectra'!$Y158)*_t))/2</f>
        <v>1.0880196999116243E-2</v>
      </c>
      <c r="FE159">
        <f>LN(1-FD159)/(-($B159*_c1+$C159*_c2+$D159*_c3+'Input spectra'!$Y158))</f>
        <v>0.24862498754057341</v>
      </c>
    </row>
    <row r="160" spans="1:161" x14ac:dyDescent="0.25">
      <c r="A160">
        <v>1065</v>
      </c>
      <c r="B160">
        <f>'Input spectra'!B159</f>
        <v>0</v>
      </c>
      <c r="C160">
        <f>'Input spectra'!D159</f>
        <v>0</v>
      </c>
      <c r="D160">
        <f>'Input spectra'!F159</f>
        <v>0</v>
      </c>
      <c r="E160">
        <f>E$2*EXP(- E$1 * ($B160*_c1+$C160*_c2+$D160*_c3+'Input spectra'!$Y159))</f>
        <v>2.0653927966864227E-2</v>
      </c>
      <c r="F160">
        <f>F$2*EXP(- F$1 * ($B160*_c1+$C160*_c2+$D160*_c3+'Input spectra'!$Y159))</f>
        <v>2.041360184889443E-2</v>
      </c>
      <c r="G160">
        <f>G$2*EXP(- G$1 * ($B160*_c1+$C160*_c2+$D160*_c3+'Input spectra'!$Y159))</f>
        <v>2.0174986322551911E-2</v>
      </c>
      <c r="H160">
        <f>H$2*EXP(- H$1 * ($B160*_c1+$C160*_c2+$D160*_c3+'Input spectra'!$Y159))</f>
        <v>1.9938071006686028E-2</v>
      </c>
      <c r="I160">
        <f>I$2*EXP(- I$1 * ($B160*_c1+$C160*_c2+$D160*_c3+'Input spectra'!$Y159))</f>
        <v>1.9702845578298534E-2</v>
      </c>
      <c r="J160">
        <f>J$2*EXP(- J$1 * ($B160*_c1+$C160*_c2+$D160*_c3+'Input spectra'!$Y159))</f>
        <v>1.9469299772233183E-2</v>
      </c>
      <c r="K160">
        <f>K$2*EXP(- K$1 * ($B160*_c1+$C160*_c2+$D160*_c3+'Input spectra'!$Y159))</f>
        <v>1.9237423380866956E-2</v>
      </c>
      <c r="L160">
        <f>L$2*EXP(- L$1 * ($B160*_c1+$C160*_c2+$D160*_c3+'Input spectra'!$Y159))</f>
        <v>1.9007206253802846E-2</v>
      </c>
      <c r="M160">
        <f>M$2*EXP(- M$1 * ($B160*_c1+$C160*_c2+$D160*_c3+'Input spectra'!$Y159))</f>
        <v>1.8778638297564276E-2</v>
      </c>
      <c r="N160">
        <f>N$2*EXP(- N$1 * ($B160*_c1+$C160*_c2+$D160*_c3+'Input spectra'!$Y159))</f>
        <v>1.8551709475291063E-2</v>
      </c>
      <c r="O160">
        <f>O$2*EXP(- O$1 * ($B160*_c1+$C160*_c2+$D160*_c3+'Input spectra'!$Y159))</f>
        <v>1.8326409806436988E-2</v>
      </c>
      <c r="P160">
        <f>P$2*EXP(- P$1 * ($B160*_c1+$C160*_c2+$D160*_c3+'Input spectra'!$Y159))</f>
        <v>1.8102729366468857E-2</v>
      </c>
      <c r="Q160">
        <f>Q$2*EXP(- Q$1 * ($B160*_c1+$C160*_c2+$D160*_c3+'Input spectra'!$Y159))</f>
        <v>1.7880658286567229E-2</v>
      </c>
      <c r="R160">
        <f>R$2*EXP(- R$1 * ($B160*_c1+$C160*_c2+$D160*_c3+'Input spectra'!$Y159))</f>
        <v>1.7660186753328602E-2</v>
      </c>
      <c r="S160">
        <f>S$2*EXP(- S$1 * ($B160*_c1+$C160*_c2+$D160*_c3+'Input spectra'!$Y159))</f>
        <v>1.744130500846916E-2</v>
      </c>
      <c r="T160">
        <f>T$2*EXP(- T$1 * ($B160*_c1+$C160*_c2+$D160*_c3+'Input spectra'!$Y159))</f>
        <v>1.7224003348530081E-2</v>
      </c>
      <c r="U160">
        <f>U$2*EXP(- U$1 * ($B160*_c1+$C160*_c2+$D160*_c3+'Input spectra'!$Y159))</f>
        <v>1.7008272124584351E-2</v>
      </c>
      <c r="V160">
        <f>V$2*EXP(- V$1 * ($B160*_c1+$C160*_c2+$D160*_c3+'Input spectra'!$Y159))</f>
        <v>1.6794101741945081E-2</v>
      </c>
      <c r="W160">
        <f>W$2*EXP(- W$1 * ($B160*_c1+$C160*_c2+$D160*_c3+'Input spectra'!$Y159))</f>
        <v>1.6581482659875347E-2</v>
      </c>
      <c r="X160">
        <f>X$2*EXP(- X$1 * ($B160*_c1+$C160*_c2+$D160*_c3+'Input spectra'!$Y159))</f>
        <v>1.637040539129956E-2</v>
      </c>
      <c r="Y160">
        <f>Y$2*EXP(- Y$1 * ($B160*_c1+$C160*_c2+$D160*_c3+'Input spectra'!$Y159))</f>
        <v>1.6160860502516264E-2</v>
      </c>
      <c r="Z160">
        <f>Z$2*EXP(- Z$1 * ($B160*_c1+$C160*_c2+$D160*_c3+'Input spectra'!$Y159))</f>
        <v>1.5952838612912478E-2</v>
      </c>
      <c r="AA160">
        <f>AA$2*EXP(- AA$1 * ($B160*_c1+$C160*_c2+$D160*_c3+'Input spectra'!$Y159))</f>
        <v>1.5746330394679507E-2</v>
      </c>
      <c r="AB160">
        <f>AB$2*EXP(- AB$1 * ($B160*_c1+$C160*_c2+$D160*_c3+'Input spectra'!$Y159))</f>
        <v>1.5541326572530195E-2</v>
      </c>
      <c r="AC160">
        <f>AC$2*EXP(- AC$1 * ($B160*_c1+$C160*_c2+$D160*_c3+'Input spectra'!$Y159))</f>
        <v>1.5337817923417674E-2</v>
      </c>
      <c r="AD160">
        <f>AD$2*EXP(- AD$1 * ($B160*_c1+$C160*_c2+$D160*_c3+'Input spectra'!$Y159))</f>
        <v>1.5135795276255559E-2</v>
      </c>
      <c r="AE160">
        <f>AE$2*EXP(- AE$1 * ($B160*_c1+$C160*_c2+$D160*_c3+'Input spectra'!$Y159))</f>
        <v>1.4935249511639589E-2</v>
      </c>
      <c r="AF160">
        <f>AF$2*EXP(- AF$1 * ($B160*_c1+$C160*_c2+$D160*_c3+'Input spectra'!$Y159))</f>
        <v>1.4736171561570715E-2</v>
      </c>
      <c r="AG160">
        <f>AG$2*EXP(- AG$1 * ($B160*_c1+$C160*_c2+$D160*_c3+'Input spectra'!$Y159))</f>
        <v>1.4538552409179622E-2</v>
      </c>
      <c r="AH160">
        <f>AH$2*EXP(- AH$1 * ($B160*_c1+$C160*_c2+$D160*_c3+'Input spectra'!$Y159))</f>
        <v>1.4342383088452671E-2</v>
      </c>
      <c r="AI160">
        <f>AI$2*EXP(- AI$1 * ($B160*_c1+$C160*_c2+$D160*_c3+'Input spectra'!$Y159))</f>
        <v>1.4147654683959277E-2</v>
      </c>
      <c r="AJ160">
        <f>AJ$2*EXP(- AJ$1 * ($B160*_c1+$C160*_c2+$D160*_c3+'Input spectra'!$Y159))</f>
        <v>1.3954358330580686E-2</v>
      </c>
      <c r="AK160">
        <f>AK$2*EXP(- AK$1 * ($B160*_c1+$C160*_c2+$D160*_c3+'Input spectra'!$Y159))</f>
        <v>1.3762485213240165E-2</v>
      </c>
      <c r="AL160">
        <f>AL$2*EXP(- AL$1 * ($B160*_c1+$C160*_c2+$D160*_c3+'Input spectra'!$Y159))</f>
        <v>1.3572026566634579E-2</v>
      </c>
      <c r="AM160">
        <f>AM$2*EXP(- AM$1 * ($B160*_c1+$C160*_c2+$D160*_c3+'Input spectra'!$Y159))</f>
        <v>1.3382973674967383E-2</v>
      </c>
      <c r="AN160">
        <f>AN$2*EXP(- AN$1 * ($B160*_c1+$C160*_c2+$D160*_c3+'Input spectra'!$Y159))</f>
        <v>1.3195317871682988E-2</v>
      </c>
      <c r="AO160">
        <f>AO$2*EXP(- AO$1 * ($B160*_c1+$C160*_c2+$D160*_c3+'Input spectra'!$Y159))</f>
        <v>1.3009050539202477E-2</v>
      </c>
      <c r="AP160">
        <f>AP$2*EXP(- AP$1 * ($B160*_c1+$C160*_c2+$D160*_c3+'Input spectra'!$Y159))</f>
        <v>1.2824163108660747E-2</v>
      </c>
      <c r="AQ160">
        <f>AQ$2*EXP(- AQ$1 * ($B160*_c1+$C160*_c2+$D160*_c3+'Input spectra'!$Y159))</f>
        <v>1.2640647059644969E-2</v>
      </c>
      <c r="AR160">
        <f>AR$2*EXP(- AR$1 * ($B160*_c1+$C160*_c2+$D160*_c3+'Input spectra'!$Y159))</f>
        <v>1.2458493919934414E-2</v>
      </c>
      <c r="AS160">
        <f>AS$2*EXP(- AS$1 * ($B160*_c1+$C160*_c2+$D160*_c3+'Input spectra'!$Y159))</f>
        <v>1.227769526524166E-2</v>
      </c>
      <c r="AT160">
        <f>AT$2*EXP(- AT$1 * ($B160*_c1+$C160*_c2+$D160*_c3+'Input spectra'!$Y159))</f>
        <v>1.2098242718955097E-2</v>
      </c>
      <c r="AU160">
        <f>AU$2*EXP(- AU$1 * ($B160*_c1+$C160*_c2+$D160*_c3+'Input spectra'!$Y159))</f>
        <v>1.1920127951882778E-2</v>
      </c>
      <c r="AV160">
        <f>AV$2*EXP(- AV$1 * ($B160*_c1+$C160*_c2+$D160*_c3+'Input spectra'!$Y159))</f>
        <v>1.1743342681997651E-2</v>
      </c>
      <c r="AW160">
        <f>AW$2*EXP(- AW$1 * ($B160*_c1+$C160*_c2+$D160*_c3+'Input spectra'!$Y159))</f>
        <v>1.1567878674184037E-2</v>
      </c>
      <c r="AX160">
        <f>AX$2*EXP(- AX$1 * ($B160*_c1+$C160*_c2+$D160*_c3+'Input spectra'!$Y159))</f>
        <v>1.1393727739985475E-2</v>
      </c>
      <c r="AY160">
        <f>AY$2*EXP(- AY$1 * ($B160*_c1+$C160*_c2+$D160*_c3+'Input spectra'!$Y159))</f>
        <v>1.0129052117276809E-2</v>
      </c>
      <c r="AZ160">
        <f>AZ$2*EXP(- AZ$1 * ($B160*_c1+$C160*_c2+$D160*_c3+'Input spectra'!$Y159))</f>
        <v>8.6556953141646315E-3</v>
      </c>
      <c r="BA160">
        <f>BA$2*EXP(- BA$1 * ($B160*_c1+$C160*_c2+$D160*_c3+'Input spectra'!$Y159))</f>
        <v>7.7923808540861809E-3</v>
      </c>
      <c r="BB160">
        <f>BB$2*EXP(- BB$1 * ($B160*_c1+$C160*_c2+$D160*_c3+'Input spectra'!$Y159))</f>
        <v>7.138552666594503E-3</v>
      </c>
      <c r="BC160">
        <f>BC$2*EXP(- BC$1 * ($B160*_c1+$C160*_c2+$D160*_c3+'Input spectra'!$Y159))</f>
        <v>6.6043670003778244E-3</v>
      </c>
      <c r="BD160">
        <f>BD$2*EXP(- BD$1 * ($B160*_c1+$C160*_c2+$D160*_c3+'Input spectra'!$Y159))</f>
        <v>6.1508864359036495E-3</v>
      </c>
      <c r="BE160">
        <f>BE$2*EXP(- BE$1 * ($B160*_c1+$C160*_c2+$D160*_c3+'Input spectra'!$Y159))</f>
        <v>5.7567792233869132E-3</v>
      </c>
      <c r="BF160">
        <f>BF$2*EXP(- BF$1 * ($B160*_c1+$C160*_c2+$D160*_c3+'Input spectra'!$Y159))</f>
        <v>5.4087493168274142E-3</v>
      </c>
      <c r="BG160">
        <f>BG$2*EXP(- BG$1 * ($B160*_c1+$C160*_c2+$D160*_c3+'Input spectra'!$Y159))</f>
        <v>5.0977955199287828E-3</v>
      </c>
      <c r="BH160">
        <f>BH$2*EXP(- BH$1 * ($B160*_c1+$C160*_c2+$D160*_c3+'Input spectra'!$Y159))</f>
        <v>4.8174633783726242E-3</v>
      </c>
      <c r="BI160">
        <f>BI$2*EXP(- BI$1 * ($B160*_c1+$C160*_c2+$D160*_c3+'Input spectra'!$Y159))</f>
        <v>4.5629246537651994E-3</v>
      </c>
      <c r="BJ160">
        <f>BJ$2*EXP(- BJ$1 * ($B160*_c1+$C160*_c2+$D160*_c3+'Input spectra'!$Y159))</f>
        <v>4.3304488639928128E-3</v>
      </c>
      <c r="BK160">
        <f>BK$2*EXP(- BK$1 * ($B160*_c1+$C160*_c2+$D160*_c3+'Input spectra'!$Y159))</f>
        <v>4.1170793108068846E-3</v>
      </c>
      <c r="BL160">
        <f>BL$2*EXP(- BL$1 * ($B160*_c1+$C160*_c2+$D160*_c3+'Input spectra'!$Y159))</f>
        <v>3.9204239217984806E-3</v>
      </c>
      <c r="BM160">
        <f>BM$2*EXP(- BM$1 * ($B160*_c1+$C160*_c2+$D160*_c3+'Input spectra'!$Y159))</f>
        <v>3.7385144446206299E-3</v>
      </c>
      <c r="BN160">
        <f>BN$2*EXP(- BN$1 * ($B160*_c1+$C160*_c2+$D160*_c3+'Input spectra'!$Y159))</f>
        <v>3.5697083217389263E-3</v>
      </c>
      <c r="BO160">
        <f>BO$2*EXP(- BO$1 * ($B160*_c1+$C160*_c2+$D160*_c3+'Input spectra'!$Y159))</f>
        <v>3.4126182944507538E-3</v>
      </c>
      <c r="BP160">
        <f>BP$2*EXP(- BP$1 * ($B160*_c1+$C160*_c2+$D160*_c3+'Input spectra'!$Y159))</f>
        <v>3.2660606368854739E-3</v>
      </c>
      <c r="BQ160">
        <f>BQ$2*EXP(- BQ$1 * ($B160*_c1+$C160*_c2+$D160*_c3+'Input spectra'!$Y159))</f>
        <v>3.1290162714186368E-3</v>
      </c>
      <c r="BR160">
        <f>BR$2*EXP(- BR$1 * ($B160*_c1+$C160*_c2+$D160*_c3+'Input spectra'!$Y159))</f>
        <v>3.0006010151801149E-3</v>
      </c>
      <c r="BS160">
        <f>BS$2*EXP(- BS$1 * ($B160*_c1+$C160*_c2+$D160*_c3+'Input spectra'!$Y159))</f>
        <v>2.88004244161636E-3</v>
      </c>
      <c r="BT160">
        <f>BT$2*EXP(- BT$1 * ($B160*_c1+$C160*_c2+$D160*_c3+'Input spectra'!$Y159))</f>
        <v>2.7666616271837434E-3</v>
      </c>
      <c r="BU160">
        <f>BU$2*EXP(- BU$1 * ($B160*_c1+$C160*_c2+$D160*_c3+'Input spectra'!$Y159))</f>
        <v>2.659858567624337E-3</v>
      </c>
      <c r="BV160">
        <f>BV$2*EXP(- BV$1 * ($B160*_c1+$C160*_c2+$D160*_c3+'Input spectra'!$Y159))</f>
        <v>2.5591003930022075E-3</v>
      </c>
      <c r="BW160">
        <f>BW$2*EXP(- BW$1 * ($B160*_c1+$C160*_c2+$D160*_c3+'Input spectra'!$Y159))</f>
        <v>2.463911746709208E-3</v>
      </c>
      <c r="BX160">
        <f>BX$2*EXP(- BX$1 * ($B160*_c1+$C160*_c2+$D160*_c3+'Input spectra'!$Y159))</f>
        <v>2.3738668583995425E-3</v>
      </c>
      <c r="BY160">
        <f>BY$2*EXP(- BY$1 * ($B160*_c1+$C160*_c2+$D160*_c3+'Input spectra'!$Y159))</f>
        <v>2.2885829578285373E-3</v>
      </c>
      <c r="BZ160">
        <f>BZ$2*EXP(- BZ$1 * ($B160*_c1+$C160*_c2+$D160*_c3+'Input spectra'!$Y159))</f>
        <v>2.2077147610086328E-3</v>
      </c>
      <c r="CA160">
        <f>CA$2*EXP(- CA$1 * ($B160*_c1+$C160*_c2+$D160*_c3+'Input spectra'!$Y159))</f>
        <v>2.130949821911129E-3</v>
      </c>
      <c r="CB160">
        <f>CB$2*EXP(- CB$1 * ($B160*_c1+$C160*_c2+$D160*_c3+'Input spectra'!$Y159))</f>
        <v>2.0580045887987936E-3</v>
      </c>
      <c r="CC160">
        <f>CC$2*EXP(- CC$1 * ($B160*_c1+$C160*_c2+$D160*_c3+'Input spectra'!$Y159))</f>
        <v>1.9886210387085059E-3</v>
      </c>
      <c r="CD160">
        <f>CD$2*EXP(- CD$1 * ($B160*_c1+$C160*_c2+$D160*_c3+'Input spectra'!$Y159))</f>
        <v>1.9225637897514448E-3</v>
      </c>
      <c r="CE160">
        <f>CE$2*EXP(- CE$1 * ($B160*_c1+$C160*_c2+$D160*_c3+'Input spectra'!$Y159))</f>
        <v>1.8596176109617851E-3</v>
      </c>
      <c r="CF160">
        <f>CF$2*EXP(- CF$1 * ($B160*_c1+$C160*_c2+$D160*_c3+'Input spectra'!$Y159))</f>
        <v>1.7995852649682798E-3</v>
      </c>
      <c r="CG160">
        <f>CG$2*EXP(- CG$1 * ($B160*_c1+$C160*_c2+$D160*_c3+'Input spectra'!$Y159))</f>
        <v>1.7422856309129147E-3</v>
      </c>
      <c r="CH160">
        <f>CH$2*EXP(- CH$1 * ($B160*_c1+$C160*_c2+$D160*_c3+'Input spectra'!$Y159))</f>
        <v>1.6875520646175244E-3</v>
      </c>
      <c r="CI160">
        <f>CI$2*EXP(- CI$1 * ($B160*_c1+$C160*_c2+$D160*_c3+'Input spectra'!$Y159))</f>
        <v>1.6352309606067926E-3</v>
      </c>
      <c r="CJ160">
        <f>CJ$2*EXP(- CJ$1 * ($B160*_c1+$C160*_c2+$D160*_c3+'Input spectra'!$Y159))</f>
        <v>1.5851804866834208E-3</v>
      </c>
      <c r="CK160">
        <f>CK$2*EXP(- CK$1 * ($B160*_c1+$C160*_c2+$D160*_c3+'Input spectra'!$Y159))</f>
        <v>1.5372694666557344E-3</v>
      </c>
      <c r="CL160">
        <f>CL$2*EXP(- CL$1 * ($B160*_c1+$C160*_c2+$D160*_c3+'Input spectra'!$Y159))</f>
        <v>1.4913763907947258E-3</v>
      </c>
      <c r="CM160">
        <f>CM$2*EXP(- CM$1 * ($B160*_c1+$C160*_c2+$D160*_c3+'Input spectra'!$Y159))</f>
        <v>1.4473885368416573E-3</v>
      </c>
      <c r="CN160">
        <f>CN$2*EXP(- CN$1 * ($B160*_c1+$C160*_c2+$D160*_c3+'Input spectra'!$Y159))</f>
        <v>1.4052011870488205E-3</v>
      </c>
      <c r="CO160">
        <f>CO$2*EXP(- CO$1 * ($B160*_c1+$C160*_c2+$D160*_c3+'Input spectra'!$Y159))</f>
        <v>1.3647169289313108E-3</v>
      </c>
      <c r="CP160">
        <f>CP$2*EXP(- CP$1 * ($B160*_c1+$C160*_c2+$D160*_c3+'Input spectra'!$Y159))</f>
        <v>1.3258450292275715E-3</v>
      </c>
      <c r="CQ160">
        <f>CQ$2*EXP(- CQ$1 * ($B160*_c1+$C160*_c2+$D160*_c3+'Input spectra'!$Y159))</f>
        <v>1.2885008720824277E-3</v>
      </c>
      <c r="CR160">
        <f>CR$2*EXP(- CR$1 * ($B160*_c1+$C160*_c2+$D160*_c3+'Input spectra'!$Y159))</f>
        <v>1.2526054537349014E-3</v>
      </c>
      <c r="CS160">
        <f>CS$2*EXP(- CS$1 * ($B160*_c1+$C160*_c2+$D160*_c3+'Input spectra'!$Y159))</f>
        <v>8.0650767966798447E-4</v>
      </c>
      <c r="CT160">
        <f>CT$2*EXP(- CT$1 * ($B160*_c1+$C160*_c2+$D160*_c3+'Input spectra'!$Y159))</f>
        <v>5.2386150282902704E-4</v>
      </c>
      <c r="CU160">
        <f>CU$2*EXP(- CU$1 * ($B160*_c1+$C160*_c2+$D160*_c3+'Input spectra'!$Y159))</f>
        <v>3.628096204871164E-4</v>
      </c>
      <c r="CV160">
        <f>CV$2*EXP(- CV$1 * ($B160*_c1+$C160*_c2+$D160*_c3+'Input spectra'!$Y159))</f>
        <v>2.5240243793877014E-4</v>
      </c>
      <c r="CW160">
        <f>CW$2*EXP(- CW$1 * ($B160*_c1+$C160*_c2+$D160*_c3+'Input spectra'!$Y159))</f>
        <v>1.7234937901046058E-4</v>
      </c>
      <c r="CX160">
        <f>CX$2*EXP(- CX$1 * ($B160*_c1+$C160*_c2+$D160*_c3+'Input spectra'!$Y159))</f>
        <v>1.1329870702207429E-4</v>
      </c>
      <c r="CY160">
        <f>CY$2*EXP(- CY$1 * ($B160*_c1+$C160*_c2+$D160*_c3+'Input spectra'!$Y159))</f>
        <v>6.9972607783789091E-5</v>
      </c>
      <c r="CZ160">
        <f>CZ$2*EXP(- CZ$1 * ($B160*_c1+$C160*_c2+$D160*_c3+'Input spectra'!$Y159))</f>
        <v>3.9020882714647127E-5</v>
      </c>
      <c r="DA160">
        <f>DA$2*EXP(- DA$1 * ($B160*_c1+$C160*_c2+$D160*_c3+'Input spectra'!$Y159))</f>
        <v>1.8145041493431991E-5</v>
      </c>
      <c r="DB160">
        <f>DB$2*EXP(- DB$1 * ($B160*_c1+$C160*_c2+$D160*_c3+'Input spectra'!$Y159))</f>
        <v>5.6782973733357732E-6</v>
      </c>
      <c r="DC160">
        <f>DC$2*EXP(- DC$1 * ($B160*_c1+$C160*_c2+$D160*_c3+'Input spectra'!$Y159))</f>
        <v>3.6070773922557484E-7</v>
      </c>
      <c r="DD160">
        <f>DD$2*EXP(- DD$1 * ($B160*_c1+$C160*_c2+$D160*_c3+'Input spectra'!$Y159))</f>
        <v>0</v>
      </c>
      <c r="DE160">
        <f>DE$2*EXP(- DE$1 * ($B160*_c1+$C160*_c2+$D160*_c3+'Input spectra'!$Y159))</f>
        <v>0</v>
      </c>
      <c r="DF160">
        <f>DF$2*EXP(- DF$1 * ($B160*_c1+$C160*_c2+$D160*_c3+'Input spectra'!$Y159))</f>
        <v>0</v>
      </c>
      <c r="DG160">
        <f>DG$2*EXP(- DG$1 * ($B160*_c1+$C160*_c2+$D160*_c3+'Input spectra'!$Y159))</f>
        <v>0</v>
      </c>
      <c r="DH160">
        <f>DH$2*EXP(- DH$1 * ($B160*_c1+$C160*_c2+$D160*_c3+'Input spectra'!$Y159))</f>
        <v>0</v>
      </c>
      <c r="DI160">
        <f>DI$2*EXP(- DI$1 * ($B160*_c1+$C160*_c2+$D160*_c3+'Input spectra'!$Y159))</f>
        <v>0</v>
      </c>
      <c r="DJ160">
        <f>DJ$2*EXP(- DJ$1 * ($B160*_c1+$C160*_c2+$D160*_c3+'Input spectra'!$Y159))</f>
        <v>0</v>
      </c>
      <c r="DK160">
        <f>DK$2*EXP(- DK$1 * ($B160*_c1+$C160*_c2+$D160*_c3+'Input spectra'!$Y159))</f>
        <v>0</v>
      </c>
      <c r="DL160">
        <f>DL$2*EXP(- DL$1 * ($B160*_c1+$C160*_c2+$D160*_c3+'Input spectra'!$Y159))</f>
        <v>0</v>
      </c>
      <c r="DM160">
        <f>DM$2*EXP(- DM$1 * ($B160*_c1+$C160*_c2+$D160*_c3+'Input spectra'!$Y159))</f>
        <v>0</v>
      </c>
      <c r="DN160">
        <f>DN$2*EXP(- DN$1 * ($B160*_c1+$C160*_c2+$D160*_c3+'Input spectra'!$Y159))</f>
        <v>0</v>
      </c>
      <c r="DO160">
        <f>DO$2*EXP(- DO$1 * ($B160*_c1+$C160*_c2+$D160*_c3+'Input spectra'!$Y159))</f>
        <v>0</v>
      </c>
      <c r="DP160">
        <f>DP$2*EXP(- DP$1 * ($B160*_c1+$C160*_c2+$D160*_c3+'Input spectra'!$Y159))</f>
        <v>0</v>
      </c>
      <c r="DQ160">
        <f>DQ$2*EXP(- DQ$1 * ($B160*_c1+$C160*_c2+$D160*_c3+'Input spectra'!$Y159))</f>
        <v>0</v>
      </c>
      <c r="DR160">
        <f>DR$2*EXP(- DR$1 * ($B160*_c1+$C160*_c2+$D160*_c3+'Input spectra'!$Y159))</f>
        <v>0</v>
      </c>
      <c r="DS160">
        <f>DS$2*EXP(- DS$1 * ($B160*_c1+$C160*_c2+$D160*_c3+'Input spectra'!$Y159))</f>
        <v>0</v>
      </c>
      <c r="DT160">
        <f>DT$2*EXP(- DT$1 * ($B160*_c1+$C160*_c2+$D160*_c3+'Input spectra'!$Y159))</f>
        <v>0</v>
      </c>
      <c r="DU160">
        <f>DU$2*EXP(- DU$1 * ($B160*_c1+$C160*_c2+$D160*_c3+'Input spectra'!$Y159))</f>
        <v>0</v>
      </c>
      <c r="DV160">
        <f>DV$2*EXP(- DV$1 * ($B160*_c1+$C160*_c2+$D160*_c3+'Input spectra'!$Y159))</f>
        <v>0</v>
      </c>
      <c r="DW160">
        <f>DW$2*EXP(- DW$1 * ($B160*_c1+$C160*_c2+$D160*_c3+'Input spectra'!$Y159))</f>
        <v>0</v>
      </c>
      <c r="DX160">
        <f>DX$2*EXP(- DX$1 * ($B160*_c1+$C160*_c2+$D160*_c3+'Input spectra'!$Y159))</f>
        <v>0</v>
      </c>
      <c r="DY160">
        <f>DY$2*EXP(- DY$1 * ($B160*_c1+$C160*_c2+$D160*_c3+'Input spectra'!$Y159))</f>
        <v>0</v>
      </c>
      <c r="DZ160">
        <f>DZ$2*EXP(- DZ$1 * ($B160*_c1+$C160*_c2+$D160*_c3+'Input spectra'!$Y159))</f>
        <v>0</v>
      </c>
      <c r="EA160">
        <f>EA$2*EXP(- EA$1 * ($B160*_c1+$C160*_c2+$D160*_c3+'Input spectra'!$Y159))</f>
        <v>0</v>
      </c>
      <c r="EB160">
        <f>EB$2*EXP(- EB$1 * ($B160*_c1+$C160*_c2+$D160*_c3+'Input spectra'!$Y159))</f>
        <v>0</v>
      </c>
      <c r="EC160">
        <f>EC$2*EXP(- EC$1 * ($B160*_c1+$C160*_c2+$D160*_c3+'Input spectra'!$Y159))</f>
        <v>0</v>
      </c>
      <c r="ED160">
        <f>ED$2*EXP(- ED$1 * ($B160*_c1+$C160*_c2+$D160*_c3+'Input spectra'!$Y159))</f>
        <v>0</v>
      </c>
      <c r="EE160">
        <f>EE$2*EXP(- EE$1 * ($B160*_c1+$C160*_c2+$D160*_c3+'Input spectra'!$Y159))</f>
        <v>0</v>
      </c>
      <c r="EF160">
        <f>EF$2*EXP(- EF$1 * ($B160*_c1+$C160*_c2+$D160*_c3+'Input spectra'!$Y159))</f>
        <v>0</v>
      </c>
      <c r="EG160">
        <f>EG$2*EXP(- EG$1 * ($B160*_c1+$C160*_c2+$D160*_c3+'Input spectra'!$Y159))</f>
        <v>0</v>
      </c>
      <c r="EH160">
        <f>EH$2*EXP(- EH$1 * ($B160*_c1+$C160*_c2+$D160*_c3+'Input spectra'!$Y159))</f>
        <v>0</v>
      </c>
      <c r="EI160">
        <f>EI$2*EXP(- EI$1 * ($B160*_c1+$C160*_c2+$D160*_c3+'Input spectra'!$Y159))</f>
        <v>0</v>
      </c>
      <c r="EJ160">
        <f>EJ$2*EXP(- EJ$1 * ($B160*_c1+$C160*_c2+$D160*_c3+'Input spectra'!$Y159))</f>
        <v>0</v>
      </c>
      <c r="EK160">
        <f>EK$2*EXP(- EK$1 * ($B160*_c1+$C160*_c2+$D160*_c3+'Input spectra'!$Y159))</f>
        <v>0</v>
      </c>
      <c r="EL160">
        <f>EL$2*EXP(- EL$1 * ($B160*_c1+$C160*_c2+$D160*_c3+'Input spectra'!$Y159))</f>
        <v>0</v>
      </c>
      <c r="EM160">
        <f>EM$2*EXP(- EM$1 * ($B160*_c1+$C160*_c2+$D160*_c3+'Input spectra'!$Y159))</f>
        <v>0</v>
      </c>
      <c r="EN160">
        <f>EN$2*EXP(- EN$1 * ($B160*_c1+$C160*_c2+$D160*_c3+'Input spectra'!$Y159))</f>
        <v>0</v>
      </c>
      <c r="EO160">
        <f>EO$2*EXP(- EO$1 * ($B160*_c1+$C160*_c2+$D160*_c3+'Input spectra'!$Y159))</f>
        <v>0</v>
      </c>
      <c r="EP160">
        <f>EP$2*EXP(- EP$1 * ($B160*_c1+$C160*_c2+$D160*_c3+'Input spectra'!$Y159))</f>
        <v>0</v>
      </c>
      <c r="EQ160">
        <f>EQ$2*EXP(- EQ$1 * ($B160*_c1+$C160*_c2+$D160*_c3+'Input spectra'!$Y159))</f>
        <v>0</v>
      </c>
      <c r="ER160">
        <f>ER$2*EXP(- ER$1 * ($B160*_c1+$C160*_c2+$D160*_c3+'Input spectra'!$Y159))</f>
        <v>0</v>
      </c>
      <c r="ES160">
        <f>ES$2*EXP(- ES$1 * ($B160*_c1+$C160*_c2+$D160*_c3+'Input spectra'!$Y159))</f>
        <v>0</v>
      </c>
      <c r="ET160">
        <f>ET$2*EXP(- ET$1 * ($B160*_c1+$C160*_c2+$D160*_c3+'Input spectra'!$Y159))</f>
        <v>0</v>
      </c>
      <c r="EU160">
        <f>EU$2*EXP(- EU$1 * ($B160*_c1+$C160*_c2+$D160*_c3+'Input spectra'!$Y159))</f>
        <v>0</v>
      </c>
      <c r="EV160">
        <f>EV$2*EXP(- EV$1 * ($B160*_c1+$C160*_c2+$D160*_c3+'Input spectra'!$Y159))</f>
        <v>0</v>
      </c>
      <c r="EW160">
        <f>EW$2*EXP(- EW$1 * ($B160*_c1+$C160*_c2+$D160*_c3+'Input spectra'!$Y159))</f>
        <v>0</v>
      </c>
      <c r="EX160">
        <f>EX$2*EXP(- EX$1 * ($B160*_c1+$C160*_c2+$D160*_c3+'Input spectra'!$Y159))</f>
        <v>0</v>
      </c>
      <c r="EY160">
        <f>EY$2*EXP(- EY$1 * ($B160*_c1+$C160*_c2+$D160*_c3+'Input spectra'!$Y159))</f>
        <v>0</v>
      </c>
      <c r="FA160">
        <f t="shared" si="2"/>
        <v>0.88237853514671494</v>
      </c>
      <c r="FD160">
        <f>(1-EXP(-($B160*_c1+$C160*_c2+$D160*_c3+'Input spectra'!$Y159)*_t))/2</f>
        <v>1.0867353195195883E-2</v>
      </c>
      <c r="FE160">
        <f>LN(1-FD160)/(-($B160*_c1+$C160*_c2+$D160*_c3+'Input spectra'!$Y159))</f>
        <v>0.24862662860825005</v>
      </c>
    </row>
    <row r="161" spans="1:161" x14ac:dyDescent="0.25">
      <c r="A161">
        <v>1070</v>
      </c>
      <c r="B161">
        <f>'Input spectra'!B160</f>
        <v>0</v>
      </c>
      <c r="C161">
        <f>'Input spectra'!D160</f>
        <v>0</v>
      </c>
      <c r="D161">
        <f>'Input spectra'!F160</f>
        <v>0</v>
      </c>
      <c r="E161">
        <f>E$2*EXP(- E$1 * ($B161*_c1+$C161*_c2+$D161*_c3+'Input spectra'!$Y160))</f>
        <v>2.0653927966864227E-2</v>
      </c>
      <c r="F161">
        <f>F$2*EXP(- F$1 * ($B161*_c1+$C161*_c2+$D161*_c3+'Input spectra'!$Y160))</f>
        <v>2.0413709055981107E-2</v>
      </c>
      <c r="G161">
        <f>G$2*EXP(- G$1 * ($B161*_c1+$C161*_c2+$D161*_c3+'Input spectra'!$Y160))</f>
        <v>2.0175198230984619E-2</v>
      </c>
      <c r="H161">
        <f>H$2*EXP(- H$1 * ($B161*_c1+$C161*_c2+$D161*_c3+'Input spectra'!$Y160))</f>
        <v>1.9938385137491757E-2</v>
      </c>
      <c r="I161">
        <f>I$2*EXP(- I$1 * ($B161*_c1+$C161*_c2+$D161*_c3+'Input spectra'!$Y160))</f>
        <v>1.9703259479055324E-2</v>
      </c>
      <c r="J161">
        <f>J$2*EXP(- J$1 * ($B161*_c1+$C161*_c2+$D161*_c3+'Input spectra'!$Y160))</f>
        <v>1.9469811016855066E-2</v>
      </c>
      <c r="K161">
        <f>K$2*EXP(- K$1 * ($B161*_c1+$C161*_c2+$D161*_c3+'Input spectra'!$Y160))</f>
        <v>1.923802956939041E-2</v>
      </c>
      <c r="L161">
        <f>L$2*EXP(- L$1 * ($B161*_c1+$C161*_c2+$D161*_c3+'Input spectra'!$Y160))</f>
        <v>1.9007905012174725E-2</v>
      </c>
      <c r="M161">
        <f>M$2*EXP(- M$1 * ($B161*_c1+$C161*_c2+$D161*_c3+'Input spectra'!$Y160))</f>
        <v>1.877942727743126E-2</v>
      </c>
      <c r="N161">
        <f>N$2*EXP(- N$1 * ($B161*_c1+$C161*_c2+$D161*_c3+'Input spectra'!$Y160))</f>
        <v>1.8552586353790552E-2</v>
      </c>
      <c r="O161">
        <f>O$2*EXP(- O$1 * ($B161*_c1+$C161*_c2+$D161*_c3+'Input spectra'!$Y160))</f>
        <v>1.832737228598947E-2</v>
      </c>
      <c r="P161">
        <f>P$2*EXP(- P$1 * ($B161*_c1+$C161*_c2+$D161*_c3+'Input spectra'!$Y160))</f>
        <v>1.8103775174571769E-2</v>
      </c>
      <c r="Q161">
        <f>Q$2*EXP(- Q$1 * ($B161*_c1+$C161*_c2+$D161*_c3+'Input spectra'!$Y160))</f>
        <v>1.7881785175590217E-2</v>
      </c>
      <c r="R161">
        <f>R$2*EXP(- R$1 * ($B161*_c1+$C161*_c2+$D161*_c3+'Input spectra'!$Y160))</f>
        <v>1.7661392500310253E-2</v>
      </c>
      <c r="S161">
        <f>S$2*EXP(- S$1 * ($B161*_c1+$C161*_c2+$D161*_c3+'Input spectra'!$Y160))</f>
        <v>1.744258741491516E-2</v>
      </c>
      <c r="T161">
        <f>T$2*EXP(- T$1 * ($B161*_c1+$C161*_c2+$D161*_c3+'Input spectra'!$Y160))</f>
        <v>1.7225360240212793E-2</v>
      </c>
      <c r="U161">
        <f>U$2*EXP(- U$1 * ($B161*_c1+$C161*_c2+$D161*_c3+'Input spectra'!$Y160))</f>
        <v>1.7009701351343793E-2</v>
      </c>
      <c r="V161">
        <f>V$2*EXP(- V$1 * ($B161*_c1+$C161*_c2+$D161*_c3+'Input spectra'!$Y160))</f>
        <v>1.6795601177491327E-2</v>
      </c>
      <c r="W161">
        <f>W$2*EXP(- W$1 * ($B161*_c1+$C161*_c2+$D161*_c3+'Input spectra'!$Y160))</f>
        <v>1.6583050201592321E-2</v>
      </c>
      <c r="X161">
        <f>X$2*EXP(- X$1 * ($B161*_c1+$C161*_c2+$D161*_c3+'Input spectra'!$Y160))</f>
        <v>1.6372038960050187E-2</v>
      </c>
      <c r="Y161">
        <f>Y$2*EXP(- Y$1 * ($B161*_c1+$C161*_c2+$D161*_c3+'Input spectra'!$Y160))</f>
        <v>1.6162558042449031E-2</v>
      </c>
      <c r="Z161">
        <f>Z$2*EXP(- Z$1 * ($B161*_c1+$C161*_c2+$D161*_c3+'Input spectra'!$Y160))</f>
        <v>1.5954598091269354E-2</v>
      </c>
      <c r="AA161">
        <f>AA$2*EXP(- AA$1 * ($B161*_c1+$C161*_c2+$D161*_c3+'Input spectra'!$Y160))</f>
        <v>1.5748149801605212E-2</v>
      </c>
      <c r="AB161">
        <f>AB$2*EXP(- AB$1 * ($B161*_c1+$C161*_c2+$D161*_c3+'Input spectra'!$Y160))</f>
        <v>1.5543203920882818E-2</v>
      </c>
      <c r="AC161">
        <f>AC$2*EXP(- AC$1 * ($B161*_c1+$C161*_c2+$D161*_c3+'Input spectra'!$Y160))</f>
        <v>1.533975124858065E-2</v>
      </c>
      <c r="AD161">
        <f>AD$2*EXP(- AD$1 * ($B161*_c1+$C161*_c2+$D161*_c3+'Input spectra'!$Y160))</f>
        <v>1.5137782635950964E-2</v>
      </c>
      <c r="AE161">
        <f>AE$2*EXP(- AE$1 * ($B161*_c1+$C161*_c2+$D161*_c3+'Input spectra'!$Y160))</f>
        <v>1.4937288985742758E-2</v>
      </c>
      <c r="AF161">
        <f>AF$2*EXP(- AF$1 * ($B161*_c1+$C161*_c2+$D161*_c3+'Input spectra'!$Y160))</f>
        <v>1.4738261251926187E-2</v>
      </c>
      <c r="AG161">
        <f>AG$2*EXP(- AG$1 * ($B161*_c1+$C161*_c2+$D161*_c3+'Input spectra'!$Y160))</f>
        <v>1.4540690439418382E-2</v>
      </c>
      <c r="AH161">
        <f>AH$2*EXP(- AH$1 * ($B161*_c1+$C161*_c2+$D161*_c3+'Input spectra'!$Y160))</f>
        <v>1.4344567603810691E-2</v>
      </c>
      <c r="AI161">
        <f>AI$2*EXP(- AI$1 * ($B161*_c1+$C161*_c2+$D161*_c3+'Input spectra'!$Y160))</f>
        <v>1.4149883851097353E-2</v>
      </c>
      <c r="AJ161">
        <f>AJ$2*EXP(- AJ$1 * ($B161*_c1+$C161*_c2+$D161*_c3+'Input spectra'!$Y160))</f>
        <v>1.3956630337405553E-2</v>
      </c>
      <c r="AK161">
        <f>AK$2*EXP(- AK$1 * ($B161*_c1+$C161*_c2+$D161*_c3+'Input spectra'!$Y160))</f>
        <v>1.3764798268726881E-2</v>
      </c>
      <c r="AL161">
        <f>AL$2*EXP(- AL$1 * ($B161*_c1+$C161*_c2+$D161*_c3+'Input spectra'!$Y160))</f>
        <v>1.357437890065019E-2</v>
      </c>
      <c r="AM161">
        <f>AM$2*EXP(- AM$1 * ($B161*_c1+$C161*_c2+$D161*_c3+'Input spectra'!$Y160))</f>
        <v>1.3385363538095827E-2</v>
      </c>
      <c r="AN161">
        <f>AN$2*EXP(- AN$1 * ($B161*_c1+$C161*_c2+$D161*_c3+'Input spectra'!$Y160))</f>
        <v>1.3197743535051256E-2</v>
      </c>
      <c r="AO161">
        <f>AO$2*EXP(- AO$1 * ($B161*_c1+$C161*_c2+$D161*_c3+'Input spectra'!$Y160))</f>
        <v>1.3011510294308018E-2</v>
      </c>
      <c r="AP161">
        <f>AP$2*EXP(- AP$1 * ($B161*_c1+$C161*_c2+$D161*_c3+'Input spectra'!$Y160))</f>
        <v>1.2826655267200098E-2</v>
      </c>
      <c r="AQ161">
        <f>AQ$2*EXP(- AQ$1 * ($B161*_c1+$C161*_c2+$D161*_c3+'Input spectra'!$Y160))</f>
        <v>1.2643169953343617E-2</v>
      </c>
      <c r="AR161">
        <f>AR$2*EXP(- AR$1 * ($B161*_c1+$C161*_c2+$D161*_c3+'Input spectra'!$Y160))</f>
        <v>1.2461045900377868E-2</v>
      </c>
      <c r="AS161">
        <f>AS$2*EXP(- AS$1 * ($B161*_c1+$C161*_c2+$D161*_c3+'Input spectra'!$Y160))</f>
        <v>1.228027470370774E-2</v>
      </c>
      <c r="AT161">
        <f>AT$2*EXP(- AT$1 * ($B161*_c1+$C161*_c2+$D161*_c3+'Input spectra'!$Y160))</f>
        <v>1.210084800624742E-2</v>
      </c>
      <c r="AU161">
        <f>AU$2*EXP(- AU$1 * ($B161*_c1+$C161*_c2+$D161*_c3+'Input spectra'!$Y160))</f>
        <v>1.1922757498165435E-2</v>
      </c>
      <c r="AV161">
        <f>AV$2*EXP(- AV$1 * ($B161*_c1+$C161*_c2+$D161*_c3+'Input spectra'!$Y160))</f>
        <v>1.1745994916631076E-2</v>
      </c>
      <c r="AW161">
        <f>AW$2*EXP(- AW$1 * ($B161*_c1+$C161*_c2+$D161*_c3+'Input spectra'!$Y160))</f>
        <v>1.157055204556204E-2</v>
      </c>
      <c r="AX161">
        <f>AX$2*EXP(- AX$1 * ($B161*_c1+$C161*_c2+$D161*_c3+'Input spectra'!$Y160))</f>
        <v>1.139642071537347E-2</v>
      </c>
      <c r="AY161">
        <f>AY$2*EXP(- AY$1 * ($B161*_c1+$C161*_c2+$D161*_c3+'Input spectra'!$Y160))</f>
        <v>1.0131499386850904E-2</v>
      </c>
      <c r="AZ161">
        <f>AZ$2*EXP(- AZ$1 * ($B161*_c1+$C161*_c2+$D161*_c3+'Input spectra'!$Y160))</f>
        <v>8.6578320760700433E-3</v>
      </c>
      <c r="BA161">
        <f>BA$2*EXP(- BA$1 * ($B161*_c1+$C161*_c2+$D161*_c3+'Input spectra'!$Y160))</f>
        <v>7.7943454302131371E-3</v>
      </c>
      <c r="BB161">
        <f>BB$2*EXP(- BB$1 * ($B161*_c1+$C161*_c2+$D161*_c3+'Input spectra'!$Y160))</f>
        <v>7.140389902154977E-3</v>
      </c>
      <c r="BC161">
        <f>BC$2*EXP(- BC$1 * ($B161*_c1+$C161*_c2+$D161*_c3+'Input spectra'!$Y160))</f>
        <v>6.6061014469974309E-3</v>
      </c>
      <c r="BD161">
        <f>BD$2*EXP(- BD$1 * ($B161*_c1+$C161*_c2+$D161*_c3+'Input spectra'!$Y160))</f>
        <v>6.1525341003118763E-3</v>
      </c>
      <c r="BE161">
        <f>BE$2*EXP(- BE$1 * ($B161*_c1+$C161*_c2+$D161*_c3+'Input spectra'!$Y160))</f>
        <v>5.7583515578515957E-3</v>
      </c>
      <c r="BF161">
        <f>BF$2*EXP(- BF$1 * ($B161*_c1+$C161*_c2+$D161*_c3+'Input spectra'!$Y160))</f>
        <v>5.4102550079141738E-3</v>
      </c>
      <c r="BG161">
        <f>BG$2*EXP(- BG$1 * ($B161*_c1+$C161*_c2+$D161*_c3+'Input spectra'!$Y160))</f>
        <v>5.0992414272879325E-3</v>
      </c>
      <c r="BH161">
        <f>BH$2*EXP(- BH$1 * ($B161*_c1+$C161*_c2+$D161*_c3+'Input spectra'!$Y160))</f>
        <v>4.8188550813259836E-3</v>
      </c>
      <c r="BI161">
        <f>BI$2*EXP(- BI$1 * ($B161*_c1+$C161*_c2+$D161*_c3+'Input spectra'!$Y160))</f>
        <v>4.5642667940201187E-3</v>
      </c>
      <c r="BJ161">
        <f>BJ$2*EXP(- BJ$1 * ($B161*_c1+$C161*_c2+$D161*_c3+'Input spectra'!$Y160))</f>
        <v>4.331745372851901E-3</v>
      </c>
      <c r="BK161">
        <f>BK$2*EXP(- BK$1 * ($B161*_c1+$C161*_c2+$D161*_c3+'Input spectra'!$Y160))</f>
        <v>4.1183335665135167E-3</v>
      </c>
      <c r="BL161">
        <f>BL$2*EXP(- BL$1 * ($B161*_c1+$C161*_c2+$D161*_c3+'Input spectra'!$Y160))</f>
        <v>3.9216388623879179E-3</v>
      </c>
      <c r="BM161">
        <f>BM$2*EXP(- BM$1 * ($B161*_c1+$C161*_c2+$D161*_c3+'Input spectra'!$Y160))</f>
        <v>3.7396926512258213E-3</v>
      </c>
      <c r="BN161">
        <f>BN$2*EXP(- BN$1 * ($B161*_c1+$C161*_c2+$D161*_c3+'Input spectra'!$Y160))</f>
        <v>3.5708520815881111E-3</v>
      </c>
      <c r="BO161">
        <f>BO$2*EXP(- BO$1 * ($B161*_c1+$C161*_c2+$D161*_c3+'Input spectra'!$Y160))</f>
        <v>3.4137296494944082E-3</v>
      </c>
      <c r="BP161">
        <f>BP$2*EXP(- BP$1 * ($B161*_c1+$C161*_c2+$D161*_c3+'Input spectra'!$Y160))</f>
        <v>3.2671414219987136E-3</v>
      </c>
      <c r="BQ161">
        <f>BQ$2*EXP(- BQ$1 * ($B161*_c1+$C161*_c2+$D161*_c3+'Input spectra'!$Y160))</f>
        <v>3.1300681448777953E-3</v>
      </c>
      <c r="BR161">
        <f>BR$2*EXP(- BR$1 * ($B161*_c1+$C161*_c2+$D161*_c3+'Input spectra'!$Y160))</f>
        <v>3.0016254833054338E-3</v>
      </c>
      <c r="BS161">
        <f>BS$2*EXP(- BS$1 * ($B161*_c1+$C161*_c2+$D161*_c3+'Input spectra'!$Y160))</f>
        <v>2.881040878936268E-3</v>
      </c>
      <c r="BT161">
        <f>BT$2*EXP(- BT$1 * ($B161*_c1+$C161*_c2+$D161*_c3+'Input spectra'!$Y160))</f>
        <v>2.7676352931106356E-3</v>
      </c>
      <c r="BU161">
        <f>BU$2*EXP(- BU$1 * ($B161*_c1+$C161*_c2+$D161*_c3+'Input spectra'!$Y160))</f>
        <v>2.6608086203772411E-3</v>
      </c>
      <c r="BV161">
        <f>BV$2*EXP(- BV$1 * ($B161*_c1+$C161*_c2+$D161*_c3+'Input spectra'!$Y160))</f>
        <v>2.5600279013310327E-3</v>
      </c>
      <c r="BW161">
        <f>BW$2*EXP(- BW$1 * ($B161*_c1+$C161*_c2+$D161*_c3+'Input spectra'!$Y160))</f>
        <v>2.4648176998447987E-3</v>
      </c>
      <c r="BX161">
        <f>BX$2*EXP(- BX$1 * ($B161*_c1+$C161*_c2+$D161*_c3+'Input spectra'!$Y160))</f>
        <v>2.374752174558026E-3</v>
      </c>
      <c r="BY161">
        <f>BY$2*EXP(- BY$1 * ($B161*_c1+$C161*_c2+$D161*_c3+'Input spectra'!$Y160))</f>
        <v>2.2894484915272381E-3</v>
      </c>
      <c r="BZ161">
        <f>BZ$2*EXP(- BZ$1 * ($B161*_c1+$C161*_c2+$D161*_c3+'Input spectra'!$Y160))</f>
        <v>2.2085613093971407E-3</v>
      </c>
      <c r="CA161">
        <f>CA$2*EXP(- CA$1 * ($B161*_c1+$C161*_c2+$D161*_c3+'Input spectra'!$Y160))</f>
        <v>2.1317781302801673E-3</v>
      </c>
      <c r="CB161">
        <f>CB$2*EXP(- CB$1 * ($B161*_c1+$C161*_c2+$D161*_c3+'Input spectra'!$Y160))</f>
        <v>2.0588153553979752E-3</v>
      </c>
      <c r="CC161">
        <f>CC$2*EXP(- CC$1 * ($B161*_c1+$C161*_c2+$D161*_c3+'Input spectra'!$Y160))</f>
        <v>1.9894149189794764E-3</v>
      </c>
      <c r="CD161">
        <f>CD$2*EXP(- CD$1 * ($B161*_c1+$C161*_c2+$D161*_c3+'Input spectra'!$Y160))</f>
        <v>1.9233414000635917E-3</v>
      </c>
      <c r="CE161">
        <f>CE$2*EXP(- CE$1 * ($B161*_c1+$C161*_c2+$D161*_c3+'Input spectra'!$Y160))</f>
        <v>1.8603795319223836E-3</v>
      </c>
      <c r="CF161">
        <f>CF$2*EXP(- CF$1 * ($B161*_c1+$C161*_c2+$D161*_c3+'Input spectra'!$Y160))</f>
        <v>1.8003320443666919E-3</v>
      </c>
      <c r="CG161">
        <f>CG$2*EXP(- CG$1 * ($B161*_c1+$C161*_c2+$D161*_c3+'Input spectra'!$Y160))</f>
        <v>1.7430177863486148E-3</v>
      </c>
      <c r="CH161">
        <f>CH$2*EXP(- CH$1 * ($B161*_c1+$C161*_c2+$D161*_c3+'Input spectra'!$Y160))</f>
        <v>1.688270085853731E-3</v>
      </c>
      <c r="CI161">
        <f>CI$2*EXP(- CI$1 * ($B161*_c1+$C161*_c2+$D161*_c3+'Input spectra'!$Y160))</f>
        <v>1.6359353116849613E-3</v>
      </c>
      <c r="CJ161">
        <f>CJ$2*EXP(- CJ$1 * ($B161*_c1+$C161*_c2+$D161*_c3+'Input spectra'!$Y160))</f>
        <v>1.585871607828511E-3</v>
      </c>
      <c r="CK161">
        <f>CK$2*EXP(- CK$1 * ($B161*_c1+$C161*_c2+$D161*_c3+'Input spectra'!$Y160))</f>
        <v>1.5379477759977283E-3</v>
      </c>
      <c r="CL161">
        <f>CL$2*EXP(- CL$1 * ($B161*_c1+$C161*_c2+$D161*_c3+'Input spectra'!$Y160))</f>
        <v>1.4920422859282189E-3</v>
      </c>
      <c r="CM161">
        <f>CM$2*EXP(- CM$1 * ($B161*_c1+$C161*_c2+$D161*_c3+'Input spectra'!$Y160))</f>
        <v>1.4480423962422691E-3</v>
      </c>
      <c r="CN161">
        <f>CN$2*EXP(- CN$1 * ($B161*_c1+$C161*_c2+$D161*_c3+'Input spectra'!$Y160))</f>
        <v>1.405843371362606E-3</v>
      </c>
      <c r="CO161">
        <f>CO$2*EXP(- CO$1 * ($B161*_c1+$C161*_c2+$D161*_c3+'Input spectra'!$Y160))</f>
        <v>1.3653477821511924E-3</v>
      </c>
      <c r="CP161">
        <f>CP$2*EXP(- CP$1 * ($B161*_c1+$C161*_c2+$D161*_c3+'Input spectra'!$Y160))</f>
        <v>1.3264648797689758E-3</v>
      </c>
      <c r="CQ161">
        <f>CQ$2*EXP(- CQ$1 * ($B161*_c1+$C161*_c2+$D161*_c3+'Input spectra'!$Y160))</f>
        <v>1.2891100337687556E-3</v>
      </c>
      <c r="CR161">
        <f>CR$2*EXP(- CR$1 * ($B161*_c1+$C161*_c2+$D161*_c3+'Input spectra'!$Y160))</f>
        <v>1.2532042267021353E-3</v>
      </c>
      <c r="CS161">
        <f>CS$2*EXP(- CS$1 * ($B161*_c1+$C161*_c2+$D161*_c3+'Input spectra'!$Y160))</f>
        <v>8.0689744568353912E-4</v>
      </c>
      <c r="CT161">
        <f>CT$2*EXP(- CT$1 * ($B161*_c1+$C161*_c2+$D161*_c3+'Input spectra'!$Y160))</f>
        <v>5.2411742517520293E-4</v>
      </c>
      <c r="CU161">
        <f>CU$2*EXP(- CU$1 * ($B161*_c1+$C161*_c2+$D161*_c3+'Input spectra'!$Y160))</f>
        <v>3.6298877038465566E-4</v>
      </c>
      <c r="CV161">
        <f>CV$2*EXP(- CV$1 * ($B161*_c1+$C161*_c2+$D161*_c3+'Input spectra'!$Y160))</f>
        <v>2.5252839664963102E-4</v>
      </c>
      <c r="CW161">
        <f>CW$2*EXP(- CW$1 * ($B161*_c1+$C161*_c2+$D161*_c3+'Input spectra'!$Y160))</f>
        <v>1.7243629369394141E-4</v>
      </c>
      <c r="CX161">
        <f>CX$2*EXP(- CX$1 * ($B161*_c1+$C161*_c2+$D161*_c3+'Input spectra'!$Y160))</f>
        <v>1.1335643814770531E-4</v>
      </c>
      <c r="CY161">
        <f>CY$2*EXP(- CY$1 * ($B161*_c1+$C161*_c2+$D161*_c3+'Input spectra'!$Y160))</f>
        <v>7.0008629849440369E-5</v>
      </c>
      <c r="CZ161">
        <f>CZ$2*EXP(- CZ$1 * ($B161*_c1+$C161*_c2+$D161*_c3+'Input spectra'!$Y160))</f>
        <v>3.9041175791617924E-5</v>
      </c>
      <c r="DA161">
        <f>DA$2*EXP(- DA$1 * ($B161*_c1+$C161*_c2+$D161*_c3+'Input spectra'!$Y160))</f>
        <v>1.8154573289116313E-5</v>
      </c>
      <c r="DB161">
        <f>DB$2*EXP(- DB$1 * ($B161*_c1+$C161*_c2+$D161*_c3+'Input spectra'!$Y160))</f>
        <v>5.6813100838704208E-6</v>
      </c>
      <c r="DC161">
        <f>DC$2*EXP(- DC$1 * ($B161*_c1+$C161*_c2+$D161*_c3+'Input spectra'!$Y160))</f>
        <v>3.6090101377620297E-7</v>
      </c>
      <c r="DD161">
        <f>DD$2*EXP(- DD$1 * ($B161*_c1+$C161*_c2+$D161*_c3+'Input spectra'!$Y160))</f>
        <v>0</v>
      </c>
      <c r="DE161">
        <f>DE$2*EXP(- DE$1 * ($B161*_c1+$C161*_c2+$D161*_c3+'Input spectra'!$Y160))</f>
        <v>0</v>
      </c>
      <c r="DF161">
        <f>DF$2*EXP(- DF$1 * ($B161*_c1+$C161*_c2+$D161*_c3+'Input spectra'!$Y160))</f>
        <v>0</v>
      </c>
      <c r="DG161">
        <f>DG$2*EXP(- DG$1 * ($B161*_c1+$C161*_c2+$D161*_c3+'Input spectra'!$Y160))</f>
        <v>0</v>
      </c>
      <c r="DH161">
        <f>DH$2*EXP(- DH$1 * ($B161*_c1+$C161*_c2+$D161*_c3+'Input spectra'!$Y160))</f>
        <v>0</v>
      </c>
      <c r="DI161">
        <f>DI$2*EXP(- DI$1 * ($B161*_c1+$C161*_c2+$D161*_c3+'Input spectra'!$Y160))</f>
        <v>0</v>
      </c>
      <c r="DJ161">
        <f>DJ$2*EXP(- DJ$1 * ($B161*_c1+$C161*_c2+$D161*_c3+'Input spectra'!$Y160))</f>
        <v>0</v>
      </c>
      <c r="DK161">
        <f>DK$2*EXP(- DK$1 * ($B161*_c1+$C161*_c2+$D161*_c3+'Input spectra'!$Y160))</f>
        <v>0</v>
      </c>
      <c r="DL161">
        <f>DL$2*EXP(- DL$1 * ($B161*_c1+$C161*_c2+$D161*_c3+'Input spectra'!$Y160))</f>
        <v>0</v>
      </c>
      <c r="DM161">
        <f>DM$2*EXP(- DM$1 * ($B161*_c1+$C161*_c2+$D161*_c3+'Input spectra'!$Y160))</f>
        <v>0</v>
      </c>
      <c r="DN161">
        <f>DN$2*EXP(- DN$1 * ($B161*_c1+$C161*_c2+$D161*_c3+'Input spectra'!$Y160))</f>
        <v>0</v>
      </c>
      <c r="DO161">
        <f>DO$2*EXP(- DO$1 * ($B161*_c1+$C161*_c2+$D161*_c3+'Input spectra'!$Y160))</f>
        <v>0</v>
      </c>
      <c r="DP161">
        <f>DP$2*EXP(- DP$1 * ($B161*_c1+$C161*_c2+$D161*_c3+'Input spectra'!$Y160))</f>
        <v>0</v>
      </c>
      <c r="DQ161">
        <f>DQ$2*EXP(- DQ$1 * ($B161*_c1+$C161*_c2+$D161*_c3+'Input spectra'!$Y160))</f>
        <v>0</v>
      </c>
      <c r="DR161">
        <f>DR$2*EXP(- DR$1 * ($B161*_c1+$C161*_c2+$D161*_c3+'Input spectra'!$Y160))</f>
        <v>0</v>
      </c>
      <c r="DS161">
        <f>DS$2*EXP(- DS$1 * ($B161*_c1+$C161*_c2+$D161*_c3+'Input spectra'!$Y160))</f>
        <v>0</v>
      </c>
      <c r="DT161">
        <f>DT$2*EXP(- DT$1 * ($B161*_c1+$C161*_c2+$D161*_c3+'Input spectra'!$Y160))</f>
        <v>0</v>
      </c>
      <c r="DU161">
        <f>DU$2*EXP(- DU$1 * ($B161*_c1+$C161*_c2+$D161*_c3+'Input spectra'!$Y160))</f>
        <v>0</v>
      </c>
      <c r="DV161">
        <f>DV$2*EXP(- DV$1 * ($B161*_c1+$C161*_c2+$D161*_c3+'Input spectra'!$Y160))</f>
        <v>0</v>
      </c>
      <c r="DW161">
        <f>DW$2*EXP(- DW$1 * ($B161*_c1+$C161*_c2+$D161*_c3+'Input spectra'!$Y160))</f>
        <v>0</v>
      </c>
      <c r="DX161">
        <f>DX$2*EXP(- DX$1 * ($B161*_c1+$C161*_c2+$D161*_c3+'Input spectra'!$Y160))</f>
        <v>0</v>
      </c>
      <c r="DY161">
        <f>DY$2*EXP(- DY$1 * ($B161*_c1+$C161*_c2+$D161*_c3+'Input spectra'!$Y160))</f>
        <v>0</v>
      </c>
      <c r="DZ161">
        <f>DZ$2*EXP(- DZ$1 * ($B161*_c1+$C161*_c2+$D161*_c3+'Input spectra'!$Y160))</f>
        <v>0</v>
      </c>
      <c r="EA161">
        <f>EA$2*EXP(- EA$1 * ($B161*_c1+$C161*_c2+$D161*_c3+'Input spectra'!$Y160))</f>
        <v>0</v>
      </c>
      <c r="EB161">
        <f>EB$2*EXP(- EB$1 * ($B161*_c1+$C161*_c2+$D161*_c3+'Input spectra'!$Y160))</f>
        <v>0</v>
      </c>
      <c r="EC161">
        <f>EC$2*EXP(- EC$1 * ($B161*_c1+$C161*_c2+$D161*_c3+'Input spectra'!$Y160))</f>
        <v>0</v>
      </c>
      <c r="ED161">
        <f>ED$2*EXP(- ED$1 * ($B161*_c1+$C161*_c2+$D161*_c3+'Input spectra'!$Y160))</f>
        <v>0</v>
      </c>
      <c r="EE161">
        <f>EE$2*EXP(- EE$1 * ($B161*_c1+$C161*_c2+$D161*_c3+'Input spectra'!$Y160))</f>
        <v>0</v>
      </c>
      <c r="EF161">
        <f>EF$2*EXP(- EF$1 * ($B161*_c1+$C161*_c2+$D161*_c3+'Input spectra'!$Y160))</f>
        <v>0</v>
      </c>
      <c r="EG161">
        <f>EG$2*EXP(- EG$1 * ($B161*_c1+$C161*_c2+$D161*_c3+'Input spectra'!$Y160))</f>
        <v>0</v>
      </c>
      <c r="EH161">
        <f>EH$2*EXP(- EH$1 * ($B161*_c1+$C161*_c2+$D161*_c3+'Input spectra'!$Y160))</f>
        <v>0</v>
      </c>
      <c r="EI161">
        <f>EI$2*EXP(- EI$1 * ($B161*_c1+$C161*_c2+$D161*_c3+'Input spectra'!$Y160))</f>
        <v>0</v>
      </c>
      <c r="EJ161">
        <f>EJ$2*EXP(- EJ$1 * ($B161*_c1+$C161*_c2+$D161*_c3+'Input spectra'!$Y160))</f>
        <v>0</v>
      </c>
      <c r="EK161">
        <f>EK$2*EXP(- EK$1 * ($B161*_c1+$C161*_c2+$D161*_c3+'Input spectra'!$Y160))</f>
        <v>0</v>
      </c>
      <c r="EL161">
        <f>EL$2*EXP(- EL$1 * ($B161*_c1+$C161*_c2+$D161*_c3+'Input spectra'!$Y160))</f>
        <v>0</v>
      </c>
      <c r="EM161">
        <f>EM$2*EXP(- EM$1 * ($B161*_c1+$C161*_c2+$D161*_c3+'Input spectra'!$Y160))</f>
        <v>0</v>
      </c>
      <c r="EN161">
        <f>EN$2*EXP(- EN$1 * ($B161*_c1+$C161*_c2+$D161*_c3+'Input spectra'!$Y160))</f>
        <v>0</v>
      </c>
      <c r="EO161">
        <f>EO$2*EXP(- EO$1 * ($B161*_c1+$C161*_c2+$D161*_c3+'Input spectra'!$Y160))</f>
        <v>0</v>
      </c>
      <c r="EP161">
        <f>EP$2*EXP(- EP$1 * ($B161*_c1+$C161*_c2+$D161*_c3+'Input spectra'!$Y160))</f>
        <v>0</v>
      </c>
      <c r="EQ161">
        <f>EQ$2*EXP(- EQ$1 * ($B161*_c1+$C161*_c2+$D161*_c3+'Input spectra'!$Y160))</f>
        <v>0</v>
      </c>
      <c r="ER161">
        <f>ER$2*EXP(- ER$1 * ($B161*_c1+$C161*_c2+$D161*_c3+'Input spectra'!$Y160))</f>
        <v>0</v>
      </c>
      <c r="ES161">
        <f>ES$2*EXP(- ES$1 * ($B161*_c1+$C161*_c2+$D161*_c3+'Input spectra'!$Y160))</f>
        <v>0</v>
      </c>
      <c r="ET161">
        <f>ET$2*EXP(- ET$1 * ($B161*_c1+$C161*_c2+$D161*_c3+'Input spectra'!$Y160))</f>
        <v>0</v>
      </c>
      <c r="EU161">
        <f>EU$2*EXP(- EU$1 * ($B161*_c1+$C161*_c2+$D161*_c3+'Input spectra'!$Y160))</f>
        <v>0</v>
      </c>
      <c r="EV161">
        <f>EV$2*EXP(- EV$1 * ($B161*_c1+$C161*_c2+$D161*_c3+'Input spectra'!$Y160))</f>
        <v>0</v>
      </c>
      <c r="EW161">
        <f>EW$2*EXP(- EW$1 * ($B161*_c1+$C161*_c2+$D161*_c3+'Input spectra'!$Y160))</f>
        <v>0</v>
      </c>
      <c r="EX161">
        <f>EX$2*EXP(- EX$1 * ($B161*_c1+$C161*_c2+$D161*_c3+'Input spectra'!$Y160))</f>
        <v>0</v>
      </c>
      <c r="EY161">
        <f>EY$2*EXP(- EY$1 * ($B161*_c1+$C161*_c2+$D161*_c3+'Input spectra'!$Y160))</f>
        <v>0</v>
      </c>
      <c r="FA161">
        <f t="shared" si="2"/>
        <v>0.88250610543440067</v>
      </c>
      <c r="FD161">
        <f>(1-EXP(-($B161*_c1+$C161*_c2+$D161*_c3+'Input spectra'!$Y160)*_t))/2</f>
        <v>1.085450905400992E-2</v>
      </c>
      <c r="FE161">
        <f>LN(1-FD161)/(-($B161*_c1+$C161*_c2+$D161*_c3+'Input spectra'!$Y160))</f>
        <v>0.24862826967616272</v>
      </c>
    </row>
    <row r="162" spans="1:161" x14ac:dyDescent="0.25">
      <c r="A162">
        <v>1075</v>
      </c>
      <c r="B162">
        <f>'Input spectra'!B161</f>
        <v>0</v>
      </c>
      <c r="C162">
        <f>'Input spectra'!D161</f>
        <v>0</v>
      </c>
      <c r="D162">
        <f>'Input spectra'!F161</f>
        <v>0</v>
      </c>
      <c r="E162">
        <f>E$2*EXP(- E$1 * ($B162*_c1+$C162*_c2+$D162*_c3+'Input spectra'!$Y161))</f>
        <v>2.0653927966864227E-2</v>
      </c>
      <c r="F162">
        <f>F$2*EXP(- F$1 * ($B162*_c1+$C162*_c2+$D162*_c3+'Input spectra'!$Y161))</f>
        <v>2.0413816263630806E-2</v>
      </c>
      <c r="G162">
        <f>G$2*EXP(- G$1 * ($B162*_c1+$C162*_c2+$D162*_c3+'Input spectra'!$Y161))</f>
        <v>2.0175410141643115E-2</v>
      </c>
      <c r="H162">
        <f>H$2*EXP(- H$1 * ($B162*_c1+$C162*_c2+$D162*_c3+'Input spectra'!$Y161))</f>
        <v>1.9938699273246721E-2</v>
      </c>
      <c r="I162">
        <f>I$2*EXP(- I$1 * ($B162*_c1+$C162*_c2+$D162*_c3+'Input spectra'!$Y161))</f>
        <v>1.9703673388506988E-2</v>
      </c>
      <c r="J162">
        <f>J$2*EXP(- J$1 * ($B162*_c1+$C162*_c2+$D162*_c3+'Input spectra'!$Y161))</f>
        <v>1.9470322274901728E-2</v>
      </c>
      <c r="K162">
        <f>K$2*EXP(- K$1 * ($B162*_c1+$C162*_c2+$D162*_c3+'Input spectra'!$Y161))</f>
        <v>1.9238635777015407E-2</v>
      </c>
      <c r="L162">
        <f>L$2*EXP(- L$1 * ($B162*_c1+$C162*_c2+$D162*_c3+'Input spectra'!$Y161))</f>
        <v>1.9008603796234931E-2</v>
      </c>
      <c r="M162">
        <f>M$2*EXP(- M$1 * ($B162*_c1+$C162*_c2+$D162*_c3+'Input spectra'!$Y161))</f>
        <v>1.878021629044704E-2</v>
      </c>
      <c r="N162">
        <f>N$2*EXP(- N$1 * ($B162*_c1+$C162*_c2+$D162*_c3+'Input spectra'!$Y161))</f>
        <v>1.8553463273737213E-2</v>
      </c>
      <c r="O162">
        <f>O$2*EXP(- O$1 * ($B162*_c1+$C162*_c2+$D162*_c3+'Input spectra'!$Y161))</f>
        <v>1.8328334816090145E-2</v>
      </c>
      <c r="P162">
        <f>P$2*EXP(- P$1 * ($B162*_c1+$C162*_c2+$D162*_c3+'Input spectra'!$Y161))</f>
        <v>1.8104821043091787E-2</v>
      </c>
      <c r="Q162">
        <f>Q$2*EXP(- Q$1 * ($B162*_c1+$C162*_c2+$D162*_c3+'Input spectra'!$Y161))</f>
        <v>1.7882912135632895E-2</v>
      </c>
      <c r="R162">
        <f>R$2*EXP(- R$1 * ($B162*_c1+$C162*_c2+$D162*_c3+'Input spectra'!$Y161))</f>
        <v>1.7662598329614122E-2</v>
      </c>
      <c r="S162">
        <f>S$2*EXP(- S$1 * ($B162*_c1+$C162*_c2+$D162*_c3+'Input spectra'!$Y161))</f>
        <v>1.7443869915652631E-2</v>
      </c>
      <c r="T162">
        <f>T$2*EXP(- T$1 * ($B162*_c1+$C162*_c2+$D162*_c3+'Input spectra'!$Y161))</f>
        <v>1.7226717238790223E-2</v>
      </c>
      <c r="U162">
        <f>U$2*EXP(- U$1 * ($B162*_c1+$C162*_c2+$D162*_c3+'Input spectra'!$Y161))</f>
        <v>1.7011130698202981E-2</v>
      </c>
      <c r="V162">
        <f>V$2*EXP(- V$1 * ($B162*_c1+$C162*_c2+$D162*_c3+'Input spectra'!$Y161))</f>
        <v>1.6797100746912375E-2</v>
      </c>
      <c r="W162">
        <f>W$2*EXP(- W$1 * ($B162*_c1+$C162*_c2+$D162*_c3+'Input spectra'!$Y161))</f>
        <v>1.6584617891497917E-2</v>
      </c>
      <c r="X162">
        <f>X$2*EXP(- X$1 * ($B162*_c1+$C162*_c2+$D162*_c3+'Input spectra'!$Y161))</f>
        <v>1.6373672691811246E-2</v>
      </c>
      <c r="Y162">
        <f>Y$2*EXP(- Y$1 * ($B162*_c1+$C162*_c2+$D162*_c3+'Input spectra'!$Y161))</f>
        <v>1.6164255760691724E-2</v>
      </c>
      <c r="Z162">
        <f>Z$2*EXP(- Z$1 * ($B162*_c1+$C162*_c2+$D162*_c3+'Input spectra'!$Y161))</f>
        <v>1.5956357763683489E-2</v>
      </c>
      <c r="AA162">
        <f>AA$2*EXP(- AA$1 * ($B162*_c1+$C162*_c2+$D162*_c3+'Input spectra'!$Y161))</f>
        <v>1.5749969418753965E-2</v>
      </c>
      <c r="AB162">
        <f>AB$2*EXP(- AB$1 * ($B162*_c1+$C162*_c2+$D162*_c3+'Input spectra'!$Y161))</f>
        <v>1.5545081496013819E-2</v>
      </c>
      <c r="AC162">
        <f>AC$2*EXP(- AC$1 * ($B162*_c1+$C162*_c2+$D162*_c3+'Input spectra'!$Y161))</f>
        <v>1.5341684817438408E-2</v>
      </c>
      <c r="AD162">
        <f>AD$2*EXP(- AD$1 * ($B162*_c1+$C162*_c2+$D162*_c3+'Input spectra'!$Y161))</f>
        <v>1.5139770256590607E-2</v>
      </c>
      <c r="AE162">
        <f>AE$2*EXP(- AE$1 * ($B162*_c1+$C162*_c2+$D162*_c3+'Input spectra'!$Y161))</f>
        <v>1.4939328738345102E-2</v>
      </c>
      <c r="AF162">
        <f>AF$2*EXP(- AF$1 * ($B162*_c1+$C162*_c2+$D162*_c3+'Input spectra'!$Y161))</f>
        <v>1.4740351238614108E-2</v>
      </c>
      <c r="AG162">
        <f>AG$2*EXP(- AG$1 * ($B162*_c1+$C162*_c2+$D162*_c3+'Input spectra'!$Y161))</f>
        <v>1.4542828784074506E-2</v>
      </c>
      <c r="AH162">
        <f>AH$2*EXP(- AH$1 * ($B162*_c1+$C162*_c2+$D162*_c3+'Input spectra'!$Y161))</f>
        <v>1.4346752451896358E-2</v>
      </c>
      <c r="AI162">
        <f>AI$2*EXP(- AI$1 * ($B162*_c1+$C162*_c2+$D162*_c3+'Input spectra'!$Y161))</f>
        <v>1.4152113369472877E-2</v>
      </c>
      <c r="AJ162">
        <f>AJ$2*EXP(- AJ$1 * ($B162*_c1+$C162*_c2+$D162*_c3+'Input spectra'!$Y161))</f>
        <v>1.3958902714151761E-2</v>
      </c>
      <c r="AK162">
        <f>AK$2*EXP(- AK$1 * ($B162*_c1+$C162*_c2+$D162*_c3+'Input spectra'!$Y161))</f>
        <v>1.3767111712967925E-2</v>
      </c>
      <c r="AL162">
        <f>AL$2*EXP(- AL$1 * ($B162*_c1+$C162*_c2+$D162*_c3+'Input spectra'!$Y161))</f>
        <v>1.3576731642377597E-2</v>
      </c>
      <c r="AM162">
        <f>AM$2*EXP(- AM$1 * ($B162*_c1+$C162*_c2+$D162*_c3+'Input spectra'!$Y161))</f>
        <v>1.3387753827993832E-2</v>
      </c>
      <c r="AN162">
        <f>AN$2*EXP(- AN$1 * ($B162*_c1+$C162*_c2+$D162*_c3+'Input spectra'!$Y161))</f>
        <v>1.3200169644323356E-2</v>
      </c>
      <c r="AO162">
        <f>AO$2*EXP(- AO$1 * ($B162*_c1+$C162*_c2+$D162*_c3+'Input spectra'!$Y161))</f>
        <v>1.301397051450478E-2</v>
      </c>
      <c r="AP162">
        <f>AP$2*EXP(- AP$1 * ($B162*_c1+$C162*_c2+$D162*_c3+'Input spectra'!$Y161))</f>
        <v>1.2829147910048182E-2</v>
      </c>
      <c r="AQ162">
        <f>AQ$2*EXP(- AQ$1 * ($B162*_c1+$C162*_c2+$D162*_c3+'Input spectra'!$Y161))</f>
        <v>1.264569335057603E-2</v>
      </c>
      <c r="AR162">
        <f>AR$2*EXP(- AR$1 * ($B162*_c1+$C162*_c2+$D162*_c3+'Input spectra'!$Y161))</f>
        <v>1.2463598403565422E-2</v>
      </c>
      <c r="AS162">
        <f>AS$2*EXP(- AS$1 * ($B162*_c1+$C162*_c2+$D162*_c3+'Input spectra'!$Y161))</f>
        <v>1.228285468409172E-2</v>
      </c>
      <c r="AT162">
        <f>AT$2*EXP(- AT$1 * ($B162*_c1+$C162*_c2+$D162*_c3+'Input spectra'!$Y161))</f>
        <v>1.2103453854573443E-2</v>
      </c>
      <c r="AU162">
        <f>AU$2*EXP(- AU$1 * ($B162*_c1+$C162*_c2+$D162*_c3+'Input spectra'!$Y161))</f>
        <v>1.1925387624518514E-2</v>
      </c>
      <c r="AV162">
        <f>AV$2*EXP(- AV$1 * ($B162*_c1+$C162*_c2+$D162*_c3+'Input spectra'!$Y161))</f>
        <v>1.1748647750271847E-2</v>
      </c>
      <c r="AW162">
        <f>AW$2*EXP(- AW$1 * ($B162*_c1+$C162*_c2+$D162*_c3+'Input spectra'!$Y161))</f>
        <v>1.157322603476417E-2</v>
      </c>
      <c r="AX162">
        <f>AX$2*EXP(- AX$1 * ($B162*_c1+$C162*_c2+$D162*_c3+'Input spectra'!$Y161))</f>
        <v>1.1399114327262233E-2</v>
      </c>
      <c r="AY162">
        <f>AY$2*EXP(- AY$1 * ($B162*_c1+$C162*_c2+$D162*_c3+'Input spectra'!$Y161))</f>
        <v>1.0133947247707215E-2</v>
      </c>
      <c r="AZ162">
        <f>AZ$2*EXP(- AZ$1 * ($B162*_c1+$C162*_c2+$D162*_c3+'Input spectra'!$Y161))</f>
        <v>8.659969365460686E-3</v>
      </c>
      <c r="BA162">
        <f>BA$2*EXP(- BA$1 * ($B162*_c1+$C162*_c2+$D162*_c3+'Input spectra'!$Y161))</f>
        <v>7.7963105016392118E-3</v>
      </c>
      <c r="BB162">
        <f>BB$2*EXP(- BB$1 * ($B162*_c1+$C162*_c2+$D162*_c3+'Input spectra'!$Y161))</f>
        <v>7.1422276105612302E-3</v>
      </c>
      <c r="BC162">
        <f>BC$2*EXP(- BC$1 * ($B162*_c1+$C162*_c2+$D162*_c3+'Input spectra'!$Y161))</f>
        <v>6.607836349119444E-3</v>
      </c>
      <c r="BD162">
        <f>BD$2*EXP(- BD$1 * ($B162*_c1+$C162*_c2+$D162*_c3+'Input spectra'!$Y161))</f>
        <v>6.1541822060870565E-3</v>
      </c>
      <c r="BE162">
        <f>BE$2*EXP(- BE$1 * ($B162*_c1+$C162*_c2+$D162*_c3+'Input spectra'!$Y161))</f>
        <v>5.7599243217639901E-3</v>
      </c>
      <c r="BF162">
        <f>BF$2*EXP(- BF$1 * ($B162*_c1+$C162*_c2+$D162*_c3+'Input spectra'!$Y161))</f>
        <v>5.4117611181561786E-3</v>
      </c>
      <c r="BG162">
        <f>BG$2*EXP(- BG$1 * ($B162*_c1+$C162*_c2+$D162*_c3+'Input spectra'!$Y161))</f>
        <v>5.1006877447553507E-3</v>
      </c>
      <c r="BH162">
        <f>BH$2*EXP(- BH$1 * ($B162*_c1+$C162*_c2+$D162*_c3+'Input spectra'!$Y161))</f>
        <v>4.8202471863243524E-3</v>
      </c>
      <c r="BI162">
        <f>BI$2*EXP(- BI$1 * ($B162*_c1+$C162*_c2+$D162*_c3+'Input spectra'!$Y161))</f>
        <v>4.5656093290526419E-3</v>
      </c>
      <c r="BJ162">
        <f>BJ$2*EXP(- BJ$1 * ($B162*_c1+$C162*_c2+$D162*_c3+'Input spectra'!$Y161))</f>
        <v>4.3330422698774984E-3</v>
      </c>
      <c r="BK162">
        <f>BK$2*EXP(- BK$1 * ($B162*_c1+$C162*_c2+$D162*_c3+'Input spectra'!$Y161))</f>
        <v>4.1195882043253401E-3</v>
      </c>
      <c r="BL162">
        <f>BL$2*EXP(- BL$1 * ($B162*_c1+$C162*_c2+$D162*_c3+'Input spectra'!$Y161))</f>
        <v>3.9228541794878212E-3</v>
      </c>
      <c r="BM162">
        <f>BM$2*EXP(- BM$1 * ($B162*_c1+$C162*_c2+$D162*_c3+'Input spectra'!$Y161))</f>
        <v>3.7408712291471667E-3</v>
      </c>
      <c r="BN162">
        <f>BN$2*EXP(- BN$1 * ($B162*_c1+$C162*_c2+$D162*_c3+'Input spectra'!$Y161))</f>
        <v>3.57199620790606E-3</v>
      </c>
      <c r="BO162">
        <f>BO$2*EXP(- BO$1 * ($B162*_c1+$C162*_c2+$D162*_c3+'Input spectra'!$Y161))</f>
        <v>3.4148413664625223E-3</v>
      </c>
      <c r="BP162">
        <f>BP$2*EXP(- BP$1 * ($B162*_c1+$C162*_c2+$D162*_c3+'Input spectra'!$Y161))</f>
        <v>3.2682225647588528E-3</v>
      </c>
      <c r="BQ162">
        <f>BQ$2*EXP(- BQ$1 * ($B162*_c1+$C162*_c2+$D162*_c3+'Input spectra'!$Y161))</f>
        <v>3.1311203719425855E-3</v>
      </c>
      <c r="BR162">
        <f>BR$2*EXP(- BR$1 * ($B162*_c1+$C162*_c2+$D162*_c3+'Input spectra'!$Y161))</f>
        <v>3.0026503012056593E-3</v>
      </c>
      <c r="BS162">
        <f>BS$2*EXP(- BS$1 * ($B162*_c1+$C162*_c2+$D162*_c3+'Input spectra'!$Y161))</f>
        <v>2.8820396623889508E-3</v>
      </c>
      <c r="BT162">
        <f>BT$2*EXP(- BT$1 * ($B162*_c1+$C162*_c2+$D162*_c3+'Input spectra'!$Y161))</f>
        <v>2.7686093016979132E-3</v>
      </c>
      <c r="BU162">
        <f>BU$2*EXP(- BU$1 * ($B162*_c1+$C162*_c2+$D162*_c3+'Input spectra'!$Y161))</f>
        <v>2.6617590124715846E-3</v>
      </c>
      <c r="BV162">
        <f>BV$2*EXP(- BV$1 * ($B162*_c1+$C162*_c2+$D162*_c3+'Input spectra'!$Y161))</f>
        <v>2.5609557458216212E-3</v>
      </c>
      <c r="BW162">
        <f>BW$2*EXP(- BW$1 * ($B162*_c1+$C162*_c2+$D162*_c3+'Input spectra'!$Y161))</f>
        <v>2.4657239860893508E-3</v>
      </c>
      <c r="BX162">
        <f>BX$2*EXP(- BX$1 * ($B162*_c1+$C162*_c2+$D162*_c3+'Input spectra'!$Y161))</f>
        <v>2.3756378208886495E-3</v>
      </c>
      <c r="BY162">
        <f>BY$2*EXP(- BY$1 * ($B162*_c1+$C162*_c2+$D162*_c3+'Input spectra'!$Y161))</f>
        <v>2.2903143525676165E-3</v>
      </c>
      <c r="BZ162">
        <f>BZ$2*EXP(- BZ$1 * ($B162*_c1+$C162*_c2+$D162*_c3+'Input spectra'!$Y161))</f>
        <v>2.2094081823946913E-3</v>
      </c>
      <c r="CA162">
        <f>CA$2*EXP(- CA$1 * ($B162*_c1+$C162*_c2+$D162*_c3+'Input spectra'!$Y161))</f>
        <v>2.1326067606158459E-3</v>
      </c>
      <c r="CB162">
        <f>CB$2*EXP(- CB$1 * ($B162*_c1+$C162*_c2+$D162*_c3+'Input spectra'!$Y161))</f>
        <v>2.0596264414048408E-3</v>
      </c>
      <c r="CC162">
        <f>CC$2*EXP(- CC$1 * ($B162*_c1+$C162*_c2+$D162*_c3+'Input spectra'!$Y161))</f>
        <v>1.9902091161765338E-3</v>
      </c>
      <c r="CD162">
        <f>CD$2*EXP(- CD$1 * ($B162*_c1+$C162*_c2+$D162*_c3+'Input spectra'!$Y161))</f>
        <v>1.9241193248921153E-3</v>
      </c>
      <c r="CE162">
        <f>CE$2*EXP(- CE$1 * ($B162*_c1+$C162*_c2+$D162*_c3+'Input spectra'!$Y161))</f>
        <v>1.861141765056596E-3</v>
      </c>
      <c r="CF162">
        <f>CF$2*EXP(- CF$1 * ($B162*_c1+$C162*_c2+$D162*_c3+'Input spectra'!$Y161))</f>
        <v>1.8010791336584338E-3</v>
      </c>
      <c r="CG162">
        <f>CG$2*EXP(- CG$1 * ($B162*_c1+$C162*_c2+$D162*_c3+'Input spectra'!$Y161))</f>
        <v>1.7437502494557857E-3</v>
      </c>
      <c r="CH162">
        <f>CH$2*EXP(- CH$1 * ($B162*_c1+$C162*_c2+$D162*_c3+'Input spectra'!$Y161))</f>
        <v>1.6889884125942866E-3</v>
      </c>
      <c r="CI162">
        <f>CI$2*EXP(- CI$1 * ($B162*_c1+$C162*_c2+$D162*_c3+'Input spectra'!$Y161))</f>
        <v>1.6366399661517357E-3</v>
      </c>
      <c r="CJ162">
        <f>CJ$2*EXP(- CJ$1 * ($B162*_c1+$C162*_c2+$D162*_c3+'Input spectra'!$Y161))</f>
        <v>1.58656303029477E-3</v>
      </c>
      <c r="CK162">
        <f>CK$2*EXP(- CK$1 * ($B162*_c1+$C162*_c2+$D162*_c3+'Input spectra'!$Y161))</f>
        <v>1.5386263846389493E-3</v>
      </c>
      <c r="CL162">
        <f>CL$2*EXP(- CL$1 * ($B162*_c1+$C162*_c2+$D162*_c3+'Input spectra'!$Y161))</f>
        <v>1.4927084783819139E-3</v>
      </c>
      <c r="CM162">
        <f>CM$2*EXP(- CM$1 * ($B162*_c1+$C162*_c2+$D162*_c3+'Input spectra'!$Y161))</f>
        <v>1.4486965510246016E-3</v>
      </c>
      <c r="CN162">
        <f>CN$2*EXP(- CN$1 * ($B162*_c1+$C162*_c2+$D162*_c3+'Input spectra'!$Y161))</f>
        <v>1.406485849157992E-3</v>
      </c>
      <c r="CO162">
        <f>CO$2*EXP(- CO$1 * ($B162*_c1+$C162*_c2+$D162*_c3+'Input spectra'!$Y161))</f>
        <v>1.3659789269889009E-3</v>
      </c>
      <c r="CP162">
        <f>CP$2*EXP(- CP$1 * ($B162*_c1+$C162*_c2+$D162*_c3+'Input spectra'!$Y161))</f>
        <v>1.3270850200989188E-3</v>
      </c>
      <c r="CQ162">
        <f>CQ$2*EXP(- CQ$1 * ($B162*_c1+$C162*_c2+$D162*_c3+'Input spectra'!$Y161))</f>
        <v>1.2897194834470965E-3</v>
      </c>
      <c r="CR162">
        <f>CR$2*EXP(- CR$1 * ($B162*_c1+$C162*_c2+$D162*_c3+'Input spectra'!$Y161))</f>
        <v>1.2538032858960225E-3</v>
      </c>
      <c r="CS162">
        <f>CS$2*EXP(- CS$1 * ($B162*_c1+$C162*_c2+$D162*_c3+'Input spectra'!$Y161))</f>
        <v>8.0728740006375649E-4</v>
      </c>
      <c r="CT162">
        <f>CT$2*EXP(- CT$1 * ($B162*_c1+$C162*_c2+$D162*_c3+'Input spectra'!$Y161))</f>
        <v>5.2437347254726246E-4</v>
      </c>
      <c r="CU162">
        <f>CU$2*EXP(- CU$1 * ($B162*_c1+$C162*_c2+$D162*_c3+'Input spectra'!$Y161))</f>
        <v>3.6316800874370197E-4</v>
      </c>
      <c r="CV162">
        <f>CV$2*EXP(- CV$1 * ($B162*_c1+$C162*_c2+$D162*_c3+'Input spectra'!$Y161))</f>
        <v>2.5265441821882632E-4</v>
      </c>
      <c r="CW162">
        <f>CW$2*EXP(- CW$1 * ($B162*_c1+$C162*_c2+$D162*_c3+'Input spectra'!$Y161))</f>
        <v>1.7252325220793816E-4</v>
      </c>
      <c r="CX162">
        <f>CX$2*EXP(- CX$1 * ($B162*_c1+$C162*_c2+$D162*_c3+'Input spectra'!$Y161))</f>
        <v>1.1341419869011392E-4</v>
      </c>
      <c r="CY162">
        <f>CY$2*EXP(- CY$1 * ($B162*_c1+$C162*_c2+$D162*_c3+'Input spectra'!$Y161))</f>
        <v>7.0044670459337119E-5</v>
      </c>
      <c r="CZ162">
        <f>CZ$2*EXP(- CZ$1 * ($B162*_c1+$C162*_c2+$D162*_c3+'Input spectra'!$Y161))</f>
        <v>3.9061479422142208E-5</v>
      </c>
      <c r="DA162">
        <f>DA$2*EXP(- DA$1 * ($B162*_c1+$C162*_c2+$D162*_c3+'Input spectra'!$Y161))</f>
        <v>1.8164110091960804E-5</v>
      </c>
      <c r="DB162">
        <f>DB$2*EXP(- DB$1 * ($B162*_c1+$C162*_c2+$D162*_c3+'Input spectra'!$Y161))</f>
        <v>5.6843243928463209E-6</v>
      </c>
      <c r="DC162">
        <f>DC$2*EXP(- DC$1 * ($B162*_c1+$C162*_c2+$D162*_c3+'Input spectra'!$Y161))</f>
        <v>3.610943918872703E-7</v>
      </c>
      <c r="DD162">
        <f>DD$2*EXP(- DD$1 * ($B162*_c1+$C162*_c2+$D162*_c3+'Input spectra'!$Y161))</f>
        <v>0</v>
      </c>
      <c r="DE162">
        <f>DE$2*EXP(- DE$1 * ($B162*_c1+$C162*_c2+$D162*_c3+'Input spectra'!$Y161))</f>
        <v>0</v>
      </c>
      <c r="DF162">
        <f>DF$2*EXP(- DF$1 * ($B162*_c1+$C162*_c2+$D162*_c3+'Input spectra'!$Y161))</f>
        <v>0</v>
      </c>
      <c r="DG162">
        <f>DG$2*EXP(- DG$1 * ($B162*_c1+$C162*_c2+$D162*_c3+'Input spectra'!$Y161))</f>
        <v>0</v>
      </c>
      <c r="DH162">
        <f>DH$2*EXP(- DH$1 * ($B162*_c1+$C162*_c2+$D162*_c3+'Input spectra'!$Y161))</f>
        <v>0</v>
      </c>
      <c r="DI162">
        <f>DI$2*EXP(- DI$1 * ($B162*_c1+$C162*_c2+$D162*_c3+'Input spectra'!$Y161))</f>
        <v>0</v>
      </c>
      <c r="DJ162">
        <f>DJ$2*EXP(- DJ$1 * ($B162*_c1+$C162*_c2+$D162*_c3+'Input spectra'!$Y161))</f>
        <v>0</v>
      </c>
      <c r="DK162">
        <f>DK$2*EXP(- DK$1 * ($B162*_c1+$C162*_c2+$D162*_c3+'Input spectra'!$Y161))</f>
        <v>0</v>
      </c>
      <c r="DL162">
        <f>DL$2*EXP(- DL$1 * ($B162*_c1+$C162*_c2+$D162*_c3+'Input spectra'!$Y161))</f>
        <v>0</v>
      </c>
      <c r="DM162">
        <f>DM$2*EXP(- DM$1 * ($B162*_c1+$C162*_c2+$D162*_c3+'Input spectra'!$Y161))</f>
        <v>0</v>
      </c>
      <c r="DN162">
        <f>DN$2*EXP(- DN$1 * ($B162*_c1+$C162*_c2+$D162*_c3+'Input spectra'!$Y161))</f>
        <v>0</v>
      </c>
      <c r="DO162">
        <f>DO$2*EXP(- DO$1 * ($B162*_c1+$C162*_c2+$D162*_c3+'Input spectra'!$Y161))</f>
        <v>0</v>
      </c>
      <c r="DP162">
        <f>DP$2*EXP(- DP$1 * ($B162*_c1+$C162*_c2+$D162*_c3+'Input spectra'!$Y161))</f>
        <v>0</v>
      </c>
      <c r="DQ162">
        <f>DQ$2*EXP(- DQ$1 * ($B162*_c1+$C162*_c2+$D162*_c3+'Input spectra'!$Y161))</f>
        <v>0</v>
      </c>
      <c r="DR162">
        <f>DR$2*EXP(- DR$1 * ($B162*_c1+$C162*_c2+$D162*_c3+'Input spectra'!$Y161))</f>
        <v>0</v>
      </c>
      <c r="DS162">
        <f>DS$2*EXP(- DS$1 * ($B162*_c1+$C162*_c2+$D162*_c3+'Input spectra'!$Y161))</f>
        <v>0</v>
      </c>
      <c r="DT162">
        <f>DT$2*EXP(- DT$1 * ($B162*_c1+$C162*_c2+$D162*_c3+'Input spectra'!$Y161))</f>
        <v>0</v>
      </c>
      <c r="DU162">
        <f>DU$2*EXP(- DU$1 * ($B162*_c1+$C162*_c2+$D162*_c3+'Input spectra'!$Y161))</f>
        <v>0</v>
      </c>
      <c r="DV162">
        <f>DV$2*EXP(- DV$1 * ($B162*_c1+$C162*_c2+$D162*_c3+'Input spectra'!$Y161))</f>
        <v>0</v>
      </c>
      <c r="DW162">
        <f>DW$2*EXP(- DW$1 * ($B162*_c1+$C162*_c2+$D162*_c3+'Input spectra'!$Y161))</f>
        <v>0</v>
      </c>
      <c r="DX162">
        <f>DX$2*EXP(- DX$1 * ($B162*_c1+$C162*_c2+$D162*_c3+'Input spectra'!$Y161))</f>
        <v>0</v>
      </c>
      <c r="DY162">
        <f>DY$2*EXP(- DY$1 * ($B162*_c1+$C162*_c2+$D162*_c3+'Input spectra'!$Y161))</f>
        <v>0</v>
      </c>
      <c r="DZ162">
        <f>DZ$2*EXP(- DZ$1 * ($B162*_c1+$C162*_c2+$D162*_c3+'Input spectra'!$Y161))</f>
        <v>0</v>
      </c>
      <c r="EA162">
        <f>EA$2*EXP(- EA$1 * ($B162*_c1+$C162*_c2+$D162*_c3+'Input spectra'!$Y161))</f>
        <v>0</v>
      </c>
      <c r="EB162">
        <f>EB$2*EXP(- EB$1 * ($B162*_c1+$C162*_c2+$D162*_c3+'Input spectra'!$Y161))</f>
        <v>0</v>
      </c>
      <c r="EC162">
        <f>EC$2*EXP(- EC$1 * ($B162*_c1+$C162*_c2+$D162*_c3+'Input spectra'!$Y161))</f>
        <v>0</v>
      </c>
      <c r="ED162">
        <f>ED$2*EXP(- ED$1 * ($B162*_c1+$C162*_c2+$D162*_c3+'Input spectra'!$Y161))</f>
        <v>0</v>
      </c>
      <c r="EE162">
        <f>EE$2*EXP(- EE$1 * ($B162*_c1+$C162*_c2+$D162*_c3+'Input spectra'!$Y161))</f>
        <v>0</v>
      </c>
      <c r="EF162">
        <f>EF$2*EXP(- EF$1 * ($B162*_c1+$C162*_c2+$D162*_c3+'Input spectra'!$Y161))</f>
        <v>0</v>
      </c>
      <c r="EG162">
        <f>EG$2*EXP(- EG$1 * ($B162*_c1+$C162*_c2+$D162*_c3+'Input spectra'!$Y161))</f>
        <v>0</v>
      </c>
      <c r="EH162">
        <f>EH$2*EXP(- EH$1 * ($B162*_c1+$C162*_c2+$D162*_c3+'Input spectra'!$Y161))</f>
        <v>0</v>
      </c>
      <c r="EI162">
        <f>EI$2*EXP(- EI$1 * ($B162*_c1+$C162*_c2+$D162*_c3+'Input spectra'!$Y161))</f>
        <v>0</v>
      </c>
      <c r="EJ162">
        <f>EJ$2*EXP(- EJ$1 * ($B162*_c1+$C162*_c2+$D162*_c3+'Input spectra'!$Y161))</f>
        <v>0</v>
      </c>
      <c r="EK162">
        <f>EK$2*EXP(- EK$1 * ($B162*_c1+$C162*_c2+$D162*_c3+'Input spectra'!$Y161))</f>
        <v>0</v>
      </c>
      <c r="EL162">
        <f>EL$2*EXP(- EL$1 * ($B162*_c1+$C162*_c2+$D162*_c3+'Input spectra'!$Y161))</f>
        <v>0</v>
      </c>
      <c r="EM162">
        <f>EM$2*EXP(- EM$1 * ($B162*_c1+$C162*_c2+$D162*_c3+'Input spectra'!$Y161))</f>
        <v>0</v>
      </c>
      <c r="EN162">
        <f>EN$2*EXP(- EN$1 * ($B162*_c1+$C162*_c2+$D162*_c3+'Input spectra'!$Y161))</f>
        <v>0</v>
      </c>
      <c r="EO162">
        <f>EO$2*EXP(- EO$1 * ($B162*_c1+$C162*_c2+$D162*_c3+'Input spectra'!$Y161))</f>
        <v>0</v>
      </c>
      <c r="EP162">
        <f>EP$2*EXP(- EP$1 * ($B162*_c1+$C162*_c2+$D162*_c3+'Input spectra'!$Y161))</f>
        <v>0</v>
      </c>
      <c r="EQ162">
        <f>EQ$2*EXP(- EQ$1 * ($B162*_c1+$C162*_c2+$D162*_c3+'Input spectra'!$Y161))</f>
        <v>0</v>
      </c>
      <c r="ER162">
        <f>ER$2*EXP(- ER$1 * ($B162*_c1+$C162*_c2+$D162*_c3+'Input spectra'!$Y161))</f>
        <v>0</v>
      </c>
      <c r="ES162">
        <f>ES$2*EXP(- ES$1 * ($B162*_c1+$C162*_c2+$D162*_c3+'Input spectra'!$Y161))</f>
        <v>0</v>
      </c>
      <c r="ET162">
        <f>ET$2*EXP(- ET$1 * ($B162*_c1+$C162*_c2+$D162*_c3+'Input spectra'!$Y161))</f>
        <v>0</v>
      </c>
      <c r="EU162">
        <f>EU$2*EXP(- EU$1 * ($B162*_c1+$C162*_c2+$D162*_c3+'Input spectra'!$Y161))</f>
        <v>0</v>
      </c>
      <c r="EV162">
        <f>EV$2*EXP(- EV$1 * ($B162*_c1+$C162*_c2+$D162*_c3+'Input spectra'!$Y161))</f>
        <v>0</v>
      </c>
      <c r="EW162">
        <f>EW$2*EXP(- EW$1 * ($B162*_c1+$C162*_c2+$D162*_c3+'Input spectra'!$Y161))</f>
        <v>0</v>
      </c>
      <c r="EX162">
        <f>EX$2*EXP(- EX$1 * ($B162*_c1+$C162*_c2+$D162*_c3+'Input spectra'!$Y161))</f>
        <v>0</v>
      </c>
      <c r="EY162">
        <f>EY$2*EXP(- EY$1 * ($B162*_c1+$C162*_c2+$D162*_c3+'Input spectra'!$Y161))</f>
        <v>0</v>
      </c>
      <c r="FA162">
        <f t="shared" si="2"/>
        <v>0.88263370439431699</v>
      </c>
      <c r="FD162">
        <f>(1-EXP(-($B162*_c1+$C162*_c2+$D162*_c3+'Input spectra'!$Y161)*_t))/2</f>
        <v>1.084166457554947E-2</v>
      </c>
      <c r="FE162">
        <f>LN(1-FD162)/(-($B162*_c1+$C162*_c2+$D162*_c3+'Input spectra'!$Y161))</f>
        <v>0.24862991074431062</v>
      </c>
    </row>
    <row r="163" spans="1:161" x14ac:dyDescent="0.25">
      <c r="A163">
        <v>1080</v>
      </c>
      <c r="B163">
        <f>'Input spectra'!B162</f>
        <v>0</v>
      </c>
      <c r="C163">
        <f>'Input spectra'!D162</f>
        <v>0</v>
      </c>
      <c r="D163">
        <f>'Input spectra'!F162</f>
        <v>0</v>
      </c>
      <c r="E163">
        <f>E$2*EXP(- E$1 * ($B163*_c1+$C163*_c2+$D163*_c3+'Input spectra'!$Y162))</f>
        <v>2.0653927966864227E-2</v>
      </c>
      <c r="F163">
        <f>F$2*EXP(- F$1 * ($B163*_c1+$C163*_c2+$D163*_c3+'Input spectra'!$Y162))</f>
        <v>2.0413923471843533E-2</v>
      </c>
      <c r="G163">
        <f>G$2*EXP(- G$1 * ($B163*_c1+$C163*_c2+$D163*_c3+'Input spectra'!$Y162))</f>
        <v>2.0175622054527418E-2</v>
      </c>
      <c r="H163">
        <f>H$2*EXP(- H$1 * ($B163*_c1+$C163*_c2+$D163*_c3+'Input spectra'!$Y162))</f>
        <v>1.9939013413950993E-2</v>
      </c>
      <c r="I163">
        <f>I$2*EXP(- I$1 * ($B163*_c1+$C163*_c2+$D163*_c3+'Input spectra'!$Y162))</f>
        <v>1.9704087306653715E-2</v>
      </c>
      <c r="J163">
        <f>J$2*EXP(- J$1 * ($B163*_c1+$C163*_c2+$D163*_c3+'Input spectra'!$Y162))</f>
        <v>1.9470833546373526E-2</v>
      </c>
      <c r="K163">
        <f>K$2*EXP(- K$1 * ($B163*_c1+$C163*_c2+$D163*_c3+'Input spectra'!$Y162))</f>
        <v>1.9239242003742555E-2</v>
      </c>
      <c r="L163">
        <f>L$2*EXP(- L$1 * ($B163*_c1+$C163*_c2+$D163*_c3+'Input spectra'!$Y162))</f>
        <v>1.9009302605984404E-2</v>
      </c>
      <c r="M163">
        <f>M$2*EXP(- M$1 * ($B163*_c1+$C163*_c2+$D163*_c3+'Input spectra'!$Y162))</f>
        <v>1.8781005336613008E-2</v>
      </c>
      <c r="N163">
        <f>N$2*EXP(- N$1 * ($B163*_c1+$C163*_c2+$D163*_c3+'Input spectra'!$Y162))</f>
        <v>1.8554340235133002E-2</v>
      </c>
      <c r="O163">
        <f>O$2*EXP(- O$1 * ($B163*_c1+$C163*_c2+$D163*_c3+'Input spectra'!$Y162))</f>
        <v>1.8329297396741672E-2</v>
      </c>
      <c r="P163">
        <f>P$2*EXP(- P$1 * ($B163*_c1+$C163*_c2+$D163*_c3+'Input spectra'!$Y162))</f>
        <v>1.8105866972032408E-2</v>
      </c>
      <c r="Q163">
        <f>Q$2*EXP(- Q$1 * ($B163*_c1+$C163*_c2+$D163*_c3+'Input spectra'!$Y162))</f>
        <v>1.7884039166699742E-2</v>
      </c>
      <c r="R163">
        <f>R$2*EXP(- R$1 * ($B163*_c1+$C163*_c2+$D163*_c3+'Input spectra'!$Y162))</f>
        <v>1.7663804241245831E-2</v>
      </c>
      <c r="S163">
        <f>S$2*EXP(- S$1 * ($B163*_c1+$C163*_c2+$D163*_c3+'Input spectra'!$Y162))</f>
        <v>1.7445152510688504E-2</v>
      </c>
      <c r="T163">
        <f>T$2*EXP(- T$1 * ($B163*_c1+$C163*_c2+$D163*_c3+'Input spectra'!$Y162))</f>
        <v>1.7228074344270795E-2</v>
      </c>
      <c r="U163">
        <f>U$2*EXP(- U$1 * ($B163*_c1+$C163*_c2+$D163*_c3+'Input spectra'!$Y162))</f>
        <v>1.7012560165172004E-2</v>
      </c>
      <c r="V163">
        <f>V$2*EXP(- V$1 * ($B163*_c1+$C163*_c2+$D163*_c3+'Input spectra'!$Y162))</f>
        <v>1.6798600450220171E-2</v>
      </c>
      <c r="W163">
        <f>W$2*EXP(- W$1 * ($B163*_c1+$C163*_c2+$D163*_c3+'Input spectra'!$Y162))</f>
        <v>1.6586185729606139E-2</v>
      </c>
      <c r="X163">
        <f>X$2*EXP(- X$1 * ($B163*_c1+$C163*_c2+$D163*_c3+'Input spectra'!$Y162))</f>
        <v>1.6375306586599005E-2</v>
      </c>
      <c r="Y163">
        <f>Y$2*EXP(- Y$1 * ($B163*_c1+$C163*_c2+$D163*_c3+'Input spectra'!$Y162))</f>
        <v>1.6165953657263074E-2</v>
      </c>
      <c r="Z163">
        <f>Z$2*EXP(- Z$1 * ($B163*_c1+$C163*_c2+$D163*_c3+'Input spectra'!$Y162))</f>
        <v>1.5958117630176284E-2</v>
      </c>
      <c r="AA163">
        <f>AA$2*EXP(- AA$1 * ($B163*_c1+$C163*_c2+$D163*_c3+'Input spectra'!$Y162))</f>
        <v>1.5751789246150054E-2</v>
      </c>
      <c r="AB163">
        <f>AB$2*EXP(- AB$1 * ($B163*_c1+$C163*_c2+$D163*_c3+'Input spectra'!$Y162))</f>
        <v>1.5546959297950596E-2</v>
      </c>
      <c r="AC163">
        <f>AC$2*EXP(- AC$1 * ($B163*_c1+$C163*_c2+$D163*_c3+'Input spectra'!$Y162))</f>
        <v>1.5343618630021667E-2</v>
      </c>
      <c r="AD163">
        <f>AD$2*EXP(- AD$1 * ($B163*_c1+$C163*_c2+$D163*_c3+'Input spectra'!$Y162))</f>
        <v>1.5141758138208752E-2</v>
      </c>
      <c r="AE163">
        <f>AE$2*EXP(- AE$1 * ($B163*_c1+$C163*_c2+$D163*_c3+'Input spectra'!$Y162))</f>
        <v>1.4941368769484646E-2</v>
      </c>
      <c r="AF163">
        <f>AF$2*EXP(- AF$1 * ($B163*_c1+$C163*_c2+$D163*_c3+'Input spectra'!$Y162))</f>
        <v>1.4742441521676501E-2</v>
      </c>
      <c r="AG163">
        <f>AG$2*EXP(- AG$1 * ($B163*_c1+$C163*_c2+$D163*_c3+'Input spectra'!$Y162))</f>
        <v>1.454496744319423E-2</v>
      </c>
      <c r="AH163">
        <f>AH$2*EXP(- AH$1 * ($B163*_c1+$C163*_c2+$D163*_c3+'Input spectra'!$Y162))</f>
        <v>1.4348937632760345E-2</v>
      </c>
      <c r="AI163">
        <f>AI$2*EXP(- AI$1 * ($B163*_c1+$C163*_c2+$D163*_c3+'Input spectra'!$Y162))</f>
        <v>1.4154343239141191E-2</v>
      </c>
      <c r="AJ163">
        <f>AJ$2*EXP(- AJ$1 * ($B163*_c1+$C163*_c2+$D163*_c3+'Input spectra'!$Y162))</f>
        <v>1.3961175460879547E-2</v>
      </c>
      <c r="AK163">
        <f>AK$2*EXP(- AK$1 * ($B163*_c1+$C163*_c2+$D163*_c3+'Input spectra'!$Y162))</f>
        <v>1.3769425546028634E-2</v>
      </c>
      <c r="AL163">
        <f>AL$2*EXP(- AL$1 * ($B163*_c1+$C163*_c2+$D163*_c3+'Input spectra'!$Y162))</f>
        <v>1.3579084791887464E-2</v>
      </c>
      <c r="AM163">
        <f>AM$2*EXP(- AM$1 * ($B163*_c1+$C163*_c2+$D163*_c3+'Input spectra'!$Y162))</f>
        <v>1.3390144544737604E-2</v>
      </c>
      <c r="AN163">
        <f>AN$2*EXP(- AN$1 * ($B163*_c1+$C163*_c2+$D163*_c3+'Input spectra'!$Y162))</f>
        <v>1.3202596199581255E-2</v>
      </c>
      <c r="AO163">
        <f>AO$2*EXP(- AO$1 * ($B163*_c1+$C163*_c2+$D163*_c3+'Input spectra'!$Y162))</f>
        <v>1.3016431199880699E-2</v>
      </c>
      <c r="AP163">
        <f>AP$2*EXP(- AP$1 * ($B163*_c1+$C163*_c2+$D163*_c3+'Input spectra'!$Y162))</f>
        <v>1.2831641037299115E-2</v>
      </c>
      <c r="AQ163">
        <f>AQ$2*EXP(- AQ$1 * ($B163*_c1+$C163*_c2+$D163*_c3+'Input spectra'!$Y162))</f>
        <v>1.2648217251442705E-2</v>
      </c>
      <c r="AR163">
        <f>AR$2*EXP(- AR$1 * ($B163*_c1+$C163*_c2+$D163*_c3+'Input spectra'!$Y162))</f>
        <v>1.2466151429604153E-2</v>
      </c>
      <c r="AS163">
        <f>AS$2*EXP(- AS$1 * ($B163*_c1+$C163*_c2+$D163*_c3+'Input spectra'!$Y162))</f>
        <v>1.2285435206507446E-2</v>
      </c>
      <c r="AT163">
        <f>AT$2*EXP(- AT$1 * ($B163*_c1+$C163*_c2+$D163*_c3+'Input spectra'!$Y162))</f>
        <v>1.2106060264053982E-2</v>
      </c>
      <c r="AU163">
        <f>AU$2*EXP(- AU$1 * ($B163*_c1+$C163*_c2+$D163*_c3+'Input spectra'!$Y162))</f>
        <v>1.1928018331069979E-2</v>
      </c>
      <c r="AV163">
        <f>AV$2*EXP(- AV$1 * ($B163*_c1+$C163*_c2+$D163*_c3+'Input spectra'!$Y162))</f>
        <v>1.1751301183055252E-2</v>
      </c>
      <c r="AW163">
        <f>AW$2*EXP(- AW$1 * ($B163*_c1+$C163*_c2+$D163*_c3+'Input spectra'!$Y162))</f>
        <v>1.1575900641933206E-2</v>
      </c>
      <c r="AX163">
        <f>AX$2*EXP(- AX$1 * ($B163*_c1+$C163*_c2+$D163*_c3+'Input spectra'!$Y162))</f>
        <v>1.1401808575802204E-2</v>
      </c>
      <c r="AY163">
        <f>AY$2*EXP(- AY$1 * ($B163*_c1+$C163*_c2+$D163*_c3+'Input spectra'!$Y162))</f>
        <v>1.0136395699988598E-2</v>
      </c>
      <c r="AZ163">
        <f>AZ$2*EXP(- AZ$1 * ($B163*_c1+$C163*_c2+$D163*_c3+'Input spectra'!$Y162))</f>
        <v>8.6621071824667748E-3</v>
      </c>
      <c r="BA163">
        <f>BA$2*EXP(- BA$1 * ($B163*_c1+$C163*_c2+$D163*_c3+'Input spectra'!$Y162))</f>
        <v>7.7982760684892748E-3</v>
      </c>
      <c r="BB163">
        <f>BB$2*EXP(- BB$1 * ($B163*_c1+$C163*_c2+$D163*_c3+'Input spectra'!$Y162))</f>
        <v>7.1440657919349601E-3</v>
      </c>
      <c r="BC163">
        <f>BC$2*EXP(- BC$1 * ($B163*_c1+$C163*_c2+$D163*_c3+'Input spectra'!$Y162))</f>
        <v>6.6095717068634921E-3</v>
      </c>
      <c r="BD163">
        <f>BD$2*EXP(- BD$1 * ($B163*_c1+$C163*_c2+$D163*_c3+'Input spectra'!$Y162))</f>
        <v>6.1558307533474193E-3</v>
      </c>
      <c r="BE163">
        <f>BE$2*EXP(- BE$1 * ($B163*_c1+$C163*_c2+$D163*_c3+'Input spectra'!$Y162))</f>
        <v>5.7614975152413921E-3</v>
      </c>
      <c r="BF163">
        <f>BF$2*EXP(- BF$1 * ($B163*_c1+$C163*_c2+$D163*_c3+'Input spectra'!$Y162))</f>
        <v>5.4132676476701148E-3</v>
      </c>
      <c r="BG163">
        <f>BG$2*EXP(- BG$1 * ($B163*_c1+$C163*_c2+$D163*_c3+'Input spectra'!$Y162))</f>
        <v>5.1021344724473568E-3</v>
      </c>
      <c r="BH163">
        <f>BH$2*EXP(- BH$1 * ($B163*_c1+$C163*_c2+$D163*_c3+'Input spectra'!$Y162))</f>
        <v>4.8216396934838762E-3</v>
      </c>
      <c r="BI163">
        <f>BI$2*EXP(- BI$1 * ($B163*_c1+$C163*_c2+$D163*_c3+'Input spectra'!$Y162))</f>
        <v>4.5669522589788895E-3</v>
      </c>
      <c r="BJ163">
        <f>BJ$2*EXP(- BJ$1 * ($B163*_c1+$C163*_c2+$D163*_c3+'Input spectra'!$Y162))</f>
        <v>4.3343395551858205E-3</v>
      </c>
      <c r="BK163">
        <f>BK$2*EXP(- BK$1 * ($B163*_c1+$C163*_c2+$D163*_c3+'Input spectra'!$Y162))</f>
        <v>4.1208432243587615E-3</v>
      </c>
      <c r="BL163">
        <f>BL$2*EXP(- BL$1 * ($B163*_c1+$C163*_c2+$D163*_c3+'Input spectra'!$Y162))</f>
        <v>3.9240698732148707E-3</v>
      </c>
      <c r="BM163">
        <f>BM$2*EXP(- BM$1 * ($B163*_c1+$C163*_c2+$D163*_c3+'Input spectra'!$Y162))</f>
        <v>3.7420501785016872E-3</v>
      </c>
      <c r="BN163">
        <f>BN$2*EXP(- BN$1 * ($B163*_c1+$C163*_c2+$D163*_c3+'Input spectra'!$Y162))</f>
        <v>3.5731407008101905E-3</v>
      </c>
      <c r="BO163">
        <f>BO$2*EXP(- BO$1 * ($B163*_c1+$C163*_c2+$D163*_c3+'Input spectra'!$Y162))</f>
        <v>3.4159534454729613E-3</v>
      </c>
      <c r="BP163">
        <f>BP$2*EXP(- BP$1 * ($B163*_c1+$C163*_c2+$D163*_c3+'Input spectra'!$Y162))</f>
        <v>3.2693040652842426E-3</v>
      </c>
      <c r="BQ163">
        <f>BQ$2*EXP(- BQ$1 * ($B163*_c1+$C163*_c2+$D163*_c3+'Input spectra'!$Y162))</f>
        <v>3.1321729527318777E-3</v>
      </c>
      <c r="BR163">
        <f>BR$2*EXP(- BR$1 * ($B163*_c1+$C163*_c2+$D163*_c3+'Input spectra'!$Y162))</f>
        <v>3.0036754690002123E-3</v>
      </c>
      <c r="BS163">
        <f>BS$2*EXP(- BS$1 * ($B163*_c1+$C163*_c2+$D163*_c3+'Input spectra'!$Y162))</f>
        <v>2.8830387920944041E-3</v>
      </c>
      <c r="BT163">
        <f>BT$2*EXP(- BT$1 * ($B163*_c1+$C163*_c2+$D163*_c3+'Input spectra'!$Y162))</f>
        <v>2.7695836530661666E-3</v>
      </c>
      <c r="BU163">
        <f>BU$2*EXP(- BU$1 * ($B163*_c1+$C163*_c2+$D163*_c3+'Input spectra'!$Y162))</f>
        <v>2.6627097440285732E-3</v>
      </c>
      <c r="BV163">
        <f>BV$2*EXP(- BV$1 * ($B163*_c1+$C163*_c2+$D163*_c3+'Input spectra'!$Y162))</f>
        <v>2.5618839265958097E-3</v>
      </c>
      <c r="BW163">
        <f>BW$2*EXP(- BW$1 * ($B163*_c1+$C163*_c2+$D163*_c3+'Input spectra'!$Y162))</f>
        <v>2.4666306055653453E-3</v>
      </c>
      <c r="BX163">
        <f>BX$2*EXP(- BX$1 * ($B163*_c1+$C163*_c2+$D163*_c3+'Input spectra'!$Y162))</f>
        <v>2.3765237975145481E-3</v>
      </c>
      <c r="BY163">
        <f>BY$2*EXP(- BY$1 * ($B163*_c1+$C163*_c2+$D163*_c3+'Input spectra'!$Y162))</f>
        <v>2.2911805410734715E-3</v>
      </c>
      <c r="BZ163">
        <f>BZ$2*EXP(- BZ$1 * ($B163*_c1+$C163*_c2+$D163*_c3+'Input spectra'!$Y162))</f>
        <v>2.210255380125755E-3</v>
      </c>
      <c r="CA163">
        <f>CA$2*EXP(- CA$1 * ($B163*_c1+$C163*_c2+$D163*_c3+'Input spectra'!$Y162))</f>
        <v>2.133435713043314E-3</v>
      </c>
      <c r="CB163">
        <f>CB$2*EXP(- CB$1 * ($B163*_c1+$C163*_c2+$D163*_c3+'Input spectra'!$Y162))</f>
        <v>2.0604378469452228E-3</v>
      </c>
      <c r="CC163">
        <f>CC$2*EXP(- CC$1 * ($B163*_c1+$C163*_c2+$D163*_c3+'Input spectra'!$Y162))</f>
        <v>1.991003630426199E-3</v>
      </c>
      <c r="CD163">
        <f>CD$2*EXP(- CD$1 * ($B163*_c1+$C163*_c2+$D163*_c3+'Input spectra'!$Y162))</f>
        <v>1.9248975643642271E-3</v>
      </c>
      <c r="CE163">
        <f>CE$2*EXP(- CE$1 * ($B163*_c1+$C163*_c2+$D163*_c3+'Input spectra'!$Y162))</f>
        <v>1.8619043104923258E-3</v>
      </c>
      <c r="CF163">
        <f>CF$2*EXP(- CF$1 * ($B163*_c1+$C163*_c2+$D163*_c3+'Input spectra'!$Y162))</f>
        <v>1.8018265329721025E-3</v>
      </c>
      <c r="CG163">
        <f>CG$2*EXP(- CG$1 * ($B163*_c1+$C163*_c2+$D163*_c3+'Input spectra'!$Y162))</f>
        <v>1.7444830203637188E-3</v>
      </c>
      <c r="CH163">
        <f>CH$2*EXP(- CH$1 * ($B163*_c1+$C163*_c2+$D163*_c3+'Input spectra'!$Y162))</f>
        <v>1.6897070449691785E-3</v>
      </c>
      <c r="CI163">
        <f>CI$2*EXP(- CI$1 * ($B163*_c1+$C163*_c2+$D163*_c3+'Input spectra'!$Y162))</f>
        <v>1.6373449241377962E-3</v>
      </c>
      <c r="CJ163">
        <f>CJ$2*EXP(- CJ$1 * ($B163*_c1+$C163*_c2+$D163*_c3+'Input spectra'!$Y162))</f>
        <v>1.5872547542135707E-3</v>
      </c>
      <c r="CK163">
        <f>CK$2*EXP(- CK$1 * ($B163*_c1+$C163*_c2+$D163*_c3+'Input spectra'!$Y162))</f>
        <v>1.5393052927114615E-3</v>
      </c>
      <c r="CL163">
        <f>CL$2*EXP(- CL$1 * ($B163*_c1+$C163*_c2+$D163*_c3+'Input spectra'!$Y162))</f>
        <v>1.4933749682885626E-3</v>
      </c>
      <c r="CM163">
        <f>CM$2*EXP(- CM$1 * ($B163*_c1+$C163*_c2+$D163*_c3+'Input spectra'!$Y162))</f>
        <v>1.449351001322093E-3</v>
      </c>
      <c r="CN163">
        <f>CN$2*EXP(- CN$1 * ($B163*_c1+$C163*_c2+$D163*_c3+'Input spectra'!$Y162))</f>
        <v>1.4071286205691003E-3</v>
      </c>
      <c r="CO163">
        <f>CO$2*EXP(- CO$1 * ($B163*_c1+$C163*_c2+$D163*_c3+'Input spectra'!$Y162))</f>
        <v>1.3666103635792393E-3</v>
      </c>
      <c r="CP163">
        <f>CP$2*EXP(- CP$1 * ($B163*_c1+$C163*_c2+$D163*_c3+'Input spectra'!$Y162))</f>
        <v>1.3277054503528806E-3</v>
      </c>
      <c r="CQ163">
        <f>CQ$2*EXP(- CQ$1 * ($B163*_c1+$C163*_c2+$D163*_c3+'Input spectra'!$Y162))</f>
        <v>1.2903292212536042E-3</v>
      </c>
      <c r="CR163">
        <f>CR$2*EXP(- CR$1 * ($B163*_c1+$C163*_c2+$D163*_c3+'Input spectra'!$Y162))</f>
        <v>1.2544026314533845E-3</v>
      </c>
      <c r="CS163">
        <f>CS$2*EXP(- CS$1 * ($B163*_c1+$C163*_c2+$D163*_c3+'Input spectra'!$Y162))</f>
        <v>8.0767754289966839E-4</v>
      </c>
      <c r="CT163">
        <f>CT$2*EXP(- CT$1 * ($B163*_c1+$C163*_c2+$D163*_c3+'Input spectra'!$Y162))</f>
        <v>5.2462964500628458E-4</v>
      </c>
      <c r="CU163">
        <f>CU$2*EXP(- CU$1 * ($B163*_c1+$C163*_c2+$D163*_c3+'Input spectra'!$Y162))</f>
        <v>3.6334733560793627E-4</v>
      </c>
      <c r="CV163">
        <f>CV$2*EXP(- CV$1 * ($B163*_c1+$C163*_c2+$D163*_c3+'Input spectra'!$Y162))</f>
        <v>2.5278050267772467E-4</v>
      </c>
      <c r="CW163">
        <f>CW$2*EXP(- CW$1 * ($B163*_c1+$C163*_c2+$D163*_c3+'Input spectra'!$Y162))</f>
        <v>1.7261025457455432E-4</v>
      </c>
      <c r="CX163">
        <f>CX$2*EXP(- CX$1 * ($B163*_c1+$C163*_c2+$D163*_c3+'Input spectra'!$Y162))</f>
        <v>1.1347198866428939E-4</v>
      </c>
      <c r="CY163">
        <f>CY$2*EXP(- CY$1 * ($B163*_c1+$C163*_c2+$D163*_c3+'Input spectra'!$Y162))</f>
        <v>7.0080729623025944E-5</v>
      </c>
      <c r="CZ163">
        <f>CZ$2*EXP(- CZ$1 * ($B163*_c1+$C163*_c2+$D163*_c3+'Input spectra'!$Y162))</f>
        <v>3.9081793611708428E-5</v>
      </c>
      <c r="DA163">
        <f>DA$2*EXP(- DA$1 * ($B163*_c1+$C163*_c2+$D163*_c3+'Input spectra'!$Y162))</f>
        <v>1.8173651904595773E-5</v>
      </c>
      <c r="DB163">
        <f>DB$2*EXP(- DB$1 * ($B163*_c1+$C163*_c2+$D163*_c3+'Input spectra'!$Y162))</f>
        <v>5.6873403011115518E-6</v>
      </c>
      <c r="DC163">
        <f>DC$2*EXP(- DC$1 * ($B163*_c1+$C163*_c2+$D163*_c3+'Input spectra'!$Y162))</f>
        <v>3.6128787361426669E-7</v>
      </c>
      <c r="DD163">
        <f>DD$2*EXP(- DD$1 * ($B163*_c1+$C163*_c2+$D163*_c3+'Input spectra'!$Y162))</f>
        <v>0</v>
      </c>
      <c r="DE163">
        <f>DE$2*EXP(- DE$1 * ($B163*_c1+$C163*_c2+$D163*_c3+'Input spectra'!$Y162))</f>
        <v>0</v>
      </c>
      <c r="DF163">
        <f>DF$2*EXP(- DF$1 * ($B163*_c1+$C163*_c2+$D163*_c3+'Input spectra'!$Y162))</f>
        <v>0</v>
      </c>
      <c r="DG163">
        <f>DG$2*EXP(- DG$1 * ($B163*_c1+$C163*_c2+$D163*_c3+'Input spectra'!$Y162))</f>
        <v>0</v>
      </c>
      <c r="DH163">
        <f>DH$2*EXP(- DH$1 * ($B163*_c1+$C163*_c2+$D163*_c3+'Input spectra'!$Y162))</f>
        <v>0</v>
      </c>
      <c r="DI163">
        <f>DI$2*EXP(- DI$1 * ($B163*_c1+$C163*_c2+$D163*_c3+'Input spectra'!$Y162))</f>
        <v>0</v>
      </c>
      <c r="DJ163">
        <f>DJ$2*EXP(- DJ$1 * ($B163*_c1+$C163*_c2+$D163*_c3+'Input spectra'!$Y162))</f>
        <v>0</v>
      </c>
      <c r="DK163">
        <f>DK$2*EXP(- DK$1 * ($B163*_c1+$C163*_c2+$D163*_c3+'Input spectra'!$Y162))</f>
        <v>0</v>
      </c>
      <c r="DL163">
        <f>DL$2*EXP(- DL$1 * ($B163*_c1+$C163*_c2+$D163*_c3+'Input spectra'!$Y162))</f>
        <v>0</v>
      </c>
      <c r="DM163">
        <f>DM$2*EXP(- DM$1 * ($B163*_c1+$C163*_c2+$D163*_c3+'Input spectra'!$Y162))</f>
        <v>0</v>
      </c>
      <c r="DN163">
        <f>DN$2*EXP(- DN$1 * ($B163*_c1+$C163*_c2+$D163*_c3+'Input spectra'!$Y162))</f>
        <v>0</v>
      </c>
      <c r="DO163">
        <f>DO$2*EXP(- DO$1 * ($B163*_c1+$C163*_c2+$D163*_c3+'Input spectra'!$Y162))</f>
        <v>0</v>
      </c>
      <c r="DP163">
        <f>DP$2*EXP(- DP$1 * ($B163*_c1+$C163*_c2+$D163*_c3+'Input spectra'!$Y162))</f>
        <v>0</v>
      </c>
      <c r="DQ163">
        <f>DQ$2*EXP(- DQ$1 * ($B163*_c1+$C163*_c2+$D163*_c3+'Input spectra'!$Y162))</f>
        <v>0</v>
      </c>
      <c r="DR163">
        <f>DR$2*EXP(- DR$1 * ($B163*_c1+$C163*_c2+$D163*_c3+'Input spectra'!$Y162))</f>
        <v>0</v>
      </c>
      <c r="DS163">
        <f>DS$2*EXP(- DS$1 * ($B163*_c1+$C163*_c2+$D163*_c3+'Input spectra'!$Y162))</f>
        <v>0</v>
      </c>
      <c r="DT163">
        <f>DT$2*EXP(- DT$1 * ($B163*_c1+$C163*_c2+$D163*_c3+'Input spectra'!$Y162))</f>
        <v>0</v>
      </c>
      <c r="DU163">
        <f>DU$2*EXP(- DU$1 * ($B163*_c1+$C163*_c2+$D163*_c3+'Input spectra'!$Y162))</f>
        <v>0</v>
      </c>
      <c r="DV163">
        <f>DV$2*EXP(- DV$1 * ($B163*_c1+$C163*_c2+$D163*_c3+'Input spectra'!$Y162))</f>
        <v>0</v>
      </c>
      <c r="DW163">
        <f>DW$2*EXP(- DW$1 * ($B163*_c1+$C163*_c2+$D163*_c3+'Input spectra'!$Y162))</f>
        <v>0</v>
      </c>
      <c r="DX163">
        <f>DX$2*EXP(- DX$1 * ($B163*_c1+$C163*_c2+$D163*_c3+'Input spectra'!$Y162))</f>
        <v>0</v>
      </c>
      <c r="DY163">
        <f>DY$2*EXP(- DY$1 * ($B163*_c1+$C163*_c2+$D163*_c3+'Input spectra'!$Y162))</f>
        <v>0</v>
      </c>
      <c r="DZ163">
        <f>DZ$2*EXP(- DZ$1 * ($B163*_c1+$C163*_c2+$D163*_c3+'Input spectra'!$Y162))</f>
        <v>0</v>
      </c>
      <c r="EA163">
        <f>EA$2*EXP(- EA$1 * ($B163*_c1+$C163*_c2+$D163*_c3+'Input spectra'!$Y162))</f>
        <v>0</v>
      </c>
      <c r="EB163">
        <f>EB$2*EXP(- EB$1 * ($B163*_c1+$C163*_c2+$D163*_c3+'Input spectra'!$Y162))</f>
        <v>0</v>
      </c>
      <c r="EC163">
        <f>EC$2*EXP(- EC$1 * ($B163*_c1+$C163*_c2+$D163*_c3+'Input spectra'!$Y162))</f>
        <v>0</v>
      </c>
      <c r="ED163">
        <f>ED$2*EXP(- ED$1 * ($B163*_c1+$C163*_c2+$D163*_c3+'Input spectra'!$Y162))</f>
        <v>0</v>
      </c>
      <c r="EE163">
        <f>EE$2*EXP(- EE$1 * ($B163*_c1+$C163*_c2+$D163*_c3+'Input spectra'!$Y162))</f>
        <v>0</v>
      </c>
      <c r="EF163">
        <f>EF$2*EXP(- EF$1 * ($B163*_c1+$C163*_c2+$D163*_c3+'Input spectra'!$Y162))</f>
        <v>0</v>
      </c>
      <c r="EG163">
        <f>EG$2*EXP(- EG$1 * ($B163*_c1+$C163*_c2+$D163*_c3+'Input spectra'!$Y162))</f>
        <v>0</v>
      </c>
      <c r="EH163">
        <f>EH$2*EXP(- EH$1 * ($B163*_c1+$C163*_c2+$D163*_c3+'Input spectra'!$Y162))</f>
        <v>0</v>
      </c>
      <c r="EI163">
        <f>EI$2*EXP(- EI$1 * ($B163*_c1+$C163*_c2+$D163*_c3+'Input spectra'!$Y162))</f>
        <v>0</v>
      </c>
      <c r="EJ163">
        <f>EJ$2*EXP(- EJ$1 * ($B163*_c1+$C163*_c2+$D163*_c3+'Input spectra'!$Y162))</f>
        <v>0</v>
      </c>
      <c r="EK163">
        <f>EK$2*EXP(- EK$1 * ($B163*_c1+$C163*_c2+$D163*_c3+'Input spectra'!$Y162))</f>
        <v>0</v>
      </c>
      <c r="EL163">
        <f>EL$2*EXP(- EL$1 * ($B163*_c1+$C163*_c2+$D163*_c3+'Input spectra'!$Y162))</f>
        <v>0</v>
      </c>
      <c r="EM163">
        <f>EM$2*EXP(- EM$1 * ($B163*_c1+$C163*_c2+$D163*_c3+'Input spectra'!$Y162))</f>
        <v>0</v>
      </c>
      <c r="EN163">
        <f>EN$2*EXP(- EN$1 * ($B163*_c1+$C163*_c2+$D163*_c3+'Input spectra'!$Y162))</f>
        <v>0</v>
      </c>
      <c r="EO163">
        <f>EO$2*EXP(- EO$1 * ($B163*_c1+$C163*_c2+$D163*_c3+'Input spectra'!$Y162))</f>
        <v>0</v>
      </c>
      <c r="EP163">
        <f>EP$2*EXP(- EP$1 * ($B163*_c1+$C163*_c2+$D163*_c3+'Input spectra'!$Y162))</f>
        <v>0</v>
      </c>
      <c r="EQ163">
        <f>EQ$2*EXP(- EQ$1 * ($B163*_c1+$C163*_c2+$D163*_c3+'Input spectra'!$Y162))</f>
        <v>0</v>
      </c>
      <c r="ER163">
        <f>ER$2*EXP(- ER$1 * ($B163*_c1+$C163*_c2+$D163*_c3+'Input spectra'!$Y162))</f>
        <v>0</v>
      </c>
      <c r="ES163">
        <f>ES$2*EXP(- ES$1 * ($B163*_c1+$C163*_c2+$D163*_c3+'Input spectra'!$Y162))</f>
        <v>0</v>
      </c>
      <c r="ET163">
        <f>ET$2*EXP(- ET$1 * ($B163*_c1+$C163*_c2+$D163*_c3+'Input spectra'!$Y162))</f>
        <v>0</v>
      </c>
      <c r="EU163">
        <f>EU$2*EXP(- EU$1 * ($B163*_c1+$C163*_c2+$D163*_c3+'Input spectra'!$Y162))</f>
        <v>0</v>
      </c>
      <c r="EV163">
        <f>EV$2*EXP(- EV$1 * ($B163*_c1+$C163*_c2+$D163*_c3+'Input spectra'!$Y162))</f>
        <v>0</v>
      </c>
      <c r="EW163">
        <f>EW$2*EXP(- EW$1 * ($B163*_c1+$C163*_c2+$D163*_c3+'Input spectra'!$Y162))</f>
        <v>0</v>
      </c>
      <c r="EX163">
        <f>EX$2*EXP(- EX$1 * ($B163*_c1+$C163*_c2+$D163*_c3+'Input spectra'!$Y162))</f>
        <v>0</v>
      </c>
      <c r="EY163">
        <f>EY$2*EXP(- EY$1 * ($B163*_c1+$C163*_c2+$D163*_c3+'Input spectra'!$Y162))</f>
        <v>0</v>
      </c>
      <c r="FA163">
        <f t="shared" si="2"/>
        <v>0.88276133203449292</v>
      </c>
      <c r="FD163">
        <f>(1-EXP(-($B163*_c1+$C163*_c2+$D163*_c3+'Input spectra'!$Y162)*_t))/2</f>
        <v>1.0828819759805652E-2</v>
      </c>
      <c r="FE163">
        <f>LN(1-FD163)/(-($B163*_c1+$C163*_c2+$D163*_c3+'Input spectra'!$Y162))</f>
        <v>0.24863155181269536</v>
      </c>
    </row>
    <row r="164" spans="1:161" x14ac:dyDescent="0.25">
      <c r="A164">
        <v>1085</v>
      </c>
      <c r="B164">
        <f>'Input spectra'!B163</f>
        <v>0</v>
      </c>
      <c r="C164">
        <f>'Input spectra'!D163</f>
        <v>0</v>
      </c>
      <c r="D164">
        <f>'Input spectra'!F163</f>
        <v>0</v>
      </c>
      <c r="E164">
        <f>E$2*EXP(- E$1 * ($B164*_c1+$C164*_c2+$D164*_c3+'Input spectra'!$Y163))</f>
        <v>2.0653927966864227E-2</v>
      </c>
      <c r="F164">
        <f>F$2*EXP(- F$1 * ($B164*_c1+$C164*_c2+$D164*_c3+'Input spectra'!$Y163))</f>
        <v>2.0414030680619293E-2</v>
      </c>
      <c r="G164">
        <f>G$2*EXP(- G$1 * ($B164*_c1+$C164*_c2+$D164*_c3+'Input spectra'!$Y163))</f>
        <v>2.0175833969637551E-2</v>
      </c>
      <c r="H164">
        <f>H$2*EXP(- H$1 * ($B164*_c1+$C164*_c2+$D164*_c3+'Input spectra'!$Y163))</f>
        <v>1.9939327559604654E-2</v>
      </c>
      <c r="I164">
        <f>I$2*EXP(- I$1 * ($B164*_c1+$C164*_c2+$D164*_c3+'Input spectra'!$Y163))</f>
        <v>1.9704501233495687E-2</v>
      </c>
      <c r="J164">
        <f>J$2*EXP(- J$1 * ($B164*_c1+$C164*_c2+$D164*_c3+'Input spectra'!$Y163))</f>
        <v>1.9471344831270804E-2</v>
      </c>
      <c r="K164">
        <f>K$2*EXP(- K$1 * ($B164*_c1+$C164*_c2+$D164*_c3+'Input spectra'!$Y163))</f>
        <v>1.923984824957245E-2</v>
      </c>
      <c r="L164">
        <f>L$2*EXP(- L$1 * ($B164*_c1+$C164*_c2+$D164*_c3+'Input spectra'!$Y163))</f>
        <v>1.901000144142409E-2</v>
      </c>
      <c r="M164">
        <f>M$2*EXP(- M$1 * ($B164*_c1+$C164*_c2+$D164*_c3+'Input spectra'!$Y163))</f>
        <v>1.8781794415930558E-2</v>
      </c>
      <c r="N164">
        <f>N$2*EXP(- N$1 * ($B164*_c1+$C164*_c2+$D164*_c3+'Input spectra'!$Y163))</f>
        <v>1.8555217237979885E-2</v>
      </c>
      <c r="O164">
        <f>O$2*EXP(- O$1 * ($B164*_c1+$C164*_c2+$D164*_c3+'Input spectra'!$Y163))</f>
        <v>1.8330260027946698E-2</v>
      </c>
      <c r="P164">
        <f>P$2*EXP(- P$1 * ($B164*_c1+$C164*_c2+$D164*_c3+'Input spectra'!$Y163))</f>
        <v>1.8106912961397121E-2</v>
      </c>
      <c r="Q164">
        <f>Q$2*EXP(- Q$1 * ($B164*_c1+$C164*_c2+$D164*_c3+'Input spectra'!$Y163))</f>
        <v>1.7885166268795237E-2</v>
      </c>
      <c r="R164">
        <f>R$2*EXP(- R$1 * ($B164*_c1+$C164*_c2+$D164*_c3+'Input spectra'!$Y163))</f>
        <v>1.7665010235211005E-2</v>
      </c>
      <c r="S164">
        <f>S$2*EXP(- S$1 * ($B164*_c1+$C164*_c2+$D164*_c3+'Input spectra'!$Y163))</f>
        <v>1.7446435200029711E-2</v>
      </c>
      <c r="T164">
        <f>T$2*EXP(- T$1 * ($B164*_c1+$C164*_c2+$D164*_c3+'Input spectra'!$Y163))</f>
        <v>1.7229431556662934E-2</v>
      </c>
      <c r="U164">
        <f>U$2*EXP(- U$1 * ($B164*_c1+$C164*_c2+$D164*_c3+'Input spectra'!$Y163))</f>
        <v>1.7013989752260955E-2</v>
      </c>
      <c r="V164">
        <f>V$2*EXP(- V$1 * ($B164*_c1+$C164*_c2+$D164*_c3+'Input spectra'!$Y163))</f>
        <v>1.6800100287426671E-2</v>
      </c>
      <c r="W164">
        <f>W$2*EXP(- W$1 * ($B164*_c1+$C164*_c2+$D164*_c3+'Input spectra'!$Y163))</f>
        <v>1.6587753715930999E-2</v>
      </c>
      <c r="X164">
        <f>X$2*EXP(- X$1 * ($B164*_c1+$C164*_c2+$D164*_c3+'Input spectra'!$Y163))</f>
        <v>1.6376940644429728E-2</v>
      </c>
      <c r="Y164">
        <f>Y$2*EXP(- Y$1 * ($B164*_c1+$C164*_c2+$D164*_c3+'Input spectra'!$Y163))</f>
        <v>1.6167651732181806E-2</v>
      </c>
      <c r="Z164">
        <f>Z$2*EXP(- Z$1 * ($B164*_c1+$C164*_c2+$D164*_c3+'Input spectra'!$Y163))</f>
        <v>1.5959877690769141E-2</v>
      </c>
      <c r="AA164">
        <f>AA$2*EXP(- AA$1 * ($B164*_c1+$C164*_c2+$D164*_c3+'Input spectra'!$Y163))</f>
        <v>1.5753609283817773E-2</v>
      </c>
      <c r="AB164">
        <f>AB$2*EXP(- AB$1 * ($B164*_c1+$C164*_c2+$D164*_c3+'Input spectra'!$Y163))</f>
        <v>1.5548837326720539E-2</v>
      </c>
      <c r="AC164">
        <f>AC$2*EXP(- AC$1 * ($B164*_c1+$C164*_c2+$D164*_c3+'Input spectra'!$Y163))</f>
        <v>1.5345552686361143E-2</v>
      </c>
      <c r="AD164">
        <f>AD$2*EXP(- AD$1 * ($B164*_c1+$C164*_c2+$D164*_c3+'Input spectra'!$Y163))</f>
        <v>1.5143746280839662E-2</v>
      </c>
      <c r="AE164">
        <f>AE$2*EXP(- AE$1 * ($B164*_c1+$C164*_c2+$D164*_c3+'Input spectra'!$Y163))</f>
        <v>1.4943409079199428E-2</v>
      </c>
      <c r="AF164">
        <f>AF$2*EXP(- AF$1 * ($B164*_c1+$C164*_c2+$D164*_c3+'Input spectra'!$Y163))</f>
        <v>1.4744532101155389E-2</v>
      </c>
      <c r="AG164">
        <f>AG$2*EXP(- AG$1 * ($B164*_c1+$C164*_c2+$D164*_c3+'Input spectra'!$Y163))</f>
        <v>1.4547106416823798E-2</v>
      </c>
      <c r="AH164">
        <f>AH$2*EXP(- AH$1 * ($B164*_c1+$C164*_c2+$D164*_c3+'Input spectra'!$Y163))</f>
        <v>1.4351123146453343E-2</v>
      </c>
      <c r="AI164">
        <f>AI$2*EXP(- AI$1 * ($B164*_c1+$C164*_c2+$D164*_c3+'Input spectra'!$Y163))</f>
        <v>1.4156573460157647E-2</v>
      </c>
      <c r="AJ164">
        <f>AJ$2*EXP(- AJ$1 * ($B164*_c1+$C164*_c2+$D164*_c3+'Input spectra'!$Y163))</f>
        <v>1.3963448577649147E-2</v>
      </c>
      <c r="AK164">
        <f>AK$2*EXP(- AK$1 * ($B164*_c1+$C164*_c2+$D164*_c3+'Input spectra'!$Y163))</f>
        <v>1.3771739767974356E-2</v>
      </c>
      <c r="AL164">
        <f>AL$2*EXP(- AL$1 * ($B164*_c1+$C164*_c2+$D164*_c3+'Input spectra'!$Y163))</f>
        <v>1.358143834925047E-2</v>
      </c>
      <c r="AM164">
        <f>AM$2*EXP(- AM$1 * ($B164*_c1+$C164*_c2+$D164*_c3+'Input spectra'!$Y163))</f>
        <v>1.339253568840337E-2</v>
      </c>
      <c r="AN164">
        <f>AN$2*EXP(- AN$1 * ($B164*_c1+$C164*_c2+$D164*_c3+'Input spectra'!$Y163))</f>
        <v>1.3205023200906937E-2</v>
      </c>
      <c r="AO164">
        <f>AO$2*EXP(- AO$1 * ($B164*_c1+$C164*_c2+$D164*_c3+'Input spectra'!$Y163))</f>
        <v>1.3018892350523734E-2</v>
      </c>
      <c r="AP164">
        <f>AP$2*EXP(- AP$1 * ($B164*_c1+$C164*_c2+$D164*_c3+'Input spectra'!$Y163))</f>
        <v>1.2834134649047035E-2</v>
      </c>
      <c r="AQ164">
        <f>AQ$2*EXP(- AQ$1 * ($B164*_c1+$C164*_c2+$D164*_c3+'Input spectra'!$Y163))</f>
        <v>1.2650741656044164E-2</v>
      </c>
      <c r="AR164">
        <f>AR$2*EXP(- AR$1 * ($B164*_c1+$C164*_c2+$D164*_c3+'Input spectra'!$Y163))</f>
        <v>1.2468704978601163E-2</v>
      </c>
      <c r="AS164">
        <f>AS$2*EXP(- AS$1 * ($B164*_c1+$C164*_c2+$D164*_c3+'Input spectra'!$Y163))</f>
        <v>1.22880162710688E-2</v>
      </c>
      <c r="AT164">
        <f>AT$2*EXP(- AT$1 * ($B164*_c1+$C164*_c2+$D164*_c3+'Input spectra'!$Y163))</f>
        <v>1.210866723480988E-2</v>
      </c>
      <c r="AU164">
        <f>AU$2*EXP(- AU$1 * ($B164*_c1+$C164*_c2+$D164*_c3+'Input spectra'!$Y163))</f>
        <v>1.1930649617947819E-2</v>
      </c>
      <c r="AV164">
        <f>AV$2*EXP(- AV$1 * ($B164*_c1+$C164*_c2+$D164*_c3+'Input spectra'!$Y163))</f>
        <v>1.1753955215116605E-2</v>
      </c>
      <c r="AW164">
        <f>AW$2*EXP(- AW$1 * ($B164*_c1+$C164*_c2+$D164*_c3+'Input spectra'!$Y163))</f>
        <v>1.1578575867211964E-2</v>
      </c>
      <c r="AX164">
        <f>AX$2*EXP(- AX$1 * ($B164*_c1+$C164*_c2+$D164*_c3+'Input spectra'!$Y163))</f>
        <v>1.1404503461143857E-2</v>
      </c>
      <c r="AY164">
        <f>AY$2*EXP(- AY$1 * ($B164*_c1+$C164*_c2+$D164*_c3+'Input spectra'!$Y163))</f>
        <v>1.0138844743837949E-2</v>
      </c>
      <c r="AZ164">
        <f>AZ$2*EXP(- AZ$1 * ($B164*_c1+$C164*_c2+$D164*_c3+'Input spectra'!$Y163))</f>
        <v>8.6642455272185597E-3</v>
      </c>
      <c r="BA164">
        <f>BA$2*EXP(- BA$1 * ($B164*_c1+$C164*_c2+$D164*_c3+'Input spectra'!$Y163))</f>
        <v>7.8002421308882323E-3</v>
      </c>
      <c r="BB164">
        <f>BB$2*EXP(- BB$1 * ($B164*_c1+$C164*_c2+$D164*_c3+'Input spectra'!$Y163))</f>
        <v>7.1459044463978915E-3</v>
      </c>
      <c r="BC164">
        <f>BC$2*EXP(- BC$1 * ($B164*_c1+$C164*_c2+$D164*_c3+'Input spectra'!$Y163))</f>
        <v>6.6113075203492293E-3</v>
      </c>
      <c r="BD164">
        <f>BD$2*EXP(- BD$1 * ($B164*_c1+$C164*_c2+$D164*_c3+'Input spectra'!$Y163))</f>
        <v>6.1574797422112287E-3</v>
      </c>
      <c r="BE164">
        <f>BE$2*EXP(- BE$1 * ($B164*_c1+$C164*_c2+$D164*_c3+'Input spectra'!$Y163))</f>
        <v>5.7630711384011272E-3</v>
      </c>
      <c r="BF164">
        <f>BF$2*EXP(- BF$1 * ($B164*_c1+$C164*_c2+$D164*_c3+'Input spectra'!$Y163))</f>
        <v>5.4147745965726982E-3</v>
      </c>
      <c r="BG164">
        <f>BG$2*EXP(- BG$1 * ($B164*_c1+$C164*_c2+$D164*_c3+'Input spectra'!$Y163))</f>
        <v>5.1035816104803063E-3</v>
      </c>
      <c r="BH164">
        <f>BH$2*EXP(- BH$1 * ($B164*_c1+$C164*_c2+$D164*_c3+'Input spectra'!$Y163))</f>
        <v>4.8230326029207347E-3</v>
      </c>
      <c r="BI164">
        <f>BI$2*EXP(- BI$1 * ($B164*_c1+$C164*_c2+$D164*_c3+'Input spectra'!$Y163))</f>
        <v>4.5682955839150162E-3</v>
      </c>
      <c r="BJ164">
        <f>BJ$2*EXP(- BJ$1 * ($B164*_c1+$C164*_c2+$D164*_c3+'Input spectra'!$Y163))</f>
        <v>4.335637228893117E-3</v>
      </c>
      <c r="BK164">
        <f>BK$2*EXP(- BK$1 * ($B164*_c1+$C164*_c2+$D164*_c3+'Input spectra'!$Y163))</f>
        <v>4.1220986267302244E-3</v>
      </c>
      <c r="BL164">
        <f>BL$2*EXP(- BL$1 * ($B164*_c1+$C164*_c2+$D164*_c3+'Input spectra'!$Y163))</f>
        <v>3.9252859436857829E-3</v>
      </c>
      <c r="BM164">
        <f>BM$2*EXP(- BM$1 * ($B164*_c1+$C164*_c2+$D164*_c3+'Input spectra'!$Y163))</f>
        <v>3.7432294994064422E-3</v>
      </c>
      <c r="BN164">
        <f>BN$2*EXP(- BN$1 * ($B164*_c1+$C164*_c2+$D164*_c3+'Input spectra'!$Y163))</f>
        <v>3.5742855604179598E-3</v>
      </c>
      <c r="BO164">
        <f>BO$2*EXP(- BO$1 * ($B164*_c1+$C164*_c2+$D164*_c3+'Input spectra'!$Y163))</f>
        <v>3.4170658866436274E-3</v>
      </c>
      <c r="BP164">
        <f>BP$2*EXP(- BP$1 * ($B164*_c1+$C164*_c2+$D164*_c3+'Input spectra'!$Y163))</f>
        <v>3.2703859236932718E-3</v>
      </c>
      <c r="BQ164">
        <f>BQ$2*EXP(- BQ$1 * ($B164*_c1+$C164*_c2+$D164*_c3+'Input spectra'!$Y163))</f>
        <v>3.1332258873645823E-3</v>
      </c>
      <c r="BR164">
        <f>BR$2*EXP(- BR$1 * ($B164*_c1+$C164*_c2+$D164*_c3+'Input spectra'!$Y163))</f>
        <v>3.0047009868085536E-3</v>
      </c>
      <c r="BS164">
        <f>BS$2*EXP(- BS$1 * ($B164*_c1+$C164*_c2+$D164*_c3+'Input spectra'!$Y163))</f>
        <v>2.884038268172664E-3</v>
      </c>
      <c r="BT164">
        <f>BT$2*EXP(- BT$1 * ($B164*_c1+$C164*_c2+$D164*_c3+'Input spectra'!$Y163))</f>
        <v>2.7705583473360313E-3</v>
      </c>
      <c r="BU164">
        <f>BU$2*EXP(- BU$1 * ($B164*_c1+$C164*_c2+$D164*_c3+'Input spectra'!$Y163))</f>
        <v>2.6636608151694571E-3</v>
      </c>
      <c r="BV164">
        <f>BV$2*EXP(- BV$1 * ($B164*_c1+$C164*_c2+$D164*_c3+'Input spectra'!$Y163))</f>
        <v>2.5628124437754793E-3</v>
      </c>
      <c r="BW164">
        <f>BW$2*EXP(- BW$1 * ($B164*_c1+$C164*_c2+$D164*_c3+'Input spectra'!$Y163))</f>
        <v>2.467537558395308E-3</v>
      </c>
      <c r="BX164">
        <f>BX$2*EXP(- BX$1 * ($B164*_c1+$C164*_c2+$D164*_c3+'Input spectra'!$Y163))</f>
        <v>2.3774101045589031E-3</v>
      </c>
      <c r="BY164">
        <f>BY$2*EXP(- BY$1 * ($B164*_c1+$C164*_c2+$D164*_c3+'Input spectra'!$Y163))</f>
        <v>2.2920470571686493E-3</v>
      </c>
      <c r="BZ164">
        <f>BZ$2*EXP(- BZ$1 * ($B164*_c1+$C164*_c2+$D164*_c3+'Input spectra'!$Y163))</f>
        <v>2.211102902714852E-3</v>
      </c>
      <c r="CA164">
        <f>CA$2*EXP(- CA$1 * ($B164*_c1+$C164*_c2+$D164*_c3+'Input spectra'!$Y163))</f>
        <v>2.1342649876877704E-3</v>
      </c>
      <c r="CB164">
        <f>CB$2*EXP(- CB$1 * ($B164*_c1+$C164*_c2+$D164*_c3+'Input spectra'!$Y163))</f>
        <v>2.0612495721450039E-3</v>
      </c>
      <c r="CC164">
        <f>CC$2*EXP(- CC$1 * ($B164*_c1+$C164*_c2+$D164*_c3+'Input spectra'!$Y163))</f>
        <v>1.9917984618550428E-3</v>
      </c>
      <c r="CD164">
        <f>CD$2*EXP(- CD$1 * ($B164*_c1+$C164*_c2+$D164*_c3+'Input spectra'!$Y163))</f>
        <v>1.925676118607189E-3</v>
      </c>
      <c r="CE164">
        <f>CE$2*EXP(- CE$1 * ($B164*_c1+$C164*_c2+$D164*_c3+'Input spectra'!$Y163))</f>
        <v>1.8626671683575292E-3</v>
      </c>
      <c r="CF164">
        <f>CF$2*EXP(- CF$1 * ($B164*_c1+$C164*_c2+$D164*_c3+'Input spectra'!$Y163))</f>
        <v>1.8025742424363496E-3</v>
      </c>
      <c r="CG164">
        <f>CG$2*EXP(- CG$1 * ($B164*_c1+$C164*_c2+$D164*_c3+'Input spectra'!$Y163))</f>
        <v>1.7452160992017603E-3</v>
      </c>
      <c r="CH164">
        <f>CH$2*EXP(- CH$1 * ($B164*_c1+$C164*_c2+$D164*_c3+'Input spectra'!$Y163))</f>
        <v>1.6904259831084473E-3</v>
      </c>
      <c r="CI164">
        <f>CI$2*EXP(- CI$1 * ($B164*_c1+$C164*_c2+$D164*_c3+'Input spectra'!$Y163))</f>
        <v>1.638050185773879E-3</v>
      </c>
      <c r="CJ164">
        <f>CJ$2*EXP(- CJ$1 * ($B164*_c1+$C164*_c2+$D164*_c3+'Input spectra'!$Y163))</f>
        <v>1.5879467797163427E-3</v>
      </c>
      <c r="CK164">
        <f>CK$2*EXP(- CK$1 * ($B164*_c1+$C164*_c2+$D164*_c3+'Input spectra'!$Y163))</f>
        <v>1.5399845003473865E-3</v>
      </c>
      <c r="CL164">
        <f>CL$2*EXP(- CL$1 * ($B164*_c1+$C164*_c2+$D164*_c3+'Input spectra'!$Y163))</f>
        <v>1.4940417557809771E-3</v>
      </c>
      <c r="CM164">
        <f>CM$2*EXP(- CM$1 * ($B164*_c1+$C164*_c2+$D164*_c3+'Input spectra'!$Y163))</f>
        <v>1.4500057472682428E-3</v>
      </c>
      <c r="CN164">
        <f>CN$2*EXP(- CN$1 * ($B164*_c1+$C164*_c2+$D164*_c3+'Input spectra'!$Y163))</f>
        <v>1.4077716857301154E-3</v>
      </c>
      <c r="CO164">
        <f>CO$2*EXP(- CO$1 * ($B164*_c1+$C164*_c2+$D164*_c3+'Input spectra'!$Y163))</f>
        <v>1.367242092057073E-3</v>
      </c>
      <c r="CP164">
        <f>CP$2*EXP(- CP$1 * ($B164*_c1+$C164*_c2+$D164*_c3+'Input spectra'!$Y163))</f>
        <v>1.3283261706664047E-3</v>
      </c>
      <c r="CQ164">
        <f>CQ$2*EXP(- CQ$1 * ($B164*_c1+$C164*_c2+$D164*_c3+'Input spectra'!$Y163))</f>
        <v>1.290939247324496E-3</v>
      </c>
      <c r="CR164">
        <f>CR$2*EXP(- CR$1 * ($B164*_c1+$C164*_c2+$D164*_c3+'Input spectra'!$Y163))</f>
        <v>1.2550022635111106E-3</v>
      </c>
      <c r="CS164">
        <f>CS$2*EXP(- CS$1 * ($B164*_c1+$C164*_c2+$D164*_c3+'Input spectra'!$Y163))</f>
        <v>8.0806787428235115E-4</v>
      </c>
      <c r="CT164">
        <f>CT$2*EXP(- CT$1 * ($B164*_c1+$C164*_c2+$D164*_c3+'Input spectra'!$Y163))</f>
        <v>5.2488594261337809E-4</v>
      </c>
      <c r="CU164">
        <f>CU$2*EXP(- CU$1 * ($B164*_c1+$C164*_c2+$D164*_c3+'Input spectra'!$Y163))</f>
        <v>3.6352675102106102E-4</v>
      </c>
      <c r="CV164">
        <f>CV$2*EXP(- CV$1 * ($B164*_c1+$C164*_c2+$D164*_c3+'Input spectra'!$Y163))</f>
        <v>2.5290665005771068E-4</v>
      </c>
      <c r="CW164">
        <f>CW$2*EXP(- CW$1 * ($B164*_c1+$C164*_c2+$D164*_c3+'Input spectra'!$Y163))</f>
        <v>1.7269730081590447E-4</v>
      </c>
      <c r="CX164">
        <f>CX$2*EXP(- CX$1 * ($B164*_c1+$C164*_c2+$D164*_c3+'Input spectra'!$Y163))</f>
        <v>1.135298080852286E-4</v>
      </c>
      <c r="CY164">
        <f>CY$2*EXP(- CY$1 * ($B164*_c1+$C164*_c2+$D164*_c3+'Input spectra'!$Y163))</f>
        <v>7.011680735005838E-5</v>
      </c>
      <c r="CZ164">
        <f>CZ$2*EXP(- CZ$1 * ($B164*_c1+$C164*_c2+$D164*_c3+'Input spectra'!$Y163))</f>
        <v>3.9102118365807891E-5</v>
      </c>
      <c r="DA164">
        <f>DA$2*EXP(- DA$1 * ($B164*_c1+$C164*_c2+$D164*_c3+'Input spectra'!$Y163))</f>
        <v>1.8183198729652927E-5</v>
      </c>
      <c r="DB164">
        <f>DB$2*EXP(- DB$1 * ($B164*_c1+$C164*_c2+$D164*_c3+'Input spectra'!$Y163))</f>
        <v>5.6903578095146423E-6</v>
      </c>
      <c r="DC164">
        <f>DC$2*EXP(- DC$1 * ($B164*_c1+$C164*_c2+$D164*_c3+'Input spectra'!$Y163))</f>
        <v>3.6148145901271177E-7</v>
      </c>
      <c r="DD164">
        <f>DD$2*EXP(- DD$1 * ($B164*_c1+$C164*_c2+$D164*_c3+'Input spectra'!$Y163))</f>
        <v>0</v>
      </c>
      <c r="DE164">
        <f>DE$2*EXP(- DE$1 * ($B164*_c1+$C164*_c2+$D164*_c3+'Input spectra'!$Y163))</f>
        <v>0</v>
      </c>
      <c r="DF164">
        <f>DF$2*EXP(- DF$1 * ($B164*_c1+$C164*_c2+$D164*_c3+'Input spectra'!$Y163))</f>
        <v>0</v>
      </c>
      <c r="DG164">
        <f>DG$2*EXP(- DG$1 * ($B164*_c1+$C164*_c2+$D164*_c3+'Input spectra'!$Y163))</f>
        <v>0</v>
      </c>
      <c r="DH164">
        <f>DH$2*EXP(- DH$1 * ($B164*_c1+$C164*_c2+$D164*_c3+'Input spectra'!$Y163))</f>
        <v>0</v>
      </c>
      <c r="DI164">
        <f>DI$2*EXP(- DI$1 * ($B164*_c1+$C164*_c2+$D164*_c3+'Input spectra'!$Y163))</f>
        <v>0</v>
      </c>
      <c r="DJ164">
        <f>DJ$2*EXP(- DJ$1 * ($B164*_c1+$C164*_c2+$D164*_c3+'Input spectra'!$Y163))</f>
        <v>0</v>
      </c>
      <c r="DK164">
        <f>DK$2*EXP(- DK$1 * ($B164*_c1+$C164*_c2+$D164*_c3+'Input spectra'!$Y163))</f>
        <v>0</v>
      </c>
      <c r="DL164">
        <f>DL$2*EXP(- DL$1 * ($B164*_c1+$C164*_c2+$D164*_c3+'Input spectra'!$Y163))</f>
        <v>0</v>
      </c>
      <c r="DM164">
        <f>DM$2*EXP(- DM$1 * ($B164*_c1+$C164*_c2+$D164*_c3+'Input spectra'!$Y163))</f>
        <v>0</v>
      </c>
      <c r="DN164">
        <f>DN$2*EXP(- DN$1 * ($B164*_c1+$C164*_c2+$D164*_c3+'Input spectra'!$Y163))</f>
        <v>0</v>
      </c>
      <c r="DO164">
        <f>DO$2*EXP(- DO$1 * ($B164*_c1+$C164*_c2+$D164*_c3+'Input spectra'!$Y163))</f>
        <v>0</v>
      </c>
      <c r="DP164">
        <f>DP$2*EXP(- DP$1 * ($B164*_c1+$C164*_c2+$D164*_c3+'Input spectra'!$Y163))</f>
        <v>0</v>
      </c>
      <c r="DQ164">
        <f>DQ$2*EXP(- DQ$1 * ($B164*_c1+$C164*_c2+$D164*_c3+'Input spectra'!$Y163))</f>
        <v>0</v>
      </c>
      <c r="DR164">
        <f>DR$2*EXP(- DR$1 * ($B164*_c1+$C164*_c2+$D164*_c3+'Input spectra'!$Y163))</f>
        <v>0</v>
      </c>
      <c r="DS164">
        <f>DS$2*EXP(- DS$1 * ($B164*_c1+$C164*_c2+$D164*_c3+'Input spectra'!$Y163))</f>
        <v>0</v>
      </c>
      <c r="DT164">
        <f>DT$2*EXP(- DT$1 * ($B164*_c1+$C164*_c2+$D164*_c3+'Input spectra'!$Y163))</f>
        <v>0</v>
      </c>
      <c r="DU164">
        <f>DU$2*EXP(- DU$1 * ($B164*_c1+$C164*_c2+$D164*_c3+'Input spectra'!$Y163))</f>
        <v>0</v>
      </c>
      <c r="DV164">
        <f>DV$2*EXP(- DV$1 * ($B164*_c1+$C164*_c2+$D164*_c3+'Input spectra'!$Y163))</f>
        <v>0</v>
      </c>
      <c r="DW164">
        <f>DW$2*EXP(- DW$1 * ($B164*_c1+$C164*_c2+$D164*_c3+'Input spectra'!$Y163))</f>
        <v>0</v>
      </c>
      <c r="DX164">
        <f>DX$2*EXP(- DX$1 * ($B164*_c1+$C164*_c2+$D164*_c3+'Input spectra'!$Y163))</f>
        <v>0</v>
      </c>
      <c r="DY164">
        <f>DY$2*EXP(- DY$1 * ($B164*_c1+$C164*_c2+$D164*_c3+'Input spectra'!$Y163))</f>
        <v>0</v>
      </c>
      <c r="DZ164">
        <f>DZ$2*EXP(- DZ$1 * ($B164*_c1+$C164*_c2+$D164*_c3+'Input spectra'!$Y163))</f>
        <v>0</v>
      </c>
      <c r="EA164">
        <f>EA$2*EXP(- EA$1 * ($B164*_c1+$C164*_c2+$D164*_c3+'Input spectra'!$Y163))</f>
        <v>0</v>
      </c>
      <c r="EB164">
        <f>EB$2*EXP(- EB$1 * ($B164*_c1+$C164*_c2+$D164*_c3+'Input spectra'!$Y163))</f>
        <v>0</v>
      </c>
      <c r="EC164">
        <f>EC$2*EXP(- EC$1 * ($B164*_c1+$C164*_c2+$D164*_c3+'Input spectra'!$Y163))</f>
        <v>0</v>
      </c>
      <c r="ED164">
        <f>ED$2*EXP(- ED$1 * ($B164*_c1+$C164*_c2+$D164*_c3+'Input spectra'!$Y163))</f>
        <v>0</v>
      </c>
      <c r="EE164">
        <f>EE$2*EXP(- EE$1 * ($B164*_c1+$C164*_c2+$D164*_c3+'Input spectra'!$Y163))</f>
        <v>0</v>
      </c>
      <c r="EF164">
        <f>EF$2*EXP(- EF$1 * ($B164*_c1+$C164*_c2+$D164*_c3+'Input spectra'!$Y163))</f>
        <v>0</v>
      </c>
      <c r="EG164">
        <f>EG$2*EXP(- EG$1 * ($B164*_c1+$C164*_c2+$D164*_c3+'Input spectra'!$Y163))</f>
        <v>0</v>
      </c>
      <c r="EH164">
        <f>EH$2*EXP(- EH$1 * ($B164*_c1+$C164*_c2+$D164*_c3+'Input spectra'!$Y163))</f>
        <v>0</v>
      </c>
      <c r="EI164">
        <f>EI$2*EXP(- EI$1 * ($B164*_c1+$C164*_c2+$D164*_c3+'Input spectra'!$Y163))</f>
        <v>0</v>
      </c>
      <c r="EJ164">
        <f>EJ$2*EXP(- EJ$1 * ($B164*_c1+$C164*_c2+$D164*_c3+'Input spectra'!$Y163))</f>
        <v>0</v>
      </c>
      <c r="EK164">
        <f>EK$2*EXP(- EK$1 * ($B164*_c1+$C164*_c2+$D164*_c3+'Input spectra'!$Y163))</f>
        <v>0</v>
      </c>
      <c r="EL164">
        <f>EL$2*EXP(- EL$1 * ($B164*_c1+$C164*_c2+$D164*_c3+'Input spectra'!$Y163))</f>
        <v>0</v>
      </c>
      <c r="EM164">
        <f>EM$2*EXP(- EM$1 * ($B164*_c1+$C164*_c2+$D164*_c3+'Input spectra'!$Y163))</f>
        <v>0</v>
      </c>
      <c r="EN164">
        <f>EN$2*EXP(- EN$1 * ($B164*_c1+$C164*_c2+$D164*_c3+'Input spectra'!$Y163))</f>
        <v>0</v>
      </c>
      <c r="EO164">
        <f>EO$2*EXP(- EO$1 * ($B164*_c1+$C164*_c2+$D164*_c3+'Input spectra'!$Y163))</f>
        <v>0</v>
      </c>
      <c r="EP164">
        <f>EP$2*EXP(- EP$1 * ($B164*_c1+$C164*_c2+$D164*_c3+'Input spectra'!$Y163))</f>
        <v>0</v>
      </c>
      <c r="EQ164">
        <f>EQ$2*EXP(- EQ$1 * ($B164*_c1+$C164*_c2+$D164*_c3+'Input spectra'!$Y163))</f>
        <v>0</v>
      </c>
      <c r="ER164">
        <f>ER$2*EXP(- ER$1 * ($B164*_c1+$C164*_c2+$D164*_c3+'Input spectra'!$Y163))</f>
        <v>0</v>
      </c>
      <c r="ES164">
        <f>ES$2*EXP(- ES$1 * ($B164*_c1+$C164*_c2+$D164*_c3+'Input spectra'!$Y163))</f>
        <v>0</v>
      </c>
      <c r="ET164">
        <f>ET$2*EXP(- ET$1 * ($B164*_c1+$C164*_c2+$D164*_c3+'Input spectra'!$Y163))</f>
        <v>0</v>
      </c>
      <c r="EU164">
        <f>EU$2*EXP(- EU$1 * ($B164*_c1+$C164*_c2+$D164*_c3+'Input spectra'!$Y163))</f>
        <v>0</v>
      </c>
      <c r="EV164">
        <f>EV$2*EXP(- EV$1 * ($B164*_c1+$C164*_c2+$D164*_c3+'Input spectra'!$Y163))</f>
        <v>0</v>
      </c>
      <c r="EW164">
        <f>EW$2*EXP(- EW$1 * ($B164*_c1+$C164*_c2+$D164*_c3+'Input spectra'!$Y163))</f>
        <v>0</v>
      </c>
      <c r="EX164">
        <f>EX$2*EXP(- EX$1 * ($B164*_c1+$C164*_c2+$D164*_c3+'Input spectra'!$Y163))</f>
        <v>0</v>
      </c>
      <c r="EY164">
        <f>EY$2*EXP(- EY$1 * ($B164*_c1+$C164*_c2+$D164*_c3+'Input spectra'!$Y163))</f>
        <v>0</v>
      </c>
      <c r="FA164">
        <f t="shared" si="2"/>
        <v>0.88288898836296181</v>
      </c>
      <c r="FD164">
        <f>(1-EXP(-($B164*_c1+$C164*_c2+$D164*_c3+'Input spectra'!$Y163)*_t))/2</f>
        <v>1.0815974606769696E-2</v>
      </c>
      <c r="FE164">
        <f>LN(1-FD164)/(-($B164*_c1+$C164*_c2+$D164*_c3+'Input spectra'!$Y163))</f>
        <v>0.24863319288131874</v>
      </c>
    </row>
    <row r="165" spans="1:161" x14ac:dyDescent="0.25">
      <c r="A165">
        <v>1090</v>
      </c>
      <c r="B165">
        <f>'Input spectra'!B164</f>
        <v>0</v>
      </c>
      <c r="C165">
        <f>'Input spectra'!D164</f>
        <v>0</v>
      </c>
      <c r="D165">
        <f>'Input spectra'!F164</f>
        <v>0</v>
      </c>
      <c r="E165">
        <f>E$2*EXP(- E$1 * ($B165*_c1+$C165*_c2+$D165*_c3+'Input spectra'!$Y164))</f>
        <v>2.0653927966864227E-2</v>
      </c>
      <c r="F165">
        <f>F$2*EXP(- F$1 * ($B165*_c1+$C165*_c2+$D165*_c3+'Input spectra'!$Y164))</f>
        <v>2.0414137889958085E-2</v>
      </c>
      <c r="G165">
        <f>G$2*EXP(- G$1 * ($B165*_c1+$C165*_c2+$D165*_c3+'Input spectra'!$Y164))</f>
        <v>2.017604588697354E-2</v>
      </c>
      <c r="H165">
        <f>H$2*EXP(- H$1 * ($B165*_c1+$C165*_c2+$D165*_c3+'Input spectra'!$Y164))</f>
        <v>1.9939641710207786E-2</v>
      </c>
      <c r="I165">
        <f>I$2*EXP(- I$1 * ($B165*_c1+$C165*_c2+$D165*_c3+'Input spectra'!$Y164))</f>
        <v>1.9704915169033083E-2</v>
      </c>
      <c r="J165">
        <f>J$2*EXP(- J$1 * ($B165*_c1+$C165*_c2+$D165*_c3+'Input spectra'!$Y164))</f>
        <v>1.9471856129593922E-2</v>
      </c>
      <c r="K165">
        <f>K$2*EXP(- K$1 * ($B165*_c1+$C165*_c2+$D165*_c3+'Input spectra'!$Y164))</f>
        <v>1.9240454514505699E-2</v>
      </c>
      <c r="L165">
        <f>L$2*EXP(- L$1 * ($B165*_c1+$C165*_c2+$D165*_c3+'Input spectra'!$Y164))</f>
        <v>1.9010700302554934E-2</v>
      </c>
      <c r="M165">
        <f>M$2*EXP(- M$1 * ($B165*_c1+$C165*_c2+$D165*_c3+'Input spectra'!$Y164))</f>
        <v>1.8782583528401078E-2</v>
      </c>
      <c r="N165">
        <f>N$2*EXP(- N$1 * ($B165*_c1+$C165*_c2+$D165*_c3+'Input spectra'!$Y164))</f>
        <v>1.8556094282279816E-2</v>
      </c>
      <c r="O165">
        <f>O$2*EXP(- O$1 * ($B165*_c1+$C165*_c2+$D165*_c3+'Input spectra'!$Y164))</f>
        <v>1.8331222709707877E-2</v>
      </c>
      <c r="P165">
        <f>P$2*EXP(- P$1 * ($B165*_c1+$C165*_c2+$D165*_c3+'Input spectra'!$Y164))</f>
        <v>1.8107959011189414E-2</v>
      </c>
      <c r="Q165">
        <f>Q$2*EXP(- Q$1 * ($B165*_c1+$C165*_c2+$D165*_c3+'Input spectra'!$Y164))</f>
        <v>1.7886293441923849E-2</v>
      </c>
      <c r="R165">
        <f>R$2*EXP(- R$1 * ($B165*_c1+$C165*_c2+$D165*_c3+'Input spectra'!$Y164))</f>
        <v>1.766621631151526E-2</v>
      </c>
      <c r="S165">
        <f>S$2*EXP(- S$1 * ($B165*_c1+$C165*_c2+$D165*_c3+'Input spectra'!$Y164))</f>
        <v>1.7447717983683192E-2</v>
      </c>
      <c r="T165">
        <f>T$2*EXP(- T$1 * ($B165*_c1+$C165*_c2+$D165*_c3+'Input spectra'!$Y164))</f>
        <v>1.723078887597506E-2</v>
      </c>
      <c r="U165">
        <f>U$2*EXP(- U$1 * ($B165*_c1+$C165*_c2+$D165*_c3+'Input spectra'!$Y164))</f>
        <v>1.701541945947993E-2</v>
      </c>
      <c r="V165">
        <f>V$2*EXP(- V$1 * ($B165*_c1+$C165*_c2+$D165*_c3+'Input spectra'!$Y164))</f>
        <v>1.6801600258543825E-2</v>
      </c>
      <c r="W165">
        <f>W$2*EXP(- W$1 * ($B165*_c1+$C165*_c2+$D165*_c3+'Input spectra'!$Y164))</f>
        <v>1.6589321850486512E-2</v>
      </c>
      <c r="X165">
        <f>X$2*EXP(- X$1 * ($B165*_c1+$C165*_c2+$D165*_c3+'Input spectra'!$Y164))</f>
        <v>1.6378574865319691E-2</v>
      </c>
      <c r="Y165">
        <f>Y$2*EXP(- Y$1 * ($B165*_c1+$C165*_c2+$D165*_c3+'Input spectra'!$Y164))</f>
        <v>1.6169349985466663E-2</v>
      </c>
      <c r="Z165">
        <f>Z$2*EXP(- Z$1 * ($B165*_c1+$C165*_c2+$D165*_c3+'Input spectra'!$Y164))</f>
        <v>1.596163794548347E-2</v>
      </c>
      <c r="AA165">
        <f>AA$2*EXP(- AA$1 * ($B165*_c1+$C165*_c2+$D165*_c3+'Input spectra'!$Y164))</f>
        <v>1.5755429531781419E-2</v>
      </c>
      <c r="AB165">
        <f>AB$2*EXP(- AB$1 * ($B165*_c1+$C165*_c2+$D165*_c3+'Input spectra'!$Y164))</f>
        <v>1.5550715582351054E-2</v>
      </c>
      <c r="AC165">
        <f>AC$2*EXP(- AC$1 * ($B165*_c1+$C165*_c2+$D165*_c3+'Input spectra'!$Y164))</f>
        <v>1.5347486986487569E-2</v>
      </c>
      <c r="AD165">
        <f>AD$2*EXP(- AD$1 * ($B165*_c1+$C165*_c2+$D165*_c3+'Input spectra'!$Y164))</f>
        <v>1.514573468451761E-2</v>
      </c>
      <c r="AE165">
        <f>AE$2*EXP(- AE$1 * ($B165*_c1+$C165*_c2+$D165*_c3+'Input spectra'!$Y164))</f>
        <v>1.4945449667527488E-2</v>
      </c>
      <c r="AF165">
        <f>AF$2*EXP(- AF$1 * ($B165*_c1+$C165*_c2+$D165*_c3+'Input spectra'!$Y164))</f>
        <v>1.4746622977092809E-2</v>
      </c>
      <c r="AG165">
        <f>AG$2*EXP(- AG$1 * ($B165*_c1+$C165*_c2+$D165*_c3+'Input spectra'!$Y164))</f>
        <v>1.4549245705009465E-2</v>
      </c>
      <c r="AH165">
        <f>AH$2*EXP(- AH$1 * ($B165*_c1+$C165*_c2+$D165*_c3+'Input spectra'!$Y164))</f>
        <v>1.4353308993026045E-2</v>
      </c>
      <c r="AI165">
        <f>AI$2*EXP(- AI$1 * ($B165*_c1+$C165*_c2+$D165*_c3+'Input spectra'!$Y164))</f>
        <v>1.4158804032577604E-2</v>
      </c>
      <c r="AJ165">
        <f>AJ$2*EXP(- AJ$1 * ($B165*_c1+$C165*_c2+$D165*_c3+'Input spectra'!$Y164))</f>
        <v>1.396572206452081E-2</v>
      </c>
      <c r="AK165">
        <f>AK$2*EXP(- AK$1 * ($B165*_c1+$C165*_c2+$D165*_c3+'Input spectra'!$Y164))</f>
        <v>1.3774054378870453E-2</v>
      </c>
      <c r="AL165">
        <f>AL$2*EXP(- AL$1 * ($B165*_c1+$C165*_c2+$D165*_c3+'Input spectra'!$Y164))</f>
        <v>1.3583792314537305E-2</v>
      </c>
      <c r="AM165">
        <f>AM$2*EXP(- AM$1 * ($B165*_c1+$C165*_c2+$D165*_c3+'Input spectra'!$Y164))</f>
        <v>1.3394927259067364E-2</v>
      </c>
      <c r="AN165">
        <f>AN$2*EXP(- AN$1 * ($B165*_c1+$C165*_c2+$D165*_c3+'Input spectra'!$Y164))</f>
        <v>1.3207450648382404E-2</v>
      </c>
      <c r="AO165">
        <f>AO$2*EXP(- AO$1 * ($B165*_c1+$C165*_c2+$D165*_c3+'Input spectra'!$Y164))</f>
        <v>1.3021353966521858E-2</v>
      </c>
      <c r="AP165">
        <f>AP$2*EXP(- AP$1 * ($B165*_c1+$C165*_c2+$D165*_c3+'Input spectra'!$Y164))</f>
        <v>1.2836628745386094E-2</v>
      </c>
      <c r="AQ165">
        <f>AQ$2*EXP(- AQ$1 * ($B165*_c1+$C165*_c2+$D165*_c3+'Input spectra'!$Y164))</f>
        <v>1.2653266564480944E-2</v>
      </c>
      <c r="AR165">
        <f>AR$2*EXP(- AR$1 * ($B165*_c1+$C165*_c2+$D165*_c3+'Input spectra'!$Y164))</f>
        <v>1.2471259050663569E-2</v>
      </c>
      <c r="AS165">
        <f>AS$2*EXP(- AS$1 * ($B165*_c1+$C165*_c2+$D165*_c3+'Input spectra'!$Y164))</f>
        <v>1.229059787788968E-2</v>
      </c>
      <c r="AT165">
        <f>AT$2*EXP(- AT$1 * ($B165*_c1+$C165*_c2+$D165*_c3+'Input spectra'!$Y164))</f>
        <v>1.2111274766961999E-2</v>
      </c>
      <c r="AU165">
        <f>AU$2*EXP(- AU$1 * ($B165*_c1+$C165*_c2+$D165*_c3+'Input spectra'!$Y164))</f>
        <v>1.1933281485280049E-2</v>
      </c>
      <c r="AV165">
        <f>AV$2*EXP(- AV$1 * ($B165*_c1+$C165*_c2+$D165*_c3+'Input spectra'!$Y164))</f>
        <v>1.1756609846591257E-2</v>
      </c>
      <c r="AW165">
        <f>AW$2*EXP(- AW$1 * ($B165*_c1+$C165*_c2+$D165*_c3+'Input spectra'!$Y164))</f>
        <v>1.1581251710743288E-2</v>
      </c>
      <c r="AX165">
        <f>AX$2*EXP(- AX$1 * ($B165*_c1+$C165*_c2+$D165*_c3+'Input spectra'!$Y164))</f>
        <v>1.1407198983437705E-2</v>
      </c>
      <c r="AY165">
        <f>AY$2*EXP(- AY$1 * ($B165*_c1+$C165*_c2+$D165*_c3+'Input spectra'!$Y164))</f>
        <v>1.0141294379398194E-2</v>
      </c>
      <c r="AZ165">
        <f>AZ$2*EXP(- AZ$1 * ($B165*_c1+$C165*_c2+$D165*_c3+'Input spectra'!$Y164))</f>
        <v>8.6663843998463202E-3</v>
      </c>
      <c r="BA165">
        <f>BA$2*EXP(- BA$1 * ($B165*_c1+$C165*_c2+$D165*_c3+'Input spectra'!$Y164))</f>
        <v>7.802208688961019E-3</v>
      </c>
      <c r="BB165">
        <f>BB$2*EXP(- BB$1 * ($B165*_c1+$C165*_c2+$D165*_c3+'Input spectra'!$Y164))</f>
        <v>7.1477435740717847E-3</v>
      </c>
      <c r="BC165">
        <f>BC$2*EXP(- BC$1 * ($B165*_c1+$C165*_c2+$D165*_c3+'Input spectra'!$Y164))</f>
        <v>6.6130437896963429E-3</v>
      </c>
      <c r="BD165">
        <f>BD$2*EXP(- BD$1 * ($B165*_c1+$C165*_c2+$D165*_c3+'Input spectra'!$Y164))</f>
        <v>6.1591291727967788E-3</v>
      </c>
      <c r="BE165">
        <f>BE$2*EXP(- BE$1 * ($B165*_c1+$C165*_c2+$D165*_c3+'Input spectra'!$Y164))</f>
        <v>5.7646451913605512E-3</v>
      </c>
      <c r="BF165">
        <f>BF$2*EXP(- BF$1 * ($B165*_c1+$C165*_c2+$D165*_c3+'Input spectra'!$Y164))</f>
        <v>5.4162819649806789E-3</v>
      </c>
      <c r="BG165">
        <f>BG$2*EXP(- BG$1 * ($B165*_c1+$C165*_c2+$D165*_c3+'Input spectra'!$Y164))</f>
        <v>5.1050291589705829E-3</v>
      </c>
      <c r="BH165">
        <f>BH$2*EXP(- BH$1 * ($B165*_c1+$C165*_c2+$D165*_c3+'Input spectra'!$Y164))</f>
        <v>4.8244259147511405E-3</v>
      </c>
      <c r="BI165">
        <f>BI$2*EXP(- BI$1 * ($B165*_c1+$C165*_c2+$D165*_c3+'Input spectra'!$Y164))</f>
        <v>4.5696393039772101E-3</v>
      </c>
      <c r="BJ165">
        <f>BJ$2*EXP(- BJ$1 * ($B165*_c1+$C165*_c2+$D165*_c3+'Input spectra'!$Y164))</f>
        <v>4.3369352911156716E-3</v>
      </c>
      <c r="BK165">
        <f>BK$2*EXP(- BK$1 * ($B165*_c1+$C165*_c2+$D165*_c3+'Input spectra'!$Y164))</f>
        <v>4.1233544115562067E-3</v>
      </c>
      <c r="BL165">
        <f>BL$2*EXP(- BL$1 * ($B165*_c1+$C165*_c2+$D165*_c3+'Input spectra'!$Y164))</f>
        <v>3.9265023910173107E-3</v>
      </c>
      <c r="BM165">
        <f>BM$2*EXP(- BM$1 * ($B165*_c1+$C165*_c2+$D165*_c3+'Input spectra'!$Y164))</f>
        <v>3.7444091919785266E-3</v>
      </c>
      <c r="BN165">
        <f>BN$2*EXP(- BN$1 * ($B165*_c1+$C165*_c2+$D165*_c3+'Input spectra'!$Y164))</f>
        <v>3.5754307868468625E-3</v>
      </c>
      <c r="BO165">
        <f>BO$2*EXP(- BO$1 * ($B165*_c1+$C165*_c2+$D165*_c3+'Input spectra'!$Y164))</f>
        <v>3.4181786900924619E-3</v>
      </c>
      <c r="BP165">
        <f>BP$2*EXP(- BP$1 * ($B165*_c1+$C165*_c2+$D165*_c3+'Input spectra'!$Y164))</f>
        <v>3.2714681401043695E-3</v>
      </c>
      <c r="BQ165">
        <f>BQ$2*EXP(- BQ$1 * ($B165*_c1+$C165*_c2+$D165*_c3+'Input spectra'!$Y164))</f>
        <v>3.1342791759596507E-3</v>
      </c>
      <c r="BR165">
        <f>BR$2*EXP(- BR$1 * ($B165*_c1+$C165*_c2+$D165*_c3+'Input spectra'!$Y164))</f>
        <v>3.0057268547501854E-3</v>
      </c>
      <c r="BS165">
        <f>BS$2*EXP(- BS$1 * ($B165*_c1+$C165*_c2+$D165*_c3+'Input spectra'!$Y164))</f>
        <v>2.88503809074381E-3</v>
      </c>
      <c r="BT165">
        <f>BT$2*EXP(- BT$1 * ($B165*_c1+$C165*_c2+$D165*_c3+'Input spectra'!$Y164))</f>
        <v>2.7715333846281827E-3</v>
      </c>
      <c r="BU165">
        <f>BU$2*EXP(- BU$1 * ($B165*_c1+$C165*_c2+$D165*_c3+'Input spectra'!$Y164))</f>
        <v>2.664612226015529E-3</v>
      </c>
      <c r="BV165">
        <f>BV$2*EXP(- BV$1 * ($B165*_c1+$C165*_c2+$D165*_c3+'Input spectra'!$Y164))</f>
        <v>2.5637412974825551E-3</v>
      </c>
      <c r="BW165">
        <f>BW$2*EXP(- BW$1 * ($B165*_c1+$C165*_c2+$D165*_c3+'Input spectra'!$Y164))</f>
        <v>2.4684448447018087E-3</v>
      </c>
      <c r="BX165">
        <f>BX$2*EXP(- BX$1 * ($B165*_c1+$C165*_c2+$D165*_c3+'Input spectra'!$Y164))</f>
        <v>2.3782967421449417E-3</v>
      </c>
      <c r="BY165">
        <f>BY$2*EXP(- BY$1 * ($B165*_c1+$C165*_c2+$D165*_c3+'Input spectra'!$Y164))</f>
        <v>2.2929139009770427E-3</v>
      </c>
      <c r="BZ165">
        <f>BZ$2*EXP(- BZ$1 * ($B165*_c1+$C165*_c2+$D165*_c3+'Input spectra'!$Y164))</f>
        <v>2.211950750286548E-3</v>
      </c>
      <c r="CA165">
        <f>CA$2*EXP(- CA$1 * ($B165*_c1+$C165*_c2+$D165*_c3+'Input spectra'!$Y164))</f>
        <v>2.1350945846744618E-3</v>
      </c>
      <c r="CB165">
        <f>CB$2*EXP(- CB$1 * ($B165*_c1+$C165*_c2+$D165*_c3+'Input spectra'!$Y164))</f>
        <v>2.062061617130117E-3</v>
      </c>
      <c r="CC165">
        <f>CC$2*EXP(- CC$1 * ($B165*_c1+$C165*_c2+$D165*_c3+'Input spectra'!$Y164))</f>
        <v>1.9925936105896869E-3</v>
      </c>
      <c r="CD165">
        <f>CD$2*EXP(- CD$1 * ($B165*_c1+$C165*_c2+$D165*_c3+'Input spectra'!$Y164))</f>
        <v>1.9264549877483154E-3</v>
      </c>
      <c r="CE165">
        <f>CE$2*EXP(- CE$1 * ($B165*_c1+$C165*_c2+$D165*_c3+'Input spectra'!$Y164))</f>
        <v>1.8634303387802143E-3</v>
      </c>
      <c r="CF165">
        <f>CF$2*EXP(- CF$1 * ($B165*_c1+$C165*_c2+$D165*_c3+'Input spectra'!$Y164))</f>
        <v>1.8033222621798781E-3</v>
      </c>
      <c r="CG165">
        <f>CG$2*EXP(- CG$1 * ($B165*_c1+$C165*_c2+$D165*_c3+'Input spectra'!$Y164))</f>
        <v>1.7459494860993109E-3</v>
      </c>
      <c r="CH165">
        <f>CH$2*EXP(- CH$1 * ($B165*_c1+$C165*_c2+$D165*_c3+'Input spectra'!$Y164))</f>
        <v>1.6911452271421905E-3</v>
      </c>
      <c r="CI165">
        <f>CI$2*EXP(- CI$1 * ($B165*_c1+$C165*_c2+$D165*_c3+'Input spectra'!$Y164))</f>
        <v>1.6387557511907765E-3</v>
      </c>
      <c r="CJ165">
        <f>CJ$2*EXP(- CJ$1 * ($B165*_c1+$C165*_c2+$D165*_c3+'Input spectra'!$Y164))</f>
        <v>1.5886391069345738E-3</v>
      </c>
      <c r="CK165">
        <f>CK$2*EXP(- CK$1 * ($B165*_c1+$C165*_c2+$D165*_c3+'Input spectra'!$Y164))</f>
        <v>1.5406640076789048E-3</v>
      </c>
      <c r="CL165">
        <f>CL$2*EXP(- CL$1 * ($B165*_c1+$C165*_c2+$D165*_c3+'Input spectra'!$Y164))</f>
        <v>1.4947088409920288E-3</v>
      </c>
      <c r="CM165">
        <f>CM$2*EXP(- CM$1 * ($B165*_c1+$C165*_c2+$D165*_c3+'Input spectra'!$Y164))</f>
        <v>1.450660788996611E-3</v>
      </c>
      <c r="CN165">
        <f>CN$2*EXP(- CN$1 * ($B165*_c1+$C165*_c2+$D165*_c3+'Input spectra'!$Y164))</f>
        <v>1.4084150447752825E-3</v>
      </c>
      <c r="CO165">
        <f>CO$2*EXP(- CO$1 * ($B165*_c1+$C165*_c2+$D165*_c3+'Input spectra'!$Y164))</f>
        <v>1.3678741125573298E-3</v>
      </c>
      <c r="CP165">
        <f>CP$2*EXP(- CP$1 * ($B165*_c1+$C165*_c2+$D165*_c3+'Input spectra'!$Y164))</f>
        <v>1.328947181175098E-3</v>
      </c>
      <c r="CQ165">
        <f>CQ$2*EXP(- CQ$1 * ($B165*_c1+$C165*_c2+$D165*_c3+'Input spectra'!$Y164))</f>
        <v>1.2915495617960542E-3</v>
      </c>
      <c r="CR165">
        <f>CR$2*EXP(- CR$1 * ($B165*_c1+$C165*_c2+$D165*_c3+'Input spectra'!$Y164))</f>
        <v>1.2556021822061534E-3</v>
      </c>
      <c r="CS165">
        <f>CS$2*EXP(- CS$1 * ($B165*_c1+$C165*_c2+$D165*_c3+'Input spectra'!$Y164))</f>
        <v>8.0845839430292491E-4</v>
      </c>
      <c r="CT165">
        <f>CT$2*EXP(- CT$1 * ($B165*_c1+$C165*_c2+$D165*_c3+'Input spectra'!$Y164))</f>
        <v>5.2514236542968156E-4</v>
      </c>
      <c r="CU165">
        <f>CU$2*EXP(- CU$1 * ($B165*_c1+$C165*_c2+$D165*_c3+'Input spectra'!$Y164))</f>
        <v>3.6370625502680045E-4</v>
      </c>
      <c r="CV165">
        <f>CV$2*EXP(- CV$1 * ($B165*_c1+$C165*_c2+$D165*_c3+'Input spectra'!$Y164))</f>
        <v>2.5303286039018438E-4</v>
      </c>
      <c r="CW165">
        <f>CW$2*EXP(- CW$1 * ($B165*_c1+$C165*_c2+$D165*_c3+'Input spectra'!$Y164))</f>
        <v>1.7278439095411434E-4</v>
      </c>
      <c r="CX165">
        <f>CX$2*EXP(- CX$1 * ($B165*_c1+$C165*_c2+$D165*_c3+'Input spectra'!$Y164))</f>
        <v>1.1358765696793613E-4</v>
      </c>
      <c r="CY165">
        <f>CY$2*EXP(- CY$1 * ($B165*_c1+$C165*_c2+$D165*_c3+'Input spectra'!$Y164))</f>
        <v>7.015290364999087E-5</v>
      </c>
      <c r="CZ165">
        <f>CZ$2*EXP(- CZ$1 * ($B165*_c1+$C165*_c2+$D165*_c3+'Input spectra'!$Y164))</f>
        <v>3.9122453689934751E-5</v>
      </c>
      <c r="DA165">
        <f>DA$2*EXP(- DA$1 * ($B165*_c1+$C165*_c2+$D165*_c3+'Input spectra'!$Y164))</f>
        <v>1.8192750569765348E-5</v>
      </c>
      <c r="DB165">
        <f>DB$2*EXP(- DB$1 * ($B165*_c1+$C165*_c2+$D165*_c3+'Input spectra'!$Y164))</f>
        <v>5.6933769189045701E-6</v>
      </c>
      <c r="DC165">
        <f>DC$2*EXP(- DC$1 * ($B165*_c1+$C165*_c2+$D165*_c3+'Input spectra'!$Y164))</f>
        <v>3.6167514813815459E-7</v>
      </c>
      <c r="DD165">
        <f>DD$2*EXP(- DD$1 * ($B165*_c1+$C165*_c2+$D165*_c3+'Input spectra'!$Y164))</f>
        <v>0</v>
      </c>
      <c r="DE165">
        <f>DE$2*EXP(- DE$1 * ($B165*_c1+$C165*_c2+$D165*_c3+'Input spectra'!$Y164))</f>
        <v>0</v>
      </c>
      <c r="DF165">
        <f>DF$2*EXP(- DF$1 * ($B165*_c1+$C165*_c2+$D165*_c3+'Input spectra'!$Y164))</f>
        <v>0</v>
      </c>
      <c r="DG165">
        <f>DG$2*EXP(- DG$1 * ($B165*_c1+$C165*_c2+$D165*_c3+'Input spectra'!$Y164))</f>
        <v>0</v>
      </c>
      <c r="DH165">
        <f>DH$2*EXP(- DH$1 * ($B165*_c1+$C165*_c2+$D165*_c3+'Input spectra'!$Y164))</f>
        <v>0</v>
      </c>
      <c r="DI165">
        <f>DI$2*EXP(- DI$1 * ($B165*_c1+$C165*_c2+$D165*_c3+'Input spectra'!$Y164))</f>
        <v>0</v>
      </c>
      <c r="DJ165">
        <f>DJ$2*EXP(- DJ$1 * ($B165*_c1+$C165*_c2+$D165*_c3+'Input spectra'!$Y164))</f>
        <v>0</v>
      </c>
      <c r="DK165">
        <f>DK$2*EXP(- DK$1 * ($B165*_c1+$C165*_c2+$D165*_c3+'Input spectra'!$Y164))</f>
        <v>0</v>
      </c>
      <c r="DL165">
        <f>DL$2*EXP(- DL$1 * ($B165*_c1+$C165*_c2+$D165*_c3+'Input spectra'!$Y164))</f>
        <v>0</v>
      </c>
      <c r="DM165">
        <f>DM$2*EXP(- DM$1 * ($B165*_c1+$C165*_c2+$D165*_c3+'Input spectra'!$Y164))</f>
        <v>0</v>
      </c>
      <c r="DN165">
        <f>DN$2*EXP(- DN$1 * ($B165*_c1+$C165*_c2+$D165*_c3+'Input spectra'!$Y164))</f>
        <v>0</v>
      </c>
      <c r="DO165">
        <f>DO$2*EXP(- DO$1 * ($B165*_c1+$C165*_c2+$D165*_c3+'Input spectra'!$Y164))</f>
        <v>0</v>
      </c>
      <c r="DP165">
        <f>DP$2*EXP(- DP$1 * ($B165*_c1+$C165*_c2+$D165*_c3+'Input spectra'!$Y164))</f>
        <v>0</v>
      </c>
      <c r="DQ165">
        <f>DQ$2*EXP(- DQ$1 * ($B165*_c1+$C165*_c2+$D165*_c3+'Input spectra'!$Y164))</f>
        <v>0</v>
      </c>
      <c r="DR165">
        <f>DR$2*EXP(- DR$1 * ($B165*_c1+$C165*_c2+$D165*_c3+'Input spectra'!$Y164))</f>
        <v>0</v>
      </c>
      <c r="DS165">
        <f>DS$2*EXP(- DS$1 * ($B165*_c1+$C165*_c2+$D165*_c3+'Input spectra'!$Y164))</f>
        <v>0</v>
      </c>
      <c r="DT165">
        <f>DT$2*EXP(- DT$1 * ($B165*_c1+$C165*_c2+$D165*_c3+'Input spectra'!$Y164))</f>
        <v>0</v>
      </c>
      <c r="DU165">
        <f>DU$2*EXP(- DU$1 * ($B165*_c1+$C165*_c2+$D165*_c3+'Input spectra'!$Y164))</f>
        <v>0</v>
      </c>
      <c r="DV165">
        <f>DV$2*EXP(- DV$1 * ($B165*_c1+$C165*_c2+$D165*_c3+'Input spectra'!$Y164))</f>
        <v>0</v>
      </c>
      <c r="DW165">
        <f>DW$2*EXP(- DW$1 * ($B165*_c1+$C165*_c2+$D165*_c3+'Input spectra'!$Y164))</f>
        <v>0</v>
      </c>
      <c r="DX165">
        <f>DX$2*EXP(- DX$1 * ($B165*_c1+$C165*_c2+$D165*_c3+'Input spectra'!$Y164))</f>
        <v>0</v>
      </c>
      <c r="DY165">
        <f>DY$2*EXP(- DY$1 * ($B165*_c1+$C165*_c2+$D165*_c3+'Input spectra'!$Y164))</f>
        <v>0</v>
      </c>
      <c r="DZ165">
        <f>DZ$2*EXP(- DZ$1 * ($B165*_c1+$C165*_c2+$D165*_c3+'Input spectra'!$Y164))</f>
        <v>0</v>
      </c>
      <c r="EA165">
        <f>EA$2*EXP(- EA$1 * ($B165*_c1+$C165*_c2+$D165*_c3+'Input spectra'!$Y164))</f>
        <v>0</v>
      </c>
      <c r="EB165">
        <f>EB$2*EXP(- EB$1 * ($B165*_c1+$C165*_c2+$D165*_c3+'Input spectra'!$Y164))</f>
        <v>0</v>
      </c>
      <c r="EC165">
        <f>EC$2*EXP(- EC$1 * ($B165*_c1+$C165*_c2+$D165*_c3+'Input spectra'!$Y164))</f>
        <v>0</v>
      </c>
      <c r="ED165">
        <f>ED$2*EXP(- ED$1 * ($B165*_c1+$C165*_c2+$D165*_c3+'Input spectra'!$Y164))</f>
        <v>0</v>
      </c>
      <c r="EE165">
        <f>EE$2*EXP(- EE$1 * ($B165*_c1+$C165*_c2+$D165*_c3+'Input spectra'!$Y164))</f>
        <v>0</v>
      </c>
      <c r="EF165">
        <f>EF$2*EXP(- EF$1 * ($B165*_c1+$C165*_c2+$D165*_c3+'Input spectra'!$Y164))</f>
        <v>0</v>
      </c>
      <c r="EG165">
        <f>EG$2*EXP(- EG$1 * ($B165*_c1+$C165*_c2+$D165*_c3+'Input spectra'!$Y164))</f>
        <v>0</v>
      </c>
      <c r="EH165">
        <f>EH$2*EXP(- EH$1 * ($B165*_c1+$C165*_c2+$D165*_c3+'Input spectra'!$Y164))</f>
        <v>0</v>
      </c>
      <c r="EI165">
        <f>EI$2*EXP(- EI$1 * ($B165*_c1+$C165*_c2+$D165*_c3+'Input spectra'!$Y164))</f>
        <v>0</v>
      </c>
      <c r="EJ165">
        <f>EJ$2*EXP(- EJ$1 * ($B165*_c1+$C165*_c2+$D165*_c3+'Input spectra'!$Y164))</f>
        <v>0</v>
      </c>
      <c r="EK165">
        <f>EK$2*EXP(- EK$1 * ($B165*_c1+$C165*_c2+$D165*_c3+'Input spectra'!$Y164))</f>
        <v>0</v>
      </c>
      <c r="EL165">
        <f>EL$2*EXP(- EL$1 * ($B165*_c1+$C165*_c2+$D165*_c3+'Input spectra'!$Y164))</f>
        <v>0</v>
      </c>
      <c r="EM165">
        <f>EM$2*EXP(- EM$1 * ($B165*_c1+$C165*_c2+$D165*_c3+'Input spectra'!$Y164))</f>
        <v>0</v>
      </c>
      <c r="EN165">
        <f>EN$2*EXP(- EN$1 * ($B165*_c1+$C165*_c2+$D165*_c3+'Input spectra'!$Y164))</f>
        <v>0</v>
      </c>
      <c r="EO165">
        <f>EO$2*EXP(- EO$1 * ($B165*_c1+$C165*_c2+$D165*_c3+'Input spectra'!$Y164))</f>
        <v>0</v>
      </c>
      <c r="EP165">
        <f>EP$2*EXP(- EP$1 * ($B165*_c1+$C165*_c2+$D165*_c3+'Input spectra'!$Y164))</f>
        <v>0</v>
      </c>
      <c r="EQ165">
        <f>EQ$2*EXP(- EQ$1 * ($B165*_c1+$C165*_c2+$D165*_c3+'Input spectra'!$Y164))</f>
        <v>0</v>
      </c>
      <c r="ER165">
        <f>ER$2*EXP(- ER$1 * ($B165*_c1+$C165*_c2+$D165*_c3+'Input spectra'!$Y164))</f>
        <v>0</v>
      </c>
      <c r="ES165">
        <f>ES$2*EXP(- ES$1 * ($B165*_c1+$C165*_c2+$D165*_c3+'Input spectra'!$Y164))</f>
        <v>0</v>
      </c>
      <c r="ET165">
        <f>ET$2*EXP(- ET$1 * ($B165*_c1+$C165*_c2+$D165*_c3+'Input spectra'!$Y164))</f>
        <v>0</v>
      </c>
      <c r="EU165">
        <f>EU$2*EXP(- EU$1 * ($B165*_c1+$C165*_c2+$D165*_c3+'Input spectra'!$Y164))</f>
        <v>0</v>
      </c>
      <c r="EV165">
        <f>EV$2*EXP(- EV$1 * ($B165*_c1+$C165*_c2+$D165*_c3+'Input spectra'!$Y164))</f>
        <v>0</v>
      </c>
      <c r="EW165">
        <f>EW$2*EXP(- EW$1 * ($B165*_c1+$C165*_c2+$D165*_c3+'Input spectra'!$Y164))</f>
        <v>0</v>
      </c>
      <c r="EX165">
        <f>EX$2*EXP(- EX$1 * ($B165*_c1+$C165*_c2+$D165*_c3+'Input spectra'!$Y164))</f>
        <v>0</v>
      </c>
      <c r="EY165">
        <f>EY$2*EXP(- EY$1 * ($B165*_c1+$C165*_c2+$D165*_c3+'Input spectra'!$Y164))</f>
        <v>0</v>
      </c>
      <c r="FA165">
        <f t="shared" si="2"/>
        <v>0.88301667338775991</v>
      </c>
      <c r="FD165">
        <f>(1-EXP(-($B165*_c1+$C165*_c2+$D165*_c3+'Input spectra'!$Y164)*_t))/2</f>
        <v>1.0803129116432608E-2</v>
      </c>
      <c r="FE165">
        <f>LN(1-FD165)/(-($B165*_c1+$C165*_c2+$D165*_c3+'Input spectra'!$Y164))</f>
        <v>0.24863483395017216</v>
      </c>
    </row>
    <row r="166" spans="1:161" x14ac:dyDescent="0.25">
      <c r="A166">
        <v>1095</v>
      </c>
      <c r="B166">
        <f>'Input spectra'!B165</f>
        <v>0</v>
      </c>
      <c r="C166">
        <f>'Input spectra'!D165</f>
        <v>0</v>
      </c>
      <c r="D166">
        <f>'Input spectra'!F165</f>
        <v>0</v>
      </c>
      <c r="E166">
        <f>E$2*EXP(- E$1 * ($B166*_c1+$C166*_c2+$D166*_c3+'Input spectra'!$Y165))</f>
        <v>2.0653927966864227E-2</v>
      </c>
      <c r="F166">
        <f>F$2*EXP(- F$1 * ($B166*_c1+$C166*_c2+$D166*_c3+'Input spectra'!$Y165))</f>
        <v>2.0414245099859913E-2</v>
      </c>
      <c r="G166">
        <f>G$2*EXP(- G$1 * ($B166*_c1+$C166*_c2+$D166*_c3+'Input spectra'!$Y165))</f>
        <v>2.0176257806535407E-2</v>
      </c>
      <c r="H166">
        <f>H$2*EXP(- H$1 * ($B166*_c1+$C166*_c2+$D166*_c3+'Input spectra'!$Y165))</f>
        <v>1.9939955865760459E-2</v>
      </c>
      <c r="I166">
        <f>I$2*EXP(- I$1 * ($B166*_c1+$C166*_c2+$D166*_c3+'Input spectra'!$Y165))</f>
        <v>1.9705329113266088E-2</v>
      </c>
      <c r="J166">
        <f>J$2*EXP(- J$1 * ($B166*_c1+$C166*_c2+$D166*_c3+'Input spectra'!$Y165))</f>
        <v>1.947236744134323E-2</v>
      </c>
      <c r="K166">
        <f>K$2*EXP(- K$1 * ($B166*_c1+$C166*_c2+$D166*_c3+'Input spectra'!$Y165))</f>
        <v>1.9241060798542903E-2</v>
      </c>
      <c r="L166">
        <f>L$2*EXP(- L$1 * ($B166*_c1+$C166*_c2+$D166*_c3+'Input spectra'!$Y165))</f>
        <v>1.901139918937788E-2</v>
      </c>
      <c r="M166">
        <f>M$2*EXP(- M$1 * ($B166*_c1+$C166*_c2+$D166*_c3+'Input spectra'!$Y165))</f>
        <v>1.878337267402597E-2</v>
      </c>
      <c r="N166">
        <f>N$2*EXP(- N$1 * ($B166*_c1+$C166*_c2+$D166*_c3+'Input spectra'!$Y165))</f>
        <v>1.8556971368034757E-2</v>
      </c>
      <c r="O166">
        <f>O$2*EXP(- O$1 * ($B166*_c1+$C166*_c2+$D166*_c3+'Input spectra'!$Y165))</f>
        <v>1.8332185442027873E-2</v>
      </c>
      <c r="P166">
        <f>P$2*EXP(- P$1 * ($B166*_c1+$C166*_c2+$D166*_c3+'Input spectra'!$Y165))</f>
        <v>1.810900512141278E-2</v>
      </c>
      <c r="Q166">
        <f>Q$2*EXP(- Q$1 * ($B166*_c1+$C166*_c2+$D166*_c3+'Input spectra'!$Y165))</f>
        <v>1.7887420686090068E-2</v>
      </c>
      <c r="R166">
        <f>R$2*EXP(- R$1 * ($B166*_c1+$C166*_c2+$D166*_c3+'Input spectra'!$Y165))</f>
        <v>1.7667422470164222E-2</v>
      </c>
      <c r="S166">
        <f>S$2*EXP(- S$1 * ($B166*_c1+$C166*_c2+$D166*_c3+'Input spectra'!$Y165))</f>
        <v>1.7449000861655881E-2</v>
      </c>
      <c r="T166">
        <f>T$2*EXP(- T$1 * ($B166*_c1+$C166*_c2+$D166*_c3+'Input spectra'!$Y165))</f>
        <v>1.7232146302215597E-2</v>
      </c>
      <c r="U166">
        <f>U$2*EXP(- U$1 * ($B166*_c1+$C166*_c2+$D166*_c3+'Input spectra'!$Y165))</f>
        <v>1.7016849286839025E-2</v>
      </c>
      <c r="V166">
        <f>V$2*EXP(- V$1 * ($B166*_c1+$C166*_c2+$D166*_c3+'Input spectra'!$Y165))</f>
        <v>1.6803100363583602E-2</v>
      </c>
      <c r="W166">
        <f>W$2*EXP(- W$1 * ($B166*_c1+$C166*_c2+$D166*_c3+'Input spectra'!$Y165))</f>
        <v>1.6590890133286695E-2</v>
      </c>
      <c r="X166">
        <f>X$2*EXP(- X$1 * ($B166*_c1+$C166*_c2+$D166*_c3+'Input spectra'!$Y165))</f>
        <v>1.6380209249285162E-2</v>
      </c>
      <c r="Y166">
        <f>Y$2*EXP(- Y$1 * ($B166*_c1+$C166*_c2+$D166*_c3+'Input spectra'!$Y165))</f>
        <v>1.6171048417136378E-2</v>
      </c>
      <c r="Z166">
        <f>Z$2*EXP(- Z$1 * ($B166*_c1+$C166*_c2+$D166*_c3+'Input spectra'!$Y165))</f>
        <v>1.5963398394340689E-2</v>
      </c>
      <c r="AA166">
        <f>AA$2*EXP(- AA$1 * ($B166*_c1+$C166*_c2+$D166*_c3+'Input spectra'!$Y165))</f>
        <v>1.5757249990065295E-2</v>
      </c>
      <c r="AB166">
        <f>AB$2*EXP(- AB$1 * ($B166*_c1+$C166*_c2+$D166*_c3+'Input spectra'!$Y165))</f>
        <v>1.5552594064869547E-2</v>
      </c>
      <c r="AC166">
        <f>AC$2*EXP(- AC$1 * ($B166*_c1+$C166*_c2+$D166*_c3+'Input spectra'!$Y165))</f>
        <v>1.5349421530431669E-2</v>
      </c>
      <c r="AD166">
        <f>AD$2*EXP(- AD$1 * ($B166*_c1+$C166*_c2+$D166*_c3+'Input spectra'!$Y165))</f>
        <v>1.5147723349276878E-2</v>
      </c>
      <c r="AE166">
        <f>AE$2*EXP(- AE$1 * ($B166*_c1+$C166*_c2+$D166*_c3+'Input spectra'!$Y165))</f>
        <v>1.4947490534506877E-2</v>
      </c>
      <c r="AF166">
        <f>AF$2*EXP(- AF$1 * ($B166*_c1+$C166*_c2+$D166*_c3+'Input spectra'!$Y165))</f>
        <v>1.4748714149530801E-2</v>
      </c>
      <c r="AG166">
        <f>AG$2*EXP(- AG$1 * ($B166*_c1+$C166*_c2+$D166*_c3+'Input spectra'!$Y165))</f>
        <v>1.4551385307797491E-2</v>
      </c>
      <c r="AH166">
        <f>AH$2*EXP(- AH$1 * ($B166*_c1+$C166*_c2+$D166*_c3+'Input spectra'!$Y165))</f>
        <v>1.4355495172529157E-2</v>
      </c>
      <c r="AI166">
        <f>AI$2*EXP(- AI$1 * ($B166*_c1+$C166*_c2+$D166*_c3+'Input spectra'!$Y165))</f>
        <v>1.4161034956456438E-2</v>
      </c>
      <c r="AJ166">
        <f>AJ$2*EXP(- AJ$1 * ($B166*_c1+$C166*_c2+$D166*_c3+'Input spectra'!$Y165))</f>
        <v>1.39679959215548E-2</v>
      </c>
      <c r="AK166">
        <f>AK$2*EXP(- AK$1 * ($B166*_c1+$C166*_c2+$D166*_c3+'Input spectra'!$Y165))</f>
        <v>1.3776369378782297E-2</v>
      </c>
      <c r="AL166">
        <f>AL$2*EXP(- AL$1 * ($B166*_c1+$C166*_c2+$D166*_c3+'Input spectra'!$Y165))</f>
        <v>1.3586146687818677E-2</v>
      </c>
      <c r="AM166">
        <f>AM$2*EXP(- AM$1 * ($B166*_c1+$C166*_c2+$D166*_c3+'Input spectra'!$Y165))</f>
        <v>1.3397319256805847E-2</v>
      </c>
      <c r="AN166">
        <f>AN$2*EXP(- AN$1 * ($B166*_c1+$C166*_c2+$D166*_c3+'Input spectra'!$Y165))</f>
        <v>1.3209878542089671E-2</v>
      </c>
      <c r="AO166">
        <f>AO$2*EXP(- AO$1 * ($B166*_c1+$C166*_c2+$D166*_c3+'Input spectra'!$Y165))</f>
        <v>1.3023816047963065E-2</v>
      </c>
      <c r="AP166">
        <f>AP$2*EXP(- AP$1 * ($B166*_c1+$C166*_c2+$D166*_c3+'Input spectra'!$Y165))</f>
        <v>1.2839123326410471E-2</v>
      </c>
      <c r="AQ166">
        <f>AQ$2*EXP(- AQ$1 * ($B166*_c1+$C166*_c2+$D166*_c3+'Input spectra'!$Y165))</f>
        <v>1.2655791976853608E-2</v>
      </c>
      <c r="AR166">
        <f>AR$2*EXP(- AR$1 * ($B166*_c1+$C166*_c2+$D166*_c3+'Input spectra'!$Y165))</f>
        <v>1.2473813645898528E-2</v>
      </c>
      <c r="AS166">
        <f>AS$2*EXP(- AS$1 * ($B166*_c1+$C166*_c2+$D166*_c3+'Input spectra'!$Y165))</f>
        <v>1.2293180027084015E-2</v>
      </c>
      <c r="AT166">
        <f>AT$2*EXP(- AT$1 * ($B166*_c1+$C166*_c2+$D166*_c3+'Input spectra'!$Y165))</f>
        <v>1.2113882860631241E-2</v>
      </c>
      <c r="AU166">
        <f>AU$2*EXP(- AU$1 * ($B166*_c1+$C166*_c2+$D166*_c3+'Input spectra'!$Y165))</f>
        <v>1.1935913933194724E-2</v>
      </c>
      <c r="AV166">
        <f>AV$2*EXP(- AV$1 * ($B166*_c1+$C166*_c2+$D166*_c3+'Input spectra'!$Y165))</f>
        <v>1.1759265077614588E-2</v>
      </c>
      <c r="AW166">
        <f>AW$2*EXP(- AW$1 * ($B166*_c1+$C166*_c2+$D166*_c3+'Input spectra'!$Y165))</f>
        <v>1.1583928172670064E-2</v>
      </c>
      <c r="AX166">
        <f>AX$2*EXP(- AX$1 * ($B166*_c1+$C166*_c2+$D166*_c3+'Input spectra'!$Y165))</f>
        <v>1.1409895142834303E-2</v>
      </c>
      <c r="AY166">
        <f>AY$2*EXP(- AY$1 * ($B166*_c1+$C166*_c2+$D166*_c3+'Input spectra'!$Y165))</f>
        <v>1.0143744606812303E-2</v>
      </c>
      <c r="AZ166">
        <f>AZ$2*EXP(- AZ$1 * ($B166*_c1+$C166*_c2+$D166*_c3+'Input spectra'!$Y165))</f>
        <v>8.6685238004803704E-3</v>
      </c>
      <c r="BA166">
        <f>BA$2*EXP(- BA$1 * ($B166*_c1+$C166*_c2+$D166*_c3+'Input spectra'!$Y165))</f>
        <v>7.8041757428326045E-3</v>
      </c>
      <c r="BB166">
        <f>BB$2*EXP(- BB$1 * ($B166*_c1+$C166*_c2+$D166*_c3+'Input spectra'!$Y165))</f>
        <v>7.1495831750784293E-3</v>
      </c>
      <c r="BC166">
        <f>BC$2*EXP(- BC$1 * ($B166*_c1+$C166*_c2+$D166*_c3+'Input spectra'!$Y165))</f>
        <v>6.6147805150245549E-3</v>
      </c>
      <c r="BD166">
        <f>BD$2*EXP(- BD$1 * ($B166*_c1+$C166*_c2+$D166*_c3+'Input spectra'!$Y165))</f>
        <v>6.1607790452223969E-3</v>
      </c>
      <c r="BE166">
        <f>BE$2*EXP(- BE$1 * ($B166*_c1+$C166*_c2+$D166*_c3+'Input spectra'!$Y165))</f>
        <v>5.7662196742370598E-3</v>
      </c>
      <c r="BF166">
        <f>BF$2*EXP(- BF$1 * ($B166*_c1+$C166*_c2+$D166*_c3+'Input spectra'!$Y165))</f>
        <v>5.4177897530108422E-3</v>
      </c>
      <c r="BG166">
        <f>BG$2*EXP(- BG$1 * ($B166*_c1+$C166*_c2+$D166*_c3+'Input spectra'!$Y165))</f>
        <v>5.1064771180346124E-3</v>
      </c>
      <c r="BH166">
        <f>BH$2*EXP(- BH$1 * ($B166*_c1+$C166*_c2+$D166*_c3+'Input spectra'!$Y165))</f>
        <v>4.8258196290913427E-3</v>
      </c>
      <c r="BI166">
        <f>BI$2*EXP(- BI$1 * ($B166*_c1+$C166*_c2+$D166*_c3+'Input spectra'!$Y165))</f>
        <v>4.5709834192816951E-3</v>
      </c>
      <c r="BJ166">
        <f>BJ$2*EXP(- BJ$1 * ($B166*_c1+$C166*_c2+$D166*_c3+'Input spectra'!$Y165))</f>
        <v>4.3382337419698045E-3</v>
      </c>
      <c r="BK166">
        <f>BK$2*EXP(- BK$1 * ($B166*_c1+$C166*_c2+$D166*_c3+'Input spectra'!$Y165))</f>
        <v>4.1246105789532247E-3</v>
      </c>
      <c r="BL166">
        <f>BL$2*EXP(- BL$1 * ($B166*_c1+$C166*_c2+$D166*_c3+'Input spectra'!$Y165))</f>
        <v>3.9277192153262469E-3</v>
      </c>
      <c r="BM166">
        <f>BM$2*EXP(- BM$1 * ($B166*_c1+$C166*_c2+$D166*_c3+'Input spectra'!$Y165))</f>
        <v>3.7455892563350748E-3</v>
      </c>
      <c r="BN166">
        <f>BN$2*EXP(- BN$1 * ($B166*_c1+$C166*_c2+$D166*_c3+'Input spectra'!$Y165))</f>
        <v>3.576576380214433E-3</v>
      </c>
      <c r="BO166">
        <f>BO$2*EXP(- BO$1 * ($B166*_c1+$C166*_c2+$D166*_c3+'Input spectra'!$Y165))</f>
        <v>3.4192918559374469E-3</v>
      </c>
      <c r="BP166">
        <f>BP$2*EXP(- BP$1 * ($B166*_c1+$C166*_c2+$D166*_c3+'Input spectra'!$Y165))</f>
        <v>3.2725507146360048E-3</v>
      </c>
      <c r="BQ166">
        <f>BQ$2*EXP(- BQ$1 * ($B166*_c1+$C166*_c2+$D166*_c3+'Input spectra'!$Y165))</f>
        <v>3.1353328186360745E-3</v>
      </c>
      <c r="BR166">
        <f>BR$2*EXP(- BR$1 * ($B166*_c1+$C166*_c2+$D166*_c3+'Input spectra'!$Y165))</f>
        <v>3.0067530729446521E-3</v>
      </c>
      <c r="BS166">
        <f>BS$2*EXP(- BS$1 * ($B166*_c1+$C166*_c2+$D166*_c3+'Input spectra'!$Y165))</f>
        <v>2.8860382599279642E-3</v>
      </c>
      <c r="BT166">
        <f>BT$2*EXP(- BT$1 * ($B166*_c1+$C166*_c2+$D166*_c3+'Input spectra'!$Y165))</f>
        <v>2.7725087650633425E-3</v>
      </c>
      <c r="BU166">
        <f>BU$2*EXP(- BU$1 * ($B166*_c1+$C166*_c2+$D166*_c3+'Input spectra'!$Y165))</f>
        <v>2.6655639766881276E-3</v>
      </c>
      <c r="BV166">
        <f>BV$2*EXP(- BV$1 * ($B166*_c1+$C166*_c2+$D166*_c3+'Input spectra'!$Y165))</f>
        <v>2.5646704878390081E-3</v>
      </c>
      <c r="BW166">
        <f>BW$2*EXP(- BW$1 * ($B166*_c1+$C166*_c2+$D166*_c3+'Input spectra'!$Y165))</f>
        <v>2.4693524646074655E-3</v>
      </c>
      <c r="BX166">
        <f>BX$2*EXP(- BX$1 * ($B166*_c1+$C166*_c2+$D166*_c3+'Input spectra'!$Y165))</f>
        <v>2.3791837103959382E-3</v>
      </c>
      <c r="BY166">
        <f>BY$2*EXP(- BY$1 * ($B166*_c1+$C166*_c2+$D166*_c3+'Input spectra'!$Y165))</f>
        <v>2.2937810726225936E-3</v>
      </c>
      <c r="BZ166">
        <f>BZ$2*EXP(- BZ$1 * ($B166*_c1+$C166*_c2+$D166*_c3+'Input spectra'!$Y165))</f>
        <v>2.2127989229654599E-3</v>
      </c>
      <c r="CA166">
        <f>CA$2*EXP(- CA$1 * ($B166*_c1+$C166*_c2+$D166*_c3+'Input spectra'!$Y165))</f>
        <v>2.1359245041286854E-3</v>
      </c>
      <c r="CB166">
        <f>CB$2*EXP(- CB$1 * ($B166*_c1+$C166*_c2+$D166*_c3+'Input spectra'!$Y165))</f>
        <v>2.0628739820265445E-3</v>
      </c>
      <c r="CC166">
        <f>CC$2*EXP(- CC$1 * ($B166*_c1+$C166*_c2+$D166*_c3+'Input spectra'!$Y165))</f>
        <v>1.9933890767568048E-3</v>
      </c>
      <c r="CD166">
        <f>CD$2*EXP(- CD$1 * ($B166*_c1+$C166*_c2+$D166*_c3+'Input spectra'!$Y165))</f>
        <v>1.9272341719149724E-3</v>
      </c>
      <c r="CE166">
        <f>CE$2*EXP(- CE$1 * ($B166*_c1+$C166*_c2+$D166*_c3+'Input spectra'!$Y165))</f>
        <v>1.8641938218884435E-3</v>
      </c>
      <c r="CF166">
        <f>CF$2*EXP(- CF$1 * ($B166*_c1+$C166*_c2+$D166*_c3+'Input spectra'!$Y165))</f>
        <v>1.8040705923314478E-3</v>
      </c>
      <c r="CG166">
        <f>CG$2*EXP(- CG$1 * ($B166*_c1+$C166*_c2+$D166*_c3+'Input spectra'!$Y165))</f>
        <v>1.7466831811858269E-3</v>
      </c>
      <c r="CH166">
        <f>CH$2*EXP(- CH$1 * ($B166*_c1+$C166*_c2+$D166*_c3+'Input spectra'!$Y165))</f>
        <v>1.6918647772005617E-3</v>
      </c>
      <c r="CI166">
        <f>CI$2*EXP(- CI$1 * ($B166*_c1+$C166*_c2+$D166*_c3+'Input spectra'!$Y165))</f>
        <v>1.6394616205193391E-3</v>
      </c>
      <c r="CJ166">
        <f>CJ$2*EXP(- CJ$1 * ($B166*_c1+$C166*_c2+$D166*_c3+'Input spectra'!$Y165))</f>
        <v>1.5893317359998095E-3</v>
      </c>
      <c r="CK166">
        <f>CK$2*EXP(- CK$1 * ($B166*_c1+$C166*_c2+$D166*_c3+'Input spectra'!$Y165))</f>
        <v>1.5413438148382558E-3</v>
      </c>
      <c r="CL166">
        <f>CL$2*EXP(- CL$1 * ($B166*_c1+$C166*_c2+$D166*_c3+'Input spectra'!$Y165))</f>
        <v>1.495376224054649E-3</v>
      </c>
      <c r="CM166">
        <f>CM$2*EXP(- CM$1 * ($B166*_c1+$C166*_c2+$D166*_c3+'Input spectra'!$Y165))</f>
        <v>1.4513161266408183E-3</v>
      </c>
      <c r="CN166">
        <f>CN$2*EXP(- CN$1 * ($B166*_c1+$C166*_c2+$D166*_c3+'Input spectra'!$Y165))</f>
        <v>1.4090586978389094E-3</v>
      </c>
      <c r="CO166">
        <f>CO$2*EXP(- CO$1 * ($B166*_c1+$C166*_c2+$D166*_c3+'Input spectra'!$Y165))</f>
        <v>1.3685064252150006E-3</v>
      </c>
      <c r="CP166">
        <f>CP$2*EXP(- CP$1 * ($B166*_c1+$C166*_c2+$D166*_c3+'Input spectra'!$Y165))</f>
        <v>1.3295684820146319E-3</v>
      </c>
      <c r="CQ166">
        <f>CQ$2*EXP(- CQ$1 * ($B166*_c1+$C166*_c2+$D166*_c3+'Input spectra'!$Y165))</f>
        <v>1.2921601648046264E-3</v>
      </c>
      <c r="CR166">
        <f>CR$2*EXP(- CR$1 * ($B166*_c1+$C166*_c2+$D166*_c3+'Input spectra'!$Y165))</f>
        <v>1.2562023876755333E-3</v>
      </c>
      <c r="CS166">
        <f>CS$2*EXP(- CS$1 * ($B166*_c1+$C166*_c2+$D166*_c3+'Input spectra'!$Y165))</f>
        <v>8.088491030525546E-4</v>
      </c>
      <c r="CT166">
        <f>CT$2*EXP(- CT$1 * ($B166*_c1+$C166*_c2+$D166*_c3+'Input spectra'!$Y165))</f>
        <v>5.2539891351636406E-4</v>
      </c>
      <c r="CU166">
        <f>CU$2*EXP(- CU$1 * ($B166*_c1+$C166*_c2+$D166*_c3+'Input spectra'!$Y165))</f>
        <v>3.6388584766890045E-4</v>
      </c>
      <c r="CV166">
        <f>CV$2*EXP(- CV$1 * ($B166*_c1+$C166*_c2+$D166*_c3+'Input spectra'!$Y165))</f>
        <v>2.531591337065617E-4</v>
      </c>
      <c r="CW166">
        <f>CW$2*EXP(- CW$1 * ($B166*_c1+$C166*_c2+$D166*_c3+'Input spectra'!$Y165))</f>
        <v>1.7287152501132104E-4</v>
      </c>
      <c r="CX166">
        <f>CX$2*EXP(- CX$1 * ($B166*_c1+$C166*_c2+$D166*_c3+'Input spectra'!$Y165))</f>
        <v>1.1364553532742422E-4</v>
      </c>
      <c r="CY166">
        <f>CY$2*EXP(- CY$1 * ($B166*_c1+$C166*_c2+$D166*_c3+'Input spectra'!$Y165))</f>
        <v>7.0189018532384884E-5</v>
      </c>
      <c r="CZ166">
        <f>CZ$2*EXP(- CZ$1 * ($B166*_c1+$C166*_c2+$D166*_c3+'Input spectra'!$Y165))</f>
        <v>3.9142799589586063E-5</v>
      </c>
      <c r="DA166">
        <f>DA$2*EXP(- DA$1 * ($B166*_c1+$C166*_c2+$D166*_c3+'Input spectra'!$Y165))</f>
        <v>1.8202307427567516E-5</v>
      </c>
      <c r="DB166">
        <f>DB$2*EXP(- DB$1 * ($B166*_c1+$C166*_c2+$D166*_c3+'Input spectra'!$Y165))</f>
        <v>5.6963976301307703E-6</v>
      </c>
      <c r="DC166">
        <f>DC$2*EXP(- DC$1 * ($B166*_c1+$C166*_c2+$D166*_c3+'Input spectra'!$Y165))</f>
        <v>3.6186894104617464E-7</v>
      </c>
      <c r="DD166">
        <f>DD$2*EXP(- DD$1 * ($B166*_c1+$C166*_c2+$D166*_c3+'Input spectra'!$Y165))</f>
        <v>0</v>
      </c>
      <c r="DE166">
        <f>DE$2*EXP(- DE$1 * ($B166*_c1+$C166*_c2+$D166*_c3+'Input spectra'!$Y165))</f>
        <v>0</v>
      </c>
      <c r="DF166">
        <f>DF$2*EXP(- DF$1 * ($B166*_c1+$C166*_c2+$D166*_c3+'Input spectra'!$Y165))</f>
        <v>0</v>
      </c>
      <c r="DG166">
        <f>DG$2*EXP(- DG$1 * ($B166*_c1+$C166*_c2+$D166*_c3+'Input spectra'!$Y165))</f>
        <v>0</v>
      </c>
      <c r="DH166">
        <f>DH$2*EXP(- DH$1 * ($B166*_c1+$C166*_c2+$D166*_c3+'Input spectra'!$Y165))</f>
        <v>0</v>
      </c>
      <c r="DI166">
        <f>DI$2*EXP(- DI$1 * ($B166*_c1+$C166*_c2+$D166*_c3+'Input spectra'!$Y165))</f>
        <v>0</v>
      </c>
      <c r="DJ166">
        <f>DJ$2*EXP(- DJ$1 * ($B166*_c1+$C166*_c2+$D166*_c3+'Input spectra'!$Y165))</f>
        <v>0</v>
      </c>
      <c r="DK166">
        <f>DK$2*EXP(- DK$1 * ($B166*_c1+$C166*_c2+$D166*_c3+'Input spectra'!$Y165))</f>
        <v>0</v>
      </c>
      <c r="DL166">
        <f>DL$2*EXP(- DL$1 * ($B166*_c1+$C166*_c2+$D166*_c3+'Input spectra'!$Y165))</f>
        <v>0</v>
      </c>
      <c r="DM166">
        <f>DM$2*EXP(- DM$1 * ($B166*_c1+$C166*_c2+$D166*_c3+'Input spectra'!$Y165))</f>
        <v>0</v>
      </c>
      <c r="DN166">
        <f>DN$2*EXP(- DN$1 * ($B166*_c1+$C166*_c2+$D166*_c3+'Input spectra'!$Y165))</f>
        <v>0</v>
      </c>
      <c r="DO166">
        <f>DO$2*EXP(- DO$1 * ($B166*_c1+$C166*_c2+$D166*_c3+'Input spectra'!$Y165))</f>
        <v>0</v>
      </c>
      <c r="DP166">
        <f>DP$2*EXP(- DP$1 * ($B166*_c1+$C166*_c2+$D166*_c3+'Input spectra'!$Y165))</f>
        <v>0</v>
      </c>
      <c r="DQ166">
        <f>DQ$2*EXP(- DQ$1 * ($B166*_c1+$C166*_c2+$D166*_c3+'Input spectra'!$Y165))</f>
        <v>0</v>
      </c>
      <c r="DR166">
        <f>DR$2*EXP(- DR$1 * ($B166*_c1+$C166*_c2+$D166*_c3+'Input spectra'!$Y165))</f>
        <v>0</v>
      </c>
      <c r="DS166">
        <f>DS$2*EXP(- DS$1 * ($B166*_c1+$C166*_c2+$D166*_c3+'Input spectra'!$Y165))</f>
        <v>0</v>
      </c>
      <c r="DT166">
        <f>DT$2*EXP(- DT$1 * ($B166*_c1+$C166*_c2+$D166*_c3+'Input spectra'!$Y165))</f>
        <v>0</v>
      </c>
      <c r="DU166">
        <f>DU$2*EXP(- DU$1 * ($B166*_c1+$C166*_c2+$D166*_c3+'Input spectra'!$Y165))</f>
        <v>0</v>
      </c>
      <c r="DV166">
        <f>DV$2*EXP(- DV$1 * ($B166*_c1+$C166*_c2+$D166*_c3+'Input spectra'!$Y165))</f>
        <v>0</v>
      </c>
      <c r="DW166">
        <f>DW$2*EXP(- DW$1 * ($B166*_c1+$C166*_c2+$D166*_c3+'Input spectra'!$Y165))</f>
        <v>0</v>
      </c>
      <c r="DX166">
        <f>DX$2*EXP(- DX$1 * ($B166*_c1+$C166*_c2+$D166*_c3+'Input spectra'!$Y165))</f>
        <v>0</v>
      </c>
      <c r="DY166">
        <f>DY$2*EXP(- DY$1 * ($B166*_c1+$C166*_c2+$D166*_c3+'Input spectra'!$Y165))</f>
        <v>0</v>
      </c>
      <c r="DZ166">
        <f>DZ$2*EXP(- DZ$1 * ($B166*_c1+$C166*_c2+$D166*_c3+'Input spectra'!$Y165))</f>
        <v>0</v>
      </c>
      <c r="EA166">
        <f>EA$2*EXP(- EA$1 * ($B166*_c1+$C166*_c2+$D166*_c3+'Input spectra'!$Y165))</f>
        <v>0</v>
      </c>
      <c r="EB166">
        <f>EB$2*EXP(- EB$1 * ($B166*_c1+$C166*_c2+$D166*_c3+'Input spectra'!$Y165))</f>
        <v>0</v>
      </c>
      <c r="EC166">
        <f>EC$2*EXP(- EC$1 * ($B166*_c1+$C166*_c2+$D166*_c3+'Input spectra'!$Y165))</f>
        <v>0</v>
      </c>
      <c r="ED166">
        <f>ED$2*EXP(- ED$1 * ($B166*_c1+$C166*_c2+$D166*_c3+'Input spectra'!$Y165))</f>
        <v>0</v>
      </c>
      <c r="EE166">
        <f>EE$2*EXP(- EE$1 * ($B166*_c1+$C166*_c2+$D166*_c3+'Input spectra'!$Y165))</f>
        <v>0</v>
      </c>
      <c r="EF166">
        <f>EF$2*EXP(- EF$1 * ($B166*_c1+$C166*_c2+$D166*_c3+'Input spectra'!$Y165))</f>
        <v>0</v>
      </c>
      <c r="EG166">
        <f>EG$2*EXP(- EG$1 * ($B166*_c1+$C166*_c2+$D166*_c3+'Input spectra'!$Y165))</f>
        <v>0</v>
      </c>
      <c r="EH166">
        <f>EH$2*EXP(- EH$1 * ($B166*_c1+$C166*_c2+$D166*_c3+'Input spectra'!$Y165))</f>
        <v>0</v>
      </c>
      <c r="EI166">
        <f>EI$2*EXP(- EI$1 * ($B166*_c1+$C166*_c2+$D166*_c3+'Input spectra'!$Y165))</f>
        <v>0</v>
      </c>
      <c r="EJ166">
        <f>EJ$2*EXP(- EJ$1 * ($B166*_c1+$C166*_c2+$D166*_c3+'Input spectra'!$Y165))</f>
        <v>0</v>
      </c>
      <c r="EK166">
        <f>EK$2*EXP(- EK$1 * ($B166*_c1+$C166*_c2+$D166*_c3+'Input spectra'!$Y165))</f>
        <v>0</v>
      </c>
      <c r="EL166">
        <f>EL$2*EXP(- EL$1 * ($B166*_c1+$C166*_c2+$D166*_c3+'Input spectra'!$Y165))</f>
        <v>0</v>
      </c>
      <c r="EM166">
        <f>EM$2*EXP(- EM$1 * ($B166*_c1+$C166*_c2+$D166*_c3+'Input spectra'!$Y165))</f>
        <v>0</v>
      </c>
      <c r="EN166">
        <f>EN$2*EXP(- EN$1 * ($B166*_c1+$C166*_c2+$D166*_c3+'Input spectra'!$Y165))</f>
        <v>0</v>
      </c>
      <c r="EO166">
        <f>EO$2*EXP(- EO$1 * ($B166*_c1+$C166*_c2+$D166*_c3+'Input spectra'!$Y165))</f>
        <v>0</v>
      </c>
      <c r="EP166">
        <f>EP$2*EXP(- EP$1 * ($B166*_c1+$C166*_c2+$D166*_c3+'Input spectra'!$Y165))</f>
        <v>0</v>
      </c>
      <c r="EQ166">
        <f>EQ$2*EXP(- EQ$1 * ($B166*_c1+$C166*_c2+$D166*_c3+'Input spectra'!$Y165))</f>
        <v>0</v>
      </c>
      <c r="ER166">
        <f>ER$2*EXP(- ER$1 * ($B166*_c1+$C166*_c2+$D166*_c3+'Input spectra'!$Y165))</f>
        <v>0</v>
      </c>
      <c r="ES166">
        <f>ES$2*EXP(- ES$1 * ($B166*_c1+$C166*_c2+$D166*_c3+'Input spectra'!$Y165))</f>
        <v>0</v>
      </c>
      <c r="ET166">
        <f>ET$2*EXP(- ET$1 * ($B166*_c1+$C166*_c2+$D166*_c3+'Input spectra'!$Y165))</f>
        <v>0</v>
      </c>
      <c r="EU166">
        <f>EU$2*EXP(- EU$1 * ($B166*_c1+$C166*_c2+$D166*_c3+'Input spectra'!$Y165))</f>
        <v>0</v>
      </c>
      <c r="EV166">
        <f>EV$2*EXP(- EV$1 * ($B166*_c1+$C166*_c2+$D166*_c3+'Input spectra'!$Y165))</f>
        <v>0</v>
      </c>
      <c r="EW166">
        <f>EW$2*EXP(- EW$1 * ($B166*_c1+$C166*_c2+$D166*_c3+'Input spectra'!$Y165))</f>
        <v>0</v>
      </c>
      <c r="EX166">
        <f>EX$2*EXP(- EX$1 * ($B166*_c1+$C166*_c2+$D166*_c3+'Input spectra'!$Y165))</f>
        <v>0</v>
      </c>
      <c r="EY166">
        <f>EY$2*EXP(- EY$1 * ($B166*_c1+$C166*_c2+$D166*_c3+'Input spectra'!$Y165))</f>
        <v>0</v>
      </c>
      <c r="FA166">
        <f t="shared" si="2"/>
        <v>0.88314438711692689</v>
      </c>
      <c r="FD166">
        <f>(1-EXP(-($B166*_c1+$C166*_c2+$D166*_c3+'Input spectra'!$Y165)*_t))/2</f>
        <v>1.0790283288785618E-2</v>
      </c>
      <c r="FE166">
        <f>LN(1-FD166)/(-($B166*_c1+$C166*_c2+$D166*_c3+'Input spectra'!$Y165))</f>
        <v>0.24863647501926556</v>
      </c>
    </row>
    <row r="167" spans="1:161" x14ac:dyDescent="0.25">
      <c r="A167">
        <v>1100</v>
      </c>
      <c r="B167">
        <f>'Input spectra'!B166</f>
        <v>0</v>
      </c>
      <c r="C167">
        <f>'Input spectra'!D166</f>
        <v>0</v>
      </c>
      <c r="D167">
        <f>'Input spectra'!F166</f>
        <v>0</v>
      </c>
      <c r="E167">
        <f>E$2*EXP(- E$1 * ($B167*_c1+$C167*_c2+$D167*_c3+'Input spectra'!$Y166))</f>
        <v>2.0653927966864227E-2</v>
      </c>
      <c r="F167">
        <f>F$2*EXP(- F$1 * ($B167*_c1+$C167*_c2+$D167*_c3+'Input spectra'!$Y166))</f>
        <v>2.041435231032478E-2</v>
      </c>
      <c r="G167">
        <f>G$2*EXP(- G$1 * ($B167*_c1+$C167*_c2+$D167*_c3+'Input spectra'!$Y166))</f>
        <v>2.0176469728323179E-2</v>
      </c>
      <c r="H167">
        <f>H$2*EXP(- H$1 * ($B167*_c1+$C167*_c2+$D167*_c3+'Input spectra'!$Y166))</f>
        <v>1.9940270026262759E-2</v>
      </c>
      <c r="I167">
        <f>I$2*EXP(- I$1 * ($B167*_c1+$C167*_c2+$D167*_c3+'Input spectra'!$Y166))</f>
        <v>1.9705743066194884E-2</v>
      </c>
      <c r="J167">
        <f>J$2*EXP(- J$1 * ($B167*_c1+$C167*_c2+$D167*_c3+'Input spectra'!$Y166))</f>
        <v>1.947287876651908E-2</v>
      </c>
      <c r="K167">
        <f>K$2*EXP(- K$1 * ($B167*_c1+$C167*_c2+$D167*_c3+'Input spectra'!$Y166))</f>
        <v>1.9241667101684658E-2</v>
      </c>
      <c r="L167">
        <f>L$2*EXP(- L$1 * ($B167*_c1+$C167*_c2+$D167*_c3+'Input spectra'!$Y166))</f>
        <v>1.9012098101893866E-2</v>
      </c>
      <c r="M167">
        <f>M$2*EXP(- M$1 * ($B167*_c1+$C167*_c2+$D167*_c3+'Input spectra'!$Y166))</f>
        <v>1.8784161852806618E-2</v>
      </c>
      <c r="N167">
        <f>N$2*EXP(- N$1 * ($B167*_c1+$C167*_c2+$D167*_c3+'Input spectra'!$Y166))</f>
        <v>1.8557848495246668E-2</v>
      </c>
      <c r="O167">
        <f>O$2*EXP(- O$1 * ($B167*_c1+$C167*_c2+$D167*_c3+'Input spectra'!$Y166))</f>
        <v>1.8333148224909338E-2</v>
      </c>
      <c r="P167">
        <f>P$2*EXP(- P$1 * ($B167*_c1+$C167*_c2+$D167*_c3+'Input spectra'!$Y166))</f>
        <v>1.811005129207071E-2</v>
      </c>
      <c r="Q167">
        <f>Q$2*EXP(- Q$1 * ($B167*_c1+$C167*_c2+$D167*_c3+'Input spectra'!$Y166))</f>
        <v>1.7888548001298358E-2</v>
      </c>
      <c r="R167">
        <f>R$2*EXP(- R$1 * ($B167*_c1+$C167*_c2+$D167*_c3+'Input spectra'!$Y166))</f>
        <v>1.7668628711163509E-2</v>
      </c>
      <c r="S167">
        <f>S$2*EXP(- S$1 * ($B167*_c1+$C167*_c2+$D167*_c3+'Input spectra'!$Y166))</f>
        <v>1.7450283833954708E-2</v>
      </c>
      <c r="T167">
        <f>T$2*EXP(- T$1 * ($B167*_c1+$C167*_c2+$D167*_c3+'Input spectra'!$Y166))</f>
        <v>1.7233503835392964E-2</v>
      </c>
      <c r="U167">
        <f>U$2*EXP(- U$1 * ($B167*_c1+$C167*_c2+$D167*_c3+'Input spectra'!$Y166))</f>
        <v>1.701827923434833E-2</v>
      </c>
      <c r="V167">
        <f>V$2*EXP(- V$1 * ($B167*_c1+$C167*_c2+$D167*_c3+'Input spectra'!$Y166))</f>
        <v>1.6804600602557944E-2</v>
      </c>
      <c r="W167">
        <f>W$2*EXP(- W$1 * ($B167*_c1+$C167*_c2+$D167*_c3+'Input spectra'!$Y166))</f>
        <v>1.6592458564345554E-2</v>
      </c>
      <c r="X167">
        <f>X$2*EXP(- X$1 * ($B167*_c1+$C167*_c2+$D167*_c3+'Input spectra'!$Y166))</f>
        <v>1.6381843796342412E-2</v>
      </c>
      <c r="Y167">
        <f>Y$2*EXP(- Y$1 * ($B167*_c1+$C167*_c2+$D167*_c3+'Input spectra'!$Y166))</f>
        <v>1.617274702720968E-2</v>
      </c>
      <c r="Z167">
        <f>Z$2*EXP(- Z$1 * ($B167*_c1+$C167*_c2+$D167*_c3+'Input spectra'!$Y166))</f>
        <v>1.5965159037362193E-2</v>
      </c>
      <c r="AA167">
        <f>AA$2*EXP(- AA$1 * ($B167*_c1+$C167*_c2+$D167*_c3+'Input spectra'!$Y166))</f>
        <v>1.5759070658693693E-2</v>
      </c>
      <c r="AB167">
        <f>AB$2*EXP(- AB$1 * ($B167*_c1+$C167*_c2+$D167*_c3+'Input spectra'!$Y166))</f>
        <v>1.555447277430342E-2</v>
      </c>
      <c r="AC167">
        <f>AC$2*EXP(- AC$1 * ($B167*_c1+$C167*_c2+$D167*_c3+'Input spectra'!$Y166))</f>
        <v>1.5351356318224178E-2</v>
      </c>
      <c r="AD167">
        <f>AD$2*EXP(- AD$1 * ($B167*_c1+$C167*_c2+$D167*_c3+'Input spectra'!$Y166))</f>
        <v>1.5149712275151737E-2</v>
      </c>
      <c r="AE167">
        <f>AE$2*EXP(- AE$1 * ($B167*_c1+$C167*_c2+$D167*_c3+'Input spectra'!$Y166))</f>
        <v>1.4949531680175635E-2</v>
      </c>
      <c r="AF167">
        <f>AF$2*EXP(- AF$1 * ($B167*_c1+$C167*_c2+$D167*_c3+'Input spectra'!$Y166))</f>
        <v>1.4750805618511408E-2</v>
      </c>
      <c r="AG167">
        <f>AG$2*EXP(- AG$1 * ($B167*_c1+$C167*_c2+$D167*_c3+'Input spectra'!$Y166))</f>
        <v>1.4553525225234131E-2</v>
      </c>
      <c r="AH167">
        <f>AH$2*EXP(- AH$1 * ($B167*_c1+$C167*_c2+$D167*_c3+'Input spectra'!$Y166))</f>
        <v>1.4357681685013376E-2</v>
      </c>
      <c r="AI167">
        <f>AI$2*EXP(- AI$1 * ($B167*_c1+$C167*_c2+$D167*_c3+'Input spectra'!$Y166))</f>
        <v>1.4163266231849514E-2</v>
      </c>
      <c r="AJ167">
        <f>AJ$2*EXP(- AJ$1 * ($B167*_c1+$C167*_c2+$D167*_c3+'Input spectra'!$Y166))</f>
        <v>1.3970270148811378E-2</v>
      </c>
      <c r="AK167">
        <f>AK$2*EXP(- AK$1 * ($B167*_c1+$C167*_c2+$D167*_c3+'Input spectra'!$Y166))</f>
        <v>1.3778684767775266E-2</v>
      </c>
      <c r="AL167">
        <f>AL$2*EXP(- AL$1 * ($B167*_c1+$C167*_c2+$D167*_c3+'Input spectra'!$Y166))</f>
        <v>1.3588501469165289E-2</v>
      </c>
      <c r="AM167">
        <f>AM$2*EXP(- AM$1 * ($B167*_c1+$C167*_c2+$D167*_c3+'Input spectra'!$Y166))</f>
        <v>1.3399711681695074E-2</v>
      </c>
      <c r="AN167">
        <f>AN$2*EXP(- AN$1 * ($B167*_c1+$C167*_c2+$D167*_c3+'Input spectra'!$Y166))</f>
        <v>1.3212306882110763E-2</v>
      </c>
      <c r="AO167">
        <f>AO$2*EXP(- AO$1 * ($B167*_c1+$C167*_c2+$D167*_c3+'Input spectra'!$Y166))</f>
        <v>1.302627859493535E-2</v>
      </c>
      <c r="AP167">
        <f>AP$2*EXP(- AP$1 * ($B167*_c1+$C167*_c2+$D167*_c3+'Input spectra'!$Y166))</f>
        <v>1.2841618392214342E-2</v>
      </c>
      <c r="AQ167">
        <f>AQ$2*EXP(- AQ$1 * ($B167*_c1+$C167*_c2+$D167*_c3+'Input spectra'!$Y166))</f>
        <v>1.2658317893262721E-2</v>
      </c>
      <c r="AR167">
        <f>AR$2*EXP(- AR$1 * ($B167*_c1+$C167*_c2+$D167*_c3+'Input spectra'!$Y166))</f>
        <v>1.2476368764413189E-2</v>
      </c>
      <c r="AS167">
        <f>AS$2*EXP(- AS$1 * ($B167*_c1+$C167*_c2+$D167*_c3+'Input spectra'!$Y166))</f>
        <v>1.229576271876574E-2</v>
      </c>
      <c r="AT167">
        <f>AT$2*EXP(- AT$1 * ($B167*_c1+$C167*_c2+$D167*_c3+'Input spectra'!$Y166))</f>
        <v>1.2116491515938516E-2</v>
      </c>
      <c r="AU167">
        <f>AU$2*EXP(- AU$1 * ($B167*_c1+$C167*_c2+$D167*_c3+'Input spectra'!$Y166))</f>
        <v>1.1938546961819908E-2</v>
      </c>
      <c r="AV167">
        <f>AV$2*EXP(- AV$1 * ($B167*_c1+$C167*_c2+$D167*_c3+'Input spectra'!$Y166))</f>
        <v>1.1761920908321996E-2</v>
      </c>
      <c r="AW167">
        <f>AW$2*EXP(- AW$1 * ($B167*_c1+$C167*_c2+$D167*_c3+'Input spectra'!$Y166))</f>
        <v>1.1586605253135195E-2</v>
      </c>
      <c r="AX167">
        <f>AX$2*EXP(- AX$1 * ($B167*_c1+$C167*_c2+$D167*_c3+'Input spectra'!$Y166))</f>
        <v>1.1412591939484219E-2</v>
      </c>
      <c r="AY167">
        <f>AY$2*EXP(- AY$1 * ($B167*_c1+$C167*_c2+$D167*_c3+'Input spectra'!$Y166))</f>
        <v>1.0146195426223262E-2</v>
      </c>
      <c r="AZ167">
        <f>AZ$2*EXP(- AZ$1 * ($B167*_c1+$C167*_c2+$D167*_c3+'Input spectra'!$Y166))</f>
        <v>8.6706637292510522E-3</v>
      </c>
      <c r="BA167">
        <f>BA$2*EXP(- BA$1 * ($B167*_c1+$C167*_c2+$D167*_c3+'Input spectra'!$Y166))</f>
        <v>7.8061432926279806E-3</v>
      </c>
      <c r="BB167">
        <f>BB$2*EXP(- BB$1 * ($B167*_c1+$C167*_c2+$D167*_c3+'Input spectra'!$Y166))</f>
        <v>7.1514232495396421E-3</v>
      </c>
      <c r="BC167">
        <f>BC$2*EXP(- BC$1 * ($B167*_c1+$C167*_c2+$D167*_c3+'Input spectra'!$Y166))</f>
        <v>6.6165176964536089E-3</v>
      </c>
      <c r="BD167">
        <f>BD$2*EXP(- BD$1 * ($B167*_c1+$C167*_c2+$D167*_c3+'Input spectra'!$Y166))</f>
        <v>6.1624293596064354E-3</v>
      </c>
      <c r="BE167">
        <f>BE$2*EXP(- BE$1 * ($B167*_c1+$C167*_c2+$D167*_c3+'Input spectra'!$Y166))</f>
        <v>5.7677945871480668E-3</v>
      </c>
      <c r="BF167">
        <f>BF$2*EXP(- BF$1 * ($B167*_c1+$C167*_c2+$D167*_c3+'Input spectra'!$Y166))</f>
        <v>5.4192979607799964E-3</v>
      </c>
      <c r="BG167">
        <f>BG$2*EXP(- BG$1 * ($B167*_c1+$C167*_c2+$D167*_c3+'Input spectra'!$Y166))</f>
        <v>5.107925487788839E-3</v>
      </c>
      <c r="BH167">
        <f>BH$2*EXP(- BH$1 * ($B167*_c1+$C167*_c2+$D167*_c3+'Input spectra'!$Y166))</f>
        <v>4.8272137460576153E-3</v>
      </c>
      <c r="BI167">
        <f>BI$2*EXP(- BI$1 * ($B167*_c1+$C167*_c2+$D167*_c3+'Input spectra'!$Y166))</f>
        <v>4.5723279299447238E-3</v>
      </c>
      <c r="BJ167">
        <f>BJ$2*EXP(- BJ$1 * ($B167*_c1+$C167*_c2+$D167*_c3+'Input spectra'!$Y166))</f>
        <v>4.3395325815718663E-3</v>
      </c>
      <c r="BK167">
        <f>BK$2*EXP(- BK$1 * ($B167*_c1+$C167*_c2+$D167*_c3+'Input spectra'!$Y166))</f>
        <v>4.1258671290378213E-3</v>
      </c>
      <c r="BL167">
        <f>BL$2*EXP(- BL$1 * ($B167*_c1+$C167*_c2+$D167*_c3+'Input spectra'!$Y166))</f>
        <v>3.9289364167294115E-3</v>
      </c>
      <c r="BM167">
        <f>BM$2*EXP(- BM$1 * ($B167*_c1+$C167*_c2+$D167*_c3+'Input spectra'!$Y166))</f>
        <v>3.7467696925932515E-3</v>
      </c>
      <c r="BN167">
        <f>BN$2*EXP(- BN$1 * ($B167*_c1+$C167*_c2+$D167*_c3+'Input spectra'!$Y166))</f>
        <v>3.5777223406382361E-3</v>
      </c>
      <c r="BO167">
        <f>BO$2*EXP(- BO$1 * ($B167*_c1+$C167*_c2+$D167*_c3+'Input spectra'!$Y166))</f>
        <v>3.4204053842965959E-3</v>
      </c>
      <c r="BP167">
        <f>BP$2*EXP(- BP$1 * ($B167*_c1+$C167*_c2+$D167*_c3+'Input spectra'!$Y166))</f>
        <v>3.2736336474066814E-3</v>
      </c>
      <c r="BQ167">
        <f>BQ$2*EXP(- BQ$1 * ($B167*_c1+$C167*_c2+$D167*_c3+'Input spectra'!$Y166))</f>
        <v>3.1363868155128813E-3</v>
      </c>
      <c r="BR167">
        <f>BR$2*EXP(- BR$1 * ($B167*_c1+$C167*_c2+$D167*_c3+'Input spectra'!$Y166))</f>
        <v>3.0077796415115335E-3</v>
      </c>
      <c r="BS167">
        <f>BS$2*EXP(- BS$1 * ($B167*_c1+$C167*_c2+$D167*_c3+'Input spectra'!$Y166))</f>
        <v>2.887038775845284E-3</v>
      </c>
      <c r="BT167">
        <f>BT$2*EXP(- BT$1 * ($B167*_c1+$C167*_c2+$D167*_c3+'Input spectra'!$Y166))</f>
        <v>2.773484488762269E-3</v>
      </c>
      <c r="BU167">
        <f>BU$2*EXP(- BU$1 * ($B167*_c1+$C167*_c2+$D167*_c3+'Input spectra'!$Y166))</f>
        <v>2.666516067308629E-3</v>
      </c>
      <c r="BV167">
        <f>BV$2*EXP(- BV$1 * ($B167*_c1+$C167*_c2+$D167*_c3+'Input spectra'!$Y166))</f>
        <v>2.5656000149668493E-3</v>
      </c>
      <c r="BW167">
        <f>BW$2*EXP(- BW$1 * ($B167*_c1+$C167*_c2+$D167*_c3+'Input spectra'!$Y166))</f>
        <v>2.4702604182349347E-3</v>
      </c>
      <c r="BX167">
        <f>BX$2*EXP(- BX$1 * ($B167*_c1+$C167*_c2+$D167*_c3+'Input spectra'!$Y166))</f>
        <v>2.3800710094352088E-3</v>
      </c>
      <c r="BY167">
        <f>BY$2*EXP(- BY$1 * ($B167*_c1+$C167*_c2+$D167*_c3+'Input spectra'!$Y166))</f>
        <v>2.2946485722292855E-3</v>
      </c>
      <c r="BZ167">
        <f>BZ$2*EXP(- BZ$1 * ($B167*_c1+$C167*_c2+$D167*_c3+'Input spectra'!$Y166))</f>
        <v>2.2136474208762466E-3</v>
      </c>
      <c r="CA167">
        <f>CA$2*EXP(- CA$1 * ($B167*_c1+$C167*_c2+$D167*_c3+'Input spectra'!$Y166))</f>
        <v>2.136754746175782E-3</v>
      </c>
      <c r="CB167">
        <f>CB$2*EXP(- CB$1 * ($B167*_c1+$C167*_c2+$D167*_c3+'Input spectra'!$Y166))</f>
        <v>2.0636866669603154E-3</v>
      </c>
      <c r="CC167">
        <f>CC$2*EXP(- CC$1 * ($B167*_c1+$C167*_c2+$D167*_c3+'Input spectra'!$Y166))</f>
        <v>1.9941848604831162E-3</v>
      </c>
      <c r="CD167">
        <f>CD$2*EXP(- CD$1 * ($B167*_c1+$C167*_c2+$D167*_c3+'Input spectra'!$Y166))</f>
        <v>1.9280136712345746E-3</v>
      </c>
      <c r="CE167">
        <f>CE$2*EXP(- CE$1 * ($B167*_c1+$C167*_c2+$D167*_c3+'Input spectra'!$Y166))</f>
        <v>1.8649576178103265E-3</v>
      </c>
      <c r="CF167">
        <f>CF$2*EXP(- CF$1 * ($B167*_c1+$C167*_c2+$D167*_c3+'Input spectra'!$Y166))</f>
        <v>1.8048192330198667E-3</v>
      </c>
      <c r="CG167">
        <f>CG$2*EXP(- CG$1 * ($B167*_c1+$C167*_c2+$D167*_c3+'Input spectra'!$Y166))</f>
        <v>1.7474171845908149E-3</v>
      </c>
      <c r="CH167">
        <f>CH$2*EXP(- CH$1 * ($B167*_c1+$C167*_c2+$D167*_c3+'Input spectra'!$Y166))</f>
        <v>1.6925846334137652E-3</v>
      </c>
      <c r="CI167">
        <f>CI$2*EXP(- CI$1 * ($B167*_c1+$C167*_c2+$D167*_c3+'Input spectra'!$Y166))</f>
        <v>1.6401677938904697E-3</v>
      </c>
      <c r="CJ167">
        <f>CJ$2*EXP(- CJ$1 * ($B167*_c1+$C167*_c2+$D167*_c3+'Input spectra'!$Y166))</f>
        <v>1.5900246670436497E-3</v>
      </c>
      <c r="CK167">
        <f>CK$2*EXP(- CK$1 * ($B167*_c1+$C167*_c2+$D167*_c3+'Input spectra'!$Y166))</f>
        <v>1.5420239219577341E-3</v>
      </c>
      <c r="CL167">
        <f>CL$2*EXP(- CL$1 * ($B167*_c1+$C167*_c2+$D167*_c3+'Input spectra'!$Y166))</f>
        <v>1.4960439051018252E-3</v>
      </c>
      <c r="CM167">
        <f>CM$2*EXP(- CM$1 * ($B167*_c1+$C167*_c2+$D167*_c3+'Input spectra'!$Y166))</f>
        <v>1.4519717603345425E-3</v>
      </c>
      <c r="CN167">
        <f>CN$2*EXP(- CN$1 * ($B167*_c1+$C167*_c2+$D167*_c3+'Input spectra'!$Y166))</f>
        <v>1.4097026450553614E-3</v>
      </c>
      <c r="CO167">
        <f>CO$2*EXP(- CO$1 * ($B167*_c1+$C167*_c2+$D167*_c3+'Input spectra'!$Y166))</f>
        <v>1.3691390301651361E-3</v>
      </c>
      <c r="CP167">
        <f>CP$2*EXP(- CP$1 * ($B167*_c1+$C167*_c2+$D167*_c3+'Input spectra'!$Y166))</f>
        <v>1.3301900733207368E-3</v>
      </c>
      <c r="CQ167">
        <f>CQ$2*EXP(- CQ$1 * ($B167*_c1+$C167*_c2+$D167*_c3+'Input spectra'!$Y166))</f>
        <v>1.2927710564866212E-3</v>
      </c>
      <c r="CR167">
        <f>CR$2*EXP(- CR$1 * ($B167*_c1+$C167*_c2+$D167*_c3+'Input spectra'!$Y166))</f>
        <v>1.2568028800563323E-3</v>
      </c>
      <c r="CS167">
        <f>CS$2*EXP(- CS$1 * ($B167*_c1+$C167*_c2+$D167*_c3+'Input spectra'!$Y166))</f>
        <v>8.0924000062244711E-4</v>
      </c>
      <c r="CT167">
        <f>CT$2*EXP(- CT$1 * ($B167*_c1+$C167*_c2+$D167*_c3+'Input spectra'!$Y166))</f>
        <v>5.2565558693462295E-4</v>
      </c>
      <c r="CU167">
        <f>CU$2*EXP(- CU$1 * ($B167*_c1+$C167*_c2+$D167*_c3+'Input spectra'!$Y166))</f>
        <v>3.6406552899112765E-4</v>
      </c>
      <c r="CV167">
        <f>CV$2*EXP(- CV$1 * ($B167*_c1+$C167*_c2+$D167*_c3+'Input spectra'!$Y166))</f>
        <v>2.5328547003827361E-4</v>
      </c>
      <c r="CW167">
        <f>CW$2*EXP(- CW$1 * ($B167*_c1+$C167*_c2+$D167*_c3+'Input spectra'!$Y166))</f>
        <v>1.7295870300967225E-4</v>
      </c>
      <c r="CX167">
        <f>CX$2*EXP(- CX$1 * ($B167*_c1+$C167*_c2+$D167*_c3+'Input spectra'!$Y166))</f>
        <v>1.1370344317871252E-4</v>
      </c>
      <c r="CY167">
        <f>CY$2*EXP(- CY$1 * ($B167*_c1+$C167*_c2+$D167*_c3+'Input spectra'!$Y166))</f>
        <v>7.0225152006806542E-5</v>
      </c>
      <c r="CZ167">
        <f>CZ$2*EXP(- CZ$1 * ($B167*_c1+$C167*_c2+$D167*_c3+'Input spectra'!$Y166))</f>
        <v>3.9163156070261618E-5</v>
      </c>
      <c r="DA167">
        <f>DA$2*EXP(- DA$1 * ($B167*_c1+$C167*_c2+$D167*_c3+'Input spectra'!$Y166))</f>
        <v>1.8211869305695244E-5</v>
      </c>
      <c r="DB167">
        <f>DB$2*EXP(- DB$1 * ($B167*_c1+$C167*_c2+$D167*_c3+'Input spectra'!$Y166))</f>
        <v>5.6994199440431093E-6</v>
      </c>
      <c r="DC167">
        <f>DC$2*EXP(- DC$1 * ($B167*_c1+$C167*_c2+$D167*_c3+'Input spectra'!$Y166))</f>
        <v>3.6206283779238013E-7</v>
      </c>
      <c r="DD167">
        <f>DD$2*EXP(- DD$1 * ($B167*_c1+$C167*_c2+$D167*_c3+'Input spectra'!$Y166))</f>
        <v>0</v>
      </c>
      <c r="DE167">
        <f>DE$2*EXP(- DE$1 * ($B167*_c1+$C167*_c2+$D167*_c3+'Input spectra'!$Y166))</f>
        <v>0</v>
      </c>
      <c r="DF167">
        <f>DF$2*EXP(- DF$1 * ($B167*_c1+$C167*_c2+$D167*_c3+'Input spectra'!$Y166))</f>
        <v>0</v>
      </c>
      <c r="DG167">
        <f>DG$2*EXP(- DG$1 * ($B167*_c1+$C167*_c2+$D167*_c3+'Input spectra'!$Y166))</f>
        <v>0</v>
      </c>
      <c r="DH167">
        <f>DH$2*EXP(- DH$1 * ($B167*_c1+$C167*_c2+$D167*_c3+'Input spectra'!$Y166))</f>
        <v>0</v>
      </c>
      <c r="DI167">
        <f>DI$2*EXP(- DI$1 * ($B167*_c1+$C167*_c2+$D167*_c3+'Input spectra'!$Y166))</f>
        <v>0</v>
      </c>
      <c r="DJ167">
        <f>DJ$2*EXP(- DJ$1 * ($B167*_c1+$C167*_c2+$D167*_c3+'Input spectra'!$Y166))</f>
        <v>0</v>
      </c>
      <c r="DK167">
        <f>DK$2*EXP(- DK$1 * ($B167*_c1+$C167*_c2+$D167*_c3+'Input spectra'!$Y166))</f>
        <v>0</v>
      </c>
      <c r="DL167">
        <f>DL$2*EXP(- DL$1 * ($B167*_c1+$C167*_c2+$D167*_c3+'Input spectra'!$Y166))</f>
        <v>0</v>
      </c>
      <c r="DM167">
        <f>DM$2*EXP(- DM$1 * ($B167*_c1+$C167*_c2+$D167*_c3+'Input spectra'!$Y166))</f>
        <v>0</v>
      </c>
      <c r="DN167">
        <f>DN$2*EXP(- DN$1 * ($B167*_c1+$C167*_c2+$D167*_c3+'Input spectra'!$Y166))</f>
        <v>0</v>
      </c>
      <c r="DO167">
        <f>DO$2*EXP(- DO$1 * ($B167*_c1+$C167*_c2+$D167*_c3+'Input spectra'!$Y166))</f>
        <v>0</v>
      </c>
      <c r="DP167">
        <f>DP$2*EXP(- DP$1 * ($B167*_c1+$C167*_c2+$D167*_c3+'Input spectra'!$Y166))</f>
        <v>0</v>
      </c>
      <c r="DQ167">
        <f>DQ$2*EXP(- DQ$1 * ($B167*_c1+$C167*_c2+$D167*_c3+'Input spectra'!$Y166))</f>
        <v>0</v>
      </c>
      <c r="DR167">
        <f>DR$2*EXP(- DR$1 * ($B167*_c1+$C167*_c2+$D167*_c3+'Input spectra'!$Y166))</f>
        <v>0</v>
      </c>
      <c r="DS167">
        <f>DS$2*EXP(- DS$1 * ($B167*_c1+$C167*_c2+$D167*_c3+'Input spectra'!$Y166))</f>
        <v>0</v>
      </c>
      <c r="DT167">
        <f>DT$2*EXP(- DT$1 * ($B167*_c1+$C167*_c2+$D167*_c3+'Input spectra'!$Y166))</f>
        <v>0</v>
      </c>
      <c r="DU167">
        <f>DU$2*EXP(- DU$1 * ($B167*_c1+$C167*_c2+$D167*_c3+'Input spectra'!$Y166))</f>
        <v>0</v>
      </c>
      <c r="DV167">
        <f>DV$2*EXP(- DV$1 * ($B167*_c1+$C167*_c2+$D167*_c3+'Input spectra'!$Y166))</f>
        <v>0</v>
      </c>
      <c r="DW167">
        <f>DW$2*EXP(- DW$1 * ($B167*_c1+$C167*_c2+$D167*_c3+'Input spectra'!$Y166))</f>
        <v>0</v>
      </c>
      <c r="DX167">
        <f>DX$2*EXP(- DX$1 * ($B167*_c1+$C167*_c2+$D167*_c3+'Input spectra'!$Y166))</f>
        <v>0</v>
      </c>
      <c r="DY167">
        <f>DY$2*EXP(- DY$1 * ($B167*_c1+$C167*_c2+$D167*_c3+'Input spectra'!$Y166))</f>
        <v>0</v>
      </c>
      <c r="DZ167">
        <f>DZ$2*EXP(- DZ$1 * ($B167*_c1+$C167*_c2+$D167*_c3+'Input spectra'!$Y166))</f>
        <v>0</v>
      </c>
      <c r="EA167">
        <f>EA$2*EXP(- EA$1 * ($B167*_c1+$C167*_c2+$D167*_c3+'Input spectra'!$Y166))</f>
        <v>0</v>
      </c>
      <c r="EB167">
        <f>EB$2*EXP(- EB$1 * ($B167*_c1+$C167*_c2+$D167*_c3+'Input spectra'!$Y166))</f>
        <v>0</v>
      </c>
      <c r="EC167">
        <f>EC$2*EXP(- EC$1 * ($B167*_c1+$C167*_c2+$D167*_c3+'Input spectra'!$Y166))</f>
        <v>0</v>
      </c>
      <c r="ED167">
        <f>ED$2*EXP(- ED$1 * ($B167*_c1+$C167*_c2+$D167*_c3+'Input spectra'!$Y166))</f>
        <v>0</v>
      </c>
      <c r="EE167">
        <f>EE$2*EXP(- EE$1 * ($B167*_c1+$C167*_c2+$D167*_c3+'Input spectra'!$Y166))</f>
        <v>0</v>
      </c>
      <c r="EF167">
        <f>EF$2*EXP(- EF$1 * ($B167*_c1+$C167*_c2+$D167*_c3+'Input spectra'!$Y166))</f>
        <v>0</v>
      </c>
      <c r="EG167">
        <f>EG$2*EXP(- EG$1 * ($B167*_c1+$C167*_c2+$D167*_c3+'Input spectra'!$Y166))</f>
        <v>0</v>
      </c>
      <c r="EH167">
        <f>EH$2*EXP(- EH$1 * ($B167*_c1+$C167*_c2+$D167*_c3+'Input spectra'!$Y166))</f>
        <v>0</v>
      </c>
      <c r="EI167">
        <f>EI$2*EXP(- EI$1 * ($B167*_c1+$C167*_c2+$D167*_c3+'Input spectra'!$Y166))</f>
        <v>0</v>
      </c>
      <c r="EJ167">
        <f>EJ$2*EXP(- EJ$1 * ($B167*_c1+$C167*_c2+$D167*_c3+'Input spectra'!$Y166))</f>
        <v>0</v>
      </c>
      <c r="EK167">
        <f>EK$2*EXP(- EK$1 * ($B167*_c1+$C167*_c2+$D167*_c3+'Input spectra'!$Y166))</f>
        <v>0</v>
      </c>
      <c r="EL167">
        <f>EL$2*EXP(- EL$1 * ($B167*_c1+$C167*_c2+$D167*_c3+'Input spectra'!$Y166))</f>
        <v>0</v>
      </c>
      <c r="EM167">
        <f>EM$2*EXP(- EM$1 * ($B167*_c1+$C167*_c2+$D167*_c3+'Input spectra'!$Y166))</f>
        <v>0</v>
      </c>
      <c r="EN167">
        <f>EN$2*EXP(- EN$1 * ($B167*_c1+$C167*_c2+$D167*_c3+'Input spectra'!$Y166))</f>
        <v>0</v>
      </c>
      <c r="EO167">
        <f>EO$2*EXP(- EO$1 * ($B167*_c1+$C167*_c2+$D167*_c3+'Input spectra'!$Y166))</f>
        <v>0</v>
      </c>
      <c r="EP167">
        <f>EP$2*EXP(- EP$1 * ($B167*_c1+$C167*_c2+$D167*_c3+'Input spectra'!$Y166))</f>
        <v>0</v>
      </c>
      <c r="EQ167">
        <f>EQ$2*EXP(- EQ$1 * ($B167*_c1+$C167*_c2+$D167*_c3+'Input spectra'!$Y166))</f>
        <v>0</v>
      </c>
      <c r="ER167">
        <f>ER$2*EXP(- ER$1 * ($B167*_c1+$C167*_c2+$D167*_c3+'Input spectra'!$Y166))</f>
        <v>0</v>
      </c>
      <c r="ES167">
        <f>ES$2*EXP(- ES$1 * ($B167*_c1+$C167*_c2+$D167*_c3+'Input spectra'!$Y166))</f>
        <v>0</v>
      </c>
      <c r="ET167">
        <f>ET$2*EXP(- ET$1 * ($B167*_c1+$C167*_c2+$D167*_c3+'Input spectra'!$Y166))</f>
        <v>0</v>
      </c>
      <c r="EU167">
        <f>EU$2*EXP(- EU$1 * ($B167*_c1+$C167*_c2+$D167*_c3+'Input spectra'!$Y166))</f>
        <v>0</v>
      </c>
      <c r="EV167">
        <f>EV$2*EXP(- EV$1 * ($B167*_c1+$C167*_c2+$D167*_c3+'Input spectra'!$Y166))</f>
        <v>0</v>
      </c>
      <c r="EW167">
        <f>EW$2*EXP(- EW$1 * ($B167*_c1+$C167*_c2+$D167*_c3+'Input spectra'!$Y166))</f>
        <v>0</v>
      </c>
      <c r="EX167">
        <f>EX$2*EXP(- EX$1 * ($B167*_c1+$C167*_c2+$D167*_c3+'Input spectra'!$Y166))</f>
        <v>0</v>
      </c>
      <c r="EY167">
        <f>EY$2*EXP(- EY$1 * ($B167*_c1+$C167*_c2+$D167*_c3+'Input spectra'!$Y166))</f>
        <v>0</v>
      </c>
      <c r="FA167">
        <f t="shared" si="2"/>
        <v>0.88327212955850076</v>
      </c>
      <c r="FD167">
        <f>(1-EXP(-($B167*_c1+$C167*_c2+$D167*_c3+'Input spectra'!$Y166)*_t))/2</f>
        <v>1.07774371238199E-2</v>
      </c>
      <c r="FE167">
        <f>LN(1-FD167)/(-($B167*_c1+$C167*_c2+$D167*_c3+'Input spectra'!$Y166))</f>
        <v>0.24863811608859185</v>
      </c>
    </row>
    <row r="168" spans="1:161" x14ac:dyDescent="0.25">
      <c r="A168">
        <v>1105</v>
      </c>
      <c r="B168">
        <f>'Input spectra'!B167</f>
        <v>0</v>
      </c>
      <c r="C168">
        <f>'Input spectra'!D167</f>
        <v>0</v>
      </c>
      <c r="D168">
        <f>'Input spectra'!F167</f>
        <v>0</v>
      </c>
      <c r="E168">
        <f>E$2*EXP(- E$1 * ($B168*_c1+$C168*_c2+$D168*_c3+'Input spectra'!$Y167))</f>
        <v>2.0653927966864227E-2</v>
      </c>
      <c r="F168">
        <f>F$2*EXP(- F$1 * ($B168*_c1+$C168*_c2+$D168*_c3+'Input spectra'!$Y167))</f>
        <v>2.041445952135269E-2</v>
      </c>
      <c r="G168">
        <f>G$2*EXP(- G$1 * ($B168*_c1+$C168*_c2+$D168*_c3+'Input spectra'!$Y167))</f>
        <v>2.0176681652336874E-2</v>
      </c>
      <c r="H168">
        <f>H$2*EXP(- H$1 * ($B168*_c1+$C168*_c2+$D168*_c3+'Input spectra'!$Y167))</f>
        <v>1.9940584191714756E-2</v>
      </c>
      <c r="I168">
        <f>I$2*EXP(- I$1 * ($B168*_c1+$C168*_c2+$D168*_c3+'Input spectra'!$Y167))</f>
        <v>1.9706157027819655E-2</v>
      </c>
      <c r="J168">
        <f>J$2*EXP(- J$1 * ($B168*_c1+$C168*_c2+$D168*_c3+'Input spectra'!$Y167))</f>
        <v>1.9473390105121828E-2</v>
      </c>
      <c r="K168">
        <f>K$2*EXP(- K$1 * ($B168*_c1+$C168*_c2+$D168*_c3+'Input spectra'!$Y167))</f>
        <v>1.9242273423931575E-2</v>
      </c>
      <c r="L168">
        <f>L$2*EXP(- L$1 * ($B168*_c1+$C168*_c2+$D168*_c3+'Input spectra'!$Y167))</f>
        <v>1.9012797040103849E-2</v>
      </c>
      <c r="M168">
        <f>M$2*EXP(- M$1 * ($B168*_c1+$C168*_c2+$D168*_c3+'Input spectra'!$Y167))</f>
        <v>1.8784951064744419E-2</v>
      </c>
      <c r="N168">
        <f>N$2*EXP(- N$1 * ($B168*_c1+$C168*_c2+$D168*_c3+'Input spectra'!$Y167))</f>
        <v>1.8558725663917506E-2</v>
      </c>
      <c r="O168">
        <f>O$2*EXP(- O$1 * ($B168*_c1+$C168*_c2+$D168*_c3+'Input spectra'!$Y167))</f>
        <v>1.8334111058354918E-2</v>
      </c>
      <c r="P168">
        <f>P$2*EXP(- P$1 * ($B168*_c1+$C168*_c2+$D168*_c3+'Input spectra'!$Y167))</f>
        <v>1.811109752316669E-2</v>
      </c>
      <c r="Q168">
        <f>Q$2*EXP(- Q$1 * ($B168*_c1+$C168*_c2+$D168*_c3+'Input spectra'!$Y167))</f>
        <v>1.7889675387553199E-2</v>
      </c>
      <c r="R168">
        <f>R$2*EXP(- R$1 * ($B168*_c1+$C168*_c2+$D168*_c3+'Input spectra'!$Y167))</f>
        <v>1.7669835034518744E-2</v>
      </c>
      <c r="S168">
        <f>S$2*EXP(- S$1 * ($B168*_c1+$C168*_c2+$D168*_c3+'Input spectra'!$Y167))</f>
        <v>1.745156690058661E-2</v>
      </c>
      <c r="T168">
        <f>T$2*EXP(- T$1 * ($B168*_c1+$C168*_c2+$D168*_c3+'Input spectra'!$Y167))</f>
        <v>1.7234861475515589E-2</v>
      </c>
      <c r="U168">
        <f>U$2*EXP(- U$1 * ($B168*_c1+$C168*_c2+$D168*_c3+'Input spectra'!$Y167))</f>
        <v>1.7019709302017943E-2</v>
      </c>
      <c r="V168">
        <f>V$2*EXP(- V$1 * ($B168*_c1+$C168*_c2+$D168*_c3+'Input spectra'!$Y167))</f>
        <v>1.6806100975478817E-2</v>
      </c>
      <c r="W168">
        <f>W$2*EXP(- W$1 * ($B168*_c1+$C168*_c2+$D168*_c3+'Input spectra'!$Y167))</f>
        <v>1.6594027143677106E-2</v>
      </c>
      <c r="X168">
        <f>X$2*EXP(- X$1 * ($B168*_c1+$C168*_c2+$D168*_c3+'Input spectra'!$Y167))</f>
        <v>1.6383478506507721E-2</v>
      </c>
      <c r="Y168">
        <f>Y$2*EXP(- Y$1 * ($B168*_c1+$C168*_c2+$D168*_c3+'Input spectra'!$Y167))</f>
        <v>1.6174445815705318E-2</v>
      </c>
      <c r="Z168">
        <f>Z$2*EXP(- Z$1 * ($B168*_c1+$C168*_c2+$D168*_c3+'Input spectra'!$Y167))</f>
        <v>1.5966919874569413E-2</v>
      </c>
      <c r="AA168">
        <f>AA$2*EXP(- AA$1 * ($B168*_c1+$C168*_c2+$D168*_c3+'Input spectra'!$Y167))</f>
        <v>1.5760891537690922E-2</v>
      </c>
      <c r="AB168">
        <f>AB$2*EXP(- AB$1 * ($B168*_c1+$C168*_c2+$D168*_c3+'Input spectra'!$Y167))</f>
        <v>1.5556351710680084E-2</v>
      </c>
      <c r="AC168">
        <f>AC$2*EXP(- AC$1 * ($B168*_c1+$C168*_c2+$D168*_c3+'Input spectra'!$Y167))</f>
        <v>1.5353291349895831E-2</v>
      </c>
      <c r="AD168">
        <f>AD$2*EXP(- AD$1 * ($B168*_c1+$C168*_c2+$D168*_c3+'Input spectra'!$Y167))</f>
        <v>1.5151701462176474E-2</v>
      </c>
      <c r="AE168">
        <f>AE$2*EXP(- AE$1 * ($B168*_c1+$C168*_c2+$D168*_c3+'Input spectra'!$Y167))</f>
        <v>1.4951573104571826E-2</v>
      </c>
      <c r="AF168">
        <f>AF$2*EXP(- AF$1 * ($B168*_c1+$C168*_c2+$D168*_c3+'Input spectra'!$Y167))</f>
        <v>1.4752897384076683E-2</v>
      </c>
      <c r="AG168">
        <f>AG$2*EXP(- AG$1 * ($B168*_c1+$C168*_c2+$D168*_c3+'Input spectra'!$Y167))</f>
        <v>1.4555665457365667E-2</v>
      </c>
      <c r="AH168">
        <f>AH$2*EXP(- AH$1 * ($B168*_c1+$C168*_c2+$D168*_c3+'Input spectra'!$Y167))</f>
        <v>1.4359868530529429E-2</v>
      </c>
      <c r="AI168">
        <f>AI$2*EXP(- AI$1 * ($B168*_c1+$C168*_c2+$D168*_c3+'Input spectra'!$Y167))</f>
        <v>1.4165497858812227E-2</v>
      </c>
      <c r="AJ168">
        <f>AJ$2*EXP(- AJ$1 * ($B168*_c1+$C168*_c2+$D168*_c3+'Input spectra'!$Y167))</f>
        <v>1.3972544746350825E-2</v>
      </c>
      <c r="AK168">
        <f>AK$2*EXP(- AK$1 * ($B168*_c1+$C168*_c2+$D168*_c3+'Input spectra'!$Y167))</f>
        <v>1.3781000545914752E-2</v>
      </c>
      <c r="AL168">
        <f>AL$2*EXP(- AL$1 * ($B168*_c1+$C168*_c2+$D168*_c3+'Input spectra'!$Y167))</f>
        <v>1.3590856658647874E-2</v>
      </c>
      <c r="AM168">
        <f>AM$2*EXP(- AM$1 * ($B168*_c1+$C168*_c2+$D168*_c3+'Input spectra'!$Y167))</f>
        <v>1.3402104533811323E-2</v>
      </c>
      <c r="AN168">
        <f>AN$2*EXP(- AN$1 * ($B168*_c1+$C168*_c2+$D168*_c3+'Input spectra'!$Y167))</f>
        <v>1.3214735668527726E-2</v>
      </c>
      <c r="AO168">
        <f>AO$2*EXP(- AO$1 * ($B168*_c1+$C168*_c2+$D168*_c3+'Input spectra'!$Y167))</f>
        <v>1.3028741607526741E-2</v>
      </c>
      <c r="AP168">
        <f>AP$2*EXP(- AP$1 * ($B168*_c1+$C168*_c2+$D168*_c3+'Input spectra'!$Y167))</f>
        <v>1.2844113942891927E-2</v>
      </c>
      <c r="AQ168">
        <f>AQ$2*EXP(- AQ$1 * ($B168*_c1+$C168*_c2+$D168*_c3+'Input spectra'!$Y167))</f>
        <v>1.2660844313808893E-2</v>
      </c>
      <c r="AR168">
        <f>AR$2*EXP(- AR$1 * ($B168*_c1+$C168*_c2+$D168*_c3+'Input spectra'!$Y167))</f>
        <v>1.2478924406314748E-2</v>
      </c>
      <c r="AS168">
        <f>AS$2*EXP(- AS$1 * ($B168*_c1+$C168*_c2+$D168*_c3+'Input spectra'!$Y167))</f>
        <v>1.2298345953048836E-2</v>
      </c>
      <c r="AT168">
        <f>AT$2*EXP(- AT$1 * ($B168*_c1+$C168*_c2+$D168*_c3+'Input spectra'!$Y167))</f>
        <v>1.2119100733004774E-2</v>
      </c>
      <c r="AU168">
        <f>AU$2*EXP(- AU$1 * ($B168*_c1+$C168*_c2+$D168*_c3+'Input spectra'!$Y167))</f>
        <v>1.1941180571283709E-2</v>
      </c>
      <c r="AV168">
        <f>AV$2*EXP(- AV$1 * ($B168*_c1+$C168*_c2+$D168*_c3+'Input spectra'!$Y167))</f>
        <v>1.1764577338848925E-2</v>
      </c>
      <c r="AW168">
        <f>AW$2*EXP(- AW$1 * ($B168*_c1+$C168*_c2+$D168*_c3+'Input spectra'!$Y167))</f>
        <v>1.1589282952281635E-2</v>
      </c>
      <c r="AX168">
        <f>AX$2*EXP(- AX$1 * ($B168*_c1+$C168*_c2+$D168*_c3+'Input spectra'!$Y167))</f>
        <v>1.1415289373538083E-2</v>
      </c>
      <c r="AY168">
        <f>AY$2*EXP(- AY$1 * ($B168*_c1+$C168*_c2+$D168*_c3+'Input spectra'!$Y167))</f>
        <v>1.0148646837774108E-2</v>
      </c>
      <c r="AZ168">
        <f>AZ$2*EXP(- AZ$1 * ($B168*_c1+$C168*_c2+$D168*_c3+'Input spectra'!$Y167))</f>
        <v>8.6728041862887406E-3</v>
      </c>
      <c r="BA168">
        <f>BA$2*EXP(- BA$1 * ($B168*_c1+$C168*_c2+$D168*_c3+'Input spectra'!$Y167))</f>
        <v>7.8081113384721795E-3</v>
      </c>
      <c r="BB168">
        <f>BB$2*EXP(- BB$1 * ($B168*_c1+$C168*_c2+$D168*_c3+'Input spectra'!$Y167))</f>
        <v>7.1532637975772776E-3</v>
      </c>
      <c r="BC168">
        <f>BC$2*EXP(- BC$1 * ($B168*_c1+$C168*_c2+$D168*_c3+'Input spectra'!$Y167))</f>
        <v>6.6182553341032919E-3</v>
      </c>
      <c r="BD168">
        <f>BD$2*EXP(- BD$1 * ($B168*_c1+$C168*_c2+$D168*_c3+'Input spectra'!$Y167))</f>
        <v>6.1640801160672883E-3</v>
      </c>
      <c r="BE168">
        <f>BE$2*EXP(- BE$1 * ($B168*_c1+$C168*_c2+$D168*_c3+'Input spectra'!$Y167))</f>
        <v>5.7693699302110322E-3</v>
      </c>
      <c r="BF168">
        <f>BF$2*EXP(- BF$1 * ($B168*_c1+$C168*_c2+$D168*_c3+'Input spectra'!$Y167))</f>
        <v>5.4208065884049916E-3</v>
      </c>
      <c r="BG168">
        <f>BG$2*EXP(- BG$1 * ($B168*_c1+$C168*_c2+$D168*_c3+'Input spectra'!$Y167))</f>
        <v>5.109374268349752E-3</v>
      </c>
      <c r="BH168">
        <f>BH$2*EXP(- BH$1 * ($B168*_c1+$C168*_c2+$D168*_c3+'Input spectra'!$Y167))</f>
        <v>4.8286082657662743E-3</v>
      </c>
      <c r="BI168">
        <f>BI$2*EXP(- BI$1 * ($B168*_c1+$C168*_c2+$D168*_c3+'Input spectra'!$Y167))</f>
        <v>4.5736728360825903E-3</v>
      </c>
      <c r="BJ168">
        <f>BJ$2*EXP(- BJ$1 * ($B168*_c1+$C168*_c2+$D168*_c3+'Input spectra'!$Y167))</f>
        <v>4.3408318100382481E-3</v>
      </c>
      <c r="BK168">
        <f>BK$2*EXP(- BK$1 * ($B168*_c1+$C168*_c2+$D168*_c3+'Input spectra'!$Y167))</f>
        <v>4.1271240619265848E-3</v>
      </c>
      <c r="BL168">
        <f>BL$2*EXP(- BL$1 * ($B168*_c1+$C168*_c2+$D168*_c3+'Input spectra'!$Y167))</f>
        <v>3.9301539953436691E-3</v>
      </c>
      <c r="BM168">
        <f>BM$2*EXP(- BM$1 * ($B168*_c1+$C168*_c2+$D168*_c3+'Input spectra'!$Y167))</f>
        <v>3.7479505008702662E-3</v>
      </c>
      <c r="BN168">
        <f>BN$2*EXP(- BN$1 * ($B168*_c1+$C168*_c2+$D168*_c3+'Input spectra'!$Y167))</f>
        <v>3.5788686682358822E-3</v>
      </c>
      <c r="BO168">
        <f>BO$2*EXP(- BO$1 * ($B168*_c1+$C168*_c2+$D168*_c3+'Input spectra'!$Y167))</f>
        <v>3.4215192752879682E-3</v>
      </c>
      <c r="BP168">
        <f>BP$2*EXP(- BP$1 * ($B168*_c1+$C168*_c2+$D168*_c3+'Input spectra'!$Y167))</f>
        <v>3.2747169385349477E-3</v>
      </c>
      <c r="BQ168">
        <f>BQ$2*EXP(- BQ$1 * ($B168*_c1+$C168*_c2+$D168*_c3+'Input spectra'!$Y167))</f>
        <v>3.1374411667091429E-3</v>
      </c>
      <c r="BR168">
        <f>BR$2*EXP(- BR$1 * ($B168*_c1+$C168*_c2+$D168*_c3+'Input spectra'!$Y167))</f>
        <v>3.008806560570457E-3</v>
      </c>
      <c r="BS168">
        <f>BS$2*EXP(- BS$1 * ($B168*_c1+$C168*_c2+$D168*_c3+'Input spectra'!$Y167))</f>
        <v>2.8880396386159754E-3</v>
      </c>
      <c r="BT168">
        <f>BT$2*EXP(- BT$1 * ($B168*_c1+$C168*_c2+$D168*_c3+'Input spectra'!$Y167))</f>
        <v>2.7744605558457677E-3</v>
      </c>
      <c r="BU168">
        <f>BU$2*EXP(- BU$1 * ($B168*_c1+$C168*_c2+$D168*_c3+'Input spectra'!$Y167))</f>
        <v>2.6674684979984585E-3</v>
      </c>
      <c r="BV168">
        <f>BV$2*EXP(- BV$1 * ($B168*_c1+$C168*_c2+$D168*_c3+'Input spectra'!$Y167))</f>
        <v>2.5665298789881367E-3</v>
      </c>
      <c r="BW168">
        <f>BW$2*EXP(- BW$1 * ($B168*_c1+$C168*_c2+$D168*_c3+'Input spectra'!$Y167))</f>
        <v>2.4711687057069249E-3</v>
      </c>
      <c r="BX168">
        <f>BX$2*EXP(- BX$1 * ($B168*_c1+$C168*_c2+$D168*_c3+'Input spectra'!$Y167))</f>
        <v>2.3809586393861203E-3</v>
      </c>
      <c r="BY168">
        <f>BY$2*EXP(- BY$1 * ($B168*_c1+$C168*_c2+$D168*_c3+'Input spectra'!$Y167))</f>
        <v>2.2955163999211535E-3</v>
      </c>
      <c r="BZ168">
        <f>BZ$2*EXP(- BZ$1 * ($B168*_c1+$C168*_c2+$D168*_c3+'Input spectra'!$Y167))</f>
        <v>2.2144962441436205E-3</v>
      </c>
      <c r="CA168">
        <f>CA$2*EXP(- CA$1 * ($B168*_c1+$C168*_c2+$D168*_c3+'Input spectra'!$Y167))</f>
        <v>2.137585310941147E-3</v>
      </c>
      <c r="CB168">
        <f>CB$2*EXP(- CB$1 * ($B168*_c1+$C168*_c2+$D168*_c3+'Input spectra'!$Y167))</f>
        <v>2.0644996720575125E-3</v>
      </c>
      <c r="CC168">
        <f>CC$2*EXP(- CC$1 * ($B168*_c1+$C168*_c2+$D168*_c3+'Input spectra'!$Y167))</f>
        <v>1.9949809618953962E-3</v>
      </c>
      <c r="CD168">
        <f>CD$2*EXP(- CD$1 * ($B168*_c1+$C168*_c2+$D168*_c3+'Input spectra'!$Y167))</f>
        <v>1.9287934858345916E-3</v>
      </c>
      <c r="CE168">
        <f>CE$2*EXP(- CE$1 * ($B168*_c1+$C168*_c2+$D168*_c3+'Input spectra'!$Y167))</f>
        <v>1.8657217266740314E-3</v>
      </c>
      <c r="CF168">
        <f>CF$2*EXP(- CF$1 * ($B168*_c1+$C168*_c2+$D168*_c3+'Input spectra'!$Y167))</f>
        <v>1.8055681843740002E-3</v>
      </c>
      <c r="CG168">
        <f>CG$2*EXP(- CG$1 * ($B168*_c1+$C168*_c2+$D168*_c3+'Input spectra'!$Y167))</f>
        <v>1.7481514964438397E-3</v>
      </c>
      <c r="CH168">
        <f>CH$2*EXP(- CH$1 * ($B168*_c1+$C168*_c2+$D168*_c3+'Input spectra'!$Y167))</f>
        <v>1.6933047959120661E-3</v>
      </c>
      <c r="CI168">
        <f>CI$2*EXP(- CI$1 * ($B168*_c1+$C168*_c2+$D168*_c3+'Input spectra'!$Y167))</f>
        <v>1.6408742714351316E-3</v>
      </c>
      <c r="CJ168">
        <f>CJ$2*EXP(- CJ$1 * ($B168*_c1+$C168*_c2+$D168*_c3+'Input spectra'!$Y167))</f>
        <v>1.5907179001977542E-3</v>
      </c>
      <c r="CK168">
        <f>CK$2*EXP(- CK$1 * ($B168*_c1+$C168*_c2+$D168*_c3+'Input spectra'!$Y167))</f>
        <v>1.5427043291696967E-3</v>
      </c>
      <c r="CL168">
        <f>CL$2*EXP(- CL$1 * ($B168*_c1+$C168*_c2+$D168*_c3+'Input spectra'!$Y167))</f>
        <v>1.496711884266608E-3</v>
      </c>
      <c r="CM168">
        <f>CM$2*EXP(- CM$1 * ($B168*_c1+$C168*_c2+$D168*_c3+'Input spectra'!$Y167))</f>
        <v>1.4526276902115263E-3</v>
      </c>
      <c r="CN168">
        <f>CN$2*EXP(- CN$1 * ($B168*_c1+$C168*_c2+$D168*_c3+'Input spectra'!$Y167))</f>
        <v>1.4103468865590697E-3</v>
      </c>
      <c r="CO168">
        <f>CO$2*EXP(- CO$1 * ($B168*_c1+$C168*_c2+$D168*_c3+'Input spectra'!$Y167))</f>
        <v>1.3697719275428521E-3</v>
      </c>
      <c r="CP168">
        <f>CP$2*EXP(- CP$1 * ($B168*_c1+$C168*_c2+$D168*_c3+'Input spectra'!$Y167))</f>
        <v>1.330811955229212E-3</v>
      </c>
      <c r="CQ168">
        <f>CQ$2*EXP(- CQ$1 * ($B168*_c1+$C168*_c2+$D168*_c3+'Input spectra'!$Y167))</f>
        <v>1.2933822369785154E-3</v>
      </c>
      <c r="CR168">
        <f>CR$2*EXP(- CR$1 * ($B168*_c1+$C168*_c2+$D168*_c3+'Input spectra'!$Y167))</f>
        <v>1.2574036594857015E-3</v>
      </c>
      <c r="CS168">
        <f>CS$2*EXP(- CS$1 * ($B168*_c1+$C168*_c2+$D168*_c3+'Input spectra'!$Y167))</f>
        <v>8.0963108710385549E-4</v>
      </c>
      <c r="CT168">
        <f>CT$2*EXP(- CT$1 * ($B168*_c1+$C168*_c2+$D168*_c3+'Input spectra'!$Y167))</f>
        <v>5.2591238574568725E-4</v>
      </c>
      <c r="CU168">
        <f>CU$2*EXP(- CU$1 * ($B168*_c1+$C168*_c2+$D168*_c3+'Input spectra'!$Y167))</f>
        <v>3.6424529903727137E-4</v>
      </c>
      <c r="CV168">
        <f>CV$2*EXP(- CV$1 * ($B168*_c1+$C168*_c2+$D168*_c3+'Input spectra'!$Y167))</f>
        <v>2.5341186941676757E-4</v>
      </c>
      <c r="CW168">
        <f>CW$2*EXP(- CW$1 * ($B168*_c1+$C168*_c2+$D168*_c3+'Input spectra'!$Y167))</f>
        <v>1.730459249713274E-4</v>
      </c>
      <c r="CX168">
        <f>CX$2*EXP(- CX$1 * ($B168*_c1+$C168*_c2+$D168*_c3+'Input spectra'!$Y167))</f>
        <v>1.1376138053682862E-4</v>
      </c>
      <c r="CY168">
        <f>CY$2*EXP(- CY$1 * ($B168*_c1+$C168*_c2+$D168*_c3+'Input spectra'!$Y167))</f>
        <v>7.0261304082827166E-5</v>
      </c>
      <c r="CZ168">
        <f>CZ$2*EXP(- CZ$1 * ($B168*_c1+$C168*_c2+$D168*_c3+'Input spectra'!$Y167))</f>
        <v>3.9183523137464196E-5</v>
      </c>
      <c r="DA168">
        <f>DA$2*EXP(- DA$1 * ($B168*_c1+$C168*_c2+$D168*_c3+'Input spectra'!$Y167))</f>
        <v>1.8221436206785791E-5</v>
      </c>
      <c r="DB168">
        <f>DB$2*EXP(- DB$1 * ($B168*_c1+$C168*_c2+$D168*_c3+'Input spectra'!$Y167))</f>
        <v>5.7024438614919267E-6</v>
      </c>
      <c r="DC168">
        <f>DC$2*EXP(- DC$1 * ($B168*_c1+$C168*_c2+$D168*_c3+'Input spectra'!$Y167))</f>
        <v>3.6225683843240993E-7</v>
      </c>
      <c r="DD168">
        <f>DD$2*EXP(- DD$1 * ($B168*_c1+$C168*_c2+$D168*_c3+'Input spectra'!$Y167))</f>
        <v>0</v>
      </c>
      <c r="DE168">
        <f>DE$2*EXP(- DE$1 * ($B168*_c1+$C168*_c2+$D168*_c3+'Input spectra'!$Y167))</f>
        <v>0</v>
      </c>
      <c r="DF168">
        <f>DF$2*EXP(- DF$1 * ($B168*_c1+$C168*_c2+$D168*_c3+'Input spectra'!$Y167))</f>
        <v>0</v>
      </c>
      <c r="DG168">
        <f>DG$2*EXP(- DG$1 * ($B168*_c1+$C168*_c2+$D168*_c3+'Input spectra'!$Y167))</f>
        <v>0</v>
      </c>
      <c r="DH168">
        <f>DH$2*EXP(- DH$1 * ($B168*_c1+$C168*_c2+$D168*_c3+'Input spectra'!$Y167))</f>
        <v>0</v>
      </c>
      <c r="DI168">
        <f>DI$2*EXP(- DI$1 * ($B168*_c1+$C168*_c2+$D168*_c3+'Input spectra'!$Y167))</f>
        <v>0</v>
      </c>
      <c r="DJ168">
        <f>DJ$2*EXP(- DJ$1 * ($B168*_c1+$C168*_c2+$D168*_c3+'Input spectra'!$Y167))</f>
        <v>0</v>
      </c>
      <c r="DK168">
        <f>DK$2*EXP(- DK$1 * ($B168*_c1+$C168*_c2+$D168*_c3+'Input spectra'!$Y167))</f>
        <v>0</v>
      </c>
      <c r="DL168">
        <f>DL$2*EXP(- DL$1 * ($B168*_c1+$C168*_c2+$D168*_c3+'Input spectra'!$Y167))</f>
        <v>0</v>
      </c>
      <c r="DM168">
        <f>DM$2*EXP(- DM$1 * ($B168*_c1+$C168*_c2+$D168*_c3+'Input spectra'!$Y167))</f>
        <v>0</v>
      </c>
      <c r="DN168">
        <f>DN$2*EXP(- DN$1 * ($B168*_c1+$C168*_c2+$D168*_c3+'Input spectra'!$Y167))</f>
        <v>0</v>
      </c>
      <c r="DO168">
        <f>DO$2*EXP(- DO$1 * ($B168*_c1+$C168*_c2+$D168*_c3+'Input spectra'!$Y167))</f>
        <v>0</v>
      </c>
      <c r="DP168">
        <f>DP$2*EXP(- DP$1 * ($B168*_c1+$C168*_c2+$D168*_c3+'Input spectra'!$Y167))</f>
        <v>0</v>
      </c>
      <c r="DQ168">
        <f>DQ$2*EXP(- DQ$1 * ($B168*_c1+$C168*_c2+$D168*_c3+'Input spectra'!$Y167))</f>
        <v>0</v>
      </c>
      <c r="DR168">
        <f>DR$2*EXP(- DR$1 * ($B168*_c1+$C168*_c2+$D168*_c3+'Input spectra'!$Y167))</f>
        <v>0</v>
      </c>
      <c r="DS168">
        <f>DS$2*EXP(- DS$1 * ($B168*_c1+$C168*_c2+$D168*_c3+'Input spectra'!$Y167))</f>
        <v>0</v>
      </c>
      <c r="DT168">
        <f>DT$2*EXP(- DT$1 * ($B168*_c1+$C168*_c2+$D168*_c3+'Input spectra'!$Y167))</f>
        <v>0</v>
      </c>
      <c r="DU168">
        <f>DU$2*EXP(- DU$1 * ($B168*_c1+$C168*_c2+$D168*_c3+'Input spectra'!$Y167))</f>
        <v>0</v>
      </c>
      <c r="DV168">
        <f>DV$2*EXP(- DV$1 * ($B168*_c1+$C168*_c2+$D168*_c3+'Input spectra'!$Y167))</f>
        <v>0</v>
      </c>
      <c r="DW168">
        <f>DW$2*EXP(- DW$1 * ($B168*_c1+$C168*_c2+$D168*_c3+'Input spectra'!$Y167))</f>
        <v>0</v>
      </c>
      <c r="DX168">
        <f>DX$2*EXP(- DX$1 * ($B168*_c1+$C168*_c2+$D168*_c3+'Input spectra'!$Y167))</f>
        <v>0</v>
      </c>
      <c r="DY168">
        <f>DY$2*EXP(- DY$1 * ($B168*_c1+$C168*_c2+$D168*_c3+'Input spectra'!$Y167))</f>
        <v>0</v>
      </c>
      <c r="DZ168">
        <f>DZ$2*EXP(- DZ$1 * ($B168*_c1+$C168*_c2+$D168*_c3+'Input spectra'!$Y167))</f>
        <v>0</v>
      </c>
      <c r="EA168">
        <f>EA$2*EXP(- EA$1 * ($B168*_c1+$C168*_c2+$D168*_c3+'Input spectra'!$Y167))</f>
        <v>0</v>
      </c>
      <c r="EB168">
        <f>EB$2*EXP(- EB$1 * ($B168*_c1+$C168*_c2+$D168*_c3+'Input spectra'!$Y167))</f>
        <v>0</v>
      </c>
      <c r="EC168">
        <f>EC$2*EXP(- EC$1 * ($B168*_c1+$C168*_c2+$D168*_c3+'Input spectra'!$Y167))</f>
        <v>0</v>
      </c>
      <c r="ED168">
        <f>ED$2*EXP(- ED$1 * ($B168*_c1+$C168*_c2+$D168*_c3+'Input spectra'!$Y167))</f>
        <v>0</v>
      </c>
      <c r="EE168">
        <f>EE$2*EXP(- EE$1 * ($B168*_c1+$C168*_c2+$D168*_c3+'Input spectra'!$Y167))</f>
        <v>0</v>
      </c>
      <c r="EF168">
        <f>EF$2*EXP(- EF$1 * ($B168*_c1+$C168*_c2+$D168*_c3+'Input spectra'!$Y167))</f>
        <v>0</v>
      </c>
      <c r="EG168">
        <f>EG$2*EXP(- EG$1 * ($B168*_c1+$C168*_c2+$D168*_c3+'Input spectra'!$Y167))</f>
        <v>0</v>
      </c>
      <c r="EH168">
        <f>EH$2*EXP(- EH$1 * ($B168*_c1+$C168*_c2+$D168*_c3+'Input spectra'!$Y167))</f>
        <v>0</v>
      </c>
      <c r="EI168">
        <f>EI$2*EXP(- EI$1 * ($B168*_c1+$C168*_c2+$D168*_c3+'Input spectra'!$Y167))</f>
        <v>0</v>
      </c>
      <c r="EJ168">
        <f>EJ$2*EXP(- EJ$1 * ($B168*_c1+$C168*_c2+$D168*_c3+'Input spectra'!$Y167))</f>
        <v>0</v>
      </c>
      <c r="EK168">
        <f>EK$2*EXP(- EK$1 * ($B168*_c1+$C168*_c2+$D168*_c3+'Input spectra'!$Y167))</f>
        <v>0</v>
      </c>
      <c r="EL168">
        <f>EL$2*EXP(- EL$1 * ($B168*_c1+$C168*_c2+$D168*_c3+'Input spectra'!$Y167))</f>
        <v>0</v>
      </c>
      <c r="EM168">
        <f>EM$2*EXP(- EM$1 * ($B168*_c1+$C168*_c2+$D168*_c3+'Input spectra'!$Y167))</f>
        <v>0</v>
      </c>
      <c r="EN168">
        <f>EN$2*EXP(- EN$1 * ($B168*_c1+$C168*_c2+$D168*_c3+'Input spectra'!$Y167))</f>
        <v>0</v>
      </c>
      <c r="EO168">
        <f>EO$2*EXP(- EO$1 * ($B168*_c1+$C168*_c2+$D168*_c3+'Input spectra'!$Y167))</f>
        <v>0</v>
      </c>
      <c r="EP168">
        <f>EP$2*EXP(- EP$1 * ($B168*_c1+$C168*_c2+$D168*_c3+'Input spectra'!$Y167))</f>
        <v>0</v>
      </c>
      <c r="EQ168">
        <f>EQ$2*EXP(- EQ$1 * ($B168*_c1+$C168*_c2+$D168*_c3+'Input spectra'!$Y167))</f>
        <v>0</v>
      </c>
      <c r="ER168">
        <f>ER$2*EXP(- ER$1 * ($B168*_c1+$C168*_c2+$D168*_c3+'Input spectra'!$Y167))</f>
        <v>0</v>
      </c>
      <c r="ES168">
        <f>ES$2*EXP(- ES$1 * ($B168*_c1+$C168*_c2+$D168*_c3+'Input spectra'!$Y167))</f>
        <v>0</v>
      </c>
      <c r="ET168">
        <f>ET$2*EXP(- ET$1 * ($B168*_c1+$C168*_c2+$D168*_c3+'Input spectra'!$Y167))</f>
        <v>0</v>
      </c>
      <c r="EU168">
        <f>EU$2*EXP(- EU$1 * ($B168*_c1+$C168*_c2+$D168*_c3+'Input spectra'!$Y167))</f>
        <v>0</v>
      </c>
      <c r="EV168">
        <f>EV$2*EXP(- EV$1 * ($B168*_c1+$C168*_c2+$D168*_c3+'Input spectra'!$Y167))</f>
        <v>0</v>
      </c>
      <c r="EW168">
        <f>EW$2*EXP(- EW$1 * ($B168*_c1+$C168*_c2+$D168*_c3+'Input spectra'!$Y167))</f>
        <v>0</v>
      </c>
      <c r="EX168">
        <f>EX$2*EXP(- EX$1 * ($B168*_c1+$C168*_c2+$D168*_c3+'Input spectra'!$Y167))</f>
        <v>0</v>
      </c>
      <c r="EY168">
        <f>EY$2*EXP(- EY$1 * ($B168*_c1+$C168*_c2+$D168*_c3+'Input spectra'!$Y167))</f>
        <v>0</v>
      </c>
      <c r="FA168">
        <f t="shared" si="2"/>
        <v>0.88339990072052765</v>
      </c>
      <c r="FD168">
        <f>(1-EXP(-($B168*_c1+$C168*_c2+$D168*_c3+'Input spectra'!$Y167)*_t))/2</f>
        <v>1.0764590621526515E-2</v>
      </c>
      <c r="FE168">
        <f>LN(1-FD168)/(-($B168*_c1+$C168*_c2+$D168*_c3+'Input spectra'!$Y167))</f>
        <v>0.24863975715815595</v>
      </c>
    </row>
    <row r="169" spans="1:161" x14ac:dyDescent="0.25">
      <c r="A169">
        <v>1110</v>
      </c>
      <c r="B169">
        <f>'Input spectra'!B168</f>
        <v>0</v>
      </c>
      <c r="C169">
        <f>'Input spectra'!D168</f>
        <v>0</v>
      </c>
      <c r="D169">
        <f>'Input spectra'!F168</f>
        <v>0</v>
      </c>
      <c r="E169">
        <f>E$2*EXP(- E$1 * ($B169*_c1+$C169*_c2+$D169*_c3+'Input spectra'!$Y168))</f>
        <v>2.0653927966864227E-2</v>
      </c>
      <c r="F169">
        <f>F$2*EXP(- F$1 * ($B169*_c1+$C169*_c2+$D169*_c3+'Input spectra'!$Y168))</f>
        <v>2.0414566732943645E-2</v>
      </c>
      <c r="G169">
        <f>G$2*EXP(- G$1 * ($B169*_c1+$C169*_c2+$D169*_c3+'Input spectra'!$Y168))</f>
        <v>2.0176893578576518E-2</v>
      </c>
      <c r="H169">
        <f>H$2*EXP(- H$1 * ($B169*_c1+$C169*_c2+$D169*_c3+'Input spectra'!$Y168))</f>
        <v>1.9940898362116533E-2</v>
      </c>
      <c r="I169">
        <f>I$2*EXP(- I$1 * ($B169*_c1+$C169*_c2+$D169*_c3+'Input spectra'!$Y168))</f>
        <v>1.970657099814058E-2</v>
      </c>
      <c r="J169">
        <f>J$2*EXP(- J$1 * ($B169*_c1+$C169*_c2+$D169*_c3+'Input spectra'!$Y168))</f>
        <v>1.9473901457151822E-2</v>
      </c>
      <c r="K169">
        <f>K$2*EXP(- K$1 * ($B169*_c1+$C169*_c2+$D169*_c3+'Input spectra'!$Y168))</f>
        <v>1.9242879765284247E-2</v>
      </c>
      <c r="L169">
        <f>L$2*EXP(- L$1 * ($B169*_c1+$C169*_c2+$D169*_c3+'Input spectra'!$Y168))</f>
        <v>1.9013496004008763E-2</v>
      </c>
      <c r="M169">
        <f>M$2*EXP(- M$1 * ($B169*_c1+$C169*_c2+$D169*_c3+'Input spectra'!$Y168))</f>
        <v>1.8785740309840766E-2</v>
      </c>
      <c r="N169">
        <f>N$2*EXP(- N$1 * ($B169*_c1+$C169*_c2+$D169*_c3+'Input spectra'!$Y168))</f>
        <v>1.8559602874049234E-2</v>
      </c>
      <c r="O169">
        <f>O$2*EXP(- O$1 * ($B169*_c1+$C169*_c2+$D169*_c3+'Input spectra'!$Y168))</f>
        <v>1.8335073942367285E-2</v>
      </c>
      <c r="P169">
        <f>P$2*EXP(- P$1 * ($B169*_c1+$C169*_c2+$D169*_c3+'Input spectra'!$Y168))</f>
        <v>1.8112143814704221E-2</v>
      </c>
      <c r="Q169">
        <f>Q$2*EXP(- Q$1 * ($B169*_c1+$C169*_c2+$D169*_c3+'Input spectra'!$Y168))</f>
        <v>1.7890802844859072E-2</v>
      </c>
      <c r="R169">
        <f>R$2*EXP(- R$1 * ($B169*_c1+$C169*_c2+$D169*_c3+'Input spectra'!$Y168))</f>
        <v>1.7671041440235551E-2</v>
      </c>
      <c r="S169">
        <f>S$2*EXP(- S$1 * ($B169*_c1+$C169*_c2+$D169*_c3+'Input spectra'!$Y168))</f>
        <v>1.7452850061558525E-2</v>
      </c>
      <c r="T169">
        <f>T$2*EXP(- T$1 * ($B169*_c1+$C169*_c2+$D169*_c3+'Input spectra'!$Y168))</f>
        <v>1.7236219222591897E-2</v>
      </c>
      <c r="U169">
        <f>U$2*EXP(- U$1 * ($B169*_c1+$C169*_c2+$D169*_c3+'Input spectra'!$Y168))</f>
        <v>1.7021139489857964E-2</v>
      </c>
      <c r="V169">
        <f>V$2*EXP(- V$1 * ($B169*_c1+$C169*_c2+$D169*_c3+'Input spectra'!$Y168))</f>
        <v>1.680760148235818E-2</v>
      </c>
      <c r="W169">
        <f>W$2*EXP(- W$1 * ($B169*_c1+$C169*_c2+$D169*_c3+'Input spectra'!$Y168))</f>
        <v>1.6595595871295367E-2</v>
      </c>
      <c r="X169">
        <f>X$2*EXP(- X$1 * ($B169*_c1+$C169*_c2+$D169*_c3+'Input spectra'!$Y168))</f>
        <v>1.638511337979736E-2</v>
      </c>
      <c r="Y169">
        <f>Y$2*EXP(- Y$1 * ($B169*_c1+$C169*_c2+$D169*_c3+'Input spectra'!$Y168))</f>
        <v>1.6176144782642028E-2</v>
      </c>
      <c r="Z169">
        <f>Z$2*EXP(- Z$1 * ($B169*_c1+$C169*_c2+$D169*_c3+'Input spectra'!$Y168))</f>
        <v>1.5968680905983759E-2</v>
      </c>
      <c r="AA169">
        <f>AA$2*EXP(- AA$1 * ($B169*_c1+$C169*_c2+$D169*_c3+'Input spectra'!$Y168))</f>
        <v>1.5762712627081288E-2</v>
      </c>
      <c r="AB169">
        <f>AB$2*EXP(- AB$1 * ($B169*_c1+$C169*_c2+$D169*_c3+'Input spectra'!$Y168))</f>
        <v>1.5558230874026958E-2</v>
      </c>
      <c r="AC169">
        <f>AC$2*EXP(- AC$1 * ($B169*_c1+$C169*_c2+$D169*_c3+'Input spectra'!$Y168))</f>
        <v>1.5355226625477369E-2</v>
      </c>
      <c r="AD169">
        <f>AD$2*EXP(- AD$1 * ($B169*_c1+$C169*_c2+$D169*_c3+'Input spectra'!$Y168))</f>
        <v>1.5153690910385383E-2</v>
      </c>
      <c r="AE169">
        <f>AE$2*EXP(- AE$1 * ($B169*_c1+$C169*_c2+$D169*_c3+'Input spectra'!$Y168))</f>
        <v>1.4953614807733511E-2</v>
      </c>
      <c r="AF169">
        <f>AF$2*EXP(- AF$1 * ($B169*_c1+$C169*_c2+$D169*_c3+'Input spectra'!$Y168))</f>
        <v>1.4754989446268683E-2</v>
      </c>
      <c r="AG169">
        <f>AG$2*EXP(- AG$1 * ($B169*_c1+$C169*_c2+$D169*_c3+'Input spectra'!$Y168))</f>
        <v>1.4557806004238373E-2</v>
      </c>
      <c r="AH169">
        <f>AH$2*EXP(- AH$1 * ($B169*_c1+$C169*_c2+$D169*_c3+'Input spectra'!$Y168))</f>
        <v>1.4362055709128038E-2</v>
      </c>
      <c r="AI169">
        <f>AI$2*EXP(- AI$1 * ($B169*_c1+$C169*_c2+$D169*_c3+'Input spectra'!$Y168))</f>
        <v>1.4167729837399966E-2</v>
      </c>
      <c r="AJ169">
        <f>AJ$2*EXP(- AJ$1 * ($B169*_c1+$C169*_c2+$D169*_c3+'Input spectra'!$Y168))</f>
        <v>1.3974819714233431E-2</v>
      </c>
      <c r="AK169">
        <f>AK$2*EXP(- AK$1 * ($B169*_c1+$C169*_c2+$D169*_c3+'Input spectra'!$Y168))</f>
        <v>1.3783316713266162E-2</v>
      </c>
      <c r="AL169">
        <f>AL$2*EXP(- AL$1 * ($B169*_c1+$C169*_c2+$D169*_c3+'Input spectra'!$Y168))</f>
        <v>1.3593212256337171E-2</v>
      </c>
      <c r="AM169">
        <f>AM$2*EXP(- AM$1 * ($B169*_c1+$C169*_c2+$D169*_c3+'Input spectra'!$Y168))</f>
        <v>1.340449781323089E-2</v>
      </c>
      <c r="AN169">
        <f>AN$2*EXP(- AN$1 * ($B169*_c1+$C169*_c2+$D169*_c3+'Input spectra'!$Y168))</f>
        <v>1.3217164901422624E-2</v>
      </c>
      <c r="AO169">
        <f>AO$2*EXP(- AO$1 * ($B169*_c1+$C169*_c2+$D169*_c3+'Input spectra'!$Y168))</f>
        <v>1.3031205085825278E-2</v>
      </c>
      <c r="AP169">
        <f>AP$2*EXP(- AP$1 * ($B169*_c1+$C169*_c2+$D169*_c3+'Input spectra'!$Y168))</f>
        <v>1.2846609978537446E-2</v>
      </c>
      <c r="AQ169">
        <f>AQ$2*EXP(- AQ$1 * ($B169*_c1+$C169*_c2+$D169*_c3+'Input spectra'!$Y168))</f>
        <v>1.2663371238592739E-2</v>
      </c>
      <c r="AR169">
        <f>AR$2*EXP(- AR$1 * ($B169*_c1+$C169*_c2+$D169*_c3+'Input spectra'!$Y168))</f>
        <v>1.2481480571710413E-2</v>
      </c>
      <c r="AS169">
        <f>AS$2*EXP(- AS$1 * ($B169*_c1+$C169*_c2+$D169*_c3+'Input spectra'!$Y168))</f>
        <v>1.2300929730047299E-2</v>
      </c>
      <c r="AT169">
        <f>AT$2*EXP(- AT$1 * ($B169*_c1+$C169*_c2+$D169*_c3+'Input spectra'!$Y168))</f>
        <v>1.2121710511950986E-2</v>
      </c>
      <c r="AU169">
        <f>AU$2*EXP(- AU$1 * ($B169*_c1+$C169*_c2+$D169*_c3+'Input spectra'!$Y168))</f>
        <v>1.1943814761714258E-2</v>
      </c>
      <c r="AV169">
        <f>AV$2*EXP(- AV$1 * ($B169*_c1+$C169*_c2+$D169*_c3+'Input spectra'!$Y168))</f>
        <v>1.1767234369330843E-2</v>
      </c>
      <c r="AW169">
        <f>AW$2*EXP(- AW$1 * ($B169*_c1+$C169*_c2+$D169*_c3+'Input spectra'!$Y168))</f>
        <v>1.1591961270252358E-2</v>
      </c>
      <c r="AX169">
        <f>AX$2*EXP(- AX$1 * ($B169*_c1+$C169*_c2+$D169*_c3+'Input spectra'!$Y168))</f>
        <v>1.1417987445146542E-2</v>
      </c>
      <c r="AY169">
        <f>AY$2*EXP(- AY$1 * ($B169*_c1+$C169*_c2+$D169*_c3+'Input spectra'!$Y168))</f>
        <v>1.0151098841607907E-2</v>
      </c>
      <c r="AZ169">
        <f>AZ$2*EXP(- AZ$1 * ($B169*_c1+$C169*_c2+$D169*_c3+'Input spectra'!$Y168))</f>
        <v>8.6749451717238486E-3</v>
      </c>
      <c r="BA169">
        <f>BA$2*EXP(- BA$1 * ($B169*_c1+$C169*_c2+$D169*_c3+'Input spectra'!$Y168))</f>
        <v>7.8100798804902651E-3</v>
      </c>
      <c r="BB169">
        <f>BB$2*EXP(- BB$1 * ($B169*_c1+$C169*_c2+$D169*_c3+'Input spectra'!$Y168))</f>
        <v>7.1551048193132178E-3</v>
      </c>
      <c r="BC169">
        <f>BC$2*EXP(- BC$1 * ($B169*_c1+$C169*_c2+$D169*_c3+'Input spectra'!$Y168))</f>
        <v>6.6199934280934151E-3</v>
      </c>
      <c r="BD169">
        <f>BD$2*EXP(- BD$1 * ($B169*_c1+$C169*_c2+$D169*_c3+'Input spectra'!$Y168))</f>
        <v>6.1657313147233748E-3</v>
      </c>
      <c r="BE169">
        <f>BE$2*EXP(- BE$1 * ($B169*_c1+$C169*_c2+$D169*_c3+'Input spectra'!$Y168))</f>
        <v>5.7709457035434409E-3</v>
      </c>
      <c r="BF169">
        <f>BF$2*EXP(- BF$1 * ($B169*_c1+$C169*_c2+$D169*_c3+'Input spectra'!$Y168))</f>
        <v>5.4223156360027084E-3</v>
      </c>
      <c r="BG169">
        <f>BG$2*EXP(- BG$1 * ($B169*_c1+$C169*_c2+$D169*_c3+'Input spectra'!$Y168))</f>
        <v>5.1108234598338711E-3</v>
      </c>
      <c r="BH169">
        <f>BH$2*EXP(- BH$1 * ($B169*_c1+$C169*_c2+$D169*_c3+'Input spectra'!$Y168))</f>
        <v>4.8300031883336675E-3</v>
      </c>
      <c r="BI169">
        <f>BI$2*EXP(- BI$1 * ($B169*_c1+$C169*_c2+$D169*_c3+'Input spectra'!$Y168))</f>
        <v>4.575018137811619E-3</v>
      </c>
      <c r="BJ169">
        <f>BJ$2*EXP(- BJ$1 * ($B169*_c1+$C169*_c2+$D169*_c3+'Input spectra'!$Y168))</f>
        <v>4.3421314274853726E-3</v>
      </c>
      <c r="BK169">
        <f>BK$2*EXP(- BK$1 * ($B169*_c1+$C169*_c2+$D169*_c3+'Input spectra'!$Y168))</f>
        <v>4.1283813777361353E-3</v>
      </c>
      <c r="BL169">
        <f>BL$2*EXP(- BL$1 * ($B169*_c1+$C169*_c2+$D169*_c3+'Input spectra'!$Y168))</f>
        <v>3.9313719512859158E-3</v>
      </c>
      <c r="BM169">
        <f>BM$2*EXP(- BM$1 * ($B169*_c1+$C169*_c2+$D169*_c3+'Input spectra'!$Y168))</f>
        <v>3.7491316812833602E-3</v>
      </c>
      <c r="BN169">
        <f>BN$2*EXP(- BN$1 * ($B169*_c1+$C169*_c2+$D169*_c3+'Input spectra'!$Y168))</f>
        <v>3.5800153631250159E-3</v>
      </c>
      <c r="BO169">
        <f>BO$2*EXP(- BO$1 * ($B169*_c1+$C169*_c2+$D169*_c3+'Input spectra'!$Y168))</f>
        <v>3.4226335290296582E-3</v>
      </c>
      <c r="BP169">
        <f>BP$2*EXP(- BP$1 * ($B169*_c1+$C169*_c2+$D169*_c3+'Input spectra'!$Y168))</f>
        <v>3.2758005881393893E-3</v>
      </c>
      <c r="BQ169">
        <f>BQ$2*EXP(- BQ$1 * ($B169*_c1+$C169*_c2+$D169*_c3+'Input spectra'!$Y168))</f>
        <v>3.1384958723439708E-3</v>
      </c>
      <c r="BR169">
        <f>BR$2*EXP(- BR$1 * ($B169*_c1+$C169*_c2+$D169*_c3+'Input spectra'!$Y168))</f>
        <v>3.0098338302410868E-3</v>
      </c>
      <c r="BS169">
        <f>BS$2*EXP(- BS$1 * ($B169*_c1+$C169*_c2+$D169*_c3+'Input spectra'!$Y168))</f>
        <v>2.8890408483602838E-3</v>
      </c>
      <c r="BT169">
        <f>BT$2*EXP(- BT$1 * ($B169*_c1+$C169*_c2+$D169*_c3+'Input spectra'!$Y168))</f>
        <v>2.7754369664346854E-3</v>
      </c>
      <c r="BU169">
        <f>BU$2*EXP(- BU$1 * ($B169*_c1+$C169*_c2+$D169*_c3+'Input spectra'!$Y168))</f>
        <v>2.6684212688790816E-3</v>
      </c>
      <c r="BV169">
        <f>BV$2*EXP(- BV$1 * ($B169*_c1+$C169*_c2+$D169*_c3+'Input spectra'!$Y168))</f>
        <v>2.5674600800249738E-3</v>
      </c>
      <c r="BW169">
        <f>BW$2*EXP(- BW$1 * ($B169*_c1+$C169*_c2+$D169*_c3+'Input spectra'!$Y168))</f>
        <v>2.4720773271461865E-3</v>
      </c>
      <c r="BX169">
        <f>BX$2*EXP(- BX$1 * ($B169*_c1+$C169*_c2+$D169*_c3+'Input spectra'!$Y168))</f>
        <v>2.3818466003720832E-3</v>
      </c>
      <c r="BY169">
        <f>BY$2*EXP(- BY$1 * ($B169*_c1+$C169*_c2+$D169*_c3+'Input spectra'!$Y168))</f>
        <v>2.2963845558222787E-3</v>
      </c>
      <c r="BZ169">
        <f>BZ$2*EXP(- BZ$1 * ($B169*_c1+$C169*_c2+$D169*_c3+'Input spectra'!$Y168))</f>
        <v>2.2153453928923385E-3</v>
      </c>
      <c r="CA169">
        <f>CA$2*EXP(- CA$1 * ($B169*_c1+$C169*_c2+$D169*_c3+'Input spectra'!$Y168))</f>
        <v>2.138416198550222E-3</v>
      </c>
      <c r="CB169">
        <f>CB$2*EXP(- CB$1 * ($B169*_c1+$C169*_c2+$D169*_c3+'Input spectra'!$Y168))</f>
        <v>2.0653129974442666E-3</v>
      </c>
      <c r="CC169">
        <f>CC$2*EXP(- CC$1 * ($B169*_c1+$C169*_c2+$D169*_c3+'Input spectra'!$Y168))</f>
        <v>1.9957773811204679E-3</v>
      </c>
      <c r="CD169">
        <f>CD$2*EXP(- CD$1 * ($B169*_c1+$C169*_c2+$D169*_c3+'Input spectra'!$Y168))</f>
        <v>1.9295736158425432E-3</v>
      </c>
      <c r="CE169">
        <f>CE$2*EXP(- CE$1 * ($B169*_c1+$C169*_c2+$D169*_c3+'Input spectra'!$Y168))</f>
        <v>1.8664861486077761E-3</v>
      </c>
      <c r="CF169">
        <f>CF$2*EXP(- CF$1 * ($B169*_c1+$C169*_c2+$D169*_c3+'Input spectra'!$Y168))</f>
        <v>1.8063174465227669E-3</v>
      </c>
      <c r="CG169">
        <f>CG$2*EXP(- CG$1 * ($B169*_c1+$C169*_c2+$D169*_c3+'Input spectra'!$Y168))</f>
        <v>1.7488861168745197E-3</v>
      </c>
      <c r="CH169">
        <f>CH$2*EXP(- CH$1 * ($B169*_c1+$C169*_c2+$D169*_c3+'Input spectra'!$Y168))</f>
        <v>1.6940252648257827E-3</v>
      </c>
      <c r="CI169">
        <f>CI$2*EXP(- CI$1 * ($B169*_c1+$C169*_c2+$D169*_c3+'Input spectra'!$Y168))</f>
        <v>1.6415810532843427E-3</v>
      </c>
      <c r="CJ169">
        <f>CJ$2*EXP(- CJ$1 * ($B169*_c1+$C169*_c2+$D169*_c3+'Input spectra'!$Y168))</f>
        <v>1.5914114355938403E-3</v>
      </c>
      <c r="CK169">
        <f>CK$2*EXP(- CK$1 * ($B169*_c1+$C169*_c2+$D169*_c3+'Input spectra'!$Y168))</f>
        <v>1.5433850366065565E-3</v>
      </c>
      <c r="CL169">
        <f>CL$2*EXP(- CL$1 * ($B169*_c1+$C169*_c2+$D169*_c3+'Input spectra'!$Y168))</f>
        <v>1.4973801616821058E-3</v>
      </c>
      <c r="CM169">
        <f>CM$2*EXP(- CM$1 * ($B169*_c1+$C169*_c2+$D169*_c3+'Input spectra'!$Y168))</f>
        <v>1.45328391640557E-3</v>
      </c>
      <c r="CN169">
        <f>CN$2*EXP(- CN$1 * ($B169*_c1+$C169*_c2+$D169*_c3+'Input spectra'!$Y168))</f>
        <v>1.4109914224845243E-3</v>
      </c>
      <c r="CO169">
        <f>CO$2*EXP(- CO$1 * ($B169*_c1+$C169*_c2+$D169*_c3+'Input spectra'!$Y168))</f>
        <v>1.3704051174833261E-3</v>
      </c>
      <c r="CP169">
        <f>CP$2*EXP(- CP$1 * ($B169*_c1+$C169*_c2+$D169*_c3+'Input spectra'!$Y168))</f>
        <v>1.3314341278759178E-3</v>
      </c>
      <c r="CQ169">
        <f>CQ$2*EXP(- CQ$1 * ($B169*_c1+$C169*_c2+$D169*_c3+'Input spectra'!$Y168))</f>
        <v>1.2939937064168489E-3</v>
      </c>
      <c r="CR169">
        <f>CR$2*EXP(- CR$1 * ($B169*_c1+$C169*_c2+$D169*_c3+'Input spectra'!$Y168))</f>
        <v>1.2580047261008568E-3</v>
      </c>
      <c r="CS169">
        <f>CS$2*EXP(- CS$1 * ($B169*_c1+$C169*_c2+$D169*_c3+'Input spectra'!$Y168))</f>
        <v>8.1002236258807608E-4</v>
      </c>
      <c r="CT169">
        <f>CT$2*EXP(- CT$1 * ($B169*_c1+$C169*_c2+$D169*_c3+'Input spectra'!$Y168))</f>
        <v>5.2616931001081492E-4</v>
      </c>
      <c r="CU169">
        <f>CU$2*EXP(- CU$1 * ($B169*_c1+$C169*_c2+$D169*_c3+'Input spectra'!$Y168))</f>
        <v>3.6442515785114208E-4</v>
      </c>
      <c r="CV169">
        <f>CV$2*EXP(- CV$1 * ($B169*_c1+$C169*_c2+$D169*_c3+'Input spectra'!$Y168))</f>
        <v>2.5353833187350631E-4</v>
      </c>
      <c r="CW169">
        <f>CW$2*EXP(- CW$1 * ($B169*_c1+$C169*_c2+$D169*_c3+'Input spectra'!$Y168))</f>
        <v>1.7313319091845692E-4</v>
      </c>
      <c r="CX169">
        <f>CX$2*EXP(- CX$1 * ($B169*_c1+$C169*_c2+$D169*_c3+'Input spectra'!$Y168))</f>
        <v>1.1381934741680766E-4</v>
      </c>
      <c r="CY169">
        <f>CY$2*EXP(- CY$1 * ($B169*_c1+$C169*_c2+$D169*_c3+'Input spectra'!$Y168))</f>
        <v>7.0297474770022905E-5</v>
      </c>
      <c r="CZ169">
        <f>CZ$2*EXP(- CZ$1 * ($B169*_c1+$C169*_c2+$D169*_c3+'Input spectra'!$Y168))</f>
        <v>3.9203900796699382E-5</v>
      </c>
      <c r="DA169">
        <f>DA$2*EXP(- DA$1 * ($B169*_c1+$C169*_c2+$D169*_c3+'Input spectra'!$Y168))</f>
        <v>1.8231008133477763E-5</v>
      </c>
      <c r="DB169">
        <f>DB$2*EXP(- DB$1 * ($B169*_c1+$C169*_c2+$D169*_c3+'Input spectra'!$Y168))</f>
        <v>5.7054693833280011E-6</v>
      </c>
      <c r="DC169">
        <f>DC$2*EXP(- DC$1 * ($B169*_c1+$C169*_c2+$D169*_c3+'Input spectra'!$Y168))</f>
        <v>3.6245094302193244E-7</v>
      </c>
      <c r="DD169">
        <f>DD$2*EXP(- DD$1 * ($B169*_c1+$C169*_c2+$D169*_c3+'Input spectra'!$Y168))</f>
        <v>0</v>
      </c>
      <c r="DE169">
        <f>DE$2*EXP(- DE$1 * ($B169*_c1+$C169*_c2+$D169*_c3+'Input spectra'!$Y168))</f>
        <v>0</v>
      </c>
      <c r="DF169">
        <f>DF$2*EXP(- DF$1 * ($B169*_c1+$C169*_c2+$D169*_c3+'Input spectra'!$Y168))</f>
        <v>0</v>
      </c>
      <c r="DG169">
        <f>DG$2*EXP(- DG$1 * ($B169*_c1+$C169*_c2+$D169*_c3+'Input spectra'!$Y168))</f>
        <v>0</v>
      </c>
      <c r="DH169">
        <f>DH$2*EXP(- DH$1 * ($B169*_c1+$C169*_c2+$D169*_c3+'Input spectra'!$Y168))</f>
        <v>0</v>
      </c>
      <c r="DI169">
        <f>DI$2*EXP(- DI$1 * ($B169*_c1+$C169*_c2+$D169*_c3+'Input spectra'!$Y168))</f>
        <v>0</v>
      </c>
      <c r="DJ169">
        <f>DJ$2*EXP(- DJ$1 * ($B169*_c1+$C169*_c2+$D169*_c3+'Input spectra'!$Y168))</f>
        <v>0</v>
      </c>
      <c r="DK169">
        <f>DK$2*EXP(- DK$1 * ($B169*_c1+$C169*_c2+$D169*_c3+'Input spectra'!$Y168))</f>
        <v>0</v>
      </c>
      <c r="DL169">
        <f>DL$2*EXP(- DL$1 * ($B169*_c1+$C169*_c2+$D169*_c3+'Input spectra'!$Y168))</f>
        <v>0</v>
      </c>
      <c r="DM169">
        <f>DM$2*EXP(- DM$1 * ($B169*_c1+$C169*_c2+$D169*_c3+'Input spectra'!$Y168))</f>
        <v>0</v>
      </c>
      <c r="DN169">
        <f>DN$2*EXP(- DN$1 * ($B169*_c1+$C169*_c2+$D169*_c3+'Input spectra'!$Y168))</f>
        <v>0</v>
      </c>
      <c r="DO169">
        <f>DO$2*EXP(- DO$1 * ($B169*_c1+$C169*_c2+$D169*_c3+'Input spectra'!$Y168))</f>
        <v>0</v>
      </c>
      <c r="DP169">
        <f>DP$2*EXP(- DP$1 * ($B169*_c1+$C169*_c2+$D169*_c3+'Input spectra'!$Y168))</f>
        <v>0</v>
      </c>
      <c r="DQ169">
        <f>DQ$2*EXP(- DQ$1 * ($B169*_c1+$C169*_c2+$D169*_c3+'Input spectra'!$Y168))</f>
        <v>0</v>
      </c>
      <c r="DR169">
        <f>DR$2*EXP(- DR$1 * ($B169*_c1+$C169*_c2+$D169*_c3+'Input spectra'!$Y168))</f>
        <v>0</v>
      </c>
      <c r="DS169">
        <f>DS$2*EXP(- DS$1 * ($B169*_c1+$C169*_c2+$D169*_c3+'Input spectra'!$Y168))</f>
        <v>0</v>
      </c>
      <c r="DT169">
        <f>DT$2*EXP(- DT$1 * ($B169*_c1+$C169*_c2+$D169*_c3+'Input spectra'!$Y168))</f>
        <v>0</v>
      </c>
      <c r="DU169">
        <f>DU$2*EXP(- DU$1 * ($B169*_c1+$C169*_c2+$D169*_c3+'Input spectra'!$Y168))</f>
        <v>0</v>
      </c>
      <c r="DV169">
        <f>DV$2*EXP(- DV$1 * ($B169*_c1+$C169*_c2+$D169*_c3+'Input spectra'!$Y168))</f>
        <v>0</v>
      </c>
      <c r="DW169">
        <f>DW$2*EXP(- DW$1 * ($B169*_c1+$C169*_c2+$D169*_c3+'Input spectra'!$Y168))</f>
        <v>0</v>
      </c>
      <c r="DX169">
        <f>DX$2*EXP(- DX$1 * ($B169*_c1+$C169*_c2+$D169*_c3+'Input spectra'!$Y168))</f>
        <v>0</v>
      </c>
      <c r="DY169">
        <f>DY$2*EXP(- DY$1 * ($B169*_c1+$C169*_c2+$D169*_c3+'Input spectra'!$Y168))</f>
        <v>0</v>
      </c>
      <c r="DZ169">
        <f>DZ$2*EXP(- DZ$1 * ($B169*_c1+$C169*_c2+$D169*_c3+'Input spectra'!$Y168))</f>
        <v>0</v>
      </c>
      <c r="EA169">
        <f>EA$2*EXP(- EA$1 * ($B169*_c1+$C169*_c2+$D169*_c3+'Input spectra'!$Y168))</f>
        <v>0</v>
      </c>
      <c r="EB169">
        <f>EB$2*EXP(- EB$1 * ($B169*_c1+$C169*_c2+$D169*_c3+'Input spectra'!$Y168))</f>
        <v>0</v>
      </c>
      <c r="EC169">
        <f>EC$2*EXP(- EC$1 * ($B169*_c1+$C169*_c2+$D169*_c3+'Input spectra'!$Y168))</f>
        <v>0</v>
      </c>
      <c r="ED169">
        <f>ED$2*EXP(- ED$1 * ($B169*_c1+$C169*_c2+$D169*_c3+'Input spectra'!$Y168))</f>
        <v>0</v>
      </c>
      <c r="EE169">
        <f>EE$2*EXP(- EE$1 * ($B169*_c1+$C169*_c2+$D169*_c3+'Input spectra'!$Y168))</f>
        <v>0</v>
      </c>
      <c r="EF169">
        <f>EF$2*EXP(- EF$1 * ($B169*_c1+$C169*_c2+$D169*_c3+'Input spectra'!$Y168))</f>
        <v>0</v>
      </c>
      <c r="EG169">
        <f>EG$2*EXP(- EG$1 * ($B169*_c1+$C169*_c2+$D169*_c3+'Input spectra'!$Y168))</f>
        <v>0</v>
      </c>
      <c r="EH169">
        <f>EH$2*EXP(- EH$1 * ($B169*_c1+$C169*_c2+$D169*_c3+'Input spectra'!$Y168))</f>
        <v>0</v>
      </c>
      <c r="EI169">
        <f>EI$2*EXP(- EI$1 * ($B169*_c1+$C169*_c2+$D169*_c3+'Input spectra'!$Y168))</f>
        <v>0</v>
      </c>
      <c r="EJ169">
        <f>EJ$2*EXP(- EJ$1 * ($B169*_c1+$C169*_c2+$D169*_c3+'Input spectra'!$Y168))</f>
        <v>0</v>
      </c>
      <c r="EK169">
        <f>EK$2*EXP(- EK$1 * ($B169*_c1+$C169*_c2+$D169*_c3+'Input spectra'!$Y168))</f>
        <v>0</v>
      </c>
      <c r="EL169">
        <f>EL$2*EXP(- EL$1 * ($B169*_c1+$C169*_c2+$D169*_c3+'Input spectra'!$Y168))</f>
        <v>0</v>
      </c>
      <c r="EM169">
        <f>EM$2*EXP(- EM$1 * ($B169*_c1+$C169*_c2+$D169*_c3+'Input spectra'!$Y168))</f>
        <v>0</v>
      </c>
      <c r="EN169">
        <f>EN$2*EXP(- EN$1 * ($B169*_c1+$C169*_c2+$D169*_c3+'Input spectra'!$Y168))</f>
        <v>0</v>
      </c>
      <c r="EO169">
        <f>EO$2*EXP(- EO$1 * ($B169*_c1+$C169*_c2+$D169*_c3+'Input spectra'!$Y168))</f>
        <v>0</v>
      </c>
      <c r="EP169">
        <f>EP$2*EXP(- EP$1 * ($B169*_c1+$C169*_c2+$D169*_c3+'Input spectra'!$Y168))</f>
        <v>0</v>
      </c>
      <c r="EQ169">
        <f>EQ$2*EXP(- EQ$1 * ($B169*_c1+$C169*_c2+$D169*_c3+'Input spectra'!$Y168))</f>
        <v>0</v>
      </c>
      <c r="ER169">
        <f>ER$2*EXP(- ER$1 * ($B169*_c1+$C169*_c2+$D169*_c3+'Input spectra'!$Y168))</f>
        <v>0</v>
      </c>
      <c r="ES169">
        <f>ES$2*EXP(- ES$1 * ($B169*_c1+$C169*_c2+$D169*_c3+'Input spectra'!$Y168))</f>
        <v>0</v>
      </c>
      <c r="ET169">
        <f>ET$2*EXP(- ET$1 * ($B169*_c1+$C169*_c2+$D169*_c3+'Input spectra'!$Y168))</f>
        <v>0</v>
      </c>
      <c r="EU169">
        <f>EU$2*EXP(- EU$1 * ($B169*_c1+$C169*_c2+$D169*_c3+'Input spectra'!$Y168))</f>
        <v>0</v>
      </c>
      <c r="EV169">
        <f>EV$2*EXP(- EV$1 * ($B169*_c1+$C169*_c2+$D169*_c3+'Input spectra'!$Y168))</f>
        <v>0</v>
      </c>
      <c r="EW169">
        <f>EW$2*EXP(- EW$1 * ($B169*_c1+$C169*_c2+$D169*_c3+'Input spectra'!$Y168))</f>
        <v>0</v>
      </c>
      <c r="EX169">
        <f>EX$2*EXP(- EX$1 * ($B169*_c1+$C169*_c2+$D169*_c3+'Input spectra'!$Y168))</f>
        <v>0</v>
      </c>
      <c r="EY169">
        <f>EY$2*EXP(- EY$1 * ($B169*_c1+$C169*_c2+$D169*_c3+'Input spectra'!$Y168))</f>
        <v>0</v>
      </c>
      <c r="FA169">
        <f t="shared" si="2"/>
        <v>0.88352770061105224</v>
      </c>
      <c r="FD169">
        <f>(1-EXP(-($B169*_c1+$C169*_c2+$D169*_c3+'Input spectra'!$Y168)*_t))/2</f>
        <v>1.0751743781896639E-2</v>
      </c>
      <c r="FE169">
        <f>LN(1-FD169)/(-($B169*_c1+$C169*_c2+$D169*_c3+'Input spectra'!$Y168))</f>
        <v>0.24864139822795178</v>
      </c>
    </row>
    <row r="170" spans="1:161" x14ac:dyDescent="0.25">
      <c r="A170">
        <v>1115</v>
      </c>
      <c r="B170">
        <f>'Input spectra'!B169</f>
        <v>0</v>
      </c>
      <c r="C170">
        <f>'Input spectra'!D169</f>
        <v>0</v>
      </c>
      <c r="D170">
        <f>'Input spectra'!F169</f>
        <v>0</v>
      </c>
      <c r="E170">
        <f>E$2*EXP(- E$1 * ($B170*_c1+$C170*_c2+$D170*_c3+'Input spectra'!$Y169))</f>
        <v>2.0653927966864227E-2</v>
      </c>
      <c r="F170">
        <f>F$2*EXP(- F$1 * ($B170*_c1+$C170*_c2+$D170*_c3+'Input spectra'!$Y169))</f>
        <v>2.0414673945097647E-2</v>
      </c>
      <c r="G170">
        <f>G$2*EXP(- G$1 * ($B170*_c1+$C170*_c2+$D170*_c3+'Input spectra'!$Y169))</f>
        <v>2.0177105507042135E-2</v>
      </c>
      <c r="H170">
        <f>H$2*EXP(- H$1 * ($B170*_c1+$C170*_c2+$D170*_c3+'Input spectra'!$Y169))</f>
        <v>1.9941212537468167E-2</v>
      </c>
      <c r="I170">
        <f>I$2*EXP(- I$1 * ($B170*_c1+$C170*_c2+$D170*_c3+'Input spectra'!$Y169))</f>
        <v>1.9706984977157845E-2</v>
      </c>
      <c r="J170">
        <f>J$2*EXP(- J$1 * ($B170*_c1+$C170*_c2+$D170*_c3+'Input spectra'!$Y169))</f>
        <v>1.9474412822609415E-2</v>
      </c>
      <c r="K170">
        <f>K$2*EXP(- K$1 * ($B170*_c1+$C170*_c2+$D170*_c3+'Input spectra'!$Y169))</f>
        <v>1.9243486125743284E-2</v>
      </c>
      <c r="L170">
        <f>L$2*EXP(- L$1 * ($B170*_c1+$C170*_c2+$D170*_c3+'Input spectra'!$Y169))</f>
        <v>1.9014194993609557E-2</v>
      </c>
      <c r="M170">
        <f>M$2*EXP(- M$1 * ($B170*_c1+$C170*_c2+$D170*_c3+'Input spectra'!$Y169))</f>
        <v>1.878652958809705E-2</v>
      </c>
      <c r="N170">
        <f>N$2*EXP(- N$1 * ($B170*_c1+$C170*_c2+$D170*_c3+'Input spectra'!$Y169))</f>
        <v>1.8560480125643805E-2</v>
      </c>
      <c r="O170">
        <f>O$2*EXP(- O$1 * ($B170*_c1+$C170*_c2+$D170*_c3+'Input spectra'!$Y169))</f>
        <v>1.8336036876949083E-2</v>
      </c>
      <c r="P170">
        <f>P$2*EXP(- P$1 * ($B170*_c1+$C170*_c2+$D170*_c3+'Input spectra'!$Y169))</f>
        <v>1.8113190166686791E-2</v>
      </c>
      <c r="Q170">
        <f>Q$2*EXP(- Q$1 * ($B170*_c1+$C170*_c2+$D170*_c3+'Input spectra'!$Y169))</f>
        <v>1.7891930373220451E-2</v>
      </c>
      <c r="R170">
        <f>R$2*EXP(- R$1 * ($B170*_c1+$C170*_c2+$D170*_c3+'Input spectra'!$Y169))</f>
        <v>1.7672247928319555E-2</v>
      </c>
      <c r="S170">
        <f>S$2*EXP(- S$1 * ($B170*_c1+$C170*_c2+$D170*_c3+'Input spectra'!$Y169))</f>
        <v>1.7454133316877386E-2</v>
      </c>
      <c r="T170">
        <f>T$2*EXP(- T$1 * ($B170*_c1+$C170*_c2+$D170*_c3+'Input spectra'!$Y169))</f>
        <v>1.7237577076630314E-2</v>
      </c>
      <c r="U170">
        <f>U$2*EXP(- U$1 * ($B170*_c1+$C170*_c2+$D170*_c3+'Input spectra'!$Y169))</f>
        <v>1.7022569797878494E-2</v>
      </c>
      <c r="V170">
        <f>V$2*EXP(- V$1 * ($B170*_c1+$C170*_c2+$D170*_c3+'Input spectra'!$Y169))</f>
        <v>1.6809102123207988E-2</v>
      </c>
      <c r="W170">
        <f>W$2*EXP(- W$1 * ($B170*_c1+$C170*_c2+$D170*_c3+'Input spectra'!$Y169))</f>
        <v>1.6597164747214361E-2</v>
      </c>
      <c r="X170">
        <f>X$2*EXP(- X$1 * ($B170*_c1+$C170*_c2+$D170*_c3+'Input spectra'!$Y169))</f>
        <v>1.6386748416227608E-2</v>
      </c>
      <c r="Y170">
        <f>Y$2*EXP(- Y$1 * ($B170*_c1+$C170*_c2+$D170*_c3+'Input spectra'!$Y169))</f>
        <v>1.6177843928038557E-2</v>
      </c>
      <c r="Z170">
        <f>Z$2*EXP(- Z$1 * ($B170*_c1+$C170*_c2+$D170*_c3+'Input spectra'!$Y169))</f>
        <v>1.5970442131626648E-2</v>
      </c>
      <c r="AA170">
        <f>AA$2*EXP(- AA$1 * ($B170*_c1+$C170*_c2+$D170*_c3+'Input spectra'!$Y169))</f>
        <v>1.5764533926889101E-2</v>
      </c>
      <c r="AB170">
        <f>AB$2*EXP(- AB$1 * ($B170*_c1+$C170*_c2+$D170*_c3+'Input spectra'!$Y169))</f>
        <v>1.5560110264371456E-2</v>
      </c>
      <c r="AC170">
        <f>AC$2*EXP(- AC$1 * ($B170*_c1+$C170*_c2+$D170*_c3+'Input spectra'!$Y169))</f>
        <v>1.5357162144999539E-2</v>
      </c>
      <c r="AD170">
        <f>AD$2*EXP(- AD$1 * ($B170*_c1+$C170*_c2+$D170*_c3+'Input spectra'!$Y169))</f>
        <v>1.5155680619812754E-2</v>
      </c>
      <c r="AE170">
        <f>AE$2*EXP(- AE$1 * ($B170*_c1+$C170*_c2+$D170*_c3+'Input spectra'!$Y169))</f>
        <v>1.4955656789698752E-2</v>
      </c>
      <c r="AF170">
        <f>AF$2*EXP(- AF$1 * ($B170*_c1+$C170*_c2+$D170*_c3+'Input spectra'!$Y169))</f>
        <v>1.4757081805129475E-2</v>
      </c>
      <c r="AG170">
        <f>AG$2*EXP(- AG$1 * ($B170*_c1+$C170*_c2+$D170*_c3+'Input spectra'!$Y169))</f>
        <v>1.4559946865898536E-2</v>
      </c>
      <c r="AH170">
        <f>AH$2*EXP(- AH$1 * ($B170*_c1+$C170*_c2+$D170*_c3+'Input spectra'!$Y169))</f>
        <v>1.4364243220859933E-2</v>
      </c>
      <c r="AI170">
        <f>AI$2*EXP(- AI$1 * ($B170*_c1+$C170*_c2+$D170*_c3+'Input spectra'!$Y169))</f>
        <v>1.4169962167668139E-2</v>
      </c>
      <c r="AJ170">
        <f>AJ$2*EXP(- AJ$1 * ($B170*_c1+$C170*_c2+$D170*_c3+'Input spectra'!$Y169))</f>
        <v>1.3977095052519492E-2</v>
      </c>
      <c r="AK170">
        <f>AK$2*EXP(- AK$1 * ($B170*_c1+$C170*_c2+$D170*_c3+'Input spectra'!$Y169))</f>
        <v>1.3785633269894909E-2</v>
      </c>
      <c r="AL170">
        <f>AL$2*EXP(- AL$1 * ($B170*_c1+$C170*_c2+$D170*_c3+'Input spectra'!$Y169))</f>
        <v>1.3595568262303929E-2</v>
      </c>
      <c r="AM170">
        <f>AM$2*EXP(- AM$1 * ($B170*_c1+$C170*_c2+$D170*_c3+'Input spectra'!$Y169))</f>
        <v>1.3406891520030082E-2</v>
      </c>
      <c r="AN170">
        <f>AN$2*EXP(- AN$1 * ($B170*_c1+$C170*_c2+$D170*_c3+'Input spectra'!$Y169))</f>
        <v>1.3219594580877526E-2</v>
      </c>
      <c r="AO170">
        <f>AO$2*EXP(- AO$1 * ($B170*_c1+$C170*_c2+$D170*_c3+'Input spectra'!$Y169))</f>
        <v>1.3033669029919016E-2</v>
      </c>
      <c r="AP170">
        <f>AP$2*EXP(- AP$1 * ($B170*_c1+$C170*_c2+$D170*_c3+'Input spectra'!$Y169))</f>
        <v>1.2849106499245149E-2</v>
      </c>
      <c r="AQ170">
        <f>AQ$2*EXP(- AQ$1 * ($B170*_c1+$C170*_c2+$D170*_c3+'Input spectra'!$Y169))</f>
        <v>1.2665898667714897E-2</v>
      </c>
      <c r="AR170">
        <f>AR$2*EXP(- AR$1 * ($B170*_c1+$C170*_c2+$D170*_c3+'Input spectra'!$Y169))</f>
        <v>1.2484037260707419E-2</v>
      </c>
      <c r="AS170">
        <f>AS$2*EXP(- AS$1 * ($B170*_c1+$C170*_c2+$D170*_c3+'Input spectra'!$Y169))</f>
        <v>1.2303514049875147E-2</v>
      </c>
      <c r="AT170">
        <f>AT$2*EXP(- AT$1 * ($B170*_c1+$C170*_c2+$D170*_c3+'Input spectra'!$Y169))</f>
        <v>1.2124320852898151E-2</v>
      </c>
      <c r="AU170">
        <f>AU$2*EXP(- AU$1 * ($B170*_c1+$C170*_c2+$D170*_c3+'Input spectra'!$Y169))</f>
        <v>1.1946449533239716E-2</v>
      </c>
      <c r="AV170">
        <f>AV$2*EXP(- AV$1 * ($B170*_c1+$C170*_c2+$D170*_c3+'Input spectra'!$Y169))</f>
        <v>1.1769891999903253E-2</v>
      </c>
      <c r="AW170">
        <f>AW$2*EXP(- AW$1 * ($B170*_c1+$C170*_c2+$D170*_c3+'Input spectra'!$Y169))</f>
        <v>1.1594640207190381E-2</v>
      </c>
      <c r="AX170">
        <f>AX$2*EXP(- AX$1 * ($B170*_c1+$C170*_c2+$D170*_c3+'Input spectra'!$Y169))</f>
        <v>1.1420686154460293E-2</v>
      </c>
      <c r="AY170">
        <f>AY$2*EXP(- AY$1 * ($B170*_c1+$C170*_c2+$D170*_c3+'Input spectra'!$Y169))</f>
        <v>1.0153551437867761E-2</v>
      </c>
      <c r="AZ170">
        <f>AZ$2*EXP(- AZ$1 * ($B170*_c1+$C170*_c2+$D170*_c3+'Input spectra'!$Y169))</f>
        <v>8.6770866856868169E-3</v>
      </c>
      <c r="BA170">
        <f>BA$2*EXP(- BA$1 * ($B170*_c1+$C170*_c2+$D170*_c3+'Input spectra'!$Y169))</f>
        <v>7.8120489188073274E-3</v>
      </c>
      <c r="BB170">
        <f>BB$2*EXP(- BB$1 * ($B170*_c1+$C170*_c2+$D170*_c3+'Input spectra'!$Y169))</f>
        <v>7.1569463148693805E-3</v>
      </c>
      <c r="BC170">
        <f>BC$2*EXP(- BC$1 * ($B170*_c1+$C170*_c2+$D170*_c3+'Input spectra'!$Y169))</f>
        <v>6.6217319785438229E-3</v>
      </c>
      <c r="BD170">
        <f>BD$2*EXP(- BD$1 * ($B170*_c1+$C170*_c2+$D170*_c3+'Input spectra'!$Y169))</f>
        <v>6.1673829556931478E-3</v>
      </c>
      <c r="BE170">
        <f>BE$2*EXP(- BE$1 * ($B170*_c1+$C170*_c2+$D170*_c3+'Input spectra'!$Y169))</f>
        <v>5.7725219072628101E-3</v>
      </c>
      <c r="BF170">
        <f>BF$2*EXP(- BF$1 * ($B170*_c1+$C170*_c2+$D170*_c3+'Input spectra'!$Y169))</f>
        <v>5.4238251036900584E-3</v>
      </c>
      <c r="BG170">
        <f>BG$2*EXP(- BG$1 * ($B170*_c1+$C170*_c2+$D170*_c3+'Input spectra'!$Y169))</f>
        <v>5.1122730623577471E-3</v>
      </c>
      <c r="BH170">
        <f>BH$2*EXP(- BH$1 * ($B170*_c1+$C170*_c2+$D170*_c3+'Input spectra'!$Y169))</f>
        <v>4.8313985138761749E-3</v>
      </c>
      <c r="BI170">
        <f>BI$2*EXP(- BI$1 * ($B170*_c1+$C170*_c2+$D170*_c3+'Input spectra'!$Y169))</f>
        <v>4.5763638352481683E-3</v>
      </c>
      <c r="BJ170">
        <f>BJ$2*EXP(- BJ$1 * ($B170*_c1+$C170*_c2+$D170*_c3+'Input spectra'!$Y169))</f>
        <v>4.3434314340296985E-3</v>
      </c>
      <c r="BK170">
        <f>BK$2*EXP(- BK$1 * ($B170*_c1+$C170*_c2+$D170*_c3+'Input spectra'!$Y169))</f>
        <v>4.129639076583127E-3</v>
      </c>
      <c r="BL170">
        <f>BL$2*EXP(- BL$1 * ($B170*_c1+$C170*_c2+$D170*_c3+'Input spectra'!$Y169))</f>
        <v>3.9325902846730878E-3</v>
      </c>
      <c r="BM170">
        <f>BM$2*EXP(- BM$1 * ($B170*_c1+$C170*_c2+$D170*_c3+'Input spectra'!$Y169))</f>
        <v>3.7503132339498152E-3</v>
      </c>
      <c r="BN170">
        <f>BN$2*EXP(- BN$1 * ($B170*_c1+$C170*_c2+$D170*_c3+'Input spectra'!$Y169))</f>
        <v>3.5811624254233204E-3</v>
      </c>
      <c r="BO170">
        <f>BO$2*EXP(- BO$1 * ($B170*_c1+$C170*_c2+$D170*_c3+'Input spectra'!$Y169))</f>
        <v>3.4237481456397996E-3</v>
      </c>
      <c r="BP170">
        <f>BP$2*EXP(- BP$1 * ($B170*_c1+$C170*_c2+$D170*_c3+'Input spectra'!$Y169))</f>
        <v>3.2768845963386307E-3</v>
      </c>
      <c r="BQ170">
        <f>BQ$2*EXP(- BQ$1 * ($B170*_c1+$C170*_c2+$D170*_c3+'Input spectra'!$Y169))</f>
        <v>3.1395509325365155E-3</v>
      </c>
      <c r="BR170">
        <f>BR$2*EXP(- BR$1 * ($B170*_c1+$C170*_c2+$D170*_c3+'Input spectra'!$Y169))</f>
        <v>3.0108614506431292E-3</v>
      </c>
      <c r="BS170">
        <f>BS$2*EXP(- BS$1 * ($B170*_c1+$C170*_c2+$D170*_c3+'Input spectra'!$Y169))</f>
        <v>2.8900424051984956E-3</v>
      </c>
      <c r="BT170">
        <f>BT$2*EXP(- BT$1 * ($B170*_c1+$C170*_c2+$D170*_c3+'Input spectra'!$Y169))</f>
        <v>2.7764137206499114E-3</v>
      </c>
      <c r="BU170">
        <f>BU$2*EXP(- BU$1 * ($B170*_c1+$C170*_c2+$D170*_c3+'Input spectra'!$Y169))</f>
        <v>2.6693743800720099E-3</v>
      </c>
      <c r="BV170">
        <f>BV$2*EXP(- BV$1 * ($B170*_c1+$C170*_c2+$D170*_c3+'Input spectra'!$Y169))</f>
        <v>2.5683906181995066E-3</v>
      </c>
      <c r="BW170">
        <f>BW$2*EXP(- BW$1 * ($B170*_c1+$C170*_c2+$D170*_c3+'Input spectra'!$Y169))</f>
        <v>2.4729862826755157E-3</v>
      </c>
      <c r="BX170">
        <f>BX$2*EXP(- BX$1 * ($B170*_c1+$C170*_c2+$D170*_c3+'Input spectra'!$Y169))</f>
        <v>2.3827348925165555E-3</v>
      </c>
      <c r="BY170">
        <f>BY$2*EXP(- BY$1 * ($B170*_c1+$C170*_c2+$D170*_c3+'Input spectra'!$Y169))</f>
        <v>2.2972530400567882E-3</v>
      </c>
      <c r="BZ170">
        <f>BZ$2*EXP(- BZ$1 * ($B170*_c1+$C170*_c2+$D170*_c3+'Input spectra'!$Y169))</f>
        <v>2.2161948672472075E-3</v>
      </c>
      <c r="CA170">
        <f>CA$2*EXP(- CA$1 * ($B170*_c1+$C170*_c2+$D170*_c3+'Input spectra'!$Y169))</f>
        <v>2.1392474091284971E-3</v>
      </c>
      <c r="CB170">
        <f>CB$2*EXP(- CB$1 * ($B170*_c1+$C170*_c2+$D170*_c3+'Input spectra'!$Y169))</f>
        <v>2.0661266432467577E-3</v>
      </c>
      <c r="CC170">
        <f>CC$2*EXP(- CC$1 * ($B170*_c1+$C170*_c2+$D170*_c3+'Input spectra'!$Y169))</f>
        <v>1.9965741182852068E-3</v>
      </c>
      <c r="CD170">
        <f>CD$2*EXP(- CD$1 * ($B170*_c1+$C170*_c2+$D170*_c3+'Input spectra'!$Y169))</f>
        <v>1.9303540613860015E-3</v>
      </c>
      <c r="CE170">
        <f>CE$2*EXP(- CE$1 * ($B170*_c1+$C170*_c2+$D170*_c3+'Input spectra'!$Y169))</f>
        <v>1.8672508837398313E-3</v>
      </c>
      <c r="CF170">
        <f>CF$2*EXP(- CF$1 * ($B170*_c1+$C170*_c2+$D170*_c3+'Input spectra'!$Y169))</f>
        <v>1.8070670195951379E-3</v>
      </c>
      <c r="CG170">
        <f>CG$2*EXP(- CG$1 * ($B170*_c1+$C170*_c2+$D170*_c3+'Input spectra'!$Y169))</f>
        <v>1.7496210460125278E-3</v>
      </c>
      <c r="CH170">
        <f>CH$2*EXP(- CH$1 * ($B170*_c1+$C170*_c2+$D170*_c3+'Input spectra'!$Y169))</f>
        <v>1.6947460402852888E-3</v>
      </c>
      <c r="CI170">
        <f>CI$2*EXP(- CI$1 * ($B170*_c1+$C170*_c2+$D170*_c3+'Input spectra'!$Y169))</f>
        <v>1.6422881395691774E-3</v>
      </c>
      <c r="CJ170">
        <f>CJ$2*EXP(- CJ$1 * ($B170*_c1+$C170*_c2+$D170*_c3+'Input spectra'!$Y169))</f>
        <v>1.5921052733636823E-3</v>
      </c>
      <c r="CK170">
        <f>CK$2*EXP(- CK$1 * ($B170*_c1+$C170*_c2+$D170*_c3+'Input spectra'!$Y169))</f>
        <v>1.5440660444007864E-3</v>
      </c>
      <c r="CL170">
        <f>CL$2*EXP(- CL$1 * ($B170*_c1+$C170*_c2+$D170*_c3+'Input spectra'!$Y169))</f>
        <v>1.4980487374814872E-3</v>
      </c>
      <c r="CM170">
        <f>CM$2*EXP(- CM$1 * ($B170*_c1+$C170*_c2+$D170*_c3+'Input spectra'!$Y169))</f>
        <v>1.4539404390505359E-3</v>
      </c>
      <c r="CN170">
        <f>CN$2*EXP(- CN$1 * ($B170*_c1+$C170*_c2+$D170*_c3+'Input spectra'!$Y169))</f>
        <v>1.4116362529662781E-3</v>
      </c>
      <c r="CO170">
        <f>CO$2*EXP(- CO$1 * ($B170*_c1+$C170*_c2+$D170*_c3+'Input spectra'!$Y169))</f>
        <v>1.3710386001217982E-3</v>
      </c>
      <c r="CP170">
        <f>CP$2*EXP(- CP$1 * ($B170*_c1+$C170*_c2+$D170*_c3+'Input spectra'!$Y169))</f>
        <v>1.3320565913967782E-3</v>
      </c>
      <c r="CQ170">
        <f>CQ$2*EXP(- CQ$1 * ($B170*_c1+$C170*_c2+$D170*_c3+'Input spectra'!$Y169))</f>
        <v>1.2946054649382263E-3</v>
      </c>
      <c r="CR170">
        <f>CR$2*EXP(- CR$1 * ($B170*_c1+$C170*_c2+$D170*_c3+'Input spectra'!$Y169))</f>
        <v>1.2586060800390789E-3</v>
      </c>
      <c r="CS170">
        <f>CS$2*EXP(- CS$1 * ($B170*_c1+$C170*_c2+$D170*_c3+'Input spectra'!$Y169))</f>
        <v>8.1041382716644966E-4</v>
      </c>
      <c r="CT170">
        <f>CT$2*EXP(- CT$1 * ($B170*_c1+$C170*_c2+$D170*_c3+'Input spectra'!$Y169))</f>
        <v>5.2642635979129428E-4</v>
      </c>
      <c r="CU170">
        <f>CU$2*EXP(- CU$1 * ($B170*_c1+$C170*_c2+$D170*_c3+'Input spectra'!$Y169))</f>
        <v>3.6460510547657203E-4</v>
      </c>
      <c r="CV170">
        <f>CV$2*EXP(- CV$1 * ($B170*_c1+$C170*_c2+$D170*_c3+'Input spectra'!$Y169))</f>
        <v>2.5366485743996838E-4</v>
      </c>
      <c r="CW170">
        <f>CW$2*EXP(- CW$1 * ($B170*_c1+$C170*_c2+$D170*_c3+'Input spectra'!$Y169))</f>
        <v>1.7322050087324238E-4</v>
      </c>
      <c r="CX170">
        <f>CX$2*EXP(- CX$1 * ($B170*_c1+$C170*_c2+$D170*_c3+'Input spectra'!$Y169))</f>
        <v>1.1387734383369244E-4</v>
      </c>
      <c r="CY170">
        <f>CY$2*EXP(- CY$1 * ($B170*_c1+$C170*_c2+$D170*_c3+'Input spectra'!$Y169))</f>
        <v>7.0333664077974813E-5</v>
      </c>
      <c r="CZ170">
        <f>CZ$2*EXP(- CZ$1 * ($B170*_c1+$C170*_c2+$D170*_c3+'Input spectra'!$Y169))</f>
        <v>3.9224289053475649E-5</v>
      </c>
      <c r="DA170">
        <f>DA$2*EXP(- DA$1 * ($B170*_c1+$C170*_c2+$D170*_c3+'Input spectra'!$Y169))</f>
        <v>1.824058508841118E-5</v>
      </c>
      <c r="DB170">
        <f>DB$2*EXP(- DB$1 * ($B170*_c1+$C170*_c2+$D170*_c3+'Input spectra'!$Y169))</f>
        <v>5.7084965104025676E-6</v>
      </c>
      <c r="DC170">
        <f>DC$2*EXP(- DC$1 * ($B170*_c1+$C170*_c2+$D170*_c3+'Input spectra'!$Y169))</f>
        <v>3.6264515161664594E-7</v>
      </c>
      <c r="DD170">
        <f>DD$2*EXP(- DD$1 * ($B170*_c1+$C170*_c2+$D170*_c3+'Input spectra'!$Y169))</f>
        <v>0</v>
      </c>
      <c r="DE170">
        <f>DE$2*EXP(- DE$1 * ($B170*_c1+$C170*_c2+$D170*_c3+'Input spectra'!$Y169))</f>
        <v>0</v>
      </c>
      <c r="DF170">
        <f>DF$2*EXP(- DF$1 * ($B170*_c1+$C170*_c2+$D170*_c3+'Input spectra'!$Y169))</f>
        <v>0</v>
      </c>
      <c r="DG170">
        <f>DG$2*EXP(- DG$1 * ($B170*_c1+$C170*_c2+$D170*_c3+'Input spectra'!$Y169))</f>
        <v>0</v>
      </c>
      <c r="DH170">
        <f>DH$2*EXP(- DH$1 * ($B170*_c1+$C170*_c2+$D170*_c3+'Input spectra'!$Y169))</f>
        <v>0</v>
      </c>
      <c r="DI170">
        <f>DI$2*EXP(- DI$1 * ($B170*_c1+$C170*_c2+$D170*_c3+'Input spectra'!$Y169))</f>
        <v>0</v>
      </c>
      <c r="DJ170">
        <f>DJ$2*EXP(- DJ$1 * ($B170*_c1+$C170*_c2+$D170*_c3+'Input spectra'!$Y169))</f>
        <v>0</v>
      </c>
      <c r="DK170">
        <f>DK$2*EXP(- DK$1 * ($B170*_c1+$C170*_c2+$D170*_c3+'Input spectra'!$Y169))</f>
        <v>0</v>
      </c>
      <c r="DL170">
        <f>DL$2*EXP(- DL$1 * ($B170*_c1+$C170*_c2+$D170*_c3+'Input spectra'!$Y169))</f>
        <v>0</v>
      </c>
      <c r="DM170">
        <f>DM$2*EXP(- DM$1 * ($B170*_c1+$C170*_c2+$D170*_c3+'Input spectra'!$Y169))</f>
        <v>0</v>
      </c>
      <c r="DN170">
        <f>DN$2*EXP(- DN$1 * ($B170*_c1+$C170*_c2+$D170*_c3+'Input spectra'!$Y169))</f>
        <v>0</v>
      </c>
      <c r="DO170">
        <f>DO$2*EXP(- DO$1 * ($B170*_c1+$C170*_c2+$D170*_c3+'Input spectra'!$Y169))</f>
        <v>0</v>
      </c>
      <c r="DP170">
        <f>DP$2*EXP(- DP$1 * ($B170*_c1+$C170*_c2+$D170*_c3+'Input spectra'!$Y169))</f>
        <v>0</v>
      </c>
      <c r="DQ170">
        <f>DQ$2*EXP(- DQ$1 * ($B170*_c1+$C170*_c2+$D170*_c3+'Input spectra'!$Y169))</f>
        <v>0</v>
      </c>
      <c r="DR170">
        <f>DR$2*EXP(- DR$1 * ($B170*_c1+$C170*_c2+$D170*_c3+'Input spectra'!$Y169))</f>
        <v>0</v>
      </c>
      <c r="DS170">
        <f>DS$2*EXP(- DS$1 * ($B170*_c1+$C170*_c2+$D170*_c3+'Input spectra'!$Y169))</f>
        <v>0</v>
      </c>
      <c r="DT170">
        <f>DT$2*EXP(- DT$1 * ($B170*_c1+$C170*_c2+$D170*_c3+'Input spectra'!$Y169))</f>
        <v>0</v>
      </c>
      <c r="DU170">
        <f>DU$2*EXP(- DU$1 * ($B170*_c1+$C170*_c2+$D170*_c3+'Input spectra'!$Y169))</f>
        <v>0</v>
      </c>
      <c r="DV170">
        <f>DV$2*EXP(- DV$1 * ($B170*_c1+$C170*_c2+$D170*_c3+'Input spectra'!$Y169))</f>
        <v>0</v>
      </c>
      <c r="DW170">
        <f>DW$2*EXP(- DW$1 * ($B170*_c1+$C170*_c2+$D170*_c3+'Input spectra'!$Y169))</f>
        <v>0</v>
      </c>
      <c r="DX170">
        <f>DX$2*EXP(- DX$1 * ($B170*_c1+$C170*_c2+$D170*_c3+'Input spectra'!$Y169))</f>
        <v>0</v>
      </c>
      <c r="DY170">
        <f>DY$2*EXP(- DY$1 * ($B170*_c1+$C170*_c2+$D170*_c3+'Input spectra'!$Y169))</f>
        <v>0</v>
      </c>
      <c r="DZ170">
        <f>DZ$2*EXP(- DZ$1 * ($B170*_c1+$C170*_c2+$D170*_c3+'Input spectra'!$Y169))</f>
        <v>0</v>
      </c>
      <c r="EA170">
        <f>EA$2*EXP(- EA$1 * ($B170*_c1+$C170*_c2+$D170*_c3+'Input spectra'!$Y169))</f>
        <v>0</v>
      </c>
      <c r="EB170">
        <f>EB$2*EXP(- EB$1 * ($B170*_c1+$C170*_c2+$D170*_c3+'Input spectra'!$Y169))</f>
        <v>0</v>
      </c>
      <c r="EC170">
        <f>EC$2*EXP(- EC$1 * ($B170*_c1+$C170*_c2+$D170*_c3+'Input spectra'!$Y169))</f>
        <v>0</v>
      </c>
      <c r="ED170">
        <f>ED$2*EXP(- ED$1 * ($B170*_c1+$C170*_c2+$D170*_c3+'Input spectra'!$Y169))</f>
        <v>0</v>
      </c>
      <c r="EE170">
        <f>EE$2*EXP(- EE$1 * ($B170*_c1+$C170*_c2+$D170*_c3+'Input spectra'!$Y169))</f>
        <v>0</v>
      </c>
      <c r="EF170">
        <f>EF$2*EXP(- EF$1 * ($B170*_c1+$C170*_c2+$D170*_c3+'Input spectra'!$Y169))</f>
        <v>0</v>
      </c>
      <c r="EG170">
        <f>EG$2*EXP(- EG$1 * ($B170*_c1+$C170*_c2+$D170*_c3+'Input spectra'!$Y169))</f>
        <v>0</v>
      </c>
      <c r="EH170">
        <f>EH$2*EXP(- EH$1 * ($B170*_c1+$C170*_c2+$D170*_c3+'Input spectra'!$Y169))</f>
        <v>0</v>
      </c>
      <c r="EI170">
        <f>EI$2*EXP(- EI$1 * ($B170*_c1+$C170*_c2+$D170*_c3+'Input spectra'!$Y169))</f>
        <v>0</v>
      </c>
      <c r="EJ170">
        <f>EJ$2*EXP(- EJ$1 * ($B170*_c1+$C170*_c2+$D170*_c3+'Input spectra'!$Y169))</f>
        <v>0</v>
      </c>
      <c r="EK170">
        <f>EK$2*EXP(- EK$1 * ($B170*_c1+$C170*_c2+$D170*_c3+'Input spectra'!$Y169))</f>
        <v>0</v>
      </c>
      <c r="EL170">
        <f>EL$2*EXP(- EL$1 * ($B170*_c1+$C170*_c2+$D170*_c3+'Input spectra'!$Y169))</f>
        <v>0</v>
      </c>
      <c r="EM170">
        <f>EM$2*EXP(- EM$1 * ($B170*_c1+$C170*_c2+$D170*_c3+'Input spectra'!$Y169))</f>
        <v>0</v>
      </c>
      <c r="EN170">
        <f>EN$2*EXP(- EN$1 * ($B170*_c1+$C170*_c2+$D170*_c3+'Input spectra'!$Y169))</f>
        <v>0</v>
      </c>
      <c r="EO170">
        <f>EO$2*EXP(- EO$1 * ($B170*_c1+$C170*_c2+$D170*_c3+'Input spectra'!$Y169))</f>
        <v>0</v>
      </c>
      <c r="EP170">
        <f>EP$2*EXP(- EP$1 * ($B170*_c1+$C170*_c2+$D170*_c3+'Input spectra'!$Y169))</f>
        <v>0</v>
      </c>
      <c r="EQ170">
        <f>EQ$2*EXP(- EQ$1 * ($B170*_c1+$C170*_c2+$D170*_c3+'Input spectra'!$Y169))</f>
        <v>0</v>
      </c>
      <c r="ER170">
        <f>ER$2*EXP(- ER$1 * ($B170*_c1+$C170*_c2+$D170*_c3+'Input spectra'!$Y169))</f>
        <v>0</v>
      </c>
      <c r="ES170">
        <f>ES$2*EXP(- ES$1 * ($B170*_c1+$C170*_c2+$D170*_c3+'Input spectra'!$Y169))</f>
        <v>0</v>
      </c>
      <c r="ET170">
        <f>ET$2*EXP(- ET$1 * ($B170*_c1+$C170*_c2+$D170*_c3+'Input spectra'!$Y169))</f>
        <v>0</v>
      </c>
      <c r="EU170">
        <f>EU$2*EXP(- EU$1 * ($B170*_c1+$C170*_c2+$D170*_c3+'Input spectra'!$Y169))</f>
        <v>0</v>
      </c>
      <c r="EV170">
        <f>EV$2*EXP(- EV$1 * ($B170*_c1+$C170*_c2+$D170*_c3+'Input spectra'!$Y169))</f>
        <v>0</v>
      </c>
      <c r="EW170">
        <f>EW$2*EXP(- EW$1 * ($B170*_c1+$C170*_c2+$D170*_c3+'Input spectra'!$Y169))</f>
        <v>0</v>
      </c>
      <c r="EX170">
        <f>EX$2*EXP(- EX$1 * ($B170*_c1+$C170*_c2+$D170*_c3+'Input spectra'!$Y169))</f>
        <v>0</v>
      </c>
      <c r="EY170">
        <f>EY$2*EXP(- EY$1 * ($B170*_c1+$C170*_c2+$D170*_c3+'Input spectra'!$Y169))</f>
        <v>0</v>
      </c>
      <c r="FA170">
        <f t="shared" si="2"/>
        <v>0.88365552923812407</v>
      </c>
      <c r="FD170">
        <f>(1-EXP(-($B170*_c1+$C170*_c2+$D170*_c3+'Input spectra'!$Y169)*_t))/2</f>
        <v>1.0738896604921444E-2</v>
      </c>
      <c r="FE170">
        <f>LN(1-FD170)/(-($B170*_c1+$C170*_c2+$D170*_c3+'Input spectra'!$Y169))</f>
        <v>0.24864303929798121</v>
      </c>
    </row>
    <row r="171" spans="1:161" x14ac:dyDescent="0.25">
      <c r="A171">
        <v>1120</v>
      </c>
      <c r="B171">
        <f>'Input spectra'!B170</f>
        <v>0</v>
      </c>
      <c r="C171">
        <f>'Input spectra'!D170</f>
        <v>0</v>
      </c>
      <c r="D171">
        <f>'Input spectra'!F170</f>
        <v>0</v>
      </c>
      <c r="E171">
        <f>E$2*EXP(- E$1 * ($B171*_c1+$C171*_c2+$D171*_c3+'Input spectra'!$Y170))</f>
        <v>2.0653927966864227E-2</v>
      </c>
      <c r="F171">
        <f>F$2*EXP(- F$1 * ($B171*_c1+$C171*_c2+$D171*_c3+'Input spectra'!$Y170))</f>
        <v>2.0414781157814702E-2</v>
      </c>
      <c r="G171">
        <f>G$2*EXP(- G$1 * ($B171*_c1+$C171*_c2+$D171*_c3+'Input spectra'!$Y170))</f>
        <v>2.0177317437733745E-2</v>
      </c>
      <c r="H171">
        <f>H$2*EXP(- H$1 * ($B171*_c1+$C171*_c2+$D171*_c3+'Input spectra'!$Y170))</f>
        <v>1.9941526717769737E-2</v>
      </c>
      <c r="I171">
        <f>I$2*EXP(- I$1 * ($B171*_c1+$C171*_c2+$D171*_c3+'Input spectra'!$Y170))</f>
        <v>1.9707398964871635E-2</v>
      </c>
      <c r="J171">
        <f>J$2*EXP(- J$1 * ($B171*_c1+$C171*_c2+$D171*_c3+'Input spectra'!$Y170))</f>
        <v>1.9474924201494961E-2</v>
      </c>
      <c r="K171">
        <f>K$2*EXP(- K$1 * ($B171*_c1+$C171*_c2+$D171*_c3+'Input spectra'!$Y170))</f>
        <v>1.9244092505309285E-2</v>
      </c>
      <c r="L171">
        <f>L$2*EXP(- L$1 * ($B171*_c1+$C171*_c2+$D171*_c3+'Input spectra'!$Y170))</f>
        <v>1.9014894008907175E-2</v>
      </c>
      <c r="M171">
        <f>M$2*EXP(- M$1 * ($B171*_c1+$C171*_c2+$D171*_c3+'Input spectra'!$Y170))</f>
        <v>1.8787318899514665E-2</v>
      </c>
      <c r="N171">
        <f>N$2*EXP(- N$1 * ($B171*_c1+$C171*_c2+$D171*_c3+'Input spectra'!$Y170))</f>
        <v>1.8561357418703187E-2</v>
      </c>
      <c r="O171">
        <f>O$2*EXP(- O$1 * ($B171*_c1+$C171*_c2+$D171*_c3+'Input spectra'!$Y170))</f>
        <v>1.8336999862102969E-2</v>
      </c>
      <c r="P171">
        <f>P$2*EXP(- P$1 * ($B171*_c1+$C171*_c2+$D171*_c3+'Input spectra'!$Y170))</f>
        <v>1.8114236579117888E-2</v>
      </c>
      <c r="Q171">
        <f>Q$2*EXP(- Q$1 * ($B171*_c1+$C171*_c2+$D171*_c3+'Input spectra'!$Y170))</f>
        <v>1.7893057972641818E-2</v>
      </c>
      <c r="R171">
        <f>R$2*EXP(- R$1 * ($B171*_c1+$C171*_c2+$D171*_c3+'Input spectra'!$Y170))</f>
        <v>1.7673454498776379E-2</v>
      </c>
      <c r="S171">
        <f>S$2*EXP(- S$1 * ($B171*_c1+$C171*_c2+$D171*_c3+'Input spectra'!$Y170))</f>
        <v>1.7455416666550132E-2</v>
      </c>
      <c r="T171">
        <f>T$2*EXP(- T$1 * ($B171*_c1+$C171*_c2+$D171*_c3+'Input spectra'!$Y170))</f>
        <v>1.7238935037639264E-2</v>
      </c>
      <c r="U171">
        <f>U$2*EXP(- U$1 * ($B171*_c1+$C171*_c2+$D171*_c3+'Input spectra'!$Y170))</f>
        <v>1.7024000226089624E-2</v>
      </c>
      <c r="V171">
        <f>V$2*EXP(- V$1 * ($B171*_c1+$C171*_c2+$D171*_c3+'Input spectra'!$Y170))</f>
        <v>1.6810602898040209E-2</v>
      </c>
      <c r="W171">
        <f>W$2*EXP(- W$1 * ($B171*_c1+$C171*_c2+$D171*_c3+'Input spectra'!$Y170))</f>
        <v>1.6598733771448104E-2</v>
      </c>
      <c r="X171">
        <f>X$2*EXP(- X$1 * ($B171*_c1+$C171*_c2+$D171*_c3+'Input spectra'!$Y170))</f>
        <v>1.6388383615814742E-2</v>
      </c>
      <c r="Y171">
        <f>Y$2*EXP(- Y$1 * ($B171*_c1+$C171*_c2+$D171*_c3+'Input spectra'!$Y170))</f>
        <v>1.6179543251913647E-2</v>
      </c>
      <c r="Z171">
        <f>Z$2*EXP(- Z$1 * ($B171*_c1+$C171*_c2+$D171*_c3+'Input spectra'!$Y170))</f>
        <v>1.5972203551519508E-2</v>
      </c>
      <c r="AA171">
        <f>AA$2*EXP(- AA$1 * ($B171*_c1+$C171*_c2+$D171*_c3+'Input spectra'!$Y170))</f>
        <v>1.5766355437138672E-2</v>
      </c>
      <c r="AB171">
        <f>AB$2*EXP(- AB$1 * ($B171*_c1+$C171*_c2+$D171*_c3+'Input spectra'!$Y170))</f>
        <v>1.5561989881740998E-2</v>
      </c>
      <c r="AC171">
        <f>AC$2*EXP(- AC$1 * ($B171*_c1+$C171*_c2+$D171*_c3+'Input spectra'!$Y170))</f>
        <v>1.5359097908493087E-2</v>
      </c>
      <c r="AD171">
        <f>AD$2*EXP(- AD$1 * ($B171*_c1+$C171*_c2+$D171*_c3+'Input spectra'!$Y170))</f>
        <v>1.5157670590492889E-2</v>
      </c>
      <c r="AE171">
        <f>AE$2*EXP(- AE$1 * ($B171*_c1+$C171*_c2+$D171*_c3+'Input spectra'!$Y170))</f>
        <v>1.4957699050505625E-2</v>
      </c>
      <c r="AF171">
        <f>AF$2*EXP(- AF$1 * ($B171*_c1+$C171*_c2+$D171*_c3+'Input spectra'!$Y170))</f>
        <v>1.4759174460701125E-2</v>
      </c>
      <c r="AG171">
        <f>AG$2*EXP(- AG$1 * ($B171*_c1+$C171*_c2+$D171*_c3+'Input spectra'!$Y170))</f>
        <v>1.4562088042392448E-2</v>
      </c>
      <c r="AH171">
        <f>AH$2*EXP(- AH$1 * ($B171*_c1+$C171*_c2+$D171*_c3+'Input spectra'!$Y170))</f>
        <v>1.4366431065775856E-2</v>
      </c>
      <c r="AI171">
        <f>AI$2*EXP(- AI$1 * ($B171*_c1+$C171*_c2+$D171*_c3+'Input spectra'!$Y170))</f>
        <v>1.4172194849672158E-2</v>
      </c>
      <c r="AJ171">
        <f>AJ$2*EXP(- AJ$1 * ($B171*_c1+$C171*_c2+$D171*_c3+'Input spectra'!$Y170))</f>
        <v>1.3979370761269316E-2</v>
      </c>
      <c r="AK171">
        <f>AK$2*EXP(- AK$1 * ($B171*_c1+$C171*_c2+$D171*_c3+'Input spectra'!$Y170))</f>
        <v>1.3787950215866417E-2</v>
      </c>
      <c r="AL171">
        <f>AL$2*EXP(- AL$1 * ($B171*_c1+$C171*_c2+$D171*_c3+'Input spectra'!$Y170))</f>
        <v>1.3597924676618914E-2</v>
      </c>
      <c r="AM171">
        <f>AM$2*EXP(- AM$1 * ($B171*_c1+$C171*_c2+$D171*_c3+'Input spectra'!$Y170))</f>
        <v>1.3409285654285213E-2</v>
      </c>
      <c r="AN171">
        <f>AN$2*EXP(- AN$1 * ($B171*_c1+$C171*_c2+$D171*_c3+'Input spectra'!$Y170))</f>
        <v>1.3222024706974528E-2</v>
      </c>
      <c r="AO171">
        <f>AO$2*EXP(- AO$1 * ($B171*_c1+$C171*_c2+$D171*_c3+'Input spectra'!$Y170))</f>
        <v>1.3036133439896031E-2</v>
      </c>
      <c r="AP171">
        <f>AP$2*EXP(- AP$1 * ($B171*_c1+$C171*_c2+$D171*_c3+'Input spectra'!$Y170))</f>
        <v>1.2851603505109298E-2</v>
      </c>
      <c r="AQ171">
        <f>AQ$2*EXP(- AQ$1 * ($B171*_c1+$C171*_c2+$D171*_c3+'Input spectra'!$Y170))</f>
        <v>1.2668426601276029E-2</v>
      </c>
      <c r="AR171">
        <f>AR$2*EXP(- AR$1 * ($B171*_c1+$C171*_c2+$D171*_c3+'Input spectra'!$Y170))</f>
        <v>1.2486594473413017E-2</v>
      </c>
      <c r="AS171">
        <f>AS$2*EXP(- AS$1 * ($B171*_c1+$C171*_c2+$D171*_c3+'Input spectra'!$Y170))</f>
        <v>1.2306098912646425E-2</v>
      </c>
      <c r="AT171">
        <f>AT$2*EXP(- AT$1 * ($B171*_c1+$C171*_c2+$D171*_c3+'Input spectra'!$Y170))</f>
        <v>1.2126931755967289E-2</v>
      </c>
      <c r="AU171">
        <f>AU$2*EXP(- AU$1 * ($B171*_c1+$C171*_c2+$D171*_c3+'Input spectra'!$Y170))</f>
        <v>1.1949084885988266E-2</v>
      </c>
      <c r="AV171">
        <f>AV$2*EXP(- AV$1 * ($B171*_c1+$C171*_c2+$D171*_c3+'Input spectra'!$Y170))</f>
        <v>1.1772550230701683E-2</v>
      </c>
      <c r="AW171">
        <f>AW$2*EXP(- AW$1 * ($B171*_c1+$C171*_c2+$D171*_c3+'Input spectra'!$Y170))</f>
        <v>1.1597319763238747E-2</v>
      </c>
      <c r="AX171">
        <f>AX$2*EXP(- AX$1 * ($B171*_c1+$C171*_c2+$D171*_c3+'Input spectra'!$Y170))</f>
        <v>1.1423385501630056E-2</v>
      </c>
      <c r="AY171">
        <f>AY$2*EXP(- AY$1 * ($B171*_c1+$C171*_c2+$D171*_c3+'Input spectra'!$Y170))</f>
        <v>1.0156004626696805E-2</v>
      </c>
      <c r="AZ171">
        <f>AZ$2*EXP(- AZ$1 * ($B171*_c1+$C171*_c2+$D171*_c3+'Input spectra'!$Y170))</f>
        <v>8.6792287283081176E-3</v>
      </c>
      <c r="BA171">
        <f>BA$2*EXP(- BA$1 * ($B171*_c1+$C171*_c2+$D171*_c3+'Input spectra'!$Y170))</f>
        <v>7.8140184535484911E-3</v>
      </c>
      <c r="BB171">
        <f>BB$2*EXP(- BB$1 * ($B171*_c1+$C171*_c2+$D171*_c3+'Input spectra'!$Y170))</f>
        <v>7.1587882843677083E-3</v>
      </c>
      <c r="BC171">
        <f>BC$2*EXP(- BC$1 * ($B171*_c1+$C171*_c2+$D171*_c3+'Input spectra'!$Y170))</f>
        <v>6.6234709855743923E-3</v>
      </c>
      <c r="BD171">
        <f>BD$2*EXP(- BD$1 * ($B171*_c1+$C171*_c2+$D171*_c3+'Input spectra'!$Y170))</f>
        <v>6.1690350390950924E-3</v>
      </c>
      <c r="BE171">
        <f>BE$2*EXP(- BE$1 * ($B171*_c1+$C171*_c2+$D171*_c3+'Input spectra'!$Y170))</f>
        <v>5.7740985414866924E-3</v>
      </c>
      <c r="BF171">
        <f>BF$2*EXP(- BF$1 * ($B171*_c1+$C171*_c2+$D171*_c3+'Input spectra'!$Y170))</f>
        <v>5.4253349915839863E-3</v>
      </c>
      <c r="BG171">
        <f>BG$2*EXP(- BG$1 * ($B171*_c1+$C171*_c2+$D171*_c3+'Input spectra'!$Y170))</f>
        <v>5.1137230760379638E-3</v>
      </c>
      <c r="BH171">
        <f>BH$2*EXP(- BH$1 * ($B171*_c1+$C171*_c2+$D171*_c3+'Input spectra'!$Y170))</f>
        <v>4.8327942425102112E-3</v>
      </c>
      <c r="BI171">
        <f>BI$2*EXP(- BI$1 * ($B171*_c1+$C171*_c2+$D171*_c3+'Input spectra'!$Y170))</f>
        <v>4.5777099285086329E-3</v>
      </c>
      <c r="BJ171">
        <f>BJ$2*EXP(- BJ$1 * ($B171*_c1+$C171*_c2+$D171*_c3+'Input spectra'!$Y170))</f>
        <v>4.3447318297877187E-3</v>
      </c>
      <c r="BK171">
        <f>BK$2*EXP(- BK$1 * ($B171*_c1+$C171*_c2+$D171*_c3+'Input spectra'!$Y170))</f>
        <v>4.1308971585842539E-3</v>
      </c>
      <c r="BL171">
        <f>BL$2*EXP(- BL$1 * ($B171*_c1+$C171*_c2+$D171*_c3+'Input spectra'!$Y170))</f>
        <v>3.9338089956221529E-3</v>
      </c>
      <c r="BM171">
        <f>BM$2*EXP(- BM$1 * ($B171*_c1+$C171*_c2+$D171*_c3+'Input spectra'!$Y170))</f>
        <v>3.751495158986947E-3</v>
      </c>
      <c r="BN171">
        <f>BN$2*EXP(- BN$1 * ($B171*_c1+$C171*_c2+$D171*_c3+'Input spectra'!$Y170))</f>
        <v>3.5823098552485153E-3</v>
      </c>
      <c r="BO171">
        <f>BO$2*EXP(- BO$1 * ($B171*_c1+$C171*_c2+$D171*_c3+'Input spectra'!$Y170))</f>
        <v>3.4248631252365644E-3</v>
      </c>
      <c r="BP171">
        <f>BP$2*EXP(- BP$1 * ($B171*_c1+$C171*_c2+$D171*_c3+'Input spectra'!$Y170))</f>
        <v>3.2779689632513359E-3</v>
      </c>
      <c r="BQ171">
        <f>BQ$2*EXP(- BQ$1 * ($B171*_c1+$C171*_c2+$D171*_c3+'Input spectra'!$Y170))</f>
        <v>3.1406063474059675E-3</v>
      </c>
      <c r="BR171">
        <f>BR$2*EXP(- BR$1 * ($B171*_c1+$C171*_c2+$D171*_c3+'Input spectra'!$Y170))</f>
        <v>3.0118894218963319E-3</v>
      </c>
      <c r="BS171">
        <f>BS$2*EXP(- BS$1 * ($B171*_c1+$C171*_c2+$D171*_c3+'Input spectra'!$Y170))</f>
        <v>2.8910443092509401E-3</v>
      </c>
      <c r="BT171">
        <f>BT$2*EXP(- BT$1 * ($B171*_c1+$C171*_c2+$D171*_c3+'Input spectra'!$Y170))</f>
        <v>2.7773908186123778E-3</v>
      </c>
      <c r="BU171">
        <f>BU$2*EXP(- BU$1 * ($B171*_c1+$C171*_c2+$D171*_c3+'Input spectra'!$Y170))</f>
        <v>2.670327831698795E-3</v>
      </c>
      <c r="BV171">
        <f>BV$2*EXP(- BV$1 * ($B171*_c1+$C171*_c2+$D171*_c3+'Input spectra'!$Y170))</f>
        <v>2.5693214936339252E-3</v>
      </c>
      <c r="BW171">
        <f>BW$2*EXP(- BW$1 * ($B171*_c1+$C171*_c2+$D171*_c3+'Input spectra'!$Y170))</f>
        <v>2.4738955724177536E-3</v>
      </c>
      <c r="BX171">
        <f>BX$2*EXP(- BX$1 * ($B171*_c1+$C171*_c2+$D171*_c3+'Input spectra'!$Y170))</f>
        <v>2.3836235159430388E-3</v>
      </c>
      <c r="BY171">
        <f>BY$2*EXP(- BY$1 * ($B171*_c1+$C171*_c2+$D171*_c3+'Input spectra'!$Y170))</f>
        <v>2.2981218527488565E-3</v>
      </c>
      <c r="BZ171">
        <f>BZ$2*EXP(- BZ$1 * ($B171*_c1+$C171*_c2+$D171*_c3+'Input spectra'!$Y170))</f>
        <v>2.2170446673330803E-3</v>
      </c>
      <c r="CA171">
        <f>CA$2*EXP(- CA$1 * ($B171*_c1+$C171*_c2+$D171*_c3+'Input spectra'!$Y170))</f>
        <v>2.1400789428015128E-3</v>
      </c>
      <c r="CB171">
        <f>CB$2*EXP(- CB$1 * ($B171*_c1+$C171*_c2+$D171*_c3+'Input spectra'!$Y170))</f>
        <v>2.0669406095912167E-3</v>
      </c>
      <c r="CC171">
        <f>CC$2*EXP(- CC$1 * ($B171*_c1+$C171*_c2+$D171*_c3+'Input spectra'!$Y170))</f>
        <v>1.997371173516537E-3</v>
      </c>
      <c r="CD171">
        <f>CD$2*EXP(- CD$1 * ($B171*_c1+$C171*_c2+$D171*_c3+'Input spectra'!$Y170))</f>
        <v>1.9311348225925895E-3</v>
      </c>
      <c r="CE171">
        <f>CE$2*EXP(- CE$1 * ($B171*_c1+$C171*_c2+$D171*_c3+'Input spectra'!$Y170))</f>
        <v>1.8680159321985204E-3</v>
      </c>
      <c r="CF171">
        <f>CF$2*EXP(- CF$1 * ($B171*_c1+$C171*_c2+$D171*_c3+'Input spectra'!$Y170))</f>
        <v>1.8078169037201376E-3</v>
      </c>
      <c r="CG171">
        <f>CG$2*EXP(- CG$1 * ($B171*_c1+$C171*_c2+$D171*_c3+'Input spectra'!$Y170))</f>
        <v>1.7503562839875908E-3</v>
      </c>
      <c r="CH171">
        <f>CH$2*EXP(- CH$1 * ($B171*_c1+$C171*_c2+$D171*_c3+'Input spectra'!$Y170))</f>
        <v>1.6954671224210138E-3</v>
      </c>
      <c r="CI171">
        <f>CI$2*EXP(- CI$1 * ($B171*_c1+$C171*_c2+$D171*_c3+'Input spectra'!$Y170))</f>
        <v>1.6429955304207667E-3</v>
      </c>
      <c r="CJ171">
        <f>CJ$2*EXP(- CJ$1 * ($B171*_c1+$C171*_c2+$D171*_c3+'Input spectra'!$Y170))</f>
        <v>1.592799413639111E-3</v>
      </c>
      <c r="CK171">
        <f>CK$2*EXP(- CK$1 * ($B171*_c1+$C171*_c2+$D171*_c3+'Input spectra'!$Y170))</f>
        <v>1.5447473526849164E-3</v>
      </c>
      <c r="CL171">
        <f>CL$2*EXP(- CL$1 * ($B171*_c1+$C171*_c2+$D171*_c3+'Input spectra'!$Y170))</f>
        <v>1.4987176117979791E-3</v>
      </c>
      <c r="CM171">
        <f>CM$2*EXP(- CM$1 * ($B171*_c1+$C171*_c2+$D171*_c3+'Input spectra'!$Y170))</f>
        <v>1.454597258280345E-3</v>
      </c>
      <c r="CN171">
        <f>CN$2*EXP(- CN$1 * ($B171*_c1+$C171*_c2+$D171*_c3+'Input spectra'!$Y170))</f>
        <v>1.4122813781389447E-3</v>
      </c>
      <c r="CO171">
        <f>CO$2*EXP(- CO$1 * ($B171*_c1+$C171*_c2+$D171*_c3+'Input spectra'!$Y170))</f>
        <v>1.3716723755935701E-3</v>
      </c>
      <c r="CP171">
        <f>CP$2*EXP(- CP$1 * ($B171*_c1+$C171*_c2+$D171*_c3+'Input spectra'!$Y170))</f>
        <v>1.3326793459277802E-3</v>
      </c>
      <c r="CQ171">
        <f>CQ$2*EXP(- CQ$1 * ($B171*_c1+$C171*_c2+$D171*_c3+'Input spectra'!$Y170))</f>
        <v>1.2952175126793167E-3</v>
      </c>
      <c r="CR171">
        <f>CR$2*EXP(- CR$1 * ($B171*_c1+$C171*_c2+$D171*_c3+'Input spectra'!$Y170))</f>
        <v>1.2592077214377147E-3</v>
      </c>
      <c r="CS171">
        <f>CS$2*EXP(- CS$1 * ($B171*_c1+$C171*_c2+$D171*_c3+'Input spectra'!$Y170))</f>
        <v>8.1080548093036069E-4</v>
      </c>
      <c r="CT171">
        <f>CT$2*EXP(- CT$1 * ($B171*_c1+$C171*_c2+$D171*_c3+'Input spectra'!$Y170))</f>
        <v>5.2668353514844315E-4</v>
      </c>
      <c r="CU171">
        <f>CU$2*EXP(- CU$1 * ($B171*_c1+$C171*_c2+$D171*_c3+'Input spectra'!$Y170))</f>
        <v>3.6478514195741486E-4</v>
      </c>
      <c r="CV171">
        <f>CV$2*EXP(- CV$1 * ($B171*_c1+$C171*_c2+$D171*_c3+'Input spectra'!$Y170))</f>
        <v>2.5379144614764797E-4</v>
      </c>
      <c r="CW171">
        <f>CW$2*EXP(- CW$1 * ($B171*_c1+$C171*_c2+$D171*_c3+'Input spectra'!$Y170))</f>
        <v>1.7330785485787653E-4</v>
      </c>
      <c r="CX171">
        <f>CX$2*EXP(- CX$1 * ($B171*_c1+$C171*_c2+$D171*_c3+'Input spectra'!$Y170))</f>
        <v>1.1393536980253344E-4</v>
      </c>
      <c r="CY171">
        <f>CY$2*EXP(- CY$1 * ($B171*_c1+$C171*_c2+$D171*_c3+'Input spectra'!$Y170))</f>
        <v>7.0369872016268903E-5</v>
      </c>
      <c r="CZ171">
        <f>CZ$2*EXP(- CZ$1 * ($B171*_c1+$C171*_c2+$D171*_c3+'Input spectra'!$Y170))</f>
        <v>3.9244687913304322E-5</v>
      </c>
      <c r="DA171">
        <f>DA$2*EXP(- DA$1 * ($B171*_c1+$C171*_c2+$D171*_c3+'Input spectra'!$Y170))</f>
        <v>1.8250167074227425E-5</v>
      </c>
      <c r="DB171">
        <f>DB$2*EXP(- DB$1 * ($B171*_c1+$C171*_c2+$D171*_c3+'Input spectra'!$Y170))</f>
        <v>5.7115252435673093E-6</v>
      </c>
      <c r="DC171">
        <f>DC$2*EXP(- DC$1 * ($B171*_c1+$C171*_c2+$D171*_c3+'Input spectra'!$Y170))</f>
        <v>3.6283946427227853E-7</v>
      </c>
      <c r="DD171">
        <f>DD$2*EXP(- DD$1 * ($B171*_c1+$C171*_c2+$D171*_c3+'Input spectra'!$Y170))</f>
        <v>0</v>
      </c>
      <c r="DE171">
        <f>DE$2*EXP(- DE$1 * ($B171*_c1+$C171*_c2+$D171*_c3+'Input spectra'!$Y170))</f>
        <v>0</v>
      </c>
      <c r="DF171">
        <f>DF$2*EXP(- DF$1 * ($B171*_c1+$C171*_c2+$D171*_c3+'Input spectra'!$Y170))</f>
        <v>0</v>
      </c>
      <c r="DG171">
        <f>DG$2*EXP(- DG$1 * ($B171*_c1+$C171*_c2+$D171*_c3+'Input spectra'!$Y170))</f>
        <v>0</v>
      </c>
      <c r="DH171">
        <f>DH$2*EXP(- DH$1 * ($B171*_c1+$C171*_c2+$D171*_c3+'Input spectra'!$Y170))</f>
        <v>0</v>
      </c>
      <c r="DI171">
        <f>DI$2*EXP(- DI$1 * ($B171*_c1+$C171*_c2+$D171*_c3+'Input spectra'!$Y170))</f>
        <v>0</v>
      </c>
      <c r="DJ171">
        <f>DJ$2*EXP(- DJ$1 * ($B171*_c1+$C171*_c2+$D171*_c3+'Input spectra'!$Y170))</f>
        <v>0</v>
      </c>
      <c r="DK171">
        <f>DK$2*EXP(- DK$1 * ($B171*_c1+$C171*_c2+$D171*_c3+'Input spectra'!$Y170))</f>
        <v>0</v>
      </c>
      <c r="DL171">
        <f>DL$2*EXP(- DL$1 * ($B171*_c1+$C171*_c2+$D171*_c3+'Input spectra'!$Y170))</f>
        <v>0</v>
      </c>
      <c r="DM171">
        <f>DM$2*EXP(- DM$1 * ($B171*_c1+$C171*_c2+$D171*_c3+'Input spectra'!$Y170))</f>
        <v>0</v>
      </c>
      <c r="DN171">
        <f>DN$2*EXP(- DN$1 * ($B171*_c1+$C171*_c2+$D171*_c3+'Input spectra'!$Y170))</f>
        <v>0</v>
      </c>
      <c r="DO171">
        <f>DO$2*EXP(- DO$1 * ($B171*_c1+$C171*_c2+$D171*_c3+'Input spectra'!$Y170))</f>
        <v>0</v>
      </c>
      <c r="DP171">
        <f>DP$2*EXP(- DP$1 * ($B171*_c1+$C171*_c2+$D171*_c3+'Input spectra'!$Y170))</f>
        <v>0</v>
      </c>
      <c r="DQ171">
        <f>DQ$2*EXP(- DQ$1 * ($B171*_c1+$C171*_c2+$D171*_c3+'Input spectra'!$Y170))</f>
        <v>0</v>
      </c>
      <c r="DR171">
        <f>DR$2*EXP(- DR$1 * ($B171*_c1+$C171*_c2+$D171*_c3+'Input spectra'!$Y170))</f>
        <v>0</v>
      </c>
      <c r="DS171">
        <f>DS$2*EXP(- DS$1 * ($B171*_c1+$C171*_c2+$D171*_c3+'Input spectra'!$Y170))</f>
        <v>0</v>
      </c>
      <c r="DT171">
        <f>DT$2*EXP(- DT$1 * ($B171*_c1+$C171*_c2+$D171*_c3+'Input spectra'!$Y170))</f>
        <v>0</v>
      </c>
      <c r="DU171">
        <f>DU$2*EXP(- DU$1 * ($B171*_c1+$C171*_c2+$D171*_c3+'Input spectra'!$Y170))</f>
        <v>0</v>
      </c>
      <c r="DV171">
        <f>DV$2*EXP(- DV$1 * ($B171*_c1+$C171*_c2+$D171*_c3+'Input spectra'!$Y170))</f>
        <v>0</v>
      </c>
      <c r="DW171">
        <f>DW$2*EXP(- DW$1 * ($B171*_c1+$C171*_c2+$D171*_c3+'Input spectra'!$Y170))</f>
        <v>0</v>
      </c>
      <c r="DX171">
        <f>DX$2*EXP(- DX$1 * ($B171*_c1+$C171*_c2+$D171*_c3+'Input spectra'!$Y170))</f>
        <v>0</v>
      </c>
      <c r="DY171">
        <f>DY$2*EXP(- DY$1 * ($B171*_c1+$C171*_c2+$D171*_c3+'Input spectra'!$Y170))</f>
        <v>0</v>
      </c>
      <c r="DZ171">
        <f>DZ$2*EXP(- DZ$1 * ($B171*_c1+$C171*_c2+$D171*_c3+'Input spectra'!$Y170))</f>
        <v>0</v>
      </c>
      <c r="EA171">
        <f>EA$2*EXP(- EA$1 * ($B171*_c1+$C171*_c2+$D171*_c3+'Input spectra'!$Y170))</f>
        <v>0</v>
      </c>
      <c r="EB171">
        <f>EB$2*EXP(- EB$1 * ($B171*_c1+$C171*_c2+$D171*_c3+'Input spectra'!$Y170))</f>
        <v>0</v>
      </c>
      <c r="EC171">
        <f>EC$2*EXP(- EC$1 * ($B171*_c1+$C171*_c2+$D171*_c3+'Input spectra'!$Y170))</f>
        <v>0</v>
      </c>
      <c r="ED171">
        <f>ED$2*EXP(- ED$1 * ($B171*_c1+$C171*_c2+$D171*_c3+'Input spectra'!$Y170))</f>
        <v>0</v>
      </c>
      <c r="EE171">
        <f>EE$2*EXP(- EE$1 * ($B171*_c1+$C171*_c2+$D171*_c3+'Input spectra'!$Y170))</f>
        <v>0</v>
      </c>
      <c r="EF171">
        <f>EF$2*EXP(- EF$1 * ($B171*_c1+$C171*_c2+$D171*_c3+'Input spectra'!$Y170))</f>
        <v>0</v>
      </c>
      <c r="EG171">
        <f>EG$2*EXP(- EG$1 * ($B171*_c1+$C171*_c2+$D171*_c3+'Input spectra'!$Y170))</f>
        <v>0</v>
      </c>
      <c r="EH171">
        <f>EH$2*EXP(- EH$1 * ($B171*_c1+$C171*_c2+$D171*_c3+'Input spectra'!$Y170))</f>
        <v>0</v>
      </c>
      <c r="EI171">
        <f>EI$2*EXP(- EI$1 * ($B171*_c1+$C171*_c2+$D171*_c3+'Input spectra'!$Y170))</f>
        <v>0</v>
      </c>
      <c r="EJ171">
        <f>EJ$2*EXP(- EJ$1 * ($B171*_c1+$C171*_c2+$D171*_c3+'Input spectra'!$Y170))</f>
        <v>0</v>
      </c>
      <c r="EK171">
        <f>EK$2*EXP(- EK$1 * ($B171*_c1+$C171*_c2+$D171*_c3+'Input spectra'!$Y170))</f>
        <v>0</v>
      </c>
      <c r="EL171">
        <f>EL$2*EXP(- EL$1 * ($B171*_c1+$C171*_c2+$D171*_c3+'Input spectra'!$Y170))</f>
        <v>0</v>
      </c>
      <c r="EM171">
        <f>EM$2*EXP(- EM$1 * ($B171*_c1+$C171*_c2+$D171*_c3+'Input spectra'!$Y170))</f>
        <v>0</v>
      </c>
      <c r="EN171">
        <f>EN$2*EXP(- EN$1 * ($B171*_c1+$C171*_c2+$D171*_c3+'Input spectra'!$Y170))</f>
        <v>0</v>
      </c>
      <c r="EO171">
        <f>EO$2*EXP(- EO$1 * ($B171*_c1+$C171*_c2+$D171*_c3+'Input spectra'!$Y170))</f>
        <v>0</v>
      </c>
      <c r="EP171">
        <f>EP$2*EXP(- EP$1 * ($B171*_c1+$C171*_c2+$D171*_c3+'Input spectra'!$Y170))</f>
        <v>0</v>
      </c>
      <c r="EQ171">
        <f>EQ$2*EXP(- EQ$1 * ($B171*_c1+$C171*_c2+$D171*_c3+'Input spectra'!$Y170))</f>
        <v>0</v>
      </c>
      <c r="ER171">
        <f>ER$2*EXP(- ER$1 * ($B171*_c1+$C171*_c2+$D171*_c3+'Input spectra'!$Y170))</f>
        <v>0</v>
      </c>
      <c r="ES171">
        <f>ES$2*EXP(- ES$1 * ($B171*_c1+$C171*_c2+$D171*_c3+'Input spectra'!$Y170))</f>
        <v>0</v>
      </c>
      <c r="ET171">
        <f>ET$2*EXP(- ET$1 * ($B171*_c1+$C171*_c2+$D171*_c3+'Input spectra'!$Y170))</f>
        <v>0</v>
      </c>
      <c r="EU171">
        <f>EU$2*EXP(- EU$1 * ($B171*_c1+$C171*_c2+$D171*_c3+'Input spectra'!$Y170))</f>
        <v>0</v>
      </c>
      <c r="EV171">
        <f>EV$2*EXP(- EV$1 * ($B171*_c1+$C171*_c2+$D171*_c3+'Input spectra'!$Y170))</f>
        <v>0</v>
      </c>
      <c r="EW171">
        <f>EW$2*EXP(- EW$1 * ($B171*_c1+$C171*_c2+$D171*_c3+'Input spectra'!$Y170))</f>
        <v>0</v>
      </c>
      <c r="EX171">
        <f>EX$2*EXP(- EX$1 * ($B171*_c1+$C171*_c2+$D171*_c3+'Input spectra'!$Y170))</f>
        <v>0</v>
      </c>
      <c r="EY171">
        <f>EY$2*EXP(- EY$1 * ($B171*_c1+$C171*_c2+$D171*_c3+'Input spectra'!$Y170))</f>
        <v>0</v>
      </c>
      <c r="FA171">
        <f t="shared" si="2"/>
        <v>0.88378338660979361</v>
      </c>
      <c r="FD171">
        <f>(1-EXP(-($B171*_c1+$C171*_c2+$D171*_c3+'Input spectra'!$Y170)*_t))/2</f>
        <v>1.0726049090592049E-2</v>
      </c>
      <c r="FE171">
        <f>LN(1-FD171)/(-($B171*_c1+$C171*_c2+$D171*_c3+'Input spectra'!$Y170))</f>
        <v>0.24864468036824586</v>
      </c>
    </row>
    <row r="172" spans="1:161" x14ac:dyDescent="0.25">
      <c r="A172">
        <v>1125</v>
      </c>
      <c r="B172">
        <f>'Input spectra'!B171</f>
        <v>0</v>
      </c>
      <c r="C172">
        <f>'Input spectra'!D171</f>
        <v>0</v>
      </c>
      <c r="D172">
        <f>'Input spectra'!F171</f>
        <v>0</v>
      </c>
      <c r="E172">
        <f>E$2*EXP(- E$1 * ($B172*_c1+$C172*_c2+$D172*_c3+'Input spectra'!$Y171))</f>
        <v>2.0653927966864227E-2</v>
      </c>
      <c r="F172">
        <f>F$2*EXP(- F$1 * ($B172*_c1+$C172*_c2+$D172*_c3+'Input spectra'!$Y171))</f>
        <v>2.041488837109481E-2</v>
      </c>
      <c r="G172">
        <f>G$2*EXP(- G$1 * ($B172*_c1+$C172*_c2+$D172*_c3+'Input spectra'!$Y171))</f>
        <v>2.0177529370651377E-2</v>
      </c>
      <c r="H172">
        <f>H$2*EXP(- H$1 * ($B172*_c1+$C172*_c2+$D172*_c3+'Input spectra'!$Y171))</f>
        <v>1.9941840903021323E-2</v>
      </c>
      <c r="I172">
        <f>I$2*EXP(- I$1 * ($B172*_c1+$C172*_c2+$D172*_c3+'Input spectra'!$Y171))</f>
        <v>1.9707812961282125E-2</v>
      </c>
      <c r="J172">
        <f>J$2*EXP(- J$1 * ($B172*_c1+$C172*_c2+$D172*_c3+'Input spectra'!$Y171))</f>
        <v>1.947543559380881E-2</v>
      </c>
      <c r="K172">
        <f>K$2*EXP(- K$1 * ($B172*_c1+$C172*_c2+$D172*_c3+'Input spectra'!$Y171))</f>
        <v>1.9244698903982851E-2</v>
      </c>
      <c r="L172">
        <f>L$2*EXP(- L$1 * ($B172*_c1+$C172*_c2+$D172*_c3+'Input spectra'!$Y171))</f>
        <v>1.9015593049902562E-2</v>
      </c>
      <c r="M172">
        <f>M$2*EXP(- M$1 * ($B172*_c1+$C172*_c2+$D172*_c3+'Input spectra'!$Y171))</f>
        <v>1.8788108244095006E-2</v>
      </c>
      <c r="N172">
        <f>N$2*EXP(- N$1 * ($B172*_c1+$C172*_c2+$D172*_c3+'Input spectra'!$Y171))</f>
        <v>1.8562234753229337E-2</v>
      </c>
      <c r="O172">
        <f>O$2*EXP(- O$1 * ($B172*_c1+$C172*_c2+$D172*_c3+'Input spectra'!$Y171))</f>
        <v>1.83379628978316E-2</v>
      </c>
      <c r="P172">
        <f>P$2*EXP(- P$1 * ($B172*_c1+$C172*_c2+$D172*_c3+'Input spectra'!$Y171))</f>
        <v>1.8115283052001011E-2</v>
      </c>
      <c r="Q172">
        <f>Q$2*EXP(- Q$1 * ($B172*_c1+$C172*_c2+$D172*_c3+'Input spectra'!$Y171))</f>
        <v>1.7894185643127652E-2</v>
      </c>
      <c r="R172">
        <f>R$2*EXP(- R$1 * ($B172*_c1+$C172*_c2+$D172*_c3+'Input spectra'!$Y171))</f>
        <v>1.7674661151611641E-2</v>
      </c>
      <c r="S172">
        <f>S$2*EXP(- S$1 * ($B172*_c1+$C172*_c2+$D172*_c3+'Input spectra'!$Y171))</f>
        <v>1.7456700110583704E-2</v>
      </c>
      <c r="T172">
        <f>T$2*EXP(- T$1 * ($B172*_c1+$C172*_c2+$D172*_c3+'Input spectra'!$Y171))</f>
        <v>1.7240293105627177E-2</v>
      </c>
      <c r="U172">
        <f>U$2*EXP(- U$1 * ($B172*_c1+$C172*_c2+$D172*_c3+'Input spectra'!$Y171))</f>
        <v>1.7025430774501457E-2</v>
      </c>
      <c r="V172">
        <f>V$2*EXP(- V$1 * ($B172*_c1+$C172*_c2+$D172*_c3+'Input spectra'!$Y171))</f>
        <v>1.6812103806866804E-2</v>
      </c>
      <c r="W172">
        <f>W$2*EXP(- W$1 * ($B172*_c1+$C172*_c2+$D172*_c3+'Input spectra'!$Y171))</f>
        <v>1.6600302944010617E-2</v>
      </c>
      <c r="X172">
        <f>X$2*EXP(- X$1 * ($B172*_c1+$C172*_c2+$D172*_c3+'Input spectra'!$Y171))</f>
        <v>1.6390018978575054E-2</v>
      </c>
      <c r="Y172">
        <f>Y$2*EXP(- Y$1 * ($B172*_c1+$C172*_c2+$D172*_c3+'Input spectra'!$Y171))</f>
        <v>1.6181242754286052E-2</v>
      </c>
      <c r="Z172">
        <f>Z$2*EXP(- Z$1 * ($B172*_c1+$C172*_c2+$D172*_c3+'Input spectra'!$Y171))</f>
        <v>1.5973965165683762E-2</v>
      </c>
      <c r="AA172">
        <f>AA$2*EXP(- AA$1 * ($B172*_c1+$C172*_c2+$D172*_c3+'Input spectra'!$Y171))</f>
        <v>1.5768177157854321E-2</v>
      </c>
      <c r="AB172">
        <f>AB$2*EXP(- AB$1 * ($B172*_c1+$C172*_c2+$D172*_c3+'Input spectra'!$Y171))</f>
        <v>1.5563869726163007E-2</v>
      </c>
      <c r="AC172">
        <f>AC$2*EXP(- AC$1 * ($B172*_c1+$C172*_c2+$D172*_c3+'Input spectra'!$Y171))</f>
        <v>1.5361033915988767E-2</v>
      </c>
      <c r="AD172">
        <f>AD$2*EXP(- AD$1 * ($B172*_c1+$C172*_c2+$D172*_c3+'Input spectra'!$Y171))</f>
        <v>1.5159660822460088E-2</v>
      </c>
      <c r="AE172">
        <f>AE$2*EXP(- AE$1 * ($B172*_c1+$C172*_c2+$D172*_c3+'Input spectra'!$Y171))</f>
        <v>1.4959741590192208E-2</v>
      </c>
      <c r="AF172">
        <f>AF$2*EXP(- AF$1 * ($B172*_c1+$C172*_c2+$D172*_c3+'Input spectra'!$Y171))</f>
        <v>1.4761267413025712E-2</v>
      </c>
      <c r="AG172">
        <f>AG$2*EXP(- AG$1 * ($B172*_c1+$C172*_c2+$D172*_c3+'Input spectra'!$Y171))</f>
        <v>1.4564229533766408E-2</v>
      </c>
      <c r="AH172">
        <f>AH$2*EXP(- AH$1 * ($B172*_c1+$C172*_c2+$D172*_c3+'Input spectra'!$Y171))</f>
        <v>1.4368619243926557E-2</v>
      </c>
      <c r="AI172">
        <f>AI$2*EXP(- AI$1 * ($B172*_c1+$C172*_c2+$D172*_c3+'Input spectra'!$Y171))</f>
        <v>1.4174427883467443E-2</v>
      </c>
      <c r="AJ172">
        <f>AJ$2*EXP(- AJ$1 * ($B172*_c1+$C172*_c2+$D172*_c3+'Input spectra'!$Y171))</f>
        <v>1.3981646840543224E-2</v>
      </c>
      <c r="AK172">
        <f>AK$2*EXP(- AK$1 * ($B172*_c1+$C172*_c2+$D172*_c3+'Input spectra'!$Y171))</f>
        <v>1.3790267551246127E-2</v>
      </c>
      <c r="AL172">
        <f>AL$2*EXP(- AL$1 * ($B172*_c1+$C172*_c2+$D172*_c3+'Input spectra'!$Y171))</f>
        <v>1.3600281499352902E-2</v>
      </c>
      <c r="AM172">
        <f>AM$2*EXP(- AM$1 * ($B172*_c1+$C172*_c2+$D172*_c3+'Input spectra'!$Y171))</f>
        <v>1.341168021607262E-2</v>
      </c>
      <c r="AN172">
        <f>AN$2*EXP(- AN$1 * ($B172*_c1+$C172*_c2+$D172*_c3+'Input spectra'!$Y171))</f>
        <v>1.3224455279795731E-2</v>
      </c>
      <c r="AO172">
        <f>AO$2*EXP(- AO$1 * ($B172*_c1+$C172*_c2+$D172*_c3+'Input spectra'!$Y171))</f>
        <v>1.3038598315844408E-2</v>
      </c>
      <c r="AP172">
        <f>AP$2*EXP(- AP$1 * ($B172*_c1+$C172*_c2+$D172*_c3+'Input spectra'!$Y171))</f>
        <v>1.2854100996224176E-2</v>
      </c>
      <c r="AQ172">
        <f>AQ$2*EXP(- AQ$1 * ($B172*_c1+$C172*_c2+$D172*_c3+'Input spectra'!$Y171))</f>
        <v>1.267095503937681E-2</v>
      </c>
      <c r="AR172">
        <f>AR$2*EXP(- AR$1 * ($B172*_c1+$C172*_c2+$D172*_c3+'Input spectra'!$Y171))</f>
        <v>1.2489152209934483E-2</v>
      </c>
      <c r="AS172">
        <f>AS$2*EXP(- AS$1 * ($B172*_c1+$C172*_c2+$D172*_c3+'Input spectra'!$Y171))</f>
        <v>1.2308684318475198E-2</v>
      </c>
      <c r="AT172">
        <f>AT$2*EXP(- AT$1 * ($B172*_c1+$C172*_c2+$D172*_c3+'Input spectra'!$Y171))</f>
        <v>1.2129543221279454E-2</v>
      </c>
      <c r="AU172">
        <f>AU$2*EXP(- AU$1 * ($B172*_c1+$C172*_c2+$D172*_c3+'Input spectra'!$Y171))</f>
        <v>1.195172082008813E-2</v>
      </c>
      <c r="AV172">
        <f>AV$2*EXP(- AV$1 * ($B172*_c1+$C172*_c2+$D172*_c3+'Input spectra'!$Y171))</f>
        <v>1.1775209061861695E-2</v>
      </c>
      <c r="AW172">
        <f>AW$2*EXP(- AW$1 * ($B172*_c1+$C172*_c2+$D172*_c3+'Input spectra'!$Y171))</f>
        <v>1.1599999938540531E-2</v>
      </c>
      <c r="AX172">
        <f>AX$2*EXP(- AX$1 * ($B172*_c1+$C172*_c2+$D172*_c3+'Input spectra'!$Y171))</f>
        <v>1.1426085486806596E-2</v>
      </c>
      <c r="AY172">
        <f>AY$2*EXP(- AY$1 * ($B172*_c1+$C172*_c2+$D172*_c3+'Input spectra'!$Y171))</f>
        <v>1.0158458408238208E-2</v>
      </c>
      <c r="AZ172">
        <f>AZ$2*EXP(- AZ$1 * ($B172*_c1+$C172*_c2+$D172*_c3+'Input spectra'!$Y171))</f>
        <v>8.6813712997182574E-3</v>
      </c>
      <c r="BA172">
        <f>BA$2*EXP(- BA$1 * ($B172*_c1+$C172*_c2+$D172*_c3+'Input spectra'!$Y171))</f>
        <v>7.815988484838915E-3</v>
      </c>
      <c r="BB172">
        <f>BB$2*EXP(- BB$1 * ($B172*_c1+$C172*_c2+$D172*_c3+'Input spectra'!$Y171))</f>
        <v>7.1606307279301826E-3</v>
      </c>
      <c r="BC172">
        <f>BC$2*EXP(- BC$1 * ($B172*_c1+$C172*_c2+$D172*_c3+'Input spectra'!$Y171))</f>
        <v>6.6252104493050318E-3</v>
      </c>
      <c r="BD172">
        <f>BD$2*EXP(- BD$1 * ($B172*_c1+$C172*_c2+$D172*_c3+'Input spectra'!$Y171))</f>
        <v>6.1706875650477241E-3</v>
      </c>
      <c r="BE172">
        <f>BE$2*EXP(- BE$1 * ($B172*_c1+$C172*_c2+$D172*_c3+'Input spectra'!$Y171))</f>
        <v>5.775675606332669E-3</v>
      </c>
      <c r="BF172">
        <f>BF$2*EXP(- BF$1 * ($B172*_c1+$C172*_c2+$D172*_c3+'Input spectra'!$Y171))</f>
        <v>5.4268452998014706E-3</v>
      </c>
      <c r="BG172">
        <f>BG$2*EXP(- BG$1 * ($B172*_c1+$C172*_c2+$D172*_c3+'Input spectra'!$Y171))</f>
        <v>5.1151735009911407E-3</v>
      </c>
      <c r="BH172">
        <f>BH$2*EXP(- BH$1 * ($B172*_c1+$C172*_c2+$D172*_c3+'Input spectra'!$Y171))</f>
        <v>4.8341903743522249E-3</v>
      </c>
      <c r="BI172">
        <f>BI$2*EXP(- BI$1 * ($B172*_c1+$C172*_c2+$D172*_c3+'Input spectra'!$Y171))</f>
        <v>4.5790564177094414E-3</v>
      </c>
      <c r="BJ172">
        <f>BJ$2*EXP(- BJ$1 * ($B172*_c1+$C172*_c2+$D172*_c3+'Input spectra'!$Y171))</f>
        <v>4.3460326148759623E-3</v>
      </c>
      <c r="BK172">
        <f>BK$2*EXP(- BK$1 * ($B172*_c1+$C172*_c2+$D172*_c3+'Input spectra'!$Y171))</f>
        <v>4.1321556238562403E-3</v>
      </c>
      <c r="BL172">
        <f>BL$2*EXP(- BL$1 * ($B172*_c1+$C172*_c2+$D172*_c3+'Input spectra'!$Y171))</f>
        <v>3.93502808425012E-3</v>
      </c>
      <c r="BM172">
        <f>BM$2*EXP(- BM$1 * ($B172*_c1+$C172*_c2+$D172*_c3+'Input spectra'!$Y171))</f>
        <v>3.7526774565121105E-3</v>
      </c>
      <c r="BN172">
        <f>BN$2*EXP(- BN$1 * ($B172*_c1+$C172*_c2+$D172*_c3+'Input spectra'!$Y171))</f>
        <v>3.5834576527183602E-3</v>
      </c>
      <c r="BO172">
        <f>BO$2*EXP(- BO$1 * ($B172*_c1+$C172*_c2+$D172*_c3+'Input spectra'!$Y171))</f>
        <v>3.4259784679381631E-3</v>
      </c>
      <c r="BP172">
        <f>BP$2*EXP(- BP$1 * ($B172*_c1+$C172*_c2+$D172*_c3+'Input spectra'!$Y171))</f>
        <v>3.2790536889962087E-3</v>
      </c>
      <c r="BQ172">
        <f>BQ$2*EXP(- BQ$1 * ($B172*_c1+$C172*_c2+$D172*_c3+'Input spectra'!$Y171))</f>
        <v>3.1416621170715577E-3</v>
      </c>
      <c r="BR172">
        <f>BR$2*EXP(- BR$1 * ($B172*_c1+$C172*_c2+$D172*_c3+'Input spectra'!$Y171))</f>
        <v>3.0129177441204826E-3</v>
      </c>
      <c r="BS172">
        <f>BS$2*EXP(- BS$1 * ($B172*_c1+$C172*_c2+$D172*_c3+'Input spectra'!$Y171))</f>
        <v>2.8920465606379867E-3</v>
      </c>
      <c r="BT172">
        <f>BT$2*EXP(- BT$1 * ($B172*_c1+$C172*_c2+$D172*_c3+'Input spectra'!$Y171))</f>
        <v>2.7783682604430576E-3</v>
      </c>
      <c r="BU172">
        <f>BU$2*EXP(- BU$1 * ($B172*_c1+$C172*_c2+$D172*_c3+'Input spectra'!$Y171))</f>
        <v>2.6712816238810342E-3</v>
      </c>
      <c r="BV172">
        <f>BV$2*EXP(- BV$1 * ($B172*_c1+$C172*_c2+$D172*_c3+'Input spectra'!$Y171))</f>
        <v>2.5702527064504648E-3</v>
      </c>
      <c r="BW172">
        <f>BW$2*EXP(- BW$1 * ($B172*_c1+$C172*_c2+$D172*_c3+'Input spectra'!$Y171))</f>
        <v>2.4748051964957867E-3</v>
      </c>
      <c r="BX172">
        <f>BX$2*EXP(- BX$1 * ($B172*_c1+$C172*_c2+$D172*_c3+'Input spectra'!$Y171))</f>
        <v>2.3845124707750839E-3</v>
      </c>
      <c r="BY172">
        <f>BY$2*EXP(- BY$1 * ($B172*_c1+$C172*_c2+$D172*_c3+'Input spectra'!$Y171))</f>
        <v>2.298990994022706E-3</v>
      </c>
      <c r="BZ172">
        <f>BZ$2*EXP(- BZ$1 * ($B172*_c1+$C172*_c2+$D172*_c3+'Input spectra'!$Y171))</f>
        <v>2.2178947932748592E-3</v>
      </c>
      <c r="CA172">
        <f>CA$2*EXP(- CA$1 * ($B172*_c1+$C172*_c2+$D172*_c3+'Input spectra'!$Y171))</f>
        <v>2.1409107996948561E-3</v>
      </c>
      <c r="CB172">
        <f>CB$2*EXP(- CB$1 * ($B172*_c1+$C172*_c2+$D172*_c3+'Input spectra'!$Y171))</f>
        <v>2.0677548966039233E-3</v>
      </c>
      <c r="CC172">
        <f>CC$2*EXP(- CC$1 * ($B172*_c1+$C172*_c2+$D172*_c3+'Input spectra'!$Y171))</f>
        <v>1.9981685469414355E-3</v>
      </c>
      <c r="CD172">
        <f>CD$2*EXP(- CD$1 * ($B172*_c1+$C172*_c2+$D172*_c3+'Input spectra'!$Y171))</f>
        <v>1.9319158995899815E-3</v>
      </c>
      <c r="CE172">
        <f>CE$2*EXP(- CE$1 * ($B172*_c1+$C172*_c2+$D172*_c3+'Input spectra'!$Y171))</f>
        <v>1.8687812941122195E-3</v>
      </c>
      <c r="CF172">
        <f>CF$2*EXP(- CF$1 * ($B172*_c1+$C172*_c2+$D172*_c3+'Input spectra'!$Y171))</f>
        <v>1.8085670990268454E-3</v>
      </c>
      <c r="CG172">
        <f>CG$2*EXP(- CG$1 * ($B172*_c1+$C172*_c2+$D172*_c3+'Input spectra'!$Y171))</f>
        <v>1.7510918309294906E-3</v>
      </c>
      <c r="CH172">
        <f>CH$2*EXP(- CH$1 * ($B172*_c1+$C172*_c2+$D172*_c3+'Input spectra'!$Y171))</f>
        <v>1.6961885113634429E-3</v>
      </c>
      <c r="CI172">
        <f>CI$2*EXP(- CI$1 * ($B172*_c1+$C172*_c2+$D172*_c3+'Input spectra'!$Y171))</f>
        <v>1.6437032259702987E-3</v>
      </c>
      <c r="CJ172">
        <f>CJ$2*EXP(- CJ$1 * ($B172*_c1+$C172*_c2+$D172*_c3+'Input spectra'!$Y171))</f>
        <v>1.5934938565520165E-3</v>
      </c>
      <c r="CK172">
        <f>CK$2*EXP(- CK$1 * ($B172*_c1+$C172*_c2+$D172*_c3+'Input spectra'!$Y171))</f>
        <v>1.5454289615915357E-3</v>
      </c>
      <c r="CL172">
        <f>CL$2*EXP(- CL$1 * ($B172*_c1+$C172*_c2+$D172*_c3+'Input spectra'!$Y171))</f>
        <v>1.4993867847648684E-3</v>
      </c>
      <c r="CM172">
        <f>CM$2*EXP(- CM$1 * ($B172*_c1+$C172*_c2+$D172*_c3+'Input spectra'!$Y171))</f>
        <v>1.4552543742289807E-3</v>
      </c>
      <c r="CN172">
        <f>CN$2*EXP(- CN$1 * ($B172*_c1+$C172*_c2+$D172*_c3+'Input spectra'!$Y171))</f>
        <v>1.4129267981371992E-3</v>
      </c>
      <c r="CO172">
        <f>CO$2*EXP(- CO$1 * ($B172*_c1+$C172*_c2+$D172*_c3+'Input spectra'!$Y171))</f>
        <v>1.3723064440340077E-3</v>
      </c>
      <c r="CP172">
        <f>CP$2*EXP(- CP$1 * ($B172*_c1+$C172*_c2+$D172*_c3+'Input spectra'!$Y171))</f>
        <v>1.3333023916049758E-3</v>
      </c>
      <c r="CQ172">
        <f>CQ$2*EXP(- CQ$1 * ($B172*_c1+$C172*_c2+$D172*_c3+'Input spectra'!$Y171))</f>
        <v>1.295829849776854E-3</v>
      </c>
      <c r="CR172">
        <f>CR$2*EXP(- CR$1 * ($B172*_c1+$C172*_c2+$D172*_c3+'Input spectra'!$Y171))</f>
        <v>1.2598096504341765E-3</v>
      </c>
      <c r="CS172">
        <f>CS$2*EXP(- CS$1 * ($B172*_c1+$C172*_c2+$D172*_c3+'Input spectra'!$Y171))</f>
        <v>8.1119732397123823E-4</v>
      </c>
      <c r="CT172">
        <f>CT$2*EXP(- CT$1 * ($B172*_c1+$C172*_c2+$D172*_c3+'Input spectra'!$Y171))</f>
        <v>5.2694083614360991E-4</v>
      </c>
      <c r="CU172">
        <f>CU$2*EXP(- CU$1 * ($B172*_c1+$C172*_c2+$D172*_c3+'Input spectra'!$Y171))</f>
        <v>3.6496526733754612E-4</v>
      </c>
      <c r="CV172">
        <f>CV$2*EXP(- CV$1 * ($B172*_c1+$C172*_c2+$D172*_c3+'Input spectra'!$Y171))</f>
        <v>2.5391809802805508E-4</v>
      </c>
      <c r="CW172">
        <f>CW$2*EXP(- CW$1 * ($B172*_c1+$C172*_c2+$D172*_c3+'Input spectra'!$Y171))</f>
        <v>1.7339525289456341E-4</v>
      </c>
      <c r="CX172">
        <f>CX$2*EXP(- CX$1 * ($B172*_c1+$C172*_c2+$D172*_c3+'Input spectra'!$Y171))</f>
        <v>1.1399342533838881E-4</v>
      </c>
      <c r="CY172">
        <f>CY$2*EXP(- CY$1 * ($B172*_c1+$C172*_c2+$D172*_c3+'Input spectra'!$Y171))</f>
        <v>7.040609859449615E-5</v>
      </c>
      <c r="CZ172">
        <f>CZ$2*EXP(- CZ$1 * ($B172*_c1+$C172*_c2+$D172*_c3+'Input spectra'!$Y171))</f>
        <v>3.9265097381699578E-5</v>
      </c>
      <c r="DA172">
        <f>DA$2*EXP(- DA$1 * ($B172*_c1+$C172*_c2+$D172*_c3+'Input spectra'!$Y171))</f>
        <v>1.8259754093569278E-5</v>
      </c>
      <c r="DB172">
        <f>DB$2*EXP(- DB$1 * ($B172*_c1+$C172*_c2+$D172*_c3+'Input spectra'!$Y171))</f>
        <v>5.7145555836743634E-6</v>
      </c>
      <c r="DC172">
        <f>DC$2*EXP(- DC$1 * ($B172*_c1+$C172*_c2+$D172*_c3+'Input spectra'!$Y171))</f>
        <v>3.6303388104458828E-7</v>
      </c>
      <c r="DD172">
        <f>DD$2*EXP(- DD$1 * ($B172*_c1+$C172*_c2+$D172*_c3+'Input spectra'!$Y171))</f>
        <v>0</v>
      </c>
      <c r="DE172">
        <f>DE$2*EXP(- DE$1 * ($B172*_c1+$C172*_c2+$D172*_c3+'Input spectra'!$Y171))</f>
        <v>0</v>
      </c>
      <c r="DF172">
        <f>DF$2*EXP(- DF$1 * ($B172*_c1+$C172*_c2+$D172*_c3+'Input spectra'!$Y171))</f>
        <v>0</v>
      </c>
      <c r="DG172">
        <f>DG$2*EXP(- DG$1 * ($B172*_c1+$C172*_c2+$D172*_c3+'Input spectra'!$Y171))</f>
        <v>0</v>
      </c>
      <c r="DH172">
        <f>DH$2*EXP(- DH$1 * ($B172*_c1+$C172*_c2+$D172*_c3+'Input spectra'!$Y171))</f>
        <v>0</v>
      </c>
      <c r="DI172">
        <f>DI$2*EXP(- DI$1 * ($B172*_c1+$C172*_c2+$D172*_c3+'Input spectra'!$Y171))</f>
        <v>0</v>
      </c>
      <c r="DJ172">
        <f>DJ$2*EXP(- DJ$1 * ($B172*_c1+$C172*_c2+$D172*_c3+'Input spectra'!$Y171))</f>
        <v>0</v>
      </c>
      <c r="DK172">
        <f>DK$2*EXP(- DK$1 * ($B172*_c1+$C172*_c2+$D172*_c3+'Input spectra'!$Y171))</f>
        <v>0</v>
      </c>
      <c r="DL172">
        <f>DL$2*EXP(- DL$1 * ($B172*_c1+$C172*_c2+$D172*_c3+'Input spectra'!$Y171))</f>
        <v>0</v>
      </c>
      <c r="DM172">
        <f>DM$2*EXP(- DM$1 * ($B172*_c1+$C172*_c2+$D172*_c3+'Input spectra'!$Y171))</f>
        <v>0</v>
      </c>
      <c r="DN172">
        <f>DN$2*EXP(- DN$1 * ($B172*_c1+$C172*_c2+$D172*_c3+'Input spectra'!$Y171))</f>
        <v>0</v>
      </c>
      <c r="DO172">
        <f>DO$2*EXP(- DO$1 * ($B172*_c1+$C172*_c2+$D172*_c3+'Input spectra'!$Y171))</f>
        <v>0</v>
      </c>
      <c r="DP172">
        <f>DP$2*EXP(- DP$1 * ($B172*_c1+$C172*_c2+$D172*_c3+'Input spectra'!$Y171))</f>
        <v>0</v>
      </c>
      <c r="DQ172">
        <f>DQ$2*EXP(- DQ$1 * ($B172*_c1+$C172*_c2+$D172*_c3+'Input spectra'!$Y171))</f>
        <v>0</v>
      </c>
      <c r="DR172">
        <f>DR$2*EXP(- DR$1 * ($B172*_c1+$C172*_c2+$D172*_c3+'Input spectra'!$Y171))</f>
        <v>0</v>
      </c>
      <c r="DS172">
        <f>DS$2*EXP(- DS$1 * ($B172*_c1+$C172*_c2+$D172*_c3+'Input spectra'!$Y171))</f>
        <v>0</v>
      </c>
      <c r="DT172">
        <f>DT$2*EXP(- DT$1 * ($B172*_c1+$C172*_c2+$D172*_c3+'Input spectra'!$Y171))</f>
        <v>0</v>
      </c>
      <c r="DU172">
        <f>DU$2*EXP(- DU$1 * ($B172*_c1+$C172*_c2+$D172*_c3+'Input spectra'!$Y171))</f>
        <v>0</v>
      </c>
      <c r="DV172">
        <f>DV$2*EXP(- DV$1 * ($B172*_c1+$C172*_c2+$D172*_c3+'Input spectra'!$Y171))</f>
        <v>0</v>
      </c>
      <c r="DW172">
        <f>DW$2*EXP(- DW$1 * ($B172*_c1+$C172*_c2+$D172*_c3+'Input spectra'!$Y171))</f>
        <v>0</v>
      </c>
      <c r="DX172">
        <f>DX$2*EXP(- DX$1 * ($B172*_c1+$C172*_c2+$D172*_c3+'Input spectra'!$Y171))</f>
        <v>0</v>
      </c>
      <c r="DY172">
        <f>DY$2*EXP(- DY$1 * ($B172*_c1+$C172*_c2+$D172*_c3+'Input spectra'!$Y171))</f>
        <v>0</v>
      </c>
      <c r="DZ172">
        <f>DZ$2*EXP(- DZ$1 * ($B172*_c1+$C172*_c2+$D172*_c3+'Input spectra'!$Y171))</f>
        <v>0</v>
      </c>
      <c r="EA172">
        <f>EA$2*EXP(- EA$1 * ($B172*_c1+$C172*_c2+$D172*_c3+'Input spectra'!$Y171))</f>
        <v>0</v>
      </c>
      <c r="EB172">
        <f>EB$2*EXP(- EB$1 * ($B172*_c1+$C172*_c2+$D172*_c3+'Input spectra'!$Y171))</f>
        <v>0</v>
      </c>
      <c r="EC172">
        <f>EC$2*EXP(- EC$1 * ($B172*_c1+$C172*_c2+$D172*_c3+'Input spectra'!$Y171))</f>
        <v>0</v>
      </c>
      <c r="ED172">
        <f>ED$2*EXP(- ED$1 * ($B172*_c1+$C172*_c2+$D172*_c3+'Input spectra'!$Y171))</f>
        <v>0</v>
      </c>
      <c r="EE172">
        <f>EE$2*EXP(- EE$1 * ($B172*_c1+$C172*_c2+$D172*_c3+'Input spectra'!$Y171))</f>
        <v>0</v>
      </c>
      <c r="EF172">
        <f>EF$2*EXP(- EF$1 * ($B172*_c1+$C172*_c2+$D172*_c3+'Input spectra'!$Y171))</f>
        <v>0</v>
      </c>
      <c r="EG172">
        <f>EG$2*EXP(- EG$1 * ($B172*_c1+$C172*_c2+$D172*_c3+'Input spectra'!$Y171))</f>
        <v>0</v>
      </c>
      <c r="EH172">
        <f>EH$2*EXP(- EH$1 * ($B172*_c1+$C172*_c2+$D172*_c3+'Input spectra'!$Y171))</f>
        <v>0</v>
      </c>
      <c r="EI172">
        <f>EI$2*EXP(- EI$1 * ($B172*_c1+$C172*_c2+$D172*_c3+'Input spectra'!$Y171))</f>
        <v>0</v>
      </c>
      <c r="EJ172">
        <f>EJ$2*EXP(- EJ$1 * ($B172*_c1+$C172*_c2+$D172*_c3+'Input spectra'!$Y171))</f>
        <v>0</v>
      </c>
      <c r="EK172">
        <f>EK$2*EXP(- EK$1 * ($B172*_c1+$C172*_c2+$D172*_c3+'Input spectra'!$Y171))</f>
        <v>0</v>
      </c>
      <c r="EL172">
        <f>EL$2*EXP(- EL$1 * ($B172*_c1+$C172*_c2+$D172*_c3+'Input spectra'!$Y171))</f>
        <v>0</v>
      </c>
      <c r="EM172">
        <f>EM$2*EXP(- EM$1 * ($B172*_c1+$C172*_c2+$D172*_c3+'Input spectra'!$Y171))</f>
        <v>0</v>
      </c>
      <c r="EN172">
        <f>EN$2*EXP(- EN$1 * ($B172*_c1+$C172*_c2+$D172*_c3+'Input spectra'!$Y171))</f>
        <v>0</v>
      </c>
      <c r="EO172">
        <f>EO$2*EXP(- EO$1 * ($B172*_c1+$C172*_c2+$D172*_c3+'Input spectra'!$Y171))</f>
        <v>0</v>
      </c>
      <c r="EP172">
        <f>EP$2*EXP(- EP$1 * ($B172*_c1+$C172*_c2+$D172*_c3+'Input spectra'!$Y171))</f>
        <v>0</v>
      </c>
      <c r="EQ172">
        <f>EQ$2*EXP(- EQ$1 * ($B172*_c1+$C172*_c2+$D172*_c3+'Input spectra'!$Y171))</f>
        <v>0</v>
      </c>
      <c r="ER172">
        <f>ER$2*EXP(- ER$1 * ($B172*_c1+$C172*_c2+$D172*_c3+'Input spectra'!$Y171))</f>
        <v>0</v>
      </c>
      <c r="ES172">
        <f>ES$2*EXP(- ES$1 * ($B172*_c1+$C172*_c2+$D172*_c3+'Input spectra'!$Y171))</f>
        <v>0</v>
      </c>
      <c r="ET172">
        <f>ET$2*EXP(- ET$1 * ($B172*_c1+$C172*_c2+$D172*_c3+'Input spectra'!$Y171))</f>
        <v>0</v>
      </c>
      <c r="EU172">
        <f>EU$2*EXP(- EU$1 * ($B172*_c1+$C172*_c2+$D172*_c3+'Input spectra'!$Y171))</f>
        <v>0</v>
      </c>
      <c r="EV172">
        <f>EV$2*EXP(- EV$1 * ($B172*_c1+$C172*_c2+$D172*_c3+'Input spectra'!$Y171))</f>
        <v>0</v>
      </c>
      <c r="EW172">
        <f>EW$2*EXP(- EW$1 * ($B172*_c1+$C172*_c2+$D172*_c3+'Input spectra'!$Y171))</f>
        <v>0</v>
      </c>
      <c r="EX172">
        <f>EX$2*EXP(- EX$1 * ($B172*_c1+$C172*_c2+$D172*_c3+'Input spectra'!$Y171))</f>
        <v>0</v>
      </c>
      <c r="EY172">
        <f>EY$2*EXP(- EY$1 * ($B172*_c1+$C172*_c2+$D172*_c3+'Input spectra'!$Y171))</f>
        <v>0</v>
      </c>
      <c r="FA172">
        <f t="shared" si="2"/>
        <v>0.88391127273411607</v>
      </c>
      <c r="FD172">
        <f>(1-EXP(-($B172*_c1+$C172*_c2+$D172*_c3+'Input spectra'!$Y171)*_t))/2</f>
        <v>1.0713201238899572E-2</v>
      </c>
      <c r="FE172">
        <f>LN(1-FD172)/(-($B172*_c1+$C172*_c2+$D172*_c3+'Input spectra'!$Y171))</f>
        <v>0.24864632143874243</v>
      </c>
    </row>
    <row r="173" spans="1:161" x14ac:dyDescent="0.25">
      <c r="A173">
        <v>1130</v>
      </c>
      <c r="B173">
        <f>'Input spectra'!B172</f>
        <v>0</v>
      </c>
      <c r="C173">
        <f>'Input spectra'!D172</f>
        <v>0</v>
      </c>
      <c r="D173">
        <f>'Input spectra'!F172</f>
        <v>0</v>
      </c>
      <c r="E173">
        <f>E$2*EXP(- E$1 * ($B173*_c1+$C173*_c2+$D173*_c3+'Input spectra'!$Y172))</f>
        <v>2.0653927966864227E-2</v>
      </c>
      <c r="F173">
        <f>F$2*EXP(- F$1 * ($B173*_c1+$C173*_c2+$D173*_c3+'Input spectra'!$Y172))</f>
        <v>2.0414995584937978E-2</v>
      </c>
      <c r="G173">
        <f>G$2*EXP(- G$1 * ($B173*_c1+$C173*_c2+$D173*_c3+'Input spectra'!$Y172))</f>
        <v>2.0177741305795052E-2</v>
      </c>
      <c r="H173">
        <f>H$2*EXP(- H$1 * ($B173*_c1+$C173*_c2+$D173*_c3+'Input spectra'!$Y172))</f>
        <v>1.9942155093222995E-2</v>
      </c>
      <c r="I173">
        <f>I$2*EXP(- I$1 * ($B173*_c1+$C173*_c2+$D173*_c3+'Input spectra'!$Y172))</f>
        <v>1.9708226966389505E-2</v>
      </c>
      <c r="J173">
        <f>J$2*EXP(- J$1 * ($B173*_c1+$C173*_c2+$D173*_c3+'Input spectra'!$Y172))</f>
        <v>1.9475946999551321E-2</v>
      </c>
      <c r="K173">
        <f>K$2*EXP(- K$1 * ($B173*_c1+$C173*_c2+$D173*_c3+'Input spectra'!$Y172))</f>
        <v>1.9245305321764584E-2</v>
      </c>
      <c r="L173">
        <f>L$2*EXP(- L$1 * ($B173*_c1+$C173*_c2+$D173*_c3+'Input spectra'!$Y172))</f>
        <v>1.901629211659666E-2</v>
      </c>
      <c r="M173">
        <f>M$2*EXP(- M$1 * ($B173*_c1+$C173*_c2+$D173*_c3+'Input spectra'!$Y172))</f>
        <v>1.8788897621839464E-2</v>
      </c>
      <c r="N173">
        <f>N$2*EXP(- N$1 * ($B173*_c1+$C173*_c2+$D173*_c3+'Input spectra'!$Y172))</f>
        <v>1.8563112129224211E-2</v>
      </c>
      <c r="O173">
        <f>O$2*EXP(- O$1 * ($B173*_c1+$C173*_c2+$D173*_c3+'Input spectra'!$Y172))</f>
        <v>1.8338925984137638E-2</v>
      </c>
      <c r="P173">
        <f>P$2*EXP(- P$1 * ($B173*_c1+$C173*_c2+$D173*_c3+'Input spectra'!$Y172))</f>
        <v>1.8116329585339645E-2</v>
      </c>
      <c r="Q173">
        <f>Q$2*EXP(- Q$1 * ($B173*_c1+$C173*_c2+$D173*_c3+'Input spectra'!$Y172))</f>
        <v>1.7895313384682424E-2</v>
      </c>
      <c r="R173">
        <f>R$2*EXP(- R$1 * ($B173*_c1+$C173*_c2+$D173*_c3+'Input spectra'!$Y172))</f>
        <v>1.7675867886830975E-2</v>
      </c>
      <c r="S173">
        <f>S$2*EXP(- S$1 * ($B173*_c1+$C173*_c2+$D173*_c3+'Input spectra'!$Y172))</f>
        <v>1.7457983648985036E-2</v>
      </c>
      <c r="T173">
        <f>T$2*EXP(- T$1 * ($B173*_c1+$C173*_c2+$D173*_c3+'Input spectra'!$Y172))</f>
        <v>1.7241651280602479E-2</v>
      </c>
      <c r="U173">
        <f>U$2*EXP(- U$1 * ($B173*_c1+$C173*_c2+$D173*_c3+'Input spectra'!$Y172))</f>
        <v>1.7026861443124097E-2</v>
      </c>
      <c r="V173">
        <f>V$2*EXP(- V$1 * ($B173*_c1+$C173*_c2+$D173*_c3+'Input spectra'!$Y172))</f>
        <v>1.6813604849699737E-2</v>
      </c>
      <c r="W173">
        <f>W$2*EXP(- W$1 * ($B173*_c1+$C173*_c2+$D173*_c3+'Input spectra'!$Y172))</f>
        <v>1.6601872264915926E-2</v>
      </c>
      <c r="X173">
        <f>X$2*EXP(- X$1 * ($B173*_c1+$C173*_c2+$D173*_c3+'Input spectra'!$Y172))</f>
        <v>1.6391654504524813E-2</v>
      </c>
      <c r="Y173">
        <f>Y$2*EXP(- Y$1 * ($B173*_c1+$C173*_c2+$D173*_c3+'Input spectra'!$Y172))</f>
        <v>1.6182942435174513E-2</v>
      </c>
      <c r="Z173">
        <f>Z$2*EXP(- Z$1 * ($B173*_c1+$C173*_c2+$D173*_c3+'Input spectra'!$Y172))</f>
        <v>1.5975726974140833E-2</v>
      </c>
      <c r="AA173">
        <f>AA$2*EXP(- AA$1 * ($B173*_c1+$C173*_c2+$D173*_c3+'Input spectra'!$Y172))</f>
        <v>1.5769999089060367E-2</v>
      </c>
      <c r="AB173">
        <f>AB$2*EXP(- AB$1 * ($B173*_c1+$C173*_c2+$D173*_c3+'Input spectra'!$Y172))</f>
        <v>1.5565749797664915E-2</v>
      </c>
      <c r="AC173">
        <f>AC$2*EXP(- AC$1 * ($B173*_c1+$C173*_c2+$D173*_c3+'Input spectra'!$Y172))</f>
        <v>1.5362970167517337E-2</v>
      </c>
      <c r="AD173">
        <f>AD$2*EXP(- AD$1 * ($B173*_c1+$C173*_c2+$D173*_c3+'Input spectra'!$Y172))</f>
        <v>1.5161651315748658E-2</v>
      </c>
      <c r="AE173">
        <f>AE$2*EXP(- AE$1 * ($B173*_c1+$C173*_c2+$D173*_c3+'Input spectra'!$Y172))</f>
        <v>1.496178440879658E-2</v>
      </c>
      <c r="AF173">
        <f>AF$2*EXP(- AF$1 * ($B173*_c1+$C173*_c2+$D173*_c3+'Input spectra'!$Y172))</f>
        <v>1.4763360662145316E-2</v>
      </c>
      <c r="AG173">
        <f>AG$2*EXP(- AG$1 * ($B173*_c1+$C173*_c2+$D173*_c3+'Input spectra'!$Y172))</f>
        <v>1.4566371340066723E-2</v>
      </c>
      <c r="AH173">
        <f>AH$2*EXP(- AH$1 * ($B173*_c1+$C173*_c2+$D173*_c3+'Input spectra'!$Y172))</f>
        <v>1.4370807755362789E-2</v>
      </c>
      <c r="AI173">
        <f>AI$2*EXP(- AI$1 * ($B173*_c1+$C173*_c2+$D173*_c3+'Input spectra'!$Y172))</f>
        <v>1.4176661269109422E-2</v>
      </c>
      <c r="AJ173">
        <f>AJ$2*EXP(- AJ$1 * ($B173*_c1+$C173*_c2+$D173*_c3+'Input spectra'!$Y172))</f>
        <v>1.3983923290401542E-2</v>
      </c>
      <c r="AK173">
        <f>AK$2*EXP(- AK$1 * ($B173*_c1+$C173*_c2+$D173*_c3+'Input spectra'!$Y172))</f>
        <v>1.3792585276099485E-2</v>
      </c>
      <c r="AL173">
        <f>AL$2*EXP(- AL$1 * ($B173*_c1+$C173*_c2+$D173*_c3+'Input spectra'!$Y172))</f>
        <v>1.3602638730576679E-2</v>
      </c>
      <c r="AM173">
        <f>AM$2*EXP(- AM$1 * ($B173*_c1+$C173*_c2+$D173*_c3+'Input spectra'!$Y172))</f>
        <v>1.3414075205468648E-2</v>
      </c>
      <c r="AN173">
        <f>AN$2*EXP(- AN$1 * ($B173*_c1+$C173*_c2+$D173*_c3+'Input spectra'!$Y172))</f>
        <v>1.3226886299423259E-2</v>
      </c>
      <c r="AO173">
        <f>AO$2*EXP(- AO$1 * ($B173*_c1+$C173*_c2+$D173*_c3+'Input spectra'!$Y172))</f>
        <v>1.3041063657852256E-2</v>
      </c>
      <c r="AP173">
        <f>AP$2*EXP(- AP$1 * ($B173*_c1+$C173*_c2+$D173*_c3+'Input spectra'!$Y172))</f>
        <v>1.2856598972684081E-2</v>
      </c>
      <c r="AQ173">
        <f>AQ$2*EXP(- AQ$1 * ($B173*_c1+$C173*_c2+$D173*_c3+'Input spectra'!$Y172))</f>
        <v>1.2673483982117942E-2</v>
      </c>
      <c r="AR173">
        <f>AR$2*EXP(- AR$1 * ($B173*_c1+$C173*_c2+$D173*_c3+'Input spectra'!$Y172))</f>
        <v>1.2491710470379117E-2</v>
      </c>
      <c r="AS173">
        <f>AS$2*EXP(- AS$1 * ($B173*_c1+$C173*_c2+$D173*_c3+'Input spectra'!$Y172))</f>
        <v>1.2311270267475563E-2</v>
      </c>
      <c r="AT173">
        <f>AT$2*EXP(- AT$1 * ($B173*_c1+$C173*_c2+$D173*_c3+'Input spectra'!$Y172))</f>
        <v>1.2132155248955719E-2</v>
      </c>
      <c r="AU173">
        <f>AU$2*EXP(- AU$1 * ($B173*_c1+$C173*_c2+$D173*_c3+'Input spectra'!$Y172))</f>
        <v>1.1954357335667553E-2</v>
      </c>
      <c r="AV173">
        <f>AV$2*EXP(- AV$1 * ($B173*_c1+$C173*_c2+$D173*_c3+'Input spectra'!$Y172))</f>
        <v>1.1777868493518879E-2</v>
      </c>
      <c r="AW173">
        <f>AW$2*EXP(- AW$1 * ($B173*_c1+$C173*_c2+$D173*_c3+'Input spectra'!$Y172))</f>
        <v>1.1602680733238852E-2</v>
      </c>
      <c r="AX173">
        <f>AX$2*EXP(- AX$1 * ($B173*_c1+$C173*_c2+$D173*_c3+'Input spectra'!$Y172))</f>
        <v>1.1428786110140705E-2</v>
      </c>
      <c r="AY173">
        <f>AY$2*EXP(- AY$1 * ($B173*_c1+$C173*_c2+$D173*_c3+'Input spectra'!$Y172))</f>
        <v>1.0160912782635175E-2</v>
      </c>
      <c r="AZ173">
        <f>AZ$2*EXP(- AZ$1 * ($B173*_c1+$C173*_c2+$D173*_c3+'Input spectra'!$Y172))</f>
        <v>8.6835144000477725E-3</v>
      </c>
      <c r="BA173">
        <f>BA$2*EXP(- BA$1 * ($B173*_c1+$C173*_c2+$D173*_c3+'Input spectra'!$Y172))</f>
        <v>7.8179590128037834E-3</v>
      </c>
      <c r="BB173">
        <f>BB$2*EXP(- BB$1 * ($B173*_c1+$C173*_c2+$D173*_c3+'Input spectra'!$Y172))</f>
        <v>7.162473645678809E-3</v>
      </c>
      <c r="BC173">
        <f>BC$2*EXP(- BC$1 * ($B173*_c1+$C173*_c2+$D173*_c3+'Input spectra'!$Y172))</f>
        <v>6.6269503698556794E-3</v>
      </c>
      <c r="BD173">
        <f>BD$2*EXP(- BD$1 * ($B173*_c1+$C173*_c2+$D173*_c3+'Input spectra'!$Y172))</f>
        <v>6.1723405336695921E-3</v>
      </c>
      <c r="BE173">
        <f>BE$2*EXP(- BE$1 * ($B173*_c1+$C173*_c2+$D173*_c3+'Input spectra'!$Y172))</f>
        <v>5.7772531019183561E-3</v>
      </c>
      <c r="BF173">
        <f>BF$2*EXP(- BF$1 * ($B173*_c1+$C173*_c2+$D173*_c3+'Input spectra'!$Y172))</f>
        <v>5.42835602845952E-3</v>
      </c>
      <c r="BG173">
        <f>BG$2*EXP(- BG$1 * ($B173*_c1+$C173*_c2+$D173*_c3+'Input spectra'!$Y172))</f>
        <v>5.1166243373339283E-3</v>
      </c>
      <c r="BH173">
        <f>BH$2*EXP(- BH$1 * ($B173*_c1+$C173*_c2+$D173*_c3+'Input spectra'!$Y172))</f>
        <v>4.8355869095186967E-3</v>
      </c>
      <c r="BI173">
        <f>BI$2*EXP(- BI$1 * ($B173*_c1+$C173*_c2+$D173*_c3+'Input spectra'!$Y172))</f>
        <v>4.5804033029670536E-3</v>
      </c>
      <c r="BJ173">
        <f>BJ$2*EXP(- BJ$1 * ($B173*_c1+$C173*_c2+$D173*_c3+'Input spectra'!$Y172))</f>
        <v>4.3473337894109907E-3</v>
      </c>
      <c r="BK173">
        <f>BK$2*EXP(- BK$1 * ($B173*_c1+$C173*_c2+$D173*_c3+'Input spectra'!$Y172))</f>
        <v>4.1334144725158495E-3</v>
      </c>
      <c r="BL173">
        <f>BL$2*EXP(- BL$1 * ($B173*_c1+$C173*_c2+$D173*_c3+'Input spectra'!$Y172))</f>
        <v>3.9362475506740319E-3</v>
      </c>
      <c r="BM173">
        <f>BM$2*EXP(- BM$1 * ($B173*_c1+$C173*_c2+$D173*_c3+'Input spectra'!$Y172))</f>
        <v>3.7538601266426963E-3</v>
      </c>
      <c r="BN173">
        <f>BN$2*EXP(- BN$1 * ($B173*_c1+$C173*_c2+$D173*_c3+'Input spectra'!$Y172))</f>
        <v>3.5846058179506497E-3</v>
      </c>
      <c r="BO173">
        <f>BO$2*EXP(- BO$1 * ($B173*_c1+$C173*_c2+$D173*_c3+'Input spectra'!$Y172))</f>
        <v>3.4270941738628446E-3</v>
      </c>
      <c r="BP173">
        <f>BP$2*EXP(- BP$1 * ($B173*_c1+$C173*_c2+$D173*_c3+'Input spectra'!$Y172))</f>
        <v>3.2801387736919908E-3</v>
      </c>
      <c r="BQ173">
        <f>BQ$2*EXP(- BQ$1 * ($B173*_c1+$C173*_c2+$D173*_c3+'Input spectra'!$Y172))</f>
        <v>3.142718241652557E-3</v>
      </c>
      <c r="BR173">
        <f>BR$2*EXP(- BR$1 * ($B173*_c1+$C173*_c2+$D173*_c3+'Input spectra'!$Y172))</f>
        <v>3.01394641743541E-3</v>
      </c>
      <c r="BS173">
        <f>BS$2*EXP(- BS$1 * ($B173*_c1+$C173*_c2+$D173*_c3+'Input spectra'!$Y172))</f>
        <v>2.8930491594800481E-3</v>
      </c>
      <c r="BT173">
        <f>BT$2*EXP(- BT$1 * ($B173*_c1+$C173*_c2+$D173*_c3+'Input spectra'!$Y172))</f>
        <v>2.779346046262969E-3</v>
      </c>
      <c r="BU173">
        <f>BU$2*EXP(- BU$1 * ($B173*_c1+$C173*_c2+$D173*_c3+'Input spectra'!$Y172))</f>
        <v>2.6722357567403685E-3</v>
      </c>
      <c r="BV173">
        <f>BV$2*EXP(- BV$1 * ($B173*_c1+$C173*_c2+$D173*_c3+'Input spectra'!$Y172))</f>
        <v>2.5711842567714051E-3</v>
      </c>
      <c r="BW173">
        <f>BW$2*EXP(- BW$1 * ($B173*_c1+$C173*_c2+$D173*_c3+'Input spectra'!$Y172))</f>
        <v>2.475715155032547E-3</v>
      </c>
      <c r="BX173">
        <f>BX$2*EXP(- BX$1 * ($B173*_c1+$C173*_c2+$D173*_c3+'Input spectra'!$Y172))</f>
        <v>2.3854017571362856E-3</v>
      </c>
      <c r="BY173">
        <f>BY$2*EXP(- BY$1 * ($B173*_c1+$C173*_c2+$D173*_c3+'Input spectra'!$Y172))</f>
        <v>2.2998604640026036E-3</v>
      </c>
      <c r="BZ173">
        <f>BZ$2*EXP(- BZ$1 * ($B173*_c1+$C173*_c2+$D173*_c3+'Input spectra'!$Y172))</f>
        <v>2.2187452451974932E-3</v>
      </c>
      <c r="CA173">
        <f>CA$2*EXP(- CA$1 * ($B173*_c1+$C173*_c2+$D173*_c3+'Input spectra'!$Y172))</f>
        <v>2.1417429799341645E-3</v>
      </c>
      <c r="CB173">
        <f>CB$2*EXP(- CB$1 * ($B173*_c1+$C173*_c2+$D173*_c3+'Input spectra'!$Y172))</f>
        <v>2.068569504411207E-3</v>
      </c>
      <c r="CC173">
        <f>CC$2*EXP(- CC$1 * ($B173*_c1+$C173*_c2+$D173*_c3+'Input spectra'!$Y172))</f>
        <v>1.9989662386869279E-3</v>
      </c>
      <c r="CD173">
        <f>CD$2*EXP(- CD$1 * ($B173*_c1+$C173*_c2+$D173*_c3+'Input spectra'!$Y172))</f>
        <v>1.9326972925059046E-3</v>
      </c>
      <c r="CE173">
        <f>CE$2*EXP(- CE$1 * ($B173*_c1+$C173*_c2+$D173*_c3+'Input spectra'!$Y172))</f>
        <v>1.8695469696093569E-3</v>
      </c>
      <c r="CF173">
        <f>CF$2*EXP(- CF$1 * ($B173*_c1+$C173*_c2+$D173*_c3+'Input spectra'!$Y172))</f>
        <v>1.8093176056443927E-3</v>
      </c>
      <c r="CG173">
        <f>CG$2*EXP(- CG$1 * ($B173*_c1+$C173*_c2+$D173*_c3+'Input spectra'!$Y172))</f>
        <v>1.7518276869680628E-3</v>
      </c>
      <c r="CH173">
        <f>CH$2*EXP(- CH$1 * ($B173*_c1+$C173*_c2+$D173*_c3+'Input spectra'!$Y172))</f>
        <v>1.6969102072431162E-3</v>
      </c>
      <c r="CI173">
        <f>CI$2*EXP(- CI$1 * ($B173*_c1+$C173*_c2+$D173*_c3+'Input spectra'!$Y172))</f>
        <v>1.6444112263490174E-3</v>
      </c>
      <c r="CJ173">
        <f>CJ$2*EXP(- CJ$1 * ($B173*_c1+$C173*_c2+$D173*_c3+'Input spectra'!$Y172))</f>
        <v>1.5941886022343447E-3</v>
      </c>
      <c r="CK173">
        <f>CK$2*EXP(- CK$1 * ($B173*_c1+$C173*_c2+$D173*_c3+'Input spectra'!$Y172))</f>
        <v>1.5461108712532922E-3</v>
      </c>
      <c r="CL173">
        <f>CL$2*EXP(- CL$1 * ($B173*_c1+$C173*_c2+$D173*_c3+'Input spectra'!$Y172))</f>
        <v>1.5000562565155025E-3</v>
      </c>
      <c r="CM173">
        <f>CM$2*EXP(- CM$1 * ($B173*_c1+$C173*_c2+$D173*_c3+'Input spectra'!$Y172))</f>
        <v>1.455911787030486E-3</v>
      </c>
      <c r="CN173">
        <f>CN$2*EXP(- CN$1 * ($B173*_c1+$C173*_c2+$D173*_c3+'Input spectra'!$Y172))</f>
        <v>1.4135725130957786E-3</v>
      </c>
      <c r="CO173">
        <f>CO$2*EXP(- CO$1 * ($B173*_c1+$C173*_c2+$D173*_c3+'Input spectra'!$Y172))</f>
        <v>1.3729408055785377E-3</v>
      </c>
      <c r="CP173">
        <f>CP$2*EXP(- CP$1 * ($B173*_c1+$C173*_c2+$D173*_c3+'Input spectra'!$Y172))</f>
        <v>1.3339257285644797E-3</v>
      </c>
      <c r="CQ173">
        <f>CQ$2*EXP(- CQ$1 * ($B173*_c1+$C173*_c2+$D173*_c3+'Input spectra'!$Y172))</f>
        <v>1.2964424763676366E-3</v>
      </c>
      <c r="CR173">
        <f>CR$2*EXP(- CR$1 * ($B173*_c1+$C173*_c2+$D173*_c3+'Input spectra'!$Y172))</f>
        <v>1.2604118671659427E-3</v>
      </c>
      <c r="CS173">
        <f>CS$2*EXP(- CS$1 * ($B173*_c1+$C173*_c2+$D173*_c3+'Input spectra'!$Y172))</f>
        <v>8.1158935638055531E-4</v>
      </c>
      <c r="CT173">
        <f>CT$2*EXP(- CT$1 * ($B173*_c1+$C173*_c2+$D173*_c3+'Input spectra'!$Y172))</f>
        <v>5.2719826283817244E-4</v>
      </c>
      <c r="CU173">
        <f>CU$2*EXP(- CU$1 * ($B173*_c1+$C173*_c2+$D173*_c3+'Input spectra'!$Y172))</f>
        <v>3.6514548166086298E-4</v>
      </c>
      <c r="CV173">
        <f>CV$2*EXP(- CV$1 * ($B173*_c1+$C173*_c2+$D173*_c3+'Input spectra'!$Y172))</f>
        <v>2.5404481311271532E-4</v>
      </c>
      <c r="CW173">
        <f>CW$2*EXP(- CW$1 * ($B173*_c1+$C173*_c2+$D173*_c3+'Input spectra'!$Y172))</f>
        <v>1.7348269500551812E-4</v>
      </c>
      <c r="CX173">
        <f>CX$2*EXP(- CX$1 * ($B173*_c1+$C173*_c2+$D173*_c3+'Input spectra'!$Y172))</f>
        <v>1.1405151045632434E-4</v>
      </c>
      <c r="CY173">
        <f>CY$2*EXP(- CY$1 * ($B173*_c1+$C173*_c2+$D173*_c3+'Input spectra'!$Y172))</f>
        <v>7.0442343822252381E-5</v>
      </c>
      <c r="CZ173">
        <f>CZ$2*EXP(- CZ$1 * ($B173*_c1+$C173*_c2+$D173*_c3+'Input spectra'!$Y172))</f>
        <v>3.9285517464178482E-5</v>
      </c>
      <c r="DA173">
        <f>DA$2*EXP(- DA$1 * ($B173*_c1+$C173*_c2+$D173*_c3+'Input spectra'!$Y172))</f>
        <v>1.8269346149080913E-5</v>
      </c>
      <c r="DB173">
        <f>DB$2*EXP(- DB$1 * ($B173*_c1+$C173*_c2+$D173*_c3+'Input spectra'!$Y172))</f>
        <v>5.7175875315763202E-6</v>
      </c>
      <c r="DC173">
        <f>DC$2*EXP(- DC$1 * ($B173*_c1+$C173*_c2+$D173*_c3+'Input spectra'!$Y172))</f>
        <v>3.6322840198936289E-7</v>
      </c>
      <c r="DD173">
        <f>DD$2*EXP(- DD$1 * ($B173*_c1+$C173*_c2+$D173*_c3+'Input spectra'!$Y172))</f>
        <v>0</v>
      </c>
      <c r="DE173">
        <f>DE$2*EXP(- DE$1 * ($B173*_c1+$C173*_c2+$D173*_c3+'Input spectra'!$Y172))</f>
        <v>0</v>
      </c>
      <c r="DF173">
        <f>DF$2*EXP(- DF$1 * ($B173*_c1+$C173*_c2+$D173*_c3+'Input spectra'!$Y172))</f>
        <v>0</v>
      </c>
      <c r="DG173">
        <f>DG$2*EXP(- DG$1 * ($B173*_c1+$C173*_c2+$D173*_c3+'Input spectra'!$Y172))</f>
        <v>0</v>
      </c>
      <c r="DH173">
        <f>DH$2*EXP(- DH$1 * ($B173*_c1+$C173*_c2+$D173*_c3+'Input spectra'!$Y172))</f>
        <v>0</v>
      </c>
      <c r="DI173">
        <f>DI$2*EXP(- DI$1 * ($B173*_c1+$C173*_c2+$D173*_c3+'Input spectra'!$Y172))</f>
        <v>0</v>
      </c>
      <c r="DJ173">
        <f>DJ$2*EXP(- DJ$1 * ($B173*_c1+$C173*_c2+$D173*_c3+'Input spectra'!$Y172))</f>
        <v>0</v>
      </c>
      <c r="DK173">
        <f>DK$2*EXP(- DK$1 * ($B173*_c1+$C173*_c2+$D173*_c3+'Input spectra'!$Y172))</f>
        <v>0</v>
      </c>
      <c r="DL173">
        <f>DL$2*EXP(- DL$1 * ($B173*_c1+$C173*_c2+$D173*_c3+'Input spectra'!$Y172))</f>
        <v>0</v>
      </c>
      <c r="DM173">
        <f>DM$2*EXP(- DM$1 * ($B173*_c1+$C173*_c2+$D173*_c3+'Input spectra'!$Y172))</f>
        <v>0</v>
      </c>
      <c r="DN173">
        <f>DN$2*EXP(- DN$1 * ($B173*_c1+$C173*_c2+$D173*_c3+'Input spectra'!$Y172))</f>
        <v>0</v>
      </c>
      <c r="DO173">
        <f>DO$2*EXP(- DO$1 * ($B173*_c1+$C173*_c2+$D173*_c3+'Input spectra'!$Y172))</f>
        <v>0</v>
      </c>
      <c r="DP173">
        <f>DP$2*EXP(- DP$1 * ($B173*_c1+$C173*_c2+$D173*_c3+'Input spectra'!$Y172))</f>
        <v>0</v>
      </c>
      <c r="DQ173">
        <f>DQ$2*EXP(- DQ$1 * ($B173*_c1+$C173*_c2+$D173*_c3+'Input spectra'!$Y172))</f>
        <v>0</v>
      </c>
      <c r="DR173">
        <f>DR$2*EXP(- DR$1 * ($B173*_c1+$C173*_c2+$D173*_c3+'Input spectra'!$Y172))</f>
        <v>0</v>
      </c>
      <c r="DS173">
        <f>DS$2*EXP(- DS$1 * ($B173*_c1+$C173*_c2+$D173*_c3+'Input spectra'!$Y172))</f>
        <v>0</v>
      </c>
      <c r="DT173">
        <f>DT$2*EXP(- DT$1 * ($B173*_c1+$C173*_c2+$D173*_c3+'Input spectra'!$Y172))</f>
        <v>0</v>
      </c>
      <c r="DU173">
        <f>DU$2*EXP(- DU$1 * ($B173*_c1+$C173*_c2+$D173*_c3+'Input spectra'!$Y172))</f>
        <v>0</v>
      </c>
      <c r="DV173">
        <f>DV$2*EXP(- DV$1 * ($B173*_c1+$C173*_c2+$D173*_c3+'Input spectra'!$Y172))</f>
        <v>0</v>
      </c>
      <c r="DW173">
        <f>DW$2*EXP(- DW$1 * ($B173*_c1+$C173*_c2+$D173*_c3+'Input spectra'!$Y172))</f>
        <v>0</v>
      </c>
      <c r="DX173">
        <f>DX$2*EXP(- DX$1 * ($B173*_c1+$C173*_c2+$D173*_c3+'Input spectra'!$Y172))</f>
        <v>0</v>
      </c>
      <c r="DY173">
        <f>DY$2*EXP(- DY$1 * ($B173*_c1+$C173*_c2+$D173*_c3+'Input spectra'!$Y172))</f>
        <v>0</v>
      </c>
      <c r="DZ173">
        <f>DZ$2*EXP(- DZ$1 * ($B173*_c1+$C173*_c2+$D173*_c3+'Input spectra'!$Y172))</f>
        <v>0</v>
      </c>
      <c r="EA173">
        <f>EA$2*EXP(- EA$1 * ($B173*_c1+$C173*_c2+$D173*_c3+'Input spectra'!$Y172))</f>
        <v>0</v>
      </c>
      <c r="EB173">
        <f>EB$2*EXP(- EB$1 * ($B173*_c1+$C173*_c2+$D173*_c3+'Input spectra'!$Y172))</f>
        <v>0</v>
      </c>
      <c r="EC173">
        <f>EC$2*EXP(- EC$1 * ($B173*_c1+$C173*_c2+$D173*_c3+'Input spectra'!$Y172))</f>
        <v>0</v>
      </c>
      <c r="ED173">
        <f>ED$2*EXP(- ED$1 * ($B173*_c1+$C173*_c2+$D173*_c3+'Input spectra'!$Y172))</f>
        <v>0</v>
      </c>
      <c r="EE173">
        <f>EE$2*EXP(- EE$1 * ($B173*_c1+$C173*_c2+$D173*_c3+'Input spectra'!$Y172))</f>
        <v>0</v>
      </c>
      <c r="EF173">
        <f>EF$2*EXP(- EF$1 * ($B173*_c1+$C173*_c2+$D173*_c3+'Input spectra'!$Y172))</f>
        <v>0</v>
      </c>
      <c r="EG173">
        <f>EG$2*EXP(- EG$1 * ($B173*_c1+$C173*_c2+$D173*_c3+'Input spectra'!$Y172))</f>
        <v>0</v>
      </c>
      <c r="EH173">
        <f>EH$2*EXP(- EH$1 * ($B173*_c1+$C173*_c2+$D173*_c3+'Input spectra'!$Y172))</f>
        <v>0</v>
      </c>
      <c r="EI173">
        <f>EI$2*EXP(- EI$1 * ($B173*_c1+$C173*_c2+$D173*_c3+'Input spectra'!$Y172))</f>
        <v>0</v>
      </c>
      <c r="EJ173">
        <f>EJ$2*EXP(- EJ$1 * ($B173*_c1+$C173*_c2+$D173*_c3+'Input spectra'!$Y172))</f>
        <v>0</v>
      </c>
      <c r="EK173">
        <f>EK$2*EXP(- EK$1 * ($B173*_c1+$C173*_c2+$D173*_c3+'Input spectra'!$Y172))</f>
        <v>0</v>
      </c>
      <c r="EL173">
        <f>EL$2*EXP(- EL$1 * ($B173*_c1+$C173*_c2+$D173*_c3+'Input spectra'!$Y172))</f>
        <v>0</v>
      </c>
      <c r="EM173">
        <f>EM$2*EXP(- EM$1 * ($B173*_c1+$C173*_c2+$D173*_c3+'Input spectra'!$Y172))</f>
        <v>0</v>
      </c>
      <c r="EN173">
        <f>EN$2*EXP(- EN$1 * ($B173*_c1+$C173*_c2+$D173*_c3+'Input spectra'!$Y172))</f>
        <v>0</v>
      </c>
      <c r="EO173">
        <f>EO$2*EXP(- EO$1 * ($B173*_c1+$C173*_c2+$D173*_c3+'Input spectra'!$Y172))</f>
        <v>0</v>
      </c>
      <c r="EP173">
        <f>EP$2*EXP(- EP$1 * ($B173*_c1+$C173*_c2+$D173*_c3+'Input spectra'!$Y172))</f>
        <v>0</v>
      </c>
      <c r="EQ173">
        <f>EQ$2*EXP(- EQ$1 * ($B173*_c1+$C173*_c2+$D173*_c3+'Input spectra'!$Y172))</f>
        <v>0</v>
      </c>
      <c r="ER173">
        <f>ER$2*EXP(- ER$1 * ($B173*_c1+$C173*_c2+$D173*_c3+'Input spectra'!$Y172))</f>
        <v>0</v>
      </c>
      <c r="ES173">
        <f>ES$2*EXP(- ES$1 * ($B173*_c1+$C173*_c2+$D173*_c3+'Input spectra'!$Y172))</f>
        <v>0</v>
      </c>
      <c r="ET173">
        <f>ET$2*EXP(- ET$1 * ($B173*_c1+$C173*_c2+$D173*_c3+'Input spectra'!$Y172))</f>
        <v>0</v>
      </c>
      <c r="EU173">
        <f>EU$2*EXP(- EU$1 * ($B173*_c1+$C173*_c2+$D173*_c3+'Input spectra'!$Y172))</f>
        <v>0</v>
      </c>
      <c r="EV173">
        <f>EV$2*EXP(- EV$1 * ($B173*_c1+$C173*_c2+$D173*_c3+'Input spectra'!$Y172))</f>
        <v>0</v>
      </c>
      <c r="EW173">
        <f>EW$2*EXP(- EW$1 * ($B173*_c1+$C173*_c2+$D173*_c3+'Input spectra'!$Y172))</f>
        <v>0</v>
      </c>
      <c r="EX173">
        <f>EX$2*EXP(- EX$1 * ($B173*_c1+$C173*_c2+$D173*_c3+'Input spectra'!$Y172))</f>
        <v>0</v>
      </c>
      <c r="EY173">
        <f>EY$2*EXP(- EY$1 * ($B173*_c1+$C173*_c2+$D173*_c3+'Input spectra'!$Y172))</f>
        <v>0</v>
      </c>
      <c r="FA173">
        <f t="shared" si="2"/>
        <v>0.88403918761914779</v>
      </c>
      <c r="FD173">
        <f>(1-EXP(-($B173*_c1+$C173*_c2+$D173*_c3+'Input spectra'!$Y172)*_t))/2</f>
        <v>1.0700353049835187E-2</v>
      </c>
      <c r="FE173">
        <f>LN(1-FD173)/(-($B173*_c1+$C173*_c2+$D173*_c3+'Input spectra'!$Y172))</f>
        <v>0.24864796250947524</v>
      </c>
    </row>
    <row r="174" spans="1:161" x14ac:dyDescent="0.25">
      <c r="A174">
        <v>1135</v>
      </c>
      <c r="B174">
        <f>'Input spectra'!B173</f>
        <v>0</v>
      </c>
      <c r="C174">
        <f>'Input spectra'!D173</f>
        <v>0</v>
      </c>
      <c r="D174">
        <f>'Input spectra'!F173</f>
        <v>0</v>
      </c>
      <c r="E174">
        <f>E$2*EXP(- E$1 * ($B174*_c1+$C174*_c2+$D174*_c3+'Input spectra'!$Y173))</f>
        <v>2.0653927966864227E-2</v>
      </c>
      <c r="F174">
        <f>F$2*EXP(- F$1 * ($B174*_c1+$C174*_c2+$D174*_c3+'Input spectra'!$Y173))</f>
        <v>2.0415102799344203E-2</v>
      </c>
      <c r="G174">
        <f>G$2*EXP(- G$1 * ($B174*_c1+$C174*_c2+$D174*_c3+'Input spectra'!$Y173))</f>
        <v>2.0177953243164789E-2</v>
      </c>
      <c r="H174">
        <f>H$2*EXP(- H$1 * ($B174*_c1+$C174*_c2+$D174*_c3+'Input spectra'!$Y173))</f>
        <v>1.9942469288374839E-2</v>
      </c>
      <c r="I174">
        <f>I$2*EXP(- I$1 * ($B174*_c1+$C174*_c2+$D174*_c3+'Input spectra'!$Y173))</f>
        <v>1.9708640980193953E-2</v>
      </c>
      <c r="J174">
        <f>J$2*EXP(- J$1 * ($B174*_c1+$C174*_c2+$D174*_c3+'Input spectra'!$Y173))</f>
        <v>1.947645841872284E-2</v>
      </c>
      <c r="K174">
        <f>K$2*EXP(- K$1 * ($B174*_c1+$C174*_c2+$D174*_c3+'Input spectra'!$Y173))</f>
        <v>1.9245911758655088E-2</v>
      </c>
      <c r="L174">
        <f>L$2*EXP(- L$1 * ($B174*_c1+$C174*_c2+$D174*_c3+'Input spectra'!$Y173))</f>
        <v>1.9016991208990419E-2</v>
      </c>
      <c r="M174">
        <f>M$2*EXP(- M$1 * ($B174*_c1+$C174*_c2+$D174*_c3+'Input spectra'!$Y173))</f>
        <v>1.8789687032749438E-2</v>
      </c>
      <c r="N174">
        <f>N$2*EXP(- N$1 * ($B174*_c1+$C174*_c2+$D174*_c3+'Input spectra'!$Y173))</f>
        <v>1.8563989546689776E-2</v>
      </c>
      <c r="O174">
        <f>O$2*EXP(- O$1 * ($B174*_c1+$C174*_c2+$D174*_c3+'Input spectra'!$Y173))</f>
        <v>1.8339889121023731E-2</v>
      </c>
      <c r="P174">
        <f>P$2*EXP(- P$1 * ($B174*_c1+$C174*_c2+$D174*_c3+'Input spectra'!$Y173))</f>
        <v>1.8117376179137289E-2</v>
      </c>
      <c r="Q174">
        <f>Q$2*EXP(- Q$1 * ($B174*_c1+$C174*_c2+$D174*_c3+'Input spectra'!$Y173))</f>
        <v>1.7896441197310625E-2</v>
      </c>
      <c r="R174">
        <f>R$2*EXP(- R$1 * ($B174*_c1+$C174*_c2+$D174*_c3+'Input spectra'!$Y173))</f>
        <v>1.767707470444E-2</v>
      </c>
      <c r="S174">
        <f>S$2*EXP(- S$1 * ($B174*_c1+$C174*_c2+$D174*_c3+'Input spectra'!$Y173))</f>
        <v>1.7459267281761066E-2</v>
      </c>
      <c r="T174">
        <f>T$2*EXP(- T$1 * ($B174*_c1+$C174*_c2+$D174*_c3+'Input spectra'!$Y173))</f>
        <v>1.7243009562573602E-2</v>
      </c>
      <c r="U174">
        <f>U$2*EXP(- U$1 * ($B174*_c1+$C174*_c2+$D174*_c3+'Input spectra'!$Y173))</f>
        <v>1.702829223196764E-2</v>
      </c>
      <c r="V174">
        <f>V$2*EXP(- V$1 * ($B174*_c1+$C174*_c2+$D174*_c3+'Input spectra'!$Y173))</f>
        <v>1.6815106026550966E-2</v>
      </c>
      <c r="W174">
        <f>W$2*EXP(- W$1 * ($B174*_c1+$C174*_c2+$D174*_c3+'Input spectra'!$Y173))</f>
        <v>1.6603441734178048E-2</v>
      </c>
      <c r="X174">
        <f>X$2*EXP(- X$1 * ($B174*_c1+$C174*_c2+$D174*_c3+'Input spectra'!$Y173))</f>
        <v>1.6393290193680309E-2</v>
      </c>
      <c r="Y174">
        <f>Y$2*EXP(- Y$1 * ($B174*_c1+$C174*_c2+$D174*_c3+'Input spectra'!$Y173))</f>
        <v>1.6184642294597786E-2</v>
      </c>
      <c r="Z174">
        <f>Z$2*EXP(- Z$1 * ($B174*_c1+$C174*_c2+$D174*_c3+'Input spectra'!$Y173))</f>
        <v>1.5977488976912157E-2</v>
      </c>
      <c r="AA174">
        <f>AA$2*EXP(- AA$1 * ($B174*_c1+$C174*_c2+$D174*_c3+'Input spectra'!$Y173))</f>
        <v>1.5771821230781122E-2</v>
      </c>
      <c r="AB174">
        <f>AB$2*EXP(- AB$1 * ($B174*_c1+$C174*_c2+$D174*_c3+'Input spectra'!$Y173))</f>
        <v>1.5567630096274151E-2</v>
      </c>
      <c r="AC174">
        <f>AC$2*EXP(- AC$1 * ($B174*_c1+$C174*_c2+$D174*_c3+'Input spectra'!$Y173))</f>
        <v>1.5364906663109553E-2</v>
      </c>
      <c r="AD174">
        <f>AD$2*EXP(- AD$1 * ($B174*_c1+$C174*_c2+$D174*_c3+'Input spectra'!$Y173))</f>
        <v>1.5163642070392913E-2</v>
      </c>
      <c r="AE174">
        <f>AE$2*EXP(- AE$1 * ($B174*_c1+$C174*_c2+$D174*_c3+'Input spectra'!$Y173))</f>
        <v>1.4963827506356832E-2</v>
      </c>
      <c r="AF174">
        <f>AF$2*EXP(- AF$1 * ($B174*_c1+$C174*_c2+$D174*_c3+'Input spectra'!$Y173))</f>
        <v>1.4765454208102022E-2</v>
      </c>
      <c r="AG174">
        <f>AG$2*EXP(- AG$1 * ($B174*_c1+$C174*_c2+$D174*_c3+'Input spectra'!$Y173))</f>
        <v>1.4568513461339706E-2</v>
      </c>
      <c r="AH174">
        <f>AH$2*EXP(- AH$1 * ($B174*_c1+$C174*_c2+$D174*_c3+'Input spectra'!$Y173))</f>
        <v>1.4372996600135317E-2</v>
      </c>
      <c r="AI174">
        <f>AI$2*EXP(- AI$1 * ($B174*_c1+$C174*_c2+$D174*_c3+'Input spectra'!$Y173))</f>
        <v>1.4178895006653536E-2</v>
      </c>
      <c r="AJ174">
        <f>AJ$2*EXP(- AJ$1 * ($B174*_c1+$C174*_c2+$D174*_c3+'Input spectra'!$Y173))</f>
        <v>1.3986200110904606E-2</v>
      </c>
      <c r="AK174">
        <f>AK$2*EXP(- AK$1 * ($B174*_c1+$C174*_c2+$D174*_c3+'Input spectra'!$Y173))</f>
        <v>1.3794903390491949E-2</v>
      </c>
      <c r="AL174">
        <f>AL$2*EXP(- AL$1 * ($B174*_c1+$C174*_c2+$D174*_c3+'Input spectra'!$Y173))</f>
        <v>1.3604996370361049E-2</v>
      </c>
      <c r="AM174">
        <f>AM$2*EXP(- AM$1 * ($B174*_c1+$C174*_c2+$D174*_c3+'Input spectra'!$Y173))</f>
        <v>1.3416470622549657E-2</v>
      </c>
      <c r="AN174">
        <f>AN$2*EXP(- AN$1 * ($B174*_c1+$C174*_c2+$D174*_c3+'Input spectra'!$Y173))</f>
        <v>1.3229317765939243E-2</v>
      </c>
      <c r="AO174">
        <f>AO$2*EXP(- AO$1 * ($B174*_c1+$C174*_c2+$D174*_c3+'Input spectra'!$Y173))</f>
        <v>1.3043529466007696E-2</v>
      </c>
      <c r="AP174">
        <f>AP$2*EXP(- AP$1 * ($B174*_c1+$C174*_c2+$D174*_c3+'Input spectra'!$Y173))</f>
        <v>1.2859097434583333E-2</v>
      </c>
      <c r="AQ174">
        <f>AQ$2*EXP(- AQ$1 * ($B174*_c1+$C174*_c2+$D174*_c3+'Input spectra'!$Y173))</f>
        <v>1.2676013429600142E-2</v>
      </c>
      <c r="AR174">
        <f>AR$2*EXP(- AR$1 * ($B174*_c1+$C174*_c2+$D174*_c3+'Input spectra'!$Y173))</f>
        <v>1.2494269254854237E-2</v>
      </c>
      <c r="AS174">
        <f>AS$2*EXP(- AS$1 * ($B174*_c1+$C174*_c2+$D174*_c3+'Input spectra'!$Y173))</f>
        <v>1.2313856759761632E-2</v>
      </c>
      <c r="AT174">
        <f>AT$2*EXP(- AT$1 * ($B174*_c1+$C174*_c2+$D174*_c3+'Input spectra'!$Y173))</f>
        <v>1.2134767839117188E-2</v>
      </c>
      <c r="AU174">
        <f>AU$2*EXP(- AU$1 * ($B174*_c1+$C174*_c2+$D174*_c3+'Input spectra'!$Y173))</f>
        <v>1.1956994432854803E-2</v>
      </c>
      <c r="AV174">
        <f>AV$2*EXP(- AV$1 * ($B174*_c1+$C174*_c2+$D174*_c3+'Input spectra'!$Y173))</f>
        <v>1.178052852580886E-2</v>
      </c>
      <c r="AW174">
        <f>AW$2*EXP(- AW$1 * ($B174*_c1+$C174*_c2+$D174*_c3+'Input spectra'!$Y173))</f>
        <v>1.1605362147476848E-2</v>
      </c>
      <c r="AX174">
        <f>AX$2*EXP(- AX$1 * ($B174*_c1+$C174*_c2+$D174*_c3+'Input spectra'!$Y173))</f>
        <v>1.1431487371783221E-2</v>
      </c>
      <c r="AY174">
        <f>AY$2*EXP(- AY$1 * ($B174*_c1+$C174*_c2+$D174*_c3+'Input spectra'!$Y173))</f>
        <v>1.0163367750030945E-2</v>
      </c>
      <c r="AZ174">
        <f>AZ$2*EXP(- AZ$1 * ($B174*_c1+$C174*_c2+$D174*_c3+'Input spectra'!$Y173))</f>
        <v>8.6856580294272338E-3</v>
      </c>
      <c r="BA174">
        <f>BA$2*EXP(- BA$1 * ($B174*_c1+$C174*_c2+$D174*_c3+'Input spectra'!$Y173))</f>
        <v>7.8199300375683175E-3</v>
      </c>
      <c r="BB174">
        <f>BB$2*EXP(- BB$1 * ($B174*_c1+$C174*_c2+$D174*_c3+'Input spectra'!$Y173))</f>
        <v>7.1643170377356296E-3</v>
      </c>
      <c r="BC174">
        <f>BC$2*EXP(- BC$1 * ($B174*_c1+$C174*_c2+$D174*_c3+'Input spectra'!$Y173))</f>
        <v>6.6286907473463051E-3</v>
      </c>
      <c r="BD174">
        <f>BD$2*EXP(- BD$1 * ($B174*_c1+$C174*_c2+$D174*_c3+'Input spectra'!$Y173))</f>
        <v>6.1739939450792744E-3</v>
      </c>
      <c r="BE174">
        <f>BE$2*EXP(- BE$1 * ($B174*_c1+$C174*_c2+$D174*_c3+'Input spectra'!$Y173))</f>
        <v>5.7788310283613991E-3</v>
      </c>
      <c r="BF174">
        <f>BF$2*EXP(- BF$1 * ($B174*_c1+$C174*_c2+$D174*_c3+'Input spectra'!$Y173))</f>
        <v>5.4298671776751772E-3</v>
      </c>
      <c r="BG174">
        <f>BG$2*EXP(- BG$1 * ($B174*_c1+$C174*_c2+$D174*_c3+'Input spectra'!$Y173))</f>
        <v>5.1180755851830103E-3</v>
      </c>
      <c r="BH174">
        <f>BH$2*EXP(- BH$1 * ($B174*_c1+$C174*_c2+$D174*_c3+'Input spectra'!$Y173))</f>
        <v>4.8369838481261418E-3</v>
      </c>
      <c r="BI174">
        <f>BI$2*EXP(- BI$1 * ($B174*_c1+$C174*_c2+$D174*_c3+'Input spectra'!$Y173))</f>
        <v>4.5817505843979674E-3</v>
      </c>
      <c r="BJ174">
        <f>BJ$2*EXP(- BJ$1 * ($B174*_c1+$C174*_c2+$D174*_c3+'Input spectra'!$Y173))</f>
        <v>4.3486353535094032E-3</v>
      </c>
      <c r="BK174">
        <f>BK$2*EXP(- BK$1 * ($B174*_c1+$C174*_c2+$D174*_c3+'Input spectra'!$Y173))</f>
        <v>4.1346737046798789E-3</v>
      </c>
      <c r="BL174">
        <f>BL$2*EXP(- BL$1 * ($B174*_c1+$C174*_c2+$D174*_c3+'Input spectra'!$Y173))</f>
        <v>3.9374673950109667E-3</v>
      </c>
      <c r="BM174">
        <f>BM$2*EXP(- BM$1 * ($B174*_c1+$C174*_c2+$D174*_c3+'Input spectra'!$Y173))</f>
        <v>3.7550431694961324E-3</v>
      </c>
      <c r="BN174">
        <f>BN$2*EXP(- BN$1 * ($B174*_c1+$C174*_c2+$D174*_c3+'Input spectra'!$Y173))</f>
        <v>3.5857543510632185E-3</v>
      </c>
      <c r="BO174">
        <f>BO$2*EXP(- BO$1 * ($B174*_c1+$C174*_c2+$D174*_c3+'Input spectra'!$Y173))</f>
        <v>3.428210243128896E-3</v>
      </c>
      <c r="BP174">
        <f>BP$2*EXP(- BP$1 * ($B174*_c1+$C174*_c2+$D174*_c3+'Input spectra'!$Y173))</f>
        <v>3.2812242174574645E-3</v>
      </c>
      <c r="BQ174">
        <f>BQ$2*EXP(- BQ$1 * ($B174*_c1+$C174*_c2+$D174*_c3+'Input spectra'!$Y173))</f>
        <v>3.1437747212682762E-3</v>
      </c>
      <c r="BR174">
        <f>BR$2*EXP(- BR$1 * ($B174*_c1+$C174*_c2+$D174*_c3+'Input spectra'!$Y173))</f>
        <v>3.0149754419609839E-3</v>
      </c>
      <c r="BS174">
        <f>BS$2*EXP(- BS$1 * ($B174*_c1+$C174*_c2+$D174*_c3+'Input spectra'!$Y173))</f>
        <v>2.8940521058975783E-3</v>
      </c>
      <c r="BT174">
        <f>BT$2*EXP(- BT$1 * ($B174*_c1+$C174*_c2+$D174*_c3+'Input spectra'!$Y173))</f>
        <v>2.7803241761931714E-3</v>
      </c>
      <c r="BU174">
        <f>BU$2*EXP(- BU$1 * ($B174*_c1+$C174*_c2+$D174*_c3+'Input spectra'!$Y173))</f>
        <v>2.6731902303984804E-3</v>
      </c>
      <c r="BV174">
        <f>BV$2*EXP(- BV$1 * ($B174*_c1+$C174*_c2+$D174*_c3+'Input spectra'!$Y173))</f>
        <v>2.5721161447190685E-3</v>
      </c>
      <c r="BW174">
        <f>BW$2*EXP(- BW$1 * ($B174*_c1+$C174*_c2+$D174*_c3+'Input spectra'!$Y173))</f>
        <v>2.4766254481510103E-3</v>
      </c>
      <c r="BX174">
        <f>BX$2*EXP(- BX$1 * ($B174*_c1+$C174*_c2+$D174*_c3+'Input spectra'!$Y173))</f>
        <v>2.3862913751502846E-3</v>
      </c>
      <c r="BY174">
        <f>BY$2*EXP(- BY$1 * ($B174*_c1+$C174*_c2+$D174*_c3+'Input spectra'!$Y173))</f>
        <v>2.3007302628128652E-3</v>
      </c>
      <c r="BZ174">
        <f>BZ$2*EXP(- BZ$1 * ($B174*_c1+$C174*_c2+$D174*_c3+'Input spectra'!$Y173))</f>
        <v>2.2195960232259801E-3</v>
      </c>
      <c r="CA174">
        <f>CA$2*EXP(- CA$1 * ($B174*_c1+$C174*_c2+$D174*_c3+'Input spectra'!$Y173))</f>
        <v>2.1425754836451238E-3</v>
      </c>
      <c r="CB174">
        <f>CB$2*EXP(- CB$1 * ($B174*_c1+$C174*_c2+$D174*_c3+'Input spectra'!$Y173))</f>
        <v>2.0693844331394471E-3</v>
      </c>
      <c r="CC174">
        <f>CC$2*EXP(- CC$1 * ($B174*_c1+$C174*_c2+$D174*_c3+'Input spectra'!$Y173))</f>
        <v>1.9997642488800912E-3</v>
      </c>
      <c r="CD174">
        <f>CD$2*EXP(- CD$1 * ($B174*_c1+$C174*_c2+$D174*_c3+'Input spectra'!$Y173))</f>
        <v>1.9334790014681363E-3</v>
      </c>
      <c r="CE174">
        <f>CE$2*EXP(- CE$1 * ($B174*_c1+$C174*_c2+$D174*_c3+'Input spectra'!$Y173))</f>
        <v>1.8703129588184136E-3</v>
      </c>
      <c r="CF174">
        <f>CF$2*EXP(- CF$1 * ($B174*_c1+$C174*_c2+$D174*_c3+'Input spectra'!$Y173))</f>
        <v>1.810068423701965E-3</v>
      </c>
      <c r="CG174">
        <f>CG$2*EXP(- CG$1 * ($B174*_c1+$C174*_c2+$D174*_c3+'Input spectra'!$Y173))</f>
        <v>1.7525638522331989E-3</v>
      </c>
      <c r="CH174">
        <f>CH$2*EXP(- CH$1 * ($B174*_c1+$C174*_c2+$D174*_c3+'Input spectra'!$Y173))</f>
        <v>1.6976322101906294E-3</v>
      </c>
      <c r="CI174">
        <f>CI$2*EXP(- CI$1 * ($B174*_c1+$C174*_c2+$D174*_c3+'Input spectra'!$Y173))</f>
        <v>1.6451195316882225E-3</v>
      </c>
      <c r="CJ174">
        <f>CJ$2*EXP(- CJ$1 * ($B174*_c1+$C174*_c2+$D174*_c3+'Input spectra'!$Y173))</f>
        <v>1.5948836508181E-3</v>
      </c>
      <c r="CK174">
        <f>CK$2*EXP(- CK$1 * ($B174*_c1+$C174*_c2+$D174*_c3+'Input spectra'!$Y173))</f>
        <v>1.5467930818028914E-3</v>
      </c>
      <c r="CL174">
        <f>CL$2*EXP(- CL$1 * ($B174*_c1+$C174*_c2+$D174*_c3+'Input spectra'!$Y173))</f>
        <v>1.5007260271832866E-3</v>
      </c>
      <c r="CM174">
        <f>CM$2*EXP(- CM$1 * ($B174*_c1+$C174*_c2+$D174*_c3+'Input spectra'!$Y173))</f>
        <v>1.456569496818964E-3</v>
      </c>
      <c r="CN174">
        <f>CN$2*EXP(- CN$1 * ($B174*_c1+$C174*_c2+$D174*_c3+'Input spectra'!$Y173))</f>
        <v>1.4142185231494815E-3</v>
      </c>
      <c r="CO174">
        <f>CO$2*EXP(- CO$1 * ($B174*_c1+$C174*_c2+$D174*_c3+'Input spectra'!$Y173))</f>
        <v>1.3735754603626507E-3</v>
      </c>
      <c r="CP174">
        <f>CP$2*EXP(- CP$1 * ($B174*_c1+$C174*_c2+$D174*_c3+'Input spectra'!$Y173))</f>
        <v>1.3345493569424701E-3</v>
      </c>
      <c r="CQ174">
        <f>CQ$2*EXP(- CQ$1 * ($B174*_c1+$C174*_c2+$D174*_c3+'Input spectra'!$Y173))</f>
        <v>1.2970553925885275E-3</v>
      </c>
      <c r="CR174">
        <f>CR$2*EXP(- CR$1 * ($B174*_c1+$C174*_c2+$D174*_c3+'Input spectra'!$Y173))</f>
        <v>1.2610143717705568E-3</v>
      </c>
      <c r="CS174">
        <f>CS$2*EXP(- CS$1 * ($B174*_c1+$C174*_c2+$D174*_c3+'Input spectra'!$Y173))</f>
        <v>8.1198157824982924E-4</v>
      </c>
      <c r="CT174">
        <f>CT$2*EXP(- CT$1 * ($B174*_c1+$C174*_c2+$D174*_c3+'Input spectra'!$Y173))</f>
        <v>5.2745581529353843E-4</v>
      </c>
      <c r="CU174">
        <f>CU$2*EXP(- CU$1 * ($B174*_c1+$C174*_c2+$D174*_c3+'Input spectra'!$Y173))</f>
        <v>3.6532578497128416E-4</v>
      </c>
      <c r="CV174">
        <f>CV$2*EXP(- CV$1 * ($B174*_c1+$C174*_c2+$D174*_c3+'Input spectra'!$Y173))</f>
        <v>2.541715914331701E-4</v>
      </c>
      <c r="CW174">
        <f>CW$2*EXP(- CW$1 * ($B174*_c1+$C174*_c2+$D174*_c3+'Input spectra'!$Y173))</f>
        <v>1.7357018121296706E-4</v>
      </c>
      <c r="CX174">
        <f>CX$2*EXP(- CX$1 * ($B174*_c1+$C174*_c2+$D174*_c3+'Input spectra'!$Y173))</f>
        <v>1.1410962517141353E-4</v>
      </c>
      <c r="CY174">
        <f>CY$2*EXP(- CY$1 * ($B174*_c1+$C174*_c2+$D174*_c3+'Input spectra'!$Y173))</f>
        <v>7.0478607709138476E-5</v>
      </c>
      <c r="CZ174">
        <f>CZ$2*EXP(- CZ$1 * ($B174*_c1+$C174*_c2+$D174*_c3+'Input spectra'!$Y173))</f>
        <v>3.930594816626095E-5</v>
      </c>
      <c r="DA174">
        <f>DA$2*EXP(- DA$1 * ($B174*_c1+$C174*_c2+$D174*_c3+'Input spectra'!$Y173))</f>
        <v>1.827894324340788E-5</v>
      </c>
      <c r="DB174">
        <f>DB$2*EXP(- DB$1 * ($B174*_c1+$C174*_c2+$D174*_c3+'Input spectra'!$Y173))</f>
        <v>5.7206210881262174E-6</v>
      </c>
      <c r="DC174">
        <f>DC$2*EXP(- DC$1 * ($B174*_c1+$C174*_c2+$D174*_c3+'Input spectra'!$Y173))</f>
        <v>3.6342302716242003E-7</v>
      </c>
      <c r="DD174">
        <f>DD$2*EXP(- DD$1 * ($B174*_c1+$C174*_c2+$D174*_c3+'Input spectra'!$Y173))</f>
        <v>0</v>
      </c>
      <c r="DE174">
        <f>DE$2*EXP(- DE$1 * ($B174*_c1+$C174*_c2+$D174*_c3+'Input spectra'!$Y173))</f>
        <v>0</v>
      </c>
      <c r="DF174">
        <f>DF$2*EXP(- DF$1 * ($B174*_c1+$C174*_c2+$D174*_c3+'Input spectra'!$Y173))</f>
        <v>0</v>
      </c>
      <c r="DG174">
        <f>DG$2*EXP(- DG$1 * ($B174*_c1+$C174*_c2+$D174*_c3+'Input spectra'!$Y173))</f>
        <v>0</v>
      </c>
      <c r="DH174">
        <f>DH$2*EXP(- DH$1 * ($B174*_c1+$C174*_c2+$D174*_c3+'Input spectra'!$Y173))</f>
        <v>0</v>
      </c>
      <c r="DI174">
        <f>DI$2*EXP(- DI$1 * ($B174*_c1+$C174*_c2+$D174*_c3+'Input spectra'!$Y173))</f>
        <v>0</v>
      </c>
      <c r="DJ174">
        <f>DJ$2*EXP(- DJ$1 * ($B174*_c1+$C174*_c2+$D174*_c3+'Input spectra'!$Y173))</f>
        <v>0</v>
      </c>
      <c r="DK174">
        <f>DK$2*EXP(- DK$1 * ($B174*_c1+$C174*_c2+$D174*_c3+'Input spectra'!$Y173))</f>
        <v>0</v>
      </c>
      <c r="DL174">
        <f>DL$2*EXP(- DL$1 * ($B174*_c1+$C174*_c2+$D174*_c3+'Input spectra'!$Y173))</f>
        <v>0</v>
      </c>
      <c r="DM174">
        <f>DM$2*EXP(- DM$1 * ($B174*_c1+$C174*_c2+$D174*_c3+'Input spectra'!$Y173))</f>
        <v>0</v>
      </c>
      <c r="DN174">
        <f>DN$2*EXP(- DN$1 * ($B174*_c1+$C174*_c2+$D174*_c3+'Input spectra'!$Y173))</f>
        <v>0</v>
      </c>
      <c r="DO174">
        <f>DO$2*EXP(- DO$1 * ($B174*_c1+$C174*_c2+$D174*_c3+'Input spectra'!$Y173))</f>
        <v>0</v>
      </c>
      <c r="DP174">
        <f>DP$2*EXP(- DP$1 * ($B174*_c1+$C174*_c2+$D174*_c3+'Input spectra'!$Y173))</f>
        <v>0</v>
      </c>
      <c r="DQ174">
        <f>DQ$2*EXP(- DQ$1 * ($B174*_c1+$C174*_c2+$D174*_c3+'Input spectra'!$Y173))</f>
        <v>0</v>
      </c>
      <c r="DR174">
        <f>DR$2*EXP(- DR$1 * ($B174*_c1+$C174*_c2+$D174*_c3+'Input spectra'!$Y173))</f>
        <v>0</v>
      </c>
      <c r="DS174">
        <f>DS$2*EXP(- DS$1 * ($B174*_c1+$C174*_c2+$D174*_c3+'Input spectra'!$Y173))</f>
        <v>0</v>
      </c>
      <c r="DT174">
        <f>DT$2*EXP(- DT$1 * ($B174*_c1+$C174*_c2+$D174*_c3+'Input spectra'!$Y173))</f>
        <v>0</v>
      </c>
      <c r="DU174">
        <f>DU$2*EXP(- DU$1 * ($B174*_c1+$C174*_c2+$D174*_c3+'Input spectra'!$Y173))</f>
        <v>0</v>
      </c>
      <c r="DV174">
        <f>DV$2*EXP(- DV$1 * ($B174*_c1+$C174*_c2+$D174*_c3+'Input spectra'!$Y173))</f>
        <v>0</v>
      </c>
      <c r="DW174">
        <f>DW$2*EXP(- DW$1 * ($B174*_c1+$C174*_c2+$D174*_c3+'Input spectra'!$Y173))</f>
        <v>0</v>
      </c>
      <c r="DX174">
        <f>DX$2*EXP(- DX$1 * ($B174*_c1+$C174*_c2+$D174*_c3+'Input spectra'!$Y173))</f>
        <v>0</v>
      </c>
      <c r="DY174">
        <f>DY$2*EXP(- DY$1 * ($B174*_c1+$C174*_c2+$D174*_c3+'Input spectra'!$Y173))</f>
        <v>0</v>
      </c>
      <c r="DZ174">
        <f>DZ$2*EXP(- DZ$1 * ($B174*_c1+$C174*_c2+$D174*_c3+'Input spectra'!$Y173))</f>
        <v>0</v>
      </c>
      <c r="EA174">
        <f>EA$2*EXP(- EA$1 * ($B174*_c1+$C174*_c2+$D174*_c3+'Input spectra'!$Y173))</f>
        <v>0</v>
      </c>
      <c r="EB174">
        <f>EB$2*EXP(- EB$1 * ($B174*_c1+$C174*_c2+$D174*_c3+'Input spectra'!$Y173))</f>
        <v>0</v>
      </c>
      <c r="EC174">
        <f>EC$2*EXP(- EC$1 * ($B174*_c1+$C174*_c2+$D174*_c3+'Input spectra'!$Y173))</f>
        <v>0</v>
      </c>
      <c r="ED174">
        <f>ED$2*EXP(- ED$1 * ($B174*_c1+$C174*_c2+$D174*_c3+'Input spectra'!$Y173))</f>
        <v>0</v>
      </c>
      <c r="EE174">
        <f>EE$2*EXP(- EE$1 * ($B174*_c1+$C174*_c2+$D174*_c3+'Input spectra'!$Y173))</f>
        <v>0</v>
      </c>
      <c r="EF174">
        <f>EF$2*EXP(- EF$1 * ($B174*_c1+$C174*_c2+$D174*_c3+'Input spectra'!$Y173))</f>
        <v>0</v>
      </c>
      <c r="EG174">
        <f>EG$2*EXP(- EG$1 * ($B174*_c1+$C174*_c2+$D174*_c3+'Input spectra'!$Y173))</f>
        <v>0</v>
      </c>
      <c r="EH174">
        <f>EH$2*EXP(- EH$1 * ($B174*_c1+$C174*_c2+$D174*_c3+'Input spectra'!$Y173))</f>
        <v>0</v>
      </c>
      <c r="EI174">
        <f>EI$2*EXP(- EI$1 * ($B174*_c1+$C174*_c2+$D174*_c3+'Input spectra'!$Y173))</f>
        <v>0</v>
      </c>
      <c r="EJ174">
        <f>EJ$2*EXP(- EJ$1 * ($B174*_c1+$C174*_c2+$D174*_c3+'Input spectra'!$Y173))</f>
        <v>0</v>
      </c>
      <c r="EK174">
        <f>EK$2*EXP(- EK$1 * ($B174*_c1+$C174*_c2+$D174*_c3+'Input spectra'!$Y173))</f>
        <v>0</v>
      </c>
      <c r="EL174">
        <f>EL$2*EXP(- EL$1 * ($B174*_c1+$C174*_c2+$D174*_c3+'Input spectra'!$Y173))</f>
        <v>0</v>
      </c>
      <c r="EM174">
        <f>EM$2*EXP(- EM$1 * ($B174*_c1+$C174*_c2+$D174*_c3+'Input spectra'!$Y173))</f>
        <v>0</v>
      </c>
      <c r="EN174">
        <f>EN$2*EXP(- EN$1 * ($B174*_c1+$C174*_c2+$D174*_c3+'Input spectra'!$Y173))</f>
        <v>0</v>
      </c>
      <c r="EO174">
        <f>EO$2*EXP(- EO$1 * ($B174*_c1+$C174*_c2+$D174*_c3+'Input spectra'!$Y173))</f>
        <v>0</v>
      </c>
      <c r="EP174">
        <f>EP$2*EXP(- EP$1 * ($B174*_c1+$C174*_c2+$D174*_c3+'Input spectra'!$Y173))</f>
        <v>0</v>
      </c>
      <c r="EQ174">
        <f>EQ$2*EXP(- EQ$1 * ($B174*_c1+$C174*_c2+$D174*_c3+'Input spectra'!$Y173))</f>
        <v>0</v>
      </c>
      <c r="ER174">
        <f>ER$2*EXP(- ER$1 * ($B174*_c1+$C174*_c2+$D174*_c3+'Input spectra'!$Y173))</f>
        <v>0</v>
      </c>
      <c r="ES174">
        <f>ES$2*EXP(- ES$1 * ($B174*_c1+$C174*_c2+$D174*_c3+'Input spectra'!$Y173))</f>
        <v>0</v>
      </c>
      <c r="ET174">
        <f>ET$2*EXP(- ET$1 * ($B174*_c1+$C174*_c2+$D174*_c3+'Input spectra'!$Y173))</f>
        <v>0</v>
      </c>
      <c r="EU174">
        <f>EU$2*EXP(- EU$1 * ($B174*_c1+$C174*_c2+$D174*_c3+'Input spectra'!$Y173))</f>
        <v>0</v>
      </c>
      <c r="EV174">
        <f>EV$2*EXP(- EV$1 * ($B174*_c1+$C174*_c2+$D174*_c3+'Input spectra'!$Y173))</f>
        <v>0</v>
      </c>
      <c r="EW174">
        <f>EW$2*EXP(- EW$1 * ($B174*_c1+$C174*_c2+$D174*_c3+'Input spectra'!$Y173))</f>
        <v>0</v>
      </c>
      <c r="EX174">
        <f>EX$2*EXP(- EX$1 * ($B174*_c1+$C174*_c2+$D174*_c3+'Input spectra'!$Y173))</f>
        <v>0</v>
      </c>
      <c r="EY174">
        <f>EY$2*EXP(- EY$1 * ($B174*_c1+$C174*_c2+$D174*_c3+'Input spectra'!$Y173))</f>
        <v>0</v>
      </c>
      <c r="FA174">
        <f t="shared" si="2"/>
        <v>0.88416713127294566</v>
      </c>
      <c r="FD174">
        <f>(1-EXP(-($B174*_c1+$C174*_c2+$D174*_c3+'Input spectra'!$Y173)*_t))/2</f>
        <v>1.0687504523390012E-2</v>
      </c>
      <c r="FE174">
        <f>LN(1-FD174)/(-($B174*_c1+$C174*_c2+$D174*_c3+'Input spectra'!$Y173))</f>
        <v>0.24864960358044086</v>
      </c>
    </row>
    <row r="175" spans="1:161" x14ac:dyDescent="0.25">
      <c r="A175">
        <v>1140</v>
      </c>
      <c r="B175">
        <f>'Input spectra'!B174</f>
        <v>0</v>
      </c>
      <c r="C175">
        <f>'Input spectra'!D174</f>
        <v>0</v>
      </c>
      <c r="D175">
        <f>'Input spectra'!F174</f>
        <v>0</v>
      </c>
      <c r="E175">
        <f>E$2*EXP(- E$1 * ($B175*_c1+$C175*_c2+$D175*_c3+'Input spectra'!$Y174))</f>
        <v>2.0653927966864227E-2</v>
      </c>
      <c r="F175">
        <f>F$2*EXP(- F$1 * ($B175*_c1+$C175*_c2+$D175*_c3+'Input spectra'!$Y174))</f>
        <v>2.0415210014313491E-2</v>
      </c>
      <c r="G175">
        <f>G$2*EXP(- G$1 * ($B175*_c1+$C175*_c2+$D175*_c3+'Input spectra'!$Y174))</f>
        <v>2.0178165182760617E-2</v>
      </c>
      <c r="H175">
        <f>H$2*EXP(- H$1 * ($B175*_c1+$C175*_c2+$D175*_c3+'Input spectra'!$Y174))</f>
        <v>1.9942783488476928E-2</v>
      </c>
      <c r="I175">
        <f>I$2*EXP(- I$1 * ($B175*_c1+$C175*_c2+$D175*_c3+'Input spectra'!$Y174))</f>
        <v>1.9709055002695656E-2</v>
      </c>
      <c r="J175">
        <f>J$2*EXP(- J$1 * ($B175*_c1+$C175*_c2+$D175*_c3+'Input spectra'!$Y174))</f>
        <v>1.9476969851323727E-2</v>
      </c>
      <c r="K175">
        <f>K$2*EXP(- K$1 * ($B175*_c1+$C175*_c2+$D175*_c3+'Input spectra'!$Y174))</f>
        <v>1.9246518214654965E-2</v>
      </c>
      <c r="L175">
        <f>L$2*EXP(- L$1 * ($B175*_c1+$C175*_c2+$D175*_c3+'Input spectra'!$Y174))</f>
        <v>1.901769032708478E-2</v>
      </c>
      <c r="M175">
        <f>M$2*EXP(- M$1 * ($B175*_c1+$C175*_c2+$D175*_c3+'Input spectra'!$Y174))</f>
        <v>1.8790476476826311E-2</v>
      </c>
      <c r="N175">
        <f>N$2*EXP(- N$1 * ($B175*_c1+$C175*_c2+$D175*_c3+'Input spectra'!$Y174))</f>
        <v>1.8564867005627986E-2</v>
      </c>
      <c r="O175">
        <f>O$2*EXP(- O$1 * ($B175*_c1+$C175*_c2+$D175*_c3+'Input spectra'!$Y174))</f>
        <v>1.8340852308492538E-2</v>
      </c>
      <c r="P175">
        <f>P$2*EXP(- P$1 * ($B175*_c1+$C175*_c2+$D175*_c3+'Input spectra'!$Y174))</f>
        <v>1.811842283339743E-2</v>
      </c>
      <c r="Q175">
        <f>Q$2*EXP(- Q$1 * ($B175*_c1+$C175*_c2+$D175*_c3+'Input spectra'!$Y174))</f>
        <v>1.7897569081016723E-2</v>
      </c>
      <c r="R175">
        <f>R$2*EXP(- R$1 * ($B175*_c1+$C175*_c2+$D175*_c3+'Input spectra'!$Y174))</f>
        <v>1.7678281604444342E-2</v>
      </c>
      <c r="S175">
        <f>S$2*EXP(- S$1 * ($B175*_c1+$C175*_c2+$D175*_c3+'Input spectra'!$Y174))</f>
        <v>1.7460551008918735E-2</v>
      </c>
      <c r="T175">
        <f>T$2*EXP(- T$1 * ($B175*_c1+$C175*_c2+$D175*_c3+'Input spectra'!$Y174))</f>
        <v>1.7244367951548972E-2</v>
      </c>
      <c r="U175">
        <f>U$2*EXP(- U$1 * ($B175*_c1+$C175*_c2+$D175*_c3+'Input spectra'!$Y174))</f>
        <v>1.7029723141042192E-2</v>
      </c>
      <c r="V175">
        <f>V$2*EXP(- V$1 * ($B175*_c1+$C175*_c2+$D175*_c3+'Input spectra'!$Y174))</f>
        <v>1.6816607337432465E-2</v>
      </c>
      <c r="W175">
        <f>W$2*EXP(- W$1 * ($B175*_c1+$C175*_c2+$D175*_c3+'Input spectra'!$Y174))</f>
        <v>1.6605011351811017E-2</v>
      </c>
      <c r="X175">
        <f>X$2*EXP(- X$1 * ($B175*_c1+$C175*_c2+$D175*_c3+'Input spectra'!$Y174))</f>
        <v>1.6394926046057832E-2</v>
      </c>
      <c r="Y175">
        <f>Y$2*EXP(- Y$1 * ($B175*_c1+$C175*_c2+$D175*_c3+'Input spectra'!$Y174))</f>
        <v>1.6186342332574623E-2</v>
      </c>
      <c r="Z175">
        <f>Z$2*EXP(- Z$1 * ($B175*_c1+$C175*_c2+$D175*_c3+'Input spectra'!$Y174))</f>
        <v>1.5979251174019157E-2</v>
      </c>
      <c r="AA175">
        <f>AA$2*EXP(- AA$1 * ($B175*_c1+$C175*_c2+$D175*_c3+'Input spectra'!$Y174))</f>
        <v>1.5773643583040918E-2</v>
      </c>
      <c r="AB175">
        <f>AB$2*EXP(- AB$1 * ($B175*_c1+$C175*_c2+$D175*_c3+'Input spectra'!$Y174))</f>
        <v>1.5569510622018147E-2</v>
      </c>
      <c r="AC175">
        <f>AC$2*EXP(- AC$1 * ($B175*_c1+$C175*_c2+$D175*_c3+'Input spectra'!$Y174))</f>
        <v>1.5366843402796183E-2</v>
      </c>
      <c r="AD175">
        <f>AD$2*EXP(- AD$1 * ($B175*_c1+$C175*_c2+$D175*_c3+'Input spectra'!$Y174))</f>
        <v>1.5165633086427172E-2</v>
      </c>
      <c r="AE175">
        <f>AE$2*EXP(- AE$1 * ($B175*_c1+$C175*_c2+$D175*_c3+'Input spectra'!$Y174))</f>
        <v>1.4965870882911054E-2</v>
      </c>
      <c r="AF175">
        <f>AF$2*EXP(- AF$1 * ($B175*_c1+$C175*_c2+$D175*_c3+'Input spectra'!$Y174))</f>
        <v>1.4767548050937929E-2</v>
      </c>
      <c r="AG175">
        <f>AG$2*EXP(- AG$1 * ($B175*_c1+$C175*_c2+$D175*_c3+'Input spectra'!$Y174))</f>
        <v>1.4570655897631677E-2</v>
      </c>
      <c r="AH175">
        <f>AH$2*EXP(- AH$1 * ($B175*_c1+$C175*_c2+$D175*_c3+'Input spectra'!$Y174))</f>
        <v>1.437518577829491E-2</v>
      </c>
      <c r="AI175">
        <f>AI$2*EXP(- AI$1 * ($B175*_c1+$C175*_c2+$D175*_c3+'Input spectra'!$Y174))</f>
        <v>1.4181129096155232E-2</v>
      </c>
      <c r="AJ175">
        <f>AJ$2*EXP(- AJ$1 * ($B175*_c1+$C175*_c2+$D175*_c3+'Input spectra'!$Y174))</f>
        <v>1.3988477302112766E-2</v>
      </c>
      <c r="AK175">
        <f>AK$2*EXP(- AK$1 * ($B175*_c1+$C175*_c2+$D175*_c3+'Input spectra'!$Y174))</f>
        <v>1.3797221894488986E-2</v>
      </c>
      <c r="AL175">
        <f>AL$2*EXP(- AL$1 * ($B175*_c1+$C175*_c2+$D175*_c3+'Input spectra'!$Y174))</f>
        <v>1.3607354418776821E-2</v>
      </c>
      <c r="AM175">
        <f>AM$2*EXP(- AM$1 * ($B175*_c1+$C175*_c2+$D175*_c3+'Input spectra'!$Y174))</f>
        <v>1.3418866467392022E-2</v>
      </c>
      <c r="AN175">
        <f>AN$2*EXP(- AN$1 * ($B175*_c1+$C175*_c2+$D175*_c3+'Input spectra'!$Y174))</f>
        <v>1.3231749679425838E-2</v>
      </c>
      <c r="AO175">
        <f>AO$2*EXP(- AO$1 * ($B175*_c1+$C175*_c2+$D175*_c3+'Input spectra'!$Y174))</f>
        <v>1.3045995740398867E-2</v>
      </c>
      <c r="AP175">
        <f>AP$2*EXP(- AP$1 * ($B175*_c1+$C175*_c2+$D175*_c3+'Input spectra'!$Y174))</f>
        <v>1.286159638201627E-2</v>
      </c>
      <c r="AQ175">
        <f>AQ$2*EXP(- AQ$1 * ($B175*_c1+$C175*_c2+$D175*_c3+'Input spectra'!$Y174))</f>
        <v>1.2678543381924147E-2</v>
      </c>
      <c r="AR175">
        <f>AR$2*EXP(- AR$1 * ($B175*_c1+$C175*_c2+$D175*_c3+'Input spectra'!$Y174))</f>
        <v>1.2496828563467182E-2</v>
      </c>
      <c r="AS175">
        <f>AS$2*EXP(- AS$1 * ($B175*_c1+$C175*_c2+$D175*_c3+'Input spectra'!$Y174))</f>
        <v>1.2316443795447544E-2</v>
      </c>
      <c r="AT175">
        <f>AT$2*EXP(- AT$1 * ($B175*_c1+$C175*_c2+$D175*_c3+'Input spectra'!$Y174))</f>
        <v>1.2137380991884987E-2</v>
      </c>
      <c r="AU175">
        <f>AU$2*EXP(- AU$1 * ($B175*_c1+$C175*_c2+$D175*_c3+'Input spectra'!$Y174))</f>
        <v>1.1959632111778182E-2</v>
      </c>
      <c r="AV175">
        <f>AV$2*EXP(- AV$1 * ($B175*_c1+$C175*_c2+$D175*_c3+'Input spectra'!$Y174))</f>
        <v>1.178318915886729E-2</v>
      </c>
      <c r="AW175">
        <f>AW$2*EXP(- AW$1 * ($B175*_c1+$C175*_c2+$D175*_c3+'Input spectra'!$Y174))</f>
        <v>1.1608044181397699E-2</v>
      </c>
      <c r="AX175">
        <f>AX$2*EXP(- AX$1 * ($B175*_c1+$C175*_c2+$D175*_c3+'Input spectra'!$Y174))</f>
        <v>1.1434189271885008E-2</v>
      </c>
      <c r="AY175">
        <f>AY$2*EXP(- AY$1 * ($B175*_c1+$C175*_c2+$D175*_c3+'Input spectra'!$Y174))</f>
        <v>1.0165823310568794E-2</v>
      </c>
      <c r="AZ175">
        <f>AZ$2*EXP(- AZ$1 * ($B175*_c1+$C175*_c2+$D175*_c3+'Input spectra'!$Y174))</f>
        <v>8.6878021879872452E-3</v>
      </c>
      <c r="BA175">
        <f>BA$2*EXP(- BA$1 * ($B175*_c1+$C175*_c2+$D175*_c3+'Input spectra'!$Y174))</f>
        <v>7.8219015592577677E-3</v>
      </c>
      <c r="BB175">
        <f>BB$2*EXP(- BB$1 * ($B175*_c1+$C175*_c2+$D175*_c3+'Input spectra'!$Y174))</f>
        <v>7.1661609042227162E-3</v>
      </c>
      <c r="BC175">
        <f>BC$2*EXP(- BC$1 * ($B175*_c1+$C175*_c2+$D175*_c3+'Input spectra'!$Y174))</f>
        <v>6.6304315818969126E-3</v>
      </c>
      <c r="BD175">
        <f>BD$2*EXP(- BD$1 * ($B175*_c1+$C175*_c2+$D175*_c3+'Input spectra'!$Y174))</f>
        <v>6.1756477993953835E-3</v>
      </c>
      <c r="BE175">
        <f>BE$2*EXP(- BE$1 * ($B175*_c1+$C175*_c2+$D175*_c3+'Input spectra'!$Y174))</f>
        <v>5.7804093857794772E-3</v>
      </c>
      <c r="BF175">
        <f>BF$2*EXP(- BF$1 * ($B175*_c1+$C175*_c2+$D175*_c3+'Input spectra'!$Y174))</f>
        <v>5.431378747565517E-3</v>
      </c>
      <c r="BG175">
        <f>BG$2*EXP(- BG$1 * ($B175*_c1+$C175*_c2+$D175*_c3+'Input spectra'!$Y174))</f>
        <v>5.1195272446551048E-3</v>
      </c>
      <c r="BH175">
        <f>BH$2*EXP(- BH$1 * ($B175*_c1+$C175*_c2+$D175*_c3+'Input spectra'!$Y174))</f>
        <v>4.8383811902911094E-3</v>
      </c>
      <c r="BI175">
        <f>BI$2*EXP(- BI$1 * ($B175*_c1+$C175*_c2+$D175*_c3+'Input spectra'!$Y174))</f>
        <v>4.5830982621187129E-3</v>
      </c>
      <c r="BJ175">
        <f>BJ$2*EXP(- BJ$1 * ($B175*_c1+$C175*_c2+$D175*_c3+'Input spectra'!$Y174))</f>
        <v>4.3499373072878322E-3</v>
      </c>
      <c r="BK175">
        <f>BK$2*EXP(- BK$1 * ($B175*_c1+$C175*_c2+$D175*_c3+'Input spectra'!$Y174))</f>
        <v>4.1359333204651618E-3</v>
      </c>
      <c r="BL175">
        <f>BL$2*EXP(- BL$1 * ($B175*_c1+$C175*_c2+$D175*_c3+'Input spectra'!$Y174))</f>
        <v>3.9386876173780391E-3</v>
      </c>
      <c r="BM175">
        <f>BM$2*EXP(- BM$1 * ($B175*_c1+$C175*_c2+$D175*_c3+'Input spectra'!$Y174))</f>
        <v>3.7562265851898832E-3</v>
      </c>
      <c r="BN175">
        <f>BN$2*EXP(- BN$1 * ($B175*_c1+$C175*_c2+$D175*_c3+'Input spectra'!$Y174))</f>
        <v>3.5869032521739373E-3</v>
      </c>
      <c r="BO175">
        <f>BO$2*EXP(- BO$1 * ($B175*_c1+$C175*_c2+$D175*_c3+'Input spectra'!$Y174))</f>
        <v>3.429326675854643E-3</v>
      </c>
      <c r="BP175">
        <f>BP$2*EXP(- BP$1 * ($B175*_c1+$C175*_c2+$D175*_c3+'Input spectra'!$Y174))</f>
        <v>3.2823100204114513E-3</v>
      </c>
      <c r="BQ175">
        <f>BQ$2*EXP(- BQ$1 * ($B175*_c1+$C175*_c2+$D175*_c3+'Input spectra'!$Y174))</f>
        <v>3.144831556038067E-3</v>
      </c>
      <c r="BR175">
        <f>BR$2*EXP(- BR$1 * ($B175*_c1+$C175*_c2+$D175*_c3+'Input spectra'!$Y174))</f>
        <v>3.0160048178171153E-3</v>
      </c>
      <c r="BS175">
        <f>BS$2*EXP(- BS$1 * ($B175*_c1+$C175*_c2+$D175*_c3+'Input spectra'!$Y174))</f>
        <v>2.8950554000110721E-3</v>
      </c>
      <c r="BT175">
        <f>BT$2*EXP(- BT$1 * ($B175*_c1+$C175*_c2+$D175*_c3+'Input spectra'!$Y174))</f>
        <v>2.781302650354766E-3</v>
      </c>
      <c r="BU175">
        <f>BU$2*EXP(- BU$1 * ($B175*_c1+$C175*_c2+$D175*_c3+'Input spectra'!$Y174))</f>
        <v>2.6741450449770973E-3</v>
      </c>
      <c r="BV175">
        <f>BV$2*EXP(- BV$1 * ($B175*_c1+$C175*_c2+$D175*_c3+'Input spectra'!$Y174))</f>
        <v>2.573048370415824E-3</v>
      </c>
      <c r="BW175">
        <f>BW$2*EXP(- BW$1 * ($B175*_c1+$C175*_c2+$D175*_c3+'Input spectra'!$Y174))</f>
        <v>2.4775360759741994E-3</v>
      </c>
      <c r="BX175">
        <f>BX$2*EXP(- BX$1 * ($B175*_c1+$C175*_c2+$D175*_c3+'Input spectra'!$Y174))</f>
        <v>2.3871813249407691E-3</v>
      </c>
      <c r="BY175">
        <f>BY$2*EXP(- BY$1 * ($B175*_c1+$C175*_c2+$D175*_c3+'Input spectra'!$Y174))</f>
        <v>2.3016003905778539E-3</v>
      </c>
      <c r="BZ175">
        <f>BZ$2*EXP(- BZ$1 * ($B175*_c1+$C175*_c2+$D175*_c3+'Input spectra'!$Y174))</f>
        <v>2.2204471274853651E-3</v>
      </c>
      <c r="CA175">
        <f>CA$2*EXP(- CA$1 * ($B175*_c1+$C175*_c2+$D175*_c3+'Input spectra'!$Y174))</f>
        <v>2.1434083109534686E-3</v>
      </c>
      <c r="CB175">
        <f>CB$2*EXP(- CB$1 * ($B175*_c1+$C175*_c2+$D175*_c3+'Input spectra'!$Y174))</f>
        <v>2.0701996829150734E-3</v>
      </c>
      <c r="CC175">
        <f>CC$2*EXP(- CC$1 * ($B175*_c1+$C175*_c2+$D175*_c3+'Input spectra'!$Y174))</f>
        <v>2.0005625776480544E-3</v>
      </c>
      <c r="CD175">
        <f>CD$2*EXP(- CD$1 * ($B175*_c1+$C175*_c2+$D175*_c3+'Input spectra'!$Y174))</f>
        <v>1.9342610266045066E-3</v>
      </c>
      <c r="CE175">
        <f>CE$2*EXP(- CE$1 * ($B175*_c1+$C175*_c2+$D175*_c3+'Input spectra'!$Y174))</f>
        <v>1.8710792618679237E-3</v>
      </c>
      <c r="CF175">
        <f>CF$2*EXP(- CF$1 * ($B175*_c1+$C175*_c2+$D175*_c3+'Input spectra'!$Y174))</f>
        <v>1.810819553328802E-3</v>
      </c>
      <c r="CG175">
        <f>CG$2*EXP(- CG$1 * ($B175*_c1+$C175*_c2+$D175*_c3+'Input spectra'!$Y174))</f>
        <v>1.7533003268548441E-3</v>
      </c>
      <c r="CH175">
        <f>CH$2*EXP(- CH$1 * ($B175*_c1+$C175*_c2+$D175*_c3+'Input spectra'!$Y174))</f>
        <v>1.6983545203366345E-3</v>
      </c>
      <c r="CI175">
        <f>CI$2*EXP(- CI$1 * ($B175*_c1+$C175*_c2+$D175*_c3+'Input spectra'!$Y174))</f>
        <v>1.6458281421192719E-3</v>
      </c>
      <c r="CJ175">
        <f>CJ$2*EXP(- CJ$1 * ($B175*_c1+$C175*_c2+$D175*_c3+'Input spectra'!$Y174))</f>
        <v>1.595579002435344E-3</v>
      </c>
      <c r="CK175">
        <f>CK$2*EXP(- CK$1 * ($B175*_c1+$C175*_c2+$D175*_c3+'Input spectra'!$Y174))</f>
        <v>1.5474755933730982E-3</v>
      </c>
      <c r="CL175">
        <f>CL$2*EXP(- CL$1 * ($B175*_c1+$C175*_c2+$D175*_c3+'Input spectra'!$Y174))</f>
        <v>1.5013960969016867E-3</v>
      </c>
      <c r="CM175">
        <f>CM$2*EXP(- CM$1 * ($B175*_c1+$C175*_c2+$D175*_c3+'Input spectra'!$Y174))</f>
        <v>1.4572275037285792E-3</v>
      </c>
      <c r="CN175">
        <f>CN$2*EXP(- CN$1 * ($B175*_c1+$C175*_c2+$D175*_c3+'Input spectra'!$Y174))</f>
        <v>1.4148648284331676E-3</v>
      </c>
      <c r="CO175">
        <f>CO$2*EXP(- CO$1 * ($B175*_c1+$C175*_c2+$D175*_c3+'Input spectra'!$Y174))</f>
        <v>1.3742104085218991E-3</v>
      </c>
      <c r="CP175">
        <f>CP$2*EXP(- CP$1 * ($B175*_c1+$C175*_c2+$D175*_c3+'Input spectra'!$Y174))</f>
        <v>1.3351732768751891E-3</v>
      </c>
      <c r="CQ175">
        <f>CQ$2*EXP(- CQ$1 * ($B175*_c1+$C175*_c2+$D175*_c3+'Input spectra'!$Y174))</f>
        <v>1.2976685985764543E-3</v>
      </c>
      <c r="CR175">
        <f>CR$2*EXP(- CR$1 * ($B175*_c1+$C175*_c2+$D175*_c3+'Input spectra'!$Y174))</f>
        <v>1.2616171643856286E-3</v>
      </c>
      <c r="CS175">
        <f>CS$2*EXP(- CS$1 * ($B175*_c1+$C175*_c2+$D175*_c3+'Input spectra'!$Y174))</f>
        <v>8.123739896706213E-4</v>
      </c>
      <c r="CT175">
        <f>CT$2*EXP(- CT$1 * ($B175*_c1+$C175*_c2+$D175*_c3+'Input spectra'!$Y174))</f>
        <v>5.2771349357114649E-4</v>
      </c>
      <c r="CU175">
        <f>CU$2*EXP(- CU$1 * ($B175*_c1+$C175*_c2+$D175*_c3+'Input spectra'!$Y174))</f>
        <v>3.6550617731275018E-4</v>
      </c>
      <c r="CV175">
        <f>CV$2*EXP(- CV$1 * ($B175*_c1+$C175*_c2+$D175*_c3+'Input spectra'!$Y174))</f>
        <v>2.5429843302097658E-4</v>
      </c>
      <c r="CW175">
        <f>CW$2*EXP(- CW$1 * ($B175*_c1+$C175*_c2+$D175*_c3+'Input spectra'!$Y174))</f>
        <v>1.736577115391478E-4</v>
      </c>
      <c r="CX175">
        <f>CX$2*EXP(- CX$1 * ($B175*_c1+$C175*_c2+$D175*_c3+'Input spectra'!$Y174))</f>
        <v>1.1416776949873754E-4</v>
      </c>
      <c r="CY175">
        <f>CY$2*EXP(- CY$1 * ($B175*_c1+$C175*_c2+$D175*_c3+'Input spectra'!$Y174))</f>
        <v>7.0514890264760169E-5</v>
      </c>
      <c r="CZ175">
        <f>CZ$2*EXP(- CZ$1 * ($B175*_c1+$C175*_c2+$D175*_c3+'Input spectra'!$Y174))</f>
        <v>3.9326389493469787E-5</v>
      </c>
      <c r="DA175">
        <f>DA$2*EXP(- DA$1 * ($B175*_c1+$C175*_c2+$D175*_c3+'Input spectra'!$Y174))</f>
        <v>1.8288545379197127E-5</v>
      </c>
      <c r="DB175">
        <f>DB$2*EXP(- DB$1 * ($B175*_c1+$C175*_c2+$D175*_c3+'Input spectra'!$Y174))</f>
        <v>5.7236562541775507E-6</v>
      </c>
      <c r="DC175">
        <f>DC$2*EXP(- DC$1 * ($B175*_c1+$C175*_c2+$D175*_c3+'Input spectra'!$Y174))</f>
        <v>3.6361775661960755E-7</v>
      </c>
      <c r="DD175">
        <f>DD$2*EXP(- DD$1 * ($B175*_c1+$C175*_c2+$D175*_c3+'Input spectra'!$Y174))</f>
        <v>0</v>
      </c>
      <c r="DE175">
        <f>DE$2*EXP(- DE$1 * ($B175*_c1+$C175*_c2+$D175*_c3+'Input spectra'!$Y174))</f>
        <v>0</v>
      </c>
      <c r="DF175">
        <f>DF$2*EXP(- DF$1 * ($B175*_c1+$C175*_c2+$D175*_c3+'Input spectra'!$Y174))</f>
        <v>0</v>
      </c>
      <c r="DG175">
        <f>DG$2*EXP(- DG$1 * ($B175*_c1+$C175*_c2+$D175*_c3+'Input spectra'!$Y174))</f>
        <v>0</v>
      </c>
      <c r="DH175">
        <f>DH$2*EXP(- DH$1 * ($B175*_c1+$C175*_c2+$D175*_c3+'Input spectra'!$Y174))</f>
        <v>0</v>
      </c>
      <c r="DI175">
        <f>DI$2*EXP(- DI$1 * ($B175*_c1+$C175*_c2+$D175*_c3+'Input spectra'!$Y174))</f>
        <v>0</v>
      </c>
      <c r="DJ175">
        <f>DJ$2*EXP(- DJ$1 * ($B175*_c1+$C175*_c2+$D175*_c3+'Input spectra'!$Y174))</f>
        <v>0</v>
      </c>
      <c r="DK175">
        <f>DK$2*EXP(- DK$1 * ($B175*_c1+$C175*_c2+$D175*_c3+'Input spectra'!$Y174))</f>
        <v>0</v>
      </c>
      <c r="DL175">
        <f>DL$2*EXP(- DL$1 * ($B175*_c1+$C175*_c2+$D175*_c3+'Input spectra'!$Y174))</f>
        <v>0</v>
      </c>
      <c r="DM175">
        <f>DM$2*EXP(- DM$1 * ($B175*_c1+$C175*_c2+$D175*_c3+'Input spectra'!$Y174))</f>
        <v>0</v>
      </c>
      <c r="DN175">
        <f>DN$2*EXP(- DN$1 * ($B175*_c1+$C175*_c2+$D175*_c3+'Input spectra'!$Y174))</f>
        <v>0</v>
      </c>
      <c r="DO175">
        <f>DO$2*EXP(- DO$1 * ($B175*_c1+$C175*_c2+$D175*_c3+'Input spectra'!$Y174))</f>
        <v>0</v>
      </c>
      <c r="DP175">
        <f>DP$2*EXP(- DP$1 * ($B175*_c1+$C175*_c2+$D175*_c3+'Input spectra'!$Y174))</f>
        <v>0</v>
      </c>
      <c r="DQ175">
        <f>DQ$2*EXP(- DQ$1 * ($B175*_c1+$C175*_c2+$D175*_c3+'Input spectra'!$Y174))</f>
        <v>0</v>
      </c>
      <c r="DR175">
        <f>DR$2*EXP(- DR$1 * ($B175*_c1+$C175*_c2+$D175*_c3+'Input spectra'!$Y174))</f>
        <v>0</v>
      </c>
      <c r="DS175">
        <f>DS$2*EXP(- DS$1 * ($B175*_c1+$C175*_c2+$D175*_c3+'Input spectra'!$Y174))</f>
        <v>0</v>
      </c>
      <c r="DT175">
        <f>DT$2*EXP(- DT$1 * ($B175*_c1+$C175*_c2+$D175*_c3+'Input spectra'!$Y174))</f>
        <v>0</v>
      </c>
      <c r="DU175">
        <f>DU$2*EXP(- DU$1 * ($B175*_c1+$C175*_c2+$D175*_c3+'Input spectra'!$Y174))</f>
        <v>0</v>
      </c>
      <c r="DV175">
        <f>DV$2*EXP(- DV$1 * ($B175*_c1+$C175*_c2+$D175*_c3+'Input spectra'!$Y174))</f>
        <v>0</v>
      </c>
      <c r="DW175">
        <f>DW$2*EXP(- DW$1 * ($B175*_c1+$C175*_c2+$D175*_c3+'Input spectra'!$Y174))</f>
        <v>0</v>
      </c>
      <c r="DX175">
        <f>DX$2*EXP(- DX$1 * ($B175*_c1+$C175*_c2+$D175*_c3+'Input spectra'!$Y174))</f>
        <v>0</v>
      </c>
      <c r="DY175">
        <f>DY$2*EXP(- DY$1 * ($B175*_c1+$C175*_c2+$D175*_c3+'Input spectra'!$Y174))</f>
        <v>0</v>
      </c>
      <c r="DZ175">
        <f>DZ$2*EXP(- DZ$1 * ($B175*_c1+$C175*_c2+$D175*_c3+'Input spectra'!$Y174))</f>
        <v>0</v>
      </c>
      <c r="EA175">
        <f>EA$2*EXP(- EA$1 * ($B175*_c1+$C175*_c2+$D175*_c3+'Input spectra'!$Y174))</f>
        <v>0</v>
      </c>
      <c r="EB175">
        <f>EB$2*EXP(- EB$1 * ($B175*_c1+$C175*_c2+$D175*_c3+'Input spectra'!$Y174))</f>
        <v>0</v>
      </c>
      <c r="EC175">
        <f>EC$2*EXP(- EC$1 * ($B175*_c1+$C175*_c2+$D175*_c3+'Input spectra'!$Y174))</f>
        <v>0</v>
      </c>
      <c r="ED175">
        <f>ED$2*EXP(- ED$1 * ($B175*_c1+$C175*_c2+$D175*_c3+'Input spectra'!$Y174))</f>
        <v>0</v>
      </c>
      <c r="EE175">
        <f>EE$2*EXP(- EE$1 * ($B175*_c1+$C175*_c2+$D175*_c3+'Input spectra'!$Y174))</f>
        <v>0</v>
      </c>
      <c r="EF175">
        <f>EF$2*EXP(- EF$1 * ($B175*_c1+$C175*_c2+$D175*_c3+'Input spectra'!$Y174))</f>
        <v>0</v>
      </c>
      <c r="EG175">
        <f>EG$2*EXP(- EG$1 * ($B175*_c1+$C175*_c2+$D175*_c3+'Input spectra'!$Y174))</f>
        <v>0</v>
      </c>
      <c r="EH175">
        <f>EH$2*EXP(- EH$1 * ($B175*_c1+$C175*_c2+$D175*_c3+'Input spectra'!$Y174))</f>
        <v>0</v>
      </c>
      <c r="EI175">
        <f>EI$2*EXP(- EI$1 * ($B175*_c1+$C175*_c2+$D175*_c3+'Input spectra'!$Y174))</f>
        <v>0</v>
      </c>
      <c r="EJ175">
        <f>EJ$2*EXP(- EJ$1 * ($B175*_c1+$C175*_c2+$D175*_c3+'Input spectra'!$Y174))</f>
        <v>0</v>
      </c>
      <c r="EK175">
        <f>EK$2*EXP(- EK$1 * ($B175*_c1+$C175*_c2+$D175*_c3+'Input spectra'!$Y174))</f>
        <v>0</v>
      </c>
      <c r="EL175">
        <f>EL$2*EXP(- EL$1 * ($B175*_c1+$C175*_c2+$D175*_c3+'Input spectra'!$Y174))</f>
        <v>0</v>
      </c>
      <c r="EM175">
        <f>EM$2*EXP(- EM$1 * ($B175*_c1+$C175*_c2+$D175*_c3+'Input spectra'!$Y174))</f>
        <v>0</v>
      </c>
      <c r="EN175">
        <f>EN$2*EXP(- EN$1 * ($B175*_c1+$C175*_c2+$D175*_c3+'Input spectra'!$Y174))</f>
        <v>0</v>
      </c>
      <c r="EO175">
        <f>EO$2*EXP(- EO$1 * ($B175*_c1+$C175*_c2+$D175*_c3+'Input spectra'!$Y174))</f>
        <v>0</v>
      </c>
      <c r="EP175">
        <f>EP$2*EXP(- EP$1 * ($B175*_c1+$C175*_c2+$D175*_c3+'Input spectra'!$Y174))</f>
        <v>0</v>
      </c>
      <c r="EQ175">
        <f>EQ$2*EXP(- EQ$1 * ($B175*_c1+$C175*_c2+$D175*_c3+'Input spectra'!$Y174))</f>
        <v>0</v>
      </c>
      <c r="ER175">
        <f>ER$2*EXP(- ER$1 * ($B175*_c1+$C175*_c2+$D175*_c3+'Input spectra'!$Y174))</f>
        <v>0</v>
      </c>
      <c r="ES175">
        <f>ES$2*EXP(- ES$1 * ($B175*_c1+$C175*_c2+$D175*_c3+'Input spectra'!$Y174))</f>
        <v>0</v>
      </c>
      <c r="ET175">
        <f>ET$2*EXP(- ET$1 * ($B175*_c1+$C175*_c2+$D175*_c3+'Input spectra'!$Y174))</f>
        <v>0</v>
      </c>
      <c r="EU175">
        <f>EU$2*EXP(- EU$1 * ($B175*_c1+$C175*_c2+$D175*_c3+'Input spectra'!$Y174))</f>
        <v>0</v>
      </c>
      <c r="EV175">
        <f>EV$2*EXP(- EV$1 * ($B175*_c1+$C175*_c2+$D175*_c3+'Input spectra'!$Y174))</f>
        <v>0</v>
      </c>
      <c r="EW175">
        <f>EW$2*EXP(- EW$1 * ($B175*_c1+$C175*_c2+$D175*_c3+'Input spectra'!$Y174))</f>
        <v>0</v>
      </c>
      <c r="EX175">
        <f>EX$2*EXP(- EX$1 * ($B175*_c1+$C175*_c2+$D175*_c3+'Input spectra'!$Y174))</f>
        <v>0</v>
      </c>
      <c r="EY175">
        <f>EY$2*EXP(- EY$1 * ($B175*_c1+$C175*_c2+$D175*_c3+'Input spectra'!$Y174))</f>
        <v>0</v>
      </c>
      <c r="FA175">
        <f t="shared" si="2"/>
        <v>0.88429510370357456</v>
      </c>
      <c r="FD175">
        <f>(1-EXP(-($B175*_c1+$C175*_c2+$D175*_c3+'Input spectra'!$Y174)*_t))/2</f>
        <v>1.0674655659555166E-2</v>
      </c>
      <c r="FE175">
        <f>LN(1-FD175)/(-($B175*_c1+$C175*_c2+$D175*_c3+'Input spectra'!$Y174))</f>
        <v>0.24865124465163591</v>
      </c>
    </row>
    <row r="176" spans="1:161" x14ac:dyDescent="0.25">
      <c r="A176">
        <v>1145</v>
      </c>
      <c r="B176">
        <f>'Input spectra'!B175</f>
        <v>0</v>
      </c>
      <c r="C176">
        <f>'Input spectra'!D175</f>
        <v>0</v>
      </c>
      <c r="D176">
        <f>'Input spectra'!F175</f>
        <v>0</v>
      </c>
      <c r="E176">
        <f>E$2*EXP(- E$1 * ($B176*_c1+$C176*_c2+$D176*_c3+'Input spectra'!$Y175))</f>
        <v>2.0653927966864227E-2</v>
      </c>
      <c r="F176">
        <f>F$2*EXP(- F$1 * ($B176*_c1+$C176*_c2+$D176*_c3+'Input spectra'!$Y175))</f>
        <v>2.0415317229845846E-2</v>
      </c>
      <c r="G176">
        <f>G$2*EXP(- G$1 * ($B176*_c1+$C176*_c2+$D176*_c3+'Input spectra'!$Y175))</f>
        <v>2.0178377124582557E-2</v>
      </c>
      <c r="H176">
        <f>H$2*EXP(- H$1 * ($B176*_c1+$C176*_c2+$D176*_c3+'Input spectra'!$Y175))</f>
        <v>1.9943097693529345E-2</v>
      </c>
      <c r="I176">
        <f>I$2*EXP(- I$1 * ($B176*_c1+$C176*_c2+$D176*_c3+'Input spectra'!$Y175))</f>
        <v>1.9709469033894794E-2</v>
      </c>
      <c r="J176">
        <f>J$2*EXP(- J$1 * ($B176*_c1+$C176*_c2+$D176*_c3+'Input spectra'!$Y175))</f>
        <v>1.9477481297354327E-2</v>
      </c>
      <c r="K176">
        <f>K$2*EXP(- K$1 * ($B176*_c1+$C176*_c2+$D176*_c3+'Input spectra'!$Y175))</f>
        <v>1.9247124689764816E-2</v>
      </c>
      <c r="L176">
        <f>L$2*EXP(- L$1 * ($B176*_c1+$C176*_c2+$D176*_c3+'Input spectra'!$Y175))</f>
        <v>1.9018389470880692E-2</v>
      </c>
      <c r="M176">
        <f>M$2*EXP(- M$1 * ($B176*_c1+$C176*_c2+$D176*_c3+'Input spectra'!$Y175))</f>
        <v>1.8791265954071486E-2</v>
      </c>
      <c r="N176">
        <f>N$2*EXP(- N$1 * ($B176*_c1+$C176*_c2+$D176*_c3+'Input spectra'!$Y175))</f>
        <v>1.8565744506040805E-2</v>
      </c>
      <c r="O176">
        <f>O$2*EXP(- O$1 * ($B176*_c1+$C176*_c2+$D176*_c3+'Input spectra'!$Y175))</f>
        <v>1.8341815546546719E-2</v>
      </c>
      <c r="P176">
        <f>P$2*EXP(- P$1 * ($B176*_c1+$C176*_c2+$D176*_c3+'Input spectra'!$Y175))</f>
        <v>1.8119469548123567E-2</v>
      </c>
      <c r="Q176">
        <f>Q$2*EXP(- Q$1 * ($B176*_c1+$C176*_c2+$D176*_c3+'Input spectra'!$Y175))</f>
        <v>1.7898697035805204E-2</v>
      </c>
      <c r="R176">
        <f>R$2*EXP(- R$1 * ($B176*_c1+$C176*_c2+$D176*_c3+'Input spectra'!$Y175))</f>
        <v>1.7679488586849625E-2</v>
      </c>
      <c r="S176">
        <f>S$2*EXP(- S$1 * ($B176*_c1+$C176*_c2+$D176*_c3+'Input spectra'!$Y175))</f>
        <v>1.7461834830464984E-2</v>
      </c>
      <c r="T176">
        <f>T$2*EXP(- T$1 * ($B176*_c1+$C176*_c2+$D176*_c3+'Input spectra'!$Y175))</f>
        <v>1.7245726447537014E-2</v>
      </c>
      <c r="U176">
        <f>U$2*EXP(- U$1 * ($B176*_c1+$C176*_c2+$D176*_c3+'Input spectra'!$Y175))</f>
        <v>1.7031154170357856E-2</v>
      </c>
      <c r="V176">
        <f>V$2*EXP(- V$1 * ($B176*_c1+$C176*_c2+$D176*_c3+'Input spectra'!$Y175))</f>
        <v>1.6818108782356195E-2</v>
      </c>
      <c r="W176">
        <f>W$2*EXP(- W$1 * ($B176*_c1+$C176*_c2+$D176*_c3+'Input spectra'!$Y175))</f>
        <v>1.660658111782885E-2</v>
      </c>
      <c r="X176">
        <f>X$2*EXP(- X$1 * ($B176*_c1+$C176*_c2+$D176*_c3+'Input spectra'!$Y175))</f>
        <v>1.6396562061673666E-2</v>
      </c>
      <c r="Y176">
        <f>Y$2*EXP(- Y$1 * ($B176*_c1+$C176*_c2+$D176*_c3+'Input spectra'!$Y175))</f>
        <v>1.6188042549123784E-2</v>
      </c>
      <c r="Z176">
        <f>Z$2*EXP(- Z$1 * ($B176*_c1+$C176*_c2+$D176*_c3+'Input spectra'!$Y175))</f>
        <v>1.598101356548327E-2</v>
      </c>
      <c r="AA176">
        <f>AA$2*EXP(- AA$1 * ($B176*_c1+$C176*_c2+$D176*_c3+'Input spectra'!$Y175))</f>
        <v>1.5775466145864083E-2</v>
      </c>
      <c r="AB176">
        <f>AB$2*EXP(- AB$1 * ($B176*_c1+$C176*_c2+$D176*_c3+'Input spectra'!$Y175))</f>
        <v>1.5571391374924342E-2</v>
      </c>
      <c r="AC176">
        <f>AC$2*EXP(- AC$1 * ($B176*_c1+$C176*_c2+$D176*_c3+'Input spectra'!$Y175))</f>
        <v>1.5368780386607992E-2</v>
      </c>
      <c r="AD176">
        <f>AD$2*EXP(- AD$1 * ($B176*_c1+$C176*_c2+$D176*_c3+'Input spectra'!$Y175))</f>
        <v>1.5167624363885751E-2</v>
      </c>
      <c r="AE176">
        <f>AE$2*EXP(- AE$1 * ($B176*_c1+$C176*_c2+$D176*_c3+'Input spectra'!$Y175))</f>
        <v>1.4967914538497343E-2</v>
      </c>
      <c r="AF176">
        <f>AF$2*EXP(- AF$1 * ($B176*_c1+$C176*_c2+$D176*_c3+'Input spectra'!$Y175))</f>
        <v>1.4769642190695131E-2</v>
      </c>
      <c r="AG176">
        <f>AG$2*EXP(- AG$1 * ($B176*_c1+$C176*_c2+$D176*_c3+'Input spectra'!$Y175))</f>
        <v>1.4572798648988961E-2</v>
      </c>
      <c r="AH176">
        <f>AH$2*EXP(- AH$1 * ($B176*_c1+$C176*_c2+$D176*_c3+'Input spectra'!$Y175))</f>
        <v>1.4377375289892349E-2</v>
      </c>
      <c r="AI176">
        <f>AI$2*EXP(- AI$1 * ($B176*_c1+$C176*_c2+$D176*_c3+'Input spectra'!$Y175))</f>
        <v>1.4183363537669965E-2</v>
      </c>
      <c r="AJ176">
        <f>AJ$2*EXP(- AJ$1 * ($B176*_c1+$C176*_c2+$D176*_c3+'Input spectra'!$Y175))</f>
        <v>1.3990754864086375E-2</v>
      </c>
      <c r="AK176">
        <f>AK$2*EXP(- AK$1 * ($B176*_c1+$C176*_c2+$D176*_c3+'Input spectra'!$Y175))</f>
        <v>1.3799540788156083E-2</v>
      </c>
      <c r="AL176">
        <f>AL$2*EXP(- AL$1 * ($B176*_c1+$C176*_c2+$D176*_c3+'Input spectra'!$Y175))</f>
        <v>1.360971287589482E-2</v>
      </c>
      <c r="AM176">
        <f>AM$2*EXP(- AM$1 * ($B176*_c1+$C176*_c2+$D176*_c3+'Input spectra'!$Y175))</f>
        <v>1.3421262740072132E-2</v>
      </c>
      <c r="AN176">
        <f>AN$2*EXP(- AN$1 * ($B176*_c1+$C176*_c2+$D176*_c3+'Input spectra'!$Y175))</f>
        <v>1.3234182039965204E-2</v>
      </c>
      <c r="AO176">
        <f>AO$2*EXP(- AO$1 * ($B176*_c1+$C176*_c2+$D176*_c3+'Input spectra'!$Y175))</f>
        <v>1.3048462481113927E-2</v>
      </c>
      <c r="AP176">
        <f>AP$2*EXP(- AP$1 * ($B176*_c1+$C176*_c2+$D176*_c3+'Input spectra'!$Y175))</f>
        <v>1.2864095815077246E-2</v>
      </c>
      <c r="AQ176">
        <f>AQ$2*EXP(- AQ$1 * ($B176*_c1+$C176*_c2+$D176*_c3+'Input spectra'!$Y175))</f>
        <v>1.2681073839190723E-2</v>
      </c>
      <c r="AR176">
        <f>AR$2*EXP(- AR$1 * ($B176*_c1+$C176*_c2+$D176*_c3+'Input spectra'!$Y175))</f>
        <v>1.2499388396325322E-2</v>
      </c>
      <c r="AS176">
        <f>AS$2*EXP(- AS$1 * ($B176*_c1+$C176*_c2+$D176*_c3+'Input spectra'!$Y175))</f>
        <v>1.2319031374647463E-2</v>
      </c>
      <c r="AT176">
        <f>AT$2*EXP(- AT$1 * ($B176*_c1+$C176*_c2+$D176*_c3+'Input spectra'!$Y175))</f>
        <v>1.2139994707380274E-2</v>
      </c>
      <c r="AU176">
        <f>AU$2*EXP(- AU$1 * ($B176*_c1+$C176*_c2+$D176*_c3+'Input spectra'!$Y175))</f>
        <v>1.1962270372566022E-2</v>
      </c>
      <c r="AV176">
        <f>AV$2*EXP(- AV$1 * ($B176*_c1+$C176*_c2+$D176*_c3+'Input spectra'!$Y175))</f>
        <v>1.1785850392829852E-2</v>
      </c>
      <c r="AW176">
        <f>AW$2*EXP(- AW$1 * ($B176*_c1+$C176*_c2+$D176*_c3+'Input spectra'!$Y175))</f>
        <v>1.1610726835144613E-2</v>
      </c>
      <c r="AX176">
        <f>AX$2*EXP(- AX$1 * ($B176*_c1+$C176*_c2+$D176*_c3+'Input spectra'!$Y175))</f>
        <v>1.1436891810596971E-2</v>
      </c>
      <c r="AY176">
        <f>AY$2*EXP(- AY$1 * ($B176*_c1+$C176*_c2+$D176*_c3+'Input spectra'!$Y175))</f>
        <v>1.0168279464392025E-2</v>
      </c>
      <c r="AZ176">
        <f>AZ$2*EXP(- AZ$1 * ($B176*_c1+$C176*_c2+$D176*_c3+'Input spectra'!$Y175))</f>
        <v>8.6899468758584401E-3</v>
      </c>
      <c r="BA176">
        <f>BA$2*EXP(- BA$1 * ($B176*_c1+$C176*_c2+$D176*_c3+'Input spectra'!$Y175))</f>
        <v>7.8238735779974141E-3</v>
      </c>
      <c r="BB176">
        <f>BB$2*EXP(- BB$1 * ($B176*_c1+$C176*_c2+$D176*_c3+'Input spectra'!$Y175))</f>
        <v>7.1680052452621724E-3</v>
      </c>
      <c r="BC176">
        <f>BC$2*EXP(- BC$1 * ($B176*_c1+$C176*_c2+$D176*_c3+'Input spectra'!$Y175))</f>
        <v>6.6321728736275336E-3</v>
      </c>
      <c r="BD176">
        <f>BD$2*EXP(- BD$1 * ($B176*_c1+$C176*_c2+$D176*_c3+'Input spectra'!$Y175))</f>
        <v>6.1773020967365623E-3</v>
      </c>
      <c r="BE176">
        <f>BE$2*EXP(- BE$1 * ($B176*_c1+$C176*_c2+$D176*_c3+'Input spectra'!$Y175))</f>
        <v>5.781988174290301E-3</v>
      </c>
      <c r="BF176">
        <f>BF$2*EXP(- BF$1 * ($B176*_c1+$C176*_c2+$D176*_c3+'Input spectra'!$Y175))</f>
        <v>5.432890738247648E-3</v>
      </c>
      <c r="BG176">
        <f>BG$2*EXP(- BG$1 * ($B176*_c1+$C176*_c2+$D176*_c3+'Input spectra'!$Y175))</f>
        <v>5.1209793158669597E-3</v>
      </c>
      <c r="BH176">
        <f>BH$2*EXP(- BH$1 * ($B176*_c1+$C176*_c2+$D176*_c3+'Input spectra'!$Y175))</f>
        <v>4.8397789361301824E-3</v>
      </c>
      <c r="BI176">
        <f>BI$2*EXP(- BI$1 * ($B176*_c1+$C176*_c2+$D176*_c3+'Input spectra'!$Y175))</f>
        <v>4.5844463362458548E-3</v>
      </c>
      <c r="BJ176">
        <f>BJ$2*EXP(- BJ$1 * ($B176*_c1+$C176*_c2+$D176*_c3+'Input spectra'!$Y175))</f>
        <v>4.3512396508629449E-3</v>
      </c>
      <c r="BK176">
        <f>BK$2*EXP(- BK$1 * ($B176*_c1+$C176*_c2+$D176*_c3+'Input spectra'!$Y175))</f>
        <v>4.1371933199885686E-3</v>
      </c>
      <c r="BL176">
        <f>BL$2*EXP(- BL$1 * ($B176*_c1+$C176*_c2+$D176*_c3+'Input spectra'!$Y175))</f>
        <v>3.9399082178924009E-3</v>
      </c>
      <c r="BM176">
        <f>BM$2*EXP(- BM$1 * ($B176*_c1+$C176*_c2+$D176*_c3+'Input spectra'!$Y175))</f>
        <v>3.7574103738414514E-3</v>
      </c>
      <c r="BN176">
        <f>BN$2*EXP(- BN$1 * ($B176*_c1+$C176*_c2+$D176*_c3+'Input spectra'!$Y175))</f>
        <v>3.5880525214007156E-3</v>
      </c>
      <c r="BO176">
        <f>BO$2*EXP(- BO$1 * ($B176*_c1+$C176*_c2+$D176*_c3+'Input spectra'!$Y175))</f>
        <v>3.4304434721584513E-3</v>
      </c>
      <c r="BP176">
        <f>BP$2*EXP(- BP$1 * ($B176*_c1+$C176*_c2+$D176*_c3+'Input spectra'!$Y175))</f>
        <v>3.2833961826728114E-3</v>
      </c>
      <c r="BQ176">
        <f>BQ$2*EXP(- BQ$1 * ($B176*_c1+$C176*_c2+$D176*_c3+'Input spectra'!$Y175))</f>
        <v>3.1458887460813208E-3</v>
      </c>
      <c r="BR176">
        <f>BR$2*EXP(- BR$1 * ($B176*_c1+$C176*_c2+$D176*_c3+'Input spectra'!$Y175))</f>
        <v>3.0170345451237556E-3</v>
      </c>
      <c r="BS176">
        <f>BS$2*EXP(- BS$1 * ($B176*_c1+$C176*_c2+$D176*_c3+'Input spectra'!$Y175))</f>
        <v>2.8960590419410672E-3</v>
      </c>
      <c r="BT176">
        <f>BT$2*EXP(- BT$1 * ($B176*_c1+$C176*_c2+$D176*_c3+'Input spectra'!$Y175))</f>
        <v>2.7822814688688983E-3</v>
      </c>
      <c r="BU176">
        <f>BU$2*EXP(- BU$1 * ($B176*_c1+$C176*_c2+$D176*_c3+'Input spectra'!$Y175))</f>
        <v>2.6751002005979902E-3</v>
      </c>
      <c r="BV176">
        <f>BV$2*EXP(- BV$1 * ($B176*_c1+$C176*_c2+$D176*_c3+'Input spectra'!$Y175))</f>
        <v>2.5739809339840828E-3</v>
      </c>
      <c r="BW176">
        <f>BW$2*EXP(- BW$1 * ($B176*_c1+$C176*_c2+$D176*_c3+'Input spectra'!$Y175))</f>
        <v>2.4784470386251816E-3</v>
      </c>
      <c r="BX176">
        <f>BX$2*EXP(- BX$1 * ($B176*_c1+$C176*_c2+$D176*_c3+'Input spectra'!$Y175))</f>
        <v>2.3880716066314723E-3</v>
      </c>
      <c r="BY176">
        <f>BY$2*EXP(- BY$1 * ($B176*_c1+$C176*_c2+$D176*_c3+'Input spectra'!$Y175))</f>
        <v>2.3024708474219785E-3</v>
      </c>
      <c r="BZ176">
        <f>BZ$2*EXP(- BZ$1 * ($B176*_c1+$C176*_c2+$D176*_c3+'Input spectra'!$Y175))</f>
        <v>2.2212985581007406E-3</v>
      </c>
      <c r="CA176">
        <f>CA$2*EXP(- CA$1 * ($B176*_c1+$C176*_c2+$D176*_c3+'Input spectra'!$Y175))</f>
        <v>2.1442414619849822E-3</v>
      </c>
      <c r="CB176">
        <f>CB$2*EXP(- CB$1 * ($B176*_c1+$C176*_c2+$D176*_c3+'Input spectra'!$Y175))</f>
        <v>2.0710152538645651E-3</v>
      </c>
      <c r="CC176">
        <f>CC$2*EXP(- CC$1 * ($B176*_c1+$C176*_c2+$D176*_c3+'Input spectra'!$Y175))</f>
        <v>2.0013612251179955E-3</v>
      </c>
      <c r="CD176">
        <f>CD$2*EXP(- CD$1 * ($B176*_c1+$C176*_c2+$D176*_c3+'Input spectra'!$Y175))</f>
        <v>1.9350433680428972E-3</v>
      </c>
      <c r="CE176">
        <f>CE$2*EXP(- CE$1 * ($B176*_c1+$C176*_c2+$D176*_c3+'Input spectra'!$Y175))</f>
        <v>1.8718458788864734E-3</v>
      </c>
      <c r="CF176">
        <f>CF$2*EXP(- CF$1 * ($B176*_c1+$C176*_c2+$D176*_c3+'Input spectra'!$Y175))</f>
        <v>1.8115709946541962E-3</v>
      </c>
      <c r="CG176">
        <f>CG$2*EXP(- CG$1 * ($B176*_c1+$C176*_c2+$D176*_c3+'Input spectra'!$Y175))</f>
        <v>1.7540371109629981E-3</v>
      </c>
      <c r="CH176">
        <f>CH$2*EXP(- CH$1 * ($B176*_c1+$C176*_c2+$D176*_c3+'Input spectra'!$Y175))</f>
        <v>1.6990771378118383E-3</v>
      </c>
      <c r="CI176">
        <f>CI$2*EXP(- CI$1 * ($B176*_c1+$C176*_c2+$D176*_c3+'Input spectra'!$Y175))</f>
        <v>1.6465370577735791E-3</v>
      </c>
      <c r="CJ176">
        <f>CJ$2*EXP(- CJ$1 * ($B176*_c1+$C176*_c2+$D176*_c3+'Input spectra'!$Y175))</f>
        <v>1.5962746572181958E-3</v>
      </c>
      <c r="CK176">
        <f>CK$2*EXP(- CK$1 * ($B176*_c1+$C176*_c2+$D176*_c3+'Input spectra'!$Y175))</f>
        <v>1.5481584060967363E-3</v>
      </c>
      <c r="CL176">
        <f>CL$2*EXP(- CL$1 * ($B176*_c1+$C176*_c2+$D176*_c3+'Input spectra'!$Y175))</f>
        <v>1.5020664658042279E-3</v>
      </c>
      <c r="CM176">
        <f>CM$2*EXP(- CM$1 * ($B176*_c1+$C176*_c2+$D176*_c3+'Input spectra'!$Y175))</f>
        <v>1.4578858078935567E-3</v>
      </c>
      <c r="CN176">
        <f>CN$2*EXP(- CN$1 * ($B176*_c1+$C176*_c2+$D176*_c3+'Input spectra'!$Y175))</f>
        <v>1.4155114290817586E-3</v>
      </c>
      <c r="CO176">
        <f>CO$2*EXP(- CO$1 * ($B176*_c1+$C176*_c2+$D176*_c3+'Input spectra'!$Y175))</f>
        <v>1.3748456501918986E-3</v>
      </c>
      <c r="CP176">
        <f>CP$2*EXP(- CP$1 * ($B176*_c1+$C176*_c2+$D176*_c3+'Input spectra'!$Y175))</f>
        <v>1.3357974884989424E-3</v>
      </c>
      <c r="CQ176">
        <f>CQ$2*EXP(- CQ$1 * ($B176*_c1+$C176*_c2+$D176*_c3+'Input spectra'!$Y175))</f>
        <v>1.2982820944684099E-3</v>
      </c>
      <c r="CR176">
        <f>CR$2*EXP(- CR$1 * ($B176*_c1+$C176*_c2+$D176*_c3+'Input spectra'!$Y175))</f>
        <v>1.2622202451488332E-3</v>
      </c>
      <c r="CS176">
        <f>CS$2*EXP(- CS$1 * ($B176*_c1+$C176*_c2+$D176*_c3+'Input spectra'!$Y175))</f>
        <v>8.127665907345376E-4</v>
      </c>
      <c r="CT176">
        <f>CT$2*EXP(- CT$1 * ($B176*_c1+$C176*_c2+$D176*_c3+'Input spectra'!$Y175))</f>
        <v>5.2797129773246413E-4</v>
      </c>
      <c r="CU176">
        <f>CU$2*EXP(- CU$1 * ($B176*_c1+$C176*_c2+$D176*_c3+'Input spectra'!$Y175))</f>
        <v>3.6568665872922324E-4</v>
      </c>
      <c r="CV176">
        <f>CV$2*EXP(- CV$1 * ($B176*_c1+$C176*_c2+$D176*_c3+'Input spectra'!$Y175))</f>
        <v>2.5442533790770769E-4</v>
      </c>
      <c r="CW176">
        <f>CW$2*EXP(- CW$1 * ($B176*_c1+$C176*_c2+$D176*_c3+'Input spectra'!$Y175))</f>
        <v>1.737452860063091E-4</v>
      </c>
      <c r="CX176">
        <f>CX$2*EXP(- CX$1 * ($B176*_c1+$C176*_c2+$D176*_c3+'Input spectra'!$Y175))</f>
        <v>1.1422594345338521E-4</v>
      </c>
      <c r="CY176">
        <f>CY$2*EXP(- CY$1 * ($B176*_c1+$C176*_c2+$D176*_c3+'Input spectra'!$Y175))</f>
        <v>7.055119149872818E-5</v>
      </c>
      <c r="CZ176">
        <f>CZ$2*EXP(- CZ$1 * ($B176*_c1+$C176*_c2+$D176*_c3+'Input spectra'!$Y175))</f>
        <v>3.9346841451330677E-5</v>
      </c>
      <c r="DA176">
        <f>DA$2*EXP(- DA$1 * ($B176*_c1+$C176*_c2+$D176*_c3+'Input spectra'!$Y175))</f>
        <v>1.8298152559096995E-5</v>
      </c>
      <c r="DB176">
        <f>DB$2*EXP(- DB$1 * ($B176*_c1+$C176*_c2+$D176*_c3+'Input spectra'!$Y175))</f>
        <v>5.7266930305842665E-6</v>
      </c>
      <c r="DC176">
        <f>DC$2*EXP(- DC$1 * ($B176*_c1+$C176*_c2+$D176*_c3+'Input spectra'!$Y175))</f>
        <v>3.6381259041680278E-7</v>
      </c>
      <c r="DD176">
        <f>DD$2*EXP(- DD$1 * ($B176*_c1+$C176*_c2+$D176*_c3+'Input spectra'!$Y175))</f>
        <v>0</v>
      </c>
      <c r="DE176">
        <f>DE$2*EXP(- DE$1 * ($B176*_c1+$C176*_c2+$D176*_c3+'Input spectra'!$Y175))</f>
        <v>0</v>
      </c>
      <c r="DF176">
        <f>DF$2*EXP(- DF$1 * ($B176*_c1+$C176*_c2+$D176*_c3+'Input spectra'!$Y175))</f>
        <v>0</v>
      </c>
      <c r="DG176">
        <f>DG$2*EXP(- DG$1 * ($B176*_c1+$C176*_c2+$D176*_c3+'Input spectra'!$Y175))</f>
        <v>0</v>
      </c>
      <c r="DH176">
        <f>DH$2*EXP(- DH$1 * ($B176*_c1+$C176*_c2+$D176*_c3+'Input spectra'!$Y175))</f>
        <v>0</v>
      </c>
      <c r="DI176">
        <f>DI$2*EXP(- DI$1 * ($B176*_c1+$C176*_c2+$D176*_c3+'Input spectra'!$Y175))</f>
        <v>0</v>
      </c>
      <c r="DJ176">
        <f>DJ$2*EXP(- DJ$1 * ($B176*_c1+$C176*_c2+$D176*_c3+'Input spectra'!$Y175))</f>
        <v>0</v>
      </c>
      <c r="DK176">
        <f>DK$2*EXP(- DK$1 * ($B176*_c1+$C176*_c2+$D176*_c3+'Input spectra'!$Y175))</f>
        <v>0</v>
      </c>
      <c r="DL176">
        <f>DL$2*EXP(- DL$1 * ($B176*_c1+$C176*_c2+$D176*_c3+'Input spectra'!$Y175))</f>
        <v>0</v>
      </c>
      <c r="DM176">
        <f>DM$2*EXP(- DM$1 * ($B176*_c1+$C176*_c2+$D176*_c3+'Input spectra'!$Y175))</f>
        <v>0</v>
      </c>
      <c r="DN176">
        <f>DN$2*EXP(- DN$1 * ($B176*_c1+$C176*_c2+$D176*_c3+'Input spectra'!$Y175))</f>
        <v>0</v>
      </c>
      <c r="DO176">
        <f>DO$2*EXP(- DO$1 * ($B176*_c1+$C176*_c2+$D176*_c3+'Input spectra'!$Y175))</f>
        <v>0</v>
      </c>
      <c r="DP176">
        <f>DP$2*EXP(- DP$1 * ($B176*_c1+$C176*_c2+$D176*_c3+'Input spectra'!$Y175))</f>
        <v>0</v>
      </c>
      <c r="DQ176">
        <f>DQ$2*EXP(- DQ$1 * ($B176*_c1+$C176*_c2+$D176*_c3+'Input spectra'!$Y175))</f>
        <v>0</v>
      </c>
      <c r="DR176">
        <f>DR$2*EXP(- DR$1 * ($B176*_c1+$C176*_c2+$D176*_c3+'Input spectra'!$Y175))</f>
        <v>0</v>
      </c>
      <c r="DS176">
        <f>DS$2*EXP(- DS$1 * ($B176*_c1+$C176*_c2+$D176*_c3+'Input spectra'!$Y175))</f>
        <v>0</v>
      </c>
      <c r="DT176">
        <f>DT$2*EXP(- DT$1 * ($B176*_c1+$C176*_c2+$D176*_c3+'Input spectra'!$Y175))</f>
        <v>0</v>
      </c>
      <c r="DU176">
        <f>DU$2*EXP(- DU$1 * ($B176*_c1+$C176*_c2+$D176*_c3+'Input spectra'!$Y175))</f>
        <v>0</v>
      </c>
      <c r="DV176">
        <f>DV$2*EXP(- DV$1 * ($B176*_c1+$C176*_c2+$D176*_c3+'Input spectra'!$Y175))</f>
        <v>0</v>
      </c>
      <c r="DW176">
        <f>DW$2*EXP(- DW$1 * ($B176*_c1+$C176*_c2+$D176*_c3+'Input spectra'!$Y175))</f>
        <v>0</v>
      </c>
      <c r="DX176">
        <f>DX$2*EXP(- DX$1 * ($B176*_c1+$C176*_c2+$D176*_c3+'Input spectra'!$Y175))</f>
        <v>0</v>
      </c>
      <c r="DY176">
        <f>DY$2*EXP(- DY$1 * ($B176*_c1+$C176*_c2+$D176*_c3+'Input spectra'!$Y175))</f>
        <v>0</v>
      </c>
      <c r="DZ176">
        <f>DZ$2*EXP(- DZ$1 * ($B176*_c1+$C176*_c2+$D176*_c3+'Input spectra'!$Y175))</f>
        <v>0</v>
      </c>
      <c r="EA176">
        <f>EA$2*EXP(- EA$1 * ($B176*_c1+$C176*_c2+$D176*_c3+'Input spectra'!$Y175))</f>
        <v>0</v>
      </c>
      <c r="EB176">
        <f>EB$2*EXP(- EB$1 * ($B176*_c1+$C176*_c2+$D176*_c3+'Input spectra'!$Y175))</f>
        <v>0</v>
      </c>
      <c r="EC176">
        <f>EC$2*EXP(- EC$1 * ($B176*_c1+$C176*_c2+$D176*_c3+'Input spectra'!$Y175))</f>
        <v>0</v>
      </c>
      <c r="ED176">
        <f>ED$2*EXP(- ED$1 * ($B176*_c1+$C176*_c2+$D176*_c3+'Input spectra'!$Y175))</f>
        <v>0</v>
      </c>
      <c r="EE176">
        <f>EE$2*EXP(- EE$1 * ($B176*_c1+$C176*_c2+$D176*_c3+'Input spectra'!$Y175))</f>
        <v>0</v>
      </c>
      <c r="EF176">
        <f>EF$2*EXP(- EF$1 * ($B176*_c1+$C176*_c2+$D176*_c3+'Input spectra'!$Y175))</f>
        <v>0</v>
      </c>
      <c r="EG176">
        <f>EG$2*EXP(- EG$1 * ($B176*_c1+$C176*_c2+$D176*_c3+'Input spectra'!$Y175))</f>
        <v>0</v>
      </c>
      <c r="EH176">
        <f>EH$2*EXP(- EH$1 * ($B176*_c1+$C176*_c2+$D176*_c3+'Input spectra'!$Y175))</f>
        <v>0</v>
      </c>
      <c r="EI176">
        <f>EI$2*EXP(- EI$1 * ($B176*_c1+$C176*_c2+$D176*_c3+'Input spectra'!$Y175))</f>
        <v>0</v>
      </c>
      <c r="EJ176">
        <f>EJ$2*EXP(- EJ$1 * ($B176*_c1+$C176*_c2+$D176*_c3+'Input spectra'!$Y175))</f>
        <v>0</v>
      </c>
      <c r="EK176">
        <f>EK$2*EXP(- EK$1 * ($B176*_c1+$C176*_c2+$D176*_c3+'Input spectra'!$Y175))</f>
        <v>0</v>
      </c>
      <c r="EL176">
        <f>EL$2*EXP(- EL$1 * ($B176*_c1+$C176*_c2+$D176*_c3+'Input spectra'!$Y175))</f>
        <v>0</v>
      </c>
      <c r="EM176">
        <f>EM$2*EXP(- EM$1 * ($B176*_c1+$C176*_c2+$D176*_c3+'Input spectra'!$Y175))</f>
        <v>0</v>
      </c>
      <c r="EN176">
        <f>EN$2*EXP(- EN$1 * ($B176*_c1+$C176*_c2+$D176*_c3+'Input spectra'!$Y175))</f>
        <v>0</v>
      </c>
      <c r="EO176">
        <f>EO$2*EXP(- EO$1 * ($B176*_c1+$C176*_c2+$D176*_c3+'Input spectra'!$Y175))</f>
        <v>0</v>
      </c>
      <c r="EP176">
        <f>EP$2*EXP(- EP$1 * ($B176*_c1+$C176*_c2+$D176*_c3+'Input spectra'!$Y175))</f>
        <v>0</v>
      </c>
      <c r="EQ176">
        <f>EQ$2*EXP(- EQ$1 * ($B176*_c1+$C176*_c2+$D176*_c3+'Input spectra'!$Y175))</f>
        <v>0</v>
      </c>
      <c r="ER176">
        <f>ER$2*EXP(- ER$1 * ($B176*_c1+$C176*_c2+$D176*_c3+'Input spectra'!$Y175))</f>
        <v>0</v>
      </c>
      <c r="ES176">
        <f>ES$2*EXP(- ES$1 * ($B176*_c1+$C176*_c2+$D176*_c3+'Input spectra'!$Y175))</f>
        <v>0</v>
      </c>
      <c r="ET176">
        <f>ET$2*EXP(- ET$1 * ($B176*_c1+$C176*_c2+$D176*_c3+'Input spectra'!$Y175))</f>
        <v>0</v>
      </c>
      <c r="EU176">
        <f>EU$2*EXP(- EU$1 * ($B176*_c1+$C176*_c2+$D176*_c3+'Input spectra'!$Y175))</f>
        <v>0</v>
      </c>
      <c r="EV176">
        <f>EV$2*EXP(- EV$1 * ($B176*_c1+$C176*_c2+$D176*_c3+'Input spectra'!$Y175))</f>
        <v>0</v>
      </c>
      <c r="EW176">
        <f>EW$2*EXP(- EW$1 * ($B176*_c1+$C176*_c2+$D176*_c3+'Input spectra'!$Y175))</f>
        <v>0</v>
      </c>
      <c r="EX176">
        <f>EX$2*EXP(- EX$1 * ($B176*_c1+$C176*_c2+$D176*_c3+'Input spectra'!$Y175))</f>
        <v>0</v>
      </c>
      <c r="EY176">
        <f>EY$2*EXP(- EY$1 * ($B176*_c1+$C176*_c2+$D176*_c3+'Input spectra'!$Y175))</f>
        <v>0</v>
      </c>
      <c r="FA176">
        <f t="shared" si="2"/>
        <v>0.88442310491909737</v>
      </c>
      <c r="FD176">
        <f>(1-EXP(-($B176*_c1+$C176*_c2+$D176*_c3+'Input spectra'!$Y175)*_t))/2</f>
        <v>1.0661806458321876E-2</v>
      </c>
      <c r="FE176">
        <f>LN(1-FD176)/(-($B176*_c1+$C176*_c2+$D176*_c3+'Input spectra'!$Y175))</f>
        <v>0.24865288572306735</v>
      </c>
    </row>
    <row r="177" spans="1:161" x14ac:dyDescent="0.25">
      <c r="A177">
        <v>1150</v>
      </c>
      <c r="B177">
        <f>'Input spectra'!B176</f>
        <v>0</v>
      </c>
      <c r="C177">
        <f>'Input spectra'!D176</f>
        <v>0</v>
      </c>
      <c r="D177">
        <f>'Input spectra'!F176</f>
        <v>0</v>
      </c>
      <c r="E177">
        <f>E$2*EXP(- E$1 * ($B177*_c1+$C177*_c2+$D177*_c3+'Input spectra'!$Y176))</f>
        <v>2.0653927966864227E-2</v>
      </c>
      <c r="F177">
        <f>F$2*EXP(- F$1 * ($B177*_c1+$C177*_c2+$D177*_c3+'Input spectra'!$Y176))</f>
        <v>2.0415424445941271E-2</v>
      </c>
      <c r="G177">
        <f>G$2*EXP(- G$1 * ($B177*_c1+$C177*_c2+$D177*_c3+'Input spectra'!$Y176))</f>
        <v>2.0178589068630633E-2</v>
      </c>
      <c r="H177">
        <f>H$2*EXP(- H$1 * ($B177*_c1+$C177*_c2+$D177*_c3+'Input spectra'!$Y176))</f>
        <v>1.994341190353216E-2</v>
      </c>
      <c r="I177">
        <f>I$2*EXP(- I$1 * ($B177*_c1+$C177*_c2+$D177*_c3+'Input spectra'!$Y176))</f>
        <v>1.970988307379155E-2</v>
      </c>
      <c r="J177">
        <f>J$2*EXP(- J$1 * ($B177*_c1+$C177*_c2+$D177*_c3+'Input spectra'!$Y176))</f>
        <v>1.9477992756814996E-2</v>
      </c>
      <c r="K177">
        <f>K$2*EXP(- K$1 * ($B177*_c1+$C177*_c2+$D177*_c3+'Input spectra'!$Y176))</f>
        <v>1.9247731183985244E-2</v>
      </c>
      <c r="L177">
        <f>L$2*EXP(- L$1 * ($B177*_c1+$C177*_c2+$D177*_c3+'Input spectra'!$Y176))</f>
        <v>1.9019088640379093E-2</v>
      </c>
      <c r="M177">
        <f>M$2*EXP(- M$1 * ($B177*_c1+$C177*_c2+$D177*_c3+'Input spectra'!$Y176))</f>
        <v>1.8792055464486354E-2</v>
      </c>
      <c r="N177">
        <f>N$2*EXP(- N$1 * ($B177*_c1+$C177*_c2+$D177*_c3+'Input spectra'!$Y176))</f>
        <v>1.8566622047930192E-2</v>
      </c>
      <c r="O177">
        <f>O$2*EXP(- O$1 * ($B177*_c1+$C177*_c2+$D177*_c3+'Input spectra'!$Y176))</f>
        <v>1.8342778835188926E-2</v>
      </c>
      <c r="P177">
        <f>P$2*EXP(- P$1 * ($B177*_c1+$C177*_c2+$D177*_c3+'Input spectra'!$Y176))</f>
        <v>1.8120516323319187E-2</v>
      </c>
      <c r="Q177">
        <f>Q$2*EXP(- Q$1 * ($B177*_c1+$C177*_c2+$D177*_c3+'Input spectra'!$Y176))</f>
        <v>1.7899825061680544E-2</v>
      </c>
      <c r="R177">
        <f>R$2*EXP(- R$1 * ($B177*_c1+$C177*_c2+$D177*_c3+'Input spectra'!$Y176))</f>
        <v>1.7680695651661478E-2</v>
      </c>
      <c r="S177">
        <f>S$2*EXP(- S$1 * ($B177*_c1+$C177*_c2+$D177*_c3+'Input spectra'!$Y176))</f>
        <v>1.7463118746406749E-2</v>
      </c>
      <c r="T177">
        <f>T$2*EXP(- T$1 * ($B177*_c1+$C177*_c2+$D177*_c3+'Input spectra'!$Y176))</f>
        <v>1.7247085050546167E-2</v>
      </c>
      <c r="U177">
        <f>U$2*EXP(- U$1 * ($B177*_c1+$C177*_c2+$D177*_c3+'Input spectra'!$Y176))</f>
        <v>1.7032585319924735E-2</v>
      </c>
      <c r="V177">
        <f>V$2*EXP(- V$1 * ($B177*_c1+$C177*_c2+$D177*_c3+'Input spectra'!$Y176))</f>
        <v>1.6819610361334128E-2</v>
      </c>
      <c r="W177">
        <f>W$2*EXP(- W$1 * ($B177*_c1+$C177*_c2+$D177*_c3+'Input spectra'!$Y176))</f>
        <v>1.6608151032245583E-2</v>
      </c>
      <c r="X177">
        <f>X$2*EXP(- X$1 * ($B177*_c1+$C177*_c2+$D177*_c3+'Input spectra'!$Y176))</f>
        <v>1.6398198240544098E-2</v>
      </c>
      <c r="Y177">
        <f>Y$2*EXP(- Y$1 * ($B177*_c1+$C177*_c2+$D177*_c3+'Input spectra'!$Y176))</f>
        <v>1.6189742944264018E-2</v>
      </c>
      <c r="Z177">
        <f>Z$2*EXP(- Z$1 * ($B177*_c1+$C177*_c2+$D177*_c3+'Input spectra'!$Y176))</f>
        <v>1.5982776151325935E-2</v>
      </c>
      <c r="AA177">
        <f>AA$2*EXP(- AA$1 * ($B177*_c1+$C177*_c2+$D177*_c3+'Input spectra'!$Y176))</f>
        <v>1.5777288919274938E-2</v>
      </c>
      <c r="AB177">
        <f>AB$2*EXP(- AB$1 * ($B177*_c1+$C177*_c2+$D177*_c3+'Input spectra'!$Y176))</f>
        <v>1.5573272355020174E-2</v>
      </c>
      <c r="AC177">
        <f>AC$2*EXP(- AC$1 * ($B177*_c1+$C177*_c2+$D177*_c3+'Input spectra'!$Y176))</f>
        <v>1.5370717614575756E-2</v>
      </c>
      <c r="AD177">
        <f>AD$2*EXP(- AD$1 * ($B177*_c1+$C177*_c2+$D177*_c3+'Input spectra'!$Y176))</f>
        <v>1.5169615902802977E-2</v>
      </c>
      <c r="AE177">
        <f>AE$2*EXP(- AE$1 * ($B177*_c1+$C177*_c2+$D177*_c3+'Input spectra'!$Y176))</f>
        <v>1.4969958473153805E-2</v>
      </c>
      <c r="AF177">
        <f>AF$2*EXP(- AF$1 * ($B177*_c1+$C177*_c2+$D177*_c3+'Input spectra'!$Y176))</f>
        <v>1.4771736627415736E-2</v>
      </c>
      <c r="AG177">
        <f>AG$2*EXP(- AG$1 * ($B177*_c1+$C177*_c2+$D177*_c3+'Input spectra'!$Y176))</f>
        <v>1.4574941715457892E-2</v>
      </c>
      <c r="AH177">
        <f>AH$2*EXP(- AH$1 * ($B177*_c1+$C177*_c2+$D177*_c3+'Input spectra'!$Y176))</f>
        <v>1.4379565134978419E-2</v>
      </c>
      <c r="AI177">
        <f>AI$2*EXP(- AI$1 * ($B177*_c1+$C177*_c2+$D177*_c3+'Input spectra'!$Y176))</f>
        <v>1.4185598331253201E-2</v>
      </c>
      <c r="AJ177">
        <f>AJ$2*EXP(- AJ$1 * ($B177*_c1+$C177*_c2+$D177*_c3+'Input spectra'!$Y176))</f>
        <v>1.3993032796885805E-2</v>
      </c>
      <c r="AK177">
        <f>AK$2*EXP(- AK$1 * ($B177*_c1+$C177*_c2+$D177*_c3+'Input spectra'!$Y176))</f>
        <v>1.3801860071558729E-2</v>
      </c>
      <c r="AL177">
        <f>AL$2*EXP(- AL$1 * ($B177*_c1+$C177*_c2+$D177*_c3+'Input spectra'!$Y176))</f>
        <v>1.3612071741785886E-2</v>
      </c>
      <c r="AM177">
        <f>AM$2*EXP(- AM$1 * ($B177*_c1+$C177*_c2+$D177*_c3+'Input spectra'!$Y176))</f>
        <v>1.3423659440666385E-2</v>
      </c>
      <c r="AN177">
        <f>AN$2*EXP(- AN$1 * ($B177*_c1+$C177*_c2+$D177*_c3+'Input spectra'!$Y176))</f>
        <v>1.3236614847639525E-2</v>
      </c>
      <c r="AO177">
        <f>AO$2*EXP(- AO$1 * ($B177*_c1+$C177*_c2+$D177*_c3+'Input spectra'!$Y176))</f>
        <v>1.3050929688241047E-2</v>
      </c>
      <c r="AP177">
        <f>AP$2*EXP(- AP$1 * ($B177*_c1+$C177*_c2+$D177*_c3+'Input spectra'!$Y176))</f>
        <v>1.2866595733860635E-2</v>
      </c>
      <c r="AQ177">
        <f>AQ$2*EXP(- AQ$1 * ($B177*_c1+$C177*_c2+$D177*_c3+'Input spectra'!$Y176))</f>
        <v>1.2683604801500645E-2</v>
      </c>
      <c r="AR177">
        <f>AR$2*EXP(- AR$1 * ($B177*_c1+$C177*_c2+$D177*_c3+'Input spectra'!$Y176))</f>
        <v>1.2501948753536036E-2</v>
      </c>
      <c r="AS177">
        <f>AS$2*EXP(- AS$1 * ($B177*_c1+$C177*_c2+$D177*_c3+'Input spectra'!$Y176))</f>
        <v>1.2321619497475579E-2</v>
      </c>
      <c r="AT177">
        <f>AT$2*EXP(- AT$1 * ($B177*_c1+$C177*_c2+$D177*_c3+'Input spectra'!$Y176))</f>
        <v>1.2142608985724224E-2</v>
      </c>
      <c r="AU177">
        <f>AU$2*EXP(- AU$1 * ($B177*_c1+$C177*_c2+$D177*_c3+'Input spectra'!$Y176))</f>
        <v>1.1964909215346679E-2</v>
      </c>
      <c r="AV177">
        <f>AV$2*EXP(- AV$1 * ($B177*_c1+$C177*_c2+$D177*_c3+'Input spectra'!$Y176))</f>
        <v>1.1788512227832259E-2</v>
      </c>
      <c r="AW177">
        <f>AW$2*EXP(- AW$1 * ($B177*_c1+$C177*_c2+$D177*_c3+'Input spectra'!$Y176))</f>
        <v>1.1613410108860836E-2</v>
      </c>
      <c r="AX177">
        <f>AX$2*EXP(- AX$1 * ($B177*_c1+$C177*_c2+$D177*_c3+'Input spectra'!$Y176))</f>
        <v>1.1439594988070049E-2</v>
      </c>
      <c r="AY177">
        <f>AY$2*EXP(- AY$1 * ($B177*_c1+$C177*_c2+$D177*_c3+'Input spectra'!$Y176))</f>
        <v>1.0170736211643988E-2</v>
      </c>
      <c r="AZ177">
        <f>AZ$2*EXP(- AZ$1 * ($B177*_c1+$C177*_c2+$D177*_c3+'Input spectra'!$Y176))</f>
        <v>8.6920920931714846E-3</v>
      </c>
      <c r="BA177">
        <f>BA$2*EXP(- BA$1 * ($B177*_c1+$C177*_c2+$D177*_c3+'Input spectra'!$Y176))</f>
        <v>7.825846093912573E-3</v>
      </c>
      <c r="BB177">
        <f>BB$2*EXP(- BB$1 * ($B177*_c1+$C177*_c2+$D177*_c3+'Input spectra'!$Y176))</f>
        <v>7.1698500609761314E-3</v>
      </c>
      <c r="BC177">
        <f>BC$2*EXP(- BC$1 * ($B177*_c1+$C177*_c2+$D177*_c3+'Input spectra'!$Y176))</f>
        <v>6.6339146226582352E-3</v>
      </c>
      <c r="BD177">
        <f>BD$2*EXP(- BD$1 * ($B177*_c1+$C177*_c2+$D177*_c3+'Input spectra'!$Y176))</f>
        <v>6.1789568372214868E-3</v>
      </c>
      <c r="BE177">
        <f>BE$2*EXP(- BE$1 * ($B177*_c1+$C177*_c2+$D177*_c3+'Input spectra'!$Y176))</f>
        <v>5.7835673940116157E-3</v>
      </c>
      <c r="BF177">
        <f>BF$2*EXP(- BF$1 * ($B177*_c1+$C177*_c2+$D177*_c3+'Input spectra'!$Y176))</f>
        <v>5.4344031498387109E-3</v>
      </c>
      <c r="BG177">
        <f>BG$2*EXP(- BG$1 * ($B177*_c1+$C177*_c2+$D177*_c3+'Input spectra'!$Y176))</f>
        <v>5.1224317989353608E-3</v>
      </c>
      <c r="BH177">
        <f>BH$2*EXP(- BH$1 * ($B177*_c1+$C177*_c2+$D177*_c3+'Input spectra'!$Y176))</f>
        <v>4.8411770857599767E-3</v>
      </c>
      <c r="BI177">
        <f>BI$2*EXP(- BI$1 * ($B177*_c1+$C177*_c2+$D177*_c3+'Input spectra'!$Y176))</f>
        <v>4.5857948068959925E-3</v>
      </c>
      <c r="BJ177">
        <f>BJ$2*EXP(- BJ$1 * ($B177*_c1+$C177*_c2+$D177*_c3+'Input spectra'!$Y176))</f>
        <v>4.3525423843514448E-3</v>
      </c>
      <c r="BK177">
        <f>BK$2*EXP(- BK$1 * ($B177*_c1+$C177*_c2+$D177*_c3+'Input spectra'!$Y176))</f>
        <v>4.1384537033670029E-3</v>
      </c>
      <c r="BL177">
        <f>BL$2*EXP(- BL$1 * ($B177*_c1+$C177*_c2+$D177*_c3+'Input spectra'!$Y176))</f>
        <v>3.9411291966712416E-3</v>
      </c>
      <c r="BM177">
        <f>BM$2*EXP(- BM$1 * ($B177*_c1+$C177*_c2+$D177*_c3+'Input spectra'!$Y176))</f>
        <v>3.7585945355683766E-3</v>
      </c>
      <c r="BN177">
        <f>BN$2*EXP(- BN$1 * ($B177*_c1+$C177*_c2+$D177*_c3+'Input spectra'!$Y176))</f>
        <v>3.5892021588615009E-3</v>
      </c>
      <c r="BO177">
        <f>BO$2*EXP(- BO$1 * ($B177*_c1+$C177*_c2+$D177*_c3+'Input spectra'!$Y176))</f>
        <v>3.4315606321587222E-3</v>
      </c>
      <c r="BP177">
        <f>BP$2*EXP(- BP$1 * ($B177*_c1+$C177*_c2+$D177*_c3+'Input spectra'!$Y176))</f>
        <v>3.2844827043604446E-3</v>
      </c>
      <c r="BQ177">
        <f>BQ$2*EXP(- BQ$1 * ($B177*_c1+$C177*_c2+$D177*_c3+'Input spectra'!$Y176))</f>
        <v>3.1469462915174676E-3</v>
      </c>
      <c r="BR177">
        <f>BR$2*EXP(- BR$1 * ($B177*_c1+$C177*_c2+$D177*_c3+'Input spectra'!$Y176))</f>
        <v>3.018064624000897E-3</v>
      </c>
      <c r="BS177">
        <f>BS$2*EXP(- BS$1 * ($B177*_c1+$C177*_c2+$D177*_c3+'Input spectra'!$Y176))</f>
        <v>2.897063031808143E-3</v>
      </c>
      <c r="BT177">
        <f>BT$2*EXP(- BT$1 * ($B177*_c1+$C177*_c2+$D177*_c3+'Input spectra'!$Y176))</f>
        <v>2.7832606318567549E-3</v>
      </c>
      <c r="BU177">
        <f>BU$2*EXP(- BU$1 * ($B177*_c1+$C177*_c2+$D177*_c3+'Input spectra'!$Y176))</f>
        <v>2.6760556973829727E-3</v>
      </c>
      <c r="BV177">
        <f>BV$2*EXP(- BV$1 * ($B177*_c1+$C177*_c2+$D177*_c3+'Input spectra'!$Y176))</f>
        <v>2.5749138355463021E-3</v>
      </c>
      <c r="BW177">
        <f>BW$2*EXP(- BW$1 * ($B177*_c1+$C177*_c2+$D177*_c3+'Input spectra'!$Y176))</f>
        <v>2.4793583362270684E-3</v>
      </c>
      <c r="BX177">
        <f>BX$2*EXP(- BX$1 * ($B177*_c1+$C177*_c2+$D177*_c3+'Input spectra'!$Y176))</f>
        <v>2.3889622203461741E-3</v>
      </c>
      <c r="BY177">
        <f>BY$2*EXP(- BY$1 * ($B177*_c1+$C177*_c2+$D177*_c3+'Input spectra'!$Y176))</f>
        <v>2.303341633469696E-3</v>
      </c>
      <c r="BZ177">
        <f>BZ$2*EXP(- BZ$1 * ($B177*_c1+$C177*_c2+$D177*_c3+'Input spectra'!$Y176))</f>
        <v>2.2221503151972494E-3</v>
      </c>
      <c r="CA177">
        <f>CA$2*EXP(- CA$1 * ($B177*_c1+$C177*_c2+$D177*_c3+'Input spectra'!$Y176))</f>
        <v>2.1450749368654978E-3</v>
      </c>
      <c r="CB177">
        <f>CB$2*EXP(- CB$1 * ($B177*_c1+$C177*_c2+$D177*_c3+'Input spectra'!$Y176))</f>
        <v>2.0718311461144505E-3</v>
      </c>
      <c r="CC177">
        <f>CC$2*EXP(- CC$1 * ($B177*_c1+$C177*_c2+$D177*_c3+'Input spectra'!$Y176))</f>
        <v>2.0021601914171445E-3</v>
      </c>
      <c r="CD177">
        <f>CD$2*EXP(- CD$1 * ($B177*_c1+$C177*_c2+$D177*_c3+'Input spectra'!$Y176))</f>
        <v>1.9358260259112407E-3</v>
      </c>
      <c r="CE177">
        <f>CE$2*EXP(- CE$1 * ($B177*_c1+$C177*_c2+$D177*_c3+'Input spectra'!$Y176))</f>
        <v>1.8726128100027021E-3</v>
      </c>
      <c r="CF177">
        <f>CF$2*EXP(- CF$1 * ($B177*_c1+$C177*_c2+$D177*_c3+'Input spectra'!$Y176))</f>
        <v>1.8123227478074942E-3</v>
      </c>
      <c r="CG177">
        <f>CG$2*EXP(- CG$1 * ($B177*_c1+$C177*_c2+$D177*_c3+'Input spectra'!$Y176))</f>
        <v>1.7547742046877162E-3</v>
      </c>
      <c r="CH177">
        <f>CH$2*EXP(- CH$1 * ($B177*_c1+$C177*_c2+$D177*_c3+'Input spectra'!$Y176))</f>
        <v>1.6998000627470038E-3</v>
      </c>
      <c r="CI177">
        <f>CI$2*EXP(- CI$1 * ($B177*_c1+$C177*_c2+$D177*_c3+'Input spectra'!$Y176))</f>
        <v>1.6472462787826146E-3</v>
      </c>
      <c r="CJ177">
        <f>CJ$2*EXP(- CJ$1 * ($B177*_c1+$C177*_c2+$D177*_c3+'Input spectra'!$Y176))</f>
        <v>1.5969706152988324E-3</v>
      </c>
      <c r="CK177">
        <f>CK$2*EXP(- CK$1 * ($B177*_c1+$C177*_c2+$D177*_c3+'Input spectra'!$Y176))</f>
        <v>1.5488415201066869E-3</v>
      </c>
      <c r="CL177">
        <f>CL$2*EXP(- CL$1 * ($B177*_c1+$C177*_c2+$D177*_c3+'Input spectra'!$Y176))</f>
        <v>1.5027371340244949E-3</v>
      </c>
      <c r="CM177">
        <f>CM$2*EXP(- CM$1 * ($B177*_c1+$C177*_c2+$D177*_c3+'Input spectra'!$Y176))</f>
        <v>1.4585444094481815E-3</v>
      </c>
      <c r="CN177">
        <f>CN$2*EXP(- CN$1 * ($B177*_c1+$C177*_c2+$D177*_c3+'Input spectra'!$Y176))</f>
        <v>1.416158325230238E-3</v>
      </c>
      <c r="CO177">
        <f>CO$2*EXP(- CO$1 * ($B177*_c1+$C177*_c2+$D177*_c3+'Input spectra'!$Y176))</f>
        <v>1.375481185508327E-3</v>
      </c>
      <c r="CP177">
        <f>CP$2*EXP(- CP$1 * ($B177*_c1+$C177*_c2+$D177*_c3+'Input spectra'!$Y176))</f>
        <v>1.3364219919500997E-3</v>
      </c>
      <c r="CQ177">
        <f>CQ$2*EXP(- CQ$1 * ($B177*_c1+$C177*_c2+$D177*_c3+'Input spectra'!$Y176))</f>
        <v>1.2988958804014514E-3</v>
      </c>
      <c r="CR177">
        <f>CR$2*EXP(- CR$1 * ($B177*_c1+$C177*_c2+$D177*_c3+'Input spectra'!$Y176))</f>
        <v>1.2628236141979119E-3</v>
      </c>
      <c r="CS177">
        <f>CS$2*EXP(- CS$1 * ($B177*_c1+$C177*_c2+$D177*_c3+'Input spectra'!$Y176))</f>
        <v>8.1315938153322779E-4</v>
      </c>
      <c r="CT177">
        <f>CT$2*EXP(- CT$1 * ($B177*_c1+$C177*_c2+$D177*_c3+'Input spectra'!$Y176))</f>
        <v>5.282292278389895E-4</v>
      </c>
      <c r="CU177">
        <f>CU$2*EXP(- CU$1 * ($B177*_c1+$C177*_c2+$D177*_c3+'Input spectra'!$Y176))</f>
        <v>3.6586722926468723E-4</v>
      </c>
      <c r="CV177">
        <f>CV$2*EXP(- CV$1 * ($B177*_c1+$C177*_c2+$D177*_c3+'Input spectra'!$Y176))</f>
        <v>2.5455230612495195E-4</v>
      </c>
      <c r="CW177">
        <f>CW$2*EXP(- CW$1 * ($B177*_c1+$C177*_c2+$D177*_c3+'Input spectra'!$Y176))</f>
        <v>1.7383290463671107E-4</v>
      </c>
      <c r="CX177">
        <f>CX$2*EXP(- CX$1 * ($B177*_c1+$C177*_c2+$D177*_c3+'Input spectra'!$Y176))</f>
        <v>1.1428414705045313E-4</v>
      </c>
      <c r="CY177">
        <f>CY$2*EXP(- CY$1 * ($B177*_c1+$C177*_c2+$D177*_c3+'Input spectra'!$Y176))</f>
        <v>7.0587511420658149E-5</v>
      </c>
      <c r="CZ177">
        <f>CZ$2*EXP(- CZ$1 * ($B177*_c1+$C177*_c2+$D177*_c3+'Input spectra'!$Y176))</f>
        <v>3.9367304045372149E-5</v>
      </c>
      <c r="DA177">
        <f>DA$2*EXP(- DA$1 * ($B177*_c1+$C177*_c2+$D177*_c3+'Input spectra'!$Y176))</f>
        <v>1.8307764785757211E-5</v>
      </c>
      <c r="DB177">
        <f>DB$2*EXP(- DB$1 * ($B177*_c1+$C177*_c2+$D177*_c3+'Input spectra'!$Y176))</f>
        <v>5.7297314182007644E-6</v>
      </c>
      <c r="DC177">
        <f>DC$2*EXP(- DC$1 * ($B177*_c1+$C177*_c2+$D177*_c3+'Input spectra'!$Y176))</f>
        <v>3.6400752860991345E-7</v>
      </c>
      <c r="DD177">
        <f>DD$2*EXP(- DD$1 * ($B177*_c1+$C177*_c2+$D177*_c3+'Input spectra'!$Y176))</f>
        <v>0</v>
      </c>
      <c r="DE177">
        <f>DE$2*EXP(- DE$1 * ($B177*_c1+$C177*_c2+$D177*_c3+'Input spectra'!$Y176))</f>
        <v>0</v>
      </c>
      <c r="DF177">
        <f>DF$2*EXP(- DF$1 * ($B177*_c1+$C177*_c2+$D177*_c3+'Input spectra'!$Y176))</f>
        <v>0</v>
      </c>
      <c r="DG177">
        <f>DG$2*EXP(- DG$1 * ($B177*_c1+$C177*_c2+$D177*_c3+'Input spectra'!$Y176))</f>
        <v>0</v>
      </c>
      <c r="DH177">
        <f>DH$2*EXP(- DH$1 * ($B177*_c1+$C177*_c2+$D177*_c3+'Input spectra'!$Y176))</f>
        <v>0</v>
      </c>
      <c r="DI177">
        <f>DI$2*EXP(- DI$1 * ($B177*_c1+$C177*_c2+$D177*_c3+'Input spectra'!$Y176))</f>
        <v>0</v>
      </c>
      <c r="DJ177">
        <f>DJ$2*EXP(- DJ$1 * ($B177*_c1+$C177*_c2+$D177*_c3+'Input spectra'!$Y176))</f>
        <v>0</v>
      </c>
      <c r="DK177">
        <f>DK$2*EXP(- DK$1 * ($B177*_c1+$C177*_c2+$D177*_c3+'Input spectra'!$Y176))</f>
        <v>0</v>
      </c>
      <c r="DL177">
        <f>DL$2*EXP(- DL$1 * ($B177*_c1+$C177*_c2+$D177*_c3+'Input spectra'!$Y176))</f>
        <v>0</v>
      </c>
      <c r="DM177">
        <f>DM$2*EXP(- DM$1 * ($B177*_c1+$C177*_c2+$D177*_c3+'Input spectra'!$Y176))</f>
        <v>0</v>
      </c>
      <c r="DN177">
        <f>DN$2*EXP(- DN$1 * ($B177*_c1+$C177*_c2+$D177*_c3+'Input spectra'!$Y176))</f>
        <v>0</v>
      </c>
      <c r="DO177">
        <f>DO$2*EXP(- DO$1 * ($B177*_c1+$C177*_c2+$D177*_c3+'Input spectra'!$Y176))</f>
        <v>0</v>
      </c>
      <c r="DP177">
        <f>DP$2*EXP(- DP$1 * ($B177*_c1+$C177*_c2+$D177*_c3+'Input spectra'!$Y176))</f>
        <v>0</v>
      </c>
      <c r="DQ177">
        <f>DQ$2*EXP(- DQ$1 * ($B177*_c1+$C177*_c2+$D177*_c3+'Input spectra'!$Y176))</f>
        <v>0</v>
      </c>
      <c r="DR177">
        <f>DR$2*EXP(- DR$1 * ($B177*_c1+$C177*_c2+$D177*_c3+'Input spectra'!$Y176))</f>
        <v>0</v>
      </c>
      <c r="DS177">
        <f>DS$2*EXP(- DS$1 * ($B177*_c1+$C177*_c2+$D177*_c3+'Input spectra'!$Y176))</f>
        <v>0</v>
      </c>
      <c r="DT177">
        <f>DT$2*EXP(- DT$1 * ($B177*_c1+$C177*_c2+$D177*_c3+'Input spectra'!$Y176))</f>
        <v>0</v>
      </c>
      <c r="DU177">
        <f>DU$2*EXP(- DU$1 * ($B177*_c1+$C177*_c2+$D177*_c3+'Input spectra'!$Y176))</f>
        <v>0</v>
      </c>
      <c r="DV177">
        <f>DV$2*EXP(- DV$1 * ($B177*_c1+$C177*_c2+$D177*_c3+'Input spectra'!$Y176))</f>
        <v>0</v>
      </c>
      <c r="DW177">
        <f>DW$2*EXP(- DW$1 * ($B177*_c1+$C177*_c2+$D177*_c3+'Input spectra'!$Y176))</f>
        <v>0</v>
      </c>
      <c r="DX177">
        <f>DX$2*EXP(- DX$1 * ($B177*_c1+$C177*_c2+$D177*_c3+'Input spectra'!$Y176))</f>
        <v>0</v>
      </c>
      <c r="DY177">
        <f>DY$2*EXP(- DY$1 * ($B177*_c1+$C177*_c2+$D177*_c3+'Input spectra'!$Y176))</f>
        <v>0</v>
      </c>
      <c r="DZ177">
        <f>DZ$2*EXP(- DZ$1 * ($B177*_c1+$C177*_c2+$D177*_c3+'Input spectra'!$Y176))</f>
        <v>0</v>
      </c>
      <c r="EA177">
        <f>EA$2*EXP(- EA$1 * ($B177*_c1+$C177*_c2+$D177*_c3+'Input spectra'!$Y176))</f>
        <v>0</v>
      </c>
      <c r="EB177">
        <f>EB$2*EXP(- EB$1 * ($B177*_c1+$C177*_c2+$D177*_c3+'Input spectra'!$Y176))</f>
        <v>0</v>
      </c>
      <c r="EC177">
        <f>EC$2*EXP(- EC$1 * ($B177*_c1+$C177*_c2+$D177*_c3+'Input spectra'!$Y176))</f>
        <v>0</v>
      </c>
      <c r="ED177">
        <f>ED$2*EXP(- ED$1 * ($B177*_c1+$C177*_c2+$D177*_c3+'Input spectra'!$Y176))</f>
        <v>0</v>
      </c>
      <c r="EE177">
        <f>EE$2*EXP(- EE$1 * ($B177*_c1+$C177*_c2+$D177*_c3+'Input spectra'!$Y176))</f>
        <v>0</v>
      </c>
      <c r="EF177">
        <f>EF$2*EXP(- EF$1 * ($B177*_c1+$C177*_c2+$D177*_c3+'Input spectra'!$Y176))</f>
        <v>0</v>
      </c>
      <c r="EG177">
        <f>EG$2*EXP(- EG$1 * ($B177*_c1+$C177*_c2+$D177*_c3+'Input spectra'!$Y176))</f>
        <v>0</v>
      </c>
      <c r="EH177">
        <f>EH$2*EXP(- EH$1 * ($B177*_c1+$C177*_c2+$D177*_c3+'Input spectra'!$Y176))</f>
        <v>0</v>
      </c>
      <c r="EI177">
        <f>EI$2*EXP(- EI$1 * ($B177*_c1+$C177*_c2+$D177*_c3+'Input spectra'!$Y176))</f>
        <v>0</v>
      </c>
      <c r="EJ177">
        <f>EJ$2*EXP(- EJ$1 * ($B177*_c1+$C177*_c2+$D177*_c3+'Input spectra'!$Y176))</f>
        <v>0</v>
      </c>
      <c r="EK177">
        <f>EK$2*EXP(- EK$1 * ($B177*_c1+$C177*_c2+$D177*_c3+'Input spectra'!$Y176))</f>
        <v>0</v>
      </c>
      <c r="EL177">
        <f>EL$2*EXP(- EL$1 * ($B177*_c1+$C177*_c2+$D177*_c3+'Input spectra'!$Y176))</f>
        <v>0</v>
      </c>
      <c r="EM177">
        <f>EM$2*EXP(- EM$1 * ($B177*_c1+$C177*_c2+$D177*_c3+'Input spectra'!$Y176))</f>
        <v>0</v>
      </c>
      <c r="EN177">
        <f>EN$2*EXP(- EN$1 * ($B177*_c1+$C177*_c2+$D177*_c3+'Input spectra'!$Y176))</f>
        <v>0</v>
      </c>
      <c r="EO177">
        <f>EO$2*EXP(- EO$1 * ($B177*_c1+$C177*_c2+$D177*_c3+'Input spectra'!$Y176))</f>
        <v>0</v>
      </c>
      <c r="EP177">
        <f>EP$2*EXP(- EP$1 * ($B177*_c1+$C177*_c2+$D177*_c3+'Input spectra'!$Y176))</f>
        <v>0</v>
      </c>
      <c r="EQ177">
        <f>EQ$2*EXP(- EQ$1 * ($B177*_c1+$C177*_c2+$D177*_c3+'Input spectra'!$Y176))</f>
        <v>0</v>
      </c>
      <c r="ER177">
        <f>ER$2*EXP(- ER$1 * ($B177*_c1+$C177*_c2+$D177*_c3+'Input spectra'!$Y176))</f>
        <v>0</v>
      </c>
      <c r="ES177">
        <f>ES$2*EXP(- ES$1 * ($B177*_c1+$C177*_c2+$D177*_c3+'Input spectra'!$Y176))</f>
        <v>0</v>
      </c>
      <c r="ET177">
        <f>ET$2*EXP(- ET$1 * ($B177*_c1+$C177*_c2+$D177*_c3+'Input spectra'!$Y176))</f>
        <v>0</v>
      </c>
      <c r="EU177">
        <f>EU$2*EXP(- EU$1 * ($B177*_c1+$C177*_c2+$D177*_c3+'Input spectra'!$Y176))</f>
        <v>0</v>
      </c>
      <c r="EV177">
        <f>EV$2*EXP(- EV$1 * ($B177*_c1+$C177*_c2+$D177*_c3+'Input spectra'!$Y176))</f>
        <v>0</v>
      </c>
      <c r="EW177">
        <f>EW$2*EXP(- EW$1 * ($B177*_c1+$C177*_c2+$D177*_c3+'Input spectra'!$Y176))</f>
        <v>0</v>
      </c>
      <c r="EX177">
        <f>EX$2*EXP(- EX$1 * ($B177*_c1+$C177*_c2+$D177*_c3+'Input spectra'!$Y176))</f>
        <v>0</v>
      </c>
      <c r="EY177">
        <f>EY$2*EXP(- EY$1 * ($B177*_c1+$C177*_c2+$D177*_c3+'Input spectra'!$Y176))</f>
        <v>0</v>
      </c>
      <c r="FA177">
        <f t="shared" si="2"/>
        <v>0.88455113492758108</v>
      </c>
      <c r="FD177">
        <f>(1-EXP(-($B177*_c1+$C177*_c2+$D177*_c3+'Input spectra'!$Y176)*_t))/2</f>
        <v>1.0648956919681152E-2</v>
      </c>
      <c r="FE177">
        <f>LN(1-FD177)/(-($B177*_c1+$C177*_c2+$D177*_c3+'Input spectra'!$Y176))</f>
        <v>0.24865452679472663</v>
      </c>
    </row>
    <row r="178" spans="1:161" x14ac:dyDescent="0.25">
      <c r="A178">
        <v>1155</v>
      </c>
      <c r="B178">
        <f>'Input spectra'!B177</f>
        <v>0</v>
      </c>
      <c r="C178">
        <f>'Input spectra'!D177</f>
        <v>0</v>
      </c>
      <c r="D178">
        <f>'Input spectra'!F177</f>
        <v>0</v>
      </c>
      <c r="E178">
        <f>E$2*EXP(- E$1 * ($B178*_c1+$C178*_c2+$D178*_c3+'Input spectra'!$Y177))</f>
        <v>2.0653927966864227E-2</v>
      </c>
      <c r="F178">
        <f>F$2*EXP(- F$1 * ($B178*_c1+$C178*_c2+$D178*_c3+'Input spectra'!$Y177))</f>
        <v>2.0415531662599767E-2</v>
      </c>
      <c r="G178">
        <f>G$2*EXP(- G$1 * ($B178*_c1+$C178*_c2+$D178*_c3+'Input spectra'!$Y177))</f>
        <v>2.0178801014904869E-2</v>
      </c>
      <c r="H178">
        <f>H$2*EXP(- H$1 * ($B178*_c1+$C178*_c2+$D178*_c3+'Input spectra'!$Y177))</f>
        <v>1.9943726118485459E-2</v>
      </c>
      <c r="I178">
        <f>I$2*EXP(- I$1 * ($B178*_c1+$C178*_c2+$D178*_c3+'Input spectra'!$Y177))</f>
        <v>1.9710297122386106E-2</v>
      </c>
      <c r="J178">
        <f>J$2*EXP(- J$1 * ($B178*_c1+$C178*_c2+$D178*_c3+'Input spectra'!$Y177))</f>
        <v>1.9478504229706085E-2</v>
      </c>
      <c r="K178">
        <f>K$2*EXP(- K$1 * ($B178*_c1+$C178*_c2+$D178*_c3+'Input spectra'!$Y177))</f>
        <v>1.9248337697316847E-2</v>
      </c>
      <c r="L178">
        <f>L$2*EXP(- L$1 * ($B178*_c1+$C178*_c2+$D178*_c3+'Input spectra'!$Y177))</f>
        <v>1.9019787835580931E-2</v>
      </c>
      <c r="M178">
        <f>M$2*EXP(- M$1 * ($B178*_c1+$C178*_c2+$D178*_c3+'Input spectra'!$Y177))</f>
        <v>1.8792845008072306E-2</v>
      </c>
      <c r="N178">
        <f>N$2*EXP(- N$1 * ($B178*_c1+$C178*_c2+$D178*_c3+'Input spectra'!$Y177))</f>
        <v>1.8567499631298109E-2</v>
      </c>
      <c r="O178">
        <f>O$2*EXP(- O$1 * ($B178*_c1+$C178*_c2+$D178*_c3+'Input spectra'!$Y177))</f>
        <v>1.8343742174421817E-2</v>
      </c>
      <c r="P178">
        <f>P$2*EXP(- P$1 * ($B178*_c1+$C178*_c2+$D178*_c3+'Input spectra'!$Y177))</f>
        <v>1.8121563158987788E-2</v>
      </c>
      <c r="Q178">
        <f>Q$2*EXP(- Q$1 * ($B178*_c1+$C178*_c2+$D178*_c3+'Input spectra'!$Y177))</f>
        <v>1.7900953158647228E-2</v>
      </c>
      <c r="R178">
        <f>R$2*EXP(- R$1 * ($B178*_c1+$C178*_c2+$D178*_c3+'Input spectra'!$Y177))</f>
        <v>1.768190279888553E-2</v>
      </c>
      <c r="S178">
        <f>S$2*EXP(- S$1 * ($B178*_c1+$C178*_c2+$D178*_c3+'Input spectra'!$Y177))</f>
        <v>1.7464402756750971E-2</v>
      </c>
      <c r="T178">
        <f>T$2*EXP(- T$1 * ($B178*_c1+$C178*_c2+$D178*_c3+'Input spectra'!$Y177))</f>
        <v>1.7248443760584858E-2</v>
      </c>
      <c r="U178">
        <f>U$2*EXP(- U$1 * ($B178*_c1+$C178*_c2+$D178*_c3+'Input spectra'!$Y177))</f>
        <v>1.7034016589752933E-2</v>
      </c>
      <c r="V178">
        <f>V$2*EXP(- V$1 * ($B178*_c1+$C178*_c2+$D178*_c3+'Input spectra'!$Y177))</f>
        <v>1.6821112074378228E-2</v>
      </c>
      <c r="W178">
        <f>W$2*EXP(- W$1 * ($B178*_c1+$C178*_c2+$D178*_c3+'Input spectra'!$Y177))</f>
        <v>1.6609721095075237E-2</v>
      </c>
      <c r="X178">
        <f>X$2*EXP(- X$1 * ($B178*_c1+$C178*_c2+$D178*_c3+'Input spectra'!$Y177))</f>
        <v>1.6399834582685419E-2</v>
      </c>
      <c r="Y178">
        <f>Y$2*EXP(- Y$1 * ($B178*_c1+$C178*_c2+$D178*_c3+'Input spectra'!$Y177))</f>
        <v>1.619144351801409E-2</v>
      </c>
      <c r="Z178">
        <f>Z$2*EXP(- Z$1 * ($B178*_c1+$C178*_c2+$D178*_c3+'Input spectra'!$Y177))</f>
        <v>1.5984538931568589E-2</v>
      </c>
      <c r="AA178">
        <f>AA$2*EXP(- AA$1 * ($B178*_c1+$C178*_c2+$D178*_c3+'Input spectra'!$Y177))</f>
        <v>1.5779111903297824E-2</v>
      </c>
      <c r="AB178">
        <f>AB$2*EXP(- AB$1 * ($B178*_c1+$C178*_c2+$D178*_c3+'Input spectra'!$Y177))</f>
        <v>1.5575153562333089E-2</v>
      </c>
      <c r="AC178">
        <f>AC$2*EXP(- AC$1 * ($B178*_c1+$C178*_c2+$D178*_c3+'Input spectra'!$Y177))</f>
        <v>1.5372655086730247E-2</v>
      </c>
      <c r="AD178">
        <f>AD$2*EXP(- AD$1 * ($B178*_c1+$C178*_c2+$D178*_c3+'Input spectra'!$Y177))</f>
        <v>1.5171607703213181E-2</v>
      </c>
      <c r="AE178">
        <f>AE$2*EXP(- AE$1 * ($B178*_c1+$C178*_c2+$D178*_c3+'Input spectra'!$Y177))</f>
        <v>1.4972002686918546E-2</v>
      </c>
      <c r="AF178">
        <f>AF$2*EXP(- AF$1 * ($B178*_c1+$C178*_c2+$D178*_c3+'Input spectra'!$Y177))</f>
        <v>1.4773831361141857E-2</v>
      </c>
      <c r="AG178">
        <f>AG$2*EXP(- AG$1 * ($B178*_c1+$C178*_c2+$D178*_c3+'Input spectra'!$Y177))</f>
        <v>1.4577085097084811E-2</v>
      </c>
      <c r="AH178">
        <f>AH$2*EXP(- AH$1 * ($B178*_c1+$C178*_c2+$D178*_c3+'Input spectra'!$Y177))</f>
        <v>1.4381755313603917E-2</v>
      </c>
      <c r="AI178">
        <f>AI$2*EXP(- AI$1 * ($B178*_c1+$C178*_c2+$D178*_c3+'Input spectra'!$Y177))</f>
        <v>1.4187833476960413E-2</v>
      </c>
      <c r="AJ178">
        <f>AJ$2*EXP(- AJ$1 * ($B178*_c1+$C178*_c2+$D178*_c3+'Input spectra'!$Y177))</f>
        <v>1.3995311100571428E-2</v>
      </c>
      <c r="AK178">
        <f>AK$2*EXP(- AK$1 * ($B178*_c1+$C178*_c2+$D178*_c3+'Input spectra'!$Y177))</f>
        <v>1.3804179744762423E-2</v>
      </c>
      <c r="AL178">
        <f>AL$2*EXP(- AL$1 * ($B178*_c1+$C178*_c2+$D178*_c3+'Input spectra'!$Y177))</f>
        <v>1.3614431016520866E-2</v>
      </c>
      <c r="AM178">
        <f>AM$2*EXP(- AM$1 * ($B178*_c1+$C178*_c2+$D178*_c3+'Input spectra'!$Y177))</f>
        <v>1.3426056569251195E-2</v>
      </c>
      <c r="AN178">
        <f>AN$2*EXP(- AN$1 * ($B178*_c1+$C178*_c2+$D178*_c3+'Input spectra'!$Y177))</f>
        <v>1.3239048102530997E-2</v>
      </c>
      <c r="AO178">
        <f>AO$2*EXP(- AO$1 * ($B178*_c1+$C178*_c2+$D178*_c3+'Input spectra'!$Y177))</f>
        <v>1.3053397361868417E-2</v>
      </c>
      <c r="AP178">
        <f>AP$2*EXP(- AP$1 * ($B178*_c1+$C178*_c2+$D178*_c3+'Input spectra'!$Y177))</f>
        <v>1.2869096138460828E-2</v>
      </c>
      <c r="AQ178">
        <f>AQ$2*EXP(- AQ$1 * ($B178*_c1+$C178*_c2+$D178*_c3+'Input spectra'!$Y177))</f>
        <v>1.268613626895471E-2</v>
      </c>
      <c r="AR178">
        <f>AR$2*EXP(- AR$1 * ($B178*_c1+$C178*_c2+$D178*_c3+'Input spectra'!$Y177))</f>
        <v>1.2504509635206735E-2</v>
      </c>
      <c r="AS178">
        <f>AS$2*EXP(- AS$1 * ($B178*_c1+$C178*_c2+$D178*_c3+'Input spectra'!$Y177))</f>
        <v>1.2324208164046103E-2</v>
      </c>
      <c r="AT178">
        <f>AT$2*EXP(- AT$1 * ($B178*_c1+$C178*_c2+$D178*_c3+'Input spectra'!$Y177))</f>
        <v>1.2145223827038046E-2</v>
      </c>
      <c r="AU178">
        <f>AU$2*EXP(- AU$1 * ($B178*_c1+$C178*_c2+$D178*_c3+'Input spectra'!$Y177))</f>
        <v>1.196754864024854E-2</v>
      </c>
      <c r="AV178">
        <f>AV$2*EXP(- AV$1 * ($B178*_c1+$C178*_c2+$D178*_c3+'Input spectra'!$Y177))</f>
        <v>1.179117466401026E-2</v>
      </c>
      <c r="AW178">
        <f>AW$2*EXP(- AW$1 * ($B178*_c1+$C178*_c2+$D178*_c3+'Input spectra'!$Y177))</f>
        <v>1.1616094002689646E-2</v>
      </c>
      <c r="AX178">
        <f>AX$2*EXP(- AX$1 * ($B178*_c1+$C178*_c2+$D178*_c3+'Input spectra'!$Y177))</f>
        <v>1.1442298804455216E-2</v>
      </c>
      <c r="AY178">
        <f>AY$2*EXP(- AY$1 * ($B178*_c1+$C178*_c2+$D178*_c3+'Input spectra'!$Y177))</f>
        <v>1.0173193552468056E-2</v>
      </c>
      <c r="AZ178">
        <f>AZ$2*EXP(- AZ$1 * ($B178*_c1+$C178*_c2+$D178*_c3+'Input spectra'!$Y177))</f>
        <v>8.6942378400570799E-3</v>
      </c>
      <c r="BA178">
        <f>BA$2*EXP(- BA$1 * ($B178*_c1+$C178*_c2+$D178*_c3+'Input spectra'!$Y177))</f>
        <v>7.8278191071285887E-3</v>
      </c>
      <c r="BB178">
        <f>BB$2*EXP(- BB$1 * ($B178*_c1+$C178*_c2+$D178*_c3+'Input spectra'!$Y177))</f>
        <v>7.1716953514867603E-3</v>
      </c>
      <c r="BC178">
        <f>BC$2*EXP(- BC$1 * ($B178*_c1+$C178*_c2+$D178*_c3+'Input spectra'!$Y177))</f>
        <v>6.6356568291091132E-3</v>
      </c>
      <c r="BD178">
        <f>BD$2*EXP(- BD$1 * ($B178*_c1+$C178*_c2+$D178*_c3+'Input spectra'!$Y177))</f>
        <v>6.1806120209688623E-3</v>
      </c>
      <c r="BE178">
        <f>BE$2*EXP(- BE$1 * ($B178*_c1+$C178*_c2+$D178*_c3+'Input spectra'!$Y177))</f>
        <v>5.7851470450611944E-3</v>
      </c>
      <c r="BF178">
        <f>BF$2*EXP(- BF$1 * ($B178*_c1+$C178*_c2+$D178*_c3+'Input spectra'!$Y177))</f>
        <v>5.4359159824558766E-3</v>
      </c>
      <c r="BG178">
        <f>BG$2*EXP(- BG$1 * ($B178*_c1+$C178*_c2+$D178*_c3+'Input spectra'!$Y177))</f>
        <v>5.1238846939771236E-3</v>
      </c>
      <c r="BH178">
        <f>BH$2*EXP(- BH$1 * ($B178*_c1+$C178*_c2+$D178*_c3+'Input spectra'!$Y177))</f>
        <v>4.8425756392971413E-3</v>
      </c>
      <c r="BI178">
        <f>BI$2*EXP(- BI$1 * ($B178*_c1+$C178*_c2+$D178*_c3+'Input spectra'!$Y177))</f>
        <v>4.5871436741857586E-3</v>
      </c>
      <c r="BJ178">
        <f>BJ$2*EXP(- BJ$1 * ($B178*_c1+$C178*_c2+$D178*_c3+'Input spectra'!$Y177))</f>
        <v>4.3538455078700683E-3</v>
      </c>
      <c r="BK178">
        <f>BK$2*EXP(- BK$1 * ($B178*_c1+$C178*_c2+$D178*_c3+'Input spectra'!$Y177))</f>
        <v>4.1397144707174044E-3</v>
      </c>
      <c r="BL178">
        <f>BL$2*EXP(- BL$1 * ($B178*_c1+$C178*_c2+$D178*_c3+'Input spectra'!$Y177))</f>
        <v>3.942350553831785E-3</v>
      </c>
      <c r="BM178">
        <f>BM$2*EXP(- BM$1 * ($B178*_c1+$C178*_c2+$D178*_c3+'Input spectra'!$Y177))</f>
        <v>3.7597790704882337E-3</v>
      </c>
      <c r="BN178">
        <f>BN$2*EXP(- BN$1 * ($B178*_c1+$C178*_c2+$D178*_c3+'Input spectra'!$Y177))</f>
        <v>3.590352164674277E-3</v>
      </c>
      <c r="BO178">
        <f>BO$2*EXP(- BO$1 * ($B178*_c1+$C178*_c2+$D178*_c3+'Input spectra'!$Y177))</f>
        <v>3.4326781559738985E-3</v>
      </c>
      <c r="BP178">
        <f>BP$2*EXP(- BP$1 * ($B178*_c1+$C178*_c2+$D178*_c3+'Input spectra'!$Y177))</f>
        <v>3.2855695855932899E-3</v>
      </c>
      <c r="BQ178">
        <f>BQ$2*EXP(- BQ$1 * ($B178*_c1+$C178*_c2+$D178*_c3+'Input spectra'!$Y177))</f>
        <v>3.1480041924659805E-3</v>
      </c>
      <c r="BR178">
        <f>BR$2*EXP(- BR$1 * ($B178*_c1+$C178*_c2+$D178*_c3+'Input spectra'!$Y177))</f>
        <v>3.019095054568573E-3</v>
      </c>
      <c r="BS178">
        <f>BS$2*EXP(- BS$1 * ($B178*_c1+$C178*_c2+$D178*_c3+'Input spectra'!$Y177))</f>
        <v>2.8980673697329199E-3</v>
      </c>
      <c r="BT178">
        <f>BT$2*EXP(- BT$1 * ($B178*_c1+$C178*_c2+$D178*_c3+'Input spectra'!$Y177))</f>
        <v>2.7842401394395666E-3</v>
      </c>
      <c r="BU178">
        <f>BU$2*EXP(- BU$1 * ($B178*_c1+$C178*_c2+$D178*_c3+'Input spectra'!$Y177))</f>
        <v>2.6770115354539025E-3</v>
      </c>
      <c r="BV178">
        <f>BV$2*EXP(- BV$1 * ($B178*_c1+$C178*_c2+$D178*_c3+'Input spectra'!$Y177))</f>
        <v>2.575847075224983E-3</v>
      </c>
      <c r="BW178">
        <f>BW$2*EXP(- BW$1 * ($B178*_c1+$C178*_c2+$D178*_c3+'Input spectra'!$Y177))</f>
        <v>2.4802699689030188E-3</v>
      </c>
      <c r="BX178">
        <f>BX$2*EXP(- BX$1 * ($B178*_c1+$C178*_c2+$D178*_c3+'Input spectra'!$Y177))</f>
        <v>2.3898531662087004E-3</v>
      </c>
      <c r="BY178">
        <f>BY$2*EXP(- BY$1 * ($B178*_c1+$C178*_c2+$D178*_c3+'Input spectra'!$Y177))</f>
        <v>2.3042127488455098E-3</v>
      </c>
      <c r="BZ178">
        <f>BZ$2*EXP(- BZ$1 * ($B178*_c1+$C178*_c2+$D178*_c3+'Input spectra'!$Y177))</f>
        <v>2.2230023989000796E-3</v>
      </c>
      <c r="CA178">
        <f>CA$2*EXP(- CA$1 * ($B178*_c1+$C178*_c2+$D178*_c3+'Input spectra'!$Y177))</f>
        <v>2.1459087357208959E-3</v>
      </c>
      <c r="CB178">
        <f>CB$2*EXP(- CB$1 * ($B178*_c1+$C178*_c2+$D178*_c3+'Input spectra'!$Y177))</f>
        <v>2.0726473597913087E-3</v>
      </c>
      <c r="CC178">
        <f>CC$2*EXP(- CC$1 * ($B178*_c1+$C178*_c2+$D178*_c3+'Input spectra'!$Y177))</f>
        <v>2.0029594766727806E-3</v>
      </c>
      <c r="CD178">
        <f>CD$2*EXP(- CD$1 * ($B178*_c1+$C178*_c2+$D178*_c3+'Input spectra'!$Y177))</f>
        <v>1.9366090003375227E-3</v>
      </c>
      <c r="CE178">
        <f>CE$2*EXP(- CE$1 * ($B178*_c1+$C178*_c2+$D178*_c3+'Input spectra'!$Y177))</f>
        <v>1.8733800553453015E-3</v>
      </c>
      <c r="CF178">
        <f>CF$2*EXP(- CF$1 * ($B178*_c1+$C178*_c2+$D178*_c3+'Input spectra'!$Y177))</f>
        <v>1.8130748129180961E-3</v>
      </c>
      <c r="CG178">
        <f>CG$2*EXP(- CG$1 * ($B178*_c1+$C178*_c2+$D178*_c3+'Input spectra'!$Y177))</f>
        <v>1.7555116081591064E-3</v>
      </c>
      <c r="CH178">
        <f>CH$2*EXP(- CH$1 * ($B178*_c1+$C178*_c2+$D178*_c3+'Input spectra'!$Y177))</f>
        <v>1.7005232952729489E-3</v>
      </c>
      <c r="CI178">
        <f>CI$2*EXP(- CI$1 * ($B178*_c1+$C178*_c2+$D178*_c3+'Input spectra'!$Y177))</f>
        <v>1.6479558052779051E-3</v>
      </c>
      <c r="CJ178">
        <f>CJ$2*EXP(- CJ$1 * ($B178*_c1+$C178*_c2+$D178*_c3+'Input spectra'!$Y177))</f>
        <v>1.5976668768094883E-3</v>
      </c>
      <c r="CK178">
        <f>CK$2*EXP(- CK$1 * ($B178*_c1+$C178*_c2+$D178*_c3+'Input spectra'!$Y177))</f>
        <v>1.549524935535891E-3</v>
      </c>
      <c r="CL178">
        <f>CL$2*EXP(- CL$1 * ($B178*_c1+$C178*_c2+$D178*_c3+'Input spectra'!$Y177))</f>
        <v>1.5034081016961325E-3</v>
      </c>
      <c r="CM178">
        <f>CM$2*EXP(- CM$1 * ($B178*_c1+$C178*_c2+$D178*_c3+'Input spectra'!$Y177))</f>
        <v>1.4592033085267999E-3</v>
      </c>
      <c r="CN178">
        <f>CN$2*EXP(- CN$1 * ($B178*_c1+$C178*_c2+$D178*_c3+'Input spectra'!$Y177))</f>
        <v>1.4168055170136506E-3</v>
      </c>
      <c r="CO178">
        <f>CO$2*EXP(- CO$1 * ($B178*_c1+$C178*_c2+$D178*_c3+'Input spectra'!$Y177))</f>
        <v>1.3761170146069257E-3</v>
      </c>
      <c r="CP178">
        <f>CP$2*EXP(- CP$1 * ($B178*_c1+$C178*_c2+$D178*_c3+'Input spectra'!$Y177))</f>
        <v>1.3370467873650943E-3</v>
      </c>
      <c r="CQ178">
        <f>CQ$2*EXP(- CQ$1 * ($B178*_c1+$C178*_c2+$D178*_c3+'Input spectra'!$Y177))</f>
        <v>1.2995099565127008E-3</v>
      </c>
      <c r="CR178">
        <f>CR$2*EXP(- CR$1 * ($B178*_c1+$C178*_c2+$D178*_c3+'Input spectra'!$Y177))</f>
        <v>1.2634272716706715E-3</v>
      </c>
      <c r="CS178">
        <f>CS$2*EXP(- CS$1 * ($B178*_c1+$C178*_c2+$D178*_c3+'Input spectra'!$Y177))</f>
        <v>8.1355236215838644E-4</v>
      </c>
      <c r="CT178">
        <f>CT$2*EXP(- CT$1 * ($B178*_c1+$C178*_c2+$D178*_c3+'Input spectra'!$Y177))</f>
        <v>5.2848728395225072E-4</v>
      </c>
      <c r="CU178">
        <f>CU$2*EXP(- CU$1 * ($B178*_c1+$C178*_c2+$D178*_c3+'Input spectra'!$Y177))</f>
        <v>3.6604788896314766E-4</v>
      </c>
      <c r="CV178">
        <f>CV$2*EXP(- CV$1 * ($B178*_c1+$C178*_c2+$D178*_c3+'Input spectra'!$Y177))</f>
        <v>2.546793377043139E-4</v>
      </c>
      <c r="CW178">
        <f>CW$2*EXP(- CW$1 * ($B178*_c1+$C178*_c2+$D178*_c3+'Input spectra'!$Y177))</f>
        <v>1.7392056745262486E-4</v>
      </c>
      <c r="CX178">
        <f>CX$2*EXP(- CX$1 * ($B178*_c1+$C178*_c2+$D178*_c3+'Input spectra'!$Y177))</f>
        <v>1.143423803050455E-4</v>
      </c>
      <c r="CY178">
        <f>CY$2*EXP(- CY$1 * ($B178*_c1+$C178*_c2+$D178*_c3+'Input spectra'!$Y177))</f>
        <v>7.062385004017069E-5</v>
      </c>
      <c r="CZ178">
        <f>CZ$2*EXP(- CZ$1 * ($B178*_c1+$C178*_c2+$D178*_c3+'Input spectra'!$Y177))</f>
        <v>3.9387777281125607E-5</v>
      </c>
      <c r="DA178">
        <f>DA$2*EXP(- DA$1 * ($B178*_c1+$C178*_c2+$D178*_c3+'Input spectra'!$Y177))</f>
        <v>1.8317382061828895E-5</v>
      </c>
      <c r="DB178">
        <f>DB$2*EXP(- DB$1 * ($B178*_c1+$C178*_c2+$D178*_c3+'Input spectra'!$Y177))</f>
        <v>5.7327714178818964E-6</v>
      </c>
      <c r="DC178">
        <f>DC$2*EXP(- DC$1 * ($B178*_c1+$C178*_c2+$D178*_c3+'Input spectra'!$Y177))</f>
        <v>3.6420257125487682E-7</v>
      </c>
      <c r="DD178">
        <f>DD$2*EXP(- DD$1 * ($B178*_c1+$C178*_c2+$D178*_c3+'Input spectra'!$Y177))</f>
        <v>0</v>
      </c>
      <c r="DE178">
        <f>DE$2*EXP(- DE$1 * ($B178*_c1+$C178*_c2+$D178*_c3+'Input spectra'!$Y177))</f>
        <v>0</v>
      </c>
      <c r="DF178">
        <f>DF$2*EXP(- DF$1 * ($B178*_c1+$C178*_c2+$D178*_c3+'Input spectra'!$Y177))</f>
        <v>0</v>
      </c>
      <c r="DG178">
        <f>DG$2*EXP(- DG$1 * ($B178*_c1+$C178*_c2+$D178*_c3+'Input spectra'!$Y177))</f>
        <v>0</v>
      </c>
      <c r="DH178">
        <f>DH$2*EXP(- DH$1 * ($B178*_c1+$C178*_c2+$D178*_c3+'Input spectra'!$Y177))</f>
        <v>0</v>
      </c>
      <c r="DI178">
        <f>DI$2*EXP(- DI$1 * ($B178*_c1+$C178*_c2+$D178*_c3+'Input spectra'!$Y177))</f>
        <v>0</v>
      </c>
      <c r="DJ178">
        <f>DJ$2*EXP(- DJ$1 * ($B178*_c1+$C178*_c2+$D178*_c3+'Input spectra'!$Y177))</f>
        <v>0</v>
      </c>
      <c r="DK178">
        <f>DK$2*EXP(- DK$1 * ($B178*_c1+$C178*_c2+$D178*_c3+'Input spectra'!$Y177))</f>
        <v>0</v>
      </c>
      <c r="DL178">
        <f>DL$2*EXP(- DL$1 * ($B178*_c1+$C178*_c2+$D178*_c3+'Input spectra'!$Y177))</f>
        <v>0</v>
      </c>
      <c r="DM178">
        <f>DM$2*EXP(- DM$1 * ($B178*_c1+$C178*_c2+$D178*_c3+'Input spectra'!$Y177))</f>
        <v>0</v>
      </c>
      <c r="DN178">
        <f>DN$2*EXP(- DN$1 * ($B178*_c1+$C178*_c2+$D178*_c3+'Input spectra'!$Y177))</f>
        <v>0</v>
      </c>
      <c r="DO178">
        <f>DO$2*EXP(- DO$1 * ($B178*_c1+$C178*_c2+$D178*_c3+'Input spectra'!$Y177))</f>
        <v>0</v>
      </c>
      <c r="DP178">
        <f>DP$2*EXP(- DP$1 * ($B178*_c1+$C178*_c2+$D178*_c3+'Input spectra'!$Y177))</f>
        <v>0</v>
      </c>
      <c r="DQ178">
        <f>DQ$2*EXP(- DQ$1 * ($B178*_c1+$C178*_c2+$D178*_c3+'Input spectra'!$Y177))</f>
        <v>0</v>
      </c>
      <c r="DR178">
        <f>DR$2*EXP(- DR$1 * ($B178*_c1+$C178*_c2+$D178*_c3+'Input spectra'!$Y177))</f>
        <v>0</v>
      </c>
      <c r="DS178">
        <f>DS$2*EXP(- DS$1 * ($B178*_c1+$C178*_c2+$D178*_c3+'Input spectra'!$Y177))</f>
        <v>0</v>
      </c>
      <c r="DT178">
        <f>DT$2*EXP(- DT$1 * ($B178*_c1+$C178*_c2+$D178*_c3+'Input spectra'!$Y177))</f>
        <v>0</v>
      </c>
      <c r="DU178">
        <f>DU$2*EXP(- DU$1 * ($B178*_c1+$C178*_c2+$D178*_c3+'Input spectra'!$Y177))</f>
        <v>0</v>
      </c>
      <c r="DV178">
        <f>DV$2*EXP(- DV$1 * ($B178*_c1+$C178*_c2+$D178*_c3+'Input spectra'!$Y177))</f>
        <v>0</v>
      </c>
      <c r="DW178">
        <f>DW$2*EXP(- DW$1 * ($B178*_c1+$C178*_c2+$D178*_c3+'Input spectra'!$Y177))</f>
        <v>0</v>
      </c>
      <c r="DX178">
        <f>DX$2*EXP(- DX$1 * ($B178*_c1+$C178*_c2+$D178*_c3+'Input spectra'!$Y177))</f>
        <v>0</v>
      </c>
      <c r="DY178">
        <f>DY$2*EXP(- DY$1 * ($B178*_c1+$C178*_c2+$D178*_c3+'Input spectra'!$Y177))</f>
        <v>0</v>
      </c>
      <c r="DZ178">
        <f>DZ$2*EXP(- DZ$1 * ($B178*_c1+$C178*_c2+$D178*_c3+'Input spectra'!$Y177))</f>
        <v>0</v>
      </c>
      <c r="EA178">
        <f>EA$2*EXP(- EA$1 * ($B178*_c1+$C178*_c2+$D178*_c3+'Input spectra'!$Y177))</f>
        <v>0</v>
      </c>
      <c r="EB178">
        <f>EB$2*EXP(- EB$1 * ($B178*_c1+$C178*_c2+$D178*_c3+'Input spectra'!$Y177))</f>
        <v>0</v>
      </c>
      <c r="EC178">
        <f>EC$2*EXP(- EC$1 * ($B178*_c1+$C178*_c2+$D178*_c3+'Input spectra'!$Y177))</f>
        <v>0</v>
      </c>
      <c r="ED178">
        <f>ED$2*EXP(- ED$1 * ($B178*_c1+$C178*_c2+$D178*_c3+'Input spectra'!$Y177))</f>
        <v>0</v>
      </c>
      <c r="EE178">
        <f>EE$2*EXP(- EE$1 * ($B178*_c1+$C178*_c2+$D178*_c3+'Input spectra'!$Y177))</f>
        <v>0</v>
      </c>
      <c r="EF178">
        <f>EF$2*EXP(- EF$1 * ($B178*_c1+$C178*_c2+$D178*_c3+'Input spectra'!$Y177))</f>
        <v>0</v>
      </c>
      <c r="EG178">
        <f>EG$2*EXP(- EG$1 * ($B178*_c1+$C178*_c2+$D178*_c3+'Input spectra'!$Y177))</f>
        <v>0</v>
      </c>
      <c r="EH178">
        <f>EH$2*EXP(- EH$1 * ($B178*_c1+$C178*_c2+$D178*_c3+'Input spectra'!$Y177))</f>
        <v>0</v>
      </c>
      <c r="EI178">
        <f>EI$2*EXP(- EI$1 * ($B178*_c1+$C178*_c2+$D178*_c3+'Input spectra'!$Y177))</f>
        <v>0</v>
      </c>
      <c r="EJ178">
        <f>EJ$2*EXP(- EJ$1 * ($B178*_c1+$C178*_c2+$D178*_c3+'Input spectra'!$Y177))</f>
        <v>0</v>
      </c>
      <c r="EK178">
        <f>EK$2*EXP(- EK$1 * ($B178*_c1+$C178*_c2+$D178*_c3+'Input spectra'!$Y177))</f>
        <v>0</v>
      </c>
      <c r="EL178">
        <f>EL$2*EXP(- EL$1 * ($B178*_c1+$C178*_c2+$D178*_c3+'Input spectra'!$Y177))</f>
        <v>0</v>
      </c>
      <c r="EM178">
        <f>EM$2*EXP(- EM$1 * ($B178*_c1+$C178*_c2+$D178*_c3+'Input spectra'!$Y177))</f>
        <v>0</v>
      </c>
      <c r="EN178">
        <f>EN$2*EXP(- EN$1 * ($B178*_c1+$C178*_c2+$D178*_c3+'Input spectra'!$Y177))</f>
        <v>0</v>
      </c>
      <c r="EO178">
        <f>EO$2*EXP(- EO$1 * ($B178*_c1+$C178*_c2+$D178*_c3+'Input spectra'!$Y177))</f>
        <v>0</v>
      </c>
      <c r="EP178">
        <f>EP$2*EXP(- EP$1 * ($B178*_c1+$C178*_c2+$D178*_c3+'Input spectra'!$Y177))</f>
        <v>0</v>
      </c>
      <c r="EQ178">
        <f>EQ$2*EXP(- EQ$1 * ($B178*_c1+$C178*_c2+$D178*_c3+'Input spectra'!$Y177))</f>
        <v>0</v>
      </c>
      <c r="ER178">
        <f>ER$2*EXP(- ER$1 * ($B178*_c1+$C178*_c2+$D178*_c3+'Input spectra'!$Y177))</f>
        <v>0</v>
      </c>
      <c r="ES178">
        <f>ES$2*EXP(- ES$1 * ($B178*_c1+$C178*_c2+$D178*_c3+'Input spectra'!$Y177))</f>
        <v>0</v>
      </c>
      <c r="ET178">
        <f>ET$2*EXP(- ET$1 * ($B178*_c1+$C178*_c2+$D178*_c3+'Input spectra'!$Y177))</f>
        <v>0</v>
      </c>
      <c r="EU178">
        <f>EU$2*EXP(- EU$1 * ($B178*_c1+$C178*_c2+$D178*_c3+'Input spectra'!$Y177))</f>
        <v>0</v>
      </c>
      <c r="EV178">
        <f>EV$2*EXP(- EV$1 * ($B178*_c1+$C178*_c2+$D178*_c3+'Input spectra'!$Y177))</f>
        <v>0</v>
      </c>
      <c r="EW178">
        <f>EW$2*EXP(- EW$1 * ($B178*_c1+$C178*_c2+$D178*_c3+'Input spectra'!$Y177))</f>
        <v>0</v>
      </c>
      <c r="EX178">
        <f>EX$2*EXP(- EX$1 * ($B178*_c1+$C178*_c2+$D178*_c3+'Input spectra'!$Y177))</f>
        <v>0</v>
      </c>
      <c r="EY178">
        <f>EY$2*EXP(- EY$1 * ($B178*_c1+$C178*_c2+$D178*_c3+'Input spectra'!$Y177))</f>
        <v>0</v>
      </c>
      <c r="FA178">
        <f t="shared" si="2"/>
        <v>0.88467919373709569</v>
      </c>
      <c r="FD178">
        <f>(1-EXP(-($B178*_c1+$C178*_c2+$D178*_c3+'Input spectra'!$Y177)*_t))/2</f>
        <v>1.0636107043624277E-2</v>
      </c>
      <c r="FE178">
        <f>LN(1-FD178)/(-($B178*_c1+$C178*_c2+$D178*_c3+'Input spectra'!$Y177))</f>
        <v>0.2486561678666207</v>
      </c>
    </row>
    <row r="179" spans="1:161" x14ac:dyDescent="0.25">
      <c r="A179">
        <v>1160</v>
      </c>
      <c r="B179">
        <f>'Input spectra'!B178</f>
        <v>0</v>
      </c>
      <c r="C179">
        <f>'Input spectra'!D178</f>
        <v>0</v>
      </c>
      <c r="D179">
        <f>'Input spectra'!F178</f>
        <v>0</v>
      </c>
      <c r="E179">
        <f>E$2*EXP(- E$1 * ($B179*_c1+$C179*_c2+$D179*_c3+'Input spectra'!$Y178))</f>
        <v>2.0653927966864227E-2</v>
      </c>
      <c r="F179">
        <f>F$2*EXP(- F$1 * ($B179*_c1+$C179*_c2+$D179*_c3+'Input spectra'!$Y178))</f>
        <v>2.0415638879821337E-2</v>
      </c>
      <c r="G179">
        <f>G$2*EXP(- G$1 * ($B179*_c1+$C179*_c2+$D179*_c3+'Input spectra'!$Y178))</f>
        <v>2.0179012963405286E-2</v>
      </c>
      <c r="H179">
        <f>H$2*EXP(- H$1 * ($B179*_c1+$C179*_c2+$D179*_c3+'Input spectra'!$Y178))</f>
        <v>1.9944040338389316E-2</v>
      </c>
      <c r="I179">
        <f>I$2*EXP(- I$1 * ($B179*_c1+$C179*_c2+$D179*_c3+'Input spectra'!$Y178))</f>
        <v>1.9710711179678646E-2</v>
      </c>
      <c r="J179">
        <f>J$2*EXP(- J$1 * ($B179*_c1+$C179*_c2+$D179*_c3+'Input spectra'!$Y178))</f>
        <v>1.9479015716027948E-2</v>
      </c>
      <c r="K179">
        <f>K$2*EXP(- K$1 * ($B179*_c1+$C179*_c2+$D179*_c3+'Input spectra'!$Y178))</f>
        <v>1.9248944229760236E-2</v>
      </c>
      <c r="L179">
        <f>L$2*EXP(- L$1 * ($B179*_c1+$C179*_c2+$D179*_c3+'Input spectra'!$Y178))</f>
        <v>1.9020487056487154E-2</v>
      </c>
      <c r="M179">
        <f>M$2*EXP(- M$1 * ($B179*_c1+$C179*_c2+$D179*_c3+'Input spectra'!$Y178))</f>
        <v>1.8793634584830736E-2</v>
      </c>
      <c r="N179">
        <f>N$2*EXP(- N$1 * ($B179*_c1+$C179*_c2+$D179*_c3+'Input spectra'!$Y178))</f>
        <v>1.8568377256146514E-2</v>
      </c>
      <c r="O179">
        <f>O$2*EXP(- O$1 * ($B179*_c1+$C179*_c2+$D179*_c3+'Input spectra'!$Y178))</f>
        <v>1.8344705564248054E-2</v>
      </c>
      <c r="P179">
        <f>P$2*EXP(- P$1 * ($B179*_c1+$C179*_c2+$D179*_c3+'Input spectra'!$Y178))</f>
        <v>1.8122610055132861E-2</v>
      </c>
      <c r="Q179">
        <f>Q$2*EXP(- Q$1 * ($B179*_c1+$C179*_c2+$D179*_c3+'Input spectra'!$Y178))</f>
        <v>1.7902081326709732E-2</v>
      </c>
      <c r="R179">
        <f>R$2*EXP(- R$1 * ($B179*_c1+$C179*_c2+$D179*_c3+'Input spectra'!$Y178))</f>
        <v>1.7683110028527398E-2</v>
      </c>
      <c r="S179">
        <f>S$2*EXP(- S$1 * ($B179*_c1+$C179*_c2+$D179*_c3+'Input spectra'!$Y178))</f>
        <v>1.7465686861504598E-2</v>
      </c>
      <c r="T179">
        <f>T$2*EXP(- T$1 * ($B179*_c1+$C179*_c2+$D179*_c3+'Input spectra'!$Y178))</f>
        <v>1.7249802577661517E-2</v>
      </c>
      <c r="U179">
        <f>U$2*EXP(- U$1 * ($B179*_c1+$C179*_c2+$D179*_c3+'Input spectra'!$Y178))</f>
        <v>1.7035447979852559E-2</v>
      </c>
      <c r="V179">
        <f>V$2*EXP(- V$1 * ($B179*_c1+$C179*_c2+$D179*_c3+'Input spectra'!$Y178))</f>
        <v>1.6822613921500473E-2</v>
      </c>
      <c r="W179">
        <f>W$2*EXP(- W$1 * ($B179*_c1+$C179*_c2+$D179*_c3+'Input spectra'!$Y178))</f>
        <v>1.6611291306331846E-2</v>
      </c>
      <c r="X179">
        <f>X$2*EXP(- X$1 * ($B179*_c1+$C179*_c2+$D179*_c3+'Input spectra'!$Y178))</f>
        <v>1.6401471088113927E-2</v>
      </c>
      <c r="Y179">
        <f>Y$2*EXP(- Y$1 * ($B179*_c1+$C179*_c2+$D179*_c3+'Input spectra'!$Y178))</f>
        <v>1.619314427039276E-2</v>
      </c>
      <c r="Z179">
        <f>Z$2*EXP(- Z$1 * ($B179*_c1+$C179*_c2+$D179*_c3+'Input spectra'!$Y178))</f>
        <v>1.5986301906232674E-2</v>
      </c>
      <c r="AA179">
        <f>AA$2*EXP(- AA$1 * ($B179*_c1+$C179*_c2+$D179*_c3+'Input spectra'!$Y178))</f>
        <v>1.5780935097957072E-2</v>
      </c>
      <c r="AB179">
        <f>AB$2*EXP(- AB$1 * ($B179*_c1+$C179*_c2+$D179*_c3+'Input spectra'!$Y178))</f>
        <v>1.5577034996890535E-2</v>
      </c>
      <c r="AC179">
        <f>AC$2*EXP(- AC$1 * ($B179*_c1+$C179*_c2+$D179*_c3+'Input spectra'!$Y178))</f>
        <v>1.5374592803102247E-2</v>
      </c>
      <c r="AD179">
        <f>AD$2*EXP(- AD$1 * ($B179*_c1+$C179*_c2+$D179*_c3+'Input spectra'!$Y178))</f>
        <v>1.5173599765150696E-2</v>
      </c>
      <c r="AE179">
        <f>AE$2*EXP(- AE$1 * ($B179*_c1+$C179*_c2+$D179*_c3+'Input spectra'!$Y178))</f>
        <v>1.4974047179829681E-2</v>
      </c>
      <c r="AF179">
        <f>AF$2*EXP(- AF$1 * ($B179*_c1+$C179*_c2+$D179*_c3+'Input spectra'!$Y178))</f>
        <v>1.4775926391915609E-2</v>
      </c>
      <c r="AG179">
        <f>AG$2*EXP(- AG$1 * ($B179*_c1+$C179*_c2+$D179*_c3+'Input spectra'!$Y178))</f>
        <v>1.4579228793916064E-2</v>
      </c>
      <c r="AH179">
        <f>AH$2*EXP(- AH$1 * ($B179*_c1+$C179*_c2+$D179*_c3+'Input spectra'!$Y178))</f>
        <v>1.4383945825819641E-2</v>
      </c>
      <c r="AI179">
        <f>AI$2*EXP(- AI$1 * ($B179*_c1+$C179*_c2+$D179*_c3+'Input spectra'!$Y178))</f>
        <v>1.4190068974847082E-2</v>
      </c>
      <c r="AJ179">
        <f>AJ$2*EXP(- AJ$1 * ($B179*_c1+$C179*_c2+$D179*_c3+'Input spectra'!$Y178))</f>
        <v>1.3997589775203633E-2</v>
      </c>
      <c r="AK179">
        <f>AK$2*EXP(- AK$1 * ($B179*_c1+$C179*_c2+$D179*_c3+'Input spectra'!$Y178))</f>
        <v>1.3806499807832681E-2</v>
      </c>
      <c r="AL179">
        <f>AL$2*EXP(- AL$1 * ($B179*_c1+$C179*_c2+$D179*_c3+'Input spectra'!$Y178))</f>
        <v>1.3616790700170623E-2</v>
      </c>
      <c r="AM179">
        <f>AM$2*EXP(- AM$1 * ($B179*_c1+$C179*_c2+$D179*_c3+'Input spectra'!$Y178))</f>
        <v>1.3428454125902994E-2</v>
      </c>
      <c r="AN179">
        <f>AN$2*EXP(- AN$1 * ($B179*_c1+$C179*_c2+$D179*_c3+'Input spectra'!$Y178))</f>
        <v>1.3241481804721832E-2</v>
      </c>
      <c r="AO179">
        <f>AO$2*EXP(- AO$1 * ($B179*_c1+$C179*_c2+$D179*_c3+'Input spectra'!$Y178))</f>
        <v>1.3055865502084244E-2</v>
      </c>
      <c r="AP179">
        <f>AP$2*EXP(- AP$1 * ($B179*_c1+$C179*_c2+$D179*_c3+'Input spectra'!$Y178))</f>
        <v>1.2871597028972238E-2</v>
      </c>
      <c r="AQ179">
        <f>AQ$2*EXP(- AQ$1 * ($B179*_c1+$C179*_c2+$D179*_c3+'Input spectra'!$Y178))</f>
        <v>1.2688668241653744E-2</v>
      </c>
      <c r="AR179">
        <f>AR$2*EXP(- AR$1 * ($B179*_c1+$C179*_c2+$D179*_c3+'Input spectra'!$Y178))</f>
        <v>1.2507071041444851E-2</v>
      </c>
      <c r="AS179">
        <f>AS$2*EXP(- AS$1 * ($B179*_c1+$C179*_c2+$D179*_c3+'Input spectra'!$Y178))</f>
        <v>1.2326797374473267E-2</v>
      </c>
      <c r="AT179">
        <f>AT$2*EXP(- AT$1 * ($B179*_c1+$C179*_c2+$D179*_c3+'Input spectra'!$Y178))</f>
        <v>1.2147839231442971E-2</v>
      </c>
      <c r="AU179">
        <f>AU$2*EXP(- AU$1 * ($B179*_c1+$C179*_c2+$D179*_c3+'Input spectra'!$Y178))</f>
        <v>1.1970188647400017E-2</v>
      </c>
      <c r="AV179">
        <f>AV$2*EXP(- AV$1 * ($B179*_c1+$C179*_c2+$D179*_c3+'Input spectra'!$Y178))</f>
        <v>1.1793837701499627E-2</v>
      </c>
      <c r="AW179">
        <f>AW$2*EXP(- AW$1 * ($B179*_c1+$C179*_c2+$D179*_c3+'Input spectra'!$Y178))</f>
        <v>1.161877851677435E-2</v>
      </c>
      <c r="AX179">
        <f>AX$2*EXP(- AX$1 * ($B179*_c1+$C179*_c2+$D179*_c3+'Input spectra'!$Y178))</f>
        <v>1.1445003259903485E-2</v>
      </c>
      <c r="AY179">
        <f>AY$2*EXP(- AY$1 * ($B179*_c1+$C179*_c2+$D179*_c3+'Input spectra'!$Y178))</f>
        <v>1.0175651487007643E-2</v>
      </c>
      <c r="AZ179">
        <f>AZ$2*EXP(- AZ$1 * ($B179*_c1+$C179*_c2+$D179*_c3+'Input spectra'!$Y178))</f>
        <v>8.6963841166459548E-3</v>
      </c>
      <c r="BA179">
        <f>BA$2*EXP(- BA$1 * ($B179*_c1+$C179*_c2+$D179*_c3+'Input spectra'!$Y178))</f>
        <v>7.8297926177708383E-3</v>
      </c>
      <c r="BB179">
        <f>BB$2*EXP(- BB$1 * ($B179*_c1+$C179*_c2+$D179*_c3+'Input spectra'!$Y178))</f>
        <v>7.1735411169162573E-3</v>
      </c>
      <c r="BC179">
        <f>BC$2*EXP(- BC$1 * ($B179*_c1+$C179*_c2+$D179*_c3+'Input spectra'!$Y178))</f>
        <v>6.6373994931002954E-3</v>
      </c>
      <c r="BD179">
        <f>BD$2*EXP(- BD$1 * ($B179*_c1+$C179*_c2+$D179*_c3+'Input spectra'!$Y178))</f>
        <v>6.1822676480974281E-3</v>
      </c>
      <c r="BE179">
        <f>BE$2*EXP(- BE$1 * ($B179*_c1+$C179*_c2+$D179*_c3+'Input spectra'!$Y178))</f>
        <v>5.7867271275568464E-3</v>
      </c>
      <c r="BF179">
        <f>BF$2*EXP(- BF$1 * ($B179*_c1+$C179*_c2+$D179*_c3+'Input spectra'!$Y178))</f>
        <v>5.4374292362163517E-3</v>
      </c>
      <c r="BG179">
        <f>BG$2*EXP(- BG$1 * ($B179*_c1+$C179*_c2+$D179*_c3+'Input spectra'!$Y178))</f>
        <v>5.1253380011090982E-3</v>
      </c>
      <c r="BH179">
        <f>BH$2*EXP(- BH$1 * ($B179*_c1+$C179*_c2+$D179*_c3+'Input spectra'!$Y178))</f>
        <v>4.8439745968583622E-3</v>
      </c>
      <c r="BI179">
        <f>BI$2*EXP(- BI$1 * ($B179*_c1+$C179*_c2+$D179*_c3+'Input spectra'!$Y178))</f>
        <v>4.5884929382318225E-3</v>
      </c>
      <c r="BJ179">
        <f>BJ$2*EXP(- BJ$1 * ($B179*_c1+$C179*_c2+$D179*_c3+'Input spectra'!$Y178))</f>
        <v>4.3551490215355884E-3</v>
      </c>
      <c r="BK179">
        <f>BK$2*EXP(- BK$1 * ($B179*_c1+$C179*_c2+$D179*_c3+'Input spectra'!$Y178))</f>
        <v>4.1409756221567505E-3</v>
      </c>
      <c r="BL179">
        <f>BL$2*EXP(- BL$1 * ($B179*_c1+$C179*_c2+$D179*_c3+'Input spectra'!$Y178))</f>
        <v>3.9435722894912914E-3</v>
      </c>
      <c r="BM179">
        <f>BM$2*EXP(- BM$1 * ($B179*_c1+$C179*_c2+$D179*_c3+'Input spectra'!$Y178))</f>
        <v>3.7609639787186361E-3</v>
      </c>
      <c r="BN179">
        <f>BN$2*EXP(- BN$1 * ($B179*_c1+$C179*_c2+$D179*_c3+'Input spectra'!$Y178))</f>
        <v>3.5915025389570668E-3</v>
      </c>
      <c r="BO179">
        <f>BO$2*EXP(- BO$1 * ($B179*_c1+$C179*_c2+$D179*_c3+'Input spectra'!$Y178))</f>
        <v>3.4337960437224604E-3</v>
      </c>
      <c r="BP179">
        <f>BP$2*EXP(- BP$1 * ($B179*_c1+$C179*_c2+$D179*_c3+'Input spectra'!$Y178))</f>
        <v>3.2866568264903265E-3</v>
      </c>
      <c r="BQ179">
        <f>BQ$2*EXP(- BQ$1 * ($B179*_c1+$C179*_c2+$D179*_c3+'Input spectra'!$Y178))</f>
        <v>3.1490624490463702E-3</v>
      </c>
      <c r="BR179">
        <f>BR$2*EXP(- BR$1 * ($B179*_c1+$C179*_c2+$D179*_c3+'Input spectra'!$Y178))</f>
        <v>3.0201258369468593E-3</v>
      </c>
      <c r="BS179">
        <f>BS$2*EXP(- BS$1 * ($B179*_c1+$C179*_c2+$D179*_c3+'Input spectra'!$Y178))</f>
        <v>2.8990720558360614E-3</v>
      </c>
      <c r="BT179">
        <f>BT$2*EXP(- BT$1 * ($B179*_c1+$C179*_c2+$D179*_c3+'Input spectra'!$Y178))</f>
        <v>2.785219991738606E-3</v>
      </c>
      <c r="BU179">
        <f>BU$2*EXP(- BU$1 * ($B179*_c1+$C179*_c2+$D179*_c3+'Input spectra'!$Y178))</f>
        <v>2.677967714932681E-3</v>
      </c>
      <c r="BV179">
        <f>BV$2*EXP(- BV$1 * ($B179*_c1+$C179*_c2+$D179*_c3+'Input spectra'!$Y178))</f>
        <v>2.5767806531426705E-3</v>
      </c>
      <c r="BW179">
        <f>BW$2*EXP(- BW$1 * ($B179*_c1+$C179*_c2+$D179*_c3+'Input spectra'!$Y178))</f>
        <v>2.481181936776235E-3</v>
      </c>
      <c r="BX179">
        <f>BX$2*EXP(- BX$1 * ($B179*_c1+$C179*_c2+$D179*_c3+'Input spectra'!$Y178))</f>
        <v>2.3907444443429229E-3</v>
      </c>
      <c r="BY179">
        <f>BY$2*EXP(- BY$1 * ($B179*_c1+$C179*_c2+$D179*_c3+'Input spectra'!$Y178))</f>
        <v>2.3050841936739703E-3</v>
      </c>
      <c r="BZ179">
        <f>BZ$2*EXP(- BZ$1 * ($B179*_c1+$C179*_c2+$D179*_c3+'Input spectra'!$Y178))</f>
        <v>2.2238548093344687E-3</v>
      </c>
      <c r="CA179">
        <f>CA$2*EXP(- CA$1 * ($B179*_c1+$C179*_c2+$D179*_c3+'Input spectra'!$Y178))</f>
        <v>2.1467428586771074E-3</v>
      </c>
      <c r="CB179">
        <f>CB$2*EXP(- CB$1 * ($B179*_c1+$C179*_c2+$D179*_c3+'Input spectra'!$Y178))</f>
        <v>2.0734638950217683E-3</v>
      </c>
      <c r="CC179">
        <f>CC$2*EXP(- CC$1 * ($B179*_c1+$C179*_c2+$D179*_c3+'Input spectra'!$Y178))</f>
        <v>2.0037590810122359E-3</v>
      </c>
      <c r="CD179">
        <f>CD$2*EXP(- CD$1 * ($B179*_c1+$C179*_c2+$D179*_c3+'Input spectra'!$Y178))</f>
        <v>1.9373922914497793E-3</v>
      </c>
      <c r="CE179">
        <f>CE$2*EXP(- CE$1 * ($B179*_c1+$C179*_c2+$D179*_c3+'Input spectra'!$Y178))</f>
        <v>1.8741476150430161E-3</v>
      </c>
      <c r="CF179">
        <f>CF$2*EXP(- CF$1 * ($B179*_c1+$C179*_c2+$D179*_c3+'Input spectra'!$Y178))</f>
        <v>1.8138271901154562E-3</v>
      </c>
      <c r="CG179">
        <f>CG$2*EXP(- CG$1 * ($B179*_c1+$C179*_c2+$D179*_c3+'Input spectra'!$Y178))</f>
        <v>1.7562493215073332E-3</v>
      </c>
      <c r="CH179">
        <f>CH$2*EXP(- CH$1 * ($B179*_c1+$C179*_c2+$D179*_c3+'Input spectra'!$Y178))</f>
        <v>1.7012468355205482E-3</v>
      </c>
      <c r="CI179">
        <f>CI$2*EXP(- CI$1 * ($B179*_c1+$C179*_c2+$D179*_c3+'Input spectra'!$Y178))</f>
        <v>1.6486656373910344E-3</v>
      </c>
      <c r="CJ179">
        <f>CJ$2*EXP(- CJ$1 * ($B179*_c1+$C179*_c2+$D179*_c3+'Input spectra'!$Y178))</f>
        <v>1.5983634418824558E-3</v>
      </c>
      <c r="CK179">
        <f>CK$2*EXP(- CK$1 * ($B179*_c1+$C179*_c2+$D179*_c3+'Input spectra'!$Y178))</f>
        <v>1.5502086525173472E-3</v>
      </c>
      <c r="CL179">
        <f>CL$2*EXP(- CL$1 * ($B179*_c1+$C179*_c2+$D179*_c3+'Input spectra'!$Y178))</f>
        <v>1.5040793689528448E-3</v>
      </c>
      <c r="CM179">
        <f>CM$2*EXP(- CM$1 * ($B179*_c1+$C179*_c2+$D179*_c3+'Input spectra'!$Y178))</f>
        <v>1.4598625052638186E-3</v>
      </c>
      <c r="CN179">
        <f>CN$2*EXP(- CN$1 * ($B179*_c1+$C179*_c2+$D179*_c3+'Input spectra'!$Y178))</f>
        <v>1.4174530045671036E-3</v>
      </c>
      <c r="CO179">
        <f>CO$2*EXP(- CO$1 * ($B179*_c1+$C179*_c2+$D179*_c3+'Input spectra'!$Y178))</f>
        <v>1.3767531376234978E-3</v>
      </c>
      <c r="CP179">
        <f>CP$2*EXP(- CP$1 * ($B179*_c1+$C179*_c2+$D179*_c3+'Input spectra'!$Y178))</f>
        <v>1.3376718748804232E-3</v>
      </c>
      <c r="CQ179">
        <f>CQ$2*EXP(- CQ$1 * ($B179*_c1+$C179*_c2+$D179*_c3+'Input spectra'!$Y178))</f>
        <v>1.3001243229393449E-3</v>
      </c>
      <c r="CR179">
        <f>CR$2*EXP(- CR$1 * ($B179*_c1+$C179*_c2+$D179*_c3+'Input spectra'!$Y178))</f>
        <v>1.264031217704985E-3</v>
      </c>
      <c r="CS179">
        <f>CS$2*EXP(- CS$1 * ($B179*_c1+$C179*_c2+$D179*_c3+'Input spectra'!$Y178))</f>
        <v>8.1394553270175212E-4</v>
      </c>
      <c r="CT179">
        <f>CT$2*EXP(- CT$1 * ($B179*_c1+$C179*_c2+$D179*_c3+'Input spectra'!$Y178))</f>
        <v>5.2874546613380599E-4</v>
      </c>
      <c r="CU179">
        <f>CU$2*EXP(- CU$1 * ($B179*_c1+$C179*_c2+$D179*_c3+'Input spectra'!$Y178))</f>
        <v>3.6622863786863196E-4</v>
      </c>
      <c r="CV179">
        <f>CV$2*EXP(- CV$1 * ($B179*_c1+$C179*_c2+$D179*_c3+'Input spectra'!$Y178))</f>
        <v>2.548064326774137E-4</v>
      </c>
      <c r="CW179">
        <f>CW$2*EXP(- CW$1 * ($B179*_c1+$C179*_c2+$D179*_c3+'Input spectra'!$Y178))</f>
        <v>1.7400827447633304E-4</v>
      </c>
      <c r="CX179">
        <f>CX$2*EXP(- CX$1 * ($B179*_c1+$C179*_c2+$D179*_c3+'Input spectra'!$Y178))</f>
        <v>1.1440064323227426E-4</v>
      </c>
      <c r="CY179">
        <f>CY$2*EXP(- CY$1 * ($B179*_c1+$C179*_c2+$D179*_c3+'Input spectra'!$Y178))</f>
        <v>7.066020736689139E-5</v>
      </c>
      <c r="CZ179">
        <f>CZ$2*EXP(- CZ$1 * ($B179*_c1+$C179*_c2+$D179*_c3+'Input spectra'!$Y178))</f>
        <v>3.940826116412538E-5</v>
      </c>
      <c r="DA179">
        <f>DA$2*EXP(- DA$1 * ($B179*_c1+$C179*_c2+$D179*_c3+'Input spectra'!$Y178))</f>
        <v>1.8327004389964557E-5</v>
      </c>
      <c r="DB179">
        <f>DB$2*EXP(- DB$1 * ($B179*_c1+$C179*_c2+$D179*_c3+'Input spectra'!$Y178))</f>
        <v>5.7358130304829708E-6</v>
      </c>
      <c r="DC179">
        <f>DC$2*EXP(- DC$1 * ($B179*_c1+$C179*_c2+$D179*_c3+'Input spectra'!$Y178))</f>
        <v>3.6439771840766043E-7</v>
      </c>
      <c r="DD179">
        <f>DD$2*EXP(- DD$1 * ($B179*_c1+$C179*_c2+$D179*_c3+'Input spectra'!$Y178))</f>
        <v>0</v>
      </c>
      <c r="DE179">
        <f>DE$2*EXP(- DE$1 * ($B179*_c1+$C179*_c2+$D179*_c3+'Input spectra'!$Y178))</f>
        <v>0</v>
      </c>
      <c r="DF179">
        <f>DF$2*EXP(- DF$1 * ($B179*_c1+$C179*_c2+$D179*_c3+'Input spectra'!$Y178))</f>
        <v>0</v>
      </c>
      <c r="DG179">
        <f>DG$2*EXP(- DG$1 * ($B179*_c1+$C179*_c2+$D179*_c3+'Input spectra'!$Y178))</f>
        <v>0</v>
      </c>
      <c r="DH179">
        <f>DH$2*EXP(- DH$1 * ($B179*_c1+$C179*_c2+$D179*_c3+'Input spectra'!$Y178))</f>
        <v>0</v>
      </c>
      <c r="DI179">
        <f>DI$2*EXP(- DI$1 * ($B179*_c1+$C179*_c2+$D179*_c3+'Input spectra'!$Y178))</f>
        <v>0</v>
      </c>
      <c r="DJ179">
        <f>DJ$2*EXP(- DJ$1 * ($B179*_c1+$C179*_c2+$D179*_c3+'Input spectra'!$Y178))</f>
        <v>0</v>
      </c>
      <c r="DK179">
        <f>DK$2*EXP(- DK$1 * ($B179*_c1+$C179*_c2+$D179*_c3+'Input spectra'!$Y178))</f>
        <v>0</v>
      </c>
      <c r="DL179">
        <f>DL$2*EXP(- DL$1 * ($B179*_c1+$C179*_c2+$D179*_c3+'Input spectra'!$Y178))</f>
        <v>0</v>
      </c>
      <c r="DM179">
        <f>DM$2*EXP(- DM$1 * ($B179*_c1+$C179*_c2+$D179*_c3+'Input spectra'!$Y178))</f>
        <v>0</v>
      </c>
      <c r="DN179">
        <f>DN$2*EXP(- DN$1 * ($B179*_c1+$C179*_c2+$D179*_c3+'Input spectra'!$Y178))</f>
        <v>0</v>
      </c>
      <c r="DO179">
        <f>DO$2*EXP(- DO$1 * ($B179*_c1+$C179*_c2+$D179*_c3+'Input spectra'!$Y178))</f>
        <v>0</v>
      </c>
      <c r="DP179">
        <f>DP$2*EXP(- DP$1 * ($B179*_c1+$C179*_c2+$D179*_c3+'Input spectra'!$Y178))</f>
        <v>0</v>
      </c>
      <c r="DQ179">
        <f>DQ$2*EXP(- DQ$1 * ($B179*_c1+$C179*_c2+$D179*_c3+'Input spectra'!$Y178))</f>
        <v>0</v>
      </c>
      <c r="DR179">
        <f>DR$2*EXP(- DR$1 * ($B179*_c1+$C179*_c2+$D179*_c3+'Input spectra'!$Y178))</f>
        <v>0</v>
      </c>
      <c r="DS179">
        <f>DS$2*EXP(- DS$1 * ($B179*_c1+$C179*_c2+$D179*_c3+'Input spectra'!$Y178))</f>
        <v>0</v>
      </c>
      <c r="DT179">
        <f>DT$2*EXP(- DT$1 * ($B179*_c1+$C179*_c2+$D179*_c3+'Input spectra'!$Y178))</f>
        <v>0</v>
      </c>
      <c r="DU179">
        <f>DU$2*EXP(- DU$1 * ($B179*_c1+$C179*_c2+$D179*_c3+'Input spectra'!$Y178))</f>
        <v>0</v>
      </c>
      <c r="DV179">
        <f>DV$2*EXP(- DV$1 * ($B179*_c1+$C179*_c2+$D179*_c3+'Input spectra'!$Y178))</f>
        <v>0</v>
      </c>
      <c r="DW179">
        <f>DW$2*EXP(- DW$1 * ($B179*_c1+$C179*_c2+$D179*_c3+'Input spectra'!$Y178))</f>
        <v>0</v>
      </c>
      <c r="DX179">
        <f>DX$2*EXP(- DX$1 * ($B179*_c1+$C179*_c2+$D179*_c3+'Input spectra'!$Y178))</f>
        <v>0</v>
      </c>
      <c r="DY179">
        <f>DY$2*EXP(- DY$1 * ($B179*_c1+$C179*_c2+$D179*_c3+'Input spectra'!$Y178))</f>
        <v>0</v>
      </c>
      <c r="DZ179">
        <f>DZ$2*EXP(- DZ$1 * ($B179*_c1+$C179*_c2+$D179*_c3+'Input spectra'!$Y178))</f>
        <v>0</v>
      </c>
      <c r="EA179">
        <f>EA$2*EXP(- EA$1 * ($B179*_c1+$C179*_c2+$D179*_c3+'Input spectra'!$Y178))</f>
        <v>0</v>
      </c>
      <c r="EB179">
        <f>EB$2*EXP(- EB$1 * ($B179*_c1+$C179*_c2+$D179*_c3+'Input spectra'!$Y178))</f>
        <v>0</v>
      </c>
      <c r="EC179">
        <f>EC$2*EXP(- EC$1 * ($B179*_c1+$C179*_c2+$D179*_c3+'Input spectra'!$Y178))</f>
        <v>0</v>
      </c>
      <c r="ED179">
        <f>ED$2*EXP(- ED$1 * ($B179*_c1+$C179*_c2+$D179*_c3+'Input spectra'!$Y178))</f>
        <v>0</v>
      </c>
      <c r="EE179">
        <f>EE$2*EXP(- EE$1 * ($B179*_c1+$C179*_c2+$D179*_c3+'Input spectra'!$Y178))</f>
        <v>0</v>
      </c>
      <c r="EF179">
        <f>EF$2*EXP(- EF$1 * ($B179*_c1+$C179*_c2+$D179*_c3+'Input spectra'!$Y178))</f>
        <v>0</v>
      </c>
      <c r="EG179">
        <f>EG$2*EXP(- EG$1 * ($B179*_c1+$C179*_c2+$D179*_c3+'Input spectra'!$Y178))</f>
        <v>0</v>
      </c>
      <c r="EH179">
        <f>EH$2*EXP(- EH$1 * ($B179*_c1+$C179*_c2+$D179*_c3+'Input spectra'!$Y178))</f>
        <v>0</v>
      </c>
      <c r="EI179">
        <f>EI$2*EXP(- EI$1 * ($B179*_c1+$C179*_c2+$D179*_c3+'Input spectra'!$Y178))</f>
        <v>0</v>
      </c>
      <c r="EJ179">
        <f>EJ$2*EXP(- EJ$1 * ($B179*_c1+$C179*_c2+$D179*_c3+'Input spectra'!$Y178))</f>
        <v>0</v>
      </c>
      <c r="EK179">
        <f>EK$2*EXP(- EK$1 * ($B179*_c1+$C179*_c2+$D179*_c3+'Input spectra'!$Y178))</f>
        <v>0</v>
      </c>
      <c r="EL179">
        <f>EL$2*EXP(- EL$1 * ($B179*_c1+$C179*_c2+$D179*_c3+'Input spectra'!$Y178))</f>
        <v>0</v>
      </c>
      <c r="EM179">
        <f>EM$2*EXP(- EM$1 * ($B179*_c1+$C179*_c2+$D179*_c3+'Input spectra'!$Y178))</f>
        <v>0</v>
      </c>
      <c r="EN179">
        <f>EN$2*EXP(- EN$1 * ($B179*_c1+$C179*_c2+$D179*_c3+'Input spectra'!$Y178))</f>
        <v>0</v>
      </c>
      <c r="EO179">
        <f>EO$2*EXP(- EO$1 * ($B179*_c1+$C179*_c2+$D179*_c3+'Input spectra'!$Y178))</f>
        <v>0</v>
      </c>
      <c r="EP179">
        <f>EP$2*EXP(- EP$1 * ($B179*_c1+$C179*_c2+$D179*_c3+'Input spectra'!$Y178))</f>
        <v>0</v>
      </c>
      <c r="EQ179">
        <f>EQ$2*EXP(- EQ$1 * ($B179*_c1+$C179*_c2+$D179*_c3+'Input spectra'!$Y178))</f>
        <v>0</v>
      </c>
      <c r="ER179">
        <f>ER$2*EXP(- ER$1 * ($B179*_c1+$C179*_c2+$D179*_c3+'Input spectra'!$Y178))</f>
        <v>0</v>
      </c>
      <c r="ES179">
        <f>ES$2*EXP(- ES$1 * ($B179*_c1+$C179*_c2+$D179*_c3+'Input spectra'!$Y178))</f>
        <v>0</v>
      </c>
      <c r="ET179">
        <f>ET$2*EXP(- ET$1 * ($B179*_c1+$C179*_c2+$D179*_c3+'Input spectra'!$Y178))</f>
        <v>0</v>
      </c>
      <c r="EU179">
        <f>EU$2*EXP(- EU$1 * ($B179*_c1+$C179*_c2+$D179*_c3+'Input spectra'!$Y178))</f>
        <v>0</v>
      </c>
      <c r="EV179">
        <f>EV$2*EXP(- EV$1 * ($B179*_c1+$C179*_c2+$D179*_c3+'Input spectra'!$Y178))</f>
        <v>0</v>
      </c>
      <c r="EW179">
        <f>EW$2*EXP(- EW$1 * ($B179*_c1+$C179*_c2+$D179*_c3+'Input spectra'!$Y178))</f>
        <v>0</v>
      </c>
      <c r="EX179">
        <f>EX$2*EXP(- EX$1 * ($B179*_c1+$C179*_c2+$D179*_c3+'Input spectra'!$Y178))</f>
        <v>0</v>
      </c>
      <c r="EY179">
        <f>EY$2*EXP(- EY$1 * ($B179*_c1+$C179*_c2+$D179*_c3+'Input spectra'!$Y178))</f>
        <v>0</v>
      </c>
      <c r="FA179">
        <f t="shared" si="2"/>
        <v>0.88480728135571329</v>
      </c>
      <c r="FD179">
        <f>(1-EXP(-($B179*_c1+$C179*_c2+$D179*_c3+'Input spectra'!$Y178)*_t))/2</f>
        <v>1.0623256830142314E-2</v>
      </c>
      <c r="FE179">
        <f>LN(1-FD179)/(-($B179*_c1+$C179*_c2+$D179*_c3+'Input spectra'!$Y178))</f>
        <v>0.24865780893874628</v>
      </c>
    </row>
    <row r="180" spans="1:161" x14ac:dyDescent="0.25">
      <c r="A180">
        <v>1165</v>
      </c>
      <c r="B180">
        <f>'Input spectra'!B179</f>
        <v>0</v>
      </c>
      <c r="C180">
        <f>'Input spectra'!D179</f>
        <v>0</v>
      </c>
      <c r="D180">
        <f>'Input spectra'!F179</f>
        <v>0</v>
      </c>
      <c r="E180">
        <f>E$2*EXP(- E$1 * ($B180*_c1+$C180*_c2+$D180*_c3+'Input spectra'!$Y179))</f>
        <v>2.0653927966864227E-2</v>
      </c>
      <c r="F180">
        <f>F$2*EXP(- F$1 * ($B180*_c1+$C180*_c2+$D180*_c3+'Input spectra'!$Y179))</f>
        <v>2.0415746097605984E-2</v>
      </c>
      <c r="G180">
        <f>G$2*EXP(- G$1 * ($B180*_c1+$C180*_c2+$D180*_c3+'Input spectra'!$Y179))</f>
        <v>2.0179224914131908E-2</v>
      </c>
      <c r="H180">
        <f>H$2*EXP(- H$1 * ($B180*_c1+$C180*_c2+$D180*_c3+'Input spectra'!$Y179))</f>
        <v>1.994435456324381E-2</v>
      </c>
      <c r="I180">
        <f>I$2*EXP(- I$1 * ($B180*_c1+$C180*_c2+$D180*_c3+'Input spectra'!$Y179))</f>
        <v>1.9711125245669352E-2</v>
      </c>
      <c r="J180">
        <f>J$2*EXP(- J$1 * ($B180*_c1+$C180*_c2+$D180*_c3+'Input spectra'!$Y179))</f>
        <v>1.9479527215780942E-2</v>
      </c>
      <c r="K180">
        <f>K$2*EXP(- K$1 * ($B180*_c1+$C180*_c2+$D180*_c3+'Input spectra'!$Y179))</f>
        <v>1.9249550781316006E-2</v>
      </c>
      <c r="L180">
        <f>L$2*EXP(- L$1 * ($B180*_c1+$C180*_c2+$D180*_c3+'Input spectra'!$Y179))</f>
        <v>1.9021186303098705E-2</v>
      </c>
      <c r="M180">
        <f>M$2*EXP(- M$1 * ($B180*_c1+$C180*_c2+$D180*_c3+'Input spectra'!$Y179))</f>
        <v>1.8794424194763043E-2</v>
      </c>
      <c r="N180">
        <f>N$2*EXP(- N$1 * ($B180*_c1+$C180*_c2+$D180*_c3+'Input spectra'!$Y179))</f>
        <v>1.8569254922477369E-2</v>
      </c>
      <c r="O180">
        <f>O$2*EXP(- O$1 * ($B180*_c1+$C180*_c2+$D180*_c3+'Input spectra'!$Y179))</f>
        <v>1.8345669004670287E-2</v>
      </c>
      <c r="P180">
        <f>P$2*EXP(- P$1 * ($B180*_c1+$C180*_c2+$D180*_c3+'Input spectra'!$Y179))</f>
        <v>1.8123657011757905E-2</v>
      </c>
      <c r="Q180">
        <f>Q$2*EXP(- Q$1 * ($B180*_c1+$C180*_c2+$D180*_c3+'Input spectra'!$Y179))</f>
        <v>1.7903209565872536E-2</v>
      </c>
      <c r="R180">
        <f>R$2*EXP(- R$1 * ($B180*_c1+$C180*_c2+$D180*_c3+'Input spectra'!$Y179))</f>
        <v>1.7684317340592715E-2</v>
      </c>
      <c r="S180">
        <f>S$2*EXP(- S$1 * ($B180*_c1+$C180*_c2+$D180*_c3+'Input spectra'!$Y179))</f>
        <v>1.7466971060674564E-2</v>
      </c>
      <c r="T180">
        <f>T$2*EXP(- T$1 * ($B180*_c1+$C180*_c2+$D180*_c3+'Input spectra'!$Y179))</f>
        <v>1.725116150178458E-2</v>
      </c>
      <c r="U180">
        <f>U$2*EXP(- U$1 * ($B180*_c1+$C180*_c2+$D180*_c3+'Input spectra'!$Y179))</f>
        <v>1.7036879490233716E-2</v>
      </c>
      <c r="V180">
        <f>V$2*EXP(- V$1 * ($B180*_c1+$C180*_c2+$D180*_c3+'Input spectra'!$Y179))</f>
        <v>1.6824115902712822E-2</v>
      </c>
      <c r="W180">
        <f>W$2*EXP(- W$1 * ($B180*_c1+$C180*_c2+$D180*_c3+'Input spectra'!$Y179))</f>
        <v>1.6612861666029443E-2</v>
      </c>
      <c r="X180">
        <f>X$2*EXP(- X$1 * ($B180*_c1+$C180*_c2+$D180*_c3+'Input spectra'!$Y179))</f>
        <v>1.6403107756845912E-2</v>
      </c>
      <c r="Y180">
        <f>Y$2*EXP(- Y$1 * ($B180*_c1+$C180*_c2+$D180*_c3+'Input spectra'!$Y179))</f>
        <v>1.6194845201418791E-2</v>
      </c>
      <c r="Z180">
        <f>Z$2*EXP(- Z$1 * ($B180*_c1+$C180*_c2+$D180*_c3+'Input spectra'!$Y179))</f>
        <v>1.598806507533963E-2</v>
      </c>
      <c r="AA180">
        <f>AA$2*EXP(- AA$1 * ($B180*_c1+$C180*_c2+$D180*_c3+'Input spectra'!$Y179))</f>
        <v>1.5782758503277018E-2</v>
      </c>
      <c r="AB180">
        <f>AB$2*EXP(- AB$1 * ($B180*_c1+$C180*_c2+$D180*_c3+'Input spectra'!$Y179))</f>
        <v>1.557891665871996E-2</v>
      </c>
      <c r="AC180">
        <f>AC$2*EXP(- AC$1 * ($B180*_c1+$C180*_c2+$D180*_c3+'Input spectra'!$Y179))</f>
        <v>1.5376530763722536E-2</v>
      </c>
      <c r="AD180">
        <f>AD$2*EXP(- AD$1 * ($B180*_c1+$C180*_c2+$D180*_c3+'Input spectra'!$Y179))</f>
        <v>1.5175592088649865E-2</v>
      </c>
      <c r="AE180">
        <f>AE$2*EXP(- AE$1 * ($B180*_c1+$C180*_c2+$D180*_c3+'Input spectra'!$Y179))</f>
        <v>1.4976091951925329E-2</v>
      </c>
      <c r="AF180">
        <f>AF$2*EXP(- AF$1 * ($B180*_c1+$C180*_c2+$D180*_c3+'Input spectra'!$Y179))</f>
        <v>1.4778021719779117E-2</v>
      </c>
      <c r="AG180">
        <f>AG$2*EXP(- AG$1 * ($B180*_c1+$C180*_c2+$D180*_c3+'Input spectra'!$Y179))</f>
        <v>1.4581372805998005E-2</v>
      </c>
      <c r="AH180">
        <f>AH$2*EXP(- AH$1 * ($B180*_c1+$C180*_c2+$D180*_c3+'Input spectra'!$Y179))</f>
        <v>1.4386136671676404E-2</v>
      </c>
      <c r="AI180">
        <f>AI$2*EXP(- AI$1 * ($B180*_c1+$C180*_c2+$D180*_c3+'Input spectra'!$Y179))</f>
        <v>1.4192304824968702E-2</v>
      </c>
      <c r="AJ180">
        <f>AJ$2*EXP(- AJ$1 * ($B180*_c1+$C180*_c2+$D180*_c3+'Input spectra'!$Y179))</f>
        <v>1.3999868820842818E-2</v>
      </c>
      <c r="AK180">
        <f>AK$2*EXP(- AK$1 * ($B180*_c1+$C180*_c2+$D180*_c3+'Input spectra'!$Y179))</f>
        <v>1.3808820260835032E-2</v>
      </c>
      <c r="AL180">
        <f>AL$2*EXP(- AL$1 * ($B180*_c1+$C180*_c2+$D180*_c3+'Input spectra'!$Y179))</f>
        <v>1.3619150792806031E-2</v>
      </c>
      <c r="AM180">
        <f>AM$2*EXP(- AM$1 * ($B180*_c1+$C180*_c2+$D180*_c3+'Input spectra'!$Y179))</f>
        <v>1.3430852110698221E-2</v>
      </c>
      <c r="AN180">
        <f>AN$2*EXP(- AN$1 * ($B180*_c1+$C180*_c2+$D180*_c3+'Input spectra'!$Y179))</f>
        <v>1.3243915954294255E-2</v>
      </c>
      <c r="AO180">
        <f>AO$2*EXP(- AO$1 * ($B180*_c1+$C180*_c2+$D180*_c3+'Input spectra'!$Y179))</f>
        <v>1.3058334108976747E-2</v>
      </c>
      <c r="AP180">
        <f>AP$2*EXP(- AP$1 * ($B180*_c1+$C180*_c2+$D180*_c3+'Input spectra'!$Y179))</f>
        <v>1.2874098405489288E-2</v>
      </c>
      <c r="AQ180">
        <f>AQ$2*EXP(- AQ$1 * ($B180*_c1+$C180*_c2+$D180*_c3+'Input spectra'!$Y179))</f>
        <v>1.269120071969858E-2</v>
      </c>
      <c r="AR180">
        <f>AR$2*EXP(- AR$1 * ($B180*_c1+$C180*_c2+$D180*_c3+'Input spectra'!$Y179))</f>
        <v>1.2509632972357831E-2</v>
      </c>
      <c r="AS180">
        <f>AS$2*EXP(- AS$1 * ($B180*_c1+$C180*_c2+$D180*_c3+'Input spectra'!$Y179))</f>
        <v>1.2329387128871336E-2</v>
      </c>
      <c r="AT180">
        <f>AT$2*EXP(- AT$1 * ($B180*_c1+$C180*_c2+$D180*_c3+'Input spectra'!$Y179))</f>
        <v>1.2150455199060257E-2</v>
      </c>
      <c r="AU180">
        <f>AU$2*EXP(- AU$1 * ($B180*_c1+$C180*_c2+$D180*_c3+'Input spectra'!$Y179))</f>
        <v>1.1972829236929555E-2</v>
      </c>
      <c r="AV180">
        <f>AV$2*EXP(- AV$1 * ($B180*_c1+$C180*_c2+$D180*_c3+'Input spectra'!$Y179))</f>
        <v>1.1796501340436166E-2</v>
      </c>
      <c r="AW180">
        <f>AW$2*EXP(- AW$1 * ($B180*_c1+$C180*_c2+$D180*_c3+'Input spectra'!$Y179))</f>
        <v>1.1621463651258294E-2</v>
      </c>
      <c r="AX180">
        <f>AX$2*EXP(- AX$1 * ($B180*_c1+$C180*_c2+$D180*_c3+'Input spectra'!$Y179))</f>
        <v>1.14477083545659E-2</v>
      </c>
      <c r="AY180">
        <f>AY$2*EXP(- AY$1 * ($B180*_c1+$C180*_c2+$D180*_c3+'Input spectra'!$Y179))</f>
        <v>1.0178110015406196E-2</v>
      </c>
      <c r="AZ180">
        <f>AZ$2*EXP(- AZ$1 * ($B180*_c1+$C180*_c2+$D180*_c3+'Input spectra'!$Y179))</f>
        <v>8.6985309230688743E-3</v>
      </c>
      <c r="BA180">
        <f>BA$2*EXP(- BA$1 * ($B180*_c1+$C180*_c2+$D180*_c3+'Input spectra'!$Y179))</f>
        <v>7.8317666259647319E-3</v>
      </c>
      <c r="BB180">
        <f>BB$2*EXP(- BB$1 * ($B180*_c1+$C180*_c2+$D180*_c3+'Input spectra'!$Y179))</f>
        <v>7.1753873573868494E-3</v>
      </c>
      <c r="BC180">
        <f>BC$2*EXP(- BC$1 * ($B180*_c1+$C180*_c2+$D180*_c3+'Input spectra'!$Y179))</f>
        <v>6.6391426147519427E-3</v>
      </c>
      <c r="BD180">
        <f>BD$2*EXP(- BD$1 * ($B180*_c1+$C180*_c2+$D180*_c3+'Input spectra'!$Y179))</f>
        <v>6.1839237187259546E-3</v>
      </c>
      <c r="BE180">
        <f>BE$2*EXP(- BE$1 * ($B180*_c1+$C180*_c2+$D180*_c3+'Input spectra'!$Y179))</f>
        <v>5.7883076416164114E-3</v>
      </c>
      <c r="BF180">
        <f>BF$2*EXP(- BF$1 * ($B180*_c1+$C180*_c2+$D180*_c3+'Input spectra'!$Y179))</f>
        <v>5.438942911237375E-3</v>
      </c>
      <c r="BG180">
        <f>BG$2*EXP(- BG$1 * ($B180*_c1+$C180*_c2+$D180*_c3+'Input spectra'!$Y179))</f>
        <v>5.1267917204481659E-3</v>
      </c>
      <c r="BH180">
        <f>BH$2*EXP(- BH$1 * ($B180*_c1+$C180*_c2+$D180*_c3+'Input spectra'!$Y179))</f>
        <v>4.8453739585603535E-3</v>
      </c>
      <c r="BI180">
        <f>BI$2*EXP(- BI$1 * ($B180*_c1+$C180*_c2+$D180*_c3+'Input spectra'!$Y179))</f>
        <v>4.5898425991508854E-3</v>
      </c>
      <c r="BJ180">
        <f>BJ$2*EXP(- BJ$1 * ($B180*_c1+$C180*_c2+$D180*_c3+'Input spectra'!$Y179))</f>
        <v>4.3564529254648144E-3</v>
      </c>
      <c r="BK180">
        <f>BK$2*EXP(- BK$1 * ($B180*_c1+$C180*_c2+$D180*_c3+'Input spectra'!$Y179))</f>
        <v>4.1422371578020509E-3</v>
      </c>
      <c r="BL180">
        <f>BL$2*EXP(- BL$1 * ($B180*_c1+$C180*_c2+$D180*_c3+'Input spectra'!$Y179))</f>
        <v>3.9447944037670568E-3</v>
      </c>
      <c r="BM180">
        <f>BM$2*EXP(- BM$1 * ($B180*_c1+$C180*_c2+$D180*_c3+'Input spectra'!$Y179))</f>
        <v>3.7621492603772348E-3</v>
      </c>
      <c r="BN180">
        <f>BN$2*EXP(- BN$1 * ($B180*_c1+$C180*_c2+$D180*_c3+'Input spectra'!$Y179))</f>
        <v>3.5926532818279316E-3</v>
      </c>
      <c r="BO180">
        <f>BO$2*EXP(- BO$1 * ($B180*_c1+$C180*_c2+$D180*_c3+'Input spectra'!$Y179))</f>
        <v>3.4349142955229259E-3</v>
      </c>
      <c r="BP180">
        <f>BP$2*EXP(- BP$1 * ($B180*_c1+$C180*_c2+$D180*_c3+'Input spectra'!$Y179))</f>
        <v>3.2877444271705719E-3</v>
      </c>
      <c r="BQ180">
        <f>BQ$2*EXP(- BQ$1 * ($B180*_c1+$C180*_c2+$D180*_c3+'Input spectra'!$Y179))</f>
        <v>3.1501210613781886E-3</v>
      </c>
      <c r="BR180">
        <f>BR$2*EXP(- BR$1 * ($B180*_c1+$C180*_c2+$D180*_c3+'Input spectra'!$Y179))</f>
        <v>3.0211569712558701E-3</v>
      </c>
      <c r="BS180">
        <f>BS$2*EXP(- BS$1 * ($B180*_c1+$C180*_c2+$D180*_c3+'Input spectra'!$Y179))</f>
        <v>2.9000770902382713E-3</v>
      </c>
      <c r="BT180">
        <f>BT$2*EXP(- BT$1 * ($B180*_c1+$C180*_c2+$D180*_c3+'Input spectra'!$Y179))</f>
        <v>2.7862001888751876E-3</v>
      </c>
      <c r="BU180">
        <f>BU$2*EXP(- BU$1 * ($B180*_c1+$C180*_c2+$D180*_c3+'Input spectra'!$Y179))</f>
        <v>2.6789242359412527E-3</v>
      </c>
      <c r="BV180">
        <f>BV$2*EXP(- BV$1 * ($B180*_c1+$C180*_c2+$D180*_c3+'Input spectra'!$Y179))</f>
        <v>2.5777145694219541E-3</v>
      </c>
      <c r="BW180">
        <f>BW$2*EXP(- BW$1 * ($B180*_c1+$C180*_c2+$D180*_c3+'Input spectra'!$Y179))</f>
        <v>2.482094239969966E-3</v>
      </c>
      <c r="BX180">
        <f>BX$2*EXP(- BX$1 * ($B180*_c1+$C180*_c2+$D180*_c3+'Input spectra'!$Y179))</f>
        <v>2.3916360548727608E-3</v>
      </c>
      <c r="BY180">
        <f>BY$2*EXP(- BY$1 * ($B180*_c1+$C180*_c2+$D180*_c3+'Input spectra'!$Y179))</f>
        <v>2.305955968079676E-3</v>
      </c>
      <c r="BZ180">
        <f>BZ$2*EXP(- BZ$1 * ($B180*_c1+$C180*_c2+$D180*_c3+'Input spectra'!$Y179))</f>
        <v>2.224707546625702E-3</v>
      </c>
      <c r="CA180">
        <f>CA$2*EXP(- CA$1 * ($B180*_c1+$C180*_c2+$D180*_c3+'Input spectra'!$Y179))</f>
        <v>2.147577305860111E-3</v>
      </c>
      <c r="CB180">
        <f>CB$2*EXP(- CB$1 * ($B180*_c1+$C180*_c2+$D180*_c3+'Input spectra'!$Y179))</f>
        <v>2.0742807519325071E-3</v>
      </c>
      <c r="CC180">
        <f>CC$2*EXP(- CC$1 * ($B180*_c1+$C180*_c2+$D180*_c3+'Input spectra'!$Y179))</f>
        <v>2.0045590045628921E-3</v>
      </c>
      <c r="CD180">
        <f>CD$2*EXP(- CD$1 * ($B180*_c1+$C180*_c2+$D180*_c3+'Input spectra'!$Y179))</f>
        <v>1.9381758993760993E-3</v>
      </c>
      <c r="CE180">
        <f>CE$2*EXP(- CE$1 * ($B180*_c1+$C180*_c2+$D180*_c3+'Input spectra'!$Y179))</f>
        <v>1.8749154892246434E-3</v>
      </c>
      <c r="CF180">
        <f>CF$2*EXP(- CF$1 * ($B180*_c1+$C180*_c2+$D180*_c3+'Input spectra'!$Y179))</f>
        <v>1.8145798795290815E-3</v>
      </c>
      <c r="CG180">
        <f>CG$2*EXP(- CG$1 * ($B180*_c1+$C180*_c2+$D180*_c3+'Input spectra'!$Y179))</f>
        <v>1.7569873448626157E-3</v>
      </c>
      <c r="CH180">
        <f>CH$2*EXP(- CH$1 * ($B180*_c1+$C180*_c2+$D180*_c3+'Input spectra'!$Y179))</f>
        <v>1.7019706836207309E-3</v>
      </c>
      <c r="CI180">
        <f>CI$2*EXP(- CI$1 * ($B180*_c1+$C180*_c2+$D180*_c3+'Input spectra'!$Y179))</f>
        <v>1.6493757752536428E-3</v>
      </c>
      <c r="CJ180">
        <f>CJ$2*EXP(- CJ$1 * ($B180*_c1+$C180*_c2+$D180*_c3+'Input spectra'!$Y179))</f>
        <v>1.5990603106500847E-3</v>
      </c>
      <c r="CK180">
        <f>CK$2*EXP(- CK$1 * ($B180*_c1+$C180*_c2+$D180*_c3+'Input spectra'!$Y179))</f>
        <v>1.5508926711841134E-3</v>
      </c>
      <c r="CL180">
        <f>CL$2*EXP(- CL$1 * ($B180*_c1+$C180*_c2+$D180*_c3+'Input spectra'!$Y179))</f>
        <v>1.5047509359283956E-3</v>
      </c>
      <c r="CM180">
        <f>CM$2*EXP(- CM$1 * ($B180*_c1+$C180*_c2+$D180*_c3+'Input spectra'!$Y179))</f>
        <v>1.4605219997937053E-3</v>
      </c>
      <c r="CN180">
        <f>CN$2*EXP(- CN$1 * ($B180*_c1+$C180*_c2+$D180*_c3+'Input spectra'!$Y179))</f>
        <v>1.4181007880257645E-3</v>
      </c>
      <c r="CO180">
        <f>CO$2*EXP(- CO$1 * ($B180*_c1+$C180*_c2+$D180*_c3+'Input spectra'!$Y179))</f>
        <v>1.3773895546939096E-3</v>
      </c>
      <c r="CP180">
        <f>CP$2*EXP(- CP$1 * ($B180*_c1+$C180*_c2+$D180*_c3+'Input spectra'!$Y179))</f>
        <v>1.3382972546326474E-3</v>
      </c>
      <c r="CQ180">
        <f>CQ$2*EXP(- CQ$1 * ($B180*_c1+$C180*_c2+$D180*_c3+'Input spectra'!$Y179))</f>
        <v>1.3007389798186358E-3</v>
      </c>
      <c r="CR180">
        <f>CR$2*EXP(- CR$1 * ($B180*_c1+$C180*_c2+$D180*_c3+'Input spectra'!$Y179))</f>
        <v>1.2646354524387914E-3</v>
      </c>
      <c r="CS180">
        <f>CS$2*EXP(- CS$1 * ($B180*_c1+$C180*_c2+$D180*_c3+'Input spectra'!$Y179))</f>
        <v>8.1433889325510775E-4</v>
      </c>
      <c r="CT180">
        <f>CT$2*EXP(- CT$1 * ($B180*_c1+$C180*_c2+$D180*_c3+'Input spectra'!$Y179))</f>
        <v>5.2900377444524351E-4</v>
      </c>
      <c r="CU180">
        <f>CU$2*EXP(- CU$1 * ($B180*_c1+$C180*_c2+$D180*_c3+'Input spectra'!$Y179))</f>
        <v>3.6640947602518926E-4</v>
      </c>
      <c r="CV180">
        <f>CV$2*EXP(- CV$1 * ($B180*_c1+$C180*_c2+$D180*_c3+'Input spectra'!$Y179))</f>
        <v>2.5493359107588723E-4</v>
      </c>
      <c r="CW180">
        <f>CW$2*EXP(- CW$1 * ($B180*_c1+$C180*_c2+$D180*_c3+'Input spectra'!$Y179))</f>
        <v>1.7409602573012918E-4</v>
      </c>
      <c r="CX180">
        <f>CX$2*EXP(- CX$1 * ($B180*_c1+$C180*_c2+$D180*_c3+'Input spectra'!$Y179))</f>
        <v>1.1445893584725904E-4</v>
      </c>
      <c r="CY180">
        <f>CY$2*EXP(- CY$1 * ($B180*_c1+$C180*_c2+$D180*_c3+'Input spectra'!$Y179))</f>
        <v>7.069658341045073E-5</v>
      </c>
      <c r="CZ180">
        <f>CZ$2*EXP(- CZ$1 * ($B180*_c1+$C180*_c2+$D180*_c3+'Input spectra'!$Y179))</f>
        <v>3.9428755699908618E-5</v>
      </c>
      <c r="DA180">
        <f>DA$2*EXP(- DA$1 * ($B180*_c1+$C180*_c2+$D180*_c3+'Input spectra'!$Y179))</f>
        <v>1.8336631772818107E-5</v>
      </c>
      <c r="DB180">
        <f>DB$2*EXP(- DB$1 * ($B180*_c1+$C180*_c2+$D180*_c3+'Input spectra'!$Y179))</f>
        <v>5.7388562568597452E-6</v>
      </c>
      <c r="DC180">
        <f>DC$2*EXP(- DC$1 * ($B180*_c1+$C180*_c2+$D180*_c3+'Input spectra'!$Y179))</f>
        <v>3.6459297012426168E-7</v>
      </c>
      <c r="DD180">
        <f>DD$2*EXP(- DD$1 * ($B180*_c1+$C180*_c2+$D180*_c3+'Input spectra'!$Y179))</f>
        <v>0</v>
      </c>
      <c r="DE180">
        <f>DE$2*EXP(- DE$1 * ($B180*_c1+$C180*_c2+$D180*_c3+'Input spectra'!$Y179))</f>
        <v>0</v>
      </c>
      <c r="DF180">
        <f>DF$2*EXP(- DF$1 * ($B180*_c1+$C180*_c2+$D180*_c3+'Input spectra'!$Y179))</f>
        <v>0</v>
      </c>
      <c r="DG180">
        <f>DG$2*EXP(- DG$1 * ($B180*_c1+$C180*_c2+$D180*_c3+'Input spectra'!$Y179))</f>
        <v>0</v>
      </c>
      <c r="DH180">
        <f>DH$2*EXP(- DH$1 * ($B180*_c1+$C180*_c2+$D180*_c3+'Input spectra'!$Y179))</f>
        <v>0</v>
      </c>
      <c r="DI180">
        <f>DI$2*EXP(- DI$1 * ($B180*_c1+$C180*_c2+$D180*_c3+'Input spectra'!$Y179))</f>
        <v>0</v>
      </c>
      <c r="DJ180">
        <f>DJ$2*EXP(- DJ$1 * ($B180*_c1+$C180*_c2+$D180*_c3+'Input spectra'!$Y179))</f>
        <v>0</v>
      </c>
      <c r="DK180">
        <f>DK$2*EXP(- DK$1 * ($B180*_c1+$C180*_c2+$D180*_c3+'Input spectra'!$Y179))</f>
        <v>0</v>
      </c>
      <c r="DL180">
        <f>DL$2*EXP(- DL$1 * ($B180*_c1+$C180*_c2+$D180*_c3+'Input spectra'!$Y179))</f>
        <v>0</v>
      </c>
      <c r="DM180">
        <f>DM$2*EXP(- DM$1 * ($B180*_c1+$C180*_c2+$D180*_c3+'Input spectra'!$Y179))</f>
        <v>0</v>
      </c>
      <c r="DN180">
        <f>DN$2*EXP(- DN$1 * ($B180*_c1+$C180*_c2+$D180*_c3+'Input spectra'!$Y179))</f>
        <v>0</v>
      </c>
      <c r="DO180">
        <f>DO$2*EXP(- DO$1 * ($B180*_c1+$C180*_c2+$D180*_c3+'Input spectra'!$Y179))</f>
        <v>0</v>
      </c>
      <c r="DP180">
        <f>DP$2*EXP(- DP$1 * ($B180*_c1+$C180*_c2+$D180*_c3+'Input spectra'!$Y179))</f>
        <v>0</v>
      </c>
      <c r="DQ180">
        <f>DQ$2*EXP(- DQ$1 * ($B180*_c1+$C180*_c2+$D180*_c3+'Input spectra'!$Y179))</f>
        <v>0</v>
      </c>
      <c r="DR180">
        <f>DR$2*EXP(- DR$1 * ($B180*_c1+$C180*_c2+$D180*_c3+'Input spectra'!$Y179))</f>
        <v>0</v>
      </c>
      <c r="DS180">
        <f>DS$2*EXP(- DS$1 * ($B180*_c1+$C180*_c2+$D180*_c3+'Input spectra'!$Y179))</f>
        <v>0</v>
      </c>
      <c r="DT180">
        <f>DT$2*EXP(- DT$1 * ($B180*_c1+$C180*_c2+$D180*_c3+'Input spectra'!$Y179))</f>
        <v>0</v>
      </c>
      <c r="DU180">
        <f>DU$2*EXP(- DU$1 * ($B180*_c1+$C180*_c2+$D180*_c3+'Input spectra'!$Y179))</f>
        <v>0</v>
      </c>
      <c r="DV180">
        <f>DV$2*EXP(- DV$1 * ($B180*_c1+$C180*_c2+$D180*_c3+'Input spectra'!$Y179))</f>
        <v>0</v>
      </c>
      <c r="DW180">
        <f>DW$2*EXP(- DW$1 * ($B180*_c1+$C180*_c2+$D180*_c3+'Input spectra'!$Y179))</f>
        <v>0</v>
      </c>
      <c r="DX180">
        <f>DX$2*EXP(- DX$1 * ($B180*_c1+$C180*_c2+$D180*_c3+'Input spectra'!$Y179))</f>
        <v>0</v>
      </c>
      <c r="DY180">
        <f>DY$2*EXP(- DY$1 * ($B180*_c1+$C180*_c2+$D180*_c3+'Input spectra'!$Y179))</f>
        <v>0</v>
      </c>
      <c r="DZ180">
        <f>DZ$2*EXP(- DZ$1 * ($B180*_c1+$C180*_c2+$D180*_c3+'Input spectra'!$Y179))</f>
        <v>0</v>
      </c>
      <c r="EA180">
        <f>EA$2*EXP(- EA$1 * ($B180*_c1+$C180*_c2+$D180*_c3+'Input spectra'!$Y179))</f>
        <v>0</v>
      </c>
      <c r="EB180">
        <f>EB$2*EXP(- EB$1 * ($B180*_c1+$C180*_c2+$D180*_c3+'Input spectra'!$Y179))</f>
        <v>0</v>
      </c>
      <c r="EC180">
        <f>EC$2*EXP(- EC$1 * ($B180*_c1+$C180*_c2+$D180*_c3+'Input spectra'!$Y179))</f>
        <v>0</v>
      </c>
      <c r="ED180">
        <f>ED$2*EXP(- ED$1 * ($B180*_c1+$C180*_c2+$D180*_c3+'Input spectra'!$Y179))</f>
        <v>0</v>
      </c>
      <c r="EE180">
        <f>EE$2*EXP(- EE$1 * ($B180*_c1+$C180*_c2+$D180*_c3+'Input spectra'!$Y179))</f>
        <v>0</v>
      </c>
      <c r="EF180">
        <f>EF$2*EXP(- EF$1 * ($B180*_c1+$C180*_c2+$D180*_c3+'Input spectra'!$Y179))</f>
        <v>0</v>
      </c>
      <c r="EG180">
        <f>EG$2*EXP(- EG$1 * ($B180*_c1+$C180*_c2+$D180*_c3+'Input spectra'!$Y179))</f>
        <v>0</v>
      </c>
      <c r="EH180">
        <f>EH$2*EXP(- EH$1 * ($B180*_c1+$C180*_c2+$D180*_c3+'Input spectra'!$Y179))</f>
        <v>0</v>
      </c>
      <c r="EI180">
        <f>EI$2*EXP(- EI$1 * ($B180*_c1+$C180*_c2+$D180*_c3+'Input spectra'!$Y179))</f>
        <v>0</v>
      </c>
      <c r="EJ180">
        <f>EJ$2*EXP(- EJ$1 * ($B180*_c1+$C180*_c2+$D180*_c3+'Input spectra'!$Y179))</f>
        <v>0</v>
      </c>
      <c r="EK180">
        <f>EK$2*EXP(- EK$1 * ($B180*_c1+$C180*_c2+$D180*_c3+'Input spectra'!$Y179))</f>
        <v>0</v>
      </c>
      <c r="EL180">
        <f>EL$2*EXP(- EL$1 * ($B180*_c1+$C180*_c2+$D180*_c3+'Input spectra'!$Y179))</f>
        <v>0</v>
      </c>
      <c r="EM180">
        <f>EM$2*EXP(- EM$1 * ($B180*_c1+$C180*_c2+$D180*_c3+'Input spectra'!$Y179))</f>
        <v>0</v>
      </c>
      <c r="EN180">
        <f>EN$2*EXP(- EN$1 * ($B180*_c1+$C180*_c2+$D180*_c3+'Input spectra'!$Y179))</f>
        <v>0</v>
      </c>
      <c r="EO180">
        <f>EO$2*EXP(- EO$1 * ($B180*_c1+$C180*_c2+$D180*_c3+'Input spectra'!$Y179))</f>
        <v>0</v>
      </c>
      <c r="EP180">
        <f>EP$2*EXP(- EP$1 * ($B180*_c1+$C180*_c2+$D180*_c3+'Input spectra'!$Y179))</f>
        <v>0</v>
      </c>
      <c r="EQ180">
        <f>EQ$2*EXP(- EQ$1 * ($B180*_c1+$C180*_c2+$D180*_c3+'Input spectra'!$Y179))</f>
        <v>0</v>
      </c>
      <c r="ER180">
        <f>ER$2*EXP(- ER$1 * ($B180*_c1+$C180*_c2+$D180*_c3+'Input spectra'!$Y179))</f>
        <v>0</v>
      </c>
      <c r="ES180">
        <f>ES$2*EXP(- ES$1 * ($B180*_c1+$C180*_c2+$D180*_c3+'Input spectra'!$Y179))</f>
        <v>0</v>
      </c>
      <c r="ET180">
        <f>ET$2*EXP(- ET$1 * ($B180*_c1+$C180*_c2+$D180*_c3+'Input spectra'!$Y179))</f>
        <v>0</v>
      </c>
      <c r="EU180">
        <f>EU$2*EXP(- EU$1 * ($B180*_c1+$C180*_c2+$D180*_c3+'Input spectra'!$Y179))</f>
        <v>0</v>
      </c>
      <c r="EV180">
        <f>EV$2*EXP(- EV$1 * ($B180*_c1+$C180*_c2+$D180*_c3+'Input spectra'!$Y179))</f>
        <v>0</v>
      </c>
      <c r="EW180">
        <f>EW$2*EXP(- EW$1 * ($B180*_c1+$C180*_c2+$D180*_c3+'Input spectra'!$Y179))</f>
        <v>0</v>
      </c>
      <c r="EX180">
        <f>EX$2*EXP(- EX$1 * ($B180*_c1+$C180*_c2+$D180*_c3+'Input spectra'!$Y179))</f>
        <v>0</v>
      </c>
      <c r="EY180">
        <f>EY$2*EXP(- EY$1 * ($B180*_c1+$C180*_c2+$D180*_c3+'Input spectra'!$Y179))</f>
        <v>0</v>
      </c>
      <c r="FA180">
        <f t="shared" si="2"/>
        <v>0.88493539779150798</v>
      </c>
      <c r="FD180">
        <f>(1-EXP(-($B180*_c1+$C180*_c2+$D180*_c3+'Input spectra'!$Y179)*_t))/2</f>
        <v>1.0610406279226381E-2</v>
      </c>
      <c r="FE180">
        <f>LN(1-FD180)/(-($B180*_c1+$C180*_c2+$D180*_c3+'Input spectra'!$Y179))</f>
        <v>0.24865945001110248</v>
      </c>
    </row>
    <row r="181" spans="1:161" x14ac:dyDescent="0.25">
      <c r="A181">
        <v>1170</v>
      </c>
      <c r="B181">
        <f>'Input spectra'!B180</f>
        <v>0</v>
      </c>
      <c r="C181">
        <f>'Input spectra'!D180</f>
        <v>0</v>
      </c>
      <c r="D181">
        <f>'Input spectra'!F180</f>
        <v>0</v>
      </c>
      <c r="E181">
        <f>E$2*EXP(- E$1 * ($B181*_c1+$C181*_c2+$D181*_c3+'Input spectra'!$Y180))</f>
        <v>2.0653927966864227E-2</v>
      </c>
      <c r="F181">
        <f>F$2*EXP(- F$1 * ($B181*_c1+$C181*_c2+$D181*_c3+'Input spectra'!$Y180))</f>
        <v>2.0415853315953716E-2</v>
      </c>
      <c r="G181">
        <f>G$2*EXP(- G$1 * ($B181*_c1+$C181*_c2+$D181*_c3+'Input spectra'!$Y180))</f>
        <v>2.0179436867084764E-2</v>
      </c>
      <c r="H181">
        <f>H$2*EXP(- H$1 * ($B181*_c1+$C181*_c2+$D181*_c3+'Input spectra'!$Y180))</f>
        <v>1.9944668793049021E-2</v>
      </c>
      <c r="I181">
        <f>I$2*EXP(- I$1 * ($B181*_c1+$C181*_c2+$D181*_c3+'Input spectra'!$Y180))</f>
        <v>1.971153932035841E-2</v>
      </c>
      <c r="J181">
        <f>J$2*EXP(- J$1 * ($B181*_c1+$C181*_c2+$D181*_c3+'Input spectra'!$Y180))</f>
        <v>1.9480038728965407E-2</v>
      </c>
      <c r="K181">
        <f>K$2*EXP(- K$1 * ($B181*_c1+$C181*_c2+$D181*_c3+'Input spectra'!$Y180))</f>
        <v>1.9250157351984761E-2</v>
      </c>
      <c r="L181">
        <f>L$2*EXP(- L$1 * ($B181*_c1+$C181*_c2+$D181*_c3+'Input spectra'!$Y180))</f>
        <v>1.9021885575416526E-2</v>
      </c>
      <c r="M181">
        <f>M$2*EXP(- M$1 * ($B181*_c1+$C181*_c2+$D181*_c3+'Input spectra'!$Y180))</f>
        <v>1.8795213837870615E-2</v>
      </c>
      <c r="N181">
        <f>N$2*EXP(- N$1 * ($B181*_c1+$C181*_c2+$D181*_c3+'Input spectra'!$Y180))</f>
        <v>1.8570132630292637E-2</v>
      </c>
      <c r="O181">
        <f>O$2*EXP(- O$1 * ($B181*_c1+$C181*_c2+$D181*_c3+'Input spectra'!$Y180))</f>
        <v>1.8346632495691174E-2</v>
      </c>
      <c r="P181">
        <f>P$2*EXP(- P$1 * ($B181*_c1+$C181*_c2+$D181*_c3+'Input spectra'!$Y180))</f>
        <v>1.8124704028866404E-2</v>
      </c>
      <c r="Q181">
        <f>Q$2*EXP(- Q$1 * ($B181*_c1+$C181*_c2+$D181*_c3+'Input spectra'!$Y180))</f>
        <v>1.7904337876140129E-2</v>
      </c>
      <c r="R181">
        <f>R$2*EXP(- R$1 * ($B181*_c1+$C181*_c2+$D181*_c3+'Input spectra'!$Y180))</f>
        <v>1.768552473508711E-2</v>
      </c>
      <c r="S181">
        <f>S$2*EXP(- S$1 * ($B181*_c1+$C181*_c2+$D181*_c3+'Input spectra'!$Y180))</f>
        <v>1.7468255354267815E-2</v>
      </c>
      <c r="T181">
        <f>T$2*EXP(- T$1 * ($B181*_c1+$C181*_c2+$D181*_c3+'Input spectra'!$Y180))</f>
        <v>1.7252520532962477E-2</v>
      </c>
      <c r="U181">
        <f>U$2*EXP(- U$1 * ($B181*_c1+$C181*_c2+$D181*_c3+'Input spectra'!$Y180))</f>
        <v>1.7038311120906511E-2</v>
      </c>
      <c r="V181">
        <f>V$2*EXP(- V$1 * ($B181*_c1+$C181*_c2+$D181*_c3+'Input spectra'!$Y180))</f>
        <v>1.6825618018027257E-2</v>
      </c>
      <c r="W181">
        <f>W$2*EXP(- W$1 * ($B181*_c1+$C181*_c2+$D181*_c3+'Input spectra'!$Y180))</f>
        <v>1.661443217418206E-2</v>
      </c>
      <c r="X181">
        <f>X$2*EXP(- X$1 * ($B181*_c1+$C181*_c2+$D181*_c3+'Input spectra'!$Y180))</f>
        <v>1.6404744588897669E-2</v>
      </c>
      <c r="Y181">
        <f>Y$2*EXP(- Y$1 * ($B181*_c1+$C181*_c2+$D181*_c3+'Input spectra'!$Y180))</f>
        <v>1.6196546311110949E-2</v>
      </c>
      <c r="Z181">
        <f>Z$2*EXP(- Z$1 * ($B181*_c1+$C181*_c2+$D181*_c3+'Input spectra'!$Y180))</f>
        <v>1.5989828438910902E-2</v>
      </c>
      <c r="AA181">
        <f>AA$2*EXP(- AA$1 * ($B181*_c1+$C181*_c2+$D181*_c3+'Input spectra'!$Y180))</f>
        <v>1.5784582119282006E-2</v>
      </c>
      <c r="AB181">
        <f>AB$2*EXP(- AB$1 * ($B181*_c1+$C181*_c2+$D181*_c3+'Input spectra'!$Y180))</f>
        <v>1.558079854784882E-2</v>
      </c>
      <c r="AC181">
        <f>AC$2*EXP(- AC$1 * ($B181*_c1+$C181*_c2+$D181*_c3+'Input spectra'!$Y180))</f>
        <v>1.5378468968621906E-2</v>
      </c>
      <c r="AD181">
        <f>AD$2*EXP(- AD$1 * ($B181*_c1+$C181*_c2+$D181*_c3+'Input spectra'!$Y180))</f>
        <v>1.5177584673745028E-2</v>
      </c>
      <c r="AE181">
        <f>AE$2*EXP(- AE$1 * ($B181*_c1+$C181*_c2+$D181*_c3+'Input spectra'!$Y180))</f>
        <v>1.4978137003243613E-2</v>
      </c>
      <c r="AF181">
        <f>AF$2*EXP(- AF$1 * ($B181*_c1+$C181*_c2+$D181*_c3+'Input spectra'!$Y180))</f>
        <v>1.4780117344774508E-2</v>
      </c>
      <c r="AG181">
        <f>AG$2*EXP(- AG$1 * ($B181*_c1+$C181*_c2+$D181*_c3+'Input spectra'!$Y180))</f>
        <v>1.4583517133376992E-2</v>
      </c>
      <c r="AH181">
        <f>AH$2*EXP(- AH$1 * ($B181*_c1+$C181*_c2+$D181*_c3+'Input spectra'!$Y180))</f>
        <v>1.438832785122502E-2</v>
      </c>
      <c r="AI181">
        <f>AI$2*EXP(- AI$1 * ($B181*_c1+$C181*_c2+$D181*_c3+'Input spectra'!$Y180))</f>
        <v>1.4194541027380769E-2</v>
      </c>
      <c r="AJ181">
        <f>AJ$2*EXP(- AJ$1 * ($B181*_c1+$C181*_c2+$D181*_c3+'Input spectra'!$Y180))</f>
        <v>1.4002148237549385E-2</v>
      </c>
      <c r="AK181">
        <f>AK$2*EXP(- AK$1 * ($B181*_c1+$C181*_c2+$D181*_c3+'Input spectra'!$Y180))</f>
        <v>1.3811141103835006E-2</v>
      </c>
      <c r="AL181">
        <f>AL$2*EXP(- AL$1 * ($B181*_c1+$C181*_c2+$D181*_c3+'Input spectra'!$Y180))</f>
        <v>1.3621511294497972E-2</v>
      </c>
      <c r="AM181">
        <f>AM$2*EXP(- AM$1 * ($B181*_c1+$C181*_c2+$D181*_c3+'Input spectra'!$Y180))</f>
        <v>1.3433250523713332E-2</v>
      </c>
      <c r="AN181">
        <f>AN$2*EXP(- AN$1 * ($B181*_c1+$C181*_c2+$D181*_c3+'Input spectra'!$Y180))</f>
        <v>1.3246350551330503E-2</v>
      </c>
      <c r="AO181">
        <f>AO$2*EXP(- AO$1 * ($B181*_c1+$C181*_c2+$D181*_c3+'Input spectra'!$Y180))</f>
        <v>1.3060803182634171E-2</v>
      </c>
      <c r="AP181">
        <f>AP$2*EXP(- AP$1 * ($B181*_c1+$C181*_c2+$D181*_c3+'Input spectra'!$Y180))</f>
        <v>1.2876600268106431E-2</v>
      </c>
      <c r="AQ181">
        <f>AQ$2*EXP(- AQ$1 * ($B181*_c1+$C181*_c2+$D181*_c3+'Input spectra'!$Y180))</f>
        <v>1.2693733703190083E-2</v>
      </c>
      <c r="AR181">
        <f>AR$2*EXP(- AR$1 * ($B181*_c1+$C181*_c2+$D181*_c3+'Input spectra'!$Y180))</f>
        <v>1.251219542805315E-2</v>
      </c>
      <c r="AS181">
        <f>AS$2*EXP(- AS$1 * ($B181*_c1+$C181*_c2+$D181*_c3+'Input spectra'!$Y180))</f>
        <v>1.2331977427354592E-2</v>
      </c>
      <c r="AT181">
        <f>AT$2*EXP(- AT$1 * ($B181*_c1+$C181*_c2+$D181*_c3+'Input spectra'!$Y180))</f>
        <v>1.2153071730011192E-2</v>
      </c>
      <c r="AU181">
        <f>AU$2*EXP(- AU$1 * ($B181*_c1+$C181*_c2+$D181*_c3+'Input spectra'!$Y180))</f>
        <v>1.1975470408965622E-2</v>
      </c>
      <c r="AV181">
        <f>AV$2*EXP(- AV$1 * ($B181*_c1+$C181*_c2+$D181*_c3+'Input spectra'!$Y180))</f>
        <v>1.1799165580955716E-2</v>
      </c>
      <c r="AW181">
        <f>AW$2*EXP(- AW$1 * ($B181*_c1+$C181*_c2+$D181*_c3+'Input spectra'!$Y180))</f>
        <v>1.162414940628485E-2</v>
      </c>
      <c r="AX181">
        <f>AX$2*EXP(- AX$1 * ($B181*_c1+$C181*_c2+$D181*_c3+'Input spectra'!$Y180))</f>
        <v>1.1450414088593545E-2</v>
      </c>
      <c r="AY181">
        <f>AY$2*EXP(- AY$1 * ($B181*_c1+$C181*_c2+$D181*_c3+'Input spectra'!$Y180))</f>
        <v>1.0180569137807197E-2</v>
      </c>
      <c r="AZ181">
        <f>AZ$2*EXP(- AZ$1 * ($B181*_c1+$C181*_c2+$D181*_c3+'Input spectra'!$Y180))</f>
        <v>8.7006782594566314E-3</v>
      </c>
      <c r="BA181">
        <f>BA$2*EXP(- BA$1 * ($B181*_c1+$C181*_c2+$D181*_c3+'Input spectra'!$Y180))</f>
        <v>7.8337411318357072E-3</v>
      </c>
      <c r="BB181">
        <f>BB$2*EXP(- BB$1 * ($B181*_c1+$C181*_c2+$D181*_c3+'Input spectra'!$Y180))</f>
        <v>7.1772340730207971E-3</v>
      </c>
      <c r="BC181">
        <f>BC$2*EXP(- BC$1 * ($B181*_c1+$C181*_c2+$D181*_c3+'Input spectra'!$Y180))</f>
        <v>6.6408861941842446E-3</v>
      </c>
      <c r="BD181">
        <f>BD$2*EXP(- BD$1 * ($B181*_c1+$C181*_c2+$D181*_c3+'Input spectra'!$Y180))</f>
        <v>6.1855802329732453E-3</v>
      </c>
      <c r="BE181">
        <f>BE$2*EXP(- BE$1 * ($B181*_c1+$C181*_c2+$D181*_c3+'Input spectra'!$Y180))</f>
        <v>5.7898885873577596E-3</v>
      </c>
      <c r="BF181">
        <f>BF$2*EXP(- BF$1 * ($B181*_c1+$C181*_c2+$D181*_c3+'Input spectra'!$Y180))</f>
        <v>5.4404570076362173E-3</v>
      </c>
      <c r="BG181">
        <f>BG$2*EXP(- BG$1 * ($B181*_c1+$C181*_c2+$D181*_c3+'Input spectra'!$Y180))</f>
        <v>5.1282458521112436E-3</v>
      </c>
      <c r="BH181">
        <f>BH$2*EXP(- BH$1 * ($B181*_c1+$C181*_c2+$D181*_c3+'Input spectra'!$Y180))</f>
        <v>4.8467737245198698E-3</v>
      </c>
      <c r="BI181">
        <f>BI$2*EXP(- BI$1 * ($B181*_c1+$C181*_c2+$D181*_c3+'Input spectra'!$Y180))</f>
        <v>4.5911926570596819E-3</v>
      </c>
      <c r="BJ181">
        <f>BJ$2*EXP(- BJ$1 * ($B181*_c1+$C181*_c2+$D181*_c3+'Input spectra'!$Y180))</f>
        <v>4.3577572197745868E-3</v>
      </c>
      <c r="BK181">
        <f>BK$2*EXP(- BK$1 * ($B181*_c1+$C181*_c2+$D181*_c3+'Input spectra'!$Y180))</f>
        <v>4.1434990777703545E-3</v>
      </c>
      <c r="BL181">
        <f>BL$2*EXP(- BL$1 * ($B181*_c1+$C181*_c2+$D181*_c3+'Input spectra'!$Y180))</f>
        <v>3.9460168967764154E-3</v>
      </c>
      <c r="BM181">
        <f>BM$2*EXP(- BM$1 * ($B181*_c1+$C181*_c2+$D181*_c3+'Input spectra'!$Y180))</f>
        <v>3.763334915581716E-3</v>
      </c>
      <c r="BN181">
        <f>BN$2*EXP(- BN$1 * ($B181*_c1+$C181*_c2+$D181*_c3+'Input spectra'!$Y180))</f>
        <v>3.5938043934049682E-3</v>
      </c>
      <c r="BO181">
        <f>BO$2*EXP(- BO$1 * ($B181*_c1+$C181*_c2+$D181*_c3+'Input spectra'!$Y180))</f>
        <v>3.4360329114938529E-3</v>
      </c>
      <c r="BP181">
        <f>BP$2*EXP(- BP$1 * ($B181*_c1+$C181*_c2+$D181*_c3+'Input spectra'!$Y180))</f>
        <v>3.2888323877530829E-3</v>
      </c>
      <c r="BQ181">
        <f>BQ$2*EXP(- BQ$1 * ($B181*_c1+$C181*_c2+$D181*_c3+'Input spectra'!$Y180))</f>
        <v>3.1511800295810281E-3</v>
      </c>
      <c r="BR181">
        <f>BR$2*EXP(- BR$1 * ($B181*_c1+$C181*_c2+$D181*_c3+'Input spectra'!$Y180))</f>
        <v>3.0221884576157624E-3</v>
      </c>
      <c r="BS181">
        <f>BS$2*EXP(- BS$1 * ($B181*_c1+$C181*_c2+$D181*_c3+'Input spectra'!$Y180))</f>
        <v>2.9010824730602964E-3</v>
      </c>
      <c r="BT181">
        <f>BT$2*EXP(- BT$1 * ($B181*_c1+$C181*_c2+$D181*_c3+'Input spectra'!$Y180))</f>
        <v>2.7871807309706701E-3</v>
      </c>
      <c r="BU181">
        <f>BU$2*EXP(- BU$1 * ($B181*_c1+$C181*_c2+$D181*_c3+'Input spectra'!$Y180))</f>
        <v>2.679881098601605E-3</v>
      </c>
      <c r="BV181">
        <f>BV$2*EXP(- BV$1 * ($B181*_c1+$C181*_c2+$D181*_c3+'Input spectra'!$Y180))</f>
        <v>2.5786488241854679E-3</v>
      </c>
      <c r="BW181">
        <f>BW$2*EXP(- BW$1 * ($B181*_c1+$C181*_c2+$D181*_c3+'Input spectra'!$Y180))</f>
        <v>2.4830068786075043E-3</v>
      </c>
      <c r="BX181">
        <f>BX$2*EXP(- BX$1 * ($B181*_c1+$C181*_c2+$D181*_c3+'Input spectra'!$Y180))</f>
        <v>2.3925279979221774E-3</v>
      </c>
      <c r="BY181">
        <f>BY$2*EXP(- BY$1 * ($B181*_c1+$C181*_c2+$D181*_c3+'Input spectra'!$Y180))</f>
        <v>2.3068280721872708E-3</v>
      </c>
      <c r="BZ181">
        <f>BZ$2*EXP(- BZ$1 * ($B181*_c1+$C181*_c2+$D181*_c3+'Input spectra'!$Y180))</f>
        <v>2.2255606108991127E-3</v>
      </c>
      <c r="CA181">
        <f>CA$2*EXP(- CA$1 * ($B181*_c1+$C181*_c2+$D181*_c3+'Input spectra'!$Y180))</f>
        <v>2.1484120773959349E-3</v>
      </c>
      <c r="CB181">
        <f>CB$2*EXP(- CB$1 * ($B181*_c1+$C181*_c2+$D181*_c3+'Input spectra'!$Y180))</f>
        <v>2.0750979306502545E-3</v>
      </c>
      <c r="CC181">
        <f>CC$2*EXP(- CC$1 * ($B181*_c1+$C181*_c2+$D181*_c3+'Input spectra'!$Y180))</f>
        <v>2.0053592474521815E-3</v>
      </c>
      <c r="CD181">
        <f>CD$2*EXP(- CD$1 * ($B181*_c1+$C181*_c2+$D181*_c3+'Input spectra'!$Y180))</f>
        <v>1.9389598242446229E-3</v>
      </c>
      <c r="CE181">
        <f>CE$2*EXP(- CE$1 * ($B181*_c1+$C181*_c2+$D181*_c3+'Input spectra'!$Y180))</f>
        <v>1.8756836780190334E-3</v>
      </c>
      <c r="CF181">
        <f>CF$2*EXP(- CF$1 * ($B181*_c1+$C181*_c2+$D181*_c3+'Input spectra'!$Y180))</f>
        <v>1.8153328812885337E-3</v>
      </c>
      <c r="CG181">
        <f>CG$2*EXP(- CG$1 * ($B181*_c1+$C181*_c2+$D181*_c3+'Input spectra'!$Y180))</f>
        <v>1.7577256783552267E-3</v>
      </c>
      <c r="CH181">
        <f>CH$2*EXP(- CH$1 * ($B181*_c1+$C181*_c2+$D181*_c3+'Input spectra'!$Y180))</f>
        <v>1.7026948397044824E-3</v>
      </c>
      <c r="CI181">
        <f>CI$2*EXP(- CI$1 * ($B181*_c1+$C181*_c2+$D181*_c3+'Input spectra'!$Y180))</f>
        <v>1.6500862189974268E-3</v>
      </c>
      <c r="CJ181">
        <f>CJ$2*EXP(- CJ$1 * ($B181*_c1+$C181*_c2+$D181*_c3+'Input spectra'!$Y180))</f>
        <v>1.5997574832447819E-3</v>
      </c>
      <c r="CK181">
        <f>CK$2*EXP(- CK$1 * ($B181*_c1+$C181*_c2+$D181*_c3+'Input spectra'!$Y180))</f>
        <v>1.5515769916693062E-3</v>
      </c>
      <c r="CL181">
        <f>CL$2*EXP(- CL$1 * ($B181*_c1+$C181*_c2+$D181*_c3+'Input spectra'!$Y180))</f>
        <v>1.5054228027566079E-3</v>
      </c>
      <c r="CM181">
        <f>CM$2*EXP(- CM$1 * ($B181*_c1+$C181*_c2+$D181*_c3+'Input spectra'!$Y180))</f>
        <v>1.4611817922509881E-3</v>
      </c>
      <c r="CN181">
        <f>CN$2*EXP(- CN$1 * ($B181*_c1+$C181*_c2+$D181*_c3+'Input spectra'!$Y180))</f>
        <v>1.4187488675248645E-3</v>
      </c>
      <c r="CO181">
        <f>CO$2*EXP(- CO$1 * ($B181*_c1+$C181*_c2+$D181*_c3+'Input spectra'!$Y180))</f>
        <v>1.3780262659540904E-3</v>
      </c>
      <c r="CP181">
        <f>CP$2*EXP(- CP$1 * ($B181*_c1+$C181*_c2+$D181*_c3+'Input spectra'!$Y180))</f>
        <v>1.3389229267583912E-3</v>
      </c>
      <c r="CQ181">
        <f>CQ$2*EXP(- CQ$1 * ($B181*_c1+$C181*_c2+$D181*_c3+'Input spectra'!$Y180))</f>
        <v>1.3013539272878898E-3</v>
      </c>
      <c r="CR181">
        <f>CR$2*EXP(- CR$1 * ($B181*_c1+$C181*_c2+$D181*_c3+'Input spectra'!$Y180))</f>
        <v>1.2652399760100953E-3</v>
      </c>
      <c r="CS181">
        <f>CS$2*EXP(- CS$1 * ($B181*_c1+$C181*_c2+$D181*_c3+'Input spectra'!$Y180))</f>
        <v>8.1473244391028058E-4</v>
      </c>
      <c r="CT181">
        <f>CT$2*EXP(- CT$1 * ($B181*_c1+$C181*_c2+$D181*_c3+'Input spectra'!$Y180))</f>
        <v>5.2926220894818153E-4</v>
      </c>
      <c r="CU181">
        <f>CU$2*EXP(- CU$1 * ($B181*_c1+$C181*_c2+$D181*_c3+'Input spectra'!$Y180))</f>
        <v>3.6659040347689022E-4</v>
      </c>
      <c r="CV181">
        <f>CV$2*EXP(- CV$1 * ($B181*_c1+$C181*_c2+$D181*_c3+'Input spectra'!$Y180))</f>
        <v>2.5506081293138626E-4</v>
      </c>
      <c r="CW181">
        <f>CW$2*EXP(- CW$1 * ($B181*_c1+$C181*_c2+$D181*_c3+'Input spectra'!$Y180))</f>
        <v>1.7418382123631827E-4</v>
      </c>
      <c r="CX181">
        <f>CX$2*EXP(- CX$1 * ($B181*_c1+$C181*_c2+$D181*_c3+'Input spectra'!$Y180))</f>
        <v>1.1451725816512718E-4</v>
      </c>
      <c r="CY181">
        <f>CY$2*EXP(- CY$1 * ($B181*_c1+$C181*_c2+$D181*_c3+'Input spectra'!$Y180))</f>
        <v>7.0732978180484203E-5</v>
      </c>
      <c r="CZ181">
        <f>CZ$2*EXP(- CZ$1 * ($B181*_c1+$C181*_c2+$D181*_c3+'Input spectra'!$Y180))</f>
        <v>3.9449260894015377E-5</v>
      </c>
      <c r="DA181">
        <f>DA$2*EXP(- DA$1 * ($B181*_c1+$C181*_c2+$D181*_c3+'Input spectra'!$Y180))</f>
        <v>1.8346264213044842E-5</v>
      </c>
      <c r="DB181">
        <f>DB$2*EXP(- DB$1 * ($B181*_c1+$C181*_c2+$D181*_c3+'Input spectra'!$Y180))</f>
        <v>5.741901097868435E-6</v>
      </c>
      <c r="DC181">
        <f>DC$2*EXP(- DC$1 * ($B181*_c1+$C181*_c2+$D181*_c3+'Input spectra'!$Y180))</f>
        <v>3.6478832646070793E-7</v>
      </c>
      <c r="DD181">
        <f>DD$2*EXP(- DD$1 * ($B181*_c1+$C181*_c2+$D181*_c3+'Input spectra'!$Y180))</f>
        <v>0</v>
      </c>
      <c r="DE181">
        <f>DE$2*EXP(- DE$1 * ($B181*_c1+$C181*_c2+$D181*_c3+'Input spectra'!$Y180))</f>
        <v>0</v>
      </c>
      <c r="DF181">
        <f>DF$2*EXP(- DF$1 * ($B181*_c1+$C181*_c2+$D181*_c3+'Input spectra'!$Y180))</f>
        <v>0</v>
      </c>
      <c r="DG181">
        <f>DG$2*EXP(- DG$1 * ($B181*_c1+$C181*_c2+$D181*_c3+'Input spectra'!$Y180))</f>
        <v>0</v>
      </c>
      <c r="DH181">
        <f>DH$2*EXP(- DH$1 * ($B181*_c1+$C181*_c2+$D181*_c3+'Input spectra'!$Y180))</f>
        <v>0</v>
      </c>
      <c r="DI181">
        <f>DI$2*EXP(- DI$1 * ($B181*_c1+$C181*_c2+$D181*_c3+'Input spectra'!$Y180))</f>
        <v>0</v>
      </c>
      <c r="DJ181">
        <f>DJ$2*EXP(- DJ$1 * ($B181*_c1+$C181*_c2+$D181*_c3+'Input spectra'!$Y180))</f>
        <v>0</v>
      </c>
      <c r="DK181">
        <f>DK$2*EXP(- DK$1 * ($B181*_c1+$C181*_c2+$D181*_c3+'Input spectra'!$Y180))</f>
        <v>0</v>
      </c>
      <c r="DL181">
        <f>DL$2*EXP(- DL$1 * ($B181*_c1+$C181*_c2+$D181*_c3+'Input spectra'!$Y180))</f>
        <v>0</v>
      </c>
      <c r="DM181">
        <f>DM$2*EXP(- DM$1 * ($B181*_c1+$C181*_c2+$D181*_c3+'Input spectra'!$Y180))</f>
        <v>0</v>
      </c>
      <c r="DN181">
        <f>DN$2*EXP(- DN$1 * ($B181*_c1+$C181*_c2+$D181*_c3+'Input spectra'!$Y180))</f>
        <v>0</v>
      </c>
      <c r="DO181">
        <f>DO$2*EXP(- DO$1 * ($B181*_c1+$C181*_c2+$D181*_c3+'Input spectra'!$Y180))</f>
        <v>0</v>
      </c>
      <c r="DP181">
        <f>DP$2*EXP(- DP$1 * ($B181*_c1+$C181*_c2+$D181*_c3+'Input spectra'!$Y180))</f>
        <v>0</v>
      </c>
      <c r="DQ181">
        <f>DQ$2*EXP(- DQ$1 * ($B181*_c1+$C181*_c2+$D181*_c3+'Input spectra'!$Y180))</f>
        <v>0</v>
      </c>
      <c r="DR181">
        <f>DR$2*EXP(- DR$1 * ($B181*_c1+$C181*_c2+$D181*_c3+'Input spectra'!$Y180))</f>
        <v>0</v>
      </c>
      <c r="DS181">
        <f>DS$2*EXP(- DS$1 * ($B181*_c1+$C181*_c2+$D181*_c3+'Input spectra'!$Y180))</f>
        <v>0</v>
      </c>
      <c r="DT181">
        <f>DT$2*EXP(- DT$1 * ($B181*_c1+$C181*_c2+$D181*_c3+'Input spectra'!$Y180))</f>
        <v>0</v>
      </c>
      <c r="DU181">
        <f>DU$2*EXP(- DU$1 * ($B181*_c1+$C181*_c2+$D181*_c3+'Input spectra'!$Y180))</f>
        <v>0</v>
      </c>
      <c r="DV181">
        <f>DV$2*EXP(- DV$1 * ($B181*_c1+$C181*_c2+$D181*_c3+'Input spectra'!$Y180))</f>
        <v>0</v>
      </c>
      <c r="DW181">
        <f>DW$2*EXP(- DW$1 * ($B181*_c1+$C181*_c2+$D181*_c3+'Input spectra'!$Y180))</f>
        <v>0</v>
      </c>
      <c r="DX181">
        <f>DX$2*EXP(- DX$1 * ($B181*_c1+$C181*_c2+$D181*_c3+'Input spectra'!$Y180))</f>
        <v>0</v>
      </c>
      <c r="DY181">
        <f>DY$2*EXP(- DY$1 * ($B181*_c1+$C181*_c2+$D181*_c3+'Input spectra'!$Y180))</f>
        <v>0</v>
      </c>
      <c r="DZ181">
        <f>DZ$2*EXP(- DZ$1 * ($B181*_c1+$C181*_c2+$D181*_c3+'Input spectra'!$Y180))</f>
        <v>0</v>
      </c>
      <c r="EA181">
        <f>EA$2*EXP(- EA$1 * ($B181*_c1+$C181*_c2+$D181*_c3+'Input spectra'!$Y180))</f>
        <v>0</v>
      </c>
      <c r="EB181">
        <f>EB$2*EXP(- EB$1 * ($B181*_c1+$C181*_c2+$D181*_c3+'Input spectra'!$Y180))</f>
        <v>0</v>
      </c>
      <c r="EC181">
        <f>EC$2*EXP(- EC$1 * ($B181*_c1+$C181*_c2+$D181*_c3+'Input spectra'!$Y180))</f>
        <v>0</v>
      </c>
      <c r="ED181">
        <f>ED$2*EXP(- ED$1 * ($B181*_c1+$C181*_c2+$D181*_c3+'Input spectra'!$Y180))</f>
        <v>0</v>
      </c>
      <c r="EE181">
        <f>EE$2*EXP(- EE$1 * ($B181*_c1+$C181*_c2+$D181*_c3+'Input spectra'!$Y180))</f>
        <v>0</v>
      </c>
      <c r="EF181">
        <f>EF$2*EXP(- EF$1 * ($B181*_c1+$C181*_c2+$D181*_c3+'Input spectra'!$Y180))</f>
        <v>0</v>
      </c>
      <c r="EG181">
        <f>EG$2*EXP(- EG$1 * ($B181*_c1+$C181*_c2+$D181*_c3+'Input spectra'!$Y180))</f>
        <v>0</v>
      </c>
      <c r="EH181">
        <f>EH$2*EXP(- EH$1 * ($B181*_c1+$C181*_c2+$D181*_c3+'Input spectra'!$Y180))</f>
        <v>0</v>
      </c>
      <c r="EI181">
        <f>EI$2*EXP(- EI$1 * ($B181*_c1+$C181*_c2+$D181*_c3+'Input spectra'!$Y180))</f>
        <v>0</v>
      </c>
      <c r="EJ181">
        <f>EJ$2*EXP(- EJ$1 * ($B181*_c1+$C181*_c2+$D181*_c3+'Input spectra'!$Y180))</f>
        <v>0</v>
      </c>
      <c r="EK181">
        <f>EK$2*EXP(- EK$1 * ($B181*_c1+$C181*_c2+$D181*_c3+'Input spectra'!$Y180))</f>
        <v>0</v>
      </c>
      <c r="EL181">
        <f>EL$2*EXP(- EL$1 * ($B181*_c1+$C181*_c2+$D181*_c3+'Input spectra'!$Y180))</f>
        <v>0</v>
      </c>
      <c r="EM181">
        <f>EM$2*EXP(- EM$1 * ($B181*_c1+$C181*_c2+$D181*_c3+'Input spectra'!$Y180))</f>
        <v>0</v>
      </c>
      <c r="EN181">
        <f>EN$2*EXP(- EN$1 * ($B181*_c1+$C181*_c2+$D181*_c3+'Input spectra'!$Y180))</f>
        <v>0</v>
      </c>
      <c r="EO181">
        <f>EO$2*EXP(- EO$1 * ($B181*_c1+$C181*_c2+$D181*_c3+'Input spectra'!$Y180))</f>
        <v>0</v>
      </c>
      <c r="EP181">
        <f>EP$2*EXP(- EP$1 * ($B181*_c1+$C181*_c2+$D181*_c3+'Input spectra'!$Y180))</f>
        <v>0</v>
      </c>
      <c r="EQ181">
        <f>EQ$2*EXP(- EQ$1 * ($B181*_c1+$C181*_c2+$D181*_c3+'Input spectra'!$Y180))</f>
        <v>0</v>
      </c>
      <c r="ER181">
        <f>ER$2*EXP(- ER$1 * ($B181*_c1+$C181*_c2+$D181*_c3+'Input spectra'!$Y180))</f>
        <v>0</v>
      </c>
      <c r="ES181">
        <f>ES$2*EXP(- ES$1 * ($B181*_c1+$C181*_c2+$D181*_c3+'Input spectra'!$Y180))</f>
        <v>0</v>
      </c>
      <c r="ET181">
        <f>ET$2*EXP(- ET$1 * ($B181*_c1+$C181*_c2+$D181*_c3+'Input spectra'!$Y180))</f>
        <v>0</v>
      </c>
      <c r="EU181">
        <f>EU$2*EXP(- EU$1 * ($B181*_c1+$C181*_c2+$D181*_c3+'Input spectra'!$Y180))</f>
        <v>0</v>
      </c>
      <c r="EV181">
        <f>EV$2*EXP(- EV$1 * ($B181*_c1+$C181*_c2+$D181*_c3+'Input spectra'!$Y180))</f>
        <v>0</v>
      </c>
      <c r="EW181">
        <f>EW$2*EXP(- EW$1 * ($B181*_c1+$C181*_c2+$D181*_c3+'Input spectra'!$Y180))</f>
        <v>0</v>
      </c>
      <c r="EX181">
        <f>EX$2*EXP(- EX$1 * ($B181*_c1+$C181*_c2+$D181*_c3+'Input spectra'!$Y180))</f>
        <v>0</v>
      </c>
      <c r="EY181">
        <f>EY$2*EXP(- EY$1 * ($B181*_c1+$C181*_c2+$D181*_c3+'Input spectra'!$Y180))</f>
        <v>0</v>
      </c>
      <c r="FA181">
        <f t="shared" si="2"/>
        <v>0.88506354305255841</v>
      </c>
      <c r="FD181">
        <f>(1-EXP(-($B181*_c1+$C181*_c2+$D181*_c3+'Input spectra'!$Y180)*_t))/2</f>
        <v>1.0597555390867708E-2</v>
      </c>
      <c r="FE181">
        <f>LN(1-FD181)/(-($B181*_c1+$C181*_c2+$D181*_c3+'Input spectra'!$Y180))</f>
        <v>0.24866109108369117</v>
      </c>
    </row>
    <row r="182" spans="1:161" x14ac:dyDescent="0.25">
      <c r="A182">
        <v>1175</v>
      </c>
      <c r="B182">
        <f>'Input spectra'!B181</f>
        <v>0</v>
      </c>
      <c r="C182">
        <f>'Input spectra'!D181</f>
        <v>0</v>
      </c>
      <c r="D182">
        <f>'Input spectra'!F181</f>
        <v>0</v>
      </c>
      <c r="E182">
        <f>E$2*EXP(- E$1 * ($B182*_c1+$C182*_c2+$D182*_c3+'Input spectra'!$Y181))</f>
        <v>2.0653927966864227E-2</v>
      </c>
      <c r="F182">
        <f>F$2*EXP(- F$1 * ($B182*_c1+$C182*_c2+$D182*_c3+'Input spectra'!$Y181))</f>
        <v>2.0415960534864528E-2</v>
      </c>
      <c r="G182">
        <f>G$2*EXP(- G$1 * ($B182*_c1+$C182*_c2+$D182*_c3+'Input spectra'!$Y181))</f>
        <v>2.017964882226387E-2</v>
      </c>
      <c r="H182">
        <f>H$2*EXP(- H$1 * ($B182*_c1+$C182*_c2+$D182*_c3+'Input spectra'!$Y181))</f>
        <v>1.9944983027805025E-2</v>
      </c>
      <c r="I182">
        <f>I$2*EXP(- I$1 * ($B182*_c1+$C182*_c2+$D182*_c3+'Input spectra'!$Y181))</f>
        <v>1.9711953403745996E-2</v>
      </c>
      <c r="J182">
        <f>J$2*EXP(- J$1 * ($B182*_c1+$C182*_c2+$D182*_c3+'Input spectra'!$Y181))</f>
        <v>1.9480550255581711E-2</v>
      </c>
      <c r="K182">
        <f>K$2*EXP(- K$1 * ($B182*_c1+$C182*_c2+$D182*_c3+'Input spectra'!$Y181))</f>
        <v>1.9250763941767102E-2</v>
      </c>
      <c r="L182">
        <f>L$2*EXP(- L$1 * ($B182*_c1+$C182*_c2+$D182*_c3+'Input spectra'!$Y181))</f>
        <v>1.9022584873441564E-2</v>
      </c>
      <c r="M182">
        <f>M$2*EXP(- M$1 * ($B182*_c1+$C182*_c2+$D182*_c3+'Input spectra'!$Y181))</f>
        <v>1.8796003514154846E-2</v>
      </c>
      <c r="N182">
        <f>N$2*EXP(- N$1 * ($B182*_c1+$C182*_c2+$D182*_c3+'Input spectra'!$Y181))</f>
        <v>1.8571010379594275E-2</v>
      </c>
      <c r="O182">
        <f>O$2*EXP(- O$1 * ($B182*_c1+$C182*_c2+$D182*_c3+'Input spectra'!$Y181))</f>
        <v>1.8347596037313375E-2</v>
      </c>
      <c r="P182">
        <f>P$2*EXP(- P$1 * ($B182*_c1+$C182*_c2+$D182*_c3+'Input spectra'!$Y181))</f>
        <v>1.8125751106461863E-2</v>
      </c>
      <c r="Q182">
        <f>Q$2*EXP(- Q$1 * ($B182*_c1+$C182*_c2+$D182*_c3+'Input spectra'!$Y181))</f>
        <v>1.7905466257516982E-2</v>
      </c>
      <c r="R182">
        <f>R$2*EXP(- R$1 * ($B182*_c1+$C182*_c2+$D182*_c3+'Input spectra'!$Y181))</f>
        <v>1.768673221201621E-2</v>
      </c>
      <c r="S182">
        <f>S$2*EXP(- S$1 * ($B182*_c1+$C182*_c2+$D182*_c3+'Input spectra'!$Y181))</f>
        <v>1.746953974229129E-2</v>
      </c>
      <c r="T182">
        <f>T$2*EXP(- T$1 * ($B182*_c1+$C182*_c2+$D182*_c3+'Input spectra'!$Y181))</f>
        <v>1.7253879671203641E-2</v>
      </c>
      <c r="U182">
        <f>U$2*EXP(- U$1 * ($B182*_c1+$C182*_c2+$D182*_c3+'Input spectra'!$Y181))</f>
        <v>1.7039742871881057E-2</v>
      </c>
      <c r="V182">
        <f>V$2*EXP(- V$1 * ($B182*_c1+$C182*_c2+$D182*_c3+'Input spectra'!$Y181))</f>
        <v>1.6827120267455749E-2</v>
      </c>
      <c r="W182">
        <f>W$2*EXP(- W$1 * ($B182*_c1+$C182*_c2+$D182*_c3+'Input spectra'!$Y181))</f>
        <v>1.6616002830803733E-2</v>
      </c>
      <c r="X182">
        <f>X$2*EXP(- X$1 * ($B182*_c1+$C182*_c2+$D182*_c3+'Input spectra'!$Y181))</f>
        <v>1.6406381584285496E-2</v>
      </c>
      <c r="Y182">
        <f>Y$2*EXP(- Y$1 * ($B182*_c1+$C182*_c2+$D182*_c3+'Input spectra'!$Y181))</f>
        <v>1.6198247599487996E-2</v>
      </c>
      <c r="Z182">
        <f>Z$2*EXP(- Z$1 * ($B182*_c1+$C182*_c2+$D182*_c3+'Input spectra'!$Y181))</f>
        <v>1.5991591996967942E-2</v>
      </c>
      <c r="AA182">
        <f>AA$2*EXP(- AA$1 * ($B182*_c1+$C182*_c2+$D182*_c3+'Input spectra'!$Y181))</f>
        <v>1.5786405945996382E-2</v>
      </c>
      <c r="AB182">
        <f>AB$2*EXP(- AB$1 * ($B182*_c1+$C182*_c2+$D182*_c3+'Input spectra'!$Y181))</f>
        <v>1.5582680664304571E-2</v>
      </c>
      <c r="AC182">
        <f>AC$2*EXP(- AC$1 * ($B182*_c1+$C182*_c2+$D182*_c3+'Input spectra'!$Y181))</f>
        <v>1.5380407417831143E-2</v>
      </c>
      <c r="AD182">
        <f>AD$2*EXP(- AD$1 * ($B182*_c1+$C182*_c2+$D182*_c3+'Input spectra'!$Y181))</f>
        <v>1.5179577520470533E-2</v>
      </c>
      <c r="AE182">
        <f>AE$2*EXP(- AE$1 * ($B182*_c1+$C182*_c2+$D182*_c3+'Input spectra'!$Y181))</f>
        <v>1.498018233382266E-2</v>
      </c>
      <c r="AF182">
        <f>AF$2*EXP(- AF$1 * ($B182*_c1+$C182*_c2+$D182*_c3+'Input spectra'!$Y181))</f>
        <v>1.4782213266943921E-2</v>
      </c>
      <c r="AG182">
        <f>AG$2*EXP(- AG$1 * ($B182*_c1+$C182*_c2+$D182*_c3+'Input spectra'!$Y181))</f>
        <v>1.4585661776099398E-2</v>
      </c>
      <c r="AH182">
        <f>AH$2*EXP(- AH$1 * ($B182*_c1+$C182*_c2+$D182*_c3+'Input spectra'!$Y181))</f>
        <v>1.4390519364516319E-2</v>
      </c>
      <c r="AI182">
        <f>AI$2*EXP(- AI$1 * ($B182*_c1+$C182*_c2+$D182*_c3+'Input spectra'!$Y181))</f>
        <v>1.4196777582138793E-2</v>
      </c>
      <c r="AJ182">
        <f>AJ$2*EXP(- AJ$1 * ($B182*_c1+$C182*_c2+$D182*_c3+'Input spectra'!$Y181))</f>
        <v>1.4004428025383755E-2</v>
      </c>
      <c r="AK182">
        <f>AK$2*EXP(- AK$1 * ($B182*_c1+$C182*_c2+$D182*_c3+'Input spectra'!$Y181))</f>
        <v>1.381346233689815E-2</v>
      </c>
      <c r="AL182">
        <f>AL$2*EXP(- AL$1 * ($B182*_c1+$C182*_c2+$D182*_c3+'Input spectra'!$Y181))</f>
        <v>1.3623872205317352E-2</v>
      </c>
      <c r="AM182">
        <f>AM$2*EXP(- AM$1 * ($B182*_c1+$C182*_c2+$D182*_c3+'Input spectra'!$Y181))</f>
        <v>1.3435649365024799E-2</v>
      </c>
      <c r="AN182">
        <f>AN$2*EXP(- AN$1 * ($B182*_c1+$C182*_c2+$D182*_c3+'Input spectra'!$Y181))</f>
        <v>1.3248785595912837E-2</v>
      </c>
      <c r="AO182">
        <f>AO$2*EXP(- AO$1 * ($B182*_c1+$C182*_c2+$D182*_c3+'Input spectra'!$Y181))</f>
        <v>1.3063272723144767E-2</v>
      </c>
      <c r="AP182">
        <f>AP$2*EXP(- AP$1 * ($B182*_c1+$C182*_c2+$D182*_c3+'Input spectra'!$Y181))</f>
        <v>1.2879102616918129E-2</v>
      </c>
      <c r="AQ182">
        <f>AQ$2*EXP(- AQ$1 * ($B182*_c1+$C182*_c2+$D182*_c3+'Input spectra'!$Y181))</f>
        <v>1.2696267192229133E-2</v>
      </c>
      <c r="AR182">
        <f>AR$2*EXP(- AR$1 * ($B182*_c1+$C182*_c2+$D182*_c3+'Input spectra'!$Y181))</f>
        <v>1.2514758408638306E-2</v>
      </c>
      <c r="AS182">
        <f>AS$2*EXP(- AS$1 * ($B182*_c1+$C182*_c2+$D182*_c3+'Input spectra'!$Y181))</f>
        <v>1.2334568270037339E-2</v>
      </c>
      <c r="AT182">
        <f>AT$2*EXP(- AT$1 * ($B182*_c1+$C182*_c2+$D182*_c3+'Input spectra'!$Y181))</f>
        <v>1.2155688824417085E-2</v>
      </c>
      <c r="AU182">
        <f>AU$2*EXP(- AU$1 * ($B182*_c1+$C182*_c2+$D182*_c3+'Input spectra'!$Y181))</f>
        <v>1.1978112163636721E-2</v>
      </c>
      <c r="AV182">
        <f>AV$2*EXP(- AV$1 * ($B182*_c1+$C182*_c2+$D182*_c3+'Input spectra'!$Y181))</f>
        <v>1.1801830423194144E-2</v>
      </c>
      <c r="AW182">
        <f>AW$2*EXP(- AW$1 * ($B182*_c1+$C182*_c2+$D182*_c3+'Input spectra'!$Y181))</f>
        <v>1.1626835781997431E-2</v>
      </c>
      <c r="AX182">
        <f>AX$2*EXP(- AX$1 * ($B182*_c1+$C182*_c2+$D182*_c3+'Input spectra'!$Y181))</f>
        <v>1.1453120462137537E-2</v>
      </c>
      <c r="AY182">
        <f>AY$2*EXP(- AY$1 * ($B182*_c1+$C182*_c2+$D182*_c3+'Input spectra'!$Y181))</f>
        <v>1.0183028854354161E-2</v>
      </c>
      <c r="AZ182">
        <f>AZ$2*EXP(- AZ$1 * ($B182*_c1+$C182*_c2+$D182*_c3+'Input spectra'!$Y181))</f>
        <v>8.702826125940059E-3</v>
      </c>
      <c r="BA182">
        <f>BA$2*EXP(- BA$1 * ($B182*_c1+$C182*_c2+$D182*_c3+'Input spectra'!$Y181))</f>
        <v>7.835716135509237E-3</v>
      </c>
      <c r="BB182">
        <f>BB$2*EXP(- BB$1 * ($B182*_c1+$C182*_c2+$D182*_c3+'Input spectra'!$Y181))</f>
        <v>7.1790812639403942E-3</v>
      </c>
      <c r="BC182">
        <f>BC$2*EXP(- BC$1 * ($B182*_c1+$C182*_c2+$D182*_c3+'Input spectra'!$Y181))</f>
        <v>6.642630231517426E-3</v>
      </c>
      <c r="BD182">
        <f>BD$2*EXP(- BD$1 * ($B182*_c1+$C182*_c2+$D182*_c3+'Input spectra'!$Y181))</f>
        <v>6.1872371909581312E-3</v>
      </c>
      <c r="BE182">
        <f>BE$2*EXP(- BE$1 * ($B182*_c1+$C182*_c2+$D182*_c3+'Input spectra'!$Y181))</f>
        <v>5.7914699648987976E-3</v>
      </c>
      <c r="BF182">
        <f>BF$2*EXP(- BF$1 * ($B182*_c1+$C182*_c2+$D182*_c3+'Input spectra'!$Y181))</f>
        <v>5.4419715255301804E-3</v>
      </c>
      <c r="BG182">
        <f>BG$2*EXP(- BG$1 * ($B182*_c1+$C182*_c2+$D182*_c3+'Input spectra'!$Y181))</f>
        <v>5.1297003962152811E-3</v>
      </c>
      <c r="BH182">
        <f>BH$2*EXP(- BH$1 * ($B182*_c1+$C182*_c2+$D182*_c3+'Input spectra'!$Y181))</f>
        <v>4.8481738948536928E-3</v>
      </c>
      <c r="BI182">
        <f>BI$2*EXP(- BI$1 * ($B182*_c1+$C182*_c2+$D182*_c3+'Input spectra'!$Y181))</f>
        <v>4.5925431120749857E-3</v>
      </c>
      <c r="BJ182">
        <f>BJ$2*EXP(- BJ$1 * ($B182*_c1+$C182*_c2+$D182*_c3+'Input spectra'!$Y181))</f>
        <v>4.3590619045817828E-3</v>
      </c>
      <c r="BK182">
        <f>BK$2*EXP(- BK$1 * ($B182*_c1+$C182*_c2+$D182*_c3+'Input spectra'!$Y181))</f>
        <v>4.1447613821787438E-3</v>
      </c>
      <c r="BL182">
        <f>BL$2*EXP(- BL$1 * ($B182*_c1+$C182*_c2+$D182*_c3+'Input spectra'!$Y181))</f>
        <v>3.9472397686367375E-3</v>
      </c>
      <c r="BM182">
        <f>BM$2*EXP(- BM$1 * ($B182*_c1+$C182*_c2+$D182*_c3+'Input spectra'!$Y181))</f>
        <v>3.7645209444498043E-3</v>
      </c>
      <c r="BN182">
        <f>BN$2*EXP(- BN$1 * ($B182*_c1+$C182*_c2+$D182*_c3+'Input spectra'!$Y181))</f>
        <v>3.5949558738063146E-3</v>
      </c>
      <c r="BO182">
        <f>BO$2*EXP(- BO$1 * ($B182*_c1+$C182*_c2+$D182*_c3+'Input spectra'!$Y181))</f>
        <v>3.4371518917538368E-3</v>
      </c>
      <c r="BP182">
        <f>BP$2*EXP(- BP$1 * ($B182*_c1+$C182*_c2+$D182*_c3+'Input spectra'!$Y181))</f>
        <v>3.2899207083569569E-3</v>
      </c>
      <c r="BQ182">
        <f>BQ$2*EXP(- BQ$1 * ($B182*_c1+$C182*_c2+$D182*_c3+'Input spectra'!$Y181))</f>
        <v>3.1522393537745217E-3</v>
      </c>
      <c r="BR182">
        <f>BR$2*EXP(- BR$1 * ($B182*_c1+$C182*_c2+$D182*_c3+'Input spectra'!$Y181))</f>
        <v>3.0232202961467339E-3</v>
      </c>
      <c r="BS182">
        <f>BS$2*EXP(- BS$1 * ($B182*_c1+$C182*_c2+$D182*_c3+'Input spectra'!$Y181))</f>
        <v>2.9020882044229245E-3</v>
      </c>
      <c r="BT182">
        <f>BT$2*EXP(- BT$1 * ($B182*_c1+$C182*_c2+$D182*_c3+'Input spectra'!$Y181))</f>
        <v>2.7881616181464537E-3</v>
      </c>
      <c r="BU182">
        <f>BU$2*EXP(- BU$1 * ($B182*_c1+$C182*_c2+$D182*_c3+'Input spectra'!$Y181))</f>
        <v>2.6808383030357706E-3</v>
      </c>
      <c r="BV182">
        <f>BV$2*EXP(- BV$1 * ($B182*_c1+$C182*_c2+$D182*_c3+'Input spectra'!$Y181))</f>
        <v>2.5795834175558916E-3</v>
      </c>
      <c r="BW182">
        <f>BW$2*EXP(- BW$1 * ($B182*_c1+$C182*_c2+$D182*_c3+'Input spectra'!$Y181))</f>
        <v>2.48391985281219E-3</v>
      </c>
      <c r="BX182">
        <f>BX$2*EXP(- BX$1 * ($B182*_c1+$C182*_c2+$D182*_c3+'Input spectra'!$Y181))</f>
        <v>2.3934202736151846E-3</v>
      </c>
      <c r="BY182">
        <f>BY$2*EXP(- BY$1 * ($B182*_c1+$C182*_c2+$D182*_c3+'Input spectra'!$Y181))</f>
        <v>2.3077005061214479E-3</v>
      </c>
      <c r="BZ182">
        <f>BZ$2*EXP(- BZ$1 * ($B182*_c1+$C182*_c2+$D182*_c3+'Input spectra'!$Y181))</f>
        <v>2.2264140022800823E-3</v>
      </c>
      <c r="CA182">
        <f>CA$2*EXP(- CA$1 * ($B182*_c1+$C182*_c2+$D182*_c3+'Input spectra'!$Y181))</f>
        <v>2.1492471734106569E-3</v>
      </c>
      <c r="CB182">
        <f>CB$2*EXP(- CB$1 * ($B182*_c1+$C182*_c2+$D182*_c3+'Input spectra'!$Y181))</f>
        <v>2.0759154313017883E-3</v>
      </c>
      <c r="CC182">
        <f>CC$2*EXP(- CC$1 * ($B182*_c1+$C182*_c2+$D182*_c3+'Input spectra'!$Y181))</f>
        <v>2.0061598098075886E-3</v>
      </c>
      <c r="CD182">
        <f>CD$2*EXP(- CD$1 * ($B182*_c1+$C182*_c2+$D182*_c3+'Input spectra'!$Y181))</f>
        <v>1.9397440661835428E-3</v>
      </c>
      <c r="CE182">
        <f>CE$2*EXP(- CE$1 * ($B182*_c1+$C182*_c2+$D182*_c3+'Input spectra'!$Y181))</f>
        <v>1.8764521815550889E-3</v>
      </c>
      <c r="CF182">
        <f>CF$2*EXP(- CF$1 * ($B182*_c1+$C182*_c2+$D182*_c3+'Input spectra'!$Y181))</f>
        <v>1.8160861955234279E-3</v>
      </c>
      <c r="CG182">
        <f>CG$2*EXP(- CG$1 * ($B182*_c1+$C182*_c2+$D182*_c3+'Input spectra'!$Y181))</f>
        <v>1.7584643221154944E-3</v>
      </c>
      <c r="CH182">
        <f>CH$2*EXP(- CH$1 * ($B182*_c1+$C182*_c2+$D182*_c3+'Input spectra'!$Y181))</f>
        <v>1.7034193039028444E-3</v>
      </c>
      <c r="CI182">
        <f>CI$2*EXP(- CI$1 * ($B182*_c1+$C182*_c2+$D182*_c3+'Input spectra'!$Y181))</f>
        <v>1.6507969687541409E-3</v>
      </c>
      <c r="CJ182">
        <f>CJ$2*EXP(- CJ$1 * ($B182*_c1+$C182*_c2+$D182*_c3+'Input spectra'!$Y181))</f>
        <v>1.6004549597990131E-3</v>
      </c>
      <c r="CK182">
        <f>CK$2*EXP(- CK$1 * ($B182*_c1+$C182*_c2+$D182*_c3+'Input spectra'!$Y181))</f>
        <v>1.5522616141061013E-3</v>
      </c>
      <c r="CL182">
        <f>CL$2*EXP(- CL$1 * ($B182*_c1+$C182*_c2+$D182*_c3+'Input spectra'!$Y181))</f>
        <v>1.506094969571366E-3</v>
      </c>
      <c r="CM182">
        <f>CM$2*EXP(- CM$1 * ($B182*_c1+$C182*_c2+$D182*_c3+'Input spectra'!$Y181))</f>
        <v>1.4618418827702564E-3</v>
      </c>
      <c r="CN182">
        <f>CN$2*EXP(- CN$1 * ($B182*_c1+$C182*_c2+$D182*_c3+'Input spectra'!$Y181))</f>
        <v>1.419397243199695E-3</v>
      </c>
      <c r="CO182">
        <f>CO$2*EXP(- CO$1 * ($B182*_c1+$C182*_c2+$D182*_c3+'Input spectra'!$Y181))</f>
        <v>1.3786632715400325E-3</v>
      </c>
      <c r="CP182">
        <f>CP$2*EXP(- CP$1 * ($B182*_c1+$C182*_c2+$D182*_c3+'Input spectra'!$Y181))</f>
        <v>1.3395488913943436E-3</v>
      </c>
      <c r="CQ182">
        <f>CQ$2*EXP(- CQ$1 * ($B182*_c1+$C182*_c2+$D182*_c3+'Input spectra'!$Y181))</f>
        <v>1.3019691654844888E-3</v>
      </c>
      <c r="CR182">
        <f>CR$2*EXP(- CR$1 * ($B182*_c1+$C182*_c2+$D182*_c3+'Input spectra'!$Y181))</f>
        <v>1.2658447885569668E-3</v>
      </c>
      <c r="CS182">
        <f>CS$2*EXP(- CS$1 * ($B182*_c1+$C182*_c2+$D182*_c3+'Input spectra'!$Y181))</f>
        <v>8.1512618475914256E-4</v>
      </c>
      <c r="CT182">
        <f>CT$2*EXP(- CT$1 * ($B182*_c1+$C182*_c2+$D182*_c3+'Input spectra'!$Y181))</f>
        <v>5.2952076970426832E-4</v>
      </c>
      <c r="CU182">
        <f>CU$2*EXP(- CU$1 * ($B182*_c1+$C182*_c2+$D182*_c3+'Input spectra'!$Y181))</f>
        <v>3.6677142026782759E-4</v>
      </c>
      <c r="CV182">
        <f>CV$2*EXP(- CV$1 * ($B182*_c1+$C182*_c2+$D182*_c3+'Input spectra'!$Y181))</f>
        <v>2.5518809827557837E-4</v>
      </c>
      <c r="CW182">
        <f>CW$2*EXP(- CW$1 * ($B182*_c1+$C182*_c2+$D182*_c3+'Input spectra'!$Y181))</f>
        <v>1.7427166101721656E-4</v>
      </c>
      <c r="CX182">
        <f>CX$2*EXP(- CX$1 * ($B182*_c1+$C182*_c2+$D182*_c3+'Input spectra'!$Y181))</f>
        <v>1.1457561020101369E-4</v>
      </c>
      <c r="CY182">
        <f>CY$2*EXP(- CY$1 * ($B182*_c1+$C182*_c2+$D182*_c3+'Input spectra'!$Y181))</f>
        <v>7.0769391686632238E-5</v>
      </c>
      <c r="CZ182">
        <f>CZ$2*EXP(- CZ$1 * ($B182*_c1+$C182*_c2+$D182*_c3+'Input spectra'!$Y181))</f>
        <v>3.9469776751988594E-5</v>
      </c>
      <c r="DA182">
        <f>DA$2*EXP(- DA$1 * ($B182*_c1+$C182*_c2+$D182*_c3+'Input spectra'!$Y181))</f>
        <v>1.8355901713301465E-5</v>
      </c>
      <c r="DB182">
        <f>DB$2*EXP(- DB$1 * ($B182*_c1+$C182*_c2+$D182*_c3+'Input spectra'!$Y181))</f>
        <v>5.7449475543657092E-6</v>
      </c>
      <c r="DC182">
        <f>DC$2*EXP(- DC$1 * ($B182*_c1+$C182*_c2+$D182*_c3+'Input spectra'!$Y181))</f>
        <v>3.6498378747305668E-7</v>
      </c>
      <c r="DD182">
        <f>DD$2*EXP(- DD$1 * ($B182*_c1+$C182*_c2+$D182*_c3+'Input spectra'!$Y181))</f>
        <v>0</v>
      </c>
      <c r="DE182">
        <f>DE$2*EXP(- DE$1 * ($B182*_c1+$C182*_c2+$D182*_c3+'Input spectra'!$Y181))</f>
        <v>0</v>
      </c>
      <c r="DF182">
        <f>DF$2*EXP(- DF$1 * ($B182*_c1+$C182*_c2+$D182*_c3+'Input spectra'!$Y181))</f>
        <v>0</v>
      </c>
      <c r="DG182">
        <f>DG$2*EXP(- DG$1 * ($B182*_c1+$C182*_c2+$D182*_c3+'Input spectra'!$Y181))</f>
        <v>0</v>
      </c>
      <c r="DH182">
        <f>DH$2*EXP(- DH$1 * ($B182*_c1+$C182*_c2+$D182*_c3+'Input spectra'!$Y181))</f>
        <v>0</v>
      </c>
      <c r="DI182">
        <f>DI$2*EXP(- DI$1 * ($B182*_c1+$C182*_c2+$D182*_c3+'Input spectra'!$Y181))</f>
        <v>0</v>
      </c>
      <c r="DJ182">
        <f>DJ$2*EXP(- DJ$1 * ($B182*_c1+$C182*_c2+$D182*_c3+'Input spectra'!$Y181))</f>
        <v>0</v>
      </c>
      <c r="DK182">
        <f>DK$2*EXP(- DK$1 * ($B182*_c1+$C182*_c2+$D182*_c3+'Input spectra'!$Y181))</f>
        <v>0</v>
      </c>
      <c r="DL182">
        <f>DL$2*EXP(- DL$1 * ($B182*_c1+$C182*_c2+$D182*_c3+'Input spectra'!$Y181))</f>
        <v>0</v>
      </c>
      <c r="DM182">
        <f>DM$2*EXP(- DM$1 * ($B182*_c1+$C182*_c2+$D182*_c3+'Input spectra'!$Y181))</f>
        <v>0</v>
      </c>
      <c r="DN182">
        <f>DN$2*EXP(- DN$1 * ($B182*_c1+$C182*_c2+$D182*_c3+'Input spectra'!$Y181))</f>
        <v>0</v>
      </c>
      <c r="DO182">
        <f>DO$2*EXP(- DO$1 * ($B182*_c1+$C182*_c2+$D182*_c3+'Input spectra'!$Y181))</f>
        <v>0</v>
      </c>
      <c r="DP182">
        <f>DP$2*EXP(- DP$1 * ($B182*_c1+$C182*_c2+$D182*_c3+'Input spectra'!$Y181))</f>
        <v>0</v>
      </c>
      <c r="DQ182">
        <f>DQ$2*EXP(- DQ$1 * ($B182*_c1+$C182*_c2+$D182*_c3+'Input spectra'!$Y181))</f>
        <v>0</v>
      </c>
      <c r="DR182">
        <f>DR$2*EXP(- DR$1 * ($B182*_c1+$C182*_c2+$D182*_c3+'Input spectra'!$Y181))</f>
        <v>0</v>
      </c>
      <c r="DS182">
        <f>DS$2*EXP(- DS$1 * ($B182*_c1+$C182*_c2+$D182*_c3+'Input spectra'!$Y181))</f>
        <v>0</v>
      </c>
      <c r="DT182">
        <f>DT$2*EXP(- DT$1 * ($B182*_c1+$C182*_c2+$D182*_c3+'Input spectra'!$Y181))</f>
        <v>0</v>
      </c>
      <c r="DU182">
        <f>DU$2*EXP(- DU$1 * ($B182*_c1+$C182*_c2+$D182*_c3+'Input spectra'!$Y181))</f>
        <v>0</v>
      </c>
      <c r="DV182">
        <f>DV$2*EXP(- DV$1 * ($B182*_c1+$C182*_c2+$D182*_c3+'Input spectra'!$Y181))</f>
        <v>0</v>
      </c>
      <c r="DW182">
        <f>DW$2*EXP(- DW$1 * ($B182*_c1+$C182*_c2+$D182*_c3+'Input spectra'!$Y181))</f>
        <v>0</v>
      </c>
      <c r="DX182">
        <f>DX$2*EXP(- DX$1 * ($B182*_c1+$C182*_c2+$D182*_c3+'Input spectra'!$Y181))</f>
        <v>0</v>
      </c>
      <c r="DY182">
        <f>DY$2*EXP(- DY$1 * ($B182*_c1+$C182*_c2+$D182*_c3+'Input spectra'!$Y181))</f>
        <v>0</v>
      </c>
      <c r="DZ182">
        <f>DZ$2*EXP(- DZ$1 * ($B182*_c1+$C182*_c2+$D182*_c3+'Input spectra'!$Y181))</f>
        <v>0</v>
      </c>
      <c r="EA182">
        <f>EA$2*EXP(- EA$1 * ($B182*_c1+$C182*_c2+$D182*_c3+'Input spectra'!$Y181))</f>
        <v>0</v>
      </c>
      <c r="EB182">
        <f>EB$2*EXP(- EB$1 * ($B182*_c1+$C182*_c2+$D182*_c3+'Input spectra'!$Y181))</f>
        <v>0</v>
      </c>
      <c r="EC182">
        <f>EC$2*EXP(- EC$1 * ($B182*_c1+$C182*_c2+$D182*_c3+'Input spectra'!$Y181))</f>
        <v>0</v>
      </c>
      <c r="ED182">
        <f>ED$2*EXP(- ED$1 * ($B182*_c1+$C182*_c2+$D182*_c3+'Input spectra'!$Y181))</f>
        <v>0</v>
      </c>
      <c r="EE182">
        <f>EE$2*EXP(- EE$1 * ($B182*_c1+$C182*_c2+$D182*_c3+'Input spectra'!$Y181))</f>
        <v>0</v>
      </c>
      <c r="EF182">
        <f>EF$2*EXP(- EF$1 * ($B182*_c1+$C182*_c2+$D182*_c3+'Input spectra'!$Y181))</f>
        <v>0</v>
      </c>
      <c r="EG182">
        <f>EG$2*EXP(- EG$1 * ($B182*_c1+$C182*_c2+$D182*_c3+'Input spectra'!$Y181))</f>
        <v>0</v>
      </c>
      <c r="EH182">
        <f>EH$2*EXP(- EH$1 * ($B182*_c1+$C182*_c2+$D182*_c3+'Input spectra'!$Y181))</f>
        <v>0</v>
      </c>
      <c r="EI182">
        <f>EI$2*EXP(- EI$1 * ($B182*_c1+$C182*_c2+$D182*_c3+'Input spectra'!$Y181))</f>
        <v>0</v>
      </c>
      <c r="EJ182">
        <f>EJ$2*EXP(- EJ$1 * ($B182*_c1+$C182*_c2+$D182*_c3+'Input spectra'!$Y181))</f>
        <v>0</v>
      </c>
      <c r="EK182">
        <f>EK$2*EXP(- EK$1 * ($B182*_c1+$C182*_c2+$D182*_c3+'Input spectra'!$Y181))</f>
        <v>0</v>
      </c>
      <c r="EL182">
        <f>EL$2*EXP(- EL$1 * ($B182*_c1+$C182*_c2+$D182*_c3+'Input spectra'!$Y181))</f>
        <v>0</v>
      </c>
      <c r="EM182">
        <f>EM$2*EXP(- EM$1 * ($B182*_c1+$C182*_c2+$D182*_c3+'Input spectra'!$Y181))</f>
        <v>0</v>
      </c>
      <c r="EN182">
        <f>EN$2*EXP(- EN$1 * ($B182*_c1+$C182*_c2+$D182*_c3+'Input spectra'!$Y181))</f>
        <v>0</v>
      </c>
      <c r="EO182">
        <f>EO$2*EXP(- EO$1 * ($B182*_c1+$C182*_c2+$D182*_c3+'Input spectra'!$Y181))</f>
        <v>0</v>
      </c>
      <c r="EP182">
        <f>EP$2*EXP(- EP$1 * ($B182*_c1+$C182*_c2+$D182*_c3+'Input spectra'!$Y181))</f>
        <v>0</v>
      </c>
      <c r="EQ182">
        <f>EQ$2*EXP(- EQ$1 * ($B182*_c1+$C182*_c2+$D182*_c3+'Input spectra'!$Y181))</f>
        <v>0</v>
      </c>
      <c r="ER182">
        <f>ER$2*EXP(- ER$1 * ($B182*_c1+$C182*_c2+$D182*_c3+'Input spectra'!$Y181))</f>
        <v>0</v>
      </c>
      <c r="ES182">
        <f>ES$2*EXP(- ES$1 * ($B182*_c1+$C182*_c2+$D182*_c3+'Input spectra'!$Y181))</f>
        <v>0</v>
      </c>
      <c r="ET182">
        <f>ET$2*EXP(- ET$1 * ($B182*_c1+$C182*_c2+$D182*_c3+'Input spectra'!$Y181))</f>
        <v>0</v>
      </c>
      <c r="EU182">
        <f>EU$2*EXP(- EU$1 * ($B182*_c1+$C182*_c2+$D182*_c3+'Input spectra'!$Y181))</f>
        <v>0</v>
      </c>
      <c r="EV182">
        <f>EV$2*EXP(- EV$1 * ($B182*_c1+$C182*_c2+$D182*_c3+'Input spectra'!$Y181))</f>
        <v>0</v>
      </c>
      <c r="EW182">
        <f>EW$2*EXP(- EW$1 * ($B182*_c1+$C182*_c2+$D182*_c3+'Input spectra'!$Y181))</f>
        <v>0</v>
      </c>
      <c r="EX182">
        <f>EX$2*EXP(- EX$1 * ($B182*_c1+$C182*_c2+$D182*_c3+'Input spectra'!$Y181))</f>
        <v>0</v>
      </c>
      <c r="EY182">
        <f>EY$2*EXP(- EY$1 * ($B182*_c1+$C182*_c2+$D182*_c3+'Input spectra'!$Y181))</f>
        <v>0</v>
      </c>
      <c r="FA182">
        <f t="shared" si="2"/>
        <v>0.88519171714694345</v>
      </c>
      <c r="FD182">
        <f>(1-EXP(-($B182*_c1+$C182*_c2+$D182*_c3+'Input spectra'!$Y181)*_t))/2</f>
        <v>1.0584704165057301E-2</v>
      </c>
      <c r="FE182">
        <f>LN(1-FD182)/(-($B182*_c1+$C182*_c2+$D182*_c3+'Input spectra'!$Y181))</f>
        <v>0.24866273215650894</v>
      </c>
    </row>
    <row r="183" spans="1:161" x14ac:dyDescent="0.25">
      <c r="A183">
        <v>1180</v>
      </c>
      <c r="B183">
        <f>'Input spectra'!B182</f>
        <v>0</v>
      </c>
      <c r="C183">
        <f>'Input spectra'!D182</f>
        <v>0</v>
      </c>
      <c r="D183">
        <f>'Input spectra'!F182</f>
        <v>0</v>
      </c>
      <c r="E183">
        <f>E$2*EXP(- E$1 * ($B183*_c1+$C183*_c2+$D183*_c3+'Input spectra'!$Y182))</f>
        <v>2.0653927966864227E-2</v>
      </c>
      <c r="F183">
        <f>F$2*EXP(- F$1 * ($B183*_c1+$C183*_c2+$D183*_c3+'Input spectra'!$Y182))</f>
        <v>2.0416067754338428E-2</v>
      </c>
      <c r="G183">
        <f>G$2*EXP(- G$1 * ($B183*_c1+$C183*_c2+$D183*_c3+'Input spectra'!$Y182))</f>
        <v>2.017986077966925E-2</v>
      </c>
      <c r="H183">
        <f>H$2*EXP(- H$1 * ($B183*_c1+$C183*_c2+$D183*_c3+'Input spectra'!$Y182))</f>
        <v>1.9945297267511899E-2</v>
      </c>
      <c r="I183">
        <f>I$2*EXP(- I$1 * ($B183*_c1+$C183*_c2+$D183*_c3+'Input spectra'!$Y182))</f>
        <v>1.9712367495832297E-2</v>
      </c>
      <c r="J183">
        <f>J$2*EXP(- J$1 * ($B183*_c1+$C183*_c2+$D183*_c3+'Input spectra'!$Y182))</f>
        <v>1.9481061795630198E-2</v>
      </c>
      <c r="K183">
        <f>K$2*EXP(- K$1 * ($B183*_c1+$C183*_c2+$D183*_c3+'Input spectra'!$Y182))</f>
        <v>1.9251370550663637E-2</v>
      </c>
      <c r="L183">
        <f>L$2*EXP(- L$1 * ($B183*_c1+$C183*_c2+$D183*_c3+'Input spectra'!$Y182))</f>
        <v>1.9023284197174768E-2</v>
      </c>
      <c r="M183">
        <f>M$2*EXP(- M$1 * ($B183*_c1+$C183*_c2+$D183*_c3+'Input spectra'!$Y182))</f>
        <v>1.8796793223617134E-2</v>
      </c>
      <c r="N183">
        <f>N$2*EXP(- N$1 * ($B183*_c1+$C183*_c2+$D183*_c3+'Input spectra'!$Y182))</f>
        <v>1.8571888170384243E-2</v>
      </c>
      <c r="O183">
        <f>O$2*EXP(- O$1 * ($B183*_c1+$C183*_c2+$D183*_c3+'Input spectra'!$Y182))</f>
        <v>1.8348559629539549E-2</v>
      </c>
      <c r="P183">
        <f>P$2*EXP(- P$1 * ($B183*_c1+$C183*_c2+$D183*_c3+'Input spectra'!$Y182))</f>
        <v>1.8126798244547767E-2</v>
      </c>
      <c r="Q183">
        <f>Q$2*EXP(- Q$1 * ($B183*_c1+$C183*_c2+$D183*_c3+'Input spectra'!$Y182))</f>
        <v>1.7906594710007578E-2</v>
      </c>
      <c r="R183">
        <f>R$2*EXP(- R$1 * ($B183*_c1+$C183*_c2+$D183*_c3+'Input spectra'!$Y182))</f>
        <v>1.7687939771385639E-2</v>
      </c>
      <c r="S183">
        <f>S$2*EXP(- S$1 * ($B183*_c1+$C183*_c2+$D183*_c3+'Input spectra'!$Y182))</f>
        <v>1.7470824224751939E-2</v>
      </c>
      <c r="T183">
        <f>T$2*EXP(- T$1 * ($B183*_c1+$C183*_c2+$D183*_c3+'Input spectra'!$Y182))</f>
        <v>1.7255238916516511E-2</v>
      </c>
      <c r="U183">
        <f>U$2*EXP(- U$1 * ($B183*_c1+$C183*_c2+$D183*_c3+'Input spectra'!$Y182))</f>
        <v>1.7041174743167457E-2</v>
      </c>
      <c r="V183">
        <f>V$2*EXP(- V$1 * ($B183*_c1+$C183*_c2+$D183*_c3+'Input spectra'!$Y182))</f>
        <v>1.6828622651010268E-2</v>
      </c>
      <c r="W183">
        <f>W$2*EXP(- W$1 * ($B183*_c1+$C183*_c2+$D183*_c3+'Input spectra'!$Y182))</f>
        <v>1.6617573635908493E-2</v>
      </c>
      <c r="X183">
        <f>X$2*EXP(- X$1 * ($B183*_c1+$C183*_c2+$D183*_c3+'Input spectra'!$Y182))</f>
        <v>1.6408018743025693E-2</v>
      </c>
      <c r="Y183">
        <f>Y$2*EXP(- Y$1 * ($B183*_c1+$C183*_c2+$D183*_c3+'Input spectra'!$Y182))</f>
        <v>1.6199949066568711E-2</v>
      </c>
      <c r="Z183">
        <f>Z$2*EXP(- Z$1 * ($B183*_c1+$C183*_c2+$D183*_c3+'Input spectra'!$Y182))</f>
        <v>1.5993355749532197E-2</v>
      </c>
      <c r="AA183">
        <f>AA$2*EXP(- AA$1 * ($B183*_c1+$C183*_c2+$D183*_c3+'Input spectra'!$Y182))</f>
        <v>1.5788229983444486E-2</v>
      </c>
      <c r="AB183">
        <f>AB$2*EXP(- AB$1 * ($B183*_c1+$C183*_c2+$D183*_c3+'Input spectra'!$Y182))</f>
        <v>1.5584563008114675E-2</v>
      </c>
      <c r="AC183">
        <f>AC$2*EXP(- AC$1 * ($B183*_c1+$C183*_c2+$D183*_c3+'Input spectra'!$Y182))</f>
        <v>1.5382346111381048E-2</v>
      </c>
      <c r="AD183">
        <f>AD$2*EXP(- AD$1 * ($B183*_c1+$C183*_c2+$D183*_c3+'Input spectra'!$Y182))</f>
        <v>1.5181570628860733E-2</v>
      </c>
      <c r="AE183">
        <f>AE$2*EXP(- AE$1 * ($B183*_c1+$C183*_c2+$D183*_c3+'Input spectra'!$Y182))</f>
        <v>1.4982227943700606E-2</v>
      </c>
      <c r="AF183">
        <f>AF$2*EXP(- AF$1 * ($B183*_c1+$C183*_c2+$D183*_c3+'Input spectra'!$Y182))</f>
        <v>1.4784309486329495E-2</v>
      </c>
      <c r="AG183">
        <f>AG$2*EXP(- AG$1 * ($B183*_c1+$C183*_c2+$D183*_c3+'Input spectra'!$Y182))</f>
        <v>1.4587806734211593E-2</v>
      </c>
      <c r="AH183">
        <f>AH$2*EXP(- AH$1 * ($B183*_c1+$C183*_c2+$D183*_c3+'Input spectra'!$Y182))</f>
        <v>1.4392711211601131E-2</v>
      </c>
      <c r="AI183">
        <f>AI$2*EXP(- AI$1 * ($B183*_c1+$C183*_c2+$D183*_c3+'Input spectra'!$Y182))</f>
        <v>1.4199014489298292E-2</v>
      </c>
      <c r="AJ183">
        <f>AJ$2*EXP(- AJ$1 * ($B183*_c1+$C183*_c2+$D183*_c3+'Input spectra'!$Y182))</f>
        <v>1.4006708184406349E-2</v>
      </c>
      <c r="AK183">
        <f>AK$2*EXP(- AK$1 * ($B183*_c1+$C183*_c2+$D183*_c3+'Input spectra'!$Y182))</f>
        <v>1.3815783960090025E-2</v>
      </c>
      <c r="AL183">
        <f>AL$2*EXP(- AL$1 * ($B183*_c1+$C183*_c2+$D183*_c3+'Input spectra'!$Y182))</f>
        <v>1.3626233525335079E-2</v>
      </c>
      <c r="AM183">
        <f>AM$2*EXP(- AM$1 * ($B183*_c1+$C183*_c2+$D183*_c3+'Input spectra'!$Y182))</f>
        <v>1.3438048634709102E-2</v>
      </c>
      <c r="AN183">
        <f>AN$2*EXP(- AN$1 * ($B183*_c1+$C183*_c2+$D183*_c3+'Input spectra'!$Y182))</f>
        <v>1.3251221088123525E-2</v>
      </c>
      <c r="AO183">
        <f>AO$2*EXP(- AO$1 * ($B183*_c1+$C183*_c2+$D183*_c3+'Input spectra'!$Y182))</f>
        <v>1.3065742730596812E-2</v>
      </c>
      <c r="AP183">
        <f>AP$2*EXP(- AP$1 * ($B183*_c1+$C183*_c2+$D183*_c3+'Input spectra'!$Y182))</f>
        <v>1.2881605452018866E-2</v>
      </c>
      <c r="AQ183">
        <f>AQ$2*EXP(- AQ$1 * ($B183*_c1+$C183*_c2+$D183*_c3+'Input spectra'!$Y182))</f>
        <v>1.2698801186916625E-2</v>
      </c>
      <c r="AR183">
        <f>AR$2*EXP(- AR$1 * ($B183*_c1+$C183*_c2+$D183*_c3+'Input spectra'!$Y182))</f>
        <v>1.2517321914220813E-2</v>
      </c>
      <c r="AS183">
        <f>AS$2*EXP(- AS$1 * ($B183*_c1+$C183*_c2+$D183*_c3+'Input spectra'!$Y182))</f>
        <v>1.2337159657033912E-2</v>
      </c>
      <c r="AT183">
        <f>AT$2*EXP(- AT$1 * ($B183*_c1+$C183*_c2+$D183*_c3+'Input spectra'!$Y182))</f>
        <v>1.2158306482399269E-2</v>
      </c>
      <c r="AU183">
        <f>AU$2*EXP(- AU$1 * ($B183*_c1+$C183*_c2+$D183*_c3+'Input spectra'!$Y182))</f>
        <v>1.1980754501071379E-2</v>
      </c>
      <c r="AV183">
        <f>AV$2*EXP(- AV$1 * ($B183*_c1+$C183*_c2+$D183*_c3+'Input spectra'!$Y182))</f>
        <v>1.1804495867287346E-2</v>
      </c>
      <c r="AW183">
        <f>AW$2*EXP(- AW$1 * ($B183*_c1+$C183*_c2+$D183*_c3+'Input spectra'!$Y182))</f>
        <v>1.1629522778539477E-2</v>
      </c>
      <c r="AX183">
        <f>AX$2*EXP(- AX$1 * ($B183*_c1+$C183*_c2+$D183*_c3+'Input spectra'!$Y182))</f>
        <v>1.1455827475349029E-2</v>
      </c>
      <c r="AY183">
        <f>AY$2*EXP(- AY$1 * ($B183*_c1+$C183*_c2+$D183*_c3+'Input spectra'!$Y182))</f>
        <v>1.0185489165190638E-2</v>
      </c>
      <c r="AZ183">
        <f>AZ$2*EXP(- AZ$1 * ($B183*_c1+$C183*_c2+$D183*_c3+'Input spectra'!$Y182))</f>
        <v>8.7049745226500143E-3</v>
      </c>
      <c r="BA183">
        <f>BA$2*EXP(- BA$1 * ($B183*_c1+$C183*_c2+$D183*_c3+'Input spectra'!$Y182))</f>
        <v>7.837691637110825E-3</v>
      </c>
      <c r="BB183">
        <f>BB$2*EXP(- BB$1 * ($B183*_c1+$C183*_c2+$D183*_c3+'Input spectra'!$Y182))</f>
        <v>7.1809289302679638E-3</v>
      </c>
      <c r="BC183">
        <f>BC$2*EXP(- BC$1 * ($B183*_c1+$C183*_c2+$D183*_c3+'Input spectra'!$Y182))</f>
        <v>6.6443747268717414E-3</v>
      </c>
      <c r="BD183">
        <f>BD$2*EXP(- BD$1 * ($B183*_c1+$C183*_c2+$D183*_c3+'Input spectra'!$Y182))</f>
        <v>6.1888945927994817E-3</v>
      </c>
      <c r="BE183">
        <f>BE$2*EXP(- BE$1 * ($B183*_c1+$C183*_c2+$D183*_c3+'Input spectra'!$Y182))</f>
        <v>5.7930517743574597E-3</v>
      </c>
      <c r="BF183">
        <f>BF$2*EXP(- BF$1 * ($B183*_c1+$C183*_c2+$D183*_c3+'Input spectra'!$Y182))</f>
        <v>5.4434864650366012E-3</v>
      </c>
      <c r="BG183">
        <f>BG$2*EXP(- BG$1 * ($B183*_c1+$C183*_c2+$D183*_c3+'Input spectra'!$Y182))</f>
        <v>5.1311553528772588E-3</v>
      </c>
      <c r="BH183">
        <f>BH$2*EXP(- BH$1 * ($B183*_c1+$C183*_c2+$D183*_c3+'Input spectra'!$Y182))</f>
        <v>4.8495744696786429E-3</v>
      </c>
      <c r="BI183">
        <f>BI$2*EXP(- BI$1 * ($B183*_c1+$C183*_c2+$D183*_c3+'Input spectra'!$Y182))</f>
        <v>4.5938939643136003E-3</v>
      </c>
      <c r="BJ183">
        <f>BJ$2*EXP(- BJ$1 * ($B183*_c1+$C183*_c2+$D183*_c3+'Input spectra'!$Y182))</f>
        <v>4.3603669800033155E-3</v>
      </c>
      <c r="BK183">
        <f>BK$2*EXP(- BK$1 * ($B183*_c1+$C183*_c2+$D183*_c3+'Input spectra'!$Y182))</f>
        <v>4.146024071144336E-3</v>
      </c>
      <c r="BL183">
        <f>BL$2*EXP(- BL$1 * ($B183*_c1+$C183*_c2+$D183*_c3+'Input spectra'!$Y182))</f>
        <v>3.9484630194654277E-3</v>
      </c>
      <c r="BM183">
        <f>BM$2*EXP(- BM$1 * ($B183*_c1+$C183*_c2+$D183*_c3+'Input spectra'!$Y182))</f>
        <v>3.7657073470992622E-3</v>
      </c>
      <c r="BN183">
        <f>BN$2*EXP(- BN$1 * ($B183*_c1+$C183*_c2+$D183*_c3+'Input spectra'!$Y182))</f>
        <v>3.5961077231501425E-3</v>
      </c>
      <c r="BO183">
        <f>BO$2*EXP(- BO$1 * ($B183*_c1+$C183*_c2+$D183*_c3+'Input spectra'!$Y182))</f>
        <v>3.4382712364215127E-3</v>
      </c>
      <c r="BP183">
        <f>BP$2*EXP(- BP$1 * ($B183*_c1+$C183*_c2+$D183*_c3+'Input spectra'!$Y182))</f>
        <v>3.2910093891013298E-3</v>
      </c>
      <c r="BQ183">
        <f>BQ$2*EXP(- BQ$1 * ($B183*_c1+$C183*_c2+$D183*_c3+'Input spectra'!$Y182))</f>
        <v>3.1532990340783404E-3</v>
      </c>
      <c r="BR183">
        <f>BR$2*EXP(- BR$1 * ($B183*_c1+$C183*_c2+$D183*_c3+'Input spectra'!$Y182))</f>
        <v>3.0242524869690231E-3</v>
      </c>
      <c r="BS183">
        <f>BS$2*EXP(- BS$1 * ($B183*_c1+$C183*_c2+$D183*_c3+'Input spectra'!$Y182))</f>
        <v>2.9030942844469861E-3</v>
      </c>
      <c r="BT183">
        <f>BT$2*EXP(- BT$1 * ($B183*_c1+$C183*_c2+$D183*_c3+'Input spectra'!$Y182))</f>
        <v>2.7891428505239825E-3</v>
      </c>
      <c r="BU183">
        <f>BU$2*EXP(- BU$1 * ($B183*_c1+$C183*_c2+$D183*_c3+'Input spectra'!$Y182))</f>
        <v>2.681795849365824E-3</v>
      </c>
      <c r="BV183">
        <f>BV$2*EXP(- BV$1 * ($B183*_c1+$C183*_c2+$D183*_c3+'Input spectra'!$Y182))</f>
        <v>2.5805183496559474E-3</v>
      </c>
      <c r="BW183">
        <f>BW$2*EXP(- BW$1 * ($B183*_c1+$C183*_c2+$D183*_c3+'Input spectra'!$Y182))</f>
        <v>2.4848331627074067E-3</v>
      </c>
      <c r="BX183">
        <f>BX$2*EXP(- BX$1 * ($B183*_c1+$C183*_c2+$D183*_c3+'Input spectra'!$Y182))</f>
        <v>2.3943128820758386E-3</v>
      </c>
      <c r="BY183">
        <f>BY$2*EXP(- BY$1 * ($B183*_c1+$C183*_c2+$D183*_c3+'Input spectra'!$Y182))</f>
        <v>2.3085732700069451E-3</v>
      </c>
      <c r="BZ183">
        <f>BZ$2*EXP(- BZ$1 * ($B183*_c1+$C183*_c2+$D183*_c3+'Input spectra'!$Y182))</f>
        <v>2.22726772089404E-3</v>
      </c>
      <c r="CA183">
        <f>CA$2*EXP(- CA$1 * ($B183*_c1+$C183*_c2+$D183*_c3+'Input spectra'!$Y182))</f>
        <v>2.1500825940304028E-3</v>
      </c>
      <c r="CB183">
        <f>CB$2*EXP(- CB$1 * ($B183*_c1+$C183*_c2+$D183*_c3+'Input spectra'!$Y182))</f>
        <v>2.0767332540139369E-3</v>
      </c>
      <c r="CC183">
        <f>CC$2*EXP(- CC$1 * ($B183*_c1+$C183*_c2+$D183*_c3+'Input spectra'!$Y182))</f>
        <v>2.0069606917566471E-3</v>
      </c>
      <c r="CD183">
        <f>CD$2*EXP(- CD$1 * ($B183*_c1+$C183*_c2+$D183*_c3+'Input spectra'!$Y182))</f>
        <v>1.9405286253211017E-3</v>
      </c>
      <c r="CE183">
        <f>CE$2*EXP(- CE$1 * ($B183*_c1+$C183*_c2+$D183*_c3+'Input spectra'!$Y182))</f>
        <v>1.8772209999617657E-3</v>
      </c>
      <c r="CF183">
        <f>CF$2*EXP(- CF$1 * ($B183*_c1+$C183*_c2+$D183*_c3+'Input spectra'!$Y182))</f>
        <v>1.8168398223634328E-3</v>
      </c>
      <c r="CG183">
        <f>CG$2*EXP(- CG$1 * ($B183*_c1+$C183*_c2+$D183*_c3+'Input spectra'!$Y182))</f>
        <v>1.7592032762738016E-3</v>
      </c>
      <c r="CH183">
        <f>CH$2*EXP(- CH$1 * ($B183*_c1+$C183*_c2+$D183*_c3+'Input spectra'!$Y182))</f>
        <v>1.7041440763469133E-3</v>
      </c>
      <c r="CI183">
        <f>CI$2*EXP(- CI$1 * ($B183*_c1+$C183*_c2+$D183*_c3+'Input spectra'!$Y182))</f>
        <v>1.6515080246555945E-3</v>
      </c>
      <c r="CJ183">
        <f>CJ$2*EXP(- CJ$1 * ($B183*_c1+$C183*_c2+$D183*_c3+'Input spectra'!$Y182))</f>
        <v>1.601152740445301E-3</v>
      </c>
      <c r="CK183">
        <f>CK$2*EXP(- CK$1 * ($B183*_c1+$C183*_c2+$D183*_c3+'Input spectra'!$Y182))</f>
        <v>1.552946538627732E-3</v>
      </c>
      <c r="CL183">
        <f>CL$2*EXP(- CL$1 * ($B183*_c1+$C183*_c2+$D183*_c3+'Input spectra'!$Y182))</f>
        <v>1.5067674365066123E-3</v>
      </c>
      <c r="CM183">
        <f>CM$2*EXP(- CM$1 * ($B183*_c1+$C183*_c2+$D183*_c3+'Input spectra'!$Y182))</f>
        <v>1.4625022714861596E-3</v>
      </c>
      <c r="CN183">
        <f>CN$2*EXP(- CN$1 * ($B183*_c1+$C183*_c2+$D183*_c3+'Input spectra'!$Y182))</f>
        <v>1.4200459151856102E-3</v>
      </c>
      <c r="CO183">
        <f>CO$2*EXP(- CO$1 * ($B183*_c1+$C183*_c2+$D183*_c3+'Input spectra'!$Y182))</f>
        <v>1.3793005715877899E-3</v>
      </c>
      <c r="CP183">
        <f>CP$2*EXP(- CP$1 * ($B183*_c1+$C183*_c2+$D183*_c3+'Input spectra'!$Y182))</f>
        <v>1.3401751486772568E-3</v>
      </c>
      <c r="CQ183">
        <f>CQ$2*EXP(- CQ$1 * ($B183*_c1+$C183*_c2+$D183*_c3+'Input spectra'!$Y182))</f>
        <v>1.3025846945458792E-3</v>
      </c>
      <c r="CR183">
        <f>CR$2*EXP(- CR$1 * ($B183*_c1+$C183*_c2+$D183*_c3+'Input spectra'!$Y182))</f>
        <v>1.2664498902175431E-3</v>
      </c>
      <c r="CS183">
        <f>CS$2*EXP(- CS$1 * ($B183*_c1+$C183*_c2+$D183*_c3+'Input spectra'!$Y182))</f>
        <v>8.1552011589360951E-4</v>
      </c>
      <c r="CT183">
        <f>CT$2*EXP(- CT$1 * ($B183*_c1+$C183*_c2+$D183*_c3+'Input spectra'!$Y182))</f>
        <v>5.2977945677518264E-4</v>
      </c>
      <c r="CU183">
        <f>CU$2*EXP(- CU$1 * ($B183*_c1+$C183*_c2+$D183*_c3+'Input spectra'!$Y182))</f>
        <v>3.6695252644211563E-4</v>
      </c>
      <c r="CV183">
        <f>CV$2*EXP(- CV$1 * ($B183*_c1+$C183*_c2+$D183*_c3+'Input spectra'!$Y182))</f>
        <v>2.5531544714014689E-4</v>
      </c>
      <c r="CW183">
        <f>CW$2*EXP(- CW$1 * ($B183*_c1+$C183*_c2+$D183*_c3+'Input spectra'!$Y182))</f>
        <v>1.7435954509515149E-4</v>
      </c>
      <c r="CX183">
        <f>CX$2*EXP(- CX$1 * ($B183*_c1+$C183*_c2+$D183*_c3+'Input spectra'!$Y182))</f>
        <v>1.1463399197006139E-4</v>
      </c>
      <c r="CY183">
        <f>CY$2*EXP(- CY$1 * ($B183*_c1+$C183*_c2+$D183*_c3+'Input spectra'!$Y182))</f>
        <v>7.0805823938540222E-5</v>
      </c>
      <c r="CZ183">
        <f>CZ$2*EXP(- CZ$1 * ($B183*_c1+$C183*_c2+$D183*_c3+'Input spectra'!$Y182))</f>
        <v>3.9490303279374084E-5</v>
      </c>
      <c r="DA183">
        <f>DA$2*EXP(- DA$1 * ($B183*_c1+$C183*_c2+$D183*_c3+'Input spectra'!$Y182))</f>
        <v>1.836554427624606E-5</v>
      </c>
      <c r="DB183">
        <f>DB$2*EXP(- DB$1 * ($B183*_c1+$C183*_c2+$D183*_c3+'Input spectra'!$Y182))</f>
        <v>5.7479956272086896E-6</v>
      </c>
      <c r="DC183">
        <f>DC$2*EXP(- DC$1 * ($B183*_c1+$C183*_c2+$D183*_c3+'Input spectra'!$Y182))</f>
        <v>3.6517935321739543E-7</v>
      </c>
      <c r="DD183">
        <f>DD$2*EXP(- DD$1 * ($B183*_c1+$C183*_c2+$D183*_c3+'Input spectra'!$Y182))</f>
        <v>0</v>
      </c>
      <c r="DE183">
        <f>DE$2*EXP(- DE$1 * ($B183*_c1+$C183*_c2+$D183*_c3+'Input spectra'!$Y182))</f>
        <v>0</v>
      </c>
      <c r="DF183">
        <f>DF$2*EXP(- DF$1 * ($B183*_c1+$C183*_c2+$D183*_c3+'Input spectra'!$Y182))</f>
        <v>0</v>
      </c>
      <c r="DG183">
        <f>DG$2*EXP(- DG$1 * ($B183*_c1+$C183*_c2+$D183*_c3+'Input spectra'!$Y182))</f>
        <v>0</v>
      </c>
      <c r="DH183">
        <f>DH$2*EXP(- DH$1 * ($B183*_c1+$C183*_c2+$D183*_c3+'Input spectra'!$Y182))</f>
        <v>0</v>
      </c>
      <c r="DI183">
        <f>DI$2*EXP(- DI$1 * ($B183*_c1+$C183*_c2+$D183*_c3+'Input spectra'!$Y182))</f>
        <v>0</v>
      </c>
      <c r="DJ183">
        <f>DJ$2*EXP(- DJ$1 * ($B183*_c1+$C183*_c2+$D183*_c3+'Input spectra'!$Y182))</f>
        <v>0</v>
      </c>
      <c r="DK183">
        <f>DK$2*EXP(- DK$1 * ($B183*_c1+$C183*_c2+$D183*_c3+'Input spectra'!$Y182))</f>
        <v>0</v>
      </c>
      <c r="DL183">
        <f>DL$2*EXP(- DL$1 * ($B183*_c1+$C183*_c2+$D183*_c3+'Input spectra'!$Y182))</f>
        <v>0</v>
      </c>
      <c r="DM183">
        <f>DM$2*EXP(- DM$1 * ($B183*_c1+$C183*_c2+$D183*_c3+'Input spectra'!$Y182))</f>
        <v>0</v>
      </c>
      <c r="DN183">
        <f>DN$2*EXP(- DN$1 * ($B183*_c1+$C183*_c2+$D183*_c3+'Input spectra'!$Y182))</f>
        <v>0</v>
      </c>
      <c r="DO183">
        <f>DO$2*EXP(- DO$1 * ($B183*_c1+$C183*_c2+$D183*_c3+'Input spectra'!$Y182))</f>
        <v>0</v>
      </c>
      <c r="DP183">
        <f>DP$2*EXP(- DP$1 * ($B183*_c1+$C183*_c2+$D183*_c3+'Input spectra'!$Y182))</f>
        <v>0</v>
      </c>
      <c r="DQ183">
        <f>DQ$2*EXP(- DQ$1 * ($B183*_c1+$C183*_c2+$D183*_c3+'Input spectra'!$Y182))</f>
        <v>0</v>
      </c>
      <c r="DR183">
        <f>DR$2*EXP(- DR$1 * ($B183*_c1+$C183*_c2+$D183*_c3+'Input spectra'!$Y182))</f>
        <v>0</v>
      </c>
      <c r="DS183">
        <f>DS$2*EXP(- DS$1 * ($B183*_c1+$C183*_c2+$D183*_c3+'Input spectra'!$Y182))</f>
        <v>0</v>
      </c>
      <c r="DT183">
        <f>DT$2*EXP(- DT$1 * ($B183*_c1+$C183*_c2+$D183*_c3+'Input spectra'!$Y182))</f>
        <v>0</v>
      </c>
      <c r="DU183">
        <f>DU$2*EXP(- DU$1 * ($B183*_c1+$C183*_c2+$D183*_c3+'Input spectra'!$Y182))</f>
        <v>0</v>
      </c>
      <c r="DV183">
        <f>DV$2*EXP(- DV$1 * ($B183*_c1+$C183*_c2+$D183*_c3+'Input spectra'!$Y182))</f>
        <v>0</v>
      </c>
      <c r="DW183">
        <f>DW$2*EXP(- DW$1 * ($B183*_c1+$C183*_c2+$D183*_c3+'Input spectra'!$Y182))</f>
        <v>0</v>
      </c>
      <c r="DX183">
        <f>DX$2*EXP(- DX$1 * ($B183*_c1+$C183*_c2+$D183*_c3+'Input spectra'!$Y182))</f>
        <v>0</v>
      </c>
      <c r="DY183">
        <f>DY$2*EXP(- DY$1 * ($B183*_c1+$C183*_c2+$D183*_c3+'Input spectra'!$Y182))</f>
        <v>0</v>
      </c>
      <c r="DZ183">
        <f>DZ$2*EXP(- DZ$1 * ($B183*_c1+$C183*_c2+$D183*_c3+'Input spectra'!$Y182))</f>
        <v>0</v>
      </c>
      <c r="EA183">
        <f>EA$2*EXP(- EA$1 * ($B183*_c1+$C183*_c2+$D183*_c3+'Input spectra'!$Y182))</f>
        <v>0</v>
      </c>
      <c r="EB183">
        <f>EB$2*EXP(- EB$1 * ($B183*_c1+$C183*_c2+$D183*_c3+'Input spectra'!$Y182))</f>
        <v>0</v>
      </c>
      <c r="EC183">
        <f>EC$2*EXP(- EC$1 * ($B183*_c1+$C183*_c2+$D183*_c3+'Input spectra'!$Y182))</f>
        <v>0</v>
      </c>
      <c r="ED183">
        <f>ED$2*EXP(- ED$1 * ($B183*_c1+$C183*_c2+$D183*_c3+'Input spectra'!$Y182))</f>
        <v>0</v>
      </c>
      <c r="EE183">
        <f>EE$2*EXP(- EE$1 * ($B183*_c1+$C183*_c2+$D183*_c3+'Input spectra'!$Y182))</f>
        <v>0</v>
      </c>
      <c r="EF183">
        <f>EF$2*EXP(- EF$1 * ($B183*_c1+$C183*_c2+$D183*_c3+'Input spectra'!$Y182))</f>
        <v>0</v>
      </c>
      <c r="EG183">
        <f>EG$2*EXP(- EG$1 * ($B183*_c1+$C183*_c2+$D183*_c3+'Input spectra'!$Y182))</f>
        <v>0</v>
      </c>
      <c r="EH183">
        <f>EH$2*EXP(- EH$1 * ($B183*_c1+$C183*_c2+$D183*_c3+'Input spectra'!$Y182))</f>
        <v>0</v>
      </c>
      <c r="EI183">
        <f>EI$2*EXP(- EI$1 * ($B183*_c1+$C183*_c2+$D183*_c3+'Input spectra'!$Y182))</f>
        <v>0</v>
      </c>
      <c r="EJ183">
        <f>EJ$2*EXP(- EJ$1 * ($B183*_c1+$C183*_c2+$D183*_c3+'Input spectra'!$Y182))</f>
        <v>0</v>
      </c>
      <c r="EK183">
        <f>EK$2*EXP(- EK$1 * ($B183*_c1+$C183*_c2+$D183*_c3+'Input spectra'!$Y182))</f>
        <v>0</v>
      </c>
      <c r="EL183">
        <f>EL$2*EXP(- EL$1 * ($B183*_c1+$C183*_c2+$D183*_c3+'Input spectra'!$Y182))</f>
        <v>0</v>
      </c>
      <c r="EM183">
        <f>EM$2*EXP(- EM$1 * ($B183*_c1+$C183*_c2+$D183*_c3+'Input spectra'!$Y182))</f>
        <v>0</v>
      </c>
      <c r="EN183">
        <f>EN$2*EXP(- EN$1 * ($B183*_c1+$C183*_c2+$D183*_c3+'Input spectra'!$Y182))</f>
        <v>0</v>
      </c>
      <c r="EO183">
        <f>EO$2*EXP(- EO$1 * ($B183*_c1+$C183*_c2+$D183*_c3+'Input spectra'!$Y182))</f>
        <v>0</v>
      </c>
      <c r="EP183">
        <f>EP$2*EXP(- EP$1 * ($B183*_c1+$C183*_c2+$D183*_c3+'Input spectra'!$Y182))</f>
        <v>0</v>
      </c>
      <c r="EQ183">
        <f>EQ$2*EXP(- EQ$1 * ($B183*_c1+$C183*_c2+$D183*_c3+'Input spectra'!$Y182))</f>
        <v>0</v>
      </c>
      <c r="ER183">
        <f>ER$2*EXP(- ER$1 * ($B183*_c1+$C183*_c2+$D183*_c3+'Input spectra'!$Y182))</f>
        <v>0</v>
      </c>
      <c r="ES183">
        <f>ES$2*EXP(- ES$1 * ($B183*_c1+$C183*_c2+$D183*_c3+'Input spectra'!$Y182))</f>
        <v>0</v>
      </c>
      <c r="ET183">
        <f>ET$2*EXP(- ET$1 * ($B183*_c1+$C183*_c2+$D183*_c3+'Input spectra'!$Y182))</f>
        <v>0</v>
      </c>
      <c r="EU183">
        <f>EU$2*EXP(- EU$1 * ($B183*_c1+$C183*_c2+$D183*_c3+'Input spectra'!$Y182))</f>
        <v>0</v>
      </c>
      <c r="EV183">
        <f>EV$2*EXP(- EV$1 * ($B183*_c1+$C183*_c2+$D183*_c3+'Input spectra'!$Y182))</f>
        <v>0</v>
      </c>
      <c r="EW183">
        <f>EW$2*EXP(- EW$1 * ($B183*_c1+$C183*_c2+$D183*_c3+'Input spectra'!$Y182))</f>
        <v>0</v>
      </c>
      <c r="EX183">
        <f>EX$2*EXP(- EX$1 * ($B183*_c1+$C183*_c2+$D183*_c3+'Input spectra'!$Y182))</f>
        <v>0</v>
      </c>
      <c r="EY183">
        <f>EY$2*EXP(- EY$1 * ($B183*_c1+$C183*_c2+$D183*_c3+'Input spectra'!$Y182))</f>
        <v>0</v>
      </c>
      <c r="FA183">
        <f t="shared" si="2"/>
        <v>0.8853199200827454</v>
      </c>
      <c r="FD183">
        <f>(1-EXP(-($B183*_c1+$C183*_c2+$D183*_c3+'Input spectra'!$Y182)*_t))/2</f>
        <v>1.0571852601786391E-2</v>
      </c>
      <c r="FE183">
        <f>LN(1-FD183)/(-($B183*_c1+$C183*_c2+$D183*_c3+'Input spectra'!$Y182))</f>
        <v>0.24866437322955762</v>
      </c>
    </row>
    <row r="184" spans="1:161" x14ac:dyDescent="0.25">
      <c r="A184">
        <v>1185</v>
      </c>
      <c r="B184">
        <f>'Input spectra'!B183</f>
        <v>0</v>
      </c>
      <c r="C184">
        <f>'Input spectra'!D183</f>
        <v>0</v>
      </c>
      <c r="D184">
        <f>'Input spectra'!F183</f>
        <v>0</v>
      </c>
      <c r="E184">
        <f>E$2*EXP(- E$1 * ($B184*_c1+$C184*_c2+$D184*_c3+'Input spectra'!$Y183))</f>
        <v>2.0653927966864227E-2</v>
      </c>
      <c r="F184">
        <f>F$2*EXP(- F$1 * ($B184*_c1+$C184*_c2+$D184*_c3+'Input spectra'!$Y183))</f>
        <v>2.0416174974375416E-2</v>
      </c>
      <c r="G184">
        <f>G$2*EXP(- G$1 * ($B184*_c1+$C184*_c2+$D184*_c3+'Input spectra'!$Y183))</f>
        <v>2.0180072739300933E-2</v>
      </c>
      <c r="H184">
        <f>H$2*EXP(- H$1 * ($B184*_c1+$C184*_c2+$D184*_c3+'Input spectra'!$Y183))</f>
        <v>1.9945611512169718E-2</v>
      </c>
      <c r="I184">
        <f>I$2*EXP(- I$1 * ($B184*_c1+$C184*_c2+$D184*_c3+'Input spectra'!$Y183))</f>
        <v>1.9712781596617497E-2</v>
      </c>
      <c r="J184">
        <f>J$2*EXP(- J$1 * ($B184*_c1+$C184*_c2+$D184*_c3+'Input spectra'!$Y183))</f>
        <v>1.9481573349111225E-2</v>
      </c>
      <c r="K184">
        <f>K$2*EXP(- K$1 * ($B184*_c1+$C184*_c2+$D184*_c3+'Input spectra'!$Y183))</f>
        <v>1.925197717867496E-2</v>
      </c>
      <c r="L184">
        <f>L$2*EXP(- L$1 * ($B184*_c1+$C184*_c2+$D184*_c3+'Input spectra'!$Y183))</f>
        <v>1.9023983546617079E-2</v>
      </c>
      <c r="M184">
        <f>M$2*EXP(- M$1 * ($B184*_c1+$C184*_c2+$D184*_c3+'Input spectra'!$Y183))</f>
        <v>1.8797582966258872E-2</v>
      </c>
      <c r="N184">
        <f>N$2*EXP(- N$1 * ($B184*_c1+$C184*_c2+$D184*_c3+'Input spectra'!$Y183))</f>
        <v>1.8572766002664508E-2</v>
      </c>
      <c r="O184">
        <f>O$2*EXP(- O$1 * ($B184*_c1+$C184*_c2+$D184*_c3+'Input spectra'!$Y183))</f>
        <v>1.834952327237235E-2</v>
      </c>
      <c r="P184">
        <f>P$2*EXP(- P$1 * ($B184*_c1+$C184*_c2+$D184*_c3+'Input spectra'!$Y183))</f>
        <v>1.8127845443127618E-2</v>
      </c>
      <c r="Q184">
        <f>Q$2*EXP(- Q$1 * ($B184*_c1+$C184*_c2+$D184*_c3+'Input spectra'!$Y183))</f>
        <v>1.7907723233616408E-2</v>
      </c>
      <c r="R184">
        <f>R$2*EXP(- R$1 * ($B184*_c1+$C184*_c2+$D184*_c3+'Input spectra'!$Y183))</f>
        <v>1.7689147413201031E-2</v>
      </c>
      <c r="S184">
        <f>S$2*EXP(- S$1 * ($B184*_c1+$C184*_c2+$D184*_c3+'Input spectra'!$Y183))</f>
        <v>1.7472108801656696E-2</v>
      </c>
      <c r="T184">
        <f>T$2*EXP(- T$1 * ($B184*_c1+$C184*_c2+$D184*_c3+'Input spectra'!$Y183))</f>
        <v>1.7256598268909518E-2</v>
      </c>
      <c r="U184">
        <f>U$2*EXP(- U$1 * ($B184*_c1+$C184*_c2+$D184*_c3+'Input spectra'!$Y183))</f>
        <v>1.7042606734775829E-2</v>
      </c>
      <c r="V184">
        <f>V$2*EXP(- V$1 * ($B184*_c1+$C184*_c2+$D184*_c3+'Input spectra'!$Y183))</f>
        <v>1.6830125168702793E-2</v>
      </c>
      <c r="W184">
        <f>W$2*EXP(- W$1 * ($B184*_c1+$C184*_c2+$D184*_c3+'Input spectra'!$Y183))</f>
        <v>1.661914458951038E-2</v>
      </c>
      <c r="X184">
        <f>X$2*EXP(- X$1 * ($B184*_c1+$C184*_c2+$D184*_c3+'Input spectra'!$Y183))</f>
        <v>1.6409656065134563E-2</v>
      </c>
      <c r="Y184">
        <f>Y$2*EXP(- Y$1 * ($B184*_c1+$C184*_c2+$D184*_c3+'Input spectra'!$Y183))</f>
        <v>1.6201650712371854E-2</v>
      </c>
      <c r="Z184">
        <f>Z$2*EXP(- Z$1 * ($B184*_c1+$C184*_c2+$D184*_c3+'Input spectra'!$Y183))</f>
        <v>1.5995119696625121E-2</v>
      </c>
      <c r="AA184">
        <f>AA$2*EXP(- AA$1 * ($B184*_c1+$C184*_c2+$D184*_c3+'Input spectra'!$Y183))</f>
        <v>1.5790054231650669E-2</v>
      </c>
      <c r="AB184">
        <f>AB$2*EXP(- AB$1 * ($B184*_c1+$C184*_c2+$D184*_c3+'Input spectra'!$Y183))</f>
        <v>1.5586445579306593E-2</v>
      </c>
      <c r="AC184">
        <f>AC$2*EXP(- AC$1 * ($B184*_c1+$C184*_c2+$D184*_c3+'Input spectra'!$Y183))</f>
        <v>1.5384285049302417E-2</v>
      </c>
      <c r="AD184">
        <f>AD$2*EXP(- AD$1 * ($B184*_c1+$C184*_c2+$D184*_c3+'Input spectra'!$Y183))</f>
        <v>1.5183563998949986E-2</v>
      </c>
      <c r="AE184">
        <f>AE$2*EXP(- AE$1 * ($B184*_c1+$C184*_c2+$D184*_c3+'Input spectra'!$Y183))</f>
        <v>1.4984273832915592E-2</v>
      </c>
      <c r="AF184">
        <f>AF$2*EXP(- AF$1 * ($B184*_c1+$C184*_c2+$D184*_c3+'Input spectra'!$Y183))</f>
        <v>1.4786406002973375E-2</v>
      </c>
      <c r="AG184">
        <f>AG$2*EXP(- AG$1 * ($B184*_c1+$C184*_c2+$D184*_c3+'Input spectra'!$Y183))</f>
        <v>1.4589952007759959E-2</v>
      </c>
      <c r="AH184">
        <f>AH$2*EXP(- AH$1 * ($B184*_c1+$C184*_c2+$D184*_c3+'Input spectra'!$Y183))</f>
        <v>1.4394903392530295E-2</v>
      </c>
      <c r="AI184">
        <f>AI$2*EXP(- AI$1 * ($B184*_c1+$C184*_c2+$D184*_c3+'Input spectra'!$Y183))</f>
        <v>1.4201251748914793E-2</v>
      </c>
      <c r="AJ184">
        <f>AJ$2*EXP(- AJ$1 * ($B184*_c1+$C184*_c2+$D184*_c3+'Input spectra'!$Y183))</f>
        <v>1.4008988714677607E-2</v>
      </c>
      <c r="AK184">
        <f>AK$2*EXP(- AK$1 * ($B184*_c1+$C184*_c2+$D184*_c3+'Input spectra'!$Y183))</f>
        <v>1.3818105973476201E-2</v>
      </c>
      <c r="AL184">
        <f>AL$2*EXP(- AL$1 * ($B184*_c1+$C184*_c2+$D184*_c3+'Input spectra'!$Y183))</f>
        <v>1.3628595254622075E-2</v>
      </c>
      <c r="AM184">
        <f>AM$2*EXP(- AM$1 * ($B184*_c1+$C184*_c2+$D184*_c3+'Input spectra'!$Y183))</f>
        <v>1.3440448332842738E-2</v>
      </c>
      <c r="AN184">
        <f>AN$2*EXP(- AN$1 * ($B184*_c1+$C184*_c2+$D184*_c3+'Input spectra'!$Y183))</f>
        <v>1.3253657028044858E-2</v>
      </c>
      <c r="AO184">
        <f>AO$2*EXP(- AO$1 * ($B184*_c1+$C184*_c2+$D184*_c3+'Input spectra'!$Y183))</f>
        <v>1.306821320507859E-2</v>
      </c>
      <c r="AP184">
        <f>AP$2*EXP(- AP$1 * ($B184*_c1+$C184*_c2+$D184*_c3+'Input spectra'!$Y183))</f>
        <v>1.2884108773503145E-2</v>
      </c>
      <c r="AQ184">
        <f>AQ$2*EXP(- AQ$1 * ($B184*_c1+$C184*_c2+$D184*_c3+'Input spectra'!$Y183))</f>
        <v>1.2701335687353484E-2</v>
      </c>
      <c r="AR184">
        <f>AR$2*EXP(- AR$1 * ($B184*_c1+$C184*_c2+$D184*_c3+'Input spectra'!$Y183))</f>
        <v>1.2519885944908214E-2</v>
      </c>
      <c r="AS184">
        <f>AS$2*EXP(- AS$1 * ($B184*_c1+$C184*_c2+$D184*_c3+'Input spectra'!$Y183))</f>
        <v>1.2339751588458665E-2</v>
      </c>
      <c r="AT184">
        <f>AT$2*EXP(- AT$1 * ($B184*_c1+$C184*_c2+$D184*_c3+'Input spectra'!$Y183))</f>
        <v>1.2160924704079113E-2</v>
      </c>
      <c r="AU184">
        <f>AU$2*EXP(- AU$1 * ($B184*_c1+$C184*_c2+$D184*_c3+'Input spectra'!$Y183))</f>
        <v>1.1983397421398147E-2</v>
      </c>
      <c r="AV184">
        <f>AV$2*EXP(- AV$1 * ($B184*_c1+$C184*_c2+$D184*_c3+'Input spectra'!$Y183))</f>
        <v>1.1807161913371255E-2</v>
      </c>
      <c r="AW184">
        <f>AW$2*EXP(- AW$1 * ($B184*_c1+$C184*_c2+$D184*_c3+'Input spectra'!$Y183))</f>
        <v>1.1632210396054466E-2</v>
      </c>
      <c r="AX184">
        <f>AX$2*EXP(- AX$1 * ($B184*_c1+$C184*_c2+$D184*_c3+'Input spectra'!$Y183))</f>
        <v>1.1458535128379211E-2</v>
      </c>
      <c r="AY184">
        <f>AY$2*EXP(- AY$1 * ($B184*_c1+$C184*_c2+$D184*_c3+'Input spectra'!$Y183))</f>
        <v>1.0187950070460219E-2</v>
      </c>
      <c r="AZ184">
        <f>AZ$2*EXP(- AZ$1 * ($B184*_c1+$C184*_c2+$D184*_c3+'Input spectra'!$Y183))</f>
        <v>8.7071234497173924E-3</v>
      </c>
      <c r="BA184">
        <f>BA$2*EXP(- BA$1 * ($B184*_c1+$C184*_c2+$D184*_c3+'Input spectra'!$Y183))</f>
        <v>7.8396676367660078E-3</v>
      </c>
      <c r="BB184">
        <f>BB$2*EXP(- BB$1 * ($B184*_c1+$C184*_c2+$D184*_c3+'Input spectra'!$Y183))</f>
        <v>7.1827770721258587E-3</v>
      </c>
      <c r="BC184">
        <f>BC$2*EXP(- BC$1 * ($B184*_c1+$C184*_c2+$D184*_c3+'Input spectra'!$Y183))</f>
        <v>6.646119680367474E-3</v>
      </c>
      <c r="BD184">
        <f>BD$2*EXP(- BD$1 * ($B184*_c1+$C184*_c2+$D184*_c3+'Input spectra'!$Y183))</f>
        <v>6.1905524386161913E-3</v>
      </c>
      <c r="BE184">
        <f>BE$2*EXP(- BE$1 * ($B184*_c1+$C184*_c2+$D184*_c3+'Input spectra'!$Y183))</f>
        <v>5.7946340158517165E-3</v>
      </c>
      <c r="BF184">
        <f>BF$2*EXP(- BF$1 * ($B184*_c1+$C184*_c2+$D184*_c3+'Input spectra'!$Y183))</f>
        <v>5.4450018262728493E-3</v>
      </c>
      <c r="BG184">
        <f>BG$2*EXP(- BG$1 * ($B184*_c1+$C184*_c2+$D184*_c3+'Input spectra'!$Y183))</f>
        <v>5.132610722214194E-3</v>
      </c>
      <c r="BH184">
        <f>BH$2*EXP(- BH$1 * ($B184*_c1+$C184*_c2+$D184*_c3+'Input spectra'!$Y183))</f>
        <v>4.8509754491115713E-3</v>
      </c>
      <c r="BI184">
        <f>BI$2*EXP(- BI$1 * ($B184*_c1+$C184*_c2+$D184*_c3+'Input spectra'!$Y183))</f>
        <v>4.5952452138923643E-3</v>
      </c>
      <c r="BJ184">
        <f>BJ$2*EXP(- BJ$1 * ($B184*_c1+$C184*_c2+$D184*_c3+'Input spectra'!$Y183))</f>
        <v>4.3616724461561333E-3</v>
      </c>
      <c r="BK184">
        <f>BK$2*EXP(- BK$1 * ($B184*_c1+$C184*_c2+$D184*_c3+'Input spectra'!$Y183))</f>
        <v>4.1472871447842874E-3</v>
      </c>
      <c r="BL184">
        <f>BL$2*EXP(- BL$1 * ($B184*_c1+$C184*_c2+$D184*_c3+'Input spectra'!$Y183))</f>
        <v>3.94968664937993E-3</v>
      </c>
      <c r="BM184">
        <f>BM$2*EXP(- BM$1 * ($B184*_c1+$C184*_c2+$D184*_c3+'Input spectra'!$Y183))</f>
        <v>3.7668941236478869E-3</v>
      </c>
      <c r="BN184">
        <f>BN$2*EXP(- BN$1 * ($B184*_c1+$C184*_c2+$D184*_c3+'Input spectra'!$Y183))</f>
        <v>3.5972599415546652E-3</v>
      </c>
      <c r="BO184">
        <f>BO$2*EXP(- BO$1 * ($B184*_c1+$C184*_c2+$D184*_c3+'Input spectra'!$Y183))</f>
        <v>3.4393909456155538E-3</v>
      </c>
      <c r="BP184">
        <f>BP$2*EXP(- BP$1 * ($B184*_c1+$C184*_c2+$D184*_c3+'Input spectra'!$Y183))</f>
        <v>3.2920984301053773E-3</v>
      </c>
      <c r="BQ184">
        <f>BQ$2*EXP(- BQ$1 * ($B184*_c1+$C184*_c2+$D184*_c3+'Input spectra'!$Y183))</f>
        <v>3.1543590706121978E-3</v>
      </c>
      <c r="BR184">
        <f>BR$2*EXP(- BR$1 * ($B184*_c1+$C184*_c2+$D184*_c3+'Input spectra'!$Y183))</f>
        <v>3.0252850302029096E-3</v>
      </c>
      <c r="BS184">
        <f>BS$2*EXP(- BS$1 * ($B184*_c1+$C184*_c2+$D184*_c3+'Input spectra'!$Y183))</f>
        <v>2.9041007132533541E-3</v>
      </c>
      <c r="BT184">
        <f>BT$2*EXP(- BT$1 * ($B184*_c1+$C184*_c2+$D184*_c3+'Input spectra'!$Y183))</f>
        <v>2.7901244282247423E-3</v>
      </c>
      <c r="BU184">
        <f>BU$2*EXP(- BU$1 * ($B184*_c1+$C184*_c2+$D184*_c3+'Input spectra'!$Y183))</f>
        <v>2.6827537377138852E-3</v>
      </c>
      <c r="BV184">
        <f>BV$2*EXP(- BV$1 * ($B184*_c1+$C184*_c2+$D184*_c3+'Input spectra'!$Y183))</f>
        <v>2.5814536206084033E-3</v>
      </c>
      <c r="BW184">
        <f>BW$2*EXP(- BW$1 * ($B184*_c1+$C184*_c2+$D184*_c3+'Input spectra'!$Y183))</f>
        <v>2.485746808416585E-3</v>
      </c>
      <c r="BX184">
        <f>BX$2*EXP(- BX$1 * ($B184*_c1+$C184*_c2+$D184*_c3+'Input spectra'!$Y183))</f>
        <v>2.3952058234282428E-3</v>
      </c>
      <c r="BY184">
        <f>BY$2*EXP(- BY$1 * ($B184*_c1+$C184*_c2+$D184*_c3+'Input spectra'!$Y183))</f>
        <v>2.3094463639685503E-3</v>
      </c>
      <c r="BZ184">
        <f>BZ$2*EXP(- BZ$1 * ($B184*_c1+$C184*_c2+$D184*_c3+'Input spectra'!$Y183))</f>
        <v>2.2281217668664631E-3</v>
      </c>
      <c r="CA184">
        <f>CA$2*EXP(- CA$1 * ($B184*_c1+$C184*_c2+$D184*_c3+'Input spectra'!$Y183))</f>
        <v>2.150918339381348E-3</v>
      </c>
      <c r="CB184">
        <f>CB$2*EXP(- CB$1 * ($B184*_c1+$C184*_c2+$D184*_c3+'Input spectra'!$Y183))</f>
        <v>2.0775513989135783E-3</v>
      </c>
      <c r="CC184">
        <f>CC$2*EXP(- CC$1 * ($B184*_c1+$C184*_c2+$D184*_c3+'Input spectra'!$Y183))</f>
        <v>2.0077618934269429E-3</v>
      </c>
      <c r="CD184">
        <f>CD$2*EXP(- CD$1 * ($B184*_c1+$C184*_c2+$D184*_c3+'Input spectra'!$Y183))</f>
        <v>1.9413135017855966E-3</v>
      </c>
      <c r="CE184">
        <f>CE$2*EXP(- CE$1 * ($B184*_c1+$C184*_c2+$D184*_c3+'Input spectra'!$Y183))</f>
        <v>1.8779901333680722E-3</v>
      </c>
      <c r="CF184">
        <f>CF$2*EXP(- CF$1 * ($B184*_c1+$C184*_c2+$D184*_c3+'Input spectra'!$Y183))</f>
        <v>1.8175937619382711E-3</v>
      </c>
      <c r="CG184">
        <f>CG$2*EXP(- CG$1 * ($B184*_c1+$C184*_c2+$D184*_c3+'Input spectra'!$Y183))</f>
        <v>1.7599425409605858E-3</v>
      </c>
      <c r="CH184">
        <f>CH$2*EXP(- CH$1 * ($B184*_c1+$C184*_c2+$D184*_c3+'Input spectra'!$Y183))</f>
        <v>1.7048691571678418E-3</v>
      </c>
      <c r="CI184">
        <f>CI$2*EXP(- CI$1 * ($B184*_c1+$C184*_c2+$D184*_c3+'Input spectra'!$Y183))</f>
        <v>1.6522193868336557E-3</v>
      </c>
      <c r="CJ184">
        <f>CJ$2*EXP(- CJ$1 * ($B184*_c1+$C184*_c2+$D184*_c3+'Input spectra'!$Y183))</f>
        <v>1.6018508253162272E-3</v>
      </c>
      <c r="CK184">
        <f>CK$2*EXP(- CK$1 * ($B184*_c1+$C184*_c2+$D184*_c3+'Input spectra'!$Y183))</f>
        <v>1.5536317653674914E-3</v>
      </c>
      <c r="CL184">
        <f>CL$2*EXP(- CL$1 * ($B184*_c1+$C184*_c2+$D184*_c3+'Input spectra'!$Y183))</f>
        <v>1.5074402036963502E-3</v>
      </c>
      <c r="CM184">
        <f>CM$2*EXP(- CM$1 * ($B184*_c1+$C184*_c2+$D184*_c3+'Input spectra'!$Y183))</f>
        <v>1.4631629585334083E-3</v>
      </c>
      <c r="CN184">
        <f>CN$2*EXP(- CN$1 * ($B184*_c1+$C184*_c2+$D184*_c3+'Input spectra'!$Y183))</f>
        <v>1.4206948836180259E-3</v>
      </c>
      <c r="CO184">
        <f>CO$2*EXP(- CO$1 * ($B184*_c1+$C184*_c2+$D184*_c3+'Input spectra'!$Y183))</f>
        <v>1.3799381662334812E-3</v>
      </c>
      <c r="CP184">
        <f>CP$2*EXP(- CP$1 * ($B184*_c1+$C184*_c2+$D184*_c3+'Input spectra'!$Y183))</f>
        <v>1.3408016987439477E-3</v>
      </c>
      <c r="CQ184">
        <f>CQ$2*EXP(- CQ$1 * ($B184*_c1+$C184*_c2+$D184*_c3+'Input spectra'!$Y183))</f>
        <v>1.3032005146095724E-3</v>
      </c>
      <c r="CR184">
        <f>CR$2*EXP(- CR$1 * ($B184*_c1+$C184*_c2+$D184*_c3+'Input spectra'!$Y183))</f>
        <v>1.2670552811300272E-3</v>
      </c>
      <c r="CS184">
        <f>CS$2*EXP(- CS$1 * ($B184*_c1+$C184*_c2+$D184*_c3+'Input spectra'!$Y183))</f>
        <v>8.1591423740564218E-4</v>
      </c>
      <c r="CT184">
        <f>CT$2*EXP(- CT$1 * ($B184*_c1+$C184*_c2+$D184*_c3+'Input spectra'!$Y183))</f>
        <v>5.3003827022263315E-4</v>
      </c>
      <c r="CU184">
        <f>CU$2*EXP(- CU$1 * ($B184*_c1+$C184*_c2+$D184*_c3+'Input spectra'!$Y183))</f>
        <v>3.6713372204389056E-4</v>
      </c>
      <c r="CV184">
        <f>CV$2*EXP(- CV$1 * ($B184*_c1+$C184*_c2+$D184*_c3+'Input spectra'!$Y183))</f>
        <v>2.5544285955679102E-4</v>
      </c>
      <c r="CW184">
        <f>CW$2*EXP(- CW$1 * ($B184*_c1+$C184*_c2+$D184*_c3+'Input spectra'!$Y183))</f>
        <v>1.7444747349246176E-4</v>
      </c>
      <c r="CX184">
        <f>CX$2*EXP(- CX$1 * ($B184*_c1+$C184*_c2+$D184*_c3+'Input spectra'!$Y183))</f>
        <v>1.1469240348742071E-4</v>
      </c>
      <c r="CY184">
        <f>CY$2*EXP(- CY$1 * ($B184*_c1+$C184*_c2+$D184*_c3+'Input spectra'!$Y183))</f>
        <v>7.0842274945858531E-5</v>
      </c>
      <c r="CZ184">
        <f>CZ$2*EXP(- CZ$1 * ($B184*_c1+$C184*_c2+$D184*_c3+'Input spectra'!$Y183))</f>
        <v>3.951084048172055E-5</v>
      </c>
      <c r="DA184">
        <f>DA$2*EXP(- DA$1 * ($B184*_c1+$C184*_c2+$D184*_c3+'Input spectra'!$Y183))</f>
        <v>1.8375191904538118E-5</v>
      </c>
      <c r="DB184">
        <f>DB$2*EXP(- DB$1 * ($B184*_c1+$C184*_c2+$D184*_c3+'Input spectra'!$Y183))</f>
        <v>5.7510453172549557E-6</v>
      </c>
      <c r="DC184">
        <f>DC$2*EXP(- DC$1 * ($B184*_c1+$C184*_c2+$D184*_c3+'Input spectra'!$Y183))</f>
        <v>3.6537502374984169E-7</v>
      </c>
      <c r="DD184">
        <f>DD$2*EXP(- DD$1 * ($B184*_c1+$C184*_c2+$D184*_c3+'Input spectra'!$Y183))</f>
        <v>0</v>
      </c>
      <c r="DE184">
        <f>DE$2*EXP(- DE$1 * ($B184*_c1+$C184*_c2+$D184*_c3+'Input spectra'!$Y183))</f>
        <v>0</v>
      </c>
      <c r="DF184">
        <f>DF$2*EXP(- DF$1 * ($B184*_c1+$C184*_c2+$D184*_c3+'Input spectra'!$Y183))</f>
        <v>0</v>
      </c>
      <c r="DG184">
        <f>DG$2*EXP(- DG$1 * ($B184*_c1+$C184*_c2+$D184*_c3+'Input spectra'!$Y183))</f>
        <v>0</v>
      </c>
      <c r="DH184">
        <f>DH$2*EXP(- DH$1 * ($B184*_c1+$C184*_c2+$D184*_c3+'Input spectra'!$Y183))</f>
        <v>0</v>
      </c>
      <c r="DI184">
        <f>DI$2*EXP(- DI$1 * ($B184*_c1+$C184*_c2+$D184*_c3+'Input spectra'!$Y183))</f>
        <v>0</v>
      </c>
      <c r="DJ184">
        <f>DJ$2*EXP(- DJ$1 * ($B184*_c1+$C184*_c2+$D184*_c3+'Input spectra'!$Y183))</f>
        <v>0</v>
      </c>
      <c r="DK184">
        <f>DK$2*EXP(- DK$1 * ($B184*_c1+$C184*_c2+$D184*_c3+'Input spectra'!$Y183))</f>
        <v>0</v>
      </c>
      <c r="DL184">
        <f>DL$2*EXP(- DL$1 * ($B184*_c1+$C184*_c2+$D184*_c3+'Input spectra'!$Y183))</f>
        <v>0</v>
      </c>
      <c r="DM184">
        <f>DM$2*EXP(- DM$1 * ($B184*_c1+$C184*_c2+$D184*_c3+'Input spectra'!$Y183))</f>
        <v>0</v>
      </c>
      <c r="DN184">
        <f>DN$2*EXP(- DN$1 * ($B184*_c1+$C184*_c2+$D184*_c3+'Input spectra'!$Y183))</f>
        <v>0</v>
      </c>
      <c r="DO184">
        <f>DO$2*EXP(- DO$1 * ($B184*_c1+$C184*_c2+$D184*_c3+'Input spectra'!$Y183))</f>
        <v>0</v>
      </c>
      <c r="DP184">
        <f>DP$2*EXP(- DP$1 * ($B184*_c1+$C184*_c2+$D184*_c3+'Input spectra'!$Y183))</f>
        <v>0</v>
      </c>
      <c r="DQ184">
        <f>DQ$2*EXP(- DQ$1 * ($B184*_c1+$C184*_c2+$D184*_c3+'Input spectra'!$Y183))</f>
        <v>0</v>
      </c>
      <c r="DR184">
        <f>DR$2*EXP(- DR$1 * ($B184*_c1+$C184*_c2+$D184*_c3+'Input spectra'!$Y183))</f>
        <v>0</v>
      </c>
      <c r="DS184">
        <f>DS$2*EXP(- DS$1 * ($B184*_c1+$C184*_c2+$D184*_c3+'Input spectra'!$Y183))</f>
        <v>0</v>
      </c>
      <c r="DT184">
        <f>DT$2*EXP(- DT$1 * ($B184*_c1+$C184*_c2+$D184*_c3+'Input spectra'!$Y183))</f>
        <v>0</v>
      </c>
      <c r="DU184">
        <f>DU$2*EXP(- DU$1 * ($B184*_c1+$C184*_c2+$D184*_c3+'Input spectra'!$Y183))</f>
        <v>0</v>
      </c>
      <c r="DV184">
        <f>DV$2*EXP(- DV$1 * ($B184*_c1+$C184*_c2+$D184*_c3+'Input spectra'!$Y183))</f>
        <v>0</v>
      </c>
      <c r="DW184">
        <f>DW$2*EXP(- DW$1 * ($B184*_c1+$C184*_c2+$D184*_c3+'Input spectra'!$Y183))</f>
        <v>0</v>
      </c>
      <c r="DX184">
        <f>DX$2*EXP(- DX$1 * ($B184*_c1+$C184*_c2+$D184*_c3+'Input spectra'!$Y183))</f>
        <v>0</v>
      </c>
      <c r="DY184">
        <f>DY$2*EXP(- DY$1 * ($B184*_c1+$C184*_c2+$D184*_c3+'Input spectra'!$Y183))</f>
        <v>0</v>
      </c>
      <c r="DZ184">
        <f>DZ$2*EXP(- DZ$1 * ($B184*_c1+$C184*_c2+$D184*_c3+'Input spectra'!$Y183))</f>
        <v>0</v>
      </c>
      <c r="EA184">
        <f>EA$2*EXP(- EA$1 * ($B184*_c1+$C184*_c2+$D184*_c3+'Input spectra'!$Y183))</f>
        <v>0</v>
      </c>
      <c r="EB184">
        <f>EB$2*EXP(- EB$1 * ($B184*_c1+$C184*_c2+$D184*_c3+'Input spectra'!$Y183))</f>
        <v>0</v>
      </c>
      <c r="EC184">
        <f>EC$2*EXP(- EC$1 * ($B184*_c1+$C184*_c2+$D184*_c3+'Input spectra'!$Y183))</f>
        <v>0</v>
      </c>
      <c r="ED184">
        <f>ED$2*EXP(- ED$1 * ($B184*_c1+$C184*_c2+$D184*_c3+'Input spectra'!$Y183))</f>
        <v>0</v>
      </c>
      <c r="EE184">
        <f>EE$2*EXP(- EE$1 * ($B184*_c1+$C184*_c2+$D184*_c3+'Input spectra'!$Y183))</f>
        <v>0</v>
      </c>
      <c r="EF184">
        <f>EF$2*EXP(- EF$1 * ($B184*_c1+$C184*_c2+$D184*_c3+'Input spectra'!$Y183))</f>
        <v>0</v>
      </c>
      <c r="EG184">
        <f>EG$2*EXP(- EG$1 * ($B184*_c1+$C184*_c2+$D184*_c3+'Input spectra'!$Y183))</f>
        <v>0</v>
      </c>
      <c r="EH184">
        <f>EH$2*EXP(- EH$1 * ($B184*_c1+$C184*_c2+$D184*_c3+'Input spectra'!$Y183))</f>
        <v>0</v>
      </c>
      <c r="EI184">
        <f>EI$2*EXP(- EI$1 * ($B184*_c1+$C184*_c2+$D184*_c3+'Input spectra'!$Y183))</f>
        <v>0</v>
      </c>
      <c r="EJ184">
        <f>EJ$2*EXP(- EJ$1 * ($B184*_c1+$C184*_c2+$D184*_c3+'Input spectra'!$Y183))</f>
        <v>0</v>
      </c>
      <c r="EK184">
        <f>EK$2*EXP(- EK$1 * ($B184*_c1+$C184*_c2+$D184*_c3+'Input spectra'!$Y183))</f>
        <v>0</v>
      </c>
      <c r="EL184">
        <f>EL$2*EXP(- EL$1 * ($B184*_c1+$C184*_c2+$D184*_c3+'Input spectra'!$Y183))</f>
        <v>0</v>
      </c>
      <c r="EM184">
        <f>EM$2*EXP(- EM$1 * ($B184*_c1+$C184*_c2+$D184*_c3+'Input spectra'!$Y183))</f>
        <v>0</v>
      </c>
      <c r="EN184">
        <f>EN$2*EXP(- EN$1 * ($B184*_c1+$C184*_c2+$D184*_c3+'Input spectra'!$Y183))</f>
        <v>0</v>
      </c>
      <c r="EO184">
        <f>EO$2*EXP(- EO$1 * ($B184*_c1+$C184*_c2+$D184*_c3+'Input spectra'!$Y183))</f>
        <v>0</v>
      </c>
      <c r="EP184">
        <f>EP$2*EXP(- EP$1 * ($B184*_c1+$C184*_c2+$D184*_c3+'Input spectra'!$Y183))</f>
        <v>0</v>
      </c>
      <c r="EQ184">
        <f>EQ$2*EXP(- EQ$1 * ($B184*_c1+$C184*_c2+$D184*_c3+'Input spectra'!$Y183))</f>
        <v>0</v>
      </c>
      <c r="ER184">
        <f>ER$2*EXP(- ER$1 * ($B184*_c1+$C184*_c2+$D184*_c3+'Input spectra'!$Y183))</f>
        <v>0</v>
      </c>
      <c r="ES184">
        <f>ES$2*EXP(- ES$1 * ($B184*_c1+$C184*_c2+$D184*_c3+'Input spectra'!$Y183))</f>
        <v>0</v>
      </c>
      <c r="ET184">
        <f>ET$2*EXP(- ET$1 * ($B184*_c1+$C184*_c2+$D184*_c3+'Input spectra'!$Y183))</f>
        <v>0</v>
      </c>
      <c r="EU184">
        <f>EU$2*EXP(- EU$1 * ($B184*_c1+$C184*_c2+$D184*_c3+'Input spectra'!$Y183))</f>
        <v>0</v>
      </c>
      <c r="EV184">
        <f>EV$2*EXP(- EV$1 * ($B184*_c1+$C184*_c2+$D184*_c3+'Input spectra'!$Y183))</f>
        <v>0</v>
      </c>
      <c r="EW184">
        <f>EW$2*EXP(- EW$1 * ($B184*_c1+$C184*_c2+$D184*_c3+'Input spectra'!$Y183))</f>
        <v>0</v>
      </c>
      <c r="EX184">
        <f>EX$2*EXP(- EX$1 * ($B184*_c1+$C184*_c2+$D184*_c3+'Input spectra'!$Y183))</f>
        <v>0</v>
      </c>
      <c r="EY184">
        <f>EY$2*EXP(- EY$1 * ($B184*_c1+$C184*_c2+$D184*_c3+'Input spectra'!$Y183))</f>
        <v>0</v>
      </c>
      <c r="FA184">
        <f t="shared" si="2"/>
        <v>0.88544815186805137</v>
      </c>
      <c r="FD184">
        <f>(1-EXP(-($B184*_c1+$C184*_c2+$D184*_c3+'Input spectra'!$Y183)*_t))/2</f>
        <v>1.0559000701046095E-2</v>
      </c>
      <c r="FE184">
        <f>LN(1-FD184)/(-($B184*_c1+$C184*_c2+$D184*_c3+'Input spectra'!$Y183))</f>
        <v>0.24866601430283652</v>
      </c>
    </row>
    <row r="185" spans="1:161" x14ac:dyDescent="0.25">
      <c r="A185">
        <v>1190</v>
      </c>
      <c r="B185">
        <f>'Input spectra'!B184</f>
        <v>0</v>
      </c>
      <c r="C185">
        <f>'Input spectra'!D184</f>
        <v>0</v>
      </c>
      <c r="D185">
        <f>'Input spectra'!F184</f>
        <v>0</v>
      </c>
      <c r="E185">
        <f>E$2*EXP(- E$1 * ($B185*_c1+$C185*_c2+$D185*_c3+'Input spectra'!$Y184))</f>
        <v>2.0653927966864227E-2</v>
      </c>
      <c r="F185">
        <f>F$2*EXP(- F$1 * ($B185*_c1+$C185*_c2+$D185*_c3+'Input spectra'!$Y184))</f>
        <v>2.0416282194975498E-2</v>
      </c>
      <c r="G185">
        <f>G$2*EXP(- G$1 * ($B185*_c1+$C185*_c2+$D185*_c3+'Input spectra'!$Y184))</f>
        <v>2.0180284701158936E-2</v>
      </c>
      <c r="H185">
        <f>H$2*EXP(- H$1 * ($B185*_c1+$C185*_c2+$D185*_c3+'Input spectra'!$Y184))</f>
        <v>1.9945925761778571E-2</v>
      </c>
      <c r="I185">
        <f>I$2*EXP(- I$1 * ($B185*_c1+$C185*_c2+$D185*_c3+'Input spectra'!$Y184))</f>
        <v>1.9713195706101774E-2</v>
      </c>
      <c r="J185">
        <f>J$2*EXP(- J$1 * ($B185*_c1+$C185*_c2+$D185*_c3+'Input spectra'!$Y184))</f>
        <v>1.9482084916025138E-2</v>
      </c>
      <c r="K185">
        <f>K$2*EXP(- K$1 * ($B185*_c1+$C185*_c2+$D185*_c3+'Input spectra'!$Y184))</f>
        <v>1.9252583825801681E-2</v>
      </c>
      <c r="L185">
        <f>L$2*EXP(- L$1 * ($B185*_c1+$C185*_c2+$D185*_c3+'Input spectra'!$Y184))</f>
        <v>1.9024682921769443E-2</v>
      </c>
      <c r="M185">
        <f>M$2*EXP(- M$1 * ($B185*_c1+$C185*_c2+$D185*_c3+'Input spectra'!$Y184))</f>
        <v>1.8798372742081453E-2</v>
      </c>
      <c r="N185">
        <f>N$2*EXP(- N$1 * ($B185*_c1+$C185*_c2+$D185*_c3+'Input spectra'!$Y184))</f>
        <v>1.8573643876437028E-2</v>
      </c>
      <c r="O185">
        <f>O$2*EXP(- O$1 * ($B185*_c1+$C185*_c2+$D185*_c3+'Input spectra'!$Y184))</f>
        <v>1.8350486965814438E-2</v>
      </c>
      <c r="P185">
        <f>P$2*EXP(- P$1 * ($B185*_c1+$C185*_c2+$D185*_c3+'Input spectra'!$Y184))</f>
        <v>1.8128892702204906E-2</v>
      </c>
      <c r="Q185">
        <f>Q$2*EXP(- Q$1 * ($B185*_c1+$C185*_c2+$D185*_c3+'Input spectra'!$Y184))</f>
        <v>1.7908851828347942E-2</v>
      </c>
      <c r="R185">
        <f>R$2*EXP(- R$1 * ($B185*_c1+$C185*_c2+$D185*_c3+'Input spectra'!$Y184))</f>
        <v>1.7690355137468014E-2</v>
      </c>
      <c r="S185">
        <f>S$2*EXP(- S$1 * ($B185*_c1+$C185*_c2+$D185*_c3+'Input spectra'!$Y184))</f>
        <v>1.7473393473012515E-2</v>
      </c>
      <c r="T185">
        <f>T$2*EXP(- T$1 * ($B185*_c1+$C185*_c2+$D185*_c3+'Input spectra'!$Y184))</f>
        <v>1.7257957728391102E-2</v>
      </c>
      <c r="U185">
        <f>U$2*EXP(- U$1 * ($B185*_c1+$C185*_c2+$D185*_c3+'Input spectra'!$Y184))</f>
        <v>1.7044038846716274E-2</v>
      </c>
      <c r="V185">
        <f>V$2*EXP(- V$1 * ($B185*_c1+$C185*_c2+$D185*_c3+'Input spectra'!$Y184))</f>
        <v>1.68316278205453E-2</v>
      </c>
      <c r="W185">
        <f>W$2*EXP(- W$1 * ($B185*_c1+$C185*_c2+$D185*_c3+'Input spectra'!$Y184))</f>
        <v>1.6620715691623433E-2</v>
      </c>
      <c r="X185">
        <f>X$2*EXP(- X$1 * ($B185*_c1+$C185*_c2+$D185*_c3+'Input spectra'!$Y184))</f>
        <v>1.6411293550628401E-2</v>
      </c>
      <c r="Y185">
        <f>Y$2*EXP(- Y$1 * ($B185*_c1+$C185*_c2+$D185*_c3+'Input spectra'!$Y184))</f>
        <v>1.6203352536916207E-2</v>
      </c>
      <c r="Z185">
        <f>Z$2*EXP(- Z$1 * ($B185*_c1+$C185*_c2+$D185*_c3+'Input spectra'!$Y184))</f>
        <v>1.5996883838268174E-2</v>
      </c>
      <c r="AA185">
        <f>AA$2*EXP(- AA$1 * ($B185*_c1+$C185*_c2+$D185*_c3+'Input spectra'!$Y184))</f>
        <v>1.5791878690639288E-2</v>
      </c>
      <c r="AB185">
        <f>AB$2*EXP(- AB$1 * ($B185*_c1+$C185*_c2+$D185*_c3+'Input spectra'!$Y184))</f>
        <v>1.5588328377907792E-2</v>
      </c>
      <c r="AC185">
        <f>AC$2*EXP(- AC$1 * ($B185*_c1+$C185*_c2+$D185*_c3+'Input spectra'!$Y184))</f>
        <v>1.5386224231626052E-2</v>
      </c>
      <c r="AD185">
        <f>AD$2*EXP(- AD$1 * ($B185*_c1+$C185*_c2+$D185*_c3+'Input spectra'!$Y184))</f>
        <v>1.5185557630772655E-2</v>
      </c>
      <c r="AE185">
        <f>AE$2*EXP(- AE$1 * ($B185*_c1+$C185*_c2+$D185*_c3+'Input spectra'!$Y184))</f>
        <v>1.4986320001505762E-2</v>
      </c>
      <c r="AF185">
        <f>AF$2*EXP(- AF$1 * ($B185*_c1+$C185*_c2+$D185*_c3+'Input spectra'!$Y184))</f>
        <v>1.4788502816917719E-2</v>
      </c>
      <c r="AG185">
        <f>AG$2*EXP(- AG$1 * ($B185*_c1+$C185*_c2+$D185*_c3+'Input spectra'!$Y184))</f>
        <v>1.4592097596790884E-2</v>
      </c>
      <c r="AH185">
        <f>AH$2*EXP(- AH$1 * ($B185*_c1+$C185*_c2+$D185*_c3+'Input spectra'!$Y184))</f>
        <v>1.4397095907354664E-2</v>
      </c>
      <c r="AI185">
        <f>AI$2*EXP(- AI$1 * ($B185*_c1+$C185*_c2+$D185*_c3+'Input spectra'!$Y184))</f>
        <v>1.4203489361043825E-2</v>
      </c>
      <c r="AJ185">
        <f>AJ$2*EXP(- AJ$1 * ($B185*_c1+$C185*_c2+$D185*_c3+'Input spectra'!$Y184))</f>
        <v>1.401126961625797E-2</v>
      </c>
      <c r="AK185">
        <f>AK$2*EXP(- AK$1 * ($B185*_c1+$C185*_c2+$D185*_c3+'Input spectra'!$Y184))</f>
        <v>1.3820428377122253E-2</v>
      </c>
      <c r="AL185">
        <f>AL$2*EXP(- AL$1 * ($B185*_c1+$C185*_c2+$D185*_c3+'Input spectra'!$Y184))</f>
        <v>1.3630957393249276E-2</v>
      </c>
      <c r="AM185">
        <f>AM$2*EXP(- AM$1 * ($B185*_c1+$C185*_c2+$D185*_c3+'Input spectra'!$Y184))</f>
        <v>1.344284845950222E-2</v>
      </c>
      <c r="AN185">
        <f>AN$2*EXP(- AN$1 * ($B185*_c1+$C185*_c2+$D185*_c3+'Input spectra'!$Y184))</f>
        <v>1.3256093415759134E-2</v>
      </c>
      <c r="AO185">
        <f>AO$2*EXP(- AO$1 * ($B185*_c1+$C185*_c2+$D185*_c3+'Input spectra'!$Y184))</f>
        <v>1.3070684146678413E-2</v>
      </c>
      <c r="AP185">
        <f>AP$2*EXP(- AP$1 * ($B185*_c1+$C185*_c2+$D185*_c3+'Input spectra'!$Y184))</f>
        <v>1.2886612581465486E-2</v>
      </c>
      <c r="AQ185">
        <f>AQ$2*EXP(- AQ$1 * ($B185*_c1+$C185*_c2+$D185*_c3+'Input spectra'!$Y184))</f>
        <v>1.2703870693640647E-2</v>
      </c>
      <c r="AR185">
        <f>AR$2*EXP(- AR$1 * ($B185*_c1+$C185*_c2+$D185*_c3+'Input spectra'!$Y184))</f>
        <v>1.252245050080807E-2</v>
      </c>
      <c r="AS185">
        <f>AS$2*EXP(- AS$1 * ($B185*_c1+$C185*_c2+$D185*_c3+'Input spectra'!$Y184))</f>
        <v>1.234234406442598E-2</v>
      </c>
      <c r="AT185">
        <f>AT$2*EXP(- AT$1 * ($B185*_c1+$C185*_c2+$D185*_c3+'Input spectra'!$Y184))</f>
        <v>1.2163543489578002E-2</v>
      </c>
      <c r="AU185">
        <f>AU$2*EXP(- AU$1 * ($B185*_c1+$C185*_c2+$D185*_c3+'Input spectra'!$Y184))</f>
        <v>1.1986040924745617E-2</v>
      </c>
      <c r="AV185">
        <f>AV$2*EXP(- AV$1 * ($B185*_c1+$C185*_c2+$D185*_c3+'Input spectra'!$Y184))</f>
        <v>1.1809828561581828E-2</v>
      </c>
      <c r="AW185">
        <f>AW$2*EXP(- AW$1 * ($B185*_c1+$C185*_c2+$D185*_c3+'Input spectra'!$Y184))</f>
        <v>1.1634898634685906E-2</v>
      </c>
      <c r="AX185">
        <f>AX$2*EXP(- AX$1 * ($B185*_c1+$C185*_c2+$D185*_c3+'Input spectra'!$Y184))</f>
        <v>1.1461243421379309E-2</v>
      </c>
      <c r="AY185">
        <f>AY$2*EXP(- AY$1 * ($B185*_c1+$C185*_c2+$D185*_c3+'Input spectra'!$Y184))</f>
        <v>1.0190411570306517E-2</v>
      </c>
      <c r="AZ185">
        <f>AZ$2*EXP(- AZ$1 * ($B185*_c1+$C185*_c2+$D185*_c3+'Input spectra'!$Y184))</f>
        <v>8.7092729072731166E-3</v>
      </c>
      <c r="BA185">
        <f>BA$2*EXP(- BA$1 * ($B185*_c1+$C185*_c2+$D185*_c3+'Input spectra'!$Y184))</f>
        <v>7.8416441346003483E-3</v>
      </c>
      <c r="BB185">
        <f>BB$2*EXP(- BB$1 * ($B185*_c1+$C185*_c2+$D185*_c3+'Input spectra'!$Y184))</f>
        <v>7.1846256896364669E-3</v>
      </c>
      <c r="BC185">
        <f>BC$2*EXP(- BC$1 * ($B185*_c1+$C185*_c2+$D185*_c3+'Input spectra'!$Y184))</f>
        <v>6.6478650921249442E-3</v>
      </c>
      <c r="BD185">
        <f>BD$2*EXP(- BD$1 * ($B185*_c1+$C185*_c2+$D185*_c3+'Input spectra'!$Y184))</f>
        <v>6.1922107285271926E-3</v>
      </c>
      <c r="BE185">
        <f>BE$2*EXP(- BE$1 * ($B185*_c1+$C185*_c2+$D185*_c3+'Input spectra'!$Y184))</f>
        <v>5.7962166894995667E-3</v>
      </c>
      <c r="BF185">
        <f>BF$2*EXP(- BF$1 * ($B185*_c1+$C185*_c2+$D185*_c3+'Input spectra'!$Y184))</f>
        <v>5.4465176093563255E-3</v>
      </c>
      <c r="BG185">
        <f>BG$2*EXP(- BG$1 * ($B185*_c1+$C185*_c2+$D185*_c3+'Input spectra'!$Y184))</f>
        <v>5.1340665043431329E-3</v>
      </c>
      <c r="BH185">
        <f>BH$2*EXP(- BH$1 * ($B185*_c1+$C185*_c2+$D185*_c3+'Input spectra'!$Y184))</f>
        <v>4.8523768332693652E-3</v>
      </c>
      <c r="BI185">
        <f>BI$2*EXP(- BI$1 * ($B185*_c1+$C185*_c2+$D185*_c3+'Input spectra'!$Y184))</f>
        <v>4.5965968609281531E-3</v>
      </c>
      <c r="BJ185">
        <f>BJ$2*EXP(- BJ$1 * ($B185*_c1+$C185*_c2+$D185*_c3+'Input spectra'!$Y184))</f>
        <v>4.3629783031572172E-3</v>
      </c>
      <c r="BK185">
        <f>BK$2*EXP(- BK$1 * ($B185*_c1+$C185*_c2+$D185*_c3+'Input spectra'!$Y184))</f>
        <v>4.1485506032157855E-3</v>
      </c>
      <c r="BL185">
        <f>BL$2*EXP(- BL$1 * ($B185*_c1+$C185*_c2+$D185*_c3+'Input spectra'!$Y184))</f>
        <v>3.9509106584977218E-3</v>
      </c>
      <c r="BM185">
        <f>BM$2*EXP(- BM$1 * ($B185*_c1+$C185*_c2+$D185*_c3+'Input spectra'!$Y184))</f>
        <v>3.7680812742135147E-3</v>
      </c>
      <c r="BN185">
        <f>BN$2*EXP(- BN$1 * ($B185*_c1+$C185*_c2+$D185*_c3+'Input spectra'!$Y184))</f>
        <v>3.5984125291381318E-3</v>
      </c>
      <c r="BO185">
        <f>BO$2*EXP(- BO$1 * ($B185*_c1+$C185*_c2+$D185*_c3+'Input spectra'!$Y184))</f>
        <v>3.4405110194546712E-3</v>
      </c>
      <c r="BP185">
        <f>BP$2*EXP(- BP$1 * ($B185*_c1+$C185*_c2+$D185*_c3+'Input spectra'!$Y184))</f>
        <v>3.2931878314883139E-3</v>
      </c>
      <c r="BQ185">
        <f>BQ$2*EXP(- BQ$1 * ($B185*_c1+$C185*_c2+$D185*_c3+'Input spectra'!$Y184))</f>
        <v>3.1554194634958468E-3</v>
      </c>
      <c r="BR185">
        <f>BR$2*EXP(- BR$1 * ($B185*_c1+$C185*_c2+$D185*_c3+'Input spectra'!$Y184))</f>
        <v>3.0263179259687138E-3</v>
      </c>
      <c r="BS185">
        <f>BS$2*EXP(- BS$1 * ($B185*_c1+$C185*_c2+$D185*_c3+'Input spectra'!$Y184))</f>
        <v>2.9051074909629405E-3</v>
      </c>
      <c r="BT185">
        <f>BT$2*EXP(- BT$1 * ($B185*_c1+$C185*_c2+$D185*_c3+'Input spectra'!$Y184))</f>
        <v>2.7911063513702621E-3</v>
      </c>
      <c r="BU185">
        <f>BU$2*EXP(- BU$1 * ($B185*_c1+$C185*_c2+$D185*_c3+'Input spectra'!$Y184))</f>
        <v>2.6837119682021162E-3</v>
      </c>
      <c r="BV185">
        <f>BV$2*EXP(- BV$1 * ($B185*_c1+$C185*_c2+$D185*_c3+'Input spectra'!$Y184))</f>
        <v>2.5823892305360703E-3</v>
      </c>
      <c r="BW185">
        <f>BW$2*EXP(- BW$1 * ($B185*_c1+$C185*_c2+$D185*_c3+'Input spectra'!$Y184))</f>
        <v>2.4866607900631992E-3</v>
      </c>
      <c r="BX185">
        <f>BX$2*EXP(- BX$1 * ($B185*_c1+$C185*_c2+$D185*_c3+'Input spectra'!$Y184))</f>
        <v>2.396099097796547E-3</v>
      </c>
      <c r="BY185">
        <f>BY$2*EXP(- BY$1 * ($B185*_c1+$C185*_c2+$D185*_c3+'Input spectra'!$Y184))</f>
        <v>2.3103197881310959E-3</v>
      </c>
      <c r="BZ185">
        <f>BZ$2*EXP(- BZ$1 * ($B185*_c1+$C185*_c2+$D185*_c3+'Input spectra'!$Y184))</f>
        <v>2.228976140322878E-3</v>
      </c>
      <c r="CA185">
        <f>CA$2*EXP(- CA$1 * ($B185*_c1+$C185*_c2+$D185*_c3+'Input spectra'!$Y184))</f>
        <v>2.1517544095897164E-3</v>
      </c>
      <c r="CB185">
        <f>CB$2*EXP(- CB$1 * ($B185*_c1+$C185*_c2+$D185*_c3+'Input spectra'!$Y184))</f>
        <v>2.0783698661276414E-3</v>
      </c>
      <c r="CC185">
        <f>CC$2*EXP(- CC$1 * ($B185*_c1+$C185*_c2+$D185*_c3+'Input spectra'!$Y184))</f>
        <v>2.0085634149461119E-3</v>
      </c>
      <c r="CD185">
        <f>CD$2*EXP(- CD$1 * ($B185*_c1+$C185*_c2+$D185*_c3+'Input spectra'!$Y184))</f>
        <v>1.9420986957053748E-3</v>
      </c>
      <c r="CE185">
        <f>CE$2*EXP(- CE$1 * ($B185*_c1+$C185*_c2+$D185*_c3+'Input spectra'!$Y184))</f>
        <v>1.8787595819030696E-3</v>
      </c>
      <c r="CF185">
        <f>CF$2*EXP(- CF$1 * ($B185*_c1+$C185*_c2+$D185*_c3+'Input spectra'!$Y184))</f>
        <v>1.8183480143777195E-3</v>
      </c>
      <c r="CG185">
        <f>CG$2*EXP(- CG$1 * ($B185*_c1+$C185*_c2+$D185*_c3+'Input spectra'!$Y184))</f>
        <v>1.7606821163063395E-3</v>
      </c>
      <c r="CH185">
        <f>CH$2*EXP(- CH$1 * ($B185*_c1+$C185*_c2+$D185*_c3+'Input spectra'!$Y184))</f>
        <v>1.7055945464968384E-3</v>
      </c>
      <c r="CI185">
        <f>CI$2*EXP(- CI$1 * ($B185*_c1+$C185*_c2+$D185*_c3+'Input spectra'!$Y184))</f>
        <v>1.6529310554202485E-3</v>
      </c>
      <c r="CJ185">
        <f>CJ$2*EXP(- CJ$1 * ($B185*_c1+$C185*_c2+$D185*_c3+'Input spectra'!$Y184))</f>
        <v>1.6025492145444293E-3</v>
      </c>
      <c r="CK185">
        <f>CK$2*EXP(- CK$1 * ($B185*_c1+$C185*_c2+$D185*_c3+'Input spectra'!$Y184))</f>
        <v>1.5543172944587312E-3</v>
      </c>
      <c r="CL185">
        <f>CL$2*EXP(- CL$1 * ($B185*_c1+$C185*_c2+$D185*_c3+'Input spectra'!$Y184))</f>
        <v>1.5081132712746418E-3</v>
      </c>
      <c r="CM185">
        <f>CM$2*EXP(- CM$1 * ($B185*_c1+$C185*_c2+$D185*_c3+'Input spectra'!$Y184))</f>
        <v>1.4638239440467743E-3</v>
      </c>
      <c r="CN185">
        <f>CN$2*EXP(- CN$1 * ($B185*_c1+$C185*_c2+$D185*_c3+'Input spectra'!$Y184))</f>
        <v>1.421344148632419E-3</v>
      </c>
      <c r="CO185">
        <f>CO$2*EXP(- CO$1 * ($B185*_c1+$C185*_c2+$D185*_c3+'Input spectra'!$Y184))</f>
        <v>1.3805760556132867E-3</v>
      </c>
      <c r="CP185">
        <f>CP$2*EXP(- CP$1 * ($B185*_c1+$C185*_c2+$D185*_c3+'Input spectra'!$Y184))</f>
        <v>1.3414285417312961E-3</v>
      </c>
      <c r="CQ185">
        <f>CQ$2*EXP(- CQ$1 * ($B185*_c1+$C185*_c2+$D185*_c3+'Input spectra'!$Y184))</f>
        <v>1.303816625813145E-3</v>
      </c>
      <c r="CR185">
        <f>CR$2*EXP(- CR$1 * ($B185*_c1+$C185*_c2+$D185*_c3+'Input spectra'!$Y184))</f>
        <v>1.2676609614326875E-3</v>
      </c>
      <c r="CS185">
        <f>CS$2*EXP(- CS$1 * ($B185*_c1+$C185*_c2+$D185*_c3+'Input spectra'!$Y184))</f>
        <v>8.1630854938724508E-4</v>
      </c>
      <c r="CT185">
        <f>CT$2*EXP(- CT$1 * ($B185*_c1+$C185*_c2+$D185*_c3+'Input spectra'!$Y184))</f>
        <v>5.3029721010835833E-4</v>
      </c>
      <c r="CU185">
        <f>CU$2*EXP(- CU$1 * ($B185*_c1+$C185*_c2+$D185*_c3+'Input spectra'!$Y184))</f>
        <v>3.6731500711731027E-4</v>
      </c>
      <c r="CV185">
        <f>CV$2*EXP(- CV$1 * ($B185*_c1+$C185*_c2+$D185*_c3+'Input spectra'!$Y184))</f>
        <v>2.5557033555722572E-4</v>
      </c>
      <c r="CW185">
        <f>CW$2*EXP(- CW$1 * ($B185*_c1+$C185*_c2+$D185*_c3+'Input spectra'!$Y184))</f>
        <v>1.7453544623149728E-4</v>
      </c>
      <c r="CX185">
        <f>CX$2*EXP(- CX$1 * ($B185*_c1+$C185*_c2+$D185*_c3+'Input spectra'!$Y184))</f>
        <v>1.1475084476824983E-4</v>
      </c>
      <c r="CY185">
        <f>CY$2*EXP(- CY$1 * ($B185*_c1+$C185*_c2+$D185*_c3+'Input spectra'!$Y184))</f>
        <v>7.0878744718242472E-5</v>
      </c>
      <c r="CZ185">
        <f>CZ$2*EXP(- CZ$1 * ($B185*_c1+$C185*_c2+$D185*_c3+'Input spectra'!$Y184))</f>
        <v>3.9531388364579575E-5</v>
      </c>
      <c r="DA185">
        <f>DA$2*EXP(- DA$1 * ($B185*_c1+$C185*_c2+$D185*_c3+'Input spectra'!$Y184))</f>
        <v>1.8384844600838516E-5</v>
      </c>
      <c r="DB185">
        <f>DB$2*EXP(- DB$1 * ($B185*_c1+$C185*_c2+$D185*_c3+'Input spectra'!$Y184))</f>
        <v>5.7540966253625399E-6</v>
      </c>
      <c r="DC185">
        <f>DC$2*EXP(- DC$1 * ($B185*_c1+$C185*_c2+$D185*_c3+'Input spectra'!$Y184))</f>
        <v>3.6557079912654301E-7</v>
      </c>
      <c r="DD185">
        <f>DD$2*EXP(- DD$1 * ($B185*_c1+$C185*_c2+$D185*_c3+'Input spectra'!$Y184))</f>
        <v>0</v>
      </c>
      <c r="DE185">
        <f>DE$2*EXP(- DE$1 * ($B185*_c1+$C185*_c2+$D185*_c3+'Input spectra'!$Y184))</f>
        <v>0</v>
      </c>
      <c r="DF185">
        <f>DF$2*EXP(- DF$1 * ($B185*_c1+$C185*_c2+$D185*_c3+'Input spectra'!$Y184))</f>
        <v>0</v>
      </c>
      <c r="DG185">
        <f>DG$2*EXP(- DG$1 * ($B185*_c1+$C185*_c2+$D185*_c3+'Input spectra'!$Y184))</f>
        <v>0</v>
      </c>
      <c r="DH185">
        <f>DH$2*EXP(- DH$1 * ($B185*_c1+$C185*_c2+$D185*_c3+'Input spectra'!$Y184))</f>
        <v>0</v>
      </c>
      <c r="DI185">
        <f>DI$2*EXP(- DI$1 * ($B185*_c1+$C185*_c2+$D185*_c3+'Input spectra'!$Y184))</f>
        <v>0</v>
      </c>
      <c r="DJ185">
        <f>DJ$2*EXP(- DJ$1 * ($B185*_c1+$C185*_c2+$D185*_c3+'Input spectra'!$Y184))</f>
        <v>0</v>
      </c>
      <c r="DK185">
        <f>DK$2*EXP(- DK$1 * ($B185*_c1+$C185*_c2+$D185*_c3+'Input spectra'!$Y184))</f>
        <v>0</v>
      </c>
      <c r="DL185">
        <f>DL$2*EXP(- DL$1 * ($B185*_c1+$C185*_c2+$D185*_c3+'Input spectra'!$Y184))</f>
        <v>0</v>
      </c>
      <c r="DM185">
        <f>DM$2*EXP(- DM$1 * ($B185*_c1+$C185*_c2+$D185*_c3+'Input spectra'!$Y184))</f>
        <v>0</v>
      </c>
      <c r="DN185">
        <f>DN$2*EXP(- DN$1 * ($B185*_c1+$C185*_c2+$D185*_c3+'Input spectra'!$Y184))</f>
        <v>0</v>
      </c>
      <c r="DO185">
        <f>DO$2*EXP(- DO$1 * ($B185*_c1+$C185*_c2+$D185*_c3+'Input spectra'!$Y184))</f>
        <v>0</v>
      </c>
      <c r="DP185">
        <f>DP$2*EXP(- DP$1 * ($B185*_c1+$C185*_c2+$D185*_c3+'Input spectra'!$Y184))</f>
        <v>0</v>
      </c>
      <c r="DQ185">
        <f>DQ$2*EXP(- DQ$1 * ($B185*_c1+$C185*_c2+$D185*_c3+'Input spectra'!$Y184))</f>
        <v>0</v>
      </c>
      <c r="DR185">
        <f>DR$2*EXP(- DR$1 * ($B185*_c1+$C185*_c2+$D185*_c3+'Input spectra'!$Y184))</f>
        <v>0</v>
      </c>
      <c r="DS185">
        <f>DS$2*EXP(- DS$1 * ($B185*_c1+$C185*_c2+$D185*_c3+'Input spectra'!$Y184))</f>
        <v>0</v>
      </c>
      <c r="DT185">
        <f>DT$2*EXP(- DT$1 * ($B185*_c1+$C185*_c2+$D185*_c3+'Input spectra'!$Y184))</f>
        <v>0</v>
      </c>
      <c r="DU185">
        <f>DU$2*EXP(- DU$1 * ($B185*_c1+$C185*_c2+$D185*_c3+'Input spectra'!$Y184))</f>
        <v>0</v>
      </c>
      <c r="DV185">
        <f>DV$2*EXP(- DV$1 * ($B185*_c1+$C185*_c2+$D185*_c3+'Input spectra'!$Y184))</f>
        <v>0</v>
      </c>
      <c r="DW185">
        <f>DW$2*EXP(- DW$1 * ($B185*_c1+$C185*_c2+$D185*_c3+'Input spectra'!$Y184))</f>
        <v>0</v>
      </c>
      <c r="DX185">
        <f>DX$2*EXP(- DX$1 * ($B185*_c1+$C185*_c2+$D185*_c3+'Input spectra'!$Y184))</f>
        <v>0</v>
      </c>
      <c r="DY185">
        <f>DY$2*EXP(- DY$1 * ($B185*_c1+$C185*_c2+$D185*_c3+'Input spectra'!$Y184))</f>
        <v>0</v>
      </c>
      <c r="DZ185">
        <f>DZ$2*EXP(- DZ$1 * ($B185*_c1+$C185*_c2+$D185*_c3+'Input spectra'!$Y184))</f>
        <v>0</v>
      </c>
      <c r="EA185">
        <f>EA$2*EXP(- EA$1 * ($B185*_c1+$C185*_c2+$D185*_c3+'Input spectra'!$Y184))</f>
        <v>0</v>
      </c>
      <c r="EB185">
        <f>EB$2*EXP(- EB$1 * ($B185*_c1+$C185*_c2+$D185*_c3+'Input spectra'!$Y184))</f>
        <v>0</v>
      </c>
      <c r="EC185">
        <f>EC$2*EXP(- EC$1 * ($B185*_c1+$C185*_c2+$D185*_c3+'Input spectra'!$Y184))</f>
        <v>0</v>
      </c>
      <c r="ED185">
        <f>ED$2*EXP(- ED$1 * ($B185*_c1+$C185*_c2+$D185*_c3+'Input spectra'!$Y184))</f>
        <v>0</v>
      </c>
      <c r="EE185">
        <f>EE$2*EXP(- EE$1 * ($B185*_c1+$C185*_c2+$D185*_c3+'Input spectra'!$Y184))</f>
        <v>0</v>
      </c>
      <c r="EF185">
        <f>EF$2*EXP(- EF$1 * ($B185*_c1+$C185*_c2+$D185*_c3+'Input spectra'!$Y184))</f>
        <v>0</v>
      </c>
      <c r="EG185">
        <f>EG$2*EXP(- EG$1 * ($B185*_c1+$C185*_c2+$D185*_c3+'Input spectra'!$Y184))</f>
        <v>0</v>
      </c>
      <c r="EH185">
        <f>EH$2*EXP(- EH$1 * ($B185*_c1+$C185*_c2+$D185*_c3+'Input spectra'!$Y184))</f>
        <v>0</v>
      </c>
      <c r="EI185">
        <f>EI$2*EXP(- EI$1 * ($B185*_c1+$C185*_c2+$D185*_c3+'Input spectra'!$Y184))</f>
        <v>0</v>
      </c>
      <c r="EJ185">
        <f>EJ$2*EXP(- EJ$1 * ($B185*_c1+$C185*_c2+$D185*_c3+'Input spectra'!$Y184))</f>
        <v>0</v>
      </c>
      <c r="EK185">
        <f>EK$2*EXP(- EK$1 * ($B185*_c1+$C185*_c2+$D185*_c3+'Input spectra'!$Y184))</f>
        <v>0</v>
      </c>
      <c r="EL185">
        <f>EL$2*EXP(- EL$1 * ($B185*_c1+$C185*_c2+$D185*_c3+'Input spectra'!$Y184))</f>
        <v>0</v>
      </c>
      <c r="EM185">
        <f>EM$2*EXP(- EM$1 * ($B185*_c1+$C185*_c2+$D185*_c3+'Input spectra'!$Y184))</f>
        <v>0</v>
      </c>
      <c r="EN185">
        <f>EN$2*EXP(- EN$1 * ($B185*_c1+$C185*_c2+$D185*_c3+'Input spectra'!$Y184))</f>
        <v>0</v>
      </c>
      <c r="EO185">
        <f>EO$2*EXP(- EO$1 * ($B185*_c1+$C185*_c2+$D185*_c3+'Input spectra'!$Y184))</f>
        <v>0</v>
      </c>
      <c r="EP185">
        <f>EP$2*EXP(- EP$1 * ($B185*_c1+$C185*_c2+$D185*_c3+'Input spectra'!$Y184))</f>
        <v>0</v>
      </c>
      <c r="EQ185">
        <f>EQ$2*EXP(- EQ$1 * ($B185*_c1+$C185*_c2+$D185*_c3+'Input spectra'!$Y184))</f>
        <v>0</v>
      </c>
      <c r="ER185">
        <f>ER$2*EXP(- ER$1 * ($B185*_c1+$C185*_c2+$D185*_c3+'Input spectra'!$Y184))</f>
        <v>0</v>
      </c>
      <c r="ES185">
        <f>ES$2*EXP(- ES$1 * ($B185*_c1+$C185*_c2+$D185*_c3+'Input spectra'!$Y184))</f>
        <v>0</v>
      </c>
      <c r="ET185">
        <f>ET$2*EXP(- ET$1 * ($B185*_c1+$C185*_c2+$D185*_c3+'Input spectra'!$Y184))</f>
        <v>0</v>
      </c>
      <c r="EU185">
        <f>EU$2*EXP(- EU$1 * ($B185*_c1+$C185*_c2+$D185*_c3+'Input spectra'!$Y184))</f>
        <v>0</v>
      </c>
      <c r="EV185">
        <f>EV$2*EXP(- EV$1 * ($B185*_c1+$C185*_c2+$D185*_c3+'Input spectra'!$Y184))</f>
        <v>0</v>
      </c>
      <c r="EW185">
        <f>EW$2*EXP(- EW$1 * ($B185*_c1+$C185*_c2+$D185*_c3+'Input spectra'!$Y184))</f>
        <v>0</v>
      </c>
      <c r="EX185">
        <f>EX$2*EXP(- EX$1 * ($B185*_c1+$C185*_c2+$D185*_c3+'Input spectra'!$Y184))</f>
        <v>0</v>
      </c>
      <c r="EY185">
        <f>EY$2*EXP(- EY$1 * ($B185*_c1+$C185*_c2+$D185*_c3+'Input spectra'!$Y184))</f>
        <v>0</v>
      </c>
      <c r="FA185">
        <f t="shared" si="2"/>
        <v>0.88557641251094832</v>
      </c>
      <c r="FD185">
        <f>(1-EXP(-($B185*_c1+$C185*_c2+$D185*_c3+'Input spectra'!$Y184)*_t))/2</f>
        <v>1.0546148462827587E-2</v>
      </c>
      <c r="FE185">
        <f>LN(1-FD185)/(-($B185*_c1+$C185*_c2+$D185*_c3+'Input spectra'!$Y184))</f>
        <v>0.24866765537634483</v>
      </c>
    </row>
    <row r="186" spans="1:161" x14ac:dyDescent="0.25">
      <c r="A186">
        <v>1195</v>
      </c>
      <c r="B186">
        <f>'Input spectra'!B185</f>
        <v>0</v>
      </c>
      <c r="C186">
        <f>'Input spectra'!D185</f>
        <v>0</v>
      </c>
      <c r="D186">
        <f>'Input spectra'!F185</f>
        <v>0</v>
      </c>
      <c r="E186">
        <f>E$2*EXP(- E$1 * ($B186*_c1+$C186*_c2+$D186*_c3+'Input spectra'!$Y185))</f>
        <v>2.0653927966864227E-2</v>
      </c>
      <c r="F186">
        <f>F$2*EXP(- F$1 * ($B186*_c1+$C186*_c2+$D186*_c3+'Input spectra'!$Y185))</f>
        <v>2.0416389416138676E-2</v>
      </c>
      <c r="G186">
        <f>G$2*EXP(- G$1 * ($B186*_c1+$C186*_c2+$D186*_c3+'Input spectra'!$Y185))</f>
        <v>2.0180496665243287E-2</v>
      </c>
      <c r="H186">
        <f>H$2*EXP(- H$1 * ($B186*_c1+$C186*_c2+$D186*_c3+'Input spectra'!$Y185))</f>
        <v>1.9946240016338525E-2</v>
      </c>
      <c r="I186">
        <f>I$2*EXP(- I$1 * ($B186*_c1+$C186*_c2+$D186*_c3+'Input spectra'!$Y185))</f>
        <v>1.9713609824285317E-2</v>
      </c>
      <c r="J186">
        <f>J$2*EXP(- J$1 * ($B186*_c1+$C186*_c2+$D186*_c3+'Input spectra'!$Y185))</f>
        <v>1.9482596496372295E-2</v>
      </c>
      <c r="K186">
        <f>K$2*EXP(- K$1 * ($B186*_c1+$C186*_c2+$D186*_c3+'Input spectra'!$Y185))</f>
        <v>1.9253190492044398E-2</v>
      </c>
      <c r="L186">
        <f>L$2*EXP(- L$1 * ($B186*_c1+$C186*_c2+$D186*_c3+'Input spectra'!$Y185))</f>
        <v>1.9025382322632803E-2</v>
      </c>
      <c r="M186">
        <f>M$2*EXP(- M$1 * ($B186*_c1+$C186*_c2+$D186*_c3+'Input spectra'!$Y185))</f>
        <v>1.8799162551086268E-2</v>
      </c>
      <c r="N186">
        <f>N$2*EXP(- N$1 * ($B186*_c1+$C186*_c2+$D186*_c3+'Input spectra'!$Y185))</f>
        <v>1.8574521791703762E-2</v>
      </c>
      <c r="O186">
        <f>O$2*EXP(- O$1 * ($B186*_c1+$C186*_c2+$D186*_c3+'Input spectra'!$Y185))</f>
        <v>1.8351450709868471E-2</v>
      </c>
      <c r="P186">
        <f>P$2*EXP(- P$1 * ($B186*_c1+$C186*_c2+$D186*_c3+'Input spectra'!$Y185))</f>
        <v>1.8129940021783128E-2</v>
      </c>
      <c r="Q186">
        <f>Q$2*EXP(- Q$1 * ($B186*_c1+$C186*_c2+$D186*_c3+'Input spectra'!$Y185))</f>
        <v>1.7909980494206671E-2</v>
      </c>
      <c r="R186">
        <f>R$2*EXP(- R$1 * ($B186*_c1+$C186*_c2+$D186*_c3+'Input spectra'!$Y185))</f>
        <v>1.7691562944192211E-2</v>
      </c>
      <c r="S186">
        <f>S$2*EXP(- S$1 * ($B186*_c1+$C186*_c2+$D186*_c3+'Input spectra'!$Y185))</f>
        <v>1.7474678238826334E-2</v>
      </c>
      <c r="T186">
        <f>T$2*EXP(- T$1 * ($B186*_c1+$C186*_c2+$D186*_c3+'Input spectra'!$Y185))</f>
        <v>1.7259317294969694E-2</v>
      </c>
      <c r="U186">
        <f>U$2*EXP(- U$1 * ($B186*_c1+$C186*_c2+$D186*_c3+'Input spectra'!$Y185))</f>
        <v>1.7045471078998911E-2</v>
      </c>
      <c r="V186">
        <f>V$2*EXP(- V$1 * ($B186*_c1+$C186*_c2+$D186*_c3+'Input spectra'!$Y185))</f>
        <v>1.6833130606549767E-2</v>
      </c>
      <c r="W186">
        <f>W$2*EXP(- W$1 * ($B186*_c1+$C186*_c2+$D186*_c3+'Input spectra'!$Y185))</f>
        <v>1.6622286942261689E-2</v>
      </c>
      <c r="X186">
        <f>X$2*EXP(- X$1 * ($B186*_c1+$C186*_c2+$D186*_c3+'Input spectra'!$Y185))</f>
        <v>1.6412931199523518E-2</v>
      </c>
      <c r="Y186">
        <f>Y$2*EXP(- Y$1 * ($B186*_c1+$C186*_c2+$D186*_c3+'Input spectra'!$Y185))</f>
        <v>1.6205054540220538E-2</v>
      </c>
      <c r="Z186">
        <f>Z$2*EXP(- Z$1 * ($B186*_c1+$C186*_c2+$D186*_c3+'Input spectra'!$Y185))</f>
        <v>1.5998648174482804E-2</v>
      </c>
      <c r="AA186">
        <f>AA$2*EXP(- AA$1 * ($B186*_c1+$C186*_c2+$D186*_c3+'Input spectra'!$Y185))</f>
        <v>1.5793703360434692E-2</v>
      </c>
      <c r="AB186">
        <f>AB$2*EXP(- AB$1 * ($B186*_c1+$C186*_c2+$D186*_c3+'Input spectra'!$Y185))</f>
        <v>1.5590211403945748E-2</v>
      </c>
      <c r="AC186">
        <f>AC$2*EXP(- AC$1 * ($B186*_c1+$C186*_c2+$D186*_c3+'Input spectra'!$Y185))</f>
        <v>1.5388163658382761E-2</v>
      </c>
      <c r="AD186">
        <f>AD$2*EXP(- AD$1 * ($B186*_c1+$C186*_c2+$D186*_c3+'Input spectra'!$Y185))</f>
        <v>1.5187551524363102E-2</v>
      </c>
      <c r="AE186">
        <f>AE$2*EXP(- AE$1 * ($B186*_c1+$C186*_c2+$D186*_c3+'Input spectra'!$Y185))</f>
        <v>1.4988366449509264E-2</v>
      </c>
      <c r="AF186">
        <f>AF$2*EXP(- AF$1 * ($B186*_c1+$C186*_c2+$D186*_c3+'Input spectra'!$Y185))</f>
        <v>1.4790599928204685E-2</v>
      </c>
      <c r="AG186">
        <f>AG$2*EXP(- AG$1 * ($B186*_c1+$C186*_c2+$D186*_c3+'Input spectra'!$Y185))</f>
        <v>1.4594243501350763E-2</v>
      </c>
      <c r="AH186">
        <f>AH$2*EXP(- AH$1 * ($B186*_c1+$C186*_c2+$D186*_c3+'Input spectra'!$Y185))</f>
        <v>1.4399288756125093E-2</v>
      </c>
      <c r="AI186">
        <f>AI$2*EXP(- AI$1 * ($B186*_c1+$C186*_c2+$D186*_c3+'Input spectra'!$Y185))</f>
        <v>1.4205727325740939E-2</v>
      </c>
      <c r="AJ186">
        <f>AJ$2*EXP(- AJ$1 * ($B186*_c1+$C186*_c2+$D186*_c3+'Input spectra'!$Y185))</f>
        <v>1.40135508892079E-2</v>
      </c>
      <c r="AK186">
        <f>AK$2*EXP(- AK$1 * ($B186*_c1+$C186*_c2+$D186*_c3+'Input spectra'!$Y185))</f>
        <v>1.3822751171093774E-2</v>
      </c>
      <c r="AL186">
        <f>AL$2*EXP(- AL$1 * ($B186*_c1+$C186*_c2+$D186*_c3+'Input spectra'!$Y185))</f>
        <v>1.3633319941287629E-2</v>
      </c>
      <c r="AM186">
        <f>AM$2*EXP(- AM$1 * ($B186*_c1+$C186*_c2+$D186*_c3+'Input spectra'!$Y185))</f>
        <v>1.344524901476407E-2</v>
      </c>
      <c r="AN186">
        <f>AN$2*EXP(- AN$1 * ($B186*_c1+$C186*_c2+$D186*_c3+'Input spectra'!$Y185))</f>
        <v>1.325853025134867E-2</v>
      </c>
      <c r="AO186">
        <f>AO$2*EXP(- AO$1 * ($B186*_c1+$C186*_c2+$D186*_c3+'Input spectra'!$Y185))</f>
        <v>1.3073155555484599E-2</v>
      </c>
      <c r="AP186">
        <f>AP$2*EXP(- AP$1 * ($B186*_c1+$C186*_c2+$D186*_c3+'Input spectra'!$Y185))</f>
        <v>1.2889116876000428E-2</v>
      </c>
      <c r="AQ186">
        <f>AQ$2*EXP(- AQ$1 * ($B186*_c1+$C186*_c2+$D186*_c3+'Input spectra'!$Y185))</f>
        <v>1.2706406205879079E-2</v>
      </c>
      <c r="AR186">
        <f>AR$2*EXP(- AR$1 * ($B186*_c1+$C186*_c2+$D186*_c3+'Input spectra'!$Y185))</f>
        <v>1.2525015582027964E-2</v>
      </c>
      <c r="AS186">
        <f>AS$2*EXP(- AS$1 * ($B186*_c1+$C186*_c2+$D186*_c3+'Input spectra'!$Y185))</f>
        <v>1.2344937085050261E-2</v>
      </c>
      <c r="AT186">
        <f>AT$2*EXP(- AT$1 * ($B186*_c1+$C186*_c2+$D186*_c3+'Input spectra'!$Y185))</f>
        <v>1.2166162839017353E-2</v>
      </c>
      <c r="AU186">
        <f>AU$2*EXP(- AU$1 * ($B186*_c1+$C186*_c2+$D186*_c3+'Input spectra'!$Y185))</f>
        <v>1.1988685011242395E-2</v>
      </c>
      <c r="AV186">
        <f>AV$2*EXP(- AV$1 * ($B186*_c1+$C186*_c2+$D186*_c3+'Input spectra'!$Y185))</f>
        <v>1.1812495812055056E-2</v>
      </c>
      <c r="AW186">
        <f>AW$2*EXP(- AW$1 * ($B186*_c1+$C186*_c2+$D186*_c3+'Input spectra'!$Y185))</f>
        <v>1.1637587494577335E-2</v>
      </c>
      <c r="AX186">
        <f>AX$2*EXP(- AX$1 * ($B186*_c1+$C186*_c2+$D186*_c3+'Input spectra'!$Y185))</f>
        <v>1.1463952354500579E-2</v>
      </c>
      <c r="AY186">
        <f>AY$2*EXP(- AY$1 * ($B186*_c1+$C186*_c2+$D186*_c3+'Input spectra'!$Y185))</f>
        <v>1.0192873664873191E-2</v>
      </c>
      <c r="AZ186">
        <f>AZ$2*EXP(- AZ$1 * ($B186*_c1+$C186*_c2+$D186*_c3+'Input spectra'!$Y185))</f>
        <v>8.7114228954481444E-3</v>
      </c>
      <c r="BA186">
        <f>BA$2*EXP(- BA$1 * ($B186*_c1+$C186*_c2+$D186*_c3+'Input spectra'!$Y185))</f>
        <v>7.8436211307394491E-3</v>
      </c>
      <c r="BB186">
        <f>BB$2*EXP(- BB$1 * ($B186*_c1+$C186*_c2+$D186*_c3+'Input spectra'!$Y185))</f>
        <v>7.1864747829222062E-3</v>
      </c>
      <c r="BC186">
        <f>BC$2*EXP(- BC$1 * ($B186*_c1+$C186*_c2+$D186*_c3+'Input spectra'!$Y185))</f>
        <v>6.649610962264501E-3</v>
      </c>
      <c r="BD186">
        <f>BD$2*EXP(- BD$1 * ($B186*_c1+$C186*_c2+$D186*_c3+'Input spectra'!$Y185))</f>
        <v>6.1938694626514452E-3</v>
      </c>
      <c r="BE186">
        <f>BE$2*EXP(- BE$1 * ($B186*_c1+$C186*_c2+$D186*_c3+'Input spectra'!$Y185))</f>
        <v>5.7977997954190442E-3</v>
      </c>
      <c r="BF186">
        <f>BF$2*EXP(- BF$1 * ($B186*_c1+$C186*_c2+$D186*_c3+'Input spectra'!$Y185))</f>
        <v>5.4480338144044637E-3</v>
      </c>
      <c r="BG186">
        <f>BG$2*EXP(- BG$1 * ($B186*_c1+$C186*_c2+$D186*_c3+'Input spectra'!$Y185))</f>
        <v>5.1355226993811606E-3</v>
      </c>
      <c r="BH186">
        <f>BH$2*EXP(- BH$1 * ($B186*_c1+$C186*_c2+$D186*_c3+'Input spectra'!$Y185))</f>
        <v>4.8537786222689434E-3</v>
      </c>
      <c r="BI186">
        <f>BI$2*EXP(- BI$1 * ($B186*_c1+$C186*_c2+$D186*_c3+'Input spectra'!$Y185))</f>
        <v>4.5979489055378749E-3</v>
      </c>
      <c r="BJ186">
        <f>BJ$2*EXP(- BJ$1 * ($B186*_c1+$C186*_c2+$D186*_c3+'Input spectra'!$Y185))</f>
        <v>4.3642845511235855E-3</v>
      </c>
      <c r="BK186">
        <f>BK$2*EXP(- BK$1 * ($B186*_c1+$C186*_c2+$D186*_c3+'Input spectra'!$Y185))</f>
        <v>4.1498144465560577E-3</v>
      </c>
      <c r="BL186">
        <f>BL$2*EXP(- BL$1 * ($B186*_c1+$C186*_c2+$D186*_c3+'Input spectra'!$Y185))</f>
        <v>3.9521350469363193E-3</v>
      </c>
      <c r="BM186">
        <f>BM$2*EXP(- BM$1 * ($B186*_c1+$C186*_c2+$D186*_c3+'Input spectra'!$Y185))</f>
        <v>3.7692687989140184E-3</v>
      </c>
      <c r="BN186">
        <f>BN$2*EXP(- BN$1 * ($B186*_c1+$C186*_c2+$D186*_c3+'Input spectra'!$Y185))</f>
        <v>3.5995654860188297E-3</v>
      </c>
      <c r="BO186">
        <f>BO$2*EXP(- BO$1 * ($B186*_c1+$C186*_c2+$D186*_c3+'Input spectra'!$Y185))</f>
        <v>3.4416314580576163E-3</v>
      </c>
      <c r="BP186">
        <f>BP$2*EXP(- BP$1 * ($B186*_c1+$C186*_c2+$D186*_c3+'Input spectra'!$Y185))</f>
        <v>3.2942775933693944E-3</v>
      </c>
      <c r="BQ186">
        <f>BQ$2*EXP(- BQ$1 * ($B186*_c1+$C186*_c2+$D186*_c3+'Input spectra'!$Y185))</f>
        <v>3.1564802128490796E-3</v>
      </c>
      <c r="BR186">
        <f>BR$2*EXP(- BR$1 * ($B186*_c1+$C186*_c2+$D186*_c3+'Input spectra'!$Y185))</f>
        <v>3.0273511743867981E-3</v>
      </c>
      <c r="BS186">
        <f>BS$2*EXP(- BS$1 * ($B186*_c1+$C186*_c2+$D186*_c3+'Input spectra'!$Y185))</f>
        <v>2.9061146176967028E-3</v>
      </c>
      <c r="BT186">
        <f>BT$2*EXP(- BT$1 * ($B186*_c1+$C186*_c2+$D186*_c3+'Input spectra'!$Y185))</f>
        <v>2.792088620082114E-3</v>
      </c>
      <c r="BU186">
        <f>BU$2*EXP(- BU$1 * ($B186*_c1+$C186*_c2+$D186*_c3+'Input spectra'!$Y185))</f>
        <v>2.6846705409527233E-3</v>
      </c>
      <c r="BV186">
        <f>BV$2*EXP(- BV$1 * ($B186*_c1+$C186*_c2+$D186*_c3+'Input spectra'!$Y185))</f>
        <v>2.5833251795618069E-3</v>
      </c>
      <c r="BW186">
        <f>BW$2*EXP(- BW$1 * ($B186*_c1+$C186*_c2+$D186*_c3+'Input spectra'!$Y185))</f>
        <v>2.4875751077707703E-3</v>
      </c>
      <c r="BX186">
        <f>BX$2*EXP(- BX$1 * ($B186*_c1+$C186*_c2+$D186*_c3+'Input spectra'!$Y185))</f>
        <v>2.396992705304947E-3</v>
      </c>
      <c r="BY186">
        <f>BY$2*EXP(- BY$1 * ($B186*_c1+$C186*_c2+$D186*_c3+'Input spectra'!$Y185))</f>
        <v>2.3111935426194633E-3</v>
      </c>
      <c r="BZ186">
        <f>BZ$2*EXP(- BZ$1 * ($B186*_c1+$C186*_c2+$D186*_c3+'Input spectra'!$Y185))</f>
        <v>2.2298308413888578E-3</v>
      </c>
      <c r="CA186">
        <f>CA$2*EXP(- CA$1 * ($B186*_c1+$C186*_c2+$D186*_c3+'Input spectra'!$Y185))</f>
        <v>2.1525908047817818E-3</v>
      </c>
      <c r="CB186">
        <f>CB$2*EXP(- CB$1 * ($B186*_c1+$C186*_c2+$D186*_c3+'Input spectra'!$Y185))</f>
        <v>2.0791886557831036E-3</v>
      </c>
      <c r="CC186">
        <f>CC$2*EXP(- CC$1 * ($B186*_c1+$C186*_c2+$D186*_c3+'Input spectra'!$Y185))</f>
        <v>2.0093652564418421E-3</v>
      </c>
      <c r="CD186">
        <f>CD$2*EXP(- CD$1 * ($B186*_c1+$C186*_c2+$D186*_c3+'Input spectra'!$Y185))</f>
        <v>1.942884207208836E-3</v>
      </c>
      <c r="CE186">
        <f>CE$2*EXP(- CE$1 * ($B186*_c1+$C186*_c2+$D186*_c3+'Input spectra'!$Y185))</f>
        <v>1.8795293456958728E-3</v>
      </c>
      <c r="CF186">
        <f>CF$2*EXP(- CF$1 * ($B186*_c1+$C186*_c2+$D186*_c3+'Input spectra'!$Y185))</f>
        <v>1.8191025798116086E-3</v>
      </c>
      <c r="CG186">
        <f>CG$2*EXP(- CG$1 * ($B186*_c1+$C186*_c2+$D186*_c3+'Input spectra'!$Y185))</f>
        <v>1.7614220024416104E-3</v>
      </c>
      <c r="CH186">
        <f>CH$2*EXP(- CH$1 * ($B186*_c1+$C186*_c2+$D186*_c3+'Input spectra'!$Y185))</f>
        <v>1.7063202444651678E-3</v>
      </c>
      <c r="CI186">
        <f>CI$2*EXP(- CI$1 * ($B186*_c1+$C186*_c2+$D186*_c3+'Input spectra'!$Y185))</f>
        <v>1.6536430305473533E-3</v>
      </c>
      <c r="CJ186">
        <f>CJ$2*EXP(- CJ$1 * ($B186*_c1+$C186*_c2+$D186*_c3+'Input spectra'!$Y185))</f>
        <v>1.6032479082626044E-3</v>
      </c>
      <c r="CK186">
        <f>CK$2*EXP(- CK$1 * ($B186*_c1+$C186*_c2+$D186*_c3+'Input spectra'!$Y185))</f>
        <v>1.5550031260348619E-3</v>
      </c>
      <c r="CL186">
        <f>CL$2*EXP(- CL$1 * ($B186*_c1+$C186*_c2+$D186*_c3+'Input spectra'!$Y185))</f>
        <v>1.5087866393756104E-3</v>
      </c>
      <c r="CM186">
        <f>CM$2*EXP(- CM$1 * ($B186*_c1+$C186*_c2+$D186*_c3+'Input spectra'!$Y185))</f>
        <v>1.4644852281610898E-3</v>
      </c>
      <c r="CN186">
        <f>CN$2*EXP(- CN$1 * ($B186*_c1+$C186*_c2+$D186*_c3+'Input spectra'!$Y185))</f>
        <v>1.4219937103643302E-3</v>
      </c>
      <c r="CO186">
        <f>CO$2*EXP(- CO$1 * ($B186*_c1+$C186*_c2+$D186*_c3+'Input spectra'!$Y185))</f>
        <v>1.3812142398634498E-3</v>
      </c>
      <c r="CP186">
        <f>CP$2*EXP(- CP$1 * ($B186*_c1+$C186*_c2+$D186*_c3+'Input spectra'!$Y185))</f>
        <v>1.3420556777762468E-3</v>
      </c>
      <c r="CQ186">
        <f>CQ$2*EXP(- CQ$1 * ($B186*_c1+$C186*_c2+$D186*_c3+'Input spectra'!$Y185))</f>
        <v>1.3044330282942385E-3</v>
      </c>
      <c r="CR186">
        <f>CR$2*EXP(- CR$1 * ($B186*_c1+$C186*_c2+$D186*_c3+'Input spectra'!$Y185))</f>
        <v>1.2682669312638584E-3</v>
      </c>
      <c r="CS186">
        <f>CS$2*EXP(- CS$1 * ($B186*_c1+$C186*_c2+$D186*_c3+'Input spectra'!$Y185))</f>
        <v>8.1670305193046818E-4</v>
      </c>
      <c r="CT186">
        <f>CT$2*EXP(- CT$1 * ($B186*_c1+$C186*_c2+$D186*_c3+'Input spectra'!$Y185))</f>
        <v>5.3055627649412746E-4</v>
      </c>
      <c r="CU186">
        <f>CU$2*EXP(- CU$1 * ($B186*_c1+$C186*_c2+$D186*_c3+'Input spectra'!$Y185))</f>
        <v>3.6749638170655453E-4</v>
      </c>
      <c r="CV186">
        <f>CV$2*EXP(- CV$1 * ($B186*_c1+$C186*_c2+$D186*_c3+'Input spectra'!$Y185))</f>
        <v>2.5569787517318174E-4</v>
      </c>
      <c r="CW186">
        <f>CW$2*EXP(- CW$1 * ($B186*_c1+$C186*_c2+$D186*_c3+'Input spectra'!$Y185))</f>
        <v>1.7462346333461939E-4</v>
      </c>
      <c r="CX186">
        <f>CX$2*EXP(- CX$1 * ($B186*_c1+$C186*_c2+$D186*_c3+'Input spectra'!$Y185))</f>
        <v>1.1480931582771471E-4</v>
      </c>
      <c r="CY186">
        <f>CY$2*EXP(- CY$1 * ($B186*_c1+$C186*_c2+$D186*_c3+'Input spectra'!$Y185))</f>
        <v>7.0915233265352382E-5</v>
      </c>
      <c r="CZ186">
        <f>CZ$2*EXP(- CZ$1 * ($B186*_c1+$C186*_c2+$D186*_c3+'Input spectra'!$Y185))</f>
        <v>3.9551946933505635E-5</v>
      </c>
      <c r="DA186">
        <f>DA$2*EXP(- DA$1 * ($B186*_c1+$C186*_c2+$D186*_c3+'Input spectra'!$Y185))</f>
        <v>1.8394502367809546E-5</v>
      </c>
      <c r="DB186">
        <f>DB$2*EXP(- DB$1 * ($B186*_c1+$C186*_c2+$D186*_c3+'Input spectra'!$Y185))</f>
        <v>5.7571495523899296E-6</v>
      </c>
      <c r="DC186">
        <f>DC$2*EXP(- DC$1 * ($B186*_c1+$C186*_c2+$D186*_c3+'Input spectra'!$Y185))</f>
        <v>3.6576667940367716E-7</v>
      </c>
      <c r="DD186">
        <f>DD$2*EXP(- DD$1 * ($B186*_c1+$C186*_c2+$D186*_c3+'Input spectra'!$Y185))</f>
        <v>0</v>
      </c>
      <c r="DE186">
        <f>DE$2*EXP(- DE$1 * ($B186*_c1+$C186*_c2+$D186*_c3+'Input spectra'!$Y185))</f>
        <v>0</v>
      </c>
      <c r="DF186">
        <f>DF$2*EXP(- DF$1 * ($B186*_c1+$C186*_c2+$D186*_c3+'Input spectra'!$Y185))</f>
        <v>0</v>
      </c>
      <c r="DG186">
        <f>DG$2*EXP(- DG$1 * ($B186*_c1+$C186*_c2+$D186*_c3+'Input spectra'!$Y185))</f>
        <v>0</v>
      </c>
      <c r="DH186">
        <f>DH$2*EXP(- DH$1 * ($B186*_c1+$C186*_c2+$D186*_c3+'Input spectra'!$Y185))</f>
        <v>0</v>
      </c>
      <c r="DI186">
        <f>DI$2*EXP(- DI$1 * ($B186*_c1+$C186*_c2+$D186*_c3+'Input spectra'!$Y185))</f>
        <v>0</v>
      </c>
      <c r="DJ186">
        <f>DJ$2*EXP(- DJ$1 * ($B186*_c1+$C186*_c2+$D186*_c3+'Input spectra'!$Y185))</f>
        <v>0</v>
      </c>
      <c r="DK186">
        <f>DK$2*EXP(- DK$1 * ($B186*_c1+$C186*_c2+$D186*_c3+'Input spectra'!$Y185))</f>
        <v>0</v>
      </c>
      <c r="DL186">
        <f>DL$2*EXP(- DL$1 * ($B186*_c1+$C186*_c2+$D186*_c3+'Input spectra'!$Y185))</f>
        <v>0</v>
      </c>
      <c r="DM186">
        <f>DM$2*EXP(- DM$1 * ($B186*_c1+$C186*_c2+$D186*_c3+'Input spectra'!$Y185))</f>
        <v>0</v>
      </c>
      <c r="DN186">
        <f>DN$2*EXP(- DN$1 * ($B186*_c1+$C186*_c2+$D186*_c3+'Input spectra'!$Y185))</f>
        <v>0</v>
      </c>
      <c r="DO186">
        <f>DO$2*EXP(- DO$1 * ($B186*_c1+$C186*_c2+$D186*_c3+'Input spectra'!$Y185))</f>
        <v>0</v>
      </c>
      <c r="DP186">
        <f>DP$2*EXP(- DP$1 * ($B186*_c1+$C186*_c2+$D186*_c3+'Input spectra'!$Y185))</f>
        <v>0</v>
      </c>
      <c r="DQ186">
        <f>DQ$2*EXP(- DQ$1 * ($B186*_c1+$C186*_c2+$D186*_c3+'Input spectra'!$Y185))</f>
        <v>0</v>
      </c>
      <c r="DR186">
        <f>DR$2*EXP(- DR$1 * ($B186*_c1+$C186*_c2+$D186*_c3+'Input spectra'!$Y185))</f>
        <v>0</v>
      </c>
      <c r="DS186">
        <f>DS$2*EXP(- DS$1 * ($B186*_c1+$C186*_c2+$D186*_c3+'Input spectra'!$Y185))</f>
        <v>0</v>
      </c>
      <c r="DT186">
        <f>DT$2*EXP(- DT$1 * ($B186*_c1+$C186*_c2+$D186*_c3+'Input spectra'!$Y185))</f>
        <v>0</v>
      </c>
      <c r="DU186">
        <f>DU$2*EXP(- DU$1 * ($B186*_c1+$C186*_c2+$D186*_c3+'Input spectra'!$Y185))</f>
        <v>0</v>
      </c>
      <c r="DV186">
        <f>DV$2*EXP(- DV$1 * ($B186*_c1+$C186*_c2+$D186*_c3+'Input spectra'!$Y185))</f>
        <v>0</v>
      </c>
      <c r="DW186">
        <f>DW$2*EXP(- DW$1 * ($B186*_c1+$C186*_c2+$D186*_c3+'Input spectra'!$Y185))</f>
        <v>0</v>
      </c>
      <c r="DX186">
        <f>DX$2*EXP(- DX$1 * ($B186*_c1+$C186*_c2+$D186*_c3+'Input spectra'!$Y185))</f>
        <v>0</v>
      </c>
      <c r="DY186">
        <f>DY$2*EXP(- DY$1 * ($B186*_c1+$C186*_c2+$D186*_c3+'Input spectra'!$Y185))</f>
        <v>0</v>
      </c>
      <c r="DZ186">
        <f>DZ$2*EXP(- DZ$1 * ($B186*_c1+$C186*_c2+$D186*_c3+'Input spectra'!$Y185))</f>
        <v>0</v>
      </c>
      <c r="EA186">
        <f>EA$2*EXP(- EA$1 * ($B186*_c1+$C186*_c2+$D186*_c3+'Input spectra'!$Y185))</f>
        <v>0</v>
      </c>
      <c r="EB186">
        <f>EB$2*EXP(- EB$1 * ($B186*_c1+$C186*_c2+$D186*_c3+'Input spectra'!$Y185))</f>
        <v>0</v>
      </c>
      <c r="EC186">
        <f>EC$2*EXP(- EC$1 * ($B186*_c1+$C186*_c2+$D186*_c3+'Input spectra'!$Y185))</f>
        <v>0</v>
      </c>
      <c r="ED186">
        <f>ED$2*EXP(- ED$1 * ($B186*_c1+$C186*_c2+$D186*_c3+'Input spectra'!$Y185))</f>
        <v>0</v>
      </c>
      <c r="EE186">
        <f>EE$2*EXP(- EE$1 * ($B186*_c1+$C186*_c2+$D186*_c3+'Input spectra'!$Y185))</f>
        <v>0</v>
      </c>
      <c r="EF186">
        <f>EF$2*EXP(- EF$1 * ($B186*_c1+$C186*_c2+$D186*_c3+'Input spectra'!$Y185))</f>
        <v>0</v>
      </c>
      <c r="EG186">
        <f>EG$2*EXP(- EG$1 * ($B186*_c1+$C186*_c2+$D186*_c3+'Input spectra'!$Y185))</f>
        <v>0</v>
      </c>
      <c r="EH186">
        <f>EH$2*EXP(- EH$1 * ($B186*_c1+$C186*_c2+$D186*_c3+'Input spectra'!$Y185))</f>
        <v>0</v>
      </c>
      <c r="EI186">
        <f>EI$2*EXP(- EI$1 * ($B186*_c1+$C186*_c2+$D186*_c3+'Input spectra'!$Y185))</f>
        <v>0</v>
      </c>
      <c r="EJ186">
        <f>EJ$2*EXP(- EJ$1 * ($B186*_c1+$C186*_c2+$D186*_c3+'Input spectra'!$Y185))</f>
        <v>0</v>
      </c>
      <c r="EK186">
        <f>EK$2*EXP(- EK$1 * ($B186*_c1+$C186*_c2+$D186*_c3+'Input spectra'!$Y185))</f>
        <v>0</v>
      </c>
      <c r="EL186">
        <f>EL$2*EXP(- EL$1 * ($B186*_c1+$C186*_c2+$D186*_c3+'Input spectra'!$Y185))</f>
        <v>0</v>
      </c>
      <c r="EM186">
        <f>EM$2*EXP(- EM$1 * ($B186*_c1+$C186*_c2+$D186*_c3+'Input spectra'!$Y185))</f>
        <v>0</v>
      </c>
      <c r="EN186">
        <f>EN$2*EXP(- EN$1 * ($B186*_c1+$C186*_c2+$D186*_c3+'Input spectra'!$Y185))</f>
        <v>0</v>
      </c>
      <c r="EO186">
        <f>EO$2*EXP(- EO$1 * ($B186*_c1+$C186*_c2+$D186*_c3+'Input spectra'!$Y185))</f>
        <v>0</v>
      </c>
      <c r="EP186">
        <f>EP$2*EXP(- EP$1 * ($B186*_c1+$C186*_c2+$D186*_c3+'Input spectra'!$Y185))</f>
        <v>0</v>
      </c>
      <c r="EQ186">
        <f>EQ$2*EXP(- EQ$1 * ($B186*_c1+$C186*_c2+$D186*_c3+'Input spectra'!$Y185))</f>
        <v>0</v>
      </c>
      <c r="ER186">
        <f>ER$2*EXP(- ER$1 * ($B186*_c1+$C186*_c2+$D186*_c3+'Input spectra'!$Y185))</f>
        <v>0</v>
      </c>
      <c r="ES186">
        <f>ES$2*EXP(- ES$1 * ($B186*_c1+$C186*_c2+$D186*_c3+'Input spectra'!$Y185))</f>
        <v>0</v>
      </c>
      <c r="ET186">
        <f>ET$2*EXP(- ET$1 * ($B186*_c1+$C186*_c2+$D186*_c3+'Input spectra'!$Y185))</f>
        <v>0</v>
      </c>
      <c r="EU186">
        <f>EU$2*EXP(- EU$1 * ($B186*_c1+$C186*_c2+$D186*_c3+'Input spectra'!$Y185))</f>
        <v>0</v>
      </c>
      <c r="EV186">
        <f>EV$2*EXP(- EV$1 * ($B186*_c1+$C186*_c2+$D186*_c3+'Input spectra'!$Y185))</f>
        <v>0</v>
      </c>
      <c r="EW186">
        <f>EW$2*EXP(- EW$1 * ($B186*_c1+$C186*_c2+$D186*_c3+'Input spectra'!$Y185))</f>
        <v>0</v>
      </c>
      <c r="EX186">
        <f>EX$2*EXP(- EX$1 * ($B186*_c1+$C186*_c2+$D186*_c3+'Input spectra'!$Y185))</f>
        <v>0</v>
      </c>
      <c r="EY186">
        <f>EY$2*EXP(- EY$1 * ($B186*_c1+$C186*_c2+$D186*_c3+'Input spectra'!$Y185))</f>
        <v>0</v>
      </c>
      <c r="FA186">
        <f t="shared" si="2"/>
        <v>0.88570470201952534</v>
      </c>
      <c r="FD186">
        <f>(1-EXP(-($B186*_c1+$C186*_c2+$D186*_c3+'Input spectra'!$Y185)*_t))/2</f>
        <v>1.053329588712193E-2</v>
      </c>
      <c r="FE186">
        <f>LN(1-FD186)/(-($B186*_c1+$C186*_c2+$D186*_c3+'Input spectra'!$Y185))</f>
        <v>0.24866929645008443</v>
      </c>
    </row>
    <row r="187" spans="1:161" x14ac:dyDescent="0.25">
      <c r="A187">
        <v>1200</v>
      </c>
      <c r="B187">
        <f>'Input spectra'!B186</f>
        <v>0</v>
      </c>
      <c r="C187">
        <f>'Input spectra'!D186</f>
        <v>0</v>
      </c>
      <c r="D187">
        <f>'Input spectra'!F186</f>
        <v>0</v>
      </c>
      <c r="E187">
        <f>E$2*EXP(- E$1 * ($B187*_c1+$C187*_c2+$D187*_c3+'Input spectra'!$Y186))</f>
        <v>2.0653927966864227E-2</v>
      </c>
      <c r="F187">
        <f>F$2*EXP(- F$1 * ($B187*_c1+$C187*_c2+$D187*_c3+'Input spectra'!$Y186))</f>
        <v>2.0416496637864951E-2</v>
      </c>
      <c r="G187">
        <f>G$2*EXP(- G$1 * ($B187*_c1+$C187*_c2+$D187*_c3+'Input spectra'!$Y186))</f>
        <v>2.0180708631554006E-2</v>
      </c>
      <c r="H187">
        <f>H$2*EXP(- H$1 * ($B187*_c1+$C187*_c2+$D187*_c3+'Input spectra'!$Y186))</f>
        <v>1.9946554275849661E-2</v>
      </c>
      <c r="I187">
        <f>I$2*EXP(- I$1 * ($B187*_c1+$C187*_c2+$D187*_c3+'Input spectra'!$Y186))</f>
        <v>1.9714023951168304E-2</v>
      </c>
      <c r="J187">
        <f>J$2*EXP(- J$1 * ($B187*_c1+$C187*_c2+$D187*_c3+'Input spectra'!$Y186))</f>
        <v>1.9483108090153047E-2</v>
      </c>
      <c r="K187">
        <f>K$2*EXP(- K$1 * ($B187*_c1+$C187*_c2+$D187*_c3+'Input spectra'!$Y186))</f>
        <v>1.9253797177403713E-2</v>
      </c>
      <c r="L187">
        <f>L$2*EXP(- L$1 * ($B187*_c1+$C187*_c2+$D187*_c3+'Input spectra'!$Y186))</f>
        <v>1.9026081749208109E-2</v>
      </c>
      <c r="M187">
        <f>M$2*EXP(- M$1 * ($B187*_c1+$C187*_c2+$D187*_c3+'Input spectra'!$Y186))</f>
        <v>1.8799952393274713E-2</v>
      </c>
      <c r="N187">
        <f>N$2*EXP(- N$1 * ($B187*_c1+$C187*_c2+$D187*_c3+'Input spectra'!$Y186))</f>
        <v>1.857539974846667E-2</v>
      </c>
      <c r="O187">
        <f>O$2*EXP(- O$1 * ($B187*_c1+$C187*_c2+$D187*_c3+'Input spectra'!$Y186))</f>
        <v>1.8352414504537107E-2</v>
      </c>
      <c r="P187">
        <f>P$2*EXP(- P$1 * ($B187*_c1+$C187*_c2+$D187*_c3+'Input spectra'!$Y186))</f>
        <v>1.8130987401865781E-2</v>
      </c>
      <c r="Q187">
        <f>Q$2*EXP(- Q$1 * ($B187*_c1+$C187*_c2+$D187*_c3+'Input spectra'!$Y186))</f>
        <v>1.7911109231197073E-2</v>
      </c>
      <c r="R187">
        <f>R$2*EXP(- R$1 * ($B187*_c1+$C187*_c2+$D187*_c3+'Input spectra'!$Y186))</f>
        <v>1.7692770833379261E-2</v>
      </c>
      <c r="S187">
        <f>S$2*EXP(- S$1 * ($B187*_c1+$C187*_c2+$D187*_c3+'Input spectra'!$Y186))</f>
        <v>1.7475963099105103E-2</v>
      </c>
      <c r="T187">
        <f>T$2*EXP(- T$1 * ($B187*_c1+$C187*_c2+$D187*_c3+'Input spectra'!$Y186))</f>
        <v>1.7260676968653733E-2</v>
      </c>
      <c r="U187">
        <f>U$2*EXP(- U$1 * ($B187*_c1+$C187*_c2+$D187*_c3+'Input spectra'!$Y186))</f>
        <v>1.7046903431633849E-2</v>
      </c>
      <c r="V187">
        <f>V$2*EXP(- V$1 * ($B187*_c1+$C187*_c2+$D187*_c3+'Input spectra'!$Y186))</f>
        <v>1.683463352672817E-2</v>
      </c>
      <c r="W187">
        <f>W$2*EXP(- W$1 * ($B187*_c1+$C187*_c2+$D187*_c3+'Input spectra'!$Y186))</f>
        <v>1.6623858341439191E-2</v>
      </c>
      <c r="X187">
        <f>X$2*EXP(- X$1 * ($B187*_c1+$C187*_c2+$D187*_c3+'Input spectra'!$Y186))</f>
        <v>1.6414569011836216E-2</v>
      </c>
      <c r="Y187">
        <f>Y$2*EXP(- Y$1 * ($B187*_c1+$C187*_c2+$D187*_c3+'Input spectra'!$Y186))</f>
        <v>1.6206756722303629E-2</v>
      </c>
      <c r="Z187">
        <f>Z$2*EXP(- Z$1 * ($B187*_c1+$C187*_c2+$D187*_c3+'Input spectra'!$Y186))</f>
        <v>1.6000412705290474E-2</v>
      </c>
      <c r="AA187">
        <f>AA$2*EXP(- AA$1 * ($B187*_c1+$C187*_c2+$D187*_c3+'Input spectra'!$Y186))</f>
        <v>1.579552824106124E-2</v>
      </c>
      <c r="AB187">
        <f>AB$2*EXP(- AB$1 * ($B187*_c1+$C187*_c2+$D187*_c3+'Input spectra'!$Y186))</f>
        <v>1.5592094657447928E-2</v>
      </c>
      <c r="AC187">
        <f>AC$2*EXP(- AC$1 * ($B187*_c1+$C187*_c2+$D187*_c3+'Input spectra'!$Y186))</f>
        <v>1.5390103329603355E-2</v>
      </c>
      <c r="AD187">
        <f>AD$2*EXP(- AD$1 * ($B187*_c1+$C187*_c2+$D187*_c3+'Input spectra'!$Y186))</f>
        <v>1.51895456797557E-2</v>
      </c>
      <c r="AE187">
        <f>AE$2*EXP(- AE$1 * ($B187*_c1+$C187*_c2+$D187*_c3+'Input spectra'!$Y186))</f>
        <v>1.4990413176964253E-2</v>
      </c>
      <c r="AF187">
        <f>AF$2*EXP(- AF$1 * ($B187*_c1+$C187*_c2+$D187*_c3+'Input spectra'!$Y186))</f>
        <v>1.4792697336876435E-2</v>
      </c>
      <c r="AG187">
        <f>AG$2*EXP(- AG$1 * ($B187*_c1+$C187*_c2+$D187*_c3+'Input spectra'!$Y186))</f>
        <v>1.4596389721485995E-2</v>
      </c>
      <c r="AH187">
        <f>AH$2*EXP(- AH$1 * ($B187*_c1+$C187*_c2+$D187*_c3+'Input spectra'!$Y186))</f>
        <v>1.4401481938892442E-2</v>
      </c>
      <c r="AI187">
        <f>AI$2*EXP(- AI$1 * ($B187*_c1+$C187*_c2+$D187*_c3+'Input spectra'!$Y186))</f>
        <v>1.4207965643061682E-2</v>
      </c>
      <c r="AJ187">
        <f>AJ$2*EXP(- AJ$1 * ($B187*_c1+$C187*_c2+$D187*_c3+'Input spectra'!$Y186))</f>
        <v>1.4015832533587855E-2</v>
      </c>
      <c r="AK187">
        <f>AK$2*EXP(- AK$1 * ($B187*_c1+$C187*_c2+$D187*_c3+'Input spectra'!$Y186))</f>
        <v>1.3825074355456367E-2</v>
      </c>
      <c r="AL187">
        <f>AL$2*EXP(- AL$1 * ($B187*_c1+$C187*_c2+$D187*_c3+'Input spectra'!$Y186))</f>
        <v>1.3635682898808095E-2</v>
      </c>
      <c r="AM187">
        <f>AM$2*EXP(- AM$1 * ($B187*_c1+$C187*_c2+$D187*_c3+'Input spectra'!$Y186))</f>
        <v>1.3447649998704823E-2</v>
      </c>
      <c r="AN187">
        <f>AN$2*EXP(- AN$1 * ($B187*_c1+$C187*_c2+$D187*_c3+'Input spectra'!$Y186))</f>
        <v>1.32609675348958E-2</v>
      </c>
      <c r="AO187">
        <f>AO$2*EXP(- AO$1 * ($B187*_c1+$C187*_c2+$D187*_c3+'Input spectra'!$Y186))</f>
        <v>1.3075627431585492E-2</v>
      </c>
      <c r="AP187">
        <f>AP$2*EXP(- AP$1 * ($B187*_c1+$C187*_c2+$D187*_c3+'Input spectra'!$Y186))</f>
        <v>1.2891621657202526E-2</v>
      </c>
      <c r="AQ187">
        <f>AQ$2*EXP(- AQ$1 * ($B187*_c1+$C187*_c2+$D187*_c3+'Input spectra'!$Y186))</f>
        <v>1.2708942224169757E-2</v>
      </c>
      <c r="AR187">
        <f>AR$2*EXP(- AR$1 * ($B187*_c1+$C187*_c2+$D187*_c3+'Input spectra'!$Y186))</f>
        <v>1.2527581188675502E-2</v>
      </c>
      <c r="AS187">
        <f>AS$2*EXP(- AS$1 * ($B187*_c1+$C187*_c2+$D187*_c3+'Input spectra'!$Y186))</f>
        <v>1.234753065044593E-2</v>
      </c>
      <c r="AT187">
        <f>AT$2*EXP(- AT$1 * ($B187*_c1+$C187*_c2+$D187*_c3+'Input spectra'!$Y186))</f>
        <v>1.2168782752518608E-2</v>
      </c>
      <c r="AU187">
        <f>AU$2*EXP(- AU$1 * ($B187*_c1+$C187*_c2+$D187*_c3+'Input spectra'!$Y186))</f>
        <v>1.1991329681017127E-2</v>
      </c>
      <c r="AV187">
        <f>AV$2*EXP(- AV$1 * ($B187*_c1+$C187*_c2+$D187*_c3+'Input spectra'!$Y186))</f>
        <v>1.1815163664926957E-2</v>
      </c>
      <c r="AW187">
        <f>AW$2*EXP(- AW$1 * ($B187*_c1+$C187*_c2+$D187*_c3+'Input spectra'!$Y186))</f>
        <v>1.1640276975872334E-2</v>
      </c>
      <c r="AX187">
        <f>AX$2*EXP(- AX$1 * ($B187*_c1+$C187*_c2+$D187*_c3+'Input spectra'!$Y186))</f>
        <v>1.1466661927894325E-2</v>
      </c>
      <c r="AY187">
        <f>AY$2*EXP(- AY$1 * ($B187*_c1+$C187*_c2+$D187*_c3+'Input spectra'!$Y186))</f>
        <v>1.0195336354303933E-2</v>
      </c>
      <c r="AZ187">
        <f>AZ$2*EXP(- AZ$1 * ($B187*_c1+$C187*_c2+$D187*_c3+'Input spectra'!$Y186))</f>
        <v>8.7135734143734649E-3</v>
      </c>
      <c r="BA187">
        <f>BA$2*EXP(- BA$1 * ($B187*_c1+$C187*_c2+$D187*_c3+'Input spectra'!$Y186))</f>
        <v>7.8455986253089388E-3</v>
      </c>
      <c r="BB187">
        <f>BB$2*EXP(- BB$1 * ($B187*_c1+$C187*_c2+$D187*_c3+'Input spectra'!$Y186))</f>
        <v>7.1883243521055256E-3</v>
      </c>
      <c r="BC187">
        <f>BC$2*EXP(- BC$1 * ($B187*_c1+$C187*_c2+$D187*_c3+'Input spectra'!$Y186))</f>
        <v>6.6513572909065247E-3</v>
      </c>
      <c r="BD187">
        <f>BD$2*EXP(- BD$1 * ($B187*_c1+$C187*_c2+$D187*_c3+'Input spectra'!$Y186))</f>
        <v>6.1955286411079433E-3</v>
      </c>
      <c r="BE187">
        <f>BE$2*EXP(- BE$1 * ($B187*_c1+$C187*_c2+$D187*_c3+'Input spectra'!$Y186))</f>
        <v>5.7993833337282143E-3</v>
      </c>
      <c r="BF187">
        <f>BF$2*EXP(- BF$1 * ($B187*_c1+$C187*_c2+$D187*_c3+'Input spectra'!$Y186))</f>
        <v>5.4495504415347316E-3</v>
      </c>
      <c r="BG187">
        <f>BG$2*EXP(- BG$1 * ($B187*_c1+$C187*_c2+$D187*_c3+'Input spectra'!$Y186))</f>
        <v>5.1369793074453893E-3</v>
      </c>
      <c r="BH187">
        <f>BH$2*EXP(- BH$1 * ($B187*_c1+$C187*_c2+$D187*_c3+'Input spectra'!$Y186))</f>
        <v>4.8551808162272591E-3</v>
      </c>
      <c r="BI187">
        <f>BI$2*EXP(- BI$1 * ($B187*_c1+$C187*_c2+$D187*_c3+'Input spectra'!$Y186))</f>
        <v>4.5993013478384708E-3</v>
      </c>
      <c r="BJ187">
        <f>BJ$2*EXP(- BJ$1 * ($B187*_c1+$C187*_c2+$D187*_c3+'Input spectra'!$Y186))</f>
        <v>4.3655911901722905E-3</v>
      </c>
      <c r="BK187">
        <f>BK$2*EXP(- BK$1 * ($B187*_c1+$C187*_c2+$D187*_c3+'Input spectra'!$Y186))</f>
        <v>4.1510786749223644E-3</v>
      </c>
      <c r="BL187">
        <f>BL$2*EXP(- BL$1 * ($B187*_c1+$C187*_c2+$D187*_c3+'Input spectra'!$Y186))</f>
        <v>3.9533598148132733E-3</v>
      </c>
      <c r="BM187">
        <f>BM$2*EXP(- BM$1 * ($B187*_c1+$C187*_c2+$D187*_c3+'Input spectra'!$Y186))</f>
        <v>3.7704566978673079E-3</v>
      </c>
      <c r="BN187">
        <f>BN$2*EXP(- BN$1 * ($B187*_c1+$C187*_c2+$D187*_c3+'Input spectra'!$Y186))</f>
        <v>3.6007188123150851E-3</v>
      </c>
      <c r="BO187">
        <f>BO$2*EXP(- BO$1 * ($B187*_c1+$C187*_c2+$D187*_c3+'Input spectra'!$Y186))</f>
        <v>3.4427522615431785E-3</v>
      </c>
      <c r="BP187">
        <f>BP$2*EXP(- BP$1 * ($B187*_c1+$C187*_c2+$D187*_c3+'Input spectra'!$Y186))</f>
        <v>3.2953677158679123E-3</v>
      </c>
      <c r="BQ187">
        <f>BQ$2*EXP(- BQ$1 * ($B187*_c1+$C187*_c2+$D187*_c3+'Input spectra'!$Y186))</f>
        <v>3.1575413187917315E-3</v>
      </c>
      <c r="BR187">
        <f>BR$2*EXP(- BR$1 * ($B187*_c1+$C187*_c2+$D187*_c3+'Input spectra'!$Y186))</f>
        <v>3.0283847755775651E-3</v>
      </c>
      <c r="BS187">
        <f>BS$2*EXP(- BS$1 * ($B187*_c1+$C187*_c2+$D187*_c3+'Input spectra'!$Y186))</f>
        <v>2.907122093575638E-3</v>
      </c>
      <c r="BT187">
        <f>BT$2*EXP(- BT$1 * ($B187*_c1+$C187*_c2+$D187*_c3+'Input spectra'!$Y186))</f>
        <v>2.7930712344819116E-3</v>
      </c>
      <c r="BU187">
        <f>BU$2*EXP(- BU$1 * ($B187*_c1+$C187*_c2+$D187*_c3+'Input spectra'!$Y186))</f>
        <v>2.6856294560879557E-3</v>
      </c>
      <c r="BV187">
        <f>BV$2*EXP(- BV$1 * ($B187*_c1+$C187*_c2+$D187*_c3+'Input spectra'!$Y186))</f>
        <v>2.5842614678085124E-3</v>
      </c>
      <c r="BW187">
        <f>BW$2*EXP(- BW$1 * ($B187*_c1+$C187*_c2+$D187*_c3+'Input spectra'!$Y186))</f>
        <v>2.4884897616628634E-3</v>
      </c>
      <c r="BX187">
        <f>BX$2*EXP(- BX$1 * ($B187*_c1+$C187*_c2+$D187*_c3+'Input spectra'!$Y186))</f>
        <v>2.3978866460776845E-3</v>
      </c>
      <c r="BY187">
        <f>BY$2*EXP(- BY$1 * ($B187*_c1+$C187*_c2+$D187*_c3+'Input spectra'!$Y186))</f>
        <v>2.3120676275585803E-3</v>
      </c>
      <c r="BZ187">
        <f>BZ$2*EXP(- BZ$1 * ($B187*_c1+$C187*_c2+$D187*_c3+'Input spectra'!$Y186))</f>
        <v>2.2306858701900247E-3</v>
      </c>
      <c r="CA187">
        <f>CA$2*EXP(- CA$1 * ($B187*_c1+$C187*_c2+$D187*_c3+'Input spectra'!$Y186))</f>
        <v>2.153427525083866E-3</v>
      </c>
      <c r="CB187">
        <f>CB$2*EXP(- CB$1 * ($B187*_c1+$C187*_c2+$D187*_c3+'Input spectra'!$Y186))</f>
        <v>2.0800077680069935E-3</v>
      </c>
      <c r="CC187">
        <f>CC$2*EXP(- CC$1 * ($B187*_c1+$C187*_c2+$D187*_c3+'Input spectra'!$Y186))</f>
        <v>2.0101674180418717E-3</v>
      </c>
      <c r="CD187">
        <f>CD$2*EXP(- CD$1 * ($B187*_c1+$C187*_c2+$D187*_c3+'Input spectra'!$Y186))</f>
        <v>1.9436700364244316E-3</v>
      </c>
      <c r="CE187">
        <f>CE$2*EXP(- CE$1 * ($B187*_c1+$C187*_c2+$D187*_c3+'Input spectra'!$Y186))</f>
        <v>1.8802994248756483E-3</v>
      </c>
      <c r="CF187">
        <f>CF$2*EXP(- CF$1 * ($B187*_c1+$C187*_c2+$D187*_c3+'Input spectra'!$Y186))</f>
        <v>1.8198574583698222E-3</v>
      </c>
      <c r="CG187">
        <f>CG$2*EXP(- CG$1 * ($B187*_c1+$C187*_c2+$D187*_c3+'Input spectra'!$Y186))</f>
        <v>1.7621621994970004E-3</v>
      </c>
      <c r="CH187">
        <f>CH$2*EXP(- CH$1 * ($B187*_c1+$C187*_c2+$D187*_c3+'Input spectra'!$Y186))</f>
        <v>1.7070462512041495E-3</v>
      </c>
      <c r="CI187">
        <f>CI$2*EXP(- CI$1 * ($B187*_c1+$C187*_c2+$D187*_c3+'Input spectra'!$Y186))</f>
        <v>1.654355312347008E-3</v>
      </c>
      <c r="CJ187">
        <f>CJ$2*EXP(- CJ$1 * ($B187*_c1+$C187*_c2+$D187*_c3+'Input spectra'!$Y186))</f>
        <v>1.6039469066035062E-3</v>
      </c>
      <c r="CK187">
        <f>CK$2*EXP(- CK$1 * ($B187*_c1+$C187*_c2+$D187*_c3+'Input spectra'!$Y186))</f>
        <v>1.5556892602293529E-3</v>
      </c>
      <c r="CL187">
        <f>CL$2*EXP(- CL$1 * ($B187*_c1+$C187*_c2+$D187*_c3+'Input spectra'!$Y186))</f>
        <v>1.509460308133438E-3</v>
      </c>
      <c r="CM187">
        <f>CM$2*EXP(- CM$1 * ($B187*_c1+$C187*_c2+$D187*_c3+'Input spectra'!$Y186))</f>
        <v>1.4651468110112487E-3</v>
      </c>
      <c r="CN187">
        <f>CN$2*EXP(- CN$1 * ($B187*_c1+$C187*_c2+$D187*_c3+'Input spectra'!$Y186))</f>
        <v>1.42264356894936E-3</v>
      </c>
      <c r="CO187">
        <f>CO$2*EXP(- CO$1 * ($B187*_c1+$C187*_c2+$D187*_c3+'Input spectra'!$Y186))</f>
        <v>1.3818527191202777E-3</v>
      </c>
      <c r="CP187">
        <f>CP$2*EXP(- CP$1 * ($B187*_c1+$C187*_c2+$D187*_c3+'Input spectra'!$Y186))</f>
        <v>1.342683107015808E-3</v>
      </c>
      <c r="CQ187">
        <f>CQ$2*EXP(- CQ$1 * ($B187*_c1+$C187*_c2+$D187*_c3+'Input spectra'!$Y186))</f>
        <v>1.3050497221905597E-3</v>
      </c>
      <c r="CR187">
        <f>CR$2*EXP(- CR$1 * ($B187*_c1+$C187*_c2+$D187*_c3+'Input spectra'!$Y186))</f>
        <v>1.2688731907619421E-3</v>
      </c>
      <c r="CS187">
        <f>CS$2*EXP(- CS$1 * ($B187*_c1+$C187*_c2+$D187*_c3+'Input spectra'!$Y186))</f>
        <v>8.1709774512740523E-4</v>
      </c>
      <c r="CT187">
        <f>CT$2*EXP(- CT$1 * ($B187*_c1+$C187*_c2+$D187*_c3+'Input spectra'!$Y186))</f>
        <v>5.3081546944173962E-4</v>
      </c>
      <c r="CU187">
        <f>CU$2*EXP(- CU$1 * ($B187*_c1+$C187*_c2+$D187*_c3+'Input spectra'!$Y186))</f>
        <v>3.6767784585582485E-4</v>
      </c>
      <c r="CV187">
        <f>CV$2*EXP(- CV$1 * ($B187*_c1+$C187*_c2+$D187*_c3+'Input spectra'!$Y186))</f>
        <v>2.5582547843640573E-4</v>
      </c>
      <c r="CW187">
        <f>CW$2*EXP(- CW$1 * ($B187*_c1+$C187*_c2+$D187*_c3+'Input spectra'!$Y186))</f>
        <v>1.7471152482420057E-4</v>
      </c>
      <c r="CX187">
        <f>CX$2*EXP(- CX$1 * ($B187*_c1+$C187*_c2+$D187*_c3+'Input spectra'!$Y186))</f>
        <v>1.1486781668098896E-4</v>
      </c>
      <c r="CY187">
        <f>CY$2*EXP(- CY$1 * ($B187*_c1+$C187*_c2+$D187*_c3+'Input spectra'!$Y186))</f>
        <v>7.0951740596853502E-5</v>
      </c>
      <c r="CZ187">
        <f>CZ$2*EXP(- CZ$1 * ($B187*_c1+$C187*_c2+$D187*_c3+'Input spectra'!$Y186))</f>
        <v>3.9572516194056093E-5</v>
      </c>
      <c r="DA187">
        <f>DA$2*EXP(- DA$1 * ($B187*_c1+$C187*_c2+$D187*_c3+'Input spectra'!$Y186))</f>
        <v>1.8404165208114884E-5</v>
      </c>
      <c r="DB187">
        <f>DB$2*EXP(- DB$1 * ($B187*_c1+$C187*_c2+$D187*_c3+'Input spectra'!$Y186))</f>
        <v>5.7602040991960679E-6</v>
      </c>
      <c r="DC187">
        <f>DC$2*EXP(- DC$1 * ($B187*_c1+$C187*_c2+$D187*_c3+'Input spectra'!$Y186))</f>
        <v>3.6596266463745191E-7</v>
      </c>
      <c r="DD187">
        <f>DD$2*EXP(- DD$1 * ($B187*_c1+$C187*_c2+$D187*_c3+'Input spectra'!$Y186))</f>
        <v>0</v>
      </c>
      <c r="DE187">
        <f>DE$2*EXP(- DE$1 * ($B187*_c1+$C187*_c2+$D187*_c3+'Input spectra'!$Y186))</f>
        <v>0</v>
      </c>
      <c r="DF187">
        <f>DF$2*EXP(- DF$1 * ($B187*_c1+$C187*_c2+$D187*_c3+'Input spectra'!$Y186))</f>
        <v>0</v>
      </c>
      <c r="DG187">
        <f>DG$2*EXP(- DG$1 * ($B187*_c1+$C187*_c2+$D187*_c3+'Input spectra'!$Y186))</f>
        <v>0</v>
      </c>
      <c r="DH187">
        <f>DH$2*EXP(- DH$1 * ($B187*_c1+$C187*_c2+$D187*_c3+'Input spectra'!$Y186))</f>
        <v>0</v>
      </c>
      <c r="DI187">
        <f>DI$2*EXP(- DI$1 * ($B187*_c1+$C187*_c2+$D187*_c3+'Input spectra'!$Y186))</f>
        <v>0</v>
      </c>
      <c r="DJ187">
        <f>DJ$2*EXP(- DJ$1 * ($B187*_c1+$C187*_c2+$D187*_c3+'Input spectra'!$Y186))</f>
        <v>0</v>
      </c>
      <c r="DK187">
        <f>DK$2*EXP(- DK$1 * ($B187*_c1+$C187*_c2+$D187*_c3+'Input spectra'!$Y186))</f>
        <v>0</v>
      </c>
      <c r="DL187">
        <f>DL$2*EXP(- DL$1 * ($B187*_c1+$C187*_c2+$D187*_c3+'Input spectra'!$Y186))</f>
        <v>0</v>
      </c>
      <c r="DM187">
        <f>DM$2*EXP(- DM$1 * ($B187*_c1+$C187*_c2+$D187*_c3+'Input spectra'!$Y186))</f>
        <v>0</v>
      </c>
      <c r="DN187">
        <f>DN$2*EXP(- DN$1 * ($B187*_c1+$C187*_c2+$D187*_c3+'Input spectra'!$Y186))</f>
        <v>0</v>
      </c>
      <c r="DO187">
        <f>DO$2*EXP(- DO$1 * ($B187*_c1+$C187*_c2+$D187*_c3+'Input spectra'!$Y186))</f>
        <v>0</v>
      </c>
      <c r="DP187">
        <f>DP$2*EXP(- DP$1 * ($B187*_c1+$C187*_c2+$D187*_c3+'Input spectra'!$Y186))</f>
        <v>0</v>
      </c>
      <c r="DQ187">
        <f>DQ$2*EXP(- DQ$1 * ($B187*_c1+$C187*_c2+$D187*_c3+'Input spectra'!$Y186))</f>
        <v>0</v>
      </c>
      <c r="DR187">
        <f>DR$2*EXP(- DR$1 * ($B187*_c1+$C187*_c2+$D187*_c3+'Input spectra'!$Y186))</f>
        <v>0</v>
      </c>
      <c r="DS187">
        <f>DS$2*EXP(- DS$1 * ($B187*_c1+$C187*_c2+$D187*_c3+'Input spectra'!$Y186))</f>
        <v>0</v>
      </c>
      <c r="DT187">
        <f>DT$2*EXP(- DT$1 * ($B187*_c1+$C187*_c2+$D187*_c3+'Input spectra'!$Y186))</f>
        <v>0</v>
      </c>
      <c r="DU187">
        <f>DU$2*EXP(- DU$1 * ($B187*_c1+$C187*_c2+$D187*_c3+'Input spectra'!$Y186))</f>
        <v>0</v>
      </c>
      <c r="DV187">
        <f>DV$2*EXP(- DV$1 * ($B187*_c1+$C187*_c2+$D187*_c3+'Input spectra'!$Y186))</f>
        <v>0</v>
      </c>
      <c r="DW187">
        <f>DW$2*EXP(- DW$1 * ($B187*_c1+$C187*_c2+$D187*_c3+'Input spectra'!$Y186))</f>
        <v>0</v>
      </c>
      <c r="DX187">
        <f>DX$2*EXP(- DX$1 * ($B187*_c1+$C187*_c2+$D187*_c3+'Input spectra'!$Y186))</f>
        <v>0</v>
      </c>
      <c r="DY187">
        <f>DY$2*EXP(- DY$1 * ($B187*_c1+$C187*_c2+$D187*_c3+'Input spectra'!$Y186))</f>
        <v>0</v>
      </c>
      <c r="DZ187">
        <f>DZ$2*EXP(- DZ$1 * ($B187*_c1+$C187*_c2+$D187*_c3+'Input spectra'!$Y186))</f>
        <v>0</v>
      </c>
      <c r="EA187">
        <f>EA$2*EXP(- EA$1 * ($B187*_c1+$C187*_c2+$D187*_c3+'Input spectra'!$Y186))</f>
        <v>0</v>
      </c>
      <c r="EB187">
        <f>EB$2*EXP(- EB$1 * ($B187*_c1+$C187*_c2+$D187*_c3+'Input spectra'!$Y186))</f>
        <v>0</v>
      </c>
      <c r="EC187">
        <f>EC$2*EXP(- EC$1 * ($B187*_c1+$C187*_c2+$D187*_c3+'Input spectra'!$Y186))</f>
        <v>0</v>
      </c>
      <c r="ED187">
        <f>ED$2*EXP(- ED$1 * ($B187*_c1+$C187*_c2+$D187*_c3+'Input spectra'!$Y186))</f>
        <v>0</v>
      </c>
      <c r="EE187">
        <f>EE$2*EXP(- EE$1 * ($B187*_c1+$C187*_c2+$D187*_c3+'Input spectra'!$Y186))</f>
        <v>0</v>
      </c>
      <c r="EF187">
        <f>EF$2*EXP(- EF$1 * ($B187*_c1+$C187*_c2+$D187*_c3+'Input spectra'!$Y186))</f>
        <v>0</v>
      </c>
      <c r="EG187">
        <f>EG$2*EXP(- EG$1 * ($B187*_c1+$C187*_c2+$D187*_c3+'Input spectra'!$Y186))</f>
        <v>0</v>
      </c>
      <c r="EH187">
        <f>EH$2*EXP(- EH$1 * ($B187*_c1+$C187*_c2+$D187*_c3+'Input spectra'!$Y186))</f>
        <v>0</v>
      </c>
      <c r="EI187">
        <f>EI$2*EXP(- EI$1 * ($B187*_c1+$C187*_c2+$D187*_c3+'Input spectra'!$Y186))</f>
        <v>0</v>
      </c>
      <c r="EJ187">
        <f>EJ$2*EXP(- EJ$1 * ($B187*_c1+$C187*_c2+$D187*_c3+'Input spectra'!$Y186))</f>
        <v>0</v>
      </c>
      <c r="EK187">
        <f>EK$2*EXP(- EK$1 * ($B187*_c1+$C187*_c2+$D187*_c3+'Input spectra'!$Y186))</f>
        <v>0</v>
      </c>
      <c r="EL187">
        <f>EL$2*EXP(- EL$1 * ($B187*_c1+$C187*_c2+$D187*_c3+'Input spectra'!$Y186))</f>
        <v>0</v>
      </c>
      <c r="EM187">
        <f>EM$2*EXP(- EM$1 * ($B187*_c1+$C187*_c2+$D187*_c3+'Input spectra'!$Y186))</f>
        <v>0</v>
      </c>
      <c r="EN187">
        <f>EN$2*EXP(- EN$1 * ($B187*_c1+$C187*_c2+$D187*_c3+'Input spectra'!$Y186))</f>
        <v>0</v>
      </c>
      <c r="EO187">
        <f>EO$2*EXP(- EO$1 * ($B187*_c1+$C187*_c2+$D187*_c3+'Input spectra'!$Y186))</f>
        <v>0</v>
      </c>
      <c r="EP187">
        <f>EP$2*EXP(- EP$1 * ($B187*_c1+$C187*_c2+$D187*_c3+'Input spectra'!$Y186))</f>
        <v>0</v>
      </c>
      <c r="EQ187">
        <f>EQ$2*EXP(- EQ$1 * ($B187*_c1+$C187*_c2+$D187*_c3+'Input spectra'!$Y186))</f>
        <v>0</v>
      </c>
      <c r="ER187">
        <f>ER$2*EXP(- ER$1 * ($B187*_c1+$C187*_c2+$D187*_c3+'Input spectra'!$Y186))</f>
        <v>0</v>
      </c>
      <c r="ES187">
        <f>ES$2*EXP(- ES$1 * ($B187*_c1+$C187*_c2+$D187*_c3+'Input spectra'!$Y186))</f>
        <v>0</v>
      </c>
      <c r="ET187">
        <f>ET$2*EXP(- ET$1 * ($B187*_c1+$C187*_c2+$D187*_c3+'Input spectra'!$Y186))</f>
        <v>0</v>
      </c>
      <c r="EU187">
        <f>EU$2*EXP(- EU$1 * ($B187*_c1+$C187*_c2+$D187*_c3+'Input spectra'!$Y186))</f>
        <v>0</v>
      </c>
      <c r="EV187">
        <f>EV$2*EXP(- EV$1 * ($B187*_c1+$C187*_c2+$D187*_c3+'Input spectra'!$Y186))</f>
        <v>0</v>
      </c>
      <c r="EW187">
        <f>EW$2*EXP(- EW$1 * ($B187*_c1+$C187*_c2+$D187*_c3+'Input spectra'!$Y186))</f>
        <v>0</v>
      </c>
      <c r="EX187">
        <f>EX$2*EXP(- EX$1 * ($B187*_c1+$C187*_c2+$D187*_c3+'Input spectra'!$Y186))</f>
        <v>0</v>
      </c>
      <c r="EY187">
        <f>EY$2*EXP(- EY$1 * ($B187*_c1+$C187*_c2+$D187*_c3+'Input spectra'!$Y186))</f>
        <v>0</v>
      </c>
      <c r="FA187">
        <f t="shared" si="2"/>
        <v>0.88583302040187761</v>
      </c>
      <c r="FD187">
        <f>(1-EXP(-($B187*_c1+$C187*_c2+$D187*_c3+'Input spectra'!$Y186)*_t))/2</f>
        <v>1.0520442973920352E-2</v>
      </c>
      <c r="FE187">
        <f>LN(1-FD187)/(-($B187*_c1+$C187*_c2+$D187*_c3+'Input spectra'!$Y186))</f>
        <v>0.24867093752405198</v>
      </c>
    </row>
    <row r="188" spans="1:161" x14ac:dyDescent="0.25">
      <c r="A188">
        <v>1205</v>
      </c>
      <c r="B188">
        <f>'Input spectra'!B187</f>
        <v>0</v>
      </c>
      <c r="C188">
        <f>'Input spectra'!D187</f>
        <v>0</v>
      </c>
      <c r="D188">
        <f>'Input spectra'!F187</f>
        <v>0</v>
      </c>
      <c r="E188">
        <f>E$2*EXP(- E$1 * ($B188*_c1+$C188*_c2+$D188*_c3+'Input spectra'!$Y187))</f>
        <v>2.0653927966864227E-2</v>
      </c>
      <c r="F188">
        <f>F$2*EXP(- F$1 * ($B188*_c1+$C188*_c2+$D188*_c3+'Input spectra'!$Y187))</f>
        <v>2.0416603860154328E-2</v>
      </c>
      <c r="G188">
        <f>G$2*EXP(- G$1 * ($B188*_c1+$C188*_c2+$D188*_c3+'Input spectra'!$Y187))</f>
        <v>2.0180920600091121E-2</v>
      </c>
      <c r="H188">
        <f>H$2*EXP(- H$1 * ($B188*_c1+$C188*_c2+$D188*_c3+'Input spectra'!$Y187))</f>
        <v>1.9946868540312062E-2</v>
      </c>
      <c r="I188">
        <f>I$2*EXP(- I$1 * ($B188*_c1+$C188*_c2+$D188*_c3+'Input spectra'!$Y187))</f>
        <v>1.9714438086750916E-2</v>
      </c>
      <c r="J188">
        <f>J$2*EXP(- J$1 * ($B188*_c1+$C188*_c2+$D188*_c3+'Input spectra'!$Y187))</f>
        <v>1.9483619697367748E-2</v>
      </c>
      <c r="K188">
        <f>K$2*EXP(- K$1 * ($B188*_c1+$C188*_c2+$D188*_c3+'Input spectra'!$Y187))</f>
        <v>1.9254403881880228E-2</v>
      </c>
      <c r="L188">
        <f>L$2*EXP(- L$1 * ($B188*_c1+$C188*_c2+$D188*_c3+'Input spectra'!$Y187))</f>
        <v>1.9026781201496302E-2</v>
      </c>
      <c r="M188">
        <f>M$2*EXP(- M$1 * ($B188*_c1+$C188*_c2+$D188*_c3+'Input spectra'!$Y187))</f>
        <v>1.8800742268648186E-2</v>
      </c>
      <c r="N188">
        <f>N$2*EXP(- N$1 * ($B188*_c1+$C188*_c2+$D188*_c3+'Input spectra'!$Y187))</f>
        <v>1.857627774672772E-2</v>
      </c>
      <c r="O188">
        <f>O$2*EXP(- O$1 * ($B188*_c1+$C188*_c2+$D188*_c3+'Input spectra'!$Y187))</f>
        <v>1.8353378349823004E-2</v>
      </c>
      <c r="P188">
        <f>P$2*EXP(- P$1 * ($B188*_c1+$C188*_c2+$D188*_c3+'Input spectra'!$Y187))</f>
        <v>1.8132034842456356E-2</v>
      </c>
      <c r="Q188">
        <f>Q$2*EXP(- Q$1 * ($B188*_c1+$C188*_c2+$D188*_c3+'Input spectra'!$Y187))</f>
        <v>1.7912238039323635E-2</v>
      </c>
      <c r="R188">
        <f>R$2*EXP(- R$1 * ($B188*_c1+$C188*_c2+$D188*_c3+'Input spectra'!$Y187))</f>
        <v>1.7693978805034791E-2</v>
      </c>
      <c r="S188">
        <f>S$2*EXP(- S$1 * ($B188*_c1+$C188*_c2+$D188*_c3+'Input spectra'!$Y187))</f>
        <v>1.7477248053855761E-2</v>
      </c>
      <c r="T188">
        <f>T$2*EXP(- T$1 * ($B188*_c1+$C188*_c2+$D188*_c3+'Input spectra'!$Y187))</f>
        <v>1.7262036749451655E-2</v>
      </c>
      <c r="U188">
        <f>U$2*EXP(- U$1 * ($B188*_c1+$C188*_c2+$D188*_c3+'Input spectra'!$Y187))</f>
        <v>1.7048335904631205E-2</v>
      </c>
      <c r="V188">
        <f>V$2*EXP(- V$1 * ($B188*_c1+$C188*_c2+$D188*_c3+'Input spectra'!$Y187))</f>
        <v>1.6836136581092488E-2</v>
      </c>
      <c r="W188">
        <f>W$2*EXP(- W$1 * ($B188*_c1+$C188*_c2+$D188*_c3+'Input spectra'!$Y187))</f>
        <v>1.6625429889169981E-2</v>
      </c>
      <c r="X188">
        <f>X$2*EXP(- X$1 * ($B188*_c1+$C188*_c2+$D188*_c3+'Input spectra'!$Y187))</f>
        <v>1.6416206987582803E-2</v>
      </c>
      <c r="Y188">
        <f>Y$2*EXP(- Y$1 * ($B188*_c1+$C188*_c2+$D188*_c3+'Input spectra'!$Y187))</f>
        <v>1.620845908318426E-2</v>
      </c>
      <c r="Z188">
        <f>Z$2*EXP(- Z$1 * ($B188*_c1+$C188*_c2+$D188*_c3+'Input spectra'!$Y187))</f>
        <v>1.6002177430712649E-2</v>
      </c>
      <c r="AA188">
        <f>AA$2*EXP(- AA$1 * ($B188*_c1+$C188*_c2+$D188*_c3+'Input spectra'!$Y187))</f>
        <v>1.5797353332543295E-2</v>
      </c>
      <c r="AB188">
        <f>AB$2*EXP(- AB$1 * ($B188*_c1+$C188*_c2+$D188*_c3+'Input spectra'!$Y187))</f>
        <v>1.5593978138441811E-2</v>
      </c>
      <c r="AC188">
        <f>AC$2*EXP(- AC$1 * ($B188*_c1+$C188*_c2+$D188*_c3+'Input spectra'!$Y187))</f>
        <v>1.5392043245318648E-2</v>
      </c>
      <c r="AD188">
        <f>AD$2*EXP(- AD$1 * ($B188*_c1+$C188*_c2+$D188*_c3+'Input spectra'!$Y187))</f>
        <v>1.5191540096984826E-2</v>
      </c>
      <c r="AE188">
        <f>AE$2*EXP(- AE$1 * ($B188*_c1+$C188*_c2+$D188*_c3+'Input spectra'!$Y187))</f>
        <v>1.4992460183908894E-2</v>
      </c>
      <c r="AF188">
        <f>AF$2*EXP(- AF$1 * ($B188*_c1+$C188*_c2+$D188*_c3+'Input spectra'!$Y187))</f>
        <v>1.4794795042975144E-2</v>
      </c>
      <c r="AG188">
        <f>AG$2*EXP(- AG$1 * ($B188*_c1+$C188*_c2+$D188*_c3+'Input spectra'!$Y187))</f>
        <v>1.4598536257242993E-2</v>
      </c>
      <c r="AH188">
        <f>AH$2*EXP(- AH$1 * ($B188*_c1+$C188*_c2+$D188*_c3+'Input spectra'!$Y187))</f>
        <v>1.4403675455707586E-2</v>
      </c>
      <c r="AI188">
        <f>AI$2*EXP(- AI$1 * ($B188*_c1+$C188*_c2+$D188*_c3+'Input spectra'!$Y187))</f>
        <v>1.4210204313061617E-2</v>
      </c>
      <c r="AJ188">
        <f>AJ$2*EXP(- AJ$1 * ($B188*_c1+$C188*_c2+$D188*_c3+'Input spectra'!$Y187))</f>
        <v>1.4018114549458316E-2</v>
      </c>
      <c r="AK188">
        <f>AK$2*EXP(- AK$1 * ($B188*_c1+$C188*_c2+$D188*_c3+'Input spectra'!$Y187))</f>
        <v>1.3827397930275641E-2</v>
      </c>
      <c r="AL188">
        <f>AL$2*EXP(- AL$1 * ($B188*_c1+$C188*_c2+$D188*_c3+'Input spectra'!$Y187))</f>
        <v>1.3638046265881647E-2</v>
      </c>
      <c r="AM188">
        <f>AM$2*EXP(- AM$1 * ($B188*_c1+$C188*_c2+$D188*_c3+'Input spectra'!$Y187))</f>
        <v>1.3450051411401034E-2</v>
      </c>
      <c r="AN188">
        <f>AN$2*EXP(- AN$1 * ($B188*_c1+$C188*_c2+$D188*_c3+'Input spectra'!$Y187))</f>
        <v>1.3263405266482866E-2</v>
      </c>
      <c r="AO188">
        <f>AO$2*EXP(- AO$1 * ($B188*_c1+$C188*_c2+$D188*_c3+'Input spectra'!$Y187))</f>
        <v>1.3078099775069444E-2</v>
      </c>
      <c r="AP188">
        <f>AP$2*EXP(- AP$1 * ($B188*_c1+$C188*_c2+$D188*_c3+'Input spectra'!$Y187))</f>
        <v>1.2894126925166357E-2</v>
      </c>
      <c r="AQ188">
        <f>AQ$2*EXP(- AQ$1 * ($B188*_c1+$C188*_c2+$D188*_c3+'Input spectra'!$Y187))</f>
        <v>1.2711478748613685E-2</v>
      </c>
      <c r="AR188">
        <f>AR$2*EXP(- AR$1 * ($B188*_c1+$C188*_c2+$D188*_c3+'Input spectra'!$Y187))</f>
        <v>1.2530147320858309E-2</v>
      </c>
      <c r="AS188">
        <f>AS$2*EXP(- AS$1 * ($B188*_c1+$C188*_c2+$D188*_c3+'Input spectra'!$Y187))</f>
        <v>1.2350124760727445E-2</v>
      </c>
      <c r="AT188">
        <f>AT$2*EXP(- AT$1 * ($B188*_c1+$C188*_c2+$D188*_c3+'Input spectra'!$Y187))</f>
        <v>1.2171403230203231E-2</v>
      </c>
      <c r="AU188">
        <f>AU$2*EXP(- AU$1 * ($B188*_c1+$C188*_c2+$D188*_c3+'Input spectra'!$Y187))</f>
        <v>1.1993974934198478E-2</v>
      </c>
      <c r="AV188">
        <f>AV$2*EXP(- AV$1 * ($B188*_c1+$C188*_c2+$D188*_c3+'Input spectra'!$Y187))</f>
        <v>1.1817832120333589E-2</v>
      </c>
      <c r="AW188">
        <f>AW$2*EXP(- AW$1 * ($B188*_c1+$C188*_c2+$D188*_c3+'Input spectra'!$Y187))</f>
        <v>1.1642967078714508E-2</v>
      </c>
      <c r="AX188">
        <f>AX$2*EXP(- AX$1 * ($B188*_c1+$C188*_c2+$D188*_c3+'Input spectra'!$Y187))</f>
        <v>1.1469372141711873E-2</v>
      </c>
      <c r="AY188">
        <f>AY$2*EXP(- AY$1 * ($B188*_c1+$C188*_c2+$D188*_c3+'Input spectra'!$Y187))</f>
        <v>1.0197799638742462E-2</v>
      </c>
      <c r="AZ188">
        <f>AZ$2*EXP(- AZ$1 * ($B188*_c1+$C188*_c2+$D188*_c3+'Input spectra'!$Y187))</f>
        <v>8.7157244641801017E-3</v>
      </c>
      <c r="BA188">
        <f>BA$2*EXP(- BA$1 * ($B188*_c1+$C188*_c2+$D188*_c3+'Input spectra'!$Y187))</f>
        <v>7.8475766184344792E-3</v>
      </c>
      <c r="BB188">
        <f>BB$2*EXP(- BB$1 * ($B188*_c1+$C188*_c2+$D188*_c3+'Input spectra'!$Y187))</f>
        <v>7.190174397308906E-3</v>
      </c>
      <c r="BC188">
        <f>BC$2*EXP(- BC$1 * ($B188*_c1+$C188*_c2+$D188*_c3+'Input spectra'!$Y187))</f>
        <v>6.6531040781714268E-3</v>
      </c>
      <c r="BD188">
        <f>BD$2*EXP(- BD$1 * ($B188*_c1+$C188*_c2+$D188*_c3+'Input spectra'!$Y187))</f>
        <v>6.1971882640157114E-3</v>
      </c>
      <c r="BE188">
        <f>BE$2*EXP(- BE$1 * ($B188*_c1+$C188*_c2+$D188*_c3+'Input spectra'!$Y187))</f>
        <v>5.8009673045451744E-3</v>
      </c>
      <c r="BF188">
        <f>BF$2*EXP(- BF$1 * ($B188*_c1+$C188*_c2+$D188*_c3+'Input spectra'!$Y187))</f>
        <v>5.4510674908646271E-3</v>
      </c>
      <c r="BG188">
        <f>BG$2*EXP(- BG$1 * ($B188*_c1+$C188*_c2+$D188*_c3+'Input spectra'!$Y187))</f>
        <v>5.1384363286529674E-3</v>
      </c>
      <c r="BH188">
        <f>BH$2*EXP(- BH$1 * ($B188*_c1+$C188*_c2+$D188*_c3+'Input spectra'!$Y187))</f>
        <v>4.8565834152613004E-3</v>
      </c>
      <c r="BI188">
        <f>BI$2*EXP(- BI$1 * ($B188*_c1+$C188*_c2+$D188*_c3+'Input spectra'!$Y187))</f>
        <v>4.6006541879469185E-3</v>
      </c>
      <c r="BJ188">
        <f>BJ$2*EXP(- BJ$1 * ($B188*_c1+$C188*_c2+$D188*_c3+'Input spectra'!$Y187))</f>
        <v>4.366898220420419E-3</v>
      </c>
      <c r="BK188">
        <f>BK$2*EXP(- BK$1 * ($B188*_c1+$C188*_c2+$D188*_c3+'Input spectra'!$Y187))</f>
        <v>4.1523432884320033E-3</v>
      </c>
      <c r="BL188">
        <f>BL$2*EXP(- BL$1 * ($B188*_c1+$C188*_c2+$D188*_c3+'Input spectra'!$Y187))</f>
        <v>3.9545849622461722E-3</v>
      </c>
      <c r="BM188">
        <f>BM$2*EXP(- BM$1 * ($B188*_c1+$C188*_c2+$D188*_c3+'Input spectra'!$Y187))</f>
        <v>3.7716449711913303E-3</v>
      </c>
      <c r="BN188">
        <f>BN$2*EXP(- BN$1 * ($B188*_c1+$C188*_c2+$D188*_c3+'Input spectra'!$Y187))</f>
        <v>3.6018725081452606E-3</v>
      </c>
      <c r="BO188">
        <f>BO$2*EXP(- BO$1 * ($B188*_c1+$C188*_c2+$D188*_c3+'Input spectra'!$Y187))</f>
        <v>3.4438734300301843E-3</v>
      </c>
      <c r="BP188">
        <f>BP$2*EXP(- BP$1 * ($B188*_c1+$C188*_c2+$D188*_c3+'Input spectra'!$Y187))</f>
        <v>3.2964581991032013E-3</v>
      </c>
      <c r="BQ188">
        <f>BQ$2*EXP(- BQ$1 * ($B188*_c1+$C188*_c2+$D188*_c3+'Input spectra'!$Y187))</f>
        <v>3.1586027814436749E-3</v>
      </c>
      <c r="BR188">
        <f>BR$2*EXP(- BR$1 * ($B188*_c1+$C188*_c2+$D188*_c3+'Input spectra'!$Y187))</f>
        <v>3.0294187296614587E-3</v>
      </c>
      <c r="BS188">
        <f>BS$2*EXP(- BS$1 * ($B188*_c1+$C188*_c2+$D188*_c3+'Input spectra'!$Y187))</f>
        <v>2.9081299187207863E-3</v>
      </c>
      <c r="BT188">
        <f>BT$2*EXP(- BT$1 * ($B188*_c1+$C188*_c2+$D188*_c3+'Input spectra'!$Y187))</f>
        <v>2.7940541946913128E-3</v>
      </c>
      <c r="BU188">
        <f>BU$2*EXP(- BU$1 * ($B188*_c1+$C188*_c2+$D188*_c3+'Input spectra'!$Y187))</f>
        <v>2.6865887137301082E-3</v>
      </c>
      <c r="BV188">
        <f>BV$2*EXP(- BV$1 * ($B188*_c1+$C188*_c2+$D188*_c3+'Input spectra'!$Y187))</f>
        <v>2.5851980953991334E-3</v>
      </c>
      <c r="BW188">
        <f>BW$2*EXP(- BW$1 * ($B188*_c1+$C188*_c2+$D188*_c3+'Input spectra'!$Y187))</f>
        <v>2.4894047518630902E-3</v>
      </c>
      <c r="BX188">
        <f>BX$2*EXP(- BX$1 * ($B188*_c1+$C188*_c2+$D188*_c3+'Input spectra'!$Y187))</f>
        <v>2.3987809202390483E-3</v>
      </c>
      <c r="BY188">
        <f>BY$2*EXP(- BY$1 * ($B188*_c1+$C188*_c2+$D188*_c3+'Input spectra'!$Y187))</f>
        <v>2.3129420430734226E-3</v>
      </c>
      <c r="BZ188">
        <f>BZ$2*EXP(- BZ$1 * ($B188*_c1+$C188*_c2+$D188*_c3+'Input spectra'!$Y187))</f>
        <v>2.2315412268520485E-3</v>
      </c>
      <c r="CA188">
        <f>CA$2*EXP(- CA$1 * ($B188*_c1+$C188*_c2+$D188*_c3+'Input spectra'!$Y187))</f>
        <v>2.154264570622341E-3</v>
      </c>
      <c r="CB188">
        <f>CB$2*EXP(- CB$1 * ($B188*_c1+$C188*_c2+$D188*_c3+'Input spectra'!$Y187))</f>
        <v>2.0808272029263896E-3</v>
      </c>
      <c r="CC188">
        <f>CC$2*EXP(- CC$1 * ($B188*_c1+$C188*_c2+$D188*_c3+'Input spectra'!$Y187))</f>
        <v>2.0109698998739892E-3</v>
      </c>
      <c r="CD188">
        <f>CD$2*EXP(- CD$1 * ($B188*_c1+$C188*_c2+$D188*_c3+'Input spectra'!$Y187))</f>
        <v>1.9444561834806653E-3</v>
      </c>
      <c r="CE188">
        <f>CE$2*EXP(- CE$1 * ($B188*_c1+$C188*_c2+$D188*_c3+'Input spectra'!$Y187))</f>
        <v>1.8810698195716165E-3</v>
      </c>
      <c r="CF188">
        <f>CF$2*EXP(- CF$1 * ($B188*_c1+$C188*_c2+$D188*_c3+'Input spectra'!$Y187))</f>
        <v>1.8206126501822983E-3</v>
      </c>
      <c r="CG188">
        <f>CG$2*EXP(- CG$1 * ($B188*_c1+$C188*_c2+$D188*_c3+'Input spectra'!$Y187))</f>
        <v>1.7629027076031664E-3</v>
      </c>
      <c r="CH188">
        <f>CH$2*EXP(- CH$1 * ($B188*_c1+$C188*_c2+$D188*_c3+'Input spectra'!$Y187))</f>
        <v>1.70777256684516E-3</v>
      </c>
      <c r="CI188">
        <f>CI$2*EXP(- CI$1 * ($B188*_c1+$C188*_c2+$D188*_c3+'Input spectra'!$Y187))</f>
        <v>1.6550679009513073E-3</v>
      </c>
      <c r="CJ188">
        <f>CJ$2*EXP(- CJ$1 * ($B188*_c1+$C188*_c2+$D188*_c3+'Input spectra'!$Y187))</f>
        <v>1.6046462096999472E-3</v>
      </c>
      <c r="CK188">
        <f>CK$2*EXP(- CK$1 * ($B188*_c1+$C188*_c2+$D188*_c3+'Input spectra'!$Y187))</f>
        <v>1.5563756971757321E-3</v>
      </c>
      <c r="CL188">
        <f>CL$2*EXP(- CL$1 * ($B188*_c1+$C188*_c2+$D188*_c3+'Input spectra'!$Y187))</f>
        <v>1.5101342776823673E-3</v>
      </c>
      <c r="CM188">
        <f>CM$2*EXP(- CM$1 * ($B188*_c1+$C188*_c2+$D188*_c3+'Input spectra'!$Y187))</f>
        <v>1.4658086927322044E-3</v>
      </c>
      <c r="CN188">
        <f>CN$2*EXP(- CN$1 * ($B188*_c1+$C188*_c2+$D188*_c3+'Input spectra'!$Y187))</f>
        <v>1.4232937245231721E-3</v>
      </c>
      <c r="CO188">
        <f>CO$2*EXP(- CO$1 * ($B188*_c1+$C188*_c2+$D188*_c3+'Input spectra'!$Y187))</f>
        <v>1.3824914935201393E-3</v>
      </c>
      <c r="CP188">
        <f>CP$2*EXP(- CP$1 * ($B188*_c1+$C188*_c2+$D188*_c3+'Input spectra'!$Y187))</f>
        <v>1.343310829587052E-3</v>
      </c>
      <c r="CQ188">
        <f>CQ$2*EXP(- CQ$1 * ($B188*_c1+$C188*_c2+$D188*_c3+'Input spectra'!$Y187))</f>
        <v>1.3056667076398799E-3</v>
      </c>
      <c r="CR188">
        <f>CR$2*EXP(- CR$1 * ($B188*_c1+$C188*_c2+$D188*_c3+'Input spectra'!$Y187))</f>
        <v>1.2694797400654046E-3</v>
      </c>
      <c r="CS188">
        <f>CS$2*EXP(- CS$1 * ($B188*_c1+$C188*_c2+$D188*_c3+'Input spectra'!$Y187))</f>
        <v>8.1749262907019444E-4</v>
      </c>
      <c r="CT188">
        <f>CT$2*EXP(- CT$1 * ($B188*_c1+$C188*_c2+$D188*_c3+'Input spectra'!$Y187))</f>
        <v>5.3107478901302395E-4</v>
      </c>
      <c r="CU188">
        <f>CU$2*EXP(- CU$1 * ($B188*_c1+$C188*_c2+$D188*_c3+'Input spectra'!$Y187))</f>
        <v>3.678593996093447E-4</v>
      </c>
      <c r="CV188">
        <f>CV$2*EXP(- CV$1 * ($B188*_c1+$C188*_c2+$D188*_c3+'Input spectra'!$Y187))</f>
        <v>2.5595314537866018E-4</v>
      </c>
      <c r="CW188">
        <f>CW$2*EXP(- CW$1 * ($B188*_c1+$C188*_c2+$D188*_c3+'Input spectra'!$Y187))</f>
        <v>1.7479963072262466E-4</v>
      </c>
      <c r="CX188">
        <f>CX$2*EXP(- CX$1 * ($B188*_c1+$C188*_c2+$D188*_c3+'Input spectra'!$Y187))</f>
        <v>1.1492634734325396E-4</v>
      </c>
      <c r="CY188">
        <f>CY$2*EXP(- CY$1 * ($B188*_c1+$C188*_c2+$D188*_c3+'Input spectra'!$Y187))</f>
        <v>7.0988266722416104E-5</v>
      </c>
      <c r="CZ188">
        <f>CZ$2*EXP(- CZ$1 * ($B188*_c1+$C188*_c2+$D188*_c3+'Input spectra'!$Y187))</f>
        <v>3.9593096151791199E-5</v>
      </c>
      <c r="DA188">
        <f>DA$2*EXP(- DA$1 * ($B188*_c1+$C188*_c2+$D188*_c3+'Input spectra'!$Y187))</f>
        <v>1.8413833124419606E-5</v>
      </c>
      <c r="DB188">
        <f>DB$2*EXP(- DB$1 * ($B188*_c1+$C188*_c2+$D188*_c3+'Input spectra'!$Y187))</f>
        <v>5.7632602666403544E-6</v>
      </c>
      <c r="DC188">
        <f>DC$2*EXP(- DC$1 * ($B188*_c1+$C188*_c2+$D188*_c3+'Input spectra'!$Y187))</f>
        <v>3.6615875488410512E-7</v>
      </c>
      <c r="DD188">
        <f>DD$2*EXP(- DD$1 * ($B188*_c1+$C188*_c2+$D188*_c3+'Input spectra'!$Y187))</f>
        <v>0</v>
      </c>
      <c r="DE188">
        <f>DE$2*EXP(- DE$1 * ($B188*_c1+$C188*_c2+$D188*_c3+'Input spectra'!$Y187))</f>
        <v>0</v>
      </c>
      <c r="DF188">
        <f>DF$2*EXP(- DF$1 * ($B188*_c1+$C188*_c2+$D188*_c3+'Input spectra'!$Y187))</f>
        <v>0</v>
      </c>
      <c r="DG188">
        <f>DG$2*EXP(- DG$1 * ($B188*_c1+$C188*_c2+$D188*_c3+'Input spectra'!$Y187))</f>
        <v>0</v>
      </c>
      <c r="DH188">
        <f>DH$2*EXP(- DH$1 * ($B188*_c1+$C188*_c2+$D188*_c3+'Input spectra'!$Y187))</f>
        <v>0</v>
      </c>
      <c r="DI188">
        <f>DI$2*EXP(- DI$1 * ($B188*_c1+$C188*_c2+$D188*_c3+'Input spectra'!$Y187))</f>
        <v>0</v>
      </c>
      <c r="DJ188">
        <f>DJ$2*EXP(- DJ$1 * ($B188*_c1+$C188*_c2+$D188*_c3+'Input spectra'!$Y187))</f>
        <v>0</v>
      </c>
      <c r="DK188">
        <f>DK$2*EXP(- DK$1 * ($B188*_c1+$C188*_c2+$D188*_c3+'Input spectra'!$Y187))</f>
        <v>0</v>
      </c>
      <c r="DL188">
        <f>DL$2*EXP(- DL$1 * ($B188*_c1+$C188*_c2+$D188*_c3+'Input spectra'!$Y187))</f>
        <v>0</v>
      </c>
      <c r="DM188">
        <f>DM$2*EXP(- DM$1 * ($B188*_c1+$C188*_c2+$D188*_c3+'Input spectra'!$Y187))</f>
        <v>0</v>
      </c>
      <c r="DN188">
        <f>DN$2*EXP(- DN$1 * ($B188*_c1+$C188*_c2+$D188*_c3+'Input spectra'!$Y187))</f>
        <v>0</v>
      </c>
      <c r="DO188">
        <f>DO$2*EXP(- DO$1 * ($B188*_c1+$C188*_c2+$D188*_c3+'Input spectra'!$Y187))</f>
        <v>0</v>
      </c>
      <c r="DP188">
        <f>DP$2*EXP(- DP$1 * ($B188*_c1+$C188*_c2+$D188*_c3+'Input spectra'!$Y187))</f>
        <v>0</v>
      </c>
      <c r="DQ188">
        <f>DQ$2*EXP(- DQ$1 * ($B188*_c1+$C188*_c2+$D188*_c3+'Input spectra'!$Y187))</f>
        <v>0</v>
      </c>
      <c r="DR188">
        <f>DR$2*EXP(- DR$1 * ($B188*_c1+$C188*_c2+$D188*_c3+'Input spectra'!$Y187))</f>
        <v>0</v>
      </c>
      <c r="DS188">
        <f>DS$2*EXP(- DS$1 * ($B188*_c1+$C188*_c2+$D188*_c3+'Input spectra'!$Y187))</f>
        <v>0</v>
      </c>
      <c r="DT188">
        <f>DT$2*EXP(- DT$1 * ($B188*_c1+$C188*_c2+$D188*_c3+'Input spectra'!$Y187))</f>
        <v>0</v>
      </c>
      <c r="DU188">
        <f>DU$2*EXP(- DU$1 * ($B188*_c1+$C188*_c2+$D188*_c3+'Input spectra'!$Y187))</f>
        <v>0</v>
      </c>
      <c r="DV188">
        <f>DV$2*EXP(- DV$1 * ($B188*_c1+$C188*_c2+$D188*_c3+'Input spectra'!$Y187))</f>
        <v>0</v>
      </c>
      <c r="DW188">
        <f>DW$2*EXP(- DW$1 * ($B188*_c1+$C188*_c2+$D188*_c3+'Input spectra'!$Y187))</f>
        <v>0</v>
      </c>
      <c r="DX188">
        <f>DX$2*EXP(- DX$1 * ($B188*_c1+$C188*_c2+$D188*_c3+'Input spectra'!$Y187))</f>
        <v>0</v>
      </c>
      <c r="DY188">
        <f>DY$2*EXP(- DY$1 * ($B188*_c1+$C188*_c2+$D188*_c3+'Input spectra'!$Y187))</f>
        <v>0</v>
      </c>
      <c r="DZ188">
        <f>DZ$2*EXP(- DZ$1 * ($B188*_c1+$C188*_c2+$D188*_c3+'Input spectra'!$Y187))</f>
        <v>0</v>
      </c>
      <c r="EA188">
        <f>EA$2*EXP(- EA$1 * ($B188*_c1+$C188*_c2+$D188*_c3+'Input spectra'!$Y187))</f>
        <v>0</v>
      </c>
      <c r="EB188">
        <f>EB$2*EXP(- EB$1 * ($B188*_c1+$C188*_c2+$D188*_c3+'Input spectra'!$Y187))</f>
        <v>0</v>
      </c>
      <c r="EC188">
        <f>EC$2*EXP(- EC$1 * ($B188*_c1+$C188*_c2+$D188*_c3+'Input spectra'!$Y187))</f>
        <v>0</v>
      </c>
      <c r="ED188">
        <f>ED$2*EXP(- ED$1 * ($B188*_c1+$C188*_c2+$D188*_c3+'Input spectra'!$Y187))</f>
        <v>0</v>
      </c>
      <c r="EE188">
        <f>EE$2*EXP(- EE$1 * ($B188*_c1+$C188*_c2+$D188*_c3+'Input spectra'!$Y187))</f>
        <v>0</v>
      </c>
      <c r="EF188">
        <f>EF$2*EXP(- EF$1 * ($B188*_c1+$C188*_c2+$D188*_c3+'Input spectra'!$Y187))</f>
        <v>0</v>
      </c>
      <c r="EG188">
        <f>EG$2*EXP(- EG$1 * ($B188*_c1+$C188*_c2+$D188*_c3+'Input spectra'!$Y187))</f>
        <v>0</v>
      </c>
      <c r="EH188">
        <f>EH$2*EXP(- EH$1 * ($B188*_c1+$C188*_c2+$D188*_c3+'Input spectra'!$Y187))</f>
        <v>0</v>
      </c>
      <c r="EI188">
        <f>EI$2*EXP(- EI$1 * ($B188*_c1+$C188*_c2+$D188*_c3+'Input spectra'!$Y187))</f>
        <v>0</v>
      </c>
      <c r="EJ188">
        <f>EJ$2*EXP(- EJ$1 * ($B188*_c1+$C188*_c2+$D188*_c3+'Input spectra'!$Y187))</f>
        <v>0</v>
      </c>
      <c r="EK188">
        <f>EK$2*EXP(- EK$1 * ($B188*_c1+$C188*_c2+$D188*_c3+'Input spectra'!$Y187))</f>
        <v>0</v>
      </c>
      <c r="EL188">
        <f>EL$2*EXP(- EL$1 * ($B188*_c1+$C188*_c2+$D188*_c3+'Input spectra'!$Y187))</f>
        <v>0</v>
      </c>
      <c r="EM188">
        <f>EM$2*EXP(- EM$1 * ($B188*_c1+$C188*_c2+$D188*_c3+'Input spectra'!$Y187))</f>
        <v>0</v>
      </c>
      <c r="EN188">
        <f>EN$2*EXP(- EN$1 * ($B188*_c1+$C188*_c2+$D188*_c3+'Input spectra'!$Y187))</f>
        <v>0</v>
      </c>
      <c r="EO188">
        <f>EO$2*EXP(- EO$1 * ($B188*_c1+$C188*_c2+$D188*_c3+'Input spectra'!$Y187))</f>
        <v>0</v>
      </c>
      <c r="EP188">
        <f>EP$2*EXP(- EP$1 * ($B188*_c1+$C188*_c2+$D188*_c3+'Input spectra'!$Y187))</f>
        <v>0</v>
      </c>
      <c r="EQ188">
        <f>EQ$2*EXP(- EQ$1 * ($B188*_c1+$C188*_c2+$D188*_c3+'Input spectra'!$Y187))</f>
        <v>0</v>
      </c>
      <c r="ER188">
        <f>ER$2*EXP(- ER$1 * ($B188*_c1+$C188*_c2+$D188*_c3+'Input spectra'!$Y187))</f>
        <v>0</v>
      </c>
      <c r="ES188">
        <f>ES$2*EXP(- ES$1 * ($B188*_c1+$C188*_c2+$D188*_c3+'Input spectra'!$Y187))</f>
        <v>0</v>
      </c>
      <c r="ET188">
        <f>ET$2*EXP(- ET$1 * ($B188*_c1+$C188*_c2+$D188*_c3+'Input spectra'!$Y187))</f>
        <v>0</v>
      </c>
      <c r="EU188">
        <f>EU$2*EXP(- EU$1 * ($B188*_c1+$C188*_c2+$D188*_c3+'Input spectra'!$Y187))</f>
        <v>0</v>
      </c>
      <c r="EV188">
        <f>EV$2*EXP(- EV$1 * ($B188*_c1+$C188*_c2+$D188*_c3+'Input spectra'!$Y187))</f>
        <v>0</v>
      </c>
      <c r="EW188">
        <f>EW$2*EXP(- EW$1 * ($B188*_c1+$C188*_c2+$D188*_c3+'Input spectra'!$Y187))</f>
        <v>0</v>
      </c>
      <c r="EX188">
        <f>EX$2*EXP(- EX$1 * ($B188*_c1+$C188*_c2+$D188*_c3+'Input spectra'!$Y187))</f>
        <v>0</v>
      </c>
      <c r="EY188">
        <f>EY$2*EXP(- EY$1 * ($B188*_c1+$C188*_c2+$D188*_c3+'Input spectra'!$Y187))</f>
        <v>0</v>
      </c>
      <c r="FA188">
        <f t="shared" si="2"/>
        <v>0.88596136766609945</v>
      </c>
      <c r="FD188">
        <f>(1-EXP(-($B188*_c1+$C188*_c2+$D188*_c3+'Input spectra'!$Y187)*_t))/2</f>
        <v>1.0507589723213917E-2</v>
      </c>
      <c r="FE188">
        <f>LN(1-FD188)/(-($B188*_c1+$C188*_c2+$D188*_c3+'Input spectra'!$Y187))</f>
        <v>0.24867257859824929</v>
      </c>
    </row>
    <row r="189" spans="1:161" x14ac:dyDescent="0.25">
      <c r="A189">
        <v>1210</v>
      </c>
      <c r="B189">
        <f>'Input spectra'!B188</f>
        <v>0</v>
      </c>
      <c r="C189">
        <f>'Input spectra'!D188</f>
        <v>0</v>
      </c>
      <c r="D189">
        <f>'Input spectra'!F188</f>
        <v>0</v>
      </c>
      <c r="E189">
        <f>E$2*EXP(- E$1 * ($B189*_c1+$C189*_c2+$D189*_c3+'Input spectra'!$Y188))</f>
        <v>2.0653927966864227E-2</v>
      </c>
      <c r="F189">
        <f>F$2*EXP(- F$1 * ($B189*_c1+$C189*_c2+$D189*_c3+'Input spectra'!$Y188))</f>
        <v>2.041671108300681E-2</v>
      </c>
      <c r="G189">
        <f>G$2*EXP(- G$1 * ($B189*_c1+$C189*_c2+$D189*_c3+'Input spectra'!$Y188))</f>
        <v>2.0181132570854649E-2</v>
      </c>
      <c r="H189">
        <f>H$2*EXP(- H$1 * ($B189*_c1+$C189*_c2+$D189*_c3+'Input spectra'!$Y188))</f>
        <v>1.9947182809725801E-2</v>
      </c>
      <c r="I189">
        <f>I$2*EXP(- I$1 * ($B189*_c1+$C189*_c2+$D189*_c3+'Input spectra'!$Y188))</f>
        <v>1.9714852231033343E-2</v>
      </c>
      <c r="J189">
        <f>J$2*EXP(- J$1 * ($B189*_c1+$C189*_c2+$D189*_c3+'Input spectra'!$Y188))</f>
        <v>1.948413131801675E-2</v>
      </c>
      <c r="K189">
        <f>K$2*EXP(- K$1 * ($B189*_c1+$C189*_c2+$D189*_c3+'Input spectra'!$Y188))</f>
        <v>1.9255010605474552E-2</v>
      </c>
      <c r="L189">
        <f>L$2*EXP(- L$1 * ($B189*_c1+$C189*_c2+$D189*_c3+'Input spectra'!$Y188))</f>
        <v>1.9027480679498329E-2</v>
      </c>
      <c r="M189">
        <f>M$2*EXP(- M$1 * ($B189*_c1+$C189*_c2+$D189*_c3+'Input spectra'!$Y188))</f>
        <v>1.8801532177208077E-2</v>
      </c>
      <c r="N189">
        <f>N$2*EXP(- N$1 * ($B189*_c1+$C189*_c2+$D189*_c3+'Input spectra'!$Y188))</f>
        <v>1.8577155786488872E-2</v>
      </c>
      <c r="O189">
        <f>O$2*EXP(- O$1 * ($B189*_c1+$C189*_c2+$D189*_c3+'Input spectra'!$Y188))</f>
        <v>1.8354342245728818E-2</v>
      </c>
      <c r="P189">
        <f>P$2*EXP(- P$1 * ($B189*_c1+$C189*_c2+$D189*_c3+'Input spectra'!$Y188))</f>
        <v>1.813308234355835E-2</v>
      </c>
      <c r="Q189">
        <f>Q$2*EXP(- Q$1 * ($B189*_c1+$C189*_c2+$D189*_c3+'Input spectra'!$Y188))</f>
        <v>1.7913366918590835E-2</v>
      </c>
      <c r="R189">
        <f>R$2*EXP(- R$1 * ($B189*_c1+$C189*_c2+$D189*_c3+'Input spectra'!$Y188))</f>
        <v>1.7695186859164429E-2</v>
      </c>
      <c r="S189">
        <f>S$2*EXP(- S$1 * ($B189*_c1+$C189*_c2+$D189*_c3+'Input spectra'!$Y188))</f>
        <v>1.7478533103085264E-2</v>
      </c>
      <c r="T189">
        <f>T$2*EXP(- T$1 * ($B189*_c1+$C189*_c2+$D189*_c3+'Input spectra'!$Y188))</f>
        <v>1.7263396637371906E-2</v>
      </c>
      <c r="U189">
        <f>U$2*EXP(- U$1 * ($B189*_c1+$C189*_c2+$D189*_c3+'Input spectra'!$Y188))</f>
        <v>1.7049768498001085E-2</v>
      </c>
      <c r="V189">
        <f>V$2*EXP(- V$1 * ($B189*_c1+$C189*_c2+$D189*_c3+'Input spectra'!$Y188))</f>
        <v>1.6837639769654706E-2</v>
      </c>
      <c r="W189">
        <f>W$2*EXP(- W$1 * ($B189*_c1+$C189*_c2+$D189*_c3+'Input spectra'!$Y188))</f>
        <v>1.6627001585468103E-2</v>
      </c>
      <c r="X189">
        <f>X$2*EXP(- X$1 * ($B189*_c1+$C189*_c2+$D189*_c3+'Input spectra'!$Y188))</f>
        <v>1.6417845126779587E-2</v>
      </c>
      <c r="Y189">
        <f>Y$2*EXP(- Y$1 * ($B189*_c1+$C189*_c2+$D189*_c3+'Input spectra'!$Y188))</f>
        <v>1.6210161622881206E-2</v>
      </c>
      <c r="Z189">
        <f>Z$2*EXP(- Z$1 * ($B189*_c1+$C189*_c2+$D189*_c3+'Input spectra'!$Y188))</f>
        <v>1.6003942350770795E-2</v>
      </c>
      <c r="AA189">
        <f>AA$2*EXP(- AA$1 * ($B189*_c1+$C189*_c2+$D189*_c3+'Input spectra'!$Y188))</f>
        <v>1.5799178634905219E-2</v>
      </c>
      <c r="AB189">
        <f>AB$2*EXP(- AB$1 * ($B189*_c1+$C189*_c2+$D189*_c3+'Input spectra'!$Y188))</f>
        <v>1.559586184695488E-2</v>
      </c>
      <c r="AC189">
        <f>AC$2*EXP(- AC$1 * ($B189*_c1+$C189*_c2+$D189*_c3+'Input spectra'!$Y188))</f>
        <v>1.5393983405559458E-2</v>
      </c>
      <c r="AD189">
        <f>AD$2*EXP(- AD$1 * ($B189*_c1+$C189*_c2+$D189*_c3+'Input spectra'!$Y188))</f>
        <v>1.5193534776084856E-2</v>
      </c>
      <c r="AE189">
        <f>AE$2*EXP(- AE$1 * ($B189*_c1+$C189*_c2+$D189*_c3+'Input spectra'!$Y188))</f>
        <v>1.4994507470381349E-2</v>
      </c>
      <c r="AF189">
        <f>AF$2*EXP(- AF$1 * ($B189*_c1+$C189*_c2+$D189*_c3+'Input spectra'!$Y188))</f>
        <v>1.4796893046542988E-2</v>
      </c>
      <c r="AG189">
        <f>AG$2*EXP(- AG$1 * ($B189*_c1+$C189*_c2+$D189*_c3+'Input spectra'!$Y188))</f>
        <v>1.4600683108668168E-2</v>
      </c>
      <c r="AH189">
        <f>AH$2*EXP(- AH$1 * ($B189*_c1+$C189*_c2+$D189*_c3+'Input spectra'!$Y188))</f>
        <v>1.4405869306621404E-2</v>
      </c>
      <c r="AI189">
        <f>AI$2*EXP(- AI$1 * ($B189*_c1+$C189*_c2+$D189*_c3+'Input spectra'!$Y188))</f>
        <v>1.4212443335796313E-2</v>
      </c>
      <c r="AJ189">
        <f>AJ$2*EXP(- AJ$1 * ($B189*_c1+$C189*_c2+$D189*_c3+'Input spectra'!$Y188))</f>
        <v>1.4020396936879764E-2</v>
      </c>
      <c r="AK189">
        <f>AK$2*EXP(- AK$1 * ($B189*_c1+$C189*_c2+$D189*_c3+'Input spectra'!$Y188))</f>
        <v>1.3829721895617226E-2</v>
      </c>
      <c r="AL189">
        <f>AL$2*EXP(- AL$1 * ($B189*_c1+$C189*_c2+$D189*_c3+'Input spectra'!$Y188))</f>
        <v>1.3640410042579269E-2</v>
      </c>
      <c r="AM189">
        <f>AM$2*EXP(- AM$1 * ($B189*_c1+$C189*_c2+$D189*_c3+'Input spectra'!$Y188))</f>
        <v>1.3452453252929267E-2</v>
      </c>
      <c r="AN189">
        <f>AN$2*EXP(- AN$1 * ($B189*_c1+$C189*_c2+$D189*_c3+'Input spectra'!$Y188))</f>
        <v>1.3265843446192237E-2</v>
      </c>
      <c r="AO189">
        <f>AO$2*EXP(- AO$1 * ($B189*_c1+$C189*_c2+$D189*_c3+'Input spectra'!$Y188))</f>
        <v>1.308057258602483E-2</v>
      </c>
      <c r="AP189">
        <f>AP$2*EXP(- AP$1 * ($B189*_c1+$C189*_c2+$D189*_c3+'Input spectra'!$Y188))</f>
        <v>1.2896632679986517E-2</v>
      </c>
      <c r="AQ189">
        <f>AQ$2*EXP(- AQ$1 * ($B189*_c1+$C189*_c2+$D189*_c3+'Input spectra'!$Y188))</f>
        <v>1.2714015779311879E-2</v>
      </c>
      <c r="AR189">
        <f>AR$2*EXP(- AR$1 * ($B189*_c1+$C189*_c2+$D189*_c3+'Input spectra'!$Y188))</f>
        <v>1.2532713978684043E-2</v>
      </c>
      <c r="AS189">
        <f>AS$2*EXP(- AS$1 * ($B189*_c1+$C189*_c2+$D189*_c3+'Input spectra'!$Y188))</f>
        <v>1.2352719416009279E-2</v>
      </c>
      <c r="AT189">
        <f>AT$2*EXP(- AT$1 * ($B189*_c1+$C189*_c2+$D189*_c3+'Input spectra'!$Y188))</f>
        <v>1.2174024272192718E-2</v>
      </c>
      <c r="AU189">
        <f>AU$2*EXP(- AU$1 * ($B189*_c1+$C189*_c2+$D189*_c3+'Input spectra'!$Y188))</f>
        <v>1.1996620770915151E-2</v>
      </c>
      <c r="AV189">
        <f>AV$2*EXP(- AV$1 * ($B189*_c1+$C189*_c2+$D189*_c3+'Input spectra'!$Y188))</f>
        <v>1.1820501178411028E-2</v>
      </c>
      <c r="AW189">
        <f>AW$2*EXP(- AW$1 * ($B189*_c1+$C189*_c2+$D189*_c3+'Input spectra'!$Y188))</f>
        <v>1.1645657803247498E-2</v>
      </c>
      <c r="AX189">
        <f>AX$2*EXP(- AX$1 * ($B189*_c1+$C189*_c2+$D189*_c3+'Input spectra'!$Y188))</f>
        <v>1.1472082996104594E-2</v>
      </c>
      <c r="AY189">
        <f>AY$2*EXP(- AY$1 * ($B189*_c1+$C189*_c2+$D189*_c3+'Input spectra'!$Y188))</f>
        <v>1.0200263518332543E-2</v>
      </c>
      <c r="AZ189">
        <f>AZ$2*EXP(- AZ$1 * ($B189*_c1+$C189*_c2+$D189*_c3+'Input spectra'!$Y188))</f>
        <v>8.7178760449991097E-3</v>
      </c>
      <c r="BA189">
        <f>BA$2*EXP(- BA$1 * ($B189*_c1+$C189*_c2+$D189*_c3+'Input spectra'!$Y188))</f>
        <v>7.849555110241763E-3</v>
      </c>
      <c r="BB189">
        <f>BB$2*EXP(- BB$1 * ($B189*_c1+$C189*_c2+$D189*_c3+'Input spectra'!$Y188))</f>
        <v>7.1920249186548588E-3</v>
      </c>
      <c r="BC189">
        <f>BC$2*EXP(- BC$1 * ($B189*_c1+$C189*_c2+$D189*_c3+'Input spectra'!$Y188))</f>
        <v>6.6548513241796534E-3</v>
      </c>
      <c r="BD189">
        <f>BD$2*EXP(- BD$1 * ($B189*_c1+$C189*_c2+$D189*_c3+'Input spectra'!$Y188))</f>
        <v>6.1988483314938062E-3</v>
      </c>
      <c r="BE189">
        <f>BE$2*EXP(- BE$1 * ($B189*_c1+$C189*_c2+$D189*_c3+'Input spectra'!$Y188))</f>
        <v>5.8025517079880549E-3</v>
      </c>
      <c r="BF189">
        <f>BF$2*EXP(- BF$1 * ($B189*_c1+$C189*_c2+$D189*_c3+'Input spectra'!$Y188))</f>
        <v>5.452584962511684E-3</v>
      </c>
      <c r="BG189">
        <f>BG$2*EXP(- BG$1 * ($B189*_c1+$C189*_c2+$D189*_c3+'Input spectra'!$Y188))</f>
        <v>5.1398937631210789E-3</v>
      </c>
      <c r="BH189">
        <f>BH$2*EXP(- BH$1 * ($B189*_c1+$C189*_c2+$D189*_c3+'Input spectra'!$Y188))</f>
        <v>4.8579864194880891E-3</v>
      </c>
      <c r="BI189">
        <f>BI$2*EXP(- BI$1 * ($B189*_c1+$C189*_c2+$D189*_c3+'Input spectra'!$Y188))</f>
        <v>4.6020074259802285E-3</v>
      </c>
      <c r="BJ189">
        <f>BJ$2*EXP(- BJ$1 * ($B189*_c1+$C189*_c2+$D189*_c3+'Input spectra'!$Y188))</f>
        <v>4.3682056419850953E-3</v>
      </c>
      <c r="BK189">
        <f>BK$2*EXP(- BK$1 * ($B189*_c1+$C189*_c2+$D189*_c3+'Input spectra'!$Y188))</f>
        <v>4.1536082872023058E-3</v>
      </c>
      <c r="BL189">
        <f>BL$2*EXP(- BL$1 * ($B189*_c1+$C189*_c2+$D189*_c3+'Input spectra'!$Y188))</f>
        <v>3.9558104893526406E-3</v>
      </c>
      <c r="BM189">
        <f>BM$2*EXP(- BM$1 * ($B189*_c1+$C189*_c2+$D189*_c3+'Input spectra'!$Y188))</f>
        <v>3.7728336190040704E-3</v>
      </c>
      <c r="BN189">
        <f>BN$2*EXP(- BN$1 * ($B189*_c1+$C189*_c2+$D189*_c3+'Input spectra'!$Y188))</f>
        <v>3.6030265736277578E-3</v>
      </c>
      <c r="BO189">
        <f>BO$2*EXP(- BO$1 * ($B189*_c1+$C189*_c2+$D189*_c3+'Input spectra'!$Y188))</f>
        <v>3.4449949636375017E-3</v>
      </c>
      <c r="BP189">
        <f>BP$2*EXP(- BP$1 * ($B189*_c1+$C189*_c2+$D189*_c3+'Input spectra'!$Y188))</f>
        <v>3.2975490431946344E-3</v>
      </c>
      <c r="BQ189">
        <f>BQ$2*EXP(- BQ$1 * ($B189*_c1+$C189*_c2+$D189*_c3+'Input spectra'!$Y188))</f>
        <v>3.1596646009248242E-3</v>
      </c>
      <c r="BR189">
        <f>BR$2*EXP(- BR$1 * ($B189*_c1+$C189*_c2+$D189*_c3+'Input spectra'!$Y188))</f>
        <v>3.0304530367589646E-3</v>
      </c>
      <c r="BS189">
        <f>BS$2*EXP(- BS$1 * ($B189*_c1+$C189*_c2+$D189*_c3+'Input spectra'!$Y188))</f>
        <v>2.9091380932532293E-3</v>
      </c>
      <c r="BT189">
        <f>BT$2*EXP(- BT$1 * ($B189*_c1+$C189*_c2+$D189*_c3+'Input spectra'!$Y188))</f>
        <v>2.7950375008320176E-3</v>
      </c>
      <c r="BU189">
        <f>BU$2*EXP(- BU$1 * ($B189*_c1+$C189*_c2+$D189*_c3+'Input spectra'!$Y188))</f>
        <v>2.6875483140015172E-3</v>
      </c>
      <c r="BV189">
        <f>BV$2*EXP(- BV$1 * ($B189*_c1+$C189*_c2+$D189*_c3+'Input spectra'!$Y188))</f>
        <v>2.5861350624566599E-3</v>
      </c>
      <c r="BW189">
        <f>BW$2*EXP(- BW$1 * ($B189*_c1+$C189*_c2+$D189*_c3+'Input spectra'!$Y188))</f>
        <v>2.4903200784951083E-3</v>
      </c>
      <c r="BX189">
        <f>BX$2*EXP(- BX$1 * ($B189*_c1+$C189*_c2+$D189*_c3+'Input spectra'!$Y188))</f>
        <v>2.3996755279133732E-3</v>
      </c>
      <c r="BY189">
        <f>BY$2*EXP(- BY$1 * ($B189*_c1+$C189*_c2+$D189*_c3+'Input spectra'!$Y188))</f>
        <v>2.313816789289012E-3</v>
      </c>
      <c r="BZ189">
        <f>BZ$2*EXP(- BZ$1 * ($B189*_c1+$C189*_c2+$D189*_c3+'Input spectra'!$Y188))</f>
        <v>2.2323969115006482E-3</v>
      </c>
      <c r="CA189">
        <f>CA$2*EXP(- CA$1 * ($B189*_c1+$C189*_c2+$D189*_c3+'Input spectra'!$Y188))</f>
        <v>2.1551019415236277E-3</v>
      </c>
      <c r="CB189">
        <f>CB$2*EXP(- CB$1 * ($B189*_c1+$C189*_c2+$D189*_c3+'Input spectra'!$Y188))</f>
        <v>2.0816469606684202E-3</v>
      </c>
      <c r="CC189">
        <f>CC$2*EXP(- CC$1 * ($B189*_c1+$C189*_c2+$D189*_c3+'Input spectra'!$Y188))</f>
        <v>2.0117727020660357E-3</v>
      </c>
      <c r="CD189">
        <f>CD$2*EXP(- CD$1 * ($B189*_c1+$C189*_c2+$D189*_c3+'Input spectra'!$Y188))</f>
        <v>1.9452426485060926E-3</v>
      </c>
      <c r="CE189">
        <f>CE$2*EXP(- CE$1 * ($B189*_c1+$C189*_c2+$D189*_c3+'Input spectra'!$Y188))</f>
        <v>1.8818405299130506E-3</v>
      </c>
      <c r="CF189">
        <f>CF$2*EXP(- CF$1 * ($B189*_c1+$C189*_c2+$D189*_c3+'Input spectra'!$Y188))</f>
        <v>1.8213681553790298E-3</v>
      </c>
      <c r="CG189">
        <f>CG$2*EXP(- CG$1 * ($B189*_c1+$C189*_c2+$D189*_c3+'Input spectra'!$Y188))</f>
        <v>1.7636435268908199E-3</v>
      </c>
      <c r="CH189">
        <f>CH$2*EXP(- CH$1 * ($B189*_c1+$C189*_c2+$D189*_c3+'Input spectra'!$Y188))</f>
        <v>1.7084991915196311E-3</v>
      </c>
      <c r="CI189">
        <f>CI$2*EXP(- CI$1 * ($B189*_c1+$C189*_c2+$D189*_c3+'Input spectra'!$Y188))</f>
        <v>1.6557807964924026E-3</v>
      </c>
      <c r="CJ189">
        <f>CJ$2*EXP(- CJ$1 * ($B189*_c1+$C189*_c2+$D189*_c3+'Input spectra'!$Y188))</f>
        <v>1.6053458176847973E-3</v>
      </c>
      <c r="CK189">
        <f>CK$2*EXP(- CK$1 * ($B189*_c1+$C189*_c2+$D189*_c3+'Input spectra'!$Y188))</f>
        <v>1.5570624370075867E-3</v>
      </c>
      <c r="CL189">
        <f>CL$2*EXP(- CL$1 * ($B189*_c1+$C189*_c2+$D189*_c3+'Input spectra'!$Y188))</f>
        <v>1.5108085481567001E-3</v>
      </c>
      <c r="CM189">
        <f>CM$2*EXP(- CM$1 * ($B189*_c1+$C189*_c2+$D189*_c3+'Input spectra'!$Y188))</f>
        <v>1.4664708734589728E-3</v>
      </c>
      <c r="CN189">
        <f>CN$2*EXP(- CN$1 * ($B189*_c1+$C189*_c2+$D189*_c3+'Input spectra'!$Y188))</f>
        <v>1.4239441772214919E-3</v>
      </c>
      <c r="CO189">
        <f>CO$2*EXP(- CO$1 * ($B189*_c1+$C189*_c2+$D189*_c3+'Input spectra'!$Y188))</f>
        <v>1.3831305631994677E-3</v>
      </c>
      <c r="CP189">
        <f>CP$2*EXP(- CP$1 * ($B189*_c1+$C189*_c2+$D189*_c3+'Input spectra'!$Y188))</f>
        <v>1.3439388456271159E-3</v>
      </c>
      <c r="CQ189">
        <f>CQ$2*EXP(- CQ$1 * ($B189*_c1+$C189*_c2+$D189*_c3+'Input spectra'!$Y188))</f>
        <v>1.3062839847800365E-3</v>
      </c>
      <c r="CR189">
        <f>CR$2*EXP(- CR$1 * ($B189*_c1+$C189*_c2+$D189*_c3+'Input spectra'!$Y188))</f>
        <v>1.2700865793127797E-3</v>
      </c>
      <c r="CS189">
        <f>CS$2*EXP(- CS$1 * ($B189*_c1+$C189*_c2+$D189*_c3+'Input spectra'!$Y188))</f>
        <v>8.1788770385101892E-4</v>
      </c>
      <c r="CT189">
        <f>CT$2*EXP(- CT$1 * ($B189*_c1+$C189*_c2+$D189*_c3+'Input spectra'!$Y188))</f>
        <v>5.3133423526984024E-4</v>
      </c>
      <c r="CU189">
        <f>CU$2*EXP(- CU$1 * ($B189*_c1+$C189*_c2+$D189*_c3+'Input spectra'!$Y188))</f>
        <v>3.6804104301135923E-4</v>
      </c>
      <c r="CV189">
        <f>CV$2*EXP(- CV$1 * ($B189*_c1+$C189*_c2+$D189*_c3+'Input spectra'!$Y188))</f>
        <v>2.5608087603172351E-4</v>
      </c>
      <c r="CW189">
        <f>CW$2*EXP(- CW$1 * ($B189*_c1+$C189*_c2+$D189*_c3+'Input spectra'!$Y188))</f>
        <v>1.7488778105228674E-4</v>
      </c>
      <c r="CX189">
        <f>CX$2*EXP(- CX$1 * ($B189*_c1+$C189*_c2+$D189*_c3+'Input spectra'!$Y188))</f>
        <v>1.1498490782969882E-4</v>
      </c>
      <c r="CY189">
        <f>CY$2*EXP(- CY$1 * ($B189*_c1+$C189*_c2+$D189*_c3+'Input spectra'!$Y188))</f>
        <v>7.1024811651715405E-5</v>
      </c>
      <c r="CZ189">
        <f>CZ$2*EXP(- CZ$1 * ($B189*_c1+$C189*_c2+$D189*_c3+'Input spectra'!$Y188))</f>
        <v>3.9613686812274101E-5</v>
      </c>
      <c r="DA189">
        <f>DA$2*EXP(- DA$1 * ($B189*_c1+$C189*_c2+$D189*_c3+'Input spectra'!$Y188))</f>
        <v>1.8423506119390199E-5</v>
      </c>
      <c r="DB189">
        <f>DB$2*EXP(- DB$1 * ($B189*_c1+$C189*_c2+$D189*_c3+'Input spectra'!$Y188))</f>
        <v>5.7663180555826453E-6</v>
      </c>
      <c r="DC189">
        <f>DC$2*EXP(- DC$1 * ($B189*_c1+$C189*_c2+$D189*_c3+'Input spectra'!$Y188))</f>
        <v>3.6635495019990481E-7</v>
      </c>
      <c r="DD189">
        <f>DD$2*EXP(- DD$1 * ($B189*_c1+$C189*_c2+$D189*_c3+'Input spectra'!$Y188))</f>
        <v>0</v>
      </c>
      <c r="DE189">
        <f>DE$2*EXP(- DE$1 * ($B189*_c1+$C189*_c2+$D189*_c3+'Input spectra'!$Y188))</f>
        <v>0</v>
      </c>
      <c r="DF189">
        <f>DF$2*EXP(- DF$1 * ($B189*_c1+$C189*_c2+$D189*_c3+'Input spectra'!$Y188))</f>
        <v>0</v>
      </c>
      <c r="DG189">
        <f>DG$2*EXP(- DG$1 * ($B189*_c1+$C189*_c2+$D189*_c3+'Input spectra'!$Y188))</f>
        <v>0</v>
      </c>
      <c r="DH189">
        <f>DH$2*EXP(- DH$1 * ($B189*_c1+$C189*_c2+$D189*_c3+'Input spectra'!$Y188))</f>
        <v>0</v>
      </c>
      <c r="DI189">
        <f>DI$2*EXP(- DI$1 * ($B189*_c1+$C189*_c2+$D189*_c3+'Input spectra'!$Y188))</f>
        <v>0</v>
      </c>
      <c r="DJ189">
        <f>DJ$2*EXP(- DJ$1 * ($B189*_c1+$C189*_c2+$D189*_c3+'Input spectra'!$Y188))</f>
        <v>0</v>
      </c>
      <c r="DK189">
        <f>DK$2*EXP(- DK$1 * ($B189*_c1+$C189*_c2+$D189*_c3+'Input spectra'!$Y188))</f>
        <v>0</v>
      </c>
      <c r="DL189">
        <f>DL$2*EXP(- DL$1 * ($B189*_c1+$C189*_c2+$D189*_c3+'Input spectra'!$Y188))</f>
        <v>0</v>
      </c>
      <c r="DM189">
        <f>DM$2*EXP(- DM$1 * ($B189*_c1+$C189*_c2+$D189*_c3+'Input spectra'!$Y188))</f>
        <v>0</v>
      </c>
      <c r="DN189">
        <f>DN$2*EXP(- DN$1 * ($B189*_c1+$C189*_c2+$D189*_c3+'Input spectra'!$Y188))</f>
        <v>0</v>
      </c>
      <c r="DO189">
        <f>DO$2*EXP(- DO$1 * ($B189*_c1+$C189*_c2+$D189*_c3+'Input spectra'!$Y188))</f>
        <v>0</v>
      </c>
      <c r="DP189">
        <f>DP$2*EXP(- DP$1 * ($B189*_c1+$C189*_c2+$D189*_c3+'Input spectra'!$Y188))</f>
        <v>0</v>
      </c>
      <c r="DQ189">
        <f>DQ$2*EXP(- DQ$1 * ($B189*_c1+$C189*_c2+$D189*_c3+'Input spectra'!$Y188))</f>
        <v>0</v>
      </c>
      <c r="DR189">
        <f>DR$2*EXP(- DR$1 * ($B189*_c1+$C189*_c2+$D189*_c3+'Input spectra'!$Y188))</f>
        <v>0</v>
      </c>
      <c r="DS189">
        <f>DS$2*EXP(- DS$1 * ($B189*_c1+$C189*_c2+$D189*_c3+'Input spectra'!$Y188))</f>
        <v>0</v>
      </c>
      <c r="DT189">
        <f>DT$2*EXP(- DT$1 * ($B189*_c1+$C189*_c2+$D189*_c3+'Input spectra'!$Y188))</f>
        <v>0</v>
      </c>
      <c r="DU189">
        <f>DU$2*EXP(- DU$1 * ($B189*_c1+$C189*_c2+$D189*_c3+'Input spectra'!$Y188))</f>
        <v>0</v>
      </c>
      <c r="DV189">
        <f>DV$2*EXP(- DV$1 * ($B189*_c1+$C189*_c2+$D189*_c3+'Input spectra'!$Y188))</f>
        <v>0</v>
      </c>
      <c r="DW189">
        <f>DW$2*EXP(- DW$1 * ($B189*_c1+$C189*_c2+$D189*_c3+'Input spectra'!$Y188))</f>
        <v>0</v>
      </c>
      <c r="DX189">
        <f>DX$2*EXP(- DX$1 * ($B189*_c1+$C189*_c2+$D189*_c3+'Input spectra'!$Y188))</f>
        <v>0</v>
      </c>
      <c r="DY189">
        <f>DY$2*EXP(- DY$1 * ($B189*_c1+$C189*_c2+$D189*_c3+'Input spectra'!$Y188))</f>
        <v>0</v>
      </c>
      <c r="DZ189">
        <f>DZ$2*EXP(- DZ$1 * ($B189*_c1+$C189*_c2+$D189*_c3+'Input spectra'!$Y188))</f>
        <v>0</v>
      </c>
      <c r="EA189">
        <f>EA$2*EXP(- EA$1 * ($B189*_c1+$C189*_c2+$D189*_c3+'Input spectra'!$Y188))</f>
        <v>0</v>
      </c>
      <c r="EB189">
        <f>EB$2*EXP(- EB$1 * ($B189*_c1+$C189*_c2+$D189*_c3+'Input spectra'!$Y188))</f>
        <v>0</v>
      </c>
      <c r="EC189">
        <f>EC$2*EXP(- EC$1 * ($B189*_c1+$C189*_c2+$D189*_c3+'Input spectra'!$Y188))</f>
        <v>0</v>
      </c>
      <c r="ED189">
        <f>ED$2*EXP(- ED$1 * ($B189*_c1+$C189*_c2+$D189*_c3+'Input spectra'!$Y188))</f>
        <v>0</v>
      </c>
      <c r="EE189">
        <f>EE$2*EXP(- EE$1 * ($B189*_c1+$C189*_c2+$D189*_c3+'Input spectra'!$Y188))</f>
        <v>0</v>
      </c>
      <c r="EF189">
        <f>EF$2*EXP(- EF$1 * ($B189*_c1+$C189*_c2+$D189*_c3+'Input spectra'!$Y188))</f>
        <v>0</v>
      </c>
      <c r="EG189">
        <f>EG$2*EXP(- EG$1 * ($B189*_c1+$C189*_c2+$D189*_c3+'Input spectra'!$Y188))</f>
        <v>0</v>
      </c>
      <c r="EH189">
        <f>EH$2*EXP(- EH$1 * ($B189*_c1+$C189*_c2+$D189*_c3+'Input spectra'!$Y188))</f>
        <v>0</v>
      </c>
      <c r="EI189">
        <f>EI$2*EXP(- EI$1 * ($B189*_c1+$C189*_c2+$D189*_c3+'Input spectra'!$Y188))</f>
        <v>0</v>
      </c>
      <c r="EJ189">
        <f>EJ$2*EXP(- EJ$1 * ($B189*_c1+$C189*_c2+$D189*_c3+'Input spectra'!$Y188))</f>
        <v>0</v>
      </c>
      <c r="EK189">
        <f>EK$2*EXP(- EK$1 * ($B189*_c1+$C189*_c2+$D189*_c3+'Input spectra'!$Y188))</f>
        <v>0</v>
      </c>
      <c r="EL189">
        <f>EL$2*EXP(- EL$1 * ($B189*_c1+$C189*_c2+$D189*_c3+'Input spectra'!$Y188))</f>
        <v>0</v>
      </c>
      <c r="EM189">
        <f>EM$2*EXP(- EM$1 * ($B189*_c1+$C189*_c2+$D189*_c3+'Input spectra'!$Y188))</f>
        <v>0</v>
      </c>
      <c r="EN189">
        <f>EN$2*EXP(- EN$1 * ($B189*_c1+$C189*_c2+$D189*_c3+'Input spectra'!$Y188))</f>
        <v>0</v>
      </c>
      <c r="EO189">
        <f>EO$2*EXP(- EO$1 * ($B189*_c1+$C189*_c2+$D189*_c3+'Input spectra'!$Y188))</f>
        <v>0</v>
      </c>
      <c r="EP189">
        <f>EP$2*EXP(- EP$1 * ($B189*_c1+$C189*_c2+$D189*_c3+'Input spectra'!$Y188))</f>
        <v>0</v>
      </c>
      <c r="EQ189">
        <f>EQ$2*EXP(- EQ$1 * ($B189*_c1+$C189*_c2+$D189*_c3+'Input spectra'!$Y188))</f>
        <v>0</v>
      </c>
      <c r="ER189">
        <f>ER$2*EXP(- ER$1 * ($B189*_c1+$C189*_c2+$D189*_c3+'Input spectra'!$Y188))</f>
        <v>0</v>
      </c>
      <c r="ES189">
        <f>ES$2*EXP(- ES$1 * ($B189*_c1+$C189*_c2+$D189*_c3+'Input spectra'!$Y188))</f>
        <v>0</v>
      </c>
      <c r="ET189">
        <f>ET$2*EXP(- ET$1 * ($B189*_c1+$C189*_c2+$D189*_c3+'Input spectra'!$Y188))</f>
        <v>0</v>
      </c>
      <c r="EU189">
        <f>EU$2*EXP(- EU$1 * ($B189*_c1+$C189*_c2+$D189*_c3+'Input spectra'!$Y188))</f>
        <v>0</v>
      </c>
      <c r="EV189">
        <f>EV$2*EXP(- EV$1 * ($B189*_c1+$C189*_c2+$D189*_c3+'Input spectra'!$Y188))</f>
        <v>0</v>
      </c>
      <c r="EW189">
        <f>EW$2*EXP(- EW$1 * ($B189*_c1+$C189*_c2+$D189*_c3+'Input spectra'!$Y188))</f>
        <v>0</v>
      </c>
      <c r="EX189">
        <f>EX$2*EXP(- EX$1 * ($B189*_c1+$C189*_c2+$D189*_c3+'Input spectra'!$Y188))</f>
        <v>0</v>
      </c>
      <c r="EY189">
        <f>EY$2*EXP(- EY$1 * ($B189*_c1+$C189*_c2+$D189*_c3+'Input spectra'!$Y188))</f>
        <v>0</v>
      </c>
      <c r="FA189">
        <f t="shared" si="2"/>
        <v>0.8860897438202896</v>
      </c>
      <c r="FD189">
        <f>(1-EXP(-($B189*_c1+$C189*_c2+$D189*_c3+'Input spectra'!$Y188)*_t))/2</f>
        <v>1.0494736134993798E-2</v>
      </c>
      <c r="FE189">
        <f>LN(1-FD189)/(-($B189*_c1+$C189*_c2+$D189*_c3+'Input spectra'!$Y188))</f>
        <v>0.2486742196726783</v>
      </c>
    </row>
    <row r="190" spans="1:161" x14ac:dyDescent="0.25">
      <c r="A190">
        <v>1215</v>
      </c>
      <c r="B190">
        <f>'Input spectra'!B189</f>
        <v>0</v>
      </c>
      <c r="C190">
        <f>'Input spectra'!D189</f>
        <v>0</v>
      </c>
      <c r="D190">
        <f>'Input spectra'!F189</f>
        <v>0</v>
      </c>
      <c r="E190">
        <f>E$2*EXP(- E$1 * ($B190*_c1+$C190*_c2+$D190*_c3+'Input spectra'!$Y189))</f>
        <v>2.0653927966864227E-2</v>
      </c>
      <c r="F190">
        <f>F$2*EXP(- F$1 * ($B190*_c1+$C190*_c2+$D190*_c3+'Input spectra'!$Y189))</f>
        <v>2.0416818306422398E-2</v>
      </c>
      <c r="G190">
        <f>G$2*EXP(- G$1 * ($B190*_c1+$C190*_c2+$D190*_c3+'Input spectra'!$Y189))</f>
        <v>2.0181344543844619E-2</v>
      </c>
      <c r="H190">
        <f>H$2*EXP(- H$1 * ($B190*_c1+$C190*_c2+$D190*_c3+'Input spectra'!$Y189))</f>
        <v>1.9947497084090954E-2</v>
      </c>
      <c r="I190">
        <f>I$2*EXP(- I$1 * ($B190*_c1+$C190*_c2+$D190*_c3+'Input spectra'!$Y189))</f>
        <v>1.9715266384015762E-2</v>
      </c>
      <c r="J190">
        <f>J$2*EXP(- J$1 * ($B190*_c1+$C190*_c2+$D190*_c3+'Input spectra'!$Y189))</f>
        <v>1.9484642952100409E-2</v>
      </c>
      <c r="K190">
        <f>K$2*EXP(- K$1 * ($B190*_c1+$C190*_c2+$D190*_c3+'Input spectra'!$Y189))</f>
        <v>1.925561734818728E-2</v>
      </c>
      <c r="L190">
        <f>L$2*EXP(- L$1 * ($B190*_c1+$C190*_c2+$D190*_c3+'Input spectra'!$Y189))</f>
        <v>1.9028180183215133E-2</v>
      </c>
      <c r="M190">
        <f>M$2*EXP(- M$1 * ($B190*_c1+$C190*_c2+$D190*_c3+'Input spectra'!$Y189))</f>
        <v>1.8802322118955786E-2</v>
      </c>
      <c r="N190">
        <f>N$2*EXP(- N$1 * ($B190*_c1+$C190*_c2+$D190*_c3+'Input spectra'!$Y189))</f>
        <v>1.8578033867752083E-2</v>
      </c>
      <c r="O190">
        <f>O$2*EXP(- O$1 * ($B190*_c1+$C190*_c2+$D190*_c3+'Input spectra'!$Y189))</f>
        <v>1.8355306192257212E-2</v>
      </c>
      <c r="P190">
        <f>P$2*EXP(- P$1 * ($B190*_c1+$C190*_c2+$D190*_c3+'Input spectra'!$Y189))</f>
        <v>1.8134129905175267E-2</v>
      </c>
      <c r="Q190">
        <f>Q$2*EXP(- Q$1 * ($B190*_c1+$C190*_c2+$D190*_c3+'Input spectra'!$Y189))</f>
        <v>1.791449586900316E-2</v>
      </c>
      <c r="R190">
        <f>R$2*EXP(- R$1 * ($B190*_c1+$C190*_c2+$D190*_c3+'Input spectra'!$Y189))</f>
        <v>1.7696394995773808E-2</v>
      </c>
      <c r="S190">
        <f>S$2*EXP(- S$1 * ($B190*_c1+$C190*_c2+$D190*_c3+'Input spectra'!$Y189))</f>
        <v>1.747981824680055E-2</v>
      </c>
      <c r="T190">
        <f>T$2*EXP(- T$1 * ($B190*_c1+$C190*_c2+$D190*_c3+'Input spectra'!$Y189))</f>
        <v>1.7264756632422915E-2</v>
      </c>
      <c r="U190">
        <f>U$2*EXP(- U$1 * ($B190*_c1+$C190*_c2+$D190*_c3+'Input spectra'!$Y189))</f>
        <v>1.7051201211753617E-2</v>
      </c>
      <c r="V190">
        <f>V$2*EXP(- V$1 * ($B190*_c1+$C190*_c2+$D190*_c3+'Input spectra'!$Y189))</f>
        <v>1.6839143092426803E-2</v>
      </c>
      <c r="W190">
        <f>W$2*EXP(- W$1 * ($B190*_c1+$C190*_c2+$D190*_c3+'Input spectra'!$Y189))</f>
        <v>1.6628573430347602E-2</v>
      </c>
      <c r="X190">
        <f>X$2*EXP(- X$1 * ($B190*_c1+$C190*_c2+$D190*_c3+'Input spectra'!$Y189))</f>
        <v>1.6419483429442879E-2</v>
      </c>
      <c r="Y190">
        <f>Y$2*EXP(- Y$1 * ($B190*_c1+$C190*_c2+$D190*_c3+'Input spectra'!$Y189))</f>
        <v>1.6211864341413258E-2</v>
      </c>
      <c r="Z190">
        <f>Z$2*EXP(- Z$1 * ($B190*_c1+$C190*_c2+$D190*_c3+'Input spectra'!$Y189))</f>
        <v>1.6005707465486376E-2</v>
      </c>
      <c r="AA190">
        <f>AA$2*EXP(- AA$1 * ($B190*_c1+$C190*_c2+$D190*_c3+'Input spectra'!$Y189))</f>
        <v>1.5801004148171378E-2</v>
      </c>
      <c r="AB190">
        <f>AB$2*EXP(- AB$1 * ($B190*_c1+$C190*_c2+$D190*_c3+'Input spectra'!$Y189))</f>
        <v>1.559774578301462E-2</v>
      </c>
      <c r="AC190">
        <f>AC$2*EXP(- AC$1 * ($B190*_c1+$C190*_c2+$D190*_c3+'Input spectra'!$Y189))</f>
        <v>1.5395923810356614E-2</v>
      </c>
      <c r="AD190">
        <f>AD$2*EXP(- AD$1 * ($B190*_c1+$C190*_c2+$D190*_c3+'Input spectra'!$Y189))</f>
        <v>1.519552971709018E-2</v>
      </c>
      <c r="AE190">
        <f>AE$2*EXP(- AE$1 * ($B190*_c1+$C190*_c2+$D190*_c3+'Input spectra'!$Y189))</f>
        <v>1.4996555036419791E-2</v>
      </c>
      <c r="AF190">
        <f>AF$2*EXP(- AF$1 * ($B190*_c1+$C190*_c2+$D190*_c3+'Input spectra'!$Y189))</f>
        <v>1.4798991347622152E-2</v>
      </c>
      <c r="AG190">
        <f>AG$2*EXP(- AG$1 * ($B190*_c1+$C190*_c2+$D190*_c3+'Input spectra'!$Y189))</f>
        <v>1.460283027580795E-2</v>
      </c>
      <c r="AH190">
        <f>AH$2*EXP(- AH$1 * ($B190*_c1+$C190*_c2+$D190*_c3+'Input spectra'!$Y189))</f>
        <v>1.4408063491684789E-2</v>
      </c>
      <c r="AI190">
        <f>AI$2*EXP(- AI$1 * ($B190*_c1+$C190*_c2+$D190*_c3+'Input spectra'!$Y189))</f>
        <v>1.4214682711321352E-2</v>
      </c>
      <c r="AJ190">
        <f>AJ$2*EXP(- AJ$1 * ($B190*_c1+$C190*_c2+$D190*_c3+'Input spectra'!$Y189))</f>
        <v>1.40226796959127E-2</v>
      </c>
      <c r="AK190">
        <f>AK$2*EXP(- AK$1 * ($B190*_c1+$C190*_c2+$D190*_c3+'Input spectra'!$Y189))</f>
        <v>1.3832046251546756E-2</v>
      </c>
      <c r="AL190">
        <f>AL$2*EXP(- AL$1 * ($B190*_c1+$C190*_c2+$D190*_c3+'Input spectra'!$Y189))</f>
        <v>1.3642774228971961E-2</v>
      </c>
      <c r="AM190">
        <f>AM$2*EXP(- AM$1 * ($B190*_c1+$C190*_c2+$D190*_c3+'Input spectra'!$Y189))</f>
        <v>1.3454855523366106E-2</v>
      </c>
      <c r="AN190">
        <f>AN$2*EXP(- AN$1 * ($B190*_c1+$C190*_c2+$D190*_c3+'Input spectra'!$Y189))</f>
        <v>1.326828207410629E-2</v>
      </c>
      <c r="AO190">
        <f>AO$2*EXP(- AO$1 * ($B190*_c1+$C190*_c2+$D190*_c3+'Input spectra'!$Y189))</f>
        <v>1.3083045864540043E-2</v>
      </c>
      <c r="AP190">
        <f>AP$2*EXP(- AP$1 * ($B190*_c1+$C190*_c2+$D190*_c3+'Input spectra'!$Y189))</f>
        <v>1.2899138921757621E-2</v>
      </c>
      <c r="AQ190">
        <f>AQ$2*EXP(- AQ$1 * ($B190*_c1+$C190*_c2+$D190*_c3+'Input spectra'!$Y189))</f>
        <v>1.2716553316365389E-2</v>
      </c>
      <c r="AR190">
        <f>AR$2*EXP(- AR$1 * ($B190*_c1+$C190*_c2+$D190*_c3+'Input spectra'!$Y189))</f>
        <v>1.2535281162260372E-2</v>
      </c>
      <c r="AS190">
        <f>AS$2*EXP(- AS$1 * ($B190*_c1+$C190*_c2+$D190*_c3+'Input spectra'!$Y189))</f>
        <v>1.2355314616405939E-2</v>
      </c>
      <c r="AT190">
        <f>AT$2*EXP(- AT$1 * ($B190*_c1+$C190*_c2+$D190*_c3+'Input spectra'!$Y189))</f>
        <v>1.2176645878608595E-2</v>
      </c>
      <c r="AU190">
        <f>AU$2*EXP(- AU$1 * ($B190*_c1+$C190*_c2+$D190*_c3+'Input spectra'!$Y189))</f>
        <v>1.1999267191295872E-2</v>
      </c>
      <c r="AV190">
        <f>AV$2*EXP(- AV$1 * ($B190*_c1+$C190*_c2+$D190*_c3+'Input spectra'!$Y189))</f>
        <v>1.1823170839295398E-2</v>
      </c>
      <c r="AW190">
        <f>AW$2*EXP(- AW$1 * ($B190*_c1+$C190*_c2+$D190*_c3+'Input spectra'!$Y189))</f>
        <v>1.1648349149614984E-2</v>
      </c>
      <c r="AX190">
        <f>AX$2*EXP(- AX$1 * ($B190*_c1+$C190*_c2+$D190*_c3+'Input spectra'!$Y189))</f>
        <v>1.1474794491223895E-2</v>
      </c>
      <c r="AY190">
        <f>AY$2*EXP(- AY$1 * ($B190*_c1+$C190*_c2+$D190*_c3+'Input spectra'!$Y189))</f>
        <v>1.020272799321797E-2</v>
      </c>
      <c r="AZ190">
        <f>AZ$2*EXP(- AZ$1 * ($B190*_c1+$C190*_c2+$D190*_c3+'Input spectra'!$Y189))</f>
        <v>8.7200281569615786E-3</v>
      </c>
      <c r="BA190">
        <f>BA$2*EXP(- BA$1 * ($B190*_c1+$C190*_c2+$D190*_c3+'Input spectra'!$Y189))</f>
        <v>7.8515341008565179E-3</v>
      </c>
      <c r="BB190">
        <f>BB$2*EXP(- BB$1 * ($B190*_c1+$C190*_c2+$D190*_c3+'Input spectra'!$Y189))</f>
        <v>7.1938759162659327E-3</v>
      </c>
      <c r="BC190">
        <f>BC$2*EXP(- BC$1 * ($B190*_c1+$C190*_c2+$D190*_c3+'Input spectra'!$Y189))</f>
        <v>6.6565990290516812E-3</v>
      </c>
      <c r="BD190">
        <f>BD$2*EXP(- BD$1 * ($B190*_c1+$C190*_c2+$D190*_c3+'Input spectra'!$Y189))</f>
        <v>6.2005088436613209E-3</v>
      </c>
      <c r="BE190">
        <f>BE$2*EXP(- BE$1 * ($B190*_c1+$C190*_c2+$D190*_c3+'Input spectra'!$Y189))</f>
        <v>5.804136544175019E-3</v>
      </c>
      <c r="BF190">
        <f>BF$2*EXP(- BF$1 * ($B190*_c1+$C190*_c2+$D190*_c3+'Input spectra'!$Y189))</f>
        <v>5.4541028565934686E-3</v>
      </c>
      <c r="BG190">
        <f>BG$2*EXP(- BG$1 * ($B190*_c1+$C190*_c2+$D190*_c3+'Input spectra'!$Y189))</f>
        <v>5.1413516109669382E-3</v>
      </c>
      <c r="BH190">
        <f>BH$2*EXP(- BH$1 * ($B190*_c1+$C190*_c2+$D190*_c3+'Input spectra'!$Y189))</f>
        <v>4.8593898290246818E-3</v>
      </c>
      <c r="BI190">
        <f>BI$2*EXP(- BI$1 * ($B190*_c1+$C190*_c2+$D190*_c3+'Input spectra'!$Y189))</f>
        <v>4.6033610620554504E-3</v>
      </c>
      <c r="BJ190">
        <f>BJ$2*EXP(- BJ$1 * ($B190*_c1+$C190*_c2+$D190*_c3+'Input spectra'!$Y189))</f>
        <v>4.3695134549834782E-3</v>
      </c>
      <c r="BK190">
        <f>BK$2*EXP(- BK$1 * ($B190*_c1+$C190*_c2+$D190*_c3+'Input spectra'!$Y189))</f>
        <v>4.1548736713506442E-3</v>
      </c>
      <c r="BL190">
        <f>BL$2*EXP(- BL$1 * ($B190*_c1+$C190*_c2+$D190*_c3+'Input spectra'!$Y189))</f>
        <v>3.9570363962503421E-3</v>
      </c>
      <c r="BM190">
        <f>BM$2*EXP(- BM$1 * ($B190*_c1+$C190*_c2+$D190*_c3+'Input spectra'!$Y189))</f>
        <v>3.7740226414235516E-3</v>
      </c>
      <c r="BN190">
        <f>BN$2*EXP(- BN$1 * ($B190*_c1+$C190*_c2+$D190*_c3+'Input spectra'!$Y189))</f>
        <v>3.604181008881018E-3</v>
      </c>
      <c r="BO190">
        <f>BO$2*EXP(- BO$1 * ($B190*_c1+$C190*_c2+$D190*_c3+'Input spectra'!$Y189))</f>
        <v>3.4461168624840368E-3</v>
      </c>
      <c r="BP190">
        <f>BP$2*EXP(- BP$1 * ($B190*_c1+$C190*_c2+$D190*_c3+'Input spectra'!$Y189))</f>
        <v>3.2986402482616255E-3</v>
      </c>
      <c r="BQ190">
        <f>BQ$2*EXP(- BQ$1 * ($B190*_c1+$C190*_c2+$D190*_c3+'Input spectra'!$Y189))</f>
        <v>3.160726777355136E-3</v>
      </c>
      <c r="BR190">
        <f>BR$2*EXP(- BR$1 * ($B190*_c1+$C190*_c2+$D190*_c3+'Input spectra'!$Y189))</f>
        <v>3.03148769699061E-3</v>
      </c>
      <c r="BS190">
        <f>BS$2*EXP(- BS$1 * ($B190*_c1+$C190*_c2+$D190*_c3+'Input spectra'!$Y189))</f>
        <v>2.9101466172940919E-3</v>
      </c>
      <c r="BT190">
        <f>BT$2*EXP(- BT$1 * ($B190*_c1+$C190*_c2+$D190*_c3+'Input spectra'!$Y189))</f>
        <v>2.796021153025771E-3</v>
      </c>
      <c r="BU190">
        <f>BU$2*EXP(- BU$1 * ($B190*_c1+$C190*_c2+$D190*_c3+'Input spectra'!$Y189))</f>
        <v>2.6885082570245653E-3</v>
      </c>
      <c r="BV190">
        <f>BV$2*EXP(- BV$1 * ($B190*_c1+$C190*_c2+$D190*_c3+'Input spectra'!$Y189))</f>
        <v>2.5870723691041285E-3</v>
      </c>
      <c r="BW190">
        <f>BW$2*EXP(- BW$1 * ($B190*_c1+$C190*_c2+$D190*_c3+'Input spectra'!$Y189))</f>
        <v>2.4912357416826208E-3</v>
      </c>
      <c r="BX190">
        <f>BX$2*EXP(- BX$1 * ($B190*_c1+$C190*_c2+$D190*_c3+'Input spectra'!$Y189))</f>
        <v>2.4005704692250424E-3</v>
      </c>
      <c r="BY190">
        <f>BY$2*EXP(- BY$1 * ($B190*_c1+$C190*_c2+$D190*_c3+'Input spectra'!$Y189))</f>
        <v>2.3146918663304204E-3</v>
      </c>
      <c r="BZ190">
        <f>BZ$2*EXP(- BZ$1 * ($B190*_c1+$C190*_c2+$D190*_c3+'Input spectra'!$Y189))</f>
        <v>2.2332529242615907E-3</v>
      </c>
      <c r="CA190">
        <f>CA$2*EXP(- CA$1 * ($B190*_c1+$C190*_c2+$D190*_c3+'Input spectra'!$Y189))</f>
        <v>2.1559396379141967E-3</v>
      </c>
      <c r="CB190">
        <f>CB$2*EXP(- CB$1 * ($B190*_c1+$C190*_c2+$D190*_c3+'Input spectra'!$Y189))</f>
        <v>2.0824670413602648E-3</v>
      </c>
      <c r="CC190">
        <f>CC$2*EXP(- CC$1 * ($B190*_c1+$C190*_c2+$D190*_c3+'Input spectra'!$Y189))</f>
        <v>2.0125758247459039E-3</v>
      </c>
      <c r="CD190">
        <f>CD$2*EXP(- CD$1 * ($B190*_c1+$C190*_c2+$D190*_c3+'Input spectra'!$Y189))</f>
        <v>1.9460294316293223E-3</v>
      </c>
      <c r="CE190">
        <f>CE$2*EXP(- CE$1 * ($B190*_c1+$C190*_c2+$D190*_c3+'Input spectra'!$Y189))</f>
        <v>1.8826115560292775E-3</v>
      </c>
      <c r="CF190">
        <f>CF$2*EXP(- CF$1 * ($B190*_c1+$C190*_c2+$D190*_c3+'Input spectra'!$Y189))</f>
        <v>1.8221239740900631E-3</v>
      </c>
      <c r="CG190">
        <f>CG$2*EXP(- CG$1 * ($B190*_c1+$C190*_c2+$D190*_c3+'Input spectra'!$Y189))</f>
        <v>1.7643846574907302E-3</v>
      </c>
      <c r="CH190">
        <f>CH$2*EXP(- CH$1 * ($B190*_c1+$C190*_c2+$D190*_c3+'Input spectra'!$Y189))</f>
        <v>1.7092261253590518E-3</v>
      </c>
      <c r="CI190">
        <f>CI$2*EXP(- CI$1 * ($B190*_c1+$C190*_c2+$D190*_c3+'Input spectra'!$Y189))</f>
        <v>1.6564939991025034E-3</v>
      </c>
      <c r="CJ190">
        <f>CJ$2*EXP(- CJ$1 * ($B190*_c1+$C190*_c2+$D190*_c3+'Input spectra'!$Y189))</f>
        <v>1.606045730690986E-3</v>
      </c>
      <c r="CK190">
        <f>CK$2*EXP(- CK$1 * ($B190*_c1+$C190*_c2+$D190*_c3+'Input spectra'!$Y189))</f>
        <v>1.5577494798585648E-3</v>
      </c>
      <c r="CL190">
        <f>CL$2*EXP(- CL$1 * ($B190*_c1+$C190*_c2+$D190*_c3+'Input spectra'!$Y189))</f>
        <v>1.511483119690801E-3</v>
      </c>
      <c r="CM190">
        <f>CM$2*EXP(- CM$1 * ($B190*_c1+$C190*_c2+$D190*_c3+'Input spectra'!$Y189))</f>
        <v>1.4671333533266308E-3</v>
      </c>
      <c r="CN190">
        <f>CN$2*EXP(- CN$1 * ($B190*_c1+$C190*_c2+$D190*_c3+'Input spectra'!$Y189))</f>
        <v>1.4245949271801087E-3</v>
      </c>
      <c r="CO190">
        <f>CO$2*EXP(- CO$1 * ($B190*_c1+$C190*_c2+$D190*_c3+'Input spectra'!$Y189))</f>
        <v>1.3837699282947598E-3</v>
      </c>
      <c r="CP190">
        <f>CP$2*EXP(- CP$1 * ($B190*_c1+$C190*_c2+$D190*_c3+'Input spectra'!$Y189))</f>
        <v>1.3445671552732008E-3</v>
      </c>
      <c r="CQ190">
        <f>CQ$2*EXP(- CQ$1 * ($B190*_c1+$C190*_c2+$D190*_c3+'Input spectra'!$Y189))</f>
        <v>1.3069015537489324E-3</v>
      </c>
      <c r="CR190">
        <f>CR$2*EXP(- CR$1 * ($B190*_c1+$C190*_c2+$D190*_c3+'Input spectra'!$Y189))</f>
        <v>1.2706937086426685E-3</v>
      </c>
      <c r="CS190">
        <f>CS$2*EXP(- CS$1 * ($B190*_c1+$C190*_c2+$D190*_c3+'Input spectra'!$Y189))</f>
        <v>8.1828296956210696E-4</v>
      </c>
      <c r="CT190">
        <f>CT$2*EXP(- CT$1 * ($B190*_c1+$C190*_c2+$D190*_c3+'Input spectra'!$Y189))</f>
        <v>5.3159380827407844E-4</v>
      </c>
      <c r="CU190">
        <f>CU$2*EXP(- CU$1 * ($B190*_c1+$C190*_c2+$D190*_c3+'Input spectra'!$Y189))</f>
        <v>3.6822277610613593E-4</v>
      </c>
      <c r="CV190">
        <f>CV$2*EXP(- CV$1 * ($B190*_c1+$C190*_c2+$D190*_c3+'Input spectra'!$Y189))</f>
        <v>2.5620867042738999E-4</v>
      </c>
      <c r="CW190">
        <f>CW$2*EXP(- CW$1 * ($B190*_c1+$C190*_c2+$D190*_c3+'Input spectra'!$Y189))</f>
        <v>1.749759758355933E-4</v>
      </c>
      <c r="CX190">
        <f>CX$2*EXP(- CX$1 * ($B190*_c1+$C190*_c2+$D190*_c3+'Input spectra'!$Y189))</f>
        <v>1.1504349815552051E-4</v>
      </c>
      <c r="CY190">
        <f>CY$2*EXP(- CY$1 * ($B190*_c1+$C190*_c2+$D190*_c3+'Input spectra'!$Y189))</f>
        <v>7.1061375394431675E-5</v>
      </c>
      <c r="CZ190">
        <f>CZ$2*EXP(- CZ$1 * ($B190*_c1+$C190*_c2+$D190*_c3+'Input spectra'!$Y189))</f>
        <v>3.9634288181070872E-5</v>
      </c>
      <c r="DA190">
        <f>DA$2*EXP(- DA$1 * ($B190*_c1+$C190*_c2+$D190*_c3+'Input spectra'!$Y189))</f>
        <v>1.8433184195694563E-5</v>
      </c>
      <c r="DB190">
        <f>DB$2*EXP(- DB$1 * ($B190*_c1+$C190*_c2+$D190*_c3+'Input spectra'!$Y189))</f>
        <v>5.7693774668832567E-6</v>
      </c>
      <c r="DC190">
        <f>DC$2*EXP(- DC$1 * ($B190*_c1+$C190*_c2+$D190*_c3+'Input spectra'!$Y189))</f>
        <v>3.6655125064114967E-7</v>
      </c>
      <c r="DD190">
        <f>DD$2*EXP(- DD$1 * ($B190*_c1+$C190*_c2+$D190*_c3+'Input spectra'!$Y189))</f>
        <v>0</v>
      </c>
      <c r="DE190">
        <f>DE$2*EXP(- DE$1 * ($B190*_c1+$C190*_c2+$D190*_c3+'Input spectra'!$Y189))</f>
        <v>0</v>
      </c>
      <c r="DF190">
        <f>DF$2*EXP(- DF$1 * ($B190*_c1+$C190*_c2+$D190*_c3+'Input spectra'!$Y189))</f>
        <v>0</v>
      </c>
      <c r="DG190">
        <f>DG$2*EXP(- DG$1 * ($B190*_c1+$C190*_c2+$D190*_c3+'Input spectra'!$Y189))</f>
        <v>0</v>
      </c>
      <c r="DH190">
        <f>DH$2*EXP(- DH$1 * ($B190*_c1+$C190*_c2+$D190*_c3+'Input spectra'!$Y189))</f>
        <v>0</v>
      </c>
      <c r="DI190">
        <f>DI$2*EXP(- DI$1 * ($B190*_c1+$C190*_c2+$D190*_c3+'Input spectra'!$Y189))</f>
        <v>0</v>
      </c>
      <c r="DJ190">
        <f>DJ$2*EXP(- DJ$1 * ($B190*_c1+$C190*_c2+$D190*_c3+'Input spectra'!$Y189))</f>
        <v>0</v>
      </c>
      <c r="DK190">
        <f>DK$2*EXP(- DK$1 * ($B190*_c1+$C190*_c2+$D190*_c3+'Input spectra'!$Y189))</f>
        <v>0</v>
      </c>
      <c r="DL190">
        <f>DL$2*EXP(- DL$1 * ($B190*_c1+$C190*_c2+$D190*_c3+'Input spectra'!$Y189))</f>
        <v>0</v>
      </c>
      <c r="DM190">
        <f>DM$2*EXP(- DM$1 * ($B190*_c1+$C190*_c2+$D190*_c3+'Input spectra'!$Y189))</f>
        <v>0</v>
      </c>
      <c r="DN190">
        <f>DN$2*EXP(- DN$1 * ($B190*_c1+$C190*_c2+$D190*_c3+'Input spectra'!$Y189))</f>
        <v>0</v>
      </c>
      <c r="DO190">
        <f>DO$2*EXP(- DO$1 * ($B190*_c1+$C190*_c2+$D190*_c3+'Input spectra'!$Y189))</f>
        <v>0</v>
      </c>
      <c r="DP190">
        <f>DP$2*EXP(- DP$1 * ($B190*_c1+$C190*_c2+$D190*_c3+'Input spectra'!$Y189))</f>
        <v>0</v>
      </c>
      <c r="DQ190">
        <f>DQ$2*EXP(- DQ$1 * ($B190*_c1+$C190*_c2+$D190*_c3+'Input spectra'!$Y189))</f>
        <v>0</v>
      </c>
      <c r="DR190">
        <f>DR$2*EXP(- DR$1 * ($B190*_c1+$C190*_c2+$D190*_c3+'Input spectra'!$Y189))</f>
        <v>0</v>
      </c>
      <c r="DS190">
        <f>DS$2*EXP(- DS$1 * ($B190*_c1+$C190*_c2+$D190*_c3+'Input spectra'!$Y189))</f>
        <v>0</v>
      </c>
      <c r="DT190">
        <f>DT$2*EXP(- DT$1 * ($B190*_c1+$C190*_c2+$D190*_c3+'Input spectra'!$Y189))</f>
        <v>0</v>
      </c>
      <c r="DU190">
        <f>DU$2*EXP(- DU$1 * ($B190*_c1+$C190*_c2+$D190*_c3+'Input spectra'!$Y189))</f>
        <v>0</v>
      </c>
      <c r="DV190">
        <f>DV$2*EXP(- DV$1 * ($B190*_c1+$C190*_c2+$D190*_c3+'Input spectra'!$Y189))</f>
        <v>0</v>
      </c>
      <c r="DW190">
        <f>DW$2*EXP(- DW$1 * ($B190*_c1+$C190*_c2+$D190*_c3+'Input spectra'!$Y189))</f>
        <v>0</v>
      </c>
      <c r="DX190">
        <f>DX$2*EXP(- DX$1 * ($B190*_c1+$C190*_c2+$D190*_c3+'Input spectra'!$Y189))</f>
        <v>0</v>
      </c>
      <c r="DY190">
        <f>DY$2*EXP(- DY$1 * ($B190*_c1+$C190*_c2+$D190*_c3+'Input spectra'!$Y189))</f>
        <v>0</v>
      </c>
      <c r="DZ190">
        <f>DZ$2*EXP(- DZ$1 * ($B190*_c1+$C190*_c2+$D190*_c3+'Input spectra'!$Y189))</f>
        <v>0</v>
      </c>
      <c r="EA190">
        <f>EA$2*EXP(- EA$1 * ($B190*_c1+$C190*_c2+$D190*_c3+'Input spectra'!$Y189))</f>
        <v>0</v>
      </c>
      <c r="EB190">
        <f>EB$2*EXP(- EB$1 * ($B190*_c1+$C190*_c2+$D190*_c3+'Input spectra'!$Y189))</f>
        <v>0</v>
      </c>
      <c r="EC190">
        <f>EC$2*EXP(- EC$1 * ($B190*_c1+$C190*_c2+$D190*_c3+'Input spectra'!$Y189))</f>
        <v>0</v>
      </c>
      <c r="ED190">
        <f>ED$2*EXP(- ED$1 * ($B190*_c1+$C190*_c2+$D190*_c3+'Input spectra'!$Y189))</f>
        <v>0</v>
      </c>
      <c r="EE190">
        <f>EE$2*EXP(- EE$1 * ($B190*_c1+$C190*_c2+$D190*_c3+'Input spectra'!$Y189))</f>
        <v>0</v>
      </c>
      <c r="EF190">
        <f>EF$2*EXP(- EF$1 * ($B190*_c1+$C190*_c2+$D190*_c3+'Input spectra'!$Y189))</f>
        <v>0</v>
      </c>
      <c r="EG190">
        <f>EG$2*EXP(- EG$1 * ($B190*_c1+$C190*_c2+$D190*_c3+'Input spectra'!$Y189))</f>
        <v>0</v>
      </c>
      <c r="EH190">
        <f>EH$2*EXP(- EH$1 * ($B190*_c1+$C190*_c2+$D190*_c3+'Input spectra'!$Y189))</f>
        <v>0</v>
      </c>
      <c r="EI190">
        <f>EI$2*EXP(- EI$1 * ($B190*_c1+$C190*_c2+$D190*_c3+'Input spectra'!$Y189))</f>
        <v>0</v>
      </c>
      <c r="EJ190">
        <f>EJ$2*EXP(- EJ$1 * ($B190*_c1+$C190*_c2+$D190*_c3+'Input spectra'!$Y189))</f>
        <v>0</v>
      </c>
      <c r="EK190">
        <f>EK$2*EXP(- EK$1 * ($B190*_c1+$C190*_c2+$D190*_c3+'Input spectra'!$Y189))</f>
        <v>0</v>
      </c>
      <c r="EL190">
        <f>EL$2*EXP(- EL$1 * ($B190*_c1+$C190*_c2+$D190*_c3+'Input spectra'!$Y189))</f>
        <v>0</v>
      </c>
      <c r="EM190">
        <f>EM$2*EXP(- EM$1 * ($B190*_c1+$C190*_c2+$D190*_c3+'Input spectra'!$Y189))</f>
        <v>0</v>
      </c>
      <c r="EN190">
        <f>EN$2*EXP(- EN$1 * ($B190*_c1+$C190*_c2+$D190*_c3+'Input spectra'!$Y189))</f>
        <v>0</v>
      </c>
      <c r="EO190">
        <f>EO$2*EXP(- EO$1 * ($B190*_c1+$C190*_c2+$D190*_c3+'Input spectra'!$Y189))</f>
        <v>0</v>
      </c>
      <c r="EP190">
        <f>EP$2*EXP(- EP$1 * ($B190*_c1+$C190*_c2+$D190*_c3+'Input spectra'!$Y189))</f>
        <v>0</v>
      </c>
      <c r="EQ190">
        <f>EQ$2*EXP(- EQ$1 * ($B190*_c1+$C190*_c2+$D190*_c3+'Input spectra'!$Y189))</f>
        <v>0</v>
      </c>
      <c r="ER190">
        <f>ER$2*EXP(- ER$1 * ($B190*_c1+$C190*_c2+$D190*_c3+'Input spectra'!$Y189))</f>
        <v>0</v>
      </c>
      <c r="ES190">
        <f>ES$2*EXP(- ES$1 * ($B190*_c1+$C190*_c2+$D190*_c3+'Input spectra'!$Y189))</f>
        <v>0</v>
      </c>
      <c r="ET190">
        <f>ET$2*EXP(- ET$1 * ($B190*_c1+$C190*_c2+$D190*_c3+'Input spectra'!$Y189))</f>
        <v>0</v>
      </c>
      <c r="EU190">
        <f>EU$2*EXP(- EU$1 * ($B190*_c1+$C190*_c2+$D190*_c3+'Input spectra'!$Y189))</f>
        <v>0</v>
      </c>
      <c r="EV190">
        <f>EV$2*EXP(- EV$1 * ($B190*_c1+$C190*_c2+$D190*_c3+'Input spectra'!$Y189))</f>
        <v>0</v>
      </c>
      <c r="EW190">
        <f>EW$2*EXP(- EW$1 * ($B190*_c1+$C190*_c2+$D190*_c3+'Input spectra'!$Y189))</f>
        <v>0</v>
      </c>
      <c r="EX190">
        <f>EX$2*EXP(- EX$1 * ($B190*_c1+$C190*_c2+$D190*_c3+'Input spectra'!$Y189))</f>
        <v>0</v>
      </c>
      <c r="EY190">
        <f>EY$2*EXP(- EY$1 * ($B190*_c1+$C190*_c2+$D190*_c3+'Input spectra'!$Y189))</f>
        <v>0</v>
      </c>
      <c r="FA190">
        <f t="shared" si="2"/>
        <v>0.88621814887254968</v>
      </c>
      <c r="FD190">
        <f>(1-EXP(-($B190*_c1+$C190*_c2+$D190*_c3+'Input spectra'!$Y189)*_t))/2</f>
        <v>1.0481882209251059E-2</v>
      </c>
      <c r="FE190">
        <f>LN(1-FD190)/(-($B190*_c1+$C190*_c2+$D190*_c3+'Input spectra'!$Y189))</f>
        <v>0.24867586074733097</v>
      </c>
    </row>
    <row r="191" spans="1:161" x14ac:dyDescent="0.25">
      <c r="A191">
        <v>1220</v>
      </c>
      <c r="B191">
        <f>'Input spectra'!B190</f>
        <v>0</v>
      </c>
      <c r="C191">
        <f>'Input spectra'!D190</f>
        <v>0</v>
      </c>
      <c r="D191">
        <f>'Input spectra'!F190</f>
        <v>0</v>
      </c>
      <c r="E191">
        <f>E$2*EXP(- E$1 * ($B191*_c1+$C191*_c2+$D191*_c3+'Input spectra'!$Y190))</f>
        <v>2.0653927966864227E-2</v>
      </c>
      <c r="F191">
        <f>F$2*EXP(- F$1 * ($B191*_c1+$C191*_c2+$D191*_c3+'Input spectra'!$Y190))</f>
        <v>2.0416925530401097E-2</v>
      </c>
      <c r="G191">
        <f>G$2*EXP(- G$1 * ($B191*_c1+$C191*_c2+$D191*_c3+'Input spectra'!$Y190))</f>
        <v>2.0181556519061051E-2</v>
      </c>
      <c r="H191">
        <f>H$2*EXP(- H$1 * ($B191*_c1+$C191*_c2+$D191*_c3+'Input spectra'!$Y190))</f>
        <v>1.9947811363407605E-2</v>
      </c>
      <c r="I191">
        <f>I$2*EXP(- I$1 * ($B191*_c1+$C191*_c2+$D191*_c3+'Input spectra'!$Y190))</f>
        <v>1.9715680545698357E-2</v>
      </c>
      <c r="J191">
        <f>J$2*EXP(- J$1 * ($B191*_c1+$C191*_c2+$D191*_c3+'Input spectra'!$Y190))</f>
        <v>1.9485154599619071E-2</v>
      </c>
      <c r="K191">
        <f>K$2*EXP(- K$1 * ($B191*_c1+$C191*_c2+$D191*_c3+'Input spectra'!$Y190))</f>
        <v>1.9256224110019017E-2</v>
      </c>
      <c r="L191">
        <f>L$2*EXP(- L$1 * ($B191*_c1+$C191*_c2+$D191*_c3+'Input spectra'!$Y190))</f>
        <v>1.9028879712647665E-2</v>
      </c>
      <c r="M191">
        <f>M$2*EXP(- M$1 * ($B191*_c1+$C191*_c2+$D191*_c3+'Input spectra'!$Y190))</f>
        <v>1.8803112093892699E-2</v>
      </c>
      <c r="N191">
        <f>N$2*EXP(- N$1 * ($B191*_c1+$C191*_c2+$D191*_c3+'Input spectra'!$Y190))</f>
        <v>1.8578911990519316E-2</v>
      </c>
      <c r="O191">
        <f>O$2*EXP(- O$1 * ($B191*_c1+$C191*_c2+$D191*_c3+'Input spectra'!$Y190))</f>
        <v>1.8356270189410839E-2</v>
      </c>
      <c r="P191">
        <f>P$2*EXP(- P$1 * ($B191*_c1+$C191*_c2+$D191*_c3+'Input spectra'!$Y190))</f>
        <v>1.8135177527310586E-2</v>
      </c>
      <c r="Q191">
        <f>Q$2*EXP(- Q$1 * ($B191*_c1+$C191*_c2+$D191*_c3+'Input spectra'!$Y190))</f>
        <v>1.7915624890565095E-2</v>
      </c>
      <c r="R191">
        <f>R$2*EXP(- R$1 * ($B191*_c1+$C191*_c2+$D191*_c3+'Input spectra'!$Y190))</f>
        <v>1.769760321486856E-2</v>
      </c>
      <c r="S191">
        <f>S$2*EXP(- S$1 * ($B191*_c1+$C191*_c2+$D191*_c3+'Input spectra'!$Y190))</f>
        <v>1.7481103485008569E-2</v>
      </c>
      <c r="T191">
        <f>T$2*EXP(- T$1 * ($B191*_c1+$C191*_c2+$D191*_c3+'Input spectra'!$Y190))</f>
        <v>1.7266116734613129E-2</v>
      </c>
      <c r="U191">
        <f>U$2*EXP(- U$1 * ($B191*_c1+$C191*_c2+$D191*_c3+'Input spectra'!$Y190))</f>
        <v>1.7052634045898907E-2</v>
      </c>
      <c r="V191">
        <f>V$2*EXP(- V$1 * ($B191*_c1+$C191*_c2+$D191*_c3+'Input spectra'!$Y190))</f>
        <v>1.684064654942076E-2</v>
      </c>
      <c r="W191">
        <f>W$2*EXP(- W$1 * ($B191*_c1+$C191*_c2+$D191*_c3+'Input spectra'!$Y190))</f>
        <v>1.6630145423822525E-2</v>
      </c>
      <c r="X191">
        <f>X$2*EXP(- X$1 * ($B191*_c1+$C191*_c2+$D191*_c3+'Input spectra'!$Y190))</f>
        <v>1.6421121895588992E-2</v>
      </c>
      <c r="Y191">
        <f>Y$2*EXP(- Y$1 * ($B191*_c1+$C191*_c2+$D191*_c3+'Input spectra'!$Y190))</f>
        <v>1.6213567238799194E-2</v>
      </c>
      <c r="Z191">
        <f>Z$2*EXP(- Z$1 * ($B191*_c1+$C191*_c2+$D191*_c3+'Input spectra'!$Y190))</f>
        <v>1.6007472774880859E-2</v>
      </c>
      <c r="AA191">
        <f>AA$2*EXP(- AA$1 * ($B191*_c1+$C191*_c2+$D191*_c3+'Input spectra'!$Y190))</f>
        <v>1.5802829872366139E-2</v>
      </c>
      <c r="AB191">
        <f>AB$2*EXP(- AB$1 * ($B191*_c1+$C191*_c2+$D191*_c3+'Input spectra'!$Y190))</f>
        <v>1.559962994664851E-2</v>
      </c>
      <c r="AC191">
        <f>AC$2*EXP(- AC$1 * ($B191*_c1+$C191*_c2+$D191*_c3+'Input spectra'!$Y190))</f>
        <v>1.539786445974093E-2</v>
      </c>
      <c r="AD191">
        <f>AD$2*EXP(- AD$1 * ($B191*_c1+$C191*_c2+$D191*_c3+'Input spectra'!$Y190))</f>
        <v>1.5197524920035179E-2</v>
      </c>
      <c r="AE191">
        <f>AE$2*EXP(- AE$1 * ($B191*_c1+$C191*_c2+$D191*_c3+'Input spectra'!$Y190))</f>
        <v>1.4998602882062392E-2</v>
      </c>
      <c r="AF191">
        <f>AF$2*EXP(- AF$1 * ($B191*_c1+$C191*_c2+$D191*_c3+'Input spectra'!$Y190))</f>
        <v>1.4801089946254819E-2</v>
      </c>
      <c r="AG191">
        <f>AG$2*EXP(- AG$1 * ($B191*_c1+$C191*_c2+$D191*_c3+'Input spectra'!$Y190))</f>
        <v>1.4604977758708754E-2</v>
      </c>
      <c r="AH191">
        <f>AH$2*EXP(- AH$1 * ($B191*_c1+$C191*_c2+$D191*_c3+'Input spectra'!$Y190))</f>
        <v>1.4410258010948624E-2</v>
      </c>
      <c r="AI191">
        <f>AI$2*EXP(- AI$1 * ($B191*_c1+$C191*_c2+$D191*_c3+'Input spectra'!$Y190))</f>
        <v>1.4216922439692315E-2</v>
      </c>
      <c r="AJ191">
        <f>AJ$2*EXP(- AJ$1 * ($B191*_c1+$C191*_c2+$D191*_c3+'Input spectra'!$Y190))</f>
        <v>1.4024962826617618E-2</v>
      </c>
      <c r="AK191">
        <f>AK$2*EXP(- AK$1 * ($B191*_c1+$C191*_c2+$D191*_c3+'Input spectra'!$Y190))</f>
        <v>1.3834370998129869E-2</v>
      </c>
      <c r="AL191">
        <f>AL$2*EXP(- AL$1 * ($B191*_c1+$C191*_c2+$D191*_c3+'Input spectra'!$Y190))</f>
        <v>1.3645138825130725E-2</v>
      </c>
      <c r="AM191">
        <f>AM$2*EXP(- AM$1 * ($B191*_c1+$C191*_c2+$D191*_c3+'Input spectra'!$Y190))</f>
        <v>1.3457258222788131E-2</v>
      </c>
      <c r="AN191">
        <f>AN$2*EXP(- AN$1 * ($B191*_c1+$C191*_c2+$D191*_c3+'Input spectra'!$Y190))</f>
        <v>1.3270721150307408E-2</v>
      </c>
      <c r="AO191">
        <f>AO$2*EXP(- AO$1 * ($B191*_c1+$C191*_c2+$D191*_c3+'Input spectra'!$Y190))</f>
        <v>1.3085519610703483E-2</v>
      </c>
      <c r="AP191">
        <f>AP$2*EXP(- AP$1 * ($B191*_c1+$C191*_c2+$D191*_c3+'Input spectra'!$Y190))</f>
        <v>1.2901645650574289E-2</v>
      </c>
      <c r="AQ191">
        <f>AQ$2*EXP(- AQ$1 * ($B191*_c1+$C191*_c2+$D191*_c3+'Input spectra'!$Y190))</f>
        <v>1.2719091359875265E-2</v>
      </c>
      <c r="AR191">
        <f>AR$2*EXP(- AR$1 * ($B191*_c1+$C191*_c2+$D191*_c3+'Input spectra'!$Y190))</f>
        <v>1.2537848871694984E-2</v>
      </c>
      <c r="AS191">
        <f>AS$2*EXP(- AS$1 * ($B191*_c1+$C191*_c2+$D191*_c3+'Input spectra'!$Y190))</f>
        <v>1.2357910362031937E-2</v>
      </c>
      <c r="AT191">
        <f>AT$2*EXP(- AT$1 * ($B191*_c1+$C191*_c2+$D191*_c3+'Input spectra'!$Y190))</f>
        <v>1.2179268049572397E-2</v>
      </c>
      <c r="AU191">
        <f>AU$2*EXP(- AU$1 * ($B191*_c1+$C191*_c2+$D191*_c3+'Input spectra'!$Y190))</f>
        <v>1.2001914195469391E-2</v>
      </c>
      <c r="AV191">
        <f>AV$2*EXP(- AV$1 * ($B191*_c1+$C191*_c2+$D191*_c3+'Input spectra'!$Y190))</f>
        <v>1.1825841103122828E-2</v>
      </c>
      <c r="AW191">
        <f>AW$2*EXP(- AW$1 * ($B191*_c1+$C191*_c2+$D191*_c3+'Input spectra'!$Y190))</f>
        <v>1.1651041117960666E-2</v>
      </c>
      <c r="AX191">
        <f>AX$2*EXP(- AX$1 * ($B191*_c1+$C191*_c2+$D191*_c3+'Input spectra'!$Y190))</f>
        <v>1.1477506627221206E-2</v>
      </c>
      <c r="AY191">
        <f>AY$2*EXP(- AY$1 * ($B191*_c1+$C191*_c2+$D191*_c3+'Input spectra'!$Y190))</f>
        <v>1.0205193063542563E-2</v>
      </c>
      <c r="AZ191">
        <f>AZ$2*EXP(- AZ$1 * ($B191*_c1+$C191*_c2+$D191*_c3+'Input spectra'!$Y190))</f>
        <v>8.722180800198617E-3</v>
      </c>
      <c r="BA191">
        <f>BA$2*EXP(- BA$1 * ($B191*_c1+$C191*_c2+$D191*_c3+'Input spectra'!$Y190))</f>
        <v>7.8535135904044973E-3</v>
      </c>
      <c r="BB191">
        <f>BB$2*EXP(- BB$1 * ($B191*_c1+$C191*_c2+$D191*_c3+'Input spectra'!$Y190))</f>
        <v>7.1957273902646954E-3</v>
      </c>
      <c r="BC191">
        <f>BC$2*EXP(- BC$1 * ($B191*_c1+$C191*_c2+$D191*_c3+'Input spectra'!$Y190))</f>
        <v>6.6583471929080127E-3</v>
      </c>
      <c r="BD191">
        <f>BD$2*EXP(- BD$1 * ($B191*_c1+$C191*_c2+$D191*_c3+'Input spectra'!$Y190))</f>
        <v>6.2021698006373693E-3</v>
      </c>
      <c r="BE191">
        <f>BE$2*EXP(- BE$1 * ($B191*_c1+$C191*_c2+$D191*_c3+'Input spectra'!$Y190))</f>
        <v>5.8057218132242568E-3</v>
      </c>
      <c r="BF191">
        <f>BF$2*EXP(- BF$1 * ($B191*_c1+$C191*_c2+$D191*_c3+'Input spectra'!$Y190))</f>
        <v>5.4556211732275728E-3</v>
      </c>
      <c r="BG191">
        <f>BG$2*EXP(- BG$1 * ($B191*_c1+$C191*_c2+$D191*_c3+'Input spectra'!$Y190))</f>
        <v>5.1428098723077893E-3</v>
      </c>
      <c r="BH191">
        <f>BH$2*EXP(- BH$1 * ($B191*_c1+$C191*_c2+$D191*_c3+'Input spectra'!$Y190))</f>
        <v>4.8607936439881618E-3</v>
      </c>
      <c r="BI191">
        <f>BI$2*EXP(- BI$1 * ($B191*_c1+$C191*_c2+$D191*_c3+'Input spectra'!$Y190))</f>
        <v>4.6047150962896591E-3</v>
      </c>
      <c r="BJ191">
        <f>BJ$2*EXP(- BJ$1 * ($B191*_c1+$C191*_c2+$D191*_c3+'Input spectra'!$Y190))</f>
        <v>4.3708216595327561E-3</v>
      </c>
      <c r="BK191">
        <f>BK$2*EXP(- BK$1 * ($B191*_c1+$C191*_c2+$D191*_c3+'Input spectra'!$Y190))</f>
        <v>4.1561394409944177E-3</v>
      </c>
      <c r="BL191">
        <f>BL$2*EXP(- BL$1 * ($B191*_c1+$C191*_c2+$D191*_c3+'Input spectra'!$Y190))</f>
        <v>3.9582626830569683E-3</v>
      </c>
      <c r="BM191">
        <f>BM$2*EXP(- BM$1 * ($B191*_c1+$C191*_c2+$D191*_c3+'Input spectra'!$Y190))</f>
        <v>3.7752120385678278E-3</v>
      </c>
      <c r="BN191">
        <f>BN$2*EXP(- BN$1 * ($B191*_c1+$C191*_c2+$D191*_c3+'Input spectra'!$Y190))</f>
        <v>3.6053358140235138E-3</v>
      </c>
      <c r="BO191">
        <f>BO$2*EXP(- BO$1 * ($B191*_c1+$C191*_c2+$D191*_c3+'Input spectra'!$Y190))</f>
        <v>3.4472391266887298E-3</v>
      </c>
      <c r="BP191">
        <f>BP$2*EXP(- BP$1 * ($B191*_c1+$C191*_c2+$D191*_c3+'Input spectra'!$Y190))</f>
        <v>3.2997318144236225E-3</v>
      </c>
      <c r="BQ191">
        <f>BQ$2*EXP(- BQ$1 * ($B191*_c1+$C191*_c2+$D191*_c3+'Input spectra'!$Y190))</f>
        <v>3.1617893108546002E-3</v>
      </c>
      <c r="BR191">
        <f>BR$2*EXP(- BR$1 * ($B191*_c1+$C191*_c2+$D191*_c3+'Input spectra'!$Y190))</f>
        <v>3.0325227104769587E-3</v>
      </c>
      <c r="BS191">
        <f>BS$2*EXP(- BS$1 * ($B191*_c1+$C191*_c2+$D191*_c3+'Input spectra'!$Y190))</f>
        <v>2.9111554909645367E-3</v>
      </c>
      <c r="BT191">
        <f>BT$2*EXP(- BT$1 * ($B191*_c1+$C191*_c2+$D191*_c3+'Input spectra'!$Y190))</f>
        <v>2.7970051513943549E-3</v>
      </c>
      <c r="BU191">
        <f>BU$2*EXP(- BU$1 * ($B191*_c1+$C191*_c2+$D191*_c3+'Input spectra'!$Y190))</f>
        <v>2.6894685429216737E-3</v>
      </c>
      <c r="BV191">
        <f>BV$2*EXP(- BV$1 * ($B191*_c1+$C191*_c2+$D191*_c3+'Input spectra'!$Y190))</f>
        <v>2.5880100154646152E-3</v>
      </c>
      <c r="BW191">
        <f>BW$2*EXP(- BW$1 * ($B191*_c1+$C191*_c2+$D191*_c3+'Input spectra'!$Y190))</f>
        <v>2.492151741549372E-3</v>
      </c>
      <c r="BX191">
        <f>BX$2*EXP(- BX$1 * ($B191*_c1+$C191*_c2+$D191*_c3+'Input spectra'!$Y190))</f>
        <v>2.4014657442984789E-3</v>
      </c>
      <c r="BY191">
        <f>BY$2*EXP(- BY$1 * ($B191*_c1+$C191*_c2+$D191*_c3+'Input spectra'!$Y190))</f>
        <v>2.3155672743227613E-3</v>
      </c>
      <c r="BZ191">
        <f>BZ$2*EXP(- BZ$1 * ($B191*_c1+$C191*_c2+$D191*_c3+'Input spectra'!$Y190))</f>
        <v>2.2341092652606882E-3</v>
      </c>
      <c r="CA191">
        <f>CA$2*EXP(- CA$1 * ($B191*_c1+$C191*_c2+$D191*_c3+'Input spectra'!$Y190))</f>
        <v>2.1567776599205639E-3</v>
      </c>
      <c r="CB191">
        <f>CB$2*EXP(- CB$1 * ($B191*_c1+$C191*_c2+$D191*_c3+'Input spectra'!$Y190))</f>
        <v>2.0832874451291489E-3</v>
      </c>
      <c r="CC191">
        <f>CC$2*EXP(- CC$1 * ($B191*_c1+$C191*_c2+$D191*_c3+'Input spectra'!$Y190))</f>
        <v>2.013379268041533E-3</v>
      </c>
      <c r="CD191">
        <f>CD$2*EXP(- CD$1 * ($B191*_c1+$C191*_c2+$D191*_c3+'Input spectra'!$Y190))</f>
        <v>1.9468165329790111E-3</v>
      </c>
      <c r="CE191">
        <f>CE$2*EXP(- CE$1 * ($B191*_c1+$C191*_c2+$D191*_c3+'Input spectra'!$Y190))</f>
        <v>1.8833828980496738E-3</v>
      </c>
      <c r="CF191">
        <f>CF$2*EXP(- CF$1 * ($B191*_c1+$C191*_c2+$D191*_c3+'Input spectra'!$Y190))</f>
        <v>1.8228801064454963E-3</v>
      </c>
      <c r="CG191">
        <f>CG$2*EXP(- CG$1 * ($B191*_c1+$C191*_c2+$D191*_c3+'Input spectra'!$Y190))</f>
        <v>1.7651260995337154E-3</v>
      </c>
      <c r="CH191">
        <f>CH$2*EXP(- CH$1 * ($B191*_c1+$C191*_c2+$D191*_c3+'Input spectra'!$Y190))</f>
        <v>1.7099533684949637E-3</v>
      </c>
      <c r="CI191">
        <f>CI$2*EXP(- CI$1 * ($B191*_c1+$C191*_c2+$D191*_c3+'Input spectra'!$Y190))</f>
        <v>1.657207508913873E-3</v>
      </c>
      <c r="CJ191">
        <f>CJ$2*EXP(- CJ$1 * ($B191*_c1+$C191*_c2+$D191*_c3+'Input spectra'!$Y190))</f>
        <v>1.606745948851496E-3</v>
      </c>
      <c r="CK191">
        <f>CK$2*EXP(- CK$1 * ($B191*_c1+$C191*_c2+$D191*_c3+'Input spectra'!$Y190))</f>
        <v>1.5584368258623675E-3</v>
      </c>
      <c r="CL191">
        <f>CL$2*EXP(- CL$1 * ($B191*_c1+$C191*_c2+$D191*_c3+'Input spectra'!$Y190))</f>
        <v>1.5121579924190888E-3</v>
      </c>
      <c r="CM191">
        <f>CM$2*EXP(- CM$1 * ($B191*_c1+$C191*_c2+$D191*_c3+'Input spectra'!$Y190))</f>
        <v>1.4677961324703135E-3</v>
      </c>
      <c r="CN191">
        <f>CN$2*EXP(- CN$1 * ($B191*_c1+$C191*_c2+$D191*_c3+'Input spectra'!$Y190))</f>
        <v>1.4252459745348683E-3</v>
      </c>
      <c r="CO191">
        <f>CO$2*EXP(- CO$1 * ($B191*_c1+$C191*_c2+$D191*_c3+'Input spectra'!$Y190))</f>
        <v>1.3844095889425717E-3</v>
      </c>
      <c r="CP191">
        <f>CP$2*EXP(- CP$1 * ($B191*_c1+$C191*_c2+$D191*_c3+'Input spectra'!$Y190))</f>
        <v>1.34519575866257E-3</v>
      </c>
      <c r="CQ191">
        <f>CQ$2*EXP(- CQ$1 * ($B191*_c1+$C191*_c2+$D191*_c3+'Input spectra'!$Y190))</f>
        <v>1.3075194146845324E-3</v>
      </c>
      <c r="CR191">
        <f>CR$2*EXP(- CR$1 * ($B191*_c1+$C191*_c2+$D191*_c3+'Input spectra'!$Y190))</f>
        <v>1.2713011281937339E-3</v>
      </c>
      <c r="CS191">
        <f>CS$2*EXP(- CS$1 * ($B191*_c1+$C191*_c2+$D191*_c3+'Input spectra'!$Y190))</f>
        <v>8.1867842629572874E-4</v>
      </c>
      <c r="CT191">
        <f>CT$2*EXP(- CT$1 * ($B191*_c1+$C191*_c2+$D191*_c3+'Input spectra'!$Y190))</f>
        <v>5.3185350808765788E-4</v>
      </c>
      <c r="CU191">
        <f>CU$2*EXP(- CU$1 * ($B191*_c1+$C191*_c2+$D191*_c3+'Input spectra'!$Y190))</f>
        <v>3.6840459893796288E-4</v>
      </c>
      <c r="CV191">
        <f>CV$2*EXP(- CV$1 * ($B191*_c1+$C191*_c2+$D191*_c3+'Input spectra'!$Y190))</f>
        <v>2.5633652859746936E-4</v>
      </c>
      <c r="CW191">
        <f>CW$2*EXP(- CW$1 * ($B191*_c1+$C191*_c2+$D191*_c3+'Input spectra'!$Y190))</f>
        <v>1.7506421509496176E-4</v>
      </c>
      <c r="CX191">
        <f>CX$2*EXP(- CX$1 * ($B191*_c1+$C191*_c2+$D191*_c3+'Input spectra'!$Y190))</f>
        <v>1.1510211833592339E-4</v>
      </c>
      <c r="CY191">
        <f>CY$2*EXP(- CY$1 * ($B191*_c1+$C191*_c2+$D191*_c3+'Input spectra'!$Y190))</f>
        <v>7.1097957960249998E-5</v>
      </c>
      <c r="CZ191">
        <f>CZ$2*EXP(- CZ$1 * ($B191*_c1+$C191*_c2+$D191*_c3+'Input spectra'!$Y190))</f>
        <v>3.9654900263750365E-5</v>
      </c>
      <c r="DA191">
        <f>DA$2*EXP(- DA$1 * ($B191*_c1+$C191*_c2+$D191*_c3+'Input spectra'!$Y190))</f>
        <v>1.8442867356001933E-5</v>
      </c>
      <c r="DB191">
        <f>DB$2*EXP(- DB$1 * ($B191*_c1+$C191*_c2+$D191*_c3+'Input spectra'!$Y190))</f>
        <v>5.7724385014029452E-6</v>
      </c>
      <c r="DC191">
        <f>DC$2*EXP(- DC$1 * ($B191*_c1+$C191*_c2+$D191*_c3+'Input spectra'!$Y190))</f>
        <v>3.6674765626416712E-7</v>
      </c>
      <c r="DD191">
        <f>DD$2*EXP(- DD$1 * ($B191*_c1+$C191*_c2+$D191*_c3+'Input spectra'!$Y190))</f>
        <v>0</v>
      </c>
      <c r="DE191">
        <f>DE$2*EXP(- DE$1 * ($B191*_c1+$C191*_c2+$D191*_c3+'Input spectra'!$Y190))</f>
        <v>0</v>
      </c>
      <c r="DF191">
        <f>DF$2*EXP(- DF$1 * ($B191*_c1+$C191*_c2+$D191*_c3+'Input spectra'!$Y190))</f>
        <v>0</v>
      </c>
      <c r="DG191">
        <f>DG$2*EXP(- DG$1 * ($B191*_c1+$C191*_c2+$D191*_c3+'Input spectra'!$Y190))</f>
        <v>0</v>
      </c>
      <c r="DH191">
        <f>DH$2*EXP(- DH$1 * ($B191*_c1+$C191*_c2+$D191*_c3+'Input spectra'!$Y190))</f>
        <v>0</v>
      </c>
      <c r="DI191">
        <f>DI$2*EXP(- DI$1 * ($B191*_c1+$C191*_c2+$D191*_c3+'Input spectra'!$Y190))</f>
        <v>0</v>
      </c>
      <c r="DJ191">
        <f>DJ$2*EXP(- DJ$1 * ($B191*_c1+$C191*_c2+$D191*_c3+'Input spectra'!$Y190))</f>
        <v>0</v>
      </c>
      <c r="DK191">
        <f>DK$2*EXP(- DK$1 * ($B191*_c1+$C191*_c2+$D191*_c3+'Input spectra'!$Y190))</f>
        <v>0</v>
      </c>
      <c r="DL191">
        <f>DL$2*EXP(- DL$1 * ($B191*_c1+$C191*_c2+$D191*_c3+'Input spectra'!$Y190))</f>
        <v>0</v>
      </c>
      <c r="DM191">
        <f>DM$2*EXP(- DM$1 * ($B191*_c1+$C191*_c2+$D191*_c3+'Input spectra'!$Y190))</f>
        <v>0</v>
      </c>
      <c r="DN191">
        <f>DN$2*EXP(- DN$1 * ($B191*_c1+$C191*_c2+$D191*_c3+'Input spectra'!$Y190))</f>
        <v>0</v>
      </c>
      <c r="DO191">
        <f>DO$2*EXP(- DO$1 * ($B191*_c1+$C191*_c2+$D191*_c3+'Input spectra'!$Y190))</f>
        <v>0</v>
      </c>
      <c r="DP191">
        <f>DP$2*EXP(- DP$1 * ($B191*_c1+$C191*_c2+$D191*_c3+'Input spectra'!$Y190))</f>
        <v>0</v>
      </c>
      <c r="DQ191">
        <f>DQ$2*EXP(- DQ$1 * ($B191*_c1+$C191*_c2+$D191*_c3+'Input spectra'!$Y190))</f>
        <v>0</v>
      </c>
      <c r="DR191">
        <f>DR$2*EXP(- DR$1 * ($B191*_c1+$C191*_c2+$D191*_c3+'Input spectra'!$Y190))</f>
        <v>0</v>
      </c>
      <c r="DS191">
        <f>DS$2*EXP(- DS$1 * ($B191*_c1+$C191*_c2+$D191*_c3+'Input spectra'!$Y190))</f>
        <v>0</v>
      </c>
      <c r="DT191">
        <f>DT$2*EXP(- DT$1 * ($B191*_c1+$C191*_c2+$D191*_c3+'Input spectra'!$Y190))</f>
        <v>0</v>
      </c>
      <c r="DU191">
        <f>DU$2*EXP(- DU$1 * ($B191*_c1+$C191*_c2+$D191*_c3+'Input spectra'!$Y190))</f>
        <v>0</v>
      </c>
      <c r="DV191">
        <f>DV$2*EXP(- DV$1 * ($B191*_c1+$C191*_c2+$D191*_c3+'Input spectra'!$Y190))</f>
        <v>0</v>
      </c>
      <c r="DW191">
        <f>DW$2*EXP(- DW$1 * ($B191*_c1+$C191*_c2+$D191*_c3+'Input spectra'!$Y190))</f>
        <v>0</v>
      </c>
      <c r="DX191">
        <f>DX$2*EXP(- DX$1 * ($B191*_c1+$C191*_c2+$D191*_c3+'Input spectra'!$Y190))</f>
        <v>0</v>
      </c>
      <c r="DY191">
        <f>DY$2*EXP(- DY$1 * ($B191*_c1+$C191*_c2+$D191*_c3+'Input spectra'!$Y190))</f>
        <v>0</v>
      </c>
      <c r="DZ191">
        <f>DZ$2*EXP(- DZ$1 * ($B191*_c1+$C191*_c2+$D191*_c3+'Input spectra'!$Y190))</f>
        <v>0</v>
      </c>
      <c r="EA191">
        <f>EA$2*EXP(- EA$1 * ($B191*_c1+$C191*_c2+$D191*_c3+'Input spectra'!$Y190))</f>
        <v>0</v>
      </c>
      <c r="EB191">
        <f>EB$2*EXP(- EB$1 * ($B191*_c1+$C191*_c2+$D191*_c3+'Input spectra'!$Y190))</f>
        <v>0</v>
      </c>
      <c r="EC191">
        <f>EC$2*EXP(- EC$1 * ($B191*_c1+$C191*_c2+$D191*_c3+'Input spectra'!$Y190))</f>
        <v>0</v>
      </c>
      <c r="ED191">
        <f>ED$2*EXP(- ED$1 * ($B191*_c1+$C191*_c2+$D191*_c3+'Input spectra'!$Y190))</f>
        <v>0</v>
      </c>
      <c r="EE191">
        <f>EE$2*EXP(- EE$1 * ($B191*_c1+$C191*_c2+$D191*_c3+'Input spectra'!$Y190))</f>
        <v>0</v>
      </c>
      <c r="EF191">
        <f>EF$2*EXP(- EF$1 * ($B191*_c1+$C191*_c2+$D191*_c3+'Input spectra'!$Y190))</f>
        <v>0</v>
      </c>
      <c r="EG191">
        <f>EG$2*EXP(- EG$1 * ($B191*_c1+$C191*_c2+$D191*_c3+'Input spectra'!$Y190))</f>
        <v>0</v>
      </c>
      <c r="EH191">
        <f>EH$2*EXP(- EH$1 * ($B191*_c1+$C191*_c2+$D191*_c3+'Input spectra'!$Y190))</f>
        <v>0</v>
      </c>
      <c r="EI191">
        <f>EI$2*EXP(- EI$1 * ($B191*_c1+$C191*_c2+$D191*_c3+'Input spectra'!$Y190))</f>
        <v>0</v>
      </c>
      <c r="EJ191">
        <f>EJ$2*EXP(- EJ$1 * ($B191*_c1+$C191*_c2+$D191*_c3+'Input spectra'!$Y190))</f>
        <v>0</v>
      </c>
      <c r="EK191">
        <f>EK$2*EXP(- EK$1 * ($B191*_c1+$C191*_c2+$D191*_c3+'Input spectra'!$Y190))</f>
        <v>0</v>
      </c>
      <c r="EL191">
        <f>EL$2*EXP(- EL$1 * ($B191*_c1+$C191*_c2+$D191*_c3+'Input spectra'!$Y190))</f>
        <v>0</v>
      </c>
      <c r="EM191">
        <f>EM$2*EXP(- EM$1 * ($B191*_c1+$C191*_c2+$D191*_c3+'Input spectra'!$Y190))</f>
        <v>0</v>
      </c>
      <c r="EN191">
        <f>EN$2*EXP(- EN$1 * ($B191*_c1+$C191*_c2+$D191*_c3+'Input spectra'!$Y190))</f>
        <v>0</v>
      </c>
      <c r="EO191">
        <f>EO$2*EXP(- EO$1 * ($B191*_c1+$C191*_c2+$D191*_c3+'Input spectra'!$Y190))</f>
        <v>0</v>
      </c>
      <c r="EP191">
        <f>EP$2*EXP(- EP$1 * ($B191*_c1+$C191*_c2+$D191*_c3+'Input spectra'!$Y190))</f>
        <v>0</v>
      </c>
      <c r="EQ191">
        <f>EQ$2*EXP(- EQ$1 * ($B191*_c1+$C191*_c2+$D191*_c3+'Input spectra'!$Y190))</f>
        <v>0</v>
      </c>
      <c r="ER191">
        <f>ER$2*EXP(- ER$1 * ($B191*_c1+$C191*_c2+$D191*_c3+'Input spectra'!$Y190))</f>
        <v>0</v>
      </c>
      <c r="ES191">
        <f>ES$2*EXP(- ES$1 * ($B191*_c1+$C191*_c2+$D191*_c3+'Input spectra'!$Y190))</f>
        <v>0</v>
      </c>
      <c r="ET191">
        <f>ET$2*EXP(- ET$1 * ($B191*_c1+$C191*_c2+$D191*_c3+'Input spectra'!$Y190))</f>
        <v>0</v>
      </c>
      <c r="EU191">
        <f>EU$2*EXP(- EU$1 * ($B191*_c1+$C191*_c2+$D191*_c3+'Input spectra'!$Y190))</f>
        <v>0</v>
      </c>
      <c r="EV191">
        <f>EV$2*EXP(- EV$1 * ($B191*_c1+$C191*_c2+$D191*_c3+'Input spectra'!$Y190))</f>
        <v>0</v>
      </c>
      <c r="EW191">
        <f>EW$2*EXP(- EW$1 * ($B191*_c1+$C191*_c2+$D191*_c3+'Input spectra'!$Y190))</f>
        <v>0</v>
      </c>
      <c r="EX191">
        <f>EX$2*EXP(- EX$1 * ($B191*_c1+$C191*_c2+$D191*_c3+'Input spectra'!$Y190))</f>
        <v>0</v>
      </c>
      <c r="EY191">
        <f>EY$2*EXP(- EY$1 * ($B191*_c1+$C191*_c2+$D191*_c3+'Input spectra'!$Y190))</f>
        <v>0</v>
      </c>
      <c r="FA191">
        <f t="shared" si="2"/>
        <v>0.886346582830982</v>
      </c>
      <c r="FD191">
        <f>(1-EXP(-($B191*_c1+$C191*_c2+$D191*_c3+'Input spectra'!$Y190)*_t))/2</f>
        <v>1.0469027945976928E-2</v>
      </c>
      <c r="FE191">
        <f>LN(1-FD191)/(-($B191*_c1+$C191*_c2+$D191*_c3+'Input spectra'!$Y190))</f>
        <v>0.24867750182221321</v>
      </c>
    </row>
    <row r="192" spans="1:161" x14ac:dyDescent="0.25">
      <c r="A192">
        <v>1225</v>
      </c>
      <c r="B192">
        <f>'Input spectra'!B191</f>
        <v>0</v>
      </c>
      <c r="C192">
        <f>'Input spectra'!D191</f>
        <v>0</v>
      </c>
      <c r="D192">
        <f>'Input spectra'!F191</f>
        <v>0</v>
      </c>
      <c r="E192">
        <f>E$2*EXP(- E$1 * ($B192*_c1+$C192*_c2+$D192*_c3+'Input spectra'!$Y191))</f>
        <v>2.0653927966864227E-2</v>
      </c>
      <c r="F192">
        <f>F$2*EXP(- F$1 * ($B192*_c1+$C192*_c2+$D192*_c3+'Input spectra'!$Y191))</f>
        <v>2.0417032754942908E-2</v>
      </c>
      <c r="G192">
        <f>G$2*EXP(- G$1 * ($B192*_c1+$C192*_c2+$D192*_c3+'Input spectra'!$Y191))</f>
        <v>2.0181768496503969E-2</v>
      </c>
      <c r="H192">
        <f>H$2*EXP(- H$1 * ($B192*_c1+$C192*_c2+$D192*_c3+'Input spectra'!$Y191))</f>
        <v>1.9948125647675827E-2</v>
      </c>
      <c r="I192">
        <f>I$2*EXP(- I$1 * ($B192*_c1+$C192*_c2+$D192*_c3+'Input spectra'!$Y191))</f>
        <v>1.9716094716081312E-2</v>
      </c>
      <c r="J192">
        <f>J$2*EXP(- J$1 * ($B192*_c1+$C192*_c2+$D192*_c3+'Input spectra'!$Y191))</f>
        <v>1.9485666260573097E-2</v>
      </c>
      <c r="K192">
        <f>K$2*EXP(- K$1 * ($B192*_c1+$C192*_c2+$D192*_c3+'Input spectra'!$Y191))</f>
        <v>1.9256830890970366E-2</v>
      </c>
      <c r="L192">
        <f>L$2*EXP(- L$1 * ($B192*_c1+$C192*_c2+$D192*_c3+'Input spectra'!$Y191))</f>
        <v>1.9029579267796866E-2</v>
      </c>
      <c r="M192">
        <f>M$2*EXP(- M$1 * ($B192*_c1+$C192*_c2+$D192*_c3+'Input spectra'!$Y191))</f>
        <v>1.8803902102020216E-2</v>
      </c>
      <c r="N192">
        <f>N$2*EXP(- N$1 * ($B192*_c1+$C192*_c2+$D192*_c3+'Input spectra'!$Y191))</f>
        <v>1.8579790154792539E-2</v>
      </c>
      <c r="O192">
        <f>O$2*EXP(- O$1 * ($B192*_c1+$C192*_c2+$D192*_c3+'Input spectra'!$Y191))</f>
        <v>1.8357234237192363E-2</v>
      </c>
      <c r="P192">
        <f>P$2*EXP(- P$1 * ($B192*_c1+$C192*_c2+$D192*_c3+'Input spectra'!$Y191))</f>
        <v>1.8136225209967816E-2</v>
      </c>
      <c r="Q192">
        <f>Q$2*EXP(- Q$1 * ($B192*_c1+$C192*_c2+$D192*_c3+'Input spectra'!$Y191))</f>
        <v>1.791675398328112E-2</v>
      </c>
      <c r="R192">
        <f>R$2*EXP(- R$1 * ($B192*_c1+$C192*_c2+$D192*_c3+'Input spectra'!$Y191))</f>
        <v>1.7698811516454315E-2</v>
      </c>
      <c r="S192">
        <f>S$2*EXP(- S$1 * ($B192*_c1+$C192*_c2+$D192*_c3+'Input spectra'!$Y191))</f>
        <v>1.7482388817716271E-2</v>
      </c>
      <c r="T192">
        <f>T$2*EXP(- T$1 * ($B192*_c1+$C192*_c2+$D192*_c3+'Input spectra'!$Y191))</f>
        <v>1.7267476943950984E-2</v>
      </c>
      <c r="U192">
        <f>U$2*EXP(- U$1 * ($B192*_c1+$C192*_c2+$D192*_c3+'Input spectra'!$Y191))</f>
        <v>1.7054067000447072E-2</v>
      </c>
      <c r="V192">
        <f>V$2*EXP(- V$1 * ($B192*_c1+$C192*_c2+$D192*_c3+'Input spectra'!$Y191))</f>
        <v>1.6842150140648566E-2</v>
      </c>
      <c r="W192">
        <f>W$2*EXP(- W$1 * ($B192*_c1+$C192*_c2+$D192*_c3+'Input spectra'!$Y191))</f>
        <v>1.6631717565906912E-2</v>
      </c>
      <c r="X192">
        <f>X$2*EXP(- X$1 * ($B192*_c1+$C192*_c2+$D192*_c3+'Input spectra'!$Y191))</f>
        <v>1.6422760525234236E-2</v>
      </c>
      <c r="Y192">
        <f>Y$2*EXP(- Y$1 * ($B192*_c1+$C192*_c2+$D192*_c3+'Input spectra'!$Y191))</f>
        <v>1.62152703150578E-2</v>
      </c>
      <c r="Z192">
        <f>Z$2*EXP(- Z$1 * ($B192*_c1+$C192*_c2+$D192*_c3+'Input spectra'!$Y191))</f>
        <v>1.6009238278975716E-2</v>
      </c>
      <c r="AA192">
        <f>AA$2*EXP(- AA$1 * ($B192*_c1+$C192*_c2+$D192*_c3+'Input spectra'!$Y191))</f>
        <v>1.5804655807513876E-2</v>
      </c>
      <c r="AB192">
        <f>AB$2*EXP(- AB$1 * ($B192*_c1+$C192*_c2+$D192*_c3+'Input spectra'!$Y191))</f>
        <v>1.5601514337884046E-2</v>
      </c>
      <c r="AC192">
        <f>AC$2*EXP(- AC$1 * ($B192*_c1+$C192*_c2+$D192*_c3+'Input spectra'!$Y191))</f>
        <v>1.5399805353743244E-2</v>
      </c>
      <c r="AD192">
        <f>AD$2*EXP(- AD$1 * ($B192*_c1+$C192*_c2+$D192*_c3+'Input spectra'!$Y191))</f>
        <v>1.5199520384954248E-2</v>
      </c>
      <c r="AE192">
        <f>AE$2*EXP(- AE$1 * ($B192*_c1+$C192*_c2+$D192*_c3+'Input spectra'!$Y191))</f>
        <v>1.5000651007347333E-2</v>
      </c>
      <c r="AF192">
        <f>AF$2*EXP(- AF$1 * ($B192*_c1+$C192*_c2+$D192*_c3+'Input spectra'!$Y191))</f>
        <v>1.4803188842483191E-2</v>
      </c>
      <c r="AG192">
        <f>AG$2*EXP(- AG$1 * ($B192*_c1+$C192*_c2+$D192*_c3+'Input spectra'!$Y191))</f>
        <v>1.4607125557417023E-2</v>
      </c>
      <c r="AH192">
        <f>AH$2*EXP(- AH$1 * ($B192*_c1+$C192*_c2+$D192*_c3+'Input spectra'!$Y191))</f>
        <v>1.4412452864463817E-2</v>
      </c>
      <c r="AI192">
        <f>AI$2*EXP(- AI$1 * ($B192*_c1+$C192*_c2+$D192*_c3+'Input spectra'!$Y191))</f>
        <v>1.42191625209648E-2</v>
      </c>
      <c r="AJ192">
        <f>AJ$2*EXP(- AJ$1 * ($B192*_c1+$C192*_c2+$D192*_c3+'Input spectra'!$Y191))</f>
        <v>1.4027246329055042E-2</v>
      </c>
      <c r="AK192">
        <f>AK$2*EXP(- AK$1 * ($B192*_c1+$C192*_c2+$D192*_c3+'Input spectra'!$Y191))</f>
        <v>1.383669613543223E-2</v>
      </c>
      <c r="AL192">
        <f>AL$2*EXP(- AL$1 * ($B192*_c1+$C192*_c2+$D192*_c3+'Input spectra'!$Y191))</f>
        <v>1.3647503831126588E-2</v>
      </c>
      <c r="AM192">
        <f>AM$2*EXP(- AM$1 * ($B192*_c1+$C192*_c2+$D192*_c3+'Input spectra'!$Y191))</f>
        <v>1.3459661351271957E-2</v>
      </c>
      <c r="AN192">
        <f>AN$2*EXP(- AN$1 * ($B192*_c1+$C192*_c2+$D192*_c3+'Input spectra'!$Y191))</f>
        <v>1.3273160674878005E-2</v>
      </c>
      <c r="AO192">
        <f>AO$2*EXP(- AO$1 * ($B192*_c1+$C192*_c2+$D192*_c3+'Input spectra'!$Y191))</f>
        <v>1.3087993824603574E-2</v>
      </c>
      <c r="AP192">
        <f>AP$2*EXP(- AP$1 * ($B192*_c1+$C192*_c2+$D192*_c3+'Input spectra'!$Y191))</f>
        <v>1.2904152866531177E-2</v>
      </c>
      <c r="AQ192">
        <f>AQ$2*EXP(- AQ$1 * ($B192*_c1+$C192*_c2+$D192*_c3+'Input spectra'!$Y191))</f>
        <v>1.2721629909942595E-2</v>
      </c>
      <c r="AR192">
        <f>AR$2*EXP(- AR$1 * ($B192*_c1+$C192*_c2+$D192*_c3+'Input spectra'!$Y191))</f>
        <v>1.2540417107095601E-2</v>
      </c>
      <c r="AS192">
        <f>AS$2*EXP(- AS$1 * ($B192*_c1+$C192*_c2+$D192*_c3+'Input spectra'!$Y191))</f>
        <v>1.2360506653001826E-2</v>
      </c>
      <c r="AT192">
        <f>AT$2*EXP(- AT$1 * ($B192*_c1+$C192*_c2+$D192*_c3+'Input spectra'!$Y191))</f>
        <v>1.21818907852057E-2</v>
      </c>
      <c r="AU192">
        <f>AU$2*EXP(- AU$1 * ($B192*_c1+$C192*_c2+$D192*_c3+'Input spectra'!$Y191))</f>
        <v>1.2004561783564491E-2</v>
      </c>
      <c r="AV192">
        <f>AV$2*EXP(- AV$1 * ($B192*_c1+$C192*_c2+$D192*_c3+'Input spectra'!$Y191))</f>
        <v>1.1828511970029503E-2</v>
      </c>
      <c r="AW192">
        <f>AW$2*EXP(- AW$1 * ($B192*_c1+$C192*_c2+$D192*_c3+'Input spectra'!$Y191))</f>
        <v>1.1653733708428289E-2</v>
      </c>
      <c r="AX192">
        <f>AX$2*EXP(- AX$1 * ($B192*_c1+$C192*_c2+$D192*_c3+'Input spectra'!$Y191))</f>
        <v>1.1480219404248008E-2</v>
      </c>
      <c r="AY192">
        <f>AY$2*EXP(- AY$1 * ($B192*_c1+$C192*_c2+$D192*_c3+'Input spectra'!$Y191))</f>
        <v>1.0207658729450194E-2</v>
      </c>
      <c r="AZ192">
        <f>AZ$2*EXP(- AZ$1 * ($B192*_c1+$C192*_c2+$D192*_c3+'Input spectra'!$Y191))</f>
        <v>8.7243339748413855E-3</v>
      </c>
      <c r="BA192">
        <f>BA$2*EXP(- BA$1 * ($B192*_c1+$C192*_c2+$D192*_c3+'Input spectra'!$Y191))</f>
        <v>7.8554935790114914E-3</v>
      </c>
      <c r="BB192">
        <f>BB$2*EXP(- BB$1 * ($B192*_c1+$C192*_c2+$D192*_c3+'Input spectra'!$Y191))</f>
        <v>7.1975793407737581E-3</v>
      </c>
      <c r="BC192">
        <f>BC$2*EXP(- BC$1 * ($B192*_c1+$C192*_c2+$D192*_c3+'Input spectra'!$Y191))</f>
        <v>6.6600958158691903E-3</v>
      </c>
      <c r="BD192">
        <f>BD$2*EXP(- BD$1 * ($B192*_c1+$C192*_c2+$D192*_c3+'Input spectra'!$Y191))</f>
        <v>6.2038312025411079E-3</v>
      </c>
      <c r="BE192">
        <f>BE$2*EXP(- BE$1 * ($B192*_c1+$C192*_c2+$D192*_c3+'Input spectra'!$Y191))</f>
        <v>5.8073075152539977E-3</v>
      </c>
      <c r="BF192">
        <f>BF$2*EXP(- BF$1 * ($B192*_c1+$C192*_c2+$D192*_c3+'Input spectra'!$Y191))</f>
        <v>5.4571399125316316E-3</v>
      </c>
      <c r="BG192">
        <f>BG$2*EXP(- BG$1 * ($B192*_c1+$C192*_c2+$D192*_c3+'Input spectra'!$Y191))</f>
        <v>5.1442685472609159E-3</v>
      </c>
      <c r="BH192">
        <f>BH$2*EXP(- BH$1 * ($B192*_c1+$C192*_c2+$D192*_c3+'Input spectra'!$Y191))</f>
        <v>4.8621978644956551E-3</v>
      </c>
      <c r="BI192">
        <f>BI$2*EXP(- BI$1 * ($B192*_c1+$C192*_c2+$D192*_c3+'Input spectra'!$Y191))</f>
        <v>4.6060695287999708E-3</v>
      </c>
      <c r="BJ192">
        <f>BJ$2*EXP(- BJ$1 * ($B192*_c1+$C192*_c2+$D192*_c3+'Input spectra'!$Y191))</f>
        <v>4.372130255750159E-3</v>
      </c>
      <c r="BK192">
        <f>BK$2*EXP(- BK$1 * ($B192*_c1+$C192*_c2+$D192*_c3+'Input spectra'!$Y191))</f>
        <v>4.1574055962510679E-3</v>
      </c>
      <c r="BL192">
        <f>BL$2*EXP(- BL$1 * ($B192*_c1+$C192*_c2+$D192*_c3+'Input spectra'!$Y191))</f>
        <v>3.9594893498902575E-3</v>
      </c>
      <c r="BM192">
        <f>BM$2*EXP(- BM$1 * ($B192*_c1+$C192*_c2+$D192*_c3+'Input spectra'!$Y191))</f>
        <v>3.7764018105549977E-3</v>
      </c>
      <c r="BN192">
        <f>BN$2*EXP(- BN$1 * ($B192*_c1+$C192*_c2+$D192*_c3+'Input spectra'!$Y191))</f>
        <v>3.6064909891737633E-3</v>
      </c>
      <c r="BO192">
        <f>BO$2*EXP(- BO$1 * ($B192*_c1+$C192*_c2+$D192*_c3+'Input spectra'!$Y191))</f>
        <v>3.4483617563705665E-3</v>
      </c>
      <c r="BP192">
        <f>BP$2*EXP(- BP$1 * ($B192*_c1+$C192*_c2+$D192*_c3+'Input spectra'!$Y191))</f>
        <v>3.3008237418001188E-3</v>
      </c>
      <c r="BQ192">
        <f>BQ$2*EXP(- BQ$1 * ($B192*_c1+$C192*_c2+$D192*_c3+'Input spectra'!$Y191))</f>
        <v>3.162852201543255E-3</v>
      </c>
      <c r="BR192">
        <f>BR$2*EXP(- BR$1 * ($B192*_c1+$C192*_c2+$D192*_c3+'Input spectra'!$Y191))</f>
        <v>3.0335580773386221E-3</v>
      </c>
      <c r="BS192">
        <f>BS$2*EXP(- BS$1 * ($B192*_c1+$C192*_c2+$D192*_c3+'Input spectra'!$Y191))</f>
        <v>2.9121647143857733E-3</v>
      </c>
      <c r="BT192">
        <f>BT$2*EXP(- BT$1 * ($B192*_c1+$C192*_c2+$D192*_c3+'Input spectra'!$Y191))</f>
        <v>2.7979894960595995E-3</v>
      </c>
      <c r="BU192">
        <f>BU$2*EXP(- BU$1 * ($B192*_c1+$C192*_c2+$D192*_c3+'Input spectra'!$Y191))</f>
        <v>2.6904291718153127E-3</v>
      </c>
      <c r="BV192">
        <f>BV$2*EXP(- BV$1 * ($B192*_c1+$C192*_c2+$D192*_c3+'Input spectra'!$Y191))</f>
        <v>2.5889480016612456E-3</v>
      </c>
      <c r="BW192">
        <f>BW$2*EXP(- BW$1 * ($B192*_c1+$C192*_c2+$D192*_c3+'Input spectra'!$Y191))</f>
        <v>2.4930680782191575E-3</v>
      </c>
      <c r="BX192">
        <f>BX$2*EXP(- BX$1 * ($B192*_c1+$C192*_c2+$D192*_c3+'Input spectra'!$Y191))</f>
        <v>2.4023613532581597E-3</v>
      </c>
      <c r="BY192">
        <f>BY$2*EXP(- BY$1 * ($B192*_c1+$C192*_c2+$D192*_c3+'Input spectra'!$Y191))</f>
        <v>2.3164430133912014E-3</v>
      </c>
      <c r="BZ192">
        <f>BZ$2*EXP(- BZ$1 * ($B192*_c1+$C192*_c2+$D192*_c3+'Input spectra'!$Y191))</f>
        <v>2.2349659346238056E-3</v>
      </c>
      <c r="CA192">
        <f>CA$2*EXP(- CA$1 * ($B192*_c1+$C192*_c2+$D192*_c3+'Input spectra'!$Y191))</f>
        <v>2.1576160076692994E-3</v>
      </c>
      <c r="CB192">
        <f>CB$2*EXP(- CB$1 * ($B192*_c1+$C192*_c2+$D192*_c3+'Input spectra'!$Y191))</f>
        <v>2.0841081721023535E-3</v>
      </c>
      <c r="CC192">
        <f>CC$2*EXP(- CC$1 * ($B192*_c1+$C192*_c2+$D192*_c3+'Input spectra'!$Y191))</f>
        <v>2.0141830320809183E-3</v>
      </c>
      <c r="CD192">
        <f>CD$2*EXP(- CD$1 * ($B192*_c1+$C192*_c2+$D192*_c3+'Input spectra'!$Y191))</f>
        <v>1.9476039526838723E-3</v>
      </c>
      <c r="CE192">
        <f>CE$2*EXP(- CE$1 * ($B192*_c1+$C192*_c2+$D192*_c3+'Input spectra'!$Y191))</f>
        <v>1.8841545561036725E-3</v>
      </c>
      <c r="CF192">
        <f>CF$2*EXP(- CF$1 * ($B192*_c1+$C192*_c2+$D192*_c3+'Input spectra'!$Y191))</f>
        <v>1.8236365525754843E-3</v>
      </c>
      <c r="CG192">
        <f>CG$2*EXP(- CG$1 * ($B192*_c1+$C192*_c2+$D192*_c3+'Input spectra'!$Y191))</f>
        <v>1.7658678531506542E-3</v>
      </c>
      <c r="CH192">
        <f>CH$2*EXP(- CH$1 * ($B192*_c1+$C192*_c2+$D192*_c3+'Input spectra'!$Y191))</f>
        <v>1.7106809210589674E-3</v>
      </c>
      <c r="CI192">
        <f>CI$2*EXP(- CI$1 * ($B192*_c1+$C192*_c2+$D192*_c3+'Input spectra'!$Y191))</f>
        <v>1.6579213260588341E-3</v>
      </c>
      <c r="CJ192">
        <f>CJ$2*EXP(- CJ$1 * ($B192*_c1+$C192*_c2+$D192*_c3+'Input spectra'!$Y191))</f>
        <v>1.6074464722993734E-3</v>
      </c>
      <c r="CK192">
        <f>CK$2*EXP(- CK$1 * ($B192*_c1+$C192*_c2+$D192*_c3+'Input spectra'!$Y191))</f>
        <v>1.5591244751527616E-3</v>
      </c>
      <c r="CL192">
        <f>CL$2*EXP(- CL$1 * ($B192*_c1+$C192*_c2+$D192*_c3+'Input spectra'!$Y191))</f>
        <v>1.5128331664760472E-3</v>
      </c>
      <c r="CM192">
        <f>CM$2*EXP(- CM$1 * ($B192*_c1+$C192*_c2+$D192*_c3+'Input spectra'!$Y191))</f>
        <v>1.4684592110252204E-3</v>
      </c>
      <c r="CN192">
        <f>CN$2*EXP(- CN$1 * ($B192*_c1+$C192*_c2+$D192*_c3+'Input spectra'!$Y191))</f>
        <v>1.4258973194216846E-3</v>
      </c>
      <c r="CO192">
        <f>CO$2*EXP(- CO$1 * ($B192*_c1+$C192*_c2+$D192*_c3+'Input spectra'!$Y191))</f>
        <v>1.3850495452795268E-3</v>
      </c>
      <c r="CP192">
        <f>CP$2*EXP(- CP$1 * ($B192*_c1+$C192*_c2+$D192*_c3+'Input spectra'!$Y191))</f>
        <v>1.3458246559325529E-3</v>
      </c>
      <c r="CQ192">
        <f>CQ$2*EXP(- CQ$1 * ($B192*_c1+$C192*_c2+$D192*_c3+'Input spectra'!$Y191))</f>
        <v>1.3081375677248704E-3</v>
      </c>
      <c r="CR192">
        <f>CR$2*EXP(- CR$1 * ($B192*_c1+$C192*_c2+$D192*_c3+'Input spectra'!$Y191))</f>
        <v>1.2719088381047093E-3</v>
      </c>
      <c r="CS192">
        <f>CS$2*EXP(- CS$1 * ($B192*_c1+$C192*_c2+$D192*_c3+'Input spectra'!$Y191))</f>
        <v>8.1907407414420221E-4</v>
      </c>
      <c r="CT192">
        <f>CT$2*EXP(- CT$1 * ($B192*_c1+$C192*_c2+$D192*_c3+'Input spectra'!$Y191))</f>
        <v>5.3211333477252911E-4</v>
      </c>
      <c r="CU192">
        <f>CU$2*EXP(- CU$1 * ($B192*_c1+$C192*_c2+$D192*_c3+'Input spectra'!$Y191))</f>
        <v>3.6858651155115144E-4</v>
      </c>
      <c r="CV192">
        <f>CV$2*EXP(- CV$1 * ($B192*_c1+$C192*_c2+$D192*_c3+'Input spectra'!$Y191))</f>
        <v>2.5646445057378767E-4</v>
      </c>
      <c r="CW192">
        <f>CW$2*EXP(- CW$1 * ($B192*_c1+$C192*_c2+$D192*_c3+'Input spectra'!$Y191))</f>
        <v>1.7515249885282131E-4</v>
      </c>
      <c r="CX192">
        <f>CX$2*EXP(- CX$1 * ($B192*_c1+$C192*_c2+$D192*_c3+'Input spectra'!$Y191))</f>
        <v>1.1516076838611991E-4</v>
      </c>
      <c r="CY192">
        <f>CY$2*EXP(- CY$1 * ($B192*_c1+$C192*_c2+$D192*_c3+'Input spectra'!$Y191))</f>
        <v>7.1134559358860581E-5</v>
      </c>
      <c r="CZ192">
        <f>CZ$2*EXP(- CZ$1 * ($B192*_c1+$C192*_c2+$D192*_c3+'Input spectra'!$Y191))</f>
        <v>3.9675523065884451E-5</v>
      </c>
      <c r="DA192">
        <f>DA$2*EXP(- DA$1 * ($B192*_c1+$C192*_c2+$D192*_c3+'Input spectra'!$Y191))</f>
        <v>1.8452555602983023E-5</v>
      </c>
      <c r="DB192">
        <f>DB$2*EXP(- DB$1 * ($B192*_c1+$C192*_c2+$D192*_c3+'Input spectra'!$Y191))</f>
        <v>5.7755011600029417E-6</v>
      </c>
      <c r="DC192">
        <f>DC$2*EXP(- DC$1 * ($B192*_c1+$C192*_c2+$D192*_c3+'Input spectra'!$Y191))</f>
        <v>3.6694416712531625E-7</v>
      </c>
      <c r="DD192">
        <f>DD$2*EXP(- DD$1 * ($B192*_c1+$C192*_c2+$D192*_c3+'Input spectra'!$Y191))</f>
        <v>0</v>
      </c>
      <c r="DE192">
        <f>DE$2*EXP(- DE$1 * ($B192*_c1+$C192*_c2+$D192*_c3+'Input spectra'!$Y191))</f>
        <v>0</v>
      </c>
      <c r="DF192">
        <f>DF$2*EXP(- DF$1 * ($B192*_c1+$C192*_c2+$D192*_c3+'Input spectra'!$Y191))</f>
        <v>0</v>
      </c>
      <c r="DG192">
        <f>DG$2*EXP(- DG$1 * ($B192*_c1+$C192*_c2+$D192*_c3+'Input spectra'!$Y191))</f>
        <v>0</v>
      </c>
      <c r="DH192">
        <f>DH$2*EXP(- DH$1 * ($B192*_c1+$C192*_c2+$D192*_c3+'Input spectra'!$Y191))</f>
        <v>0</v>
      </c>
      <c r="DI192">
        <f>DI$2*EXP(- DI$1 * ($B192*_c1+$C192*_c2+$D192*_c3+'Input spectra'!$Y191))</f>
        <v>0</v>
      </c>
      <c r="DJ192">
        <f>DJ$2*EXP(- DJ$1 * ($B192*_c1+$C192*_c2+$D192*_c3+'Input spectra'!$Y191))</f>
        <v>0</v>
      </c>
      <c r="DK192">
        <f>DK$2*EXP(- DK$1 * ($B192*_c1+$C192*_c2+$D192*_c3+'Input spectra'!$Y191))</f>
        <v>0</v>
      </c>
      <c r="DL192">
        <f>DL$2*EXP(- DL$1 * ($B192*_c1+$C192*_c2+$D192*_c3+'Input spectra'!$Y191))</f>
        <v>0</v>
      </c>
      <c r="DM192">
        <f>DM$2*EXP(- DM$1 * ($B192*_c1+$C192*_c2+$D192*_c3+'Input spectra'!$Y191))</f>
        <v>0</v>
      </c>
      <c r="DN192">
        <f>DN$2*EXP(- DN$1 * ($B192*_c1+$C192*_c2+$D192*_c3+'Input spectra'!$Y191))</f>
        <v>0</v>
      </c>
      <c r="DO192">
        <f>DO$2*EXP(- DO$1 * ($B192*_c1+$C192*_c2+$D192*_c3+'Input spectra'!$Y191))</f>
        <v>0</v>
      </c>
      <c r="DP192">
        <f>DP$2*EXP(- DP$1 * ($B192*_c1+$C192*_c2+$D192*_c3+'Input spectra'!$Y191))</f>
        <v>0</v>
      </c>
      <c r="DQ192">
        <f>DQ$2*EXP(- DQ$1 * ($B192*_c1+$C192*_c2+$D192*_c3+'Input spectra'!$Y191))</f>
        <v>0</v>
      </c>
      <c r="DR192">
        <f>DR$2*EXP(- DR$1 * ($B192*_c1+$C192*_c2+$D192*_c3+'Input spectra'!$Y191))</f>
        <v>0</v>
      </c>
      <c r="DS192">
        <f>DS$2*EXP(- DS$1 * ($B192*_c1+$C192*_c2+$D192*_c3+'Input spectra'!$Y191))</f>
        <v>0</v>
      </c>
      <c r="DT192">
        <f>DT$2*EXP(- DT$1 * ($B192*_c1+$C192*_c2+$D192*_c3+'Input spectra'!$Y191))</f>
        <v>0</v>
      </c>
      <c r="DU192">
        <f>DU$2*EXP(- DU$1 * ($B192*_c1+$C192*_c2+$D192*_c3+'Input spectra'!$Y191))</f>
        <v>0</v>
      </c>
      <c r="DV192">
        <f>DV$2*EXP(- DV$1 * ($B192*_c1+$C192*_c2+$D192*_c3+'Input spectra'!$Y191))</f>
        <v>0</v>
      </c>
      <c r="DW192">
        <f>DW$2*EXP(- DW$1 * ($B192*_c1+$C192*_c2+$D192*_c3+'Input spectra'!$Y191))</f>
        <v>0</v>
      </c>
      <c r="DX192">
        <f>DX$2*EXP(- DX$1 * ($B192*_c1+$C192*_c2+$D192*_c3+'Input spectra'!$Y191))</f>
        <v>0</v>
      </c>
      <c r="DY192">
        <f>DY$2*EXP(- DY$1 * ($B192*_c1+$C192*_c2+$D192*_c3+'Input spectra'!$Y191))</f>
        <v>0</v>
      </c>
      <c r="DZ192">
        <f>DZ$2*EXP(- DZ$1 * ($B192*_c1+$C192*_c2+$D192*_c3+'Input spectra'!$Y191))</f>
        <v>0</v>
      </c>
      <c r="EA192">
        <f>EA$2*EXP(- EA$1 * ($B192*_c1+$C192*_c2+$D192*_c3+'Input spectra'!$Y191))</f>
        <v>0</v>
      </c>
      <c r="EB192">
        <f>EB$2*EXP(- EB$1 * ($B192*_c1+$C192*_c2+$D192*_c3+'Input spectra'!$Y191))</f>
        <v>0</v>
      </c>
      <c r="EC192">
        <f>EC$2*EXP(- EC$1 * ($B192*_c1+$C192*_c2+$D192*_c3+'Input spectra'!$Y191))</f>
        <v>0</v>
      </c>
      <c r="ED192">
        <f>ED$2*EXP(- ED$1 * ($B192*_c1+$C192*_c2+$D192*_c3+'Input spectra'!$Y191))</f>
        <v>0</v>
      </c>
      <c r="EE192">
        <f>EE$2*EXP(- EE$1 * ($B192*_c1+$C192*_c2+$D192*_c3+'Input spectra'!$Y191))</f>
        <v>0</v>
      </c>
      <c r="EF192">
        <f>EF$2*EXP(- EF$1 * ($B192*_c1+$C192*_c2+$D192*_c3+'Input spectra'!$Y191))</f>
        <v>0</v>
      </c>
      <c r="EG192">
        <f>EG$2*EXP(- EG$1 * ($B192*_c1+$C192*_c2+$D192*_c3+'Input spectra'!$Y191))</f>
        <v>0</v>
      </c>
      <c r="EH192">
        <f>EH$2*EXP(- EH$1 * ($B192*_c1+$C192*_c2+$D192*_c3+'Input spectra'!$Y191))</f>
        <v>0</v>
      </c>
      <c r="EI192">
        <f>EI$2*EXP(- EI$1 * ($B192*_c1+$C192*_c2+$D192*_c3+'Input spectra'!$Y191))</f>
        <v>0</v>
      </c>
      <c r="EJ192">
        <f>EJ$2*EXP(- EJ$1 * ($B192*_c1+$C192*_c2+$D192*_c3+'Input spectra'!$Y191))</f>
        <v>0</v>
      </c>
      <c r="EK192">
        <f>EK$2*EXP(- EK$1 * ($B192*_c1+$C192*_c2+$D192*_c3+'Input spectra'!$Y191))</f>
        <v>0</v>
      </c>
      <c r="EL192">
        <f>EL$2*EXP(- EL$1 * ($B192*_c1+$C192*_c2+$D192*_c3+'Input spectra'!$Y191))</f>
        <v>0</v>
      </c>
      <c r="EM192">
        <f>EM$2*EXP(- EM$1 * ($B192*_c1+$C192*_c2+$D192*_c3+'Input spectra'!$Y191))</f>
        <v>0</v>
      </c>
      <c r="EN192">
        <f>EN$2*EXP(- EN$1 * ($B192*_c1+$C192*_c2+$D192*_c3+'Input spectra'!$Y191))</f>
        <v>0</v>
      </c>
      <c r="EO192">
        <f>EO$2*EXP(- EO$1 * ($B192*_c1+$C192*_c2+$D192*_c3+'Input spectra'!$Y191))</f>
        <v>0</v>
      </c>
      <c r="EP192">
        <f>EP$2*EXP(- EP$1 * ($B192*_c1+$C192*_c2+$D192*_c3+'Input spectra'!$Y191))</f>
        <v>0</v>
      </c>
      <c r="EQ192">
        <f>EQ$2*EXP(- EQ$1 * ($B192*_c1+$C192*_c2+$D192*_c3+'Input spectra'!$Y191))</f>
        <v>0</v>
      </c>
      <c r="ER192">
        <f>ER$2*EXP(- ER$1 * ($B192*_c1+$C192*_c2+$D192*_c3+'Input spectra'!$Y191))</f>
        <v>0</v>
      </c>
      <c r="ES192">
        <f>ES$2*EXP(- ES$1 * ($B192*_c1+$C192*_c2+$D192*_c3+'Input spectra'!$Y191))</f>
        <v>0</v>
      </c>
      <c r="ET192">
        <f>ET$2*EXP(- ET$1 * ($B192*_c1+$C192*_c2+$D192*_c3+'Input spectra'!$Y191))</f>
        <v>0</v>
      </c>
      <c r="EU192">
        <f>EU$2*EXP(- EU$1 * ($B192*_c1+$C192*_c2+$D192*_c3+'Input spectra'!$Y191))</f>
        <v>0</v>
      </c>
      <c r="EV192">
        <f>EV$2*EXP(- EV$1 * ($B192*_c1+$C192*_c2+$D192*_c3+'Input spectra'!$Y191))</f>
        <v>0</v>
      </c>
      <c r="EW192">
        <f>EW$2*EXP(- EW$1 * ($B192*_c1+$C192*_c2+$D192*_c3+'Input spectra'!$Y191))</f>
        <v>0</v>
      </c>
      <c r="EX192">
        <f>EX$2*EXP(- EX$1 * ($B192*_c1+$C192*_c2+$D192*_c3+'Input spectra'!$Y191))</f>
        <v>0</v>
      </c>
      <c r="EY192">
        <f>EY$2*EXP(- EY$1 * ($B192*_c1+$C192*_c2+$D192*_c3+'Input spectra'!$Y191))</f>
        <v>0</v>
      </c>
      <c r="FA192">
        <f t="shared" si="2"/>
        <v>0.88647504570369318</v>
      </c>
      <c r="FD192">
        <f>(1-EXP(-($B192*_c1+$C192*_c2+$D192*_c3+'Input spectra'!$Y191)*_t))/2</f>
        <v>1.0456173345162523E-2</v>
      </c>
      <c r="FE192">
        <f>LN(1-FD192)/(-($B192*_c1+$C192*_c2+$D192*_c3+'Input spectra'!$Y191))</f>
        <v>0.2486791428973224</v>
      </c>
    </row>
    <row r="193" spans="1:161" x14ac:dyDescent="0.25">
      <c r="A193">
        <v>1230</v>
      </c>
      <c r="B193">
        <f>'Input spectra'!B192</f>
        <v>0</v>
      </c>
      <c r="C193">
        <f>'Input spectra'!D192</f>
        <v>0</v>
      </c>
      <c r="D193">
        <f>'Input spectra'!F192</f>
        <v>0</v>
      </c>
      <c r="E193">
        <f>E$2*EXP(- E$1 * ($B193*_c1+$C193*_c2+$D193*_c3+'Input spectra'!$Y192))</f>
        <v>2.0653927966864227E-2</v>
      </c>
      <c r="F193">
        <f>F$2*EXP(- F$1 * ($B193*_c1+$C193*_c2+$D193*_c3+'Input spectra'!$Y192))</f>
        <v>2.0417139980047839E-2</v>
      </c>
      <c r="G193">
        <f>G$2*EXP(- G$1 * ($B193*_c1+$C193*_c2+$D193*_c3+'Input spectra'!$Y192))</f>
        <v>2.0181980476173398E-2</v>
      </c>
      <c r="H193">
        <f>H$2*EXP(- H$1 * ($B193*_c1+$C193*_c2+$D193*_c3+'Input spectra'!$Y192))</f>
        <v>1.9948439936895698E-2</v>
      </c>
      <c r="I193">
        <f>I$2*EXP(- I$1 * ($B193*_c1+$C193*_c2+$D193*_c3+'Input spectra'!$Y192))</f>
        <v>1.9716508895164811E-2</v>
      </c>
      <c r="J193">
        <f>J$2*EXP(- J$1 * ($B193*_c1+$C193*_c2+$D193*_c3+'Input spectra'!$Y192))</f>
        <v>1.948617793496283E-2</v>
      </c>
      <c r="K193">
        <f>K$2*EXP(- K$1 * ($B193*_c1+$C193*_c2+$D193*_c3+'Input spectra'!$Y192))</f>
        <v>1.9257437691041927E-2</v>
      </c>
      <c r="L193">
        <f>L$2*EXP(- L$1 * ($B193*_c1+$C193*_c2+$D193*_c3+'Input spectra'!$Y192))</f>
        <v>1.9030278848663682E-2</v>
      </c>
      <c r="M193">
        <f>M$2*EXP(- M$1 * ($B193*_c1+$C193*_c2+$D193*_c3+'Input spectra'!$Y192))</f>
        <v>1.8804692143339727E-2</v>
      </c>
      <c r="N193">
        <f>N$2*EXP(- N$1 * ($B193*_c1+$C193*_c2+$D193*_c3+'Input spectra'!$Y192))</f>
        <v>1.8580668360573704E-2</v>
      </c>
      <c r="O193">
        <f>O$2*EXP(- O$1 * ($B193*_c1+$C193*_c2+$D193*_c3+'Input spectra'!$Y192))</f>
        <v>1.8358198335604439E-2</v>
      </c>
      <c r="P193">
        <f>P$2*EXP(- P$1 * ($B193*_c1+$C193*_c2+$D193*_c3+'Input spectra'!$Y192))</f>
        <v>1.813727295315045E-2</v>
      </c>
      <c r="Q193">
        <f>Q$2*EXP(- Q$1 * ($B193*_c1+$C193*_c2+$D193*_c3+'Input spectra'!$Y192))</f>
        <v>1.7917883147155721E-2</v>
      </c>
      <c r="R193">
        <f>R$2*EXP(- R$1 * ($B193*_c1+$C193*_c2+$D193*_c3+'Input spectra'!$Y192))</f>
        <v>1.7700019900536702E-2</v>
      </c>
      <c r="S193">
        <f>S$2*EXP(- S$1 * ($B193*_c1+$C193*_c2+$D193*_c3+'Input spectra'!$Y192))</f>
        <v>1.7483674244930601E-2</v>
      </c>
      <c r="T193">
        <f>T$2*EXP(- T$1 * ($B193*_c1+$C193*_c2+$D193*_c3+'Input spectra'!$Y192))</f>
        <v>1.7268837260444918E-2</v>
      </c>
      <c r="U193">
        <f>U$2*EXP(- U$1 * ($B193*_c1+$C193*_c2+$D193*_c3+'Input spectra'!$Y192))</f>
        <v>1.7055500075408233E-2</v>
      </c>
      <c r="V193">
        <f>V$2*EXP(- V$1 * ($B193*_c1+$C193*_c2+$D193*_c3+'Input spectra'!$Y192))</f>
        <v>1.6843653866122198E-2</v>
      </c>
      <c r="W193">
        <f>W$2*EXP(- W$1 * ($B193*_c1+$C193*_c2+$D193*_c3+'Input spectra'!$Y192))</f>
        <v>1.6633289856614823E-2</v>
      </c>
      <c r="X193">
        <f>X$2*EXP(- X$1 * ($B193*_c1+$C193*_c2+$D193*_c3+'Input spectra'!$Y192))</f>
        <v>1.6424399318394931E-2</v>
      </c>
      <c r="Y193">
        <f>Y$2*EXP(- Y$1 * ($B193*_c1+$C193*_c2+$D193*_c3+'Input spectra'!$Y192))</f>
        <v>1.621697357020787E-2</v>
      </c>
      <c r="Z193">
        <f>Z$2*EXP(- Z$1 * ($B193*_c1+$C193*_c2+$D193*_c3+'Input spectra'!$Y192))</f>
        <v>1.6011003977792426E-2</v>
      </c>
      <c r="AA193">
        <f>AA$2*EXP(- AA$1 * ($B193*_c1+$C193*_c2+$D193*_c3+'Input spectra'!$Y192))</f>
        <v>1.5806481953638964E-2</v>
      </c>
      <c r="AB193">
        <f>AB$2*EXP(- AB$1 * ($B193*_c1+$C193*_c2+$D193*_c3+'Input spectra'!$Y192))</f>
        <v>1.5603398956748721E-2</v>
      </c>
      <c r="AC193">
        <f>AC$2*EXP(- AC$1 * ($B193*_c1+$C193*_c2+$D193*_c3+'Input spectra'!$Y192))</f>
        <v>1.5401746492394385E-2</v>
      </c>
      <c r="AD193">
        <f>AD$2*EXP(- AD$1 * ($B193*_c1+$C193*_c2+$D193*_c3+'Input spectra'!$Y192))</f>
        <v>1.5201516111881789E-2</v>
      </c>
      <c r="AE193">
        <f>AE$2*EXP(- AE$1 * ($B193*_c1+$C193*_c2+$D193*_c3+'Input spectra'!$Y192))</f>
        <v>1.5002699412312803E-2</v>
      </c>
      <c r="AF193">
        <f>AF$2*EXP(- AF$1 * ($B193*_c1+$C193*_c2+$D193*_c3+'Input spectra'!$Y192))</f>
        <v>1.4805288036349465E-2</v>
      </c>
      <c r="AG193">
        <f>AG$2*EXP(- AG$1 * ($B193*_c1+$C193*_c2+$D193*_c3+'Input spectra'!$Y192))</f>
        <v>1.46092736719792E-2</v>
      </c>
      <c r="AH193">
        <f>AH$2*EXP(- AH$1 * ($B193*_c1+$C193*_c2+$D193*_c3+'Input spectra'!$Y192))</f>
        <v>1.441464805228128E-2</v>
      </c>
      <c r="AI193">
        <f>AI$2*EXP(- AI$1 * ($B193*_c1+$C193*_c2+$D193*_c3+'Input spectra'!$Y192))</f>
        <v>1.4221402955194412E-2</v>
      </c>
      <c r="AJ193">
        <f>AJ$2*EXP(- AJ$1 * ($B193*_c1+$C193*_c2+$D193*_c3+'Input spectra'!$Y192))</f>
        <v>1.4029530203285491E-2</v>
      </c>
      <c r="AK193">
        <f>AK$2*EXP(- AK$1 * ($B193*_c1+$C193*_c2+$D193*_c3+'Input spectra'!$Y192))</f>
        <v>1.3839021663519505E-2</v>
      </c>
      <c r="AL193">
        <f>AL$2*EXP(- AL$1 * ($B193*_c1+$C193*_c2+$D193*_c3+'Input spectra'!$Y192))</f>
        <v>1.3649869247030582E-2</v>
      </c>
      <c r="AM193">
        <f>AM$2*EXP(- AM$1 * ($B193*_c1+$C193*_c2+$D193*_c3+'Input spectra'!$Y192))</f>
        <v>1.3462064908894201E-2</v>
      </c>
      <c r="AN193">
        <f>AN$2*EXP(- AN$1 * ($B193*_c1+$C193*_c2+$D193*_c3+'Input spectra'!$Y192))</f>
        <v>1.3275600647900504E-2</v>
      </c>
      <c r="AO193">
        <f>AO$2*EXP(- AO$1 * ($B193*_c1+$C193*_c2+$D193*_c3+'Input spectra'!$Y192))</f>
        <v>1.3090468506328759E-2</v>
      </c>
      <c r="AP193">
        <f>AP$2*EXP(- AP$1 * ($B193*_c1+$C193*_c2+$D193*_c3+'Input spectra'!$Y192))</f>
        <v>1.2906660569722951E-2</v>
      </c>
      <c r="AQ193">
        <f>AQ$2*EXP(- AQ$1 * ($B193*_c1+$C193*_c2+$D193*_c3+'Input spectra'!$Y192))</f>
        <v>1.2724168966668479E-2</v>
      </c>
      <c r="AR193">
        <f>AR$2*EXP(- AR$1 * ($B193*_c1+$C193*_c2+$D193*_c3+'Input spectra'!$Y192))</f>
        <v>1.254298586856996E-2</v>
      </c>
      <c r="AS193">
        <f>AS$2*EXP(- AS$1 * ($B193*_c1+$C193*_c2+$D193*_c3+'Input spectra'!$Y192))</f>
        <v>1.2363103489430179E-2</v>
      </c>
      <c r="AT193">
        <f>AT$2*EXP(- AT$1 * ($B193*_c1+$C193*_c2+$D193*_c3+'Input spectra'!$Y192))</f>
        <v>1.2184514085630104E-2</v>
      </c>
      <c r="AU193">
        <f>AU$2*EXP(- AU$1 * ($B193*_c1+$C193*_c2+$D193*_c3+'Input spectra'!$Y192))</f>
        <v>1.2007209955709986E-2</v>
      </c>
      <c r="AV193">
        <f>AV$2*EXP(- AV$1 * ($B193*_c1+$C193*_c2+$D193*_c3+'Input spectra'!$Y192))</f>
        <v>1.1831183440151624E-2</v>
      </c>
      <c r="AW193">
        <f>AW$2*EXP(- AW$1 * ($B193*_c1+$C193*_c2+$D193*_c3+'Input spectra'!$Y192))</f>
        <v>1.1656426921161624E-2</v>
      </c>
      <c r="AX193">
        <f>AX$2*EXP(- AX$1 * ($B193*_c1+$C193*_c2+$D193*_c3+'Input spectra'!$Y192))</f>
        <v>1.1482932822455811E-2</v>
      </c>
      <c r="AY193">
        <f>AY$2*EXP(- AY$1 * ($B193*_c1+$C193*_c2+$D193*_c3+'Input spectra'!$Y192))</f>
        <v>1.0210124991084757E-2</v>
      </c>
      <c r="AZ193">
        <f>AZ$2*EXP(- AZ$1 * ($B193*_c1+$C193*_c2+$D193*_c3+'Input spectra'!$Y192))</f>
        <v>8.7264876810210622E-3</v>
      </c>
      <c r="BA193">
        <f>BA$2*EXP(- BA$1 * ($B193*_c1+$C193*_c2+$D193*_c3+'Input spectra'!$Y192))</f>
        <v>7.8574740668033178E-3</v>
      </c>
      <c r="BB193">
        <f>BB$2*EXP(- BB$1 * ($B193*_c1+$C193*_c2+$D193*_c3+'Input spectra'!$Y192))</f>
        <v>7.1994317679157588E-3</v>
      </c>
      <c r="BC193">
        <f>BC$2*EXP(- BC$1 * ($B193*_c1+$C193*_c2+$D193*_c3+'Input spectra'!$Y192))</f>
        <v>6.6618448980557826E-3</v>
      </c>
      <c r="BD193">
        <f>BD$2*EXP(- BD$1 * ($B193*_c1+$C193*_c2+$D193*_c3+'Input spectra'!$Y192))</f>
        <v>6.2054930494917218E-3</v>
      </c>
      <c r="BE193">
        <f>BE$2*EXP(- BE$1 * ($B193*_c1+$C193*_c2+$D193*_c3+'Input spectra'!$Y192))</f>
        <v>5.8088936503824995E-3</v>
      </c>
      <c r="BF193">
        <f>BF$2*EXP(- BF$1 * ($B193*_c1+$C193*_c2+$D193*_c3+'Input spectra'!$Y192))</f>
        <v>5.4586590746233069E-3</v>
      </c>
      <c r="BG193">
        <f>BG$2*EXP(- BG$1 * ($B193*_c1+$C193*_c2+$D193*_c3+'Input spectra'!$Y192))</f>
        <v>5.1457276359436312E-3</v>
      </c>
      <c r="BH193">
        <f>BH$2*EXP(- BH$1 * ($B193*_c1+$C193*_c2+$D193*_c3+'Input spectra'!$Y192))</f>
        <v>4.8636024906643172E-3</v>
      </c>
      <c r="BI193">
        <f>BI$2*EXP(- BI$1 * ($B193*_c1+$C193*_c2+$D193*_c3+'Input spectra'!$Y192))</f>
        <v>4.6074243597035358E-3</v>
      </c>
      <c r="BJ193">
        <f>BJ$2*EXP(- BJ$1 * ($B193*_c1+$C193*_c2+$D193*_c3+'Input spectra'!$Y192))</f>
        <v>4.3734392437529499E-3</v>
      </c>
      <c r="BK193">
        <f>BK$2*EXP(- BK$1 * ($B193*_c1+$C193*_c2+$D193*_c3+'Input spectra'!$Y192))</f>
        <v>4.158672137238072E-3</v>
      </c>
      <c r="BL193">
        <f>BL$2*EXP(- BL$1 * ($B193*_c1+$C193*_c2+$D193*_c3+'Input spectra'!$Y192))</f>
        <v>3.9607163968679781E-3</v>
      </c>
      <c r="BM193">
        <f>BM$2*EXP(- BM$1 * ($B193*_c1+$C193*_c2+$D193*_c3+'Input spectra'!$Y192))</f>
        <v>3.7775919575031942E-3</v>
      </c>
      <c r="BN193">
        <f>BN$2*EXP(- BN$1 * ($B193*_c1+$C193*_c2+$D193*_c3+'Input spectra'!$Y192))</f>
        <v>3.6076465344503186E-3</v>
      </c>
      <c r="BO193">
        <f>BO$2*EXP(- BO$1 * ($B193*_c1+$C193*_c2+$D193*_c3+'Input spectra'!$Y192))</f>
        <v>3.4494847516485668E-3</v>
      </c>
      <c r="BP193">
        <f>BP$2*EXP(- BP$1 * ($B193*_c1+$C193*_c2+$D193*_c3+'Input spectra'!$Y192))</f>
        <v>3.3019160305106459E-3</v>
      </c>
      <c r="BQ193">
        <f>BQ$2*EXP(- BQ$1 * ($B193*_c1+$C193*_c2+$D193*_c3+'Input spectra'!$Y192))</f>
        <v>3.1639154495411749E-3</v>
      </c>
      <c r="BR193">
        <f>BR$2*EXP(- BR$1 * ($B193*_c1+$C193*_c2+$D193*_c3+'Input spectra'!$Y192))</f>
        <v>3.0345937976962493E-3</v>
      </c>
      <c r="BS193">
        <f>BS$2*EXP(- BS$1 * ($B193*_c1+$C193*_c2+$D193*_c3+'Input spectra'!$Y192))</f>
        <v>2.9131742876790504E-3</v>
      </c>
      <c r="BT193">
        <f>BT$2*EXP(- BT$1 * ($B193*_c1+$C193*_c2+$D193*_c3+'Input spectra'!$Y192))</f>
        <v>2.7989741871433773E-3</v>
      </c>
      <c r="BU193">
        <f>BU$2*EXP(- BU$1 * ($B193*_c1+$C193*_c2+$D193*_c3+'Input spectra'!$Y192))</f>
        <v>2.6913901438279939E-3</v>
      </c>
      <c r="BV193">
        <f>BV$2*EXP(- BV$1 * ($B193*_c1+$C193*_c2+$D193*_c3+'Input spectra'!$Y192))</f>
        <v>2.5898863278171875E-3</v>
      </c>
      <c r="BW193">
        <f>BW$2*EXP(- BW$1 * ($B193*_c1+$C193*_c2+$D193*_c3+'Input spectra'!$Y192))</f>
        <v>2.4939847518158152E-3</v>
      </c>
      <c r="BX193">
        <f>BX$2*EXP(- BX$1 * ($B193*_c1+$C193*_c2+$D193*_c3+'Input spectra'!$Y192))</f>
        <v>2.4032572962286052E-3</v>
      </c>
      <c r="BY193">
        <f>BY$2*EXP(- BY$1 * ($B193*_c1+$C193*_c2+$D193*_c3+'Input spectra'!$Y192))</f>
        <v>2.3173190836609518E-3</v>
      </c>
      <c r="BZ193">
        <f>BZ$2*EXP(- BZ$1 * ($B193*_c1+$C193*_c2+$D193*_c3+'Input spectra'!$Y192))</f>
        <v>2.2358229324768533E-3</v>
      </c>
      <c r="CA193">
        <f>CA$2*EXP(- CA$1 * ($B193*_c1+$C193*_c2+$D193*_c3+'Input spectra'!$Y192))</f>
        <v>2.1584546812870205E-3</v>
      </c>
      <c r="CB193">
        <f>CB$2*EXP(- CB$1 * ($B193*_c1+$C193*_c2+$D193*_c3+'Input spectra'!$Y192))</f>
        <v>2.0849292224072069E-3</v>
      </c>
      <c r="CC193">
        <f>CC$2*EXP(- CC$1 * ($B193*_c1+$C193*_c2+$D193*_c3+'Input spectra'!$Y192))</f>
        <v>2.0149871169921041E-3</v>
      </c>
      <c r="CD193">
        <f>CD$2*EXP(- CD$1 * ($B193*_c1+$C193*_c2+$D193*_c3+'Input spectra'!$Y192))</f>
        <v>1.9483916908726688E-3</v>
      </c>
      <c r="CE193">
        <f>CE$2*EXP(- CE$1 * ($B193*_c1+$C193*_c2+$D193*_c3+'Input spectra'!$Y192))</f>
        <v>1.8849265303207592E-3</v>
      </c>
      <c r="CF193">
        <f>CF$2*EXP(- CF$1 * ($B193*_c1+$C193*_c2+$D193*_c3+'Input spectra'!$Y192))</f>
        <v>1.8243933126102353E-3</v>
      </c>
      <c r="CG193">
        <f>CG$2*EXP(- CG$1 * ($B193*_c1+$C193*_c2+$D193*_c3+'Input spectra'!$Y192))</f>
        <v>1.7666099184724781E-3</v>
      </c>
      <c r="CH193">
        <f>CH$2*EXP(- CH$1 * ($B193*_c1+$C193*_c2+$D193*_c3+'Input spectra'!$Y192))</f>
        <v>1.7114087831827187E-3</v>
      </c>
      <c r="CI193">
        <f>CI$2*EXP(- CI$1 * ($B193*_c1+$C193*_c2+$D193*_c3+'Input spectra'!$Y192))</f>
        <v>1.658635450669767E-3</v>
      </c>
      <c r="CJ193">
        <f>CJ$2*EXP(- CJ$1 * ($B193*_c1+$C193*_c2+$D193*_c3+'Input spectra'!$Y192))</f>
        <v>1.6081473011677193E-3</v>
      </c>
      <c r="CK193">
        <f>CK$2*EXP(- CK$1 * ($B193*_c1+$C193*_c2+$D193*_c3+'Input spectra'!$Y192))</f>
        <v>1.5598124278635691E-3</v>
      </c>
      <c r="CL193">
        <f>CL$2*EXP(- CL$1 * ($B193*_c1+$C193*_c2+$D193*_c3+'Input spectra'!$Y192))</f>
        <v>1.5135086419962188E-3</v>
      </c>
      <c r="CM193">
        <f>CM$2*EXP(- CM$1 * ($B193*_c1+$C193*_c2+$D193*_c3+'Input spectra'!$Y192))</f>
        <v>1.4691225891266108E-3</v>
      </c>
      <c r="CN193">
        <f>CN$2*EXP(- CN$1 * ($B193*_c1+$C193*_c2+$D193*_c3+'Input spectra'!$Y192))</f>
        <v>1.4265489619765309E-3</v>
      </c>
      <c r="CO193">
        <f>CO$2*EXP(- CO$1 * ($B193*_c1+$C193*_c2+$D193*_c3+'Input spectra'!$Y192))</f>
        <v>1.3856897974423102E-3</v>
      </c>
      <c r="CP193">
        <f>CP$2*EXP(- CP$1 * ($B193*_c1+$C193*_c2+$D193*_c3+'Input spectra'!$Y192))</f>
        <v>1.3464538472205429E-3</v>
      </c>
      <c r="CQ193">
        <f>CQ$2*EXP(- CQ$1 * ($B193*_c1+$C193*_c2+$D193*_c3+'Input spectra'!$Y192))</f>
        <v>1.3087560130080438E-3</v>
      </c>
      <c r="CR193">
        <f>CR$2*EXP(- CR$1 * ($B193*_c1+$C193*_c2+$D193*_c3+'Input spectra'!$Y192))</f>
        <v>1.2725168385143933E-3</v>
      </c>
      <c r="CS193">
        <f>CS$2*EXP(- CS$1 * ($B193*_c1+$C193*_c2+$D193*_c3+'Input spectra'!$Y192))</f>
        <v>8.1946991319988829E-4</v>
      </c>
      <c r="CT193">
        <f>CT$2*EXP(- CT$1 * ($B193*_c1+$C193*_c2+$D193*_c3+'Input spectra'!$Y192))</f>
        <v>5.323732883906725E-4</v>
      </c>
      <c r="CU193">
        <f>CU$2*EXP(- CU$1 * ($B193*_c1+$C193*_c2+$D193*_c3+'Input spectra'!$Y192))</f>
        <v>3.6876851399003413E-4</v>
      </c>
      <c r="CV193">
        <f>CV$2*EXP(- CV$1 * ($B193*_c1+$C193*_c2+$D193*_c3+'Input spectra'!$Y192))</f>
        <v>2.565924363881868E-4</v>
      </c>
      <c r="CW193">
        <f>CW$2*EXP(- CW$1 * ($B193*_c1+$C193*_c2+$D193*_c3+'Input spectra'!$Y192))</f>
        <v>1.7524082713161215E-4</v>
      </c>
      <c r="CX193">
        <f>CX$2*EXP(- CX$1 * ($B193*_c1+$C193*_c2+$D193*_c3+'Input spectra'!$Y192))</f>
        <v>1.1521944832133018E-4</v>
      </c>
      <c r="CY193">
        <f>CY$2*EXP(- CY$1 * ($B193*_c1+$C193*_c2+$D193*_c3+'Input spectra'!$Y192))</f>
        <v>7.1171179599958603E-5</v>
      </c>
      <c r="CZ193">
        <f>CZ$2*EXP(- CZ$1 * ($B193*_c1+$C193*_c2+$D193*_c3+'Input spectra'!$Y192))</f>
        <v>3.9696156593047856E-5</v>
      </c>
      <c r="DA193">
        <f>DA$2*EXP(- DA$1 * ($B193*_c1+$C193*_c2+$D193*_c3+'Input spectra'!$Y192))</f>
        <v>1.8462248939309915E-5</v>
      </c>
      <c r="DB193">
        <f>DB$2*EXP(- DB$1 * ($B193*_c1+$C193*_c2+$D193*_c3+'Input spectra'!$Y192))</f>
        <v>5.7785654435449269E-6</v>
      </c>
      <c r="DC193">
        <f>DC$2*EXP(- DC$1 * ($B193*_c1+$C193*_c2+$D193*_c3+'Input spectra'!$Y192))</f>
        <v>3.6714078328098568E-7</v>
      </c>
      <c r="DD193">
        <f>DD$2*EXP(- DD$1 * ($B193*_c1+$C193*_c2+$D193*_c3+'Input spectra'!$Y192))</f>
        <v>0</v>
      </c>
      <c r="DE193">
        <f>DE$2*EXP(- DE$1 * ($B193*_c1+$C193*_c2+$D193*_c3+'Input spectra'!$Y192))</f>
        <v>0</v>
      </c>
      <c r="DF193">
        <f>DF$2*EXP(- DF$1 * ($B193*_c1+$C193*_c2+$D193*_c3+'Input spectra'!$Y192))</f>
        <v>0</v>
      </c>
      <c r="DG193">
        <f>DG$2*EXP(- DG$1 * ($B193*_c1+$C193*_c2+$D193*_c3+'Input spectra'!$Y192))</f>
        <v>0</v>
      </c>
      <c r="DH193">
        <f>DH$2*EXP(- DH$1 * ($B193*_c1+$C193*_c2+$D193*_c3+'Input spectra'!$Y192))</f>
        <v>0</v>
      </c>
      <c r="DI193">
        <f>DI$2*EXP(- DI$1 * ($B193*_c1+$C193*_c2+$D193*_c3+'Input spectra'!$Y192))</f>
        <v>0</v>
      </c>
      <c r="DJ193">
        <f>DJ$2*EXP(- DJ$1 * ($B193*_c1+$C193*_c2+$D193*_c3+'Input spectra'!$Y192))</f>
        <v>0</v>
      </c>
      <c r="DK193">
        <f>DK$2*EXP(- DK$1 * ($B193*_c1+$C193*_c2+$D193*_c3+'Input spectra'!$Y192))</f>
        <v>0</v>
      </c>
      <c r="DL193">
        <f>DL$2*EXP(- DL$1 * ($B193*_c1+$C193*_c2+$D193*_c3+'Input spectra'!$Y192))</f>
        <v>0</v>
      </c>
      <c r="DM193">
        <f>DM$2*EXP(- DM$1 * ($B193*_c1+$C193*_c2+$D193*_c3+'Input spectra'!$Y192))</f>
        <v>0</v>
      </c>
      <c r="DN193">
        <f>DN$2*EXP(- DN$1 * ($B193*_c1+$C193*_c2+$D193*_c3+'Input spectra'!$Y192))</f>
        <v>0</v>
      </c>
      <c r="DO193">
        <f>DO$2*EXP(- DO$1 * ($B193*_c1+$C193*_c2+$D193*_c3+'Input spectra'!$Y192))</f>
        <v>0</v>
      </c>
      <c r="DP193">
        <f>DP$2*EXP(- DP$1 * ($B193*_c1+$C193*_c2+$D193*_c3+'Input spectra'!$Y192))</f>
        <v>0</v>
      </c>
      <c r="DQ193">
        <f>DQ$2*EXP(- DQ$1 * ($B193*_c1+$C193*_c2+$D193*_c3+'Input spectra'!$Y192))</f>
        <v>0</v>
      </c>
      <c r="DR193">
        <f>DR$2*EXP(- DR$1 * ($B193*_c1+$C193*_c2+$D193*_c3+'Input spectra'!$Y192))</f>
        <v>0</v>
      </c>
      <c r="DS193">
        <f>DS$2*EXP(- DS$1 * ($B193*_c1+$C193*_c2+$D193*_c3+'Input spectra'!$Y192))</f>
        <v>0</v>
      </c>
      <c r="DT193">
        <f>DT$2*EXP(- DT$1 * ($B193*_c1+$C193*_c2+$D193*_c3+'Input spectra'!$Y192))</f>
        <v>0</v>
      </c>
      <c r="DU193">
        <f>DU$2*EXP(- DU$1 * ($B193*_c1+$C193*_c2+$D193*_c3+'Input spectra'!$Y192))</f>
        <v>0</v>
      </c>
      <c r="DV193">
        <f>DV$2*EXP(- DV$1 * ($B193*_c1+$C193*_c2+$D193*_c3+'Input spectra'!$Y192))</f>
        <v>0</v>
      </c>
      <c r="DW193">
        <f>DW$2*EXP(- DW$1 * ($B193*_c1+$C193*_c2+$D193*_c3+'Input spectra'!$Y192))</f>
        <v>0</v>
      </c>
      <c r="DX193">
        <f>DX$2*EXP(- DX$1 * ($B193*_c1+$C193*_c2+$D193*_c3+'Input spectra'!$Y192))</f>
        <v>0</v>
      </c>
      <c r="DY193">
        <f>DY$2*EXP(- DY$1 * ($B193*_c1+$C193*_c2+$D193*_c3+'Input spectra'!$Y192))</f>
        <v>0</v>
      </c>
      <c r="DZ193">
        <f>DZ$2*EXP(- DZ$1 * ($B193*_c1+$C193*_c2+$D193*_c3+'Input spectra'!$Y192))</f>
        <v>0</v>
      </c>
      <c r="EA193">
        <f>EA$2*EXP(- EA$1 * ($B193*_c1+$C193*_c2+$D193*_c3+'Input spectra'!$Y192))</f>
        <v>0</v>
      </c>
      <c r="EB193">
        <f>EB$2*EXP(- EB$1 * ($B193*_c1+$C193*_c2+$D193*_c3+'Input spectra'!$Y192))</f>
        <v>0</v>
      </c>
      <c r="EC193">
        <f>EC$2*EXP(- EC$1 * ($B193*_c1+$C193*_c2+$D193*_c3+'Input spectra'!$Y192))</f>
        <v>0</v>
      </c>
      <c r="ED193">
        <f>ED$2*EXP(- ED$1 * ($B193*_c1+$C193*_c2+$D193*_c3+'Input spectra'!$Y192))</f>
        <v>0</v>
      </c>
      <c r="EE193">
        <f>EE$2*EXP(- EE$1 * ($B193*_c1+$C193*_c2+$D193*_c3+'Input spectra'!$Y192))</f>
        <v>0</v>
      </c>
      <c r="EF193">
        <f>EF$2*EXP(- EF$1 * ($B193*_c1+$C193*_c2+$D193*_c3+'Input spectra'!$Y192))</f>
        <v>0</v>
      </c>
      <c r="EG193">
        <f>EG$2*EXP(- EG$1 * ($B193*_c1+$C193*_c2+$D193*_c3+'Input spectra'!$Y192))</f>
        <v>0</v>
      </c>
      <c r="EH193">
        <f>EH$2*EXP(- EH$1 * ($B193*_c1+$C193*_c2+$D193*_c3+'Input spectra'!$Y192))</f>
        <v>0</v>
      </c>
      <c r="EI193">
        <f>EI$2*EXP(- EI$1 * ($B193*_c1+$C193*_c2+$D193*_c3+'Input spectra'!$Y192))</f>
        <v>0</v>
      </c>
      <c r="EJ193">
        <f>EJ$2*EXP(- EJ$1 * ($B193*_c1+$C193*_c2+$D193*_c3+'Input spectra'!$Y192))</f>
        <v>0</v>
      </c>
      <c r="EK193">
        <f>EK$2*EXP(- EK$1 * ($B193*_c1+$C193*_c2+$D193*_c3+'Input spectra'!$Y192))</f>
        <v>0</v>
      </c>
      <c r="EL193">
        <f>EL$2*EXP(- EL$1 * ($B193*_c1+$C193*_c2+$D193*_c3+'Input spectra'!$Y192))</f>
        <v>0</v>
      </c>
      <c r="EM193">
        <f>EM$2*EXP(- EM$1 * ($B193*_c1+$C193*_c2+$D193*_c3+'Input spectra'!$Y192))</f>
        <v>0</v>
      </c>
      <c r="EN193">
        <f>EN$2*EXP(- EN$1 * ($B193*_c1+$C193*_c2+$D193*_c3+'Input spectra'!$Y192))</f>
        <v>0</v>
      </c>
      <c r="EO193">
        <f>EO$2*EXP(- EO$1 * ($B193*_c1+$C193*_c2+$D193*_c3+'Input spectra'!$Y192))</f>
        <v>0</v>
      </c>
      <c r="EP193">
        <f>EP$2*EXP(- EP$1 * ($B193*_c1+$C193*_c2+$D193*_c3+'Input spectra'!$Y192))</f>
        <v>0</v>
      </c>
      <c r="EQ193">
        <f>EQ$2*EXP(- EQ$1 * ($B193*_c1+$C193*_c2+$D193*_c3+'Input spectra'!$Y192))</f>
        <v>0</v>
      </c>
      <c r="ER193">
        <f>ER$2*EXP(- ER$1 * ($B193*_c1+$C193*_c2+$D193*_c3+'Input spectra'!$Y192))</f>
        <v>0</v>
      </c>
      <c r="ES193">
        <f>ES$2*EXP(- ES$1 * ($B193*_c1+$C193*_c2+$D193*_c3+'Input spectra'!$Y192))</f>
        <v>0</v>
      </c>
      <c r="ET193">
        <f>ET$2*EXP(- ET$1 * ($B193*_c1+$C193*_c2+$D193*_c3+'Input spectra'!$Y192))</f>
        <v>0</v>
      </c>
      <c r="EU193">
        <f>EU$2*EXP(- EU$1 * ($B193*_c1+$C193*_c2+$D193*_c3+'Input spectra'!$Y192))</f>
        <v>0</v>
      </c>
      <c r="EV193">
        <f>EV$2*EXP(- EV$1 * ($B193*_c1+$C193*_c2+$D193*_c3+'Input spectra'!$Y192))</f>
        <v>0</v>
      </c>
      <c r="EW193">
        <f>EW$2*EXP(- EW$1 * ($B193*_c1+$C193*_c2+$D193*_c3+'Input spectra'!$Y192))</f>
        <v>0</v>
      </c>
      <c r="EX193">
        <f>EX$2*EXP(- EX$1 * ($B193*_c1+$C193*_c2+$D193*_c3+'Input spectra'!$Y192))</f>
        <v>0</v>
      </c>
      <c r="EY193">
        <f>EY$2*EXP(- EY$1 * ($B193*_c1+$C193*_c2+$D193*_c3+'Input spectra'!$Y192))</f>
        <v>0</v>
      </c>
      <c r="FA193">
        <f t="shared" si="2"/>
        <v>0.88660353749879273</v>
      </c>
      <c r="FD193">
        <f>(1-EXP(-($B193*_c1+$C193*_c2+$D193*_c3+'Input spectra'!$Y192)*_t))/2</f>
        <v>1.0443318406799018E-2</v>
      </c>
      <c r="FE193">
        <f>LN(1-FD193)/(-($B193*_c1+$C193*_c2+$D193*_c3+'Input spectra'!$Y192))</f>
        <v>0.24868078397266299</v>
      </c>
    </row>
    <row r="194" spans="1:161" x14ac:dyDescent="0.25">
      <c r="A194">
        <v>1235</v>
      </c>
      <c r="B194">
        <f>'Input spectra'!B193</f>
        <v>0</v>
      </c>
      <c r="C194">
        <f>'Input spectra'!D193</f>
        <v>0</v>
      </c>
      <c r="D194">
        <f>'Input spectra'!F193</f>
        <v>0</v>
      </c>
      <c r="E194">
        <f>E$2*EXP(- E$1 * ($B194*_c1+$C194*_c2+$D194*_c3+'Input spectra'!$Y193))</f>
        <v>2.0653927966864227E-2</v>
      </c>
      <c r="F194">
        <f>F$2*EXP(- F$1 * ($B194*_c1+$C194*_c2+$D194*_c3+'Input spectra'!$Y193))</f>
        <v>2.0417247205715888E-2</v>
      </c>
      <c r="G194">
        <f>G$2*EXP(- G$1 * ($B194*_c1+$C194*_c2+$D194*_c3+'Input spectra'!$Y193))</f>
        <v>2.0182192458069362E-2</v>
      </c>
      <c r="H194">
        <f>H$2*EXP(- H$1 * ($B194*_c1+$C194*_c2+$D194*_c3+'Input spectra'!$Y193))</f>
        <v>1.9948754231067303E-2</v>
      </c>
      <c r="I194">
        <f>I$2*EXP(- I$1 * ($B194*_c1+$C194*_c2+$D194*_c3+'Input spectra'!$Y193))</f>
        <v>1.9716923082949034E-2</v>
      </c>
      <c r="J194">
        <f>J$2*EXP(- J$1 * ($B194*_c1+$C194*_c2+$D194*_c3+'Input spectra'!$Y193))</f>
        <v>1.9486689622788628E-2</v>
      </c>
      <c r="K194">
        <f>K$2*EXP(- K$1 * ($B194*_c1+$C194*_c2+$D194*_c3+'Input spectra'!$Y193))</f>
        <v>1.9258044510234308E-2</v>
      </c>
      <c r="L194">
        <f>L$2*EXP(- L$1 * ($B194*_c1+$C194*_c2+$D194*_c3+'Input spectra'!$Y193))</f>
        <v>1.9030978455249054E-2</v>
      </c>
      <c r="M194">
        <f>M$2*EXP(- M$1 * ($B194*_c1+$C194*_c2+$D194*_c3+'Input spectra'!$Y193))</f>
        <v>1.8805482217852634E-2</v>
      </c>
      <c r="N194">
        <f>N$2*EXP(- N$1 * ($B194*_c1+$C194*_c2+$D194*_c3+'Input spectra'!$Y193))</f>
        <v>1.8581546607864777E-2</v>
      </c>
      <c r="O194">
        <f>O$2*EXP(- O$1 * ($B194*_c1+$C194*_c2+$D194*_c3+'Input spectra'!$Y193))</f>
        <v>1.8359162484649728E-2</v>
      </c>
      <c r="P194">
        <f>P$2*EXP(- P$1 * ($B194*_c1+$C194*_c2+$D194*_c3+'Input spectra'!$Y193))</f>
        <v>1.8138320756861986E-2</v>
      </c>
      <c r="Q194">
        <f>Q$2*EXP(- Q$1 * ($B194*_c1+$C194*_c2+$D194*_c3+'Input spectra'!$Y193))</f>
        <v>1.7919012382193383E-2</v>
      </c>
      <c r="R194">
        <f>R$2*EXP(- R$1 * ($B194*_c1+$C194*_c2+$D194*_c3+'Input spectra'!$Y193))</f>
        <v>1.770122836712136E-2</v>
      </c>
      <c r="S194">
        <f>S$2*EXP(- S$1 * ($B194*_c1+$C194*_c2+$D194*_c3+'Input spectra'!$Y193))</f>
        <v>1.7484959766658509E-2</v>
      </c>
      <c r="T194">
        <f>T$2*EXP(- T$1 * ($B194*_c1+$C194*_c2+$D194*_c3+'Input spectra'!$Y193))</f>
        <v>1.7270197684103383E-2</v>
      </c>
      <c r="U194">
        <f>U$2*EXP(- U$1 * ($B194*_c1+$C194*_c2+$D194*_c3+'Input spectra'!$Y193))</f>
        <v>1.705693327079251E-2</v>
      </c>
      <c r="V194">
        <f>V$2*EXP(- V$1 * ($B194*_c1+$C194*_c2+$D194*_c3+'Input spectra'!$Y193))</f>
        <v>1.6845157725853651E-2</v>
      </c>
      <c r="W194">
        <f>W$2*EXP(- W$1 * ($B194*_c1+$C194*_c2+$D194*_c3+'Input spectra'!$Y193))</f>
        <v>1.6634862295960302E-2</v>
      </c>
      <c r="X194">
        <f>X$2*EXP(- X$1 * ($B194*_c1+$C194*_c2+$D194*_c3+'Input spectra'!$Y193))</f>
        <v>1.6426038275087391E-2</v>
      </c>
      <c r="Y194">
        <f>Y$2*EXP(- Y$1 * ($B194*_c1+$C194*_c2+$D194*_c3+'Input spectra'!$Y193))</f>
        <v>1.6218677004268191E-2</v>
      </c>
      <c r="Z194">
        <f>Z$2*EXP(- Z$1 * ($B194*_c1+$C194*_c2+$D194*_c3+'Input spectra'!$Y193))</f>
        <v>1.6012769871352462E-2</v>
      </c>
      <c r="AA194">
        <f>AA$2*EXP(- AA$1 * ($B194*_c1+$C194*_c2+$D194*_c3+'Input spectra'!$Y193))</f>
        <v>1.5808308310765774E-2</v>
      </c>
      <c r="AB194">
        <f>AB$2*EXP(- AB$1 * ($B194*_c1+$C194*_c2+$D194*_c3+'Input spectra'!$Y193))</f>
        <v>1.560528380327003E-2</v>
      </c>
      <c r="AC194">
        <f>AC$2*EXP(- AC$1 * ($B194*_c1+$C194*_c2+$D194*_c3+'Input spectra'!$Y193))</f>
        <v>1.5403687875725198E-2</v>
      </c>
      <c r="AD194">
        <f>AD$2*EXP(- AD$1 * ($B194*_c1+$C194*_c2+$D194*_c3+'Input spectra'!$Y193))</f>
        <v>1.5203512100852199E-2</v>
      </c>
      <c r="AE194">
        <f>AE$2*EXP(- AE$1 * ($B194*_c1+$C194*_c2+$D194*_c3+'Input spectra'!$Y193))</f>
        <v>1.5004748096996996E-2</v>
      </c>
      <c r="AF194">
        <f>AF$2*EXP(- AF$1 * ($B194*_c1+$C194*_c2+$D194*_c3+'Input spectra'!$Y193))</f>
        <v>1.4807387527895847E-2</v>
      </c>
      <c r="AG194">
        <f>AG$2*EXP(- AG$1 * ($B194*_c1+$C194*_c2+$D194*_c3+'Input spectra'!$Y193))</f>
        <v>1.4611422102441735E-2</v>
      </c>
      <c r="AH194">
        <f>AH$2*EXP(- AH$1 * ($B194*_c1+$C194*_c2+$D194*_c3+'Input spectra'!$Y193))</f>
        <v>1.4416843574451931E-2</v>
      </c>
      <c r="AI194">
        <f>AI$2*EXP(- AI$1 * ($B194*_c1+$C194*_c2+$D194*_c3+'Input spectra'!$Y193))</f>
        <v>1.4223643742436766E-2</v>
      </c>
      <c r="AJ194">
        <f>AJ$2*EXP(- AJ$1 * ($B194*_c1+$C194*_c2+$D194*_c3+'Input spectra'!$Y193))</f>
        <v>1.40318144493695E-2</v>
      </c>
      <c r="AK194">
        <f>AK$2*EXP(- AK$1 * ($B194*_c1+$C194*_c2+$D194*_c3+'Input spectra'!$Y193))</f>
        <v>1.3841347582457369E-2</v>
      </c>
      <c r="AL194">
        <f>AL$2*EXP(- AL$1 * ($B194*_c1+$C194*_c2+$D194*_c3+'Input spectra'!$Y193))</f>
        <v>1.3652235072913754E-2</v>
      </c>
      <c r="AM194">
        <f>AM$2*EXP(- AM$1 * ($B194*_c1+$C194*_c2+$D194*_c3+'Input spectra'!$Y193))</f>
        <v>1.3464468895731494E-2</v>
      </c>
      <c r="AN194">
        <f>AN$2*EXP(- AN$1 * ($B194*_c1+$C194*_c2+$D194*_c3+'Input spectra'!$Y193))</f>
        <v>1.3278041069457342E-2</v>
      </c>
      <c r="AO194">
        <f>AO$2*EXP(- AO$1 * ($B194*_c1+$C194*_c2+$D194*_c3+'Input spectra'!$Y193))</f>
        <v>1.3092943655967493E-2</v>
      </c>
      <c r="AP194">
        <f>AP$2*EXP(- AP$1 * ($B194*_c1+$C194*_c2+$D194*_c3+'Input spectra'!$Y193))</f>
        <v>1.2909168760244298E-2</v>
      </c>
      <c r="AQ194">
        <f>AQ$2*EXP(- AQ$1 * ($B194*_c1+$C194*_c2+$D194*_c3+'Input spectra'!$Y193))</f>
        <v>1.2726708530154038E-2</v>
      </c>
      <c r="AR194">
        <f>AR$2*EXP(- AR$1 * ($B194*_c1+$C194*_c2+$D194*_c3+'Input spectra'!$Y193))</f>
        <v>1.254555515622582E-2</v>
      </c>
      <c r="AS194">
        <f>AS$2*EXP(- AS$1 * ($B194*_c1+$C194*_c2+$D194*_c3+'Input spectra'!$Y193))</f>
        <v>1.2365700871431594E-2</v>
      </c>
      <c r="AT194">
        <f>AT$2*EXP(- AT$1 * ($B194*_c1+$C194*_c2+$D194*_c3+'Input spectra'!$Y193))</f>
        <v>1.2187137950967233E-2</v>
      </c>
      <c r="AU194">
        <f>AU$2*EXP(- AU$1 * ($B194*_c1+$C194*_c2+$D194*_c3+'Input spectra'!$Y193))</f>
        <v>1.2009858712034714E-2</v>
      </c>
      <c r="AV194">
        <f>AV$2*EXP(- AV$1 * ($B194*_c1+$C194*_c2+$D194*_c3+'Input spectra'!$Y193))</f>
        <v>1.1833855513625428E-2</v>
      </c>
      <c r="AW194">
        <f>AW$2*EXP(- AW$1 * ($B194*_c1+$C194*_c2+$D194*_c3+'Input spectra'!$Y193))</f>
        <v>1.1659120756304481E-2</v>
      </c>
      <c r="AX194">
        <f>AX$2*EXP(- AX$1 * ($B194*_c1+$C194*_c2+$D194*_c3+'Input spectra'!$Y193))</f>
        <v>1.1485646881996164E-2</v>
      </c>
      <c r="AY194">
        <f>AY$2*EXP(- AY$1 * ($B194*_c1+$C194*_c2+$D194*_c3+'Input spectra'!$Y193))</f>
        <v>1.0212591848590186E-2</v>
      </c>
      <c r="AZ194">
        <f>AZ$2*EXP(- AZ$1 * ($B194*_c1+$C194*_c2+$D194*_c3+'Input spectra'!$Y193))</f>
        <v>8.7286419188688704E-3</v>
      </c>
      <c r="BA194">
        <f>BA$2*EXP(- BA$1 * ($B194*_c1+$C194*_c2+$D194*_c3+'Input spectra'!$Y193))</f>
        <v>7.8594550539058325E-3</v>
      </c>
      <c r="BB194">
        <f>BB$2*EXP(- BB$1 * ($B194*_c1+$C194*_c2+$D194*_c3+'Input spectra'!$Y193))</f>
        <v>7.2012846718133685E-3</v>
      </c>
      <c r="BC194">
        <f>BC$2*EXP(- BC$1 * ($B194*_c1+$C194*_c2+$D194*_c3+'Input spectra'!$Y193))</f>
        <v>6.6635944395883944E-3</v>
      </c>
      <c r="BD194">
        <f>BD$2*EXP(- BD$1 * ($B194*_c1+$C194*_c2+$D194*_c3+'Input spectra'!$Y193))</f>
        <v>6.2071553416084262E-3</v>
      </c>
      <c r="BE194">
        <f>BE$2*EXP(- BE$1 * ($B194*_c1+$C194*_c2+$D194*_c3+'Input spectra'!$Y193))</f>
        <v>5.8104802187280546E-3</v>
      </c>
      <c r="BF194">
        <f>BF$2*EXP(- BF$1 * ($B194*_c1+$C194*_c2+$D194*_c3+'Input spectra'!$Y193))</f>
        <v>5.4601786596202954E-3</v>
      </c>
      <c r="BG194">
        <f>BG$2*EXP(- BG$1 * ($B194*_c1+$C194*_c2+$D194*_c3+'Input spectra'!$Y193))</f>
        <v>5.147187138473285E-3</v>
      </c>
      <c r="BH194">
        <f>BH$2*EXP(- BH$1 * ($B194*_c1+$C194*_c2+$D194*_c3+'Input spectra'!$Y193))</f>
        <v>4.8650075226113398E-3</v>
      </c>
      <c r="BI194">
        <f>BI$2*EXP(- BI$1 * ($B194*_c1+$C194*_c2+$D194*_c3+'Input spectra'!$Y193))</f>
        <v>4.6087795891175364E-3</v>
      </c>
      <c r="BJ194">
        <f>BJ$2*EXP(- BJ$1 * ($B194*_c1+$C194*_c2+$D194*_c3+'Input spectra'!$Y193))</f>
        <v>4.3747486236584265E-3</v>
      </c>
      <c r="BK194">
        <f>BK$2*EXP(- BK$1 * ($B194*_c1+$C194*_c2+$D194*_c3+'Input spectra'!$Y193))</f>
        <v>4.1599390640729402E-3</v>
      </c>
      <c r="BL194">
        <f>BL$2*EXP(- BL$1 * ($B194*_c1+$C194*_c2+$D194*_c3+'Input spectra'!$Y193))</f>
        <v>3.9619438241079372E-3</v>
      </c>
      <c r="BM194">
        <f>BM$2*EXP(- BM$1 * ($B194*_c1+$C194*_c2+$D194*_c3+'Input spectra'!$Y193))</f>
        <v>3.7787824795305872E-3</v>
      </c>
      <c r="BN194">
        <f>BN$2*EXP(- BN$1 * ($B194*_c1+$C194*_c2+$D194*_c3+'Input spectra'!$Y193))</f>
        <v>3.6088024499717711E-3</v>
      </c>
      <c r="BO194">
        <f>BO$2*EXP(- BO$1 * ($B194*_c1+$C194*_c2+$D194*_c3+'Input spectra'!$Y193))</f>
        <v>3.4506081126417926E-3</v>
      </c>
      <c r="BP194">
        <f>BP$2*EXP(- BP$1 * ($B194*_c1+$C194*_c2+$D194*_c3+'Input spectra'!$Y193))</f>
        <v>3.3030086806747736E-3</v>
      </c>
      <c r="BQ194">
        <f>BQ$2*EXP(- BQ$1 * ($B194*_c1+$C194*_c2+$D194*_c3+'Input spectra'!$Y193))</f>
        <v>3.164979054968476E-3</v>
      </c>
      <c r="BR194">
        <f>BR$2*EXP(- BR$1 * ($B194*_c1+$C194*_c2+$D194*_c3+'Input spectra'!$Y193))</f>
        <v>3.0356298716705307E-3</v>
      </c>
      <c r="BS194">
        <f>BS$2*EXP(- BS$1 * ($B194*_c1+$C194*_c2+$D194*_c3+'Input spectra'!$Y193))</f>
        <v>2.9141842109656614E-3</v>
      </c>
      <c r="BT194">
        <f>BT$2*EXP(- BT$1 * ($B194*_c1+$C194*_c2+$D194*_c3+'Input spectra'!$Y193))</f>
        <v>2.7999592247676015E-3</v>
      </c>
      <c r="BU194">
        <f>BU$2*EXP(- BU$1 * ($B194*_c1+$C194*_c2+$D194*_c3+'Input spectra'!$Y193))</f>
        <v>2.6923514590822734E-3</v>
      </c>
      <c r="BV194">
        <f>BV$2*EXP(- BV$1 * ($B194*_c1+$C194*_c2+$D194*_c3+'Input spectra'!$Y193))</f>
        <v>2.5908249940556558E-3</v>
      </c>
      <c r="BW194">
        <f>BW$2*EXP(- BW$1 * ($B194*_c1+$C194*_c2+$D194*_c3+'Input spectra'!$Y193))</f>
        <v>2.4949017624632296E-3</v>
      </c>
      <c r="BX194">
        <f>BX$2*EXP(- BX$1 * ($B194*_c1+$C194*_c2+$D194*_c3+'Input spectra'!$Y193))</f>
        <v>2.4041535733343813E-3</v>
      </c>
      <c r="BY194">
        <f>BY$2*EXP(- BY$1 * ($B194*_c1+$C194*_c2+$D194*_c3+'Input spectra'!$Y193))</f>
        <v>2.3181954852572722E-3</v>
      </c>
      <c r="BZ194">
        <f>BZ$2*EXP(- BZ$1 * ($B194*_c1+$C194*_c2+$D194*_c3+'Input spectra'!$Y193))</f>
        <v>2.2366802589457915E-3</v>
      </c>
      <c r="CA194">
        <f>CA$2*EXP(- CA$1 * ($B194*_c1+$C194*_c2+$D194*_c3+'Input spectra'!$Y193))</f>
        <v>2.1592936809003934E-3</v>
      </c>
      <c r="CB194">
        <f>CB$2*EXP(- CB$1 * ($B194*_c1+$C194*_c2+$D194*_c3+'Input spectra'!$Y193))</f>
        <v>2.0857505961710877E-3</v>
      </c>
      <c r="CC194">
        <f>CC$2*EXP(- CC$1 * ($B194*_c1+$C194*_c2+$D194*_c3+'Input spectra'!$Y193))</f>
        <v>2.0157915229031863E-3</v>
      </c>
      <c r="CD194">
        <f>CD$2*EXP(- CD$1 * ($B194*_c1+$C194*_c2+$D194*_c3+'Input spectra'!$Y193))</f>
        <v>1.9491797476742171E-3</v>
      </c>
      <c r="CE194">
        <f>CE$2*EXP(- CE$1 * ($B194*_c1+$C194*_c2+$D194*_c3+'Input spectra'!$Y193))</f>
        <v>1.8856988208304714E-3</v>
      </c>
      <c r="CF194">
        <f>CF$2*EXP(- CF$1 * ($B194*_c1+$C194*_c2+$D194*_c3+'Input spectra'!$Y193))</f>
        <v>1.8251503866800109E-3</v>
      </c>
      <c r="CG194">
        <f>CG$2*EXP(- CG$1 * ($B194*_c1+$C194*_c2+$D194*_c3+'Input spectra'!$Y193))</f>
        <v>1.7673522956301742E-3</v>
      </c>
      <c r="CH194">
        <f>CH$2*EXP(- CH$1 * ($B194*_c1+$C194*_c2+$D194*_c3+'Input spectra'!$Y193))</f>
        <v>1.7121369549979296E-3</v>
      </c>
      <c r="CI194">
        <f>CI$2*EXP(- CI$1 * ($B194*_c1+$C194*_c2+$D194*_c3+'Input spectra'!$Y193))</f>
        <v>1.6593498828791073E-3</v>
      </c>
      <c r="CJ194">
        <f>CJ$2*EXP(- CJ$1 * ($B194*_c1+$C194*_c2+$D194*_c3+'Input spectra'!$Y193))</f>
        <v>1.6088484355896941E-3</v>
      </c>
      <c r="CK194">
        <f>CK$2*EXP(- CK$1 * ($B194*_c1+$C194*_c2+$D194*_c3+'Input spectra'!$Y193))</f>
        <v>1.5605006841286726E-3</v>
      </c>
      <c r="CL194">
        <f>CL$2*EXP(- CL$1 * ($B194*_c1+$C194*_c2+$D194*_c3+'Input spectra'!$Y193))</f>
        <v>1.5141844191142062E-3</v>
      </c>
      <c r="CM194">
        <f>CM$2*EXP(- CM$1 * ($B194*_c1+$C194*_c2+$D194*_c3+'Input spectra'!$Y193))</f>
        <v>1.4697862669098051E-3</v>
      </c>
      <c r="CN194">
        <f>CN$2*EXP(- CN$1 * ($B194*_c1+$C194*_c2+$D194*_c3+'Input spectra'!$Y193))</f>
        <v>1.4272009023354431E-3</v>
      </c>
      <c r="CO194">
        <f>CO$2*EXP(- CO$1 * ($B194*_c1+$C194*_c2+$D194*_c3+'Input spectra'!$Y193))</f>
        <v>1.3863303455676698E-3</v>
      </c>
      <c r="CP194">
        <f>CP$2*EXP(- CP$1 * ($B194*_c1+$C194*_c2+$D194*_c3+'Input spectra'!$Y193))</f>
        <v>1.3470833326639977E-3</v>
      </c>
      <c r="CQ194">
        <f>CQ$2*EXP(- CQ$1 * ($B194*_c1+$C194*_c2+$D194*_c3+'Input spectra'!$Y193))</f>
        <v>1.3093747506722159E-3</v>
      </c>
      <c r="CR194">
        <f>CR$2*EXP(- CR$1 * ($B194*_c1+$C194*_c2+$D194*_c3+'Input spectra'!$Y193))</f>
        <v>1.2731251295616506E-3</v>
      </c>
      <c r="CS194">
        <f>CS$2*EXP(- CS$1 * ($B194*_c1+$C194*_c2+$D194*_c3+'Input spectra'!$Y193))</f>
        <v>8.198659435551932E-4</v>
      </c>
      <c r="CT194">
        <f>CT$2*EXP(- CT$1 * ($B194*_c1+$C194*_c2+$D194*_c3+'Input spectra'!$Y193))</f>
        <v>5.3263336900409911E-4</v>
      </c>
      <c r="CU194">
        <f>CU$2*EXP(- CU$1 * ($B194*_c1+$C194*_c2+$D194*_c3+'Input spectra'!$Y193))</f>
        <v>3.6895060629896556E-4</v>
      </c>
      <c r="CV194">
        <f>CV$2*EXP(- CV$1 * ($B194*_c1+$C194*_c2+$D194*_c3+'Input spectra'!$Y193))</f>
        <v>2.5672048607252446E-4</v>
      </c>
      <c r="CW194">
        <f>CW$2*EXP(- CW$1 * ($B194*_c1+$C194*_c2+$D194*_c3+'Input spectra'!$Y193))</f>
        <v>1.7532919995378601E-4</v>
      </c>
      <c r="CX194">
        <f>CX$2*EXP(- CX$1 * ($B194*_c1+$C194*_c2+$D194*_c3+'Input spectra'!$Y193))</f>
        <v>1.1527815815678205E-4</v>
      </c>
      <c r="CY194">
        <f>CY$2*EXP(- CY$1 * ($B194*_c1+$C194*_c2+$D194*_c3+'Input spectra'!$Y193))</f>
        <v>7.1207818693244245E-5</v>
      </c>
      <c r="CZ194">
        <f>CZ$2*EXP(- CZ$1 * ($B194*_c1+$C194*_c2+$D194*_c3+'Input spectra'!$Y193))</f>
        <v>3.9716800850818194E-5</v>
      </c>
      <c r="DA194">
        <f>DA$2*EXP(- DA$1 * ($B194*_c1+$C194*_c2+$D194*_c3+'Input spectra'!$Y193))</f>
        <v>1.8471947367656101E-5</v>
      </c>
      <c r="DB194">
        <f>DB$2*EXP(- DB$1 * ($B194*_c1+$C194*_c2+$D194*_c3+'Input spectra'!$Y193))</f>
        <v>5.7816313528910398E-6</v>
      </c>
      <c r="DC194">
        <f>DC$2*EXP(- DC$1 * ($B194*_c1+$C194*_c2+$D194*_c3+'Input spectra'!$Y193))</f>
        <v>3.6733750478759437E-7</v>
      </c>
      <c r="DD194">
        <f>DD$2*EXP(- DD$1 * ($B194*_c1+$C194*_c2+$D194*_c3+'Input spectra'!$Y193))</f>
        <v>0</v>
      </c>
      <c r="DE194">
        <f>DE$2*EXP(- DE$1 * ($B194*_c1+$C194*_c2+$D194*_c3+'Input spectra'!$Y193))</f>
        <v>0</v>
      </c>
      <c r="DF194">
        <f>DF$2*EXP(- DF$1 * ($B194*_c1+$C194*_c2+$D194*_c3+'Input spectra'!$Y193))</f>
        <v>0</v>
      </c>
      <c r="DG194">
        <f>DG$2*EXP(- DG$1 * ($B194*_c1+$C194*_c2+$D194*_c3+'Input spectra'!$Y193))</f>
        <v>0</v>
      </c>
      <c r="DH194">
        <f>DH$2*EXP(- DH$1 * ($B194*_c1+$C194*_c2+$D194*_c3+'Input spectra'!$Y193))</f>
        <v>0</v>
      </c>
      <c r="DI194">
        <f>DI$2*EXP(- DI$1 * ($B194*_c1+$C194*_c2+$D194*_c3+'Input spectra'!$Y193))</f>
        <v>0</v>
      </c>
      <c r="DJ194">
        <f>DJ$2*EXP(- DJ$1 * ($B194*_c1+$C194*_c2+$D194*_c3+'Input spectra'!$Y193))</f>
        <v>0</v>
      </c>
      <c r="DK194">
        <f>DK$2*EXP(- DK$1 * ($B194*_c1+$C194*_c2+$D194*_c3+'Input spectra'!$Y193))</f>
        <v>0</v>
      </c>
      <c r="DL194">
        <f>DL$2*EXP(- DL$1 * ($B194*_c1+$C194*_c2+$D194*_c3+'Input spectra'!$Y193))</f>
        <v>0</v>
      </c>
      <c r="DM194">
        <f>DM$2*EXP(- DM$1 * ($B194*_c1+$C194*_c2+$D194*_c3+'Input spectra'!$Y193))</f>
        <v>0</v>
      </c>
      <c r="DN194">
        <f>DN$2*EXP(- DN$1 * ($B194*_c1+$C194*_c2+$D194*_c3+'Input spectra'!$Y193))</f>
        <v>0</v>
      </c>
      <c r="DO194">
        <f>DO$2*EXP(- DO$1 * ($B194*_c1+$C194*_c2+$D194*_c3+'Input spectra'!$Y193))</f>
        <v>0</v>
      </c>
      <c r="DP194">
        <f>DP$2*EXP(- DP$1 * ($B194*_c1+$C194*_c2+$D194*_c3+'Input spectra'!$Y193))</f>
        <v>0</v>
      </c>
      <c r="DQ194">
        <f>DQ$2*EXP(- DQ$1 * ($B194*_c1+$C194*_c2+$D194*_c3+'Input spectra'!$Y193))</f>
        <v>0</v>
      </c>
      <c r="DR194">
        <f>DR$2*EXP(- DR$1 * ($B194*_c1+$C194*_c2+$D194*_c3+'Input spectra'!$Y193))</f>
        <v>0</v>
      </c>
      <c r="DS194">
        <f>DS$2*EXP(- DS$1 * ($B194*_c1+$C194*_c2+$D194*_c3+'Input spectra'!$Y193))</f>
        <v>0</v>
      </c>
      <c r="DT194">
        <f>DT$2*EXP(- DT$1 * ($B194*_c1+$C194*_c2+$D194*_c3+'Input spectra'!$Y193))</f>
        <v>0</v>
      </c>
      <c r="DU194">
        <f>DU$2*EXP(- DU$1 * ($B194*_c1+$C194*_c2+$D194*_c3+'Input spectra'!$Y193))</f>
        <v>0</v>
      </c>
      <c r="DV194">
        <f>DV$2*EXP(- DV$1 * ($B194*_c1+$C194*_c2+$D194*_c3+'Input spectra'!$Y193))</f>
        <v>0</v>
      </c>
      <c r="DW194">
        <f>DW$2*EXP(- DW$1 * ($B194*_c1+$C194*_c2+$D194*_c3+'Input spectra'!$Y193))</f>
        <v>0</v>
      </c>
      <c r="DX194">
        <f>DX$2*EXP(- DX$1 * ($B194*_c1+$C194*_c2+$D194*_c3+'Input spectra'!$Y193))</f>
        <v>0</v>
      </c>
      <c r="DY194">
        <f>DY$2*EXP(- DY$1 * ($B194*_c1+$C194*_c2+$D194*_c3+'Input spectra'!$Y193))</f>
        <v>0</v>
      </c>
      <c r="DZ194">
        <f>DZ$2*EXP(- DZ$1 * ($B194*_c1+$C194*_c2+$D194*_c3+'Input spectra'!$Y193))</f>
        <v>0</v>
      </c>
      <c r="EA194">
        <f>EA$2*EXP(- EA$1 * ($B194*_c1+$C194*_c2+$D194*_c3+'Input spectra'!$Y193))</f>
        <v>0</v>
      </c>
      <c r="EB194">
        <f>EB$2*EXP(- EB$1 * ($B194*_c1+$C194*_c2+$D194*_c3+'Input spectra'!$Y193))</f>
        <v>0</v>
      </c>
      <c r="EC194">
        <f>EC$2*EXP(- EC$1 * ($B194*_c1+$C194*_c2+$D194*_c3+'Input spectra'!$Y193))</f>
        <v>0</v>
      </c>
      <c r="ED194">
        <f>ED$2*EXP(- ED$1 * ($B194*_c1+$C194*_c2+$D194*_c3+'Input spectra'!$Y193))</f>
        <v>0</v>
      </c>
      <c r="EE194">
        <f>EE$2*EXP(- EE$1 * ($B194*_c1+$C194*_c2+$D194*_c3+'Input spectra'!$Y193))</f>
        <v>0</v>
      </c>
      <c r="EF194">
        <f>EF$2*EXP(- EF$1 * ($B194*_c1+$C194*_c2+$D194*_c3+'Input spectra'!$Y193))</f>
        <v>0</v>
      </c>
      <c r="EG194">
        <f>EG$2*EXP(- EG$1 * ($B194*_c1+$C194*_c2+$D194*_c3+'Input spectra'!$Y193))</f>
        <v>0</v>
      </c>
      <c r="EH194">
        <f>EH$2*EXP(- EH$1 * ($B194*_c1+$C194*_c2+$D194*_c3+'Input spectra'!$Y193))</f>
        <v>0</v>
      </c>
      <c r="EI194">
        <f>EI$2*EXP(- EI$1 * ($B194*_c1+$C194*_c2+$D194*_c3+'Input spectra'!$Y193))</f>
        <v>0</v>
      </c>
      <c r="EJ194">
        <f>EJ$2*EXP(- EJ$1 * ($B194*_c1+$C194*_c2+$D194*_c3+'Input spectra'!$Y193))</f>
        <v>0</v>
      </c>
      <c r="EK194">
        <f>EK$2*EXP(- EK$1 * ($B194*_c1+$C194*_c2+$D194*_c3+'Input spectra'!$Y193))</f>
        <v>0</v>
      </c>
      <c r="EL194">
        <f>EL$2*EXP(- EL$1 * ($B194*_c1+$C194*_c2+$D194*_c3+'Input spectra'!$Y193))</f>
        <v>0</v>
      </c>
      <c r="EM194">
        <f>EM$2*EXP(- EM$1 * ($B194*_c1+$C194*_c2+$D194*_c3+'Input spectra'!$Y193))</f>
        <v>0</v>
      </c>
      <c r="EN194">
        <f>EN$2*EXP(- EN$1 * ($B194*_c1+$C194*_c2+$D194*_c3+'Input spectra'!$Y193))</f>
        <v>0</v>
      </c>
      <c r="EO194">
        <f>EO$2*EXP(- EO$1 * ($B194*_c1+$C194*_c2+$D194*_c3+'Input spectra'!$Y193))</f>
        <v>0</v>
      </c>
      <c r="EP194">
        <f>EP$2*EXP(- EP$1 * ($B194*_c1+$C194*_c2+$D194*_c3+'Input spectra'!$Y193))</f>
        <v>0</v>
      </c>
      <c r="EQ194">
        <f>EQ$2*EXP(- EQ$1 * ($B194*_c1+$C194*_c2+$D194*_c3+'Input spectra'!$Y193))</f>
        <v>0</v>
      </c>
      <c r="ER194">
        <f>ER$2*EXP(- ER$1 * ($B194*_c1+$C194*_c2+$D194*_c3+'Input spectra'!$Y193))</f>
        <v>0</v>
      </c>
      <c r="ES194">
        <f>ES$2*EXP(- ES$1 * ($B194*_c1+$C194*_c2+$D194*_c3+'Input spectra'!$Y193))</f>
        <v>0</v>
      </c>
      <c r="ET194">
        <f>ET$2*EXP(- ET$1 * ($B194*_c1+$C194*_c2+$D194*_c3+'Input spectra'!$Y193))</f>
        <v>0</v>
      </c>
      <c r="EU194">
        <f>EU$2*EXP(- EU$1 * ($B194*_c1+$C194*_c2+$D194*_c3+'Input spectra'!$Y193))</f>
        <v>0</v>
      </c>
      <c r="EV194">
        <f>EV$2*EXP(- EV$1 * ($B194*_c1+$C194*_c2+$D194*_c3+'Input spectra'!$Y193))</f>
        <v>0</v>
      </c>
      <c r="EW194">
        <f>EW$2*EXP(- EW$1 * ($B194*_c1+$C194*_c2+$D194*_c3+'Input spectra'!$Y193))</f>
        <v>0</v>
      </c>
      <c r="EX194">
        <f>EX$2*EXP(- EX$1 * ($B194*_c1+$C194*_c2+$D194*_c3+'Input spectra'!$Y193))</f>
        <v>0</v>
      </c>
      <c r="EY194">
        <f>EY$2*EXP(- EY$1 * ($B194*_c1+$C194*_c2+$D194*_c3+'Input spectra'!$Y193))</f>
        <v>0</v>
      </c>
      <c r="FA194">
        <f t="shared" si="2"/>
        <v>0.88673205822439072</v>
      </c>
      <c r="FD194">
        <f>(1-EXP(-($B194*_c1+$C194*_c2+$D194*_c3+'Input spectra'!$Y193)*_t))/2</f>
        <v>1.0430463130877476E-2</v>
      </c>
      <c r="FE194">
        <f>LN(1-FD194)/(-($B194*_c1+$C194*_c2+$D194*_c3+'Input spectra'!$Y193))</f>
        <v>0.2486824250482291</v>
      </c>
    </row>
    <row r="195" spans="1:161" x14ac:dyDescent="0.25">
      <c r="A195">
        <v>1240</v>
      </c>
      <c r="B195">
        <f>'Input spectra'!B194</f>
        <v>0</v>
      </c>
      <c r="C195">
        <f>'Input spectra'!D194</f>
        <v>0</v>
      </c>
      <c r="D195">
        <f>'Input spectra'!F194</f>
        <v>0</v>
      </c>
      <c r="E195">
        <f>E$2*EXP(- E$1 * ($B195*_c1+$C195*_c2+$D195*_c3+'Input spectra'!$Y194))</f>
        <v>2.0653927966864227E-2</v>
      </c>
      <c r="F195">
        <f>F$2*EXP(- F$1 * ($B195*_c1+$C195*_c2+$D195*_c3+'Input spectra'!$Y194))</f>
        <v>2.0417354431947057E-2</v>
      </c>
      <c r="G195">
        <f>G$2*EXP(- G$1 * ($B195*_c1+$C195*_c2+$D195*_c3+'Input spectra'!$Y194))</f>
        <v>2.0182404442191881E-2</v>
      </c>
      <c r="H195">
        <f>H$2*EXP(- H$1 * ($B195*_c1+$C195*_c2+$D195*_c3+'Input spectra'!$Y194))</f>
        <v>1.9949068530190715E-2</v>
      </c>
      <c r="I195">
        <f>I$2*EXP(- I$1 * ($B195*_c1+$C195*_c2+$D195*_c3+'Input spectra'!$Y194))</f>
        <v>1.9717337279434161E-2</v>
      </c>
      <c r="J195">
        <f>J$2*EXP(- J$1 * ($B195*_c1+$C195*_c2+$D195*_c3+'Input spectra'!$Y194))</f>
        <v>1.9487201324050848E-2</v>
      </c>
      <c r="K195">
        <f>K$2*EXP(- K$1 * ($B195*_c1+$C195*_c2+$D195*_c3+'Input spectra'!$Y194))</f>
        <v>1.9258651348548105E-2</v>
      </c>
      <c r="L195">
        <f>L$2*EXP(- L$1 * ($B195*_c1+$C195*_c2+$D195*_c3+'Input spectra'!$Y194))</f>
        <v>1.9031678087553936E-2</v>
      </c>
      <c r="M195">
        <f>M$2*EXP(- M$1 * ($B195*_c1+$C195*_c2+$D195*_c3+'Input spectra'!$Y194))</f>
        <v>1.8806272325560324E-2</v>
      </c>
      <c r="N195">
        <f>N$2*EXP(- N$1 * ($B195*_c1+$C195*_c2+$D195*_c3+'Input spectra'!$Y194))</f>
        <v>1.8582424896667723E-2</v>
      </c>
      <c r="O195">
        <f>O$2*EXP(- O$1 * ($B195*_c1+$C195*_c2+$D195*_c3+'Input spectra'!$Y194))</f>
        <v>1.8360126684330891E-2</v>
      </c>
      <c r="P195">
        <f>P$2*EXP(- P$1 * ($B195*_c1+$C195*_c2+$D195*_c3+'Input spectra'!$Y194))</f>
        <v>1.813936862110592E-2</v>
      </c>
      <c r="Q195">
        <f>Q$2*EXP(- Q$1 * ($B195*_c1+$C195*_c2+$D195*_c3+'Input spectra'!$Y194))</f>
        <v>1.7920141688398592E-2</v>
      </c>
      <c r="R195">
        <f>R$2*EXP(- R$1 * ($B195*_c1+$C195*_c2+$D195*_c3+'Input spectra'!$Y194))</f>
        <v>1.7702436916213919E-2</v>
      </c>
      <c r="S195">
        <f>S$2*EXP(- S$1 * ($B195*_c1+$C195*_c2+$D195*_c3+'Input spectra'!$Y194))</f>
        <v>1.7486245382906943E-2</v>
      </c>
      <c r="T195">
        <f>T$2*EXP(- T$1 * ($B195*_c1+$C195*_c2+$D195*_c3+'Input spectra'!$Y194))</f>
        <v>1.7271558214934809E-2</v>
      </c>
      <c r="U195">
        <f>U$2*EXP(- U$1 * ($B195*_c1+$C195*_c2+$D195*_c3+'Input spectra'!$Y194))</f>
        <v>1.7058366586610016E-2</v>
      </c>
      <c r="V195">
        <f>V$2*EXP(- V$1 * ($B195*_c1+$C195*_c2+$D195*_c3+'Input spectra'!$Y194))</f>
        <v>1.6846661719854904E-2</v>
      </c>
      <c r="W195">
        <f>W$2*EXP(- W$1 * ($B195*_c1+$C195*_c2+$D195*_c3+'Input spectra'!$Y194))</f>
        <v>1.6636434883957399E-2</v>
      </c>
      <c r="X195">
        <f>X$2*EXP(- X$1 * ($B195*_c1+$C195*_c2+$D195*_c3+'Input spectra'!$Y194))</f>
        <v>1.6427677395327935E-2</v>
      </c>
      <c r="Y195">
        <f>Y$2*EXP(- Y$1 * ($B195*_c1+$C195*_c2+$D195*_c3+'Input spectra'!$Y194))</f>
        <v>1.6220380617257557E-2</v>
      </c>
      <c r="Z195">
        <f>Z$2*EXP(- Z$1 * ($B195*_c1+$C195*_c2+$D195*_c3+'Input spectra'!$Y194))</f>
        <v>1.6014535959677299E-2</v>
      </c>
      <c r="AA195">
        <f>AA$2*EXP(- AA$1 * ($B195*_c1+$C195*_c2+$D195*_c3+'Input spectra'!$Y194))</f>
        <v>1.5810134878918695E-2</v>
      </c>
      <c r="AB195">
        <f>AB$2*EXP(- AB$1 * ($B195*_c1+$C195*_c2+$D195*_c3+'Input spectra'!$Y194))</f>
        <v>1.5607168877475475E-2</v>
      </c>
      <c r="AC195">
        <f>AC$2*EXP(- AC$1 * ($B195*_c1+$C195*_c2+$D195*_c3+'Input spectra'!$Y194))</f>
        <v>1.5405629503766519E-2</v>
      </c>
      <c r="AD195">
        <f>AD$2*EXP(- AD$1 * ($B195*_c1+$C195*_c2+$D195*_c3+'Input spectra'!$Y194))</f>
        <v>1.5205508351899889E-2</v>
      </c>
      <c r="AE195">
        <f>AE$2*EXP(- AE$1 * ($B195*_c1+$C195*_c2+$D195*_c3+'Input spectra'!$Y194))</f>
        <v>1.5006797061438103E-2</v>
      </c>
      <c r="AF195">
        <f>AF$2*EXP(- AF$1 * ($B195*_c1+$C195*_c2+$D195*_c3+'Input spectra'!$Y194))</f>
        <v>1.4809487317164555E-2</v>
      </c>
      <c r="AG195">
        <f>AG$2*EXP(- AG$1 * ($B195*_c1+$C195*_c2+$D195*_c3+'Input spectra'!$Y194))</f>
        <v>1.4613570848851081E-2</v>
      </c>
      <c r="AH195">
        <f>AH$2*EXP(- AH$1 * ($B195*_c1+$C195*_c2+$D195*_c3+'Input spectra'!$Y194))</f>
        <v>1.4419039431026697E-2</v>
      </c>
      <c r="AI195">
        <f>AI$2*EXP(- AI$1 * ($B195*_c1+$C195*_c2+$D195*_c3+'Input spectra'!$Y194))</f>
        <v>1.4225884882747484E-2</v>
      </c>
      <c r="AJ195">
        <f>AJ$2*EXP(- AJ$1 * ($B195*_c1+$C195*_c2+$D195*_c3+'Input spectra'!$Y194))</f>
        <v>1.4034099067367616E-2</v>
      </c>
      <c r="AK195">
        <f>AK$2*EXP(- AK$1 * ($B195*_c1+$C195*_c2+$D195*_c3+'Input spectra'!$Y194))</f>
        <v>1.3843673892311521E-2</v>
      </c>
      <c r="AL195">
        <f>AL$2*EXP(- AL$1 * ($B195*_c1+$C195*_c2+$D195*_c3+'Input spectra'!$Y194))</f>
        <v>1.365460130884716E-2</v>
      </c>
      <c r="AM195">
        <f>AM$2*EXP(- AM$1 * ($B195*_c1+$C195*_c2+$D195*_c3+'Input spectra'!$Y194))</f>
        <v>1.346687331186049E-2</v>
      </c>
      <c r="AN195">
        <f>AN$2*EXP(- AN$1 * ($B195*_c1+$C195*_c2+$D195*_c3+'Input spectra'!$Y194))</f>
        <v>1.328048193963097E-2</v>
      </c>
      <c r="AO195">
        <f>AO$2*EXP(- AO$1 * ($B195*_c1+$C195*_c2+$D195*_c3+'Input spectra'!$Y194))</f>
        <v>1.3095419273608249E-2</v>
      </c>
      <c r="AP195">
        <f>AP$2*EXP(- AP$1 * ($B195*_c1+$C195*_c2+$D195*_c3+'Input spectra'!$Y194))</f>
        <v>1.2911677438189922E-2</v>
      </c>
      <c r="AQ195">
        <f>AQ$2*EXP(- AQ$1 * ($B195*_c1+$C195*_c2+$D195*_c3+'Input spectra'!$Y194))</f>
        <v>1.2729248600500419E-2</v>
      </c>
      <c r="AR195">
        <f>AR$2*EXP(- AR$1 * ($B195*_c1+$C195*_c2+$D195*_c3+'Input spectra'!$Y194))</f>
        <v>1.2548124970170969E-2</v>
      </c>
      <c r="AS195">
        <f>AS$2*EXP(- AS$1 * ($B195*_c1+$C195*_c2+$D195*_c3+'Input spectra'!$Y194))</f>
        <v>1.2368298799120688E-2</v>
      </c>
      <c r="AT195">
        <f>AT$2*EXP(- AT$1 * ($B195*_c1+$C195*_c2+$D195*_c3+'Input spectra'!$Y194))</f>
        <v>1.2189762381338736E-2</v>
      </c>
      <c r="AU195">
        <f>AU$2*EXP(- AU$1 * ($B195*_c1+$C195*_c2+$D195*_c3+'Input spectra'!$Y194))</f>
        <v>1.2012508052667547E-2</v>
      </c>
      <c r="AV195">
        <f>AV$2*EXP(- AV$1 * ($B195*_c1+$C195*_c2+$D195*_c3+'Input spectra'!$Y194))</f>
        <v>1.1836528190587182E-2</v>
      </c>
      <c r="AW195">
        <f>AW$2*EXP(- AW$1 * ($B195*_c1+$C195*_c2+$D195*_c3+'Input spectra'!$Y194))</f>
        <v>1.1661815214000703E-2</v>
      </c>
      <c r="AX195">
        <f>AX$2*EXP(- AX$1 * ($B195*_c1+$C195*_c2+$D195*_c3+'Input spectra'!$Y194))</f>
        <v>1.1488361583020646E-2</v>
      </c>
      <c r="AY195">
        <f>AY$2*EXP(- AY$1 * ($B195*_c1+$C195*_c2+$D195*_c3+'Input spectra'!$Y194))</f>
        <v>1.021505930211045E-2</v>
      </c>
      <c r="AZ195">
        <f>AZ$2*EXP(- AZ$1 * ($B195*_c1+$C195*_c2+$D195*_c3+'Input spectra'!$Y194))</f>
        <v>8.7307966885160522E-3</v>
      </c>
      <c r="BA195">
        <f>BA$2*EXP(- BA$1 * ($B195*_c1+$C195*_c2+$D195*_c3+'Input spectra'!$Y194))</f>
        <v>7.8614365404449174E-3</v>
      </c>
      <c r="BB195">
        <f>BB$2*EXP(- BB$1 * ($B195*_c1+$C195*_c2+$D195*_c3+'Input spectra'!$Y194))</f>
        <v>7.2031380525892866E-3</v>
      </c>
      <c r="BC195">
        <f>BC$2*EXP(- BC$1 * ($B195*_c1+$C195*_c2+$D195*_c3+'Input spectra'!$Y194))</f>
        <v>6.6653444405876585E-3</v>
      </c>
      <c r="BD195">
        <f>BD$2*EXP(- BD$1 * ($B195*_c1+$C195*_c2+$D195*_c3+'Input spectra'!$Y194))</f>
        <v>6.2088180790104705E-3</v>
      </c>
      <c r="BE195">
        <f>BE$2*EXP(- BE$1 * ($B195*_c1+$C195*_c2+$D195*_c3+'Input spectra'!$Y194))</f>
        <v>5.8120672204089851E-3</v>
      </c>
      <c r="BF195">
        <f>BF$2*EXP(- BF$1 * ($B195*_c1+$C195*_c2+$D195*_c3+'Input spectra'!$Y194))</f>
        <v>5.461698667640325E-3</v>
      </c>
      <c r="BG195">
        <f>BG$2*EXP(- BG$1 * ($B195*_c1+$C195*_c2+$D195*_c3+'Input spectra'!$Y194))</f>
        <v>5.1486470549672574E-3</v>
      </c>
      <c r="BH195">
        <f>BH$2*EXP(- BH$1 * ($B195*_c1+$C195*_c2+$D195*_c3+'Input spectra'!$Y194))</f>
        <v>4.8664129604539452E-3</v>
      </c>
      <c r="BI195">
        <f>BI$2*EXP(- BI$1 * ($B195*_c1+$C195*_c2+$D195*_c3+'Input spectra'!$Y194))</f>
        <v>4.6101352171591921E-3</v>
      </c>
      <c r="BJ195">
        <f>BJ$2*EXP(- BJ$1 * ($B195*_c1+$C195*_c2+$D195*_c3+'Input spectra'!$Y194))</f>
        <v>4.3760583955839228E-3</v>
      </c>
      <c r="BK195">
        <f>BK$2*EXP(- BK$1 * ($B195*_c1+$C195*_c2+$D195*_c3+'Input spectra'!$Y194))</f>
        <v>4.1612063768732208E-3</v>
      </c>
      <c r="BL195">
        <f>BL$2*EXP(- BL$1 * ($B195*_c1+$C195*_c2+$D195*_c3+'Input spectra'!$Y194))</f>
        <v>3.9631716317279795E-3</v>
      </c>
      <c r="BM195">
        <f>BM$2*EXP(- BM$1 * ($B195*_c1+$C195*_c2+$D195*_c3+'Input spectra'!$Y194))</f>
        <v>3.779973376755385E-3</v>
      </c>
      <c r="BN195">
        <f>BN$2*EXP(- BN$1 * ($B195*_c1+$C195*_c2+$D195*_c3+'Input spectra'!$Y194))</f>
        <v>3.6099587358567505E-3</v>
      </c>
      <c r="BO195">
        <f>BO$2*EXP(- BO$1 * ($B195*_c1+$C195*_c2+$D195*_c3+'Input spectra'!$Y194))</f>
        <v>3.4517318394693417E-3</v>
      </c>
      <c r="BP195">
        <f>BP$2*EXP(- BP$1 * ($B195*_c1+$C195*_c2+$D195*_c3+'Input spectra'!$Y194))</f>
        <v>3.3041016924121118E-3</v>
      </c>
      <c r="BQ195">
        <f>BQ$2*EXP(- BQ$1 * ($B195*_c1+$C195*_c2+$D195*_c3+'Input spectra'!$Y194))</f>
        <v>3.1660430179453148E-3</v>
      </c>
      <c r="BR195">
        <f>BR$2*EXP(- BR$1 * ($B195*_c1+$C195*_c2+$D195*_c3+'Input spectra'!$Y194))</f>
        <v>3.0366662993821991E-3</v>
      </c>
      <c r="BS195">
        <f>BS$2*EXP(- BS$1 * ($B195*_c1+$C195*_c2+$D195*_c3+'Input spectra'!$Y194))</f>
        <v>2.9151944843669388E-3</v>
      </c>
      <c r="BT195">
        <f>BT$2*EXP(- BT$1 * ($B195*_c1+$C195*_c2+$D195*_c3+'Input spectra'!$Y194))</f>
        <v>2.8009446090542299E-3</v>
      </c>
      <c r="BU195">
        <f>BU$2*EXP(- BU$1 * ($B195*_c1+$C195*_c2+$D195*_c3+'Input spectra'!$Y194))</f>
        <v>2.6933131177007512E-3</v>
      </c>
      <c r="BV195">
        <f>BV$2*EXP(- BV$1 * ($B195*_c1+$C195*_c2+$D195*_c3+'Input spectra'!$Y194))</f>
        <v>2.5917640004999073E-3</v>
      </c>
      <c r="BW195">
        <f>BW$2*EXP(- BW$1 * ($B195*_c1+$C195*_c2+$D195*_c3+'Input spectra'!$Y194))</f>
        <v>2.4958191102853315E-3</v>
      </c>
      <c r="BX195">
        <f>BX$2*EXP(- BX$1 * ($B195*_c1+$C195*_c2+$D195*_c3+'Input spectra'!$Y194))</f>
        <v>2.4050501847001022E-3</v>
      </c>
      <c r="BY195">
        <f>BY$2*EXP(- BY$1 * ($B195*_c1+$C195*_c2+$D195*_c3+'Input spectra'!$Y194))</f>
        <v>2.3190722183054685E-3</v>
      </c>
      <c r="BZ195">
        <f>BZ$2*EXP(- BZ$1 * ($B195*_c1+$C195*_c2+$D195*_c3+'Input spectra'!$Y194))</f>
        <v>2.2375379141566275E-3</v>
      </c>
      <c r="CA195">
        <f>CA$2*EXP(- CA$1 * ($B195*_c1+$C195*_c2+$D195*_c3+'Input spectra'!$Y194))</f>
        <v>2.1601330066361338E-3</v>
      </c>
      <c r="CB195">
        <f>CB$2*EXP(- CB$1 * ($B195*_c1+$C195*_c2+$D195*_c3+'Input spectra'!$Y194))</f>
        <v>2.0865722935214256E-3</v>
      </c>
      <c r="CC195">
        <f>CC$2*EXP(- CC$1 * ($B195*_c1+$C195*_c2+$D195*_c3+'Input spectra'!$Y194))</f>
        <v>2.0165962499423115E-3</v>
      </c>
      <c r="CD195">
        <f>CD$2*EXP(- CD$1 * ($B195*_c1+$C195*_c2+$D195*_c3+'Input spectra'!$Y194))</f>
        <v>1.9499681232173845E-3</v>
      </c>
      <c r="CE195">
        <f>CE$2*EXP(- CE$1 * ($B195*_c1+$C195*_c2+$D195*_c3+'Input spectra'!$Y194))</f>
        <v>1.8864714277624006E-3</v>
      </c>
      <c r="CF195">
        <f>CF$2*EXP(- CF$1 * ($B195*_c1+$C195*_c2+$D195*_c3+'Input spectra'!$Y194))</f>
        <v>1.825907774915128E-3</v>
      </c>
      <c r="CG195">
        <f>CG$2*EXP(- CG$1 * ($B195*_c1+$C195*_c2+$D195*_c3+'Input spectra'!$Y194))</f>
        <v>1.768094984754784E-3</v>
      </c>
      <c r="CH195">
        <f>CH$2*EXP(- CH$1 * ($B195*_c1+$C195*_c2+$D195*_c3+'Input spectra'!$Y194))</f>
        <v>1.712865436636368E-3</v>
      </c>
      <c r="CI195">
        <f>CI$2*EXP(- CI$1 * ($B195*_c1+$C195*_c2+$D195*_c3+'Input spectra'!$Y194))</f>
        <v>1.6600646228193488E-3</v>
      </c>
      <c r="CJ195">
        <f>CJ$2*EXP(- CJ$1 * ($B195*_c1+$C195*_c2+$D195*_c3+'Input spectra'!$Y194))</f>
        <v>1.6095498756985159E-3</v>
      </c>
      <c r="CK195">
        <f>CK$2*EXP(- CK$1 * ($B195*_c1+$C195*_c2+$D195*_c3+'Input spectra'!$Y194))</f>
        <v>1.561189244082013E-3</v>
      </c>
      <c r="CL195">
        <f>CL$2*EXP(- CL$1 * ($B195*_c1+$C195*_c2+$D195*_c3+'Input spectra'!$Y194))</f>
        <v>1.5148604979646719E-3</v>
      </c>
      <c r="CM195">
        <f>CM$2*EXP(- CM$1 * ($B195*_c1+$C195*_c2+$D195*_c3+'Input spectra'!$Y194))</f>
        <v>1.470450244510185E-3</v>
      </c>
      <c r="CN195">
        <f>CN$2*EXP(- CN$1 * ($B195*_c1+$C195*_c2+$D195*_c3+'Input spectra'!$Y194))</f>
        <v>1.4278531406345194E-3</v>
      </c>
      <c r="CO195">
        <f>CO$2*EXP(- CO$1 * ($B195*_c1+$C195*_c2+$D195*_c3+'Input spectra'!$Y194))</f>
        <v>1.3869711897924175E-3</v>
      </c>
      <c r="CP195">
        <f>CP$2*EXP(- CP$1 * ($B195*_c1+$C195*_c2+$D195*_c3+'Input spectra'!$Y194))</f>
        <v>1.3477131124004385E-3</v>
      </c>
      <c r="CQ195">
        <f>CQ$2*EXP(- CQ$1 * ($B195*_c1+$C195*_c2+$D195*_c3+'Input spectra'!$Y194))</f>
        <v>1.3099937808556147E-3</v>
      </c>
      <c r="CR195">
        <f>CR$2*EXP(- CR$1 * ($B195*_c1+$C195*_c2+$D195*_c3+'Input spectra'!$Y194))</f>
        <v>1.2737337113854124E-3</v>
      </c>
      <c r="CS195">
        <f>CS$2*EXP(- CS$1 * ($B195*_c1+$C195*_c2+$D195*_c3+'Input spectra'!$Y194))</f>
        <v>8.2026216530256719E-4</v>
      </c>
      <c r="CT195">
        <f>CT$2*EXP(- CT$1 * ($B195*_c1+$C195*_c2+$D195*_c3+'Input spectra'!$Y194))</f>
        <v>5.328935766748499E-4</v>
      </c>
      <c r="CU195">
        <f>CU$2*EXP(- CU$1 * ($B195*_c1+$C195*_c2+$D195*_c3+'Input spectra'!$Y194))</f>
        <v>3.6913278852232219E-4</v>
      </c>
      <c r="CV195">
        <f>CV$2*EXP(- CV$1 * ($B195*_c1+$C195*_c2+$D195*_c3+'Input spectra'!$Y194))</f>
        <v>2.5684859965867423E-4</v>
      </c>
      <c r="CW195">
        <f>CW$2*EXP(- CW$1 * ($B195*_c1+$C195*_c2+$D195*_c3+'Input spectra'!$Y194))</f>
        <v>1.7541761734180575E-4</v>
      </c>
      <c r="CX195">
        <f>CX$2*EXP(- CX$1 * ($B195*_c1+$C195*_c2+$D195*_c3+'Input spectra'!$Y194))</f>
        <v>1.1533689790771111E-4</v>
      </c>
      <c r="CY195">
        <f>CY$2*EXP(- CY$1 * ($B195*_c1+$C195*_c2+$D195*_c3+'Input spectra'!$Y194))</f>
        <v>7.1244476648422633E-5</v>
      </c>
      <c r="CZ195">
        <f>CZ$2*EXP(- CZ$1 * ($B195*_c1+$C195*_c2+$D195*_c3+'Input spectra'!$Y194))</f>
        <v>3.9737455844776005E-5</v>
      </c>
      <c r="DA195">
        <f>DA$2*EXP(- DA$1 * ($B195*_c1+$C195*_c2+$D195*_c3+'Input spectra'!$Y194))</f>
        <v>1.8481650890696475E-5</v>
      </c>
      <c r="DB195">
        <f>DB$2*EXP(- DB$1 * ($B195*_c1+$C195*_c2+$D195*_c3+'Input spectra'!$Y194))</f>
        <v>5.7846988889038765E-6</v>
      </c>
      <c r="DC195">
        <f>DC$2*EXP(- DC$1 * ($B195*_c1+$C195*_c2+$D195*_c3+'Input spectra'!$Y194))</f>
        <v>3.6753433170159162E-7</v>
      </c>
      <c r="DD195">
        <f>DD$2*EXP(- DD$1 * ($B195*_c1+$C195*_c2+$D195*_c3+'Input spectra'!$Y194))</f>
        <v>0</v>
      </c>
      <c r="DE195">
        <f>DE$2*EXP(- DE$1 * ($B195*_c1+$C195*_c2+$D195*_c3+'Input spectra'!$Y194))</f>
        <v>0</v>
      </c>
      <c r="DF195">
        <f>DF$2*EXP(- DF$1 * ($B195*_c1+$C195*_c2+$D195*_c3+'Input spectra'!$Y194))</f>
        <v>0</v>
      </c>
      <c r="DG195">
        <f>DG$2*EXP(- DG$1 * ($B195*_c1+$C195*_c2+$D195*_c3+'Input spectra'!$Y194))</f>
        <v>0</v>
      </c>
      <c r="DH195">
        <f>DH$2*EXP(- DH$1 * ($B195*_c1+$C195*_c2+$D195*_c3+'Input spectra'!$Y194))</f>
        <v>0</v>
      </c>
      <c r="DI195">
        <f>DI$2*EXP(- DI$1 * ($B195*_c1+$C195*_c2+$D195*_c3+'Input spectra'!$Y194))</f>
        <v>0</v>
      </c>
      <c r="DJ195">
        <f>DJ$2*EXP(- DJ$1 * ($B195*_c1+$C195*_c2+$D195*_c3+'Input spectra'!$Y194))</f>
        <v>0</v>
      </c>
      <c r="DK195">
        <f>DK$2*EXP(- DK$1 * ($B195*_c1+$C195*_c2+$D195*_c3+'Input spectra'!$Y194))</f>
        <v>0</v>
      </c>
      <c r="DL195">
        <f>DL$2*EXP(- DL$1 * ($B195*_c1+$C195*_c2+$D195*_c3+'Input spectra'!$Y194))</f>
        <v>0</v>
      </c>
      <c r="DM195">
        <f>DM$2*EXP(- DM$1 * ($B195*_c1+$C195*_c2+$D195*_c3+'Input spectra'!$Y194))</f>
        <v>0</v>
      </c>
      <c r="DN195">
        <f>DN$2*EXP(- DN$1 * ($B195*_c1+$C195*_c2+$D195*_c3+'Input spectra'!$Y194))</f>
        <v>0</v>
      </c>
      <c r="DO195">
        <f>DO$2*EXP(- DO$1 * ($B195*_c1+$C195*_c2+$D195*_c3+'Input spectra'!$Y194))</f>
        <v>0</v>
      </c>
      <c r="DP195">
        <f>DP$2*EXP(- DP$1 * ($B195*_c1+$C195*_c2+$D195*_c3+'Input spectra'!$Y194))</f>
        <v>0</v>
      </c>
      <c r="DQ195">
        <f>DQ$2*EXP(- DQ$1 * ($B195*_c1+$C195*_c2+$D195*_c3+'Input spectra'!$Y194))</f>
        <v>0</v>
      </c>
      <c r="DR195">
        <f>DR$2*EXP(- DR$1 * ($B195*_c1+$C195*_c2+$D195*_c3+'Input spectra'!$Y194))</f>
        <v>0</v>
      </c>
      <c r="DS195">
        <f>DS$2*EXP(- DS$1 * ($B195*_c1+$C195*_c2+$D195*_c3+'Input spectra'!$Y194))</f>
        <v>0</v>
      </c>
      <c r="DT195">
        <f>DT$2*EXP(- DT$1 * ($B195*_c1+$C195*_c2+$D195*_c3+'Input spectra'!$Y194))</f>
        <v>0</v>
      </c>
      <c r="DU195">
        <f>DU$2*EXP(- DU$1 * ($B195*_c1+$C195*_c2+$D195*_c3+'Input spectra'!$Y194))</f>
        <v>0</v>
      </c>
      <c r="DV195">
        <f>DV$2*EXP(- DV$1 * ($B195*_c1+$C195*_c2+$D195*_c3+'Input spectra'!$Y194))</f>
        <v>0</v>
      </c>
      <c r="DW195">
        <f>DW$2*EXP(- DW$1 * ($B195*_c1+$C195*_c2+$D195*_c3+'Input spectra'!$Y194))</f>
        <v>0</v>
      </c>
      <c r="DX195">
        <f>DX$2*EXP(- DX$1 * ($B195*_c1+$C195*_c2+$D195*_c3+'Input spectra'!$Y194))</f>
        <v>0</v>
      </c>
      <c r="DY195">
        <f>DY$2*EXP(- DY$1 * ($B195*_c1+$C195*_c2+$D195*_c3+'Input spectra'!$Y194))</f>
        <v>0</v>
      </c>
      <c r="DZ195">
        <f>DZ$2*EXP(- DZ$1 * ($B195*_c1+$C195*_c2+$D195*_c3+'Input spectra'!$Y194))</f>
        <v>0</v>
      </c>
      <c r="EA195">
        <f>EA$2*EXP(- EA$1 * ($B195*_c1+$C195*_c2+$D195*_c3+'Input spectra'!$Y194))</f>
        <v>0</v>
      </c>
      <c r="EB195">
        <f>EB$2*EXP(- EB$1 * ($B195*_c1+$C195*_c2+$D195*_c3+'Input spectra'!$Y194))</f>
        <v>0</v>
      </c>
      <c r="EC195">
        <f>EC$2*EXP(- EC$1 * ($B195*_c1+$C195*_c2+$D195*_c3+'Input spectra'!$Y194))</f>
        <v>0</v>
      </c>
      <c r="ED195">
        <f>ED$2*EXP(- ED$1 * ($B195*_c1+$C195*_c2+$D195*_c3+'Input spectra'!$Y194))</f>
        <v>0</v>
      </c>
      <c r="EE195">
        <f>EE$2*EXP(- EE$1 * ($B195*_c1+$C195*_c2+$D195*_c3+'Input spectra'!$Y194))</f>
        <v>0</v>
      </c>
      <c r="EF195">
        <f>EF$2*EXP(- EF$1 * ($B195*_c1+$C195*_c2+$D195*_c3+'Input spectra'!$Y194))</f>
        <v>0</v>
      </c>
      <c r="EG195">
        <f>EG$2*EXP(- EG$1 * ($B195*_c1+$C195*_c2+$D195*_c3+'Input spectra'!$Y194))</f>
        <v>0</v>
      </c>
      <c r="EH195">
        <f>EH$2*EXP(- EH$1 * ($B195*_c1+$C195*_c2+$D195*_c3+'Input spectra'!$Y194))</f>
        <v>0</v>
      </c>
      <c r="EI195">
        <f>EI$2*EXP(- EI$1 * ($B195*_c1+$C195*_c2+$D195*_c3+'Input spectra'!$Y194))</f>
        <v>0</v>
      </c>
      <c r="EJ195">
        <f>EJ$2*EXP(- EJ$1 * ($B195*_c1+$C195*_c2+$D195*_c3+'Input spectra'!$Y194))</f>
        <v>0</v>
      </c>
      <c r="EK195">
        <f>EK$2*EXP(- EK$1 * ($B195*_c1+$C195*_c2+$D195*_c3+'Input spectra'!$Y194))</f>
        <v>0</v>
      </c>
      <c r="EL195">
        <f>EL$2*EXP(- EL$1 * ($B195*_c1+$C195*_c2+$D195*_c3+'Input spectra'!$Y194))</f>
        <v>0</v>
      </c>
      <c r="EM195">
        <f>EM$2*EXP(- EM$1 * ($B195*_c1+$C195*_c2+$D195*_c3+'Input spectra'!$Y194))</f>
        <v>0</v>
      </c>
      <c r="EN195">
        <f>EN$2*EXP(- EN$1 * ($B195*_c1+$C195*_c2+$D195*_c3+'Input spectra'!$Y194))</f>
        <v>0</v>
      </c>
      <c r="EO195">
        <f>EO$2*EXP(- EO$1 * ($B195*_c1+$C195*_c2+$D195*_c3+'Input spectra'!$Y194))</f>
        <v>0</v>
      </c>
      <c r="EP195">
        <f>EP$2*EXP(- EP$1 * ($B195*_c1+$C195*_c2+$D195*_c3+'Input spectra'!$Y194))</f>
        <v>0</v>
      </c>
      <c r="EQ195">
        <f>EQ$2*EXP(- EQ$1 * ($B195*_c1+$C195*_c2+$D195*_c3+'Input spectra'!$Y194))</f>
        <v>0</v>
      </c>
      <c r="ER195">
        <f>ER$2*EXP(- ER$1 * ($B195*_c1+$C195*_c2+$D195*_c3+'Input spectra'!$Y194))</f>
        <v>0</v>
      </c>
      <c r="ES195">
        <f>ES$2*EXP(- ES$1 * ($B195*_c1+$C195*_c2+$D195*_c3+'Input spectra'!$Y194))</f>
        <v>0</v>
      </c>
      <c r="ET195">
        <f>ET$2*EXP(- ET$1 * ($B195*_c1+$C195*_c2+$D195*_c3+'Input spectra'!$Y194))</f>
        <v>0</v>
      </c>
      <c r="EU195">
        <f>EU$2*EXP(- EU$1 * ($B195*_c1+$C195*_c2+$D195*_c3+'Input spectra'!$Y194))</f>
        <v>0</v>
      </c>
      <c r="EV195">
        <f>EV$2*EXP(- EV$1 * ($B195*_c1+$C195*_c2+$D195*_c3+'Input spectra'!$Y194))</f>
        <v>0</v>
      </c>
      <c r="EW195">
        <f>EW$2*EXP(- EW$1 * ($B195*_c1+$C195*_c2+$D195*_c3+'Input spectra'!$Y194))</f>
        <v>0</v>
      </c>
      <c r="EX195">
        <f>EX$2*EXP(- EX$1 * ($B195*_c1+$C195*_c2+$D195*_c3+'Input spectra'!$Y194))</f>
        <v>0</v>
      </c>
      <c r="EY195">
        <f>EY$2*EXP(- EY$1 * ($B195*_c1+$C195*_c2+$D195*_c3+'Input spectra'!$Y194))</f>
        <v>0</v>
      </c>
      <c r="FA195">
        <f t="shared" si="2"/>
        <v>0.88686060788860199</v>
      </c>
      <c r="FD195">
        <f>(1-EXP(-($B195*_c1+$C195*_c2+$D195*_c3+'Input spectra'!$Y194)*_t))/2</f>
        <v>1.0417607517389016E-2</v>
      </c>
      <c r="FE195">
        <f>LN(1-FD195)/(-($B195*_c1+$C195*_c2+$D195*_c3+'Input spectra'!$Y194))</f>
        <v>0.24868406612401989</v>
      </c>
    </row>
    <row r="196" spans="1:161" x14ac:dyDescent="0.25">
      <c r="A196">
        <v>1245</v>
      </c>
      <c r="B196">
        <f>'Input spectra'!B195</f>
        <v>0</v>
      </c>
      <c r="C196">
        <f>'Input spectra'!D195</f>
        <v>0</v>
      </c>
      <c r="D196">
        <f>'Input spectra'!F195</f>
        <v>0</v>
      </c>
      <c r="E196">
        <f>E$2*EXP(- E$1 * ($B196*_c1+$C196*_c2+$D196*_c3+'Input spectra'!$Y195))</f>
        <v>2.0653927966864227E-2</v>
      </c>
      <c r="F196">
        <f>F$2*EXP(- F$1 * ($B196*_c1+$C196*_c2+$D196*_c3+'Input spectra'!$Y195))</f>
        <v>2.0417461658741351E-2</v>
      </c>
      <c r="G196">
        <f>G$2*EXP(- G$1 * ($B196*_c1+$C196*_c2+$D196*_c3+'Input spectra'!$Y195))</f>
        <v>2.0182616428540981E-2</v>
      </c>
      <c r="H196">
        <f>H$2*EXP(- H$1 * ($B196*_c1+$C196*_c2+$D196*_c3+'Input spectra'!$Y195))</f>
        <v>1.9949382834266009E-2</v>
      </c>
      <c r="I196">
        <f>I$2*EXP(- I$1 * ($B196*_c1+$C196*_c2+$D196*_c3+'Input spectra'!$Y195))</f>
        <v>1.9717751484620381E-2</v>
      </c>
      <c r="J196">
        <f>J$2*EXP(- J$1 * ($B196*_c1+$C196*_c2+$D196*_c3+'Input spectra'!$Y195))</f>
        <v>1.9487713038749837E-2</v>
      </c>
      <c r="K196">
        <f>K$2*EXP(- K$1 * ($B196*_c1+$C196*_c2+$D196*_c3+'Input spectra'!$Y195))</f>
        <v>1.9259258205983922E-2</v>
      </c>
      <c r="L196">
        <f>L$2*EXP(- L$1 * ($B196*_c1+$C196*_c2+$D196*_c3+'Input spectra'!$Y195))</f>
        <v>1.9032377745579272E-2</v>
      </c>
      <c r="M196">
        <f>M$2*EXP(- M$1 * ($B196*_c1+$C196*_c2+$D196*_c3+'Input spectra'!$Y195))</f>
        <v>1.8807062466464197E-2</v>
      </c>
      <c r="N196">
        <f>N$2*EXP(- N$1 * ($B196*_c1+$C196*_c2+$D196*_c3+'Input spectra'!$Y195))</f>
        <v>1.8583303226984503E-2</v>
      </c>
      <c r="O196">
        <f>O$2*EXP(- O$1 * ($B196*_c1+$C196*_c2+$D196*_c3+'Input spectra'!$Y195))</f>
        <v>1.8361090934650583E-2</v>
      </c>
      <c r="P196">
        <f>P$2*EXP(- P$1 * ($B196*_c1+$C196*_c2+$D196*_c3+'Input spectra'!$Y195))</f>
        <v>1.8140416545885749E-2</v>
      </c>
      <c r="Q196">
        <f>Q$2*EXP(- Q$1 * ($B196*_c1+$C196*_c2+$D196*_c3+'Input spectra'!$Y195))</f>
        <v>1.7921271065775832E-2</v>
      </c>
      <c r="R196">
        <f>R$2*EXP(- R$1 * ($B196*_c1+$C196*_c2+$D196*_c3+'Input spectra'!$Y195))</f>
        <v>1.7703645547820009E-2</v>
      </c>
      <c r="S196">
        <f>S$2*EXP(- S$1 * ($B196*_c1+$C196*_c2+$D196*_c3+'Input spectra'!$Y195))</f>
        <v>1.7487531093682857E-2</v>
      </c>
      <c r="T196">
        <f>T$2*EXP(- T$1 * ($B196*_c1+$C196*_c2+$D196*_c3+'Input spectra'!$Y195))</f>
        <v>1.7272918852947652E-2</v>
      </c>
      <c r="U196">
        <f>U$2*EXP(- U$1 * ($B196*_c1+$C196*_c2+$D196*_c3+'Input spectra'!$Y195))</f>
        <v>1.7059800022870872E-2</v>
      </c>
      <c r="V196">
        <f>V$2*EXP(- V$1 * ($B196*_c1+$C196*_c2+$D196*_c3+'Input spectra'!$Y195))</f>
        <v>1.6848165848137947E-2</v>
      </c>
      <c r="W196">
        <f>W$2*EXP(- W$1 * ($B196*_c1+$C196*_c2+$D196*_c3+'Input spectra'!$Y195))</f>
        <v>1.6638007620620173E-2</v>
      </c>
      <c r="X196">
        <f>X$2*EXP(- X$1 * ($B196*_c1+$C196*_c2+$D196*_c3+'Input spectra'!$Y195))</f>
        <v>1.6429316679132878E-2</v>
      </c>
      <c r="Y196">
        <f>Y$2*EXP(- Y$1 * ($B196*_c1+$C196*_c2+$D196*_c3+'Input spectra'!$Y195))</f>
        <v>1.6222084409194763E-2</v>
      </c>
      <c r="Z196">
        <f>Z$2*EXP(- Z$1 * ($B196*_c1+$C196*_c2+$D196*_c3+'Input spectra'!$Y195))</f>
        <v>1.6016302242788424E-2</v>
      </c>
      <c r="AA196">
        <f>AA$2*EXP(- AA$1 * ($B196*_c1+$C196*_c2+$D196*_c3+'Input spectra'!$Y195))</f>
        <v>1.5811961658122105E-2</v>
      </c>
      <c r="AB196">
        <f>AB$2*EXP(- AB$1 * ($B196*_c1+$C196*_c2+$D196*_c3+'Input spectra'!$Y195))</f>
        <v>1.5609054179392561E-2</v>
      </c>
      <c r="AC196">
        <f>AC$2*EXP(- AC$1 * ($B196*_c1+$C196*_c2+$D196*_c3+'Input spectra'!$Y195))</f>
        <v>1.5407571376549193E-2</v>
      </c>
      <c r="AD196">
        <f>AD$2*EXP(- AD$1 * ($B196*_c1+$C196*_c2+$D196*_c3+'Input spectra'!$Y195))</f>
        <v>1.5207504865059267E-2</v>
      </c>
      <c r="AE196">
        <f>AE$2*EXP(- AE$1 * ($B196*_c1+$C196*_c2+$D196*_c3+'Input spectra'!$Y195))</f>
        <v>1.5008846305674332E-2</v>
      </c>
      <c r="AF196">
        <f>AF$2*EXP(- AF$1 * ($B196*_c1+$C196*_c2+$D196*_c3+'Input spectra'!$Y195))</f>
        <v>1.4811587404197805E-2</v>
      </c>
      <c r="AG196">
        <f>AG$2*EXP(- AG$1 * ($B196*_c1+$C196*_c2+$D196*_c3+'Input spectra'!$Y195))</f>
        <v>1.4615719911253704E-2</v>
      </c>
      <c r="AH196">
        <f>AH$2*EXP(- AH$1 * ($B196*_c1+$C196*_c2+$D196*_c3+'Input spectra'!$Y195))</f>
        <v>1.4421235622056508E-2</v>
      </c>
      <c r="AI196">
        <f>AI$2*EXP(- AI$1 * ($B196*_c1+$C196*_c2+$D196*_c3+'Input spectra'!$Y195))</f>
        <v>1.4228126376182195E-2</v>
      </c>
      <c r="AJ196">
        <f>AJ$2*EXP(- AJ$1 * ($B196*_c1+$C196*_c2+$D196*_c3+'Input spectra'!$Y195))</f>
        <v>1.4036384057340392E-2</v>
      </c>
      <c r="AK196">
        <f>AK$2*EXP(- AK$1 * ($B196*_c1+$C196*_c2+$D196*_c3+'Input spectra'!$Y195))</f>
        <v>1.3846000593147653E-2</v>
      </c>
      <c r="AL196">
        <f>AL$2*EXP(- AL$1 * ($B196*_c1+$C196*_c2+$D196*_c3+'Input spectra'!$Y195))</f>
        <v>1.3656967954901875E-2</v>
      </c>
      <c r="AM196">
        <f>AM$2*EXP(- AM$1 * ($B196*_c1+$C196*_c2+$D196*_c3+'Input spectra'!$Y195))</f>
        <v>1.3469278157357841E-2</v>
      </c>
      <c r="AN196">
        <f>AN$2*EXP(- AN$1 * ($B196*_c1+$C196*_c2+$D196*_c3+'Input spectra'!$Y195))</f>
        <v>1.3282923258503861E-2</v>
      </c>
      <c r="AO196">
        <f>AO$2*EXP(- AO$1 * ($B196*_c1+$C196*_c2+$D196*_c3+'Input spectra'!$Y195))</f>
        <v>1.3097895359339516E-2</v>
      </c>
      <c r="AP196">
        <f>AP$2*EXP(- AP$1 * ($B196*_c1+$C196*_c2+$D196*_c3+'Input spectra'!$Y195))</f>
        <v>1.2914186603654544E-2</v>
      </c>
      <c r="AQ196">
        <f>AQ$2*EXP(- AQ$1 * ($B196*_c1+$C196*_c2+$D196*_c3+'Input spectra'!$Y195))</f>
        <v>1.2731789177808778E-2</v>
      </c>
      <c r="AR196">
        <f>AR$2*EXP(- AR$1 * ($B196*_c1+$C196*_c2+$D196*_c3+'Input spectra'!$Y195))</f>
        <v>1.2550695310513203E-2</v>
      </c>
      <c r="AS196">
        <f>AS$2*EXP(- AS$1 * ($B196*_c1+$C196*_c2+$D196*_c3+'Input spectra'!$Y195))</f>
        <v>1.2370897272612105E-2</v>
      </c>
      <c r="AT196">
        <f>AT$2*EXP(- AT$1 * ($B196*_c1+$C196*_c2+$D196*_c3+'Input spectra'!$Y195))</f>
        <v>1.2192387376866292E-2</v>
      </c>
      <c r="AU196">
        <f>AU$2*EXP(- AU$1 * ($B196*_c1+$C196*_c2+$D196*_c3+'Input spectra'!$Y195))</f>
        <v>1.2015157977737379E-2</v>
      </c>
      <c r="AV196">
        <f>AV$2*EXP(- AV$1 * ($B196*_c1+$C196*_c2+$D196*_c3+'Input spectra'!$Y195))</f>
        <v>1.1839201471173186E-2</v>
      </c>
      <c r="AW196">
        <f>AW$2*EXP(- AW$1 * ($B196*_c1+$C196*_c2+$D196*_c3+'Input spectra'!$Y195))</f>
        <v>1.166451029439416E-2</v>
      </c>
      <c r="AX196">
        <f>AX$2*EXP(- AX$1 * ($B196*_c1+$C196*_c2+$D196*_c3+'Input spectra'!$Y195))</f>
        <v>1.149107692568088E-2</v>
      </c>
      <c r="AY196">
        <f>AY$2*EXP(- AY$1 * ($B196*_c1+$C196*_c2+$D196*_c3+'Input spectra'!$Y195))</f>
        <v>1.0217527351789549E-2</v>
      </c>
      <c r="AZ196">
        <f>AZ$2*EXP(- AZ$1 * ($B196*_c1+$C196*_c2+$D196*_c3+'Input spectra'!$Y195))</f>
        <v>8.7329519900938915E-3</v>
      </c>
      <c r="BA196">
        <f>BA$2*EXP(- BA$1 * ($B196*_c1+$C196*_c2+$D196*_c3+'Input spectra'!$Y195))</f>
        <v>7.8634185265464892E-3</v>
      </c>
      <c r="BB196">
        <f>BB$2*EXP(- BB$1 * ($B196*_c1+$C196*_c2+$D196*_c3+'Input spectra'!$Y195))</f>
        <v>7.2049919103662485E-3</v>
      </c>
      <c r="BC196">
        <f>BC$2*EXP(- BC$1 * ($B196*_c1+$C196*_c2+$D196*_c3+'Input spectra'!$Y195))</f>
        <v>6.6670949011742413E-3</v>
      </c>
      <c r="BD196">
        <f>BD$2*EXP(- BD$1 * ($B196*_c1+$C196*_c2+$D196*_c3+'Input spectra'!$Y195))</f>
        <v>6.2104812618171351E-3</v>
      </c>
      <c r="BE196">
        <f>BE$2*EXP(- BE$1 * ($B196*_c1+$C196*_c2+$D196*_c3+'Input spectra'!$Y195))</f>
        <v>5.8136546555436477E-3</v>
      </c>
      <c r="BF196">
        <f>BF$2*EXP(- BF$1 * ($B196*_c1+$C196*_c2+$D196*_c3+'Input spectra'!$Y195))</f>
        <v>5.4632190988011574E-3</v>
      </c>
      <c r="BG196">
        <f>BG$2*EXP(- BG$1 * ($B196*_c1+$C196*_c2+$D196*_c3+'Input spectra'!$Y195))</f>
        <v>5.1501073855429623E-3</v>
      </c>
      <c r="BH196">
        <f>BH$2*EXP(- BH$1 * ($B196*_c1+$C196*_c2+$D196*_c3+'Input spectra'!$Y195))</f>
        <v>4.8678188043093937E-3</v>
      </c>
      <c r="BI196">
        <f>BI$2*EXP(- BI$1 * ($B196*_c1+$C196*_c2+$D196*_c3+'Input spectra'!$Y195))</f>
        <v>4.6114912439457539E-3</v>
      </c>
      <c r="BJ196">
        <f>BJ$2*EXP(- BJ$1 * ($B196*_c1+$C196*_c2+$D196*_c3+'Input spectra'!$Y195))</f>
        <v>4.3773685596468076E-3</v>
      </c>
      <c r="BK196">
        <f>BK$2*EXP(- BK$1 * ($B196*_c1+$C196*_c2+$D196*_c3+'Input spectra'!$Y195))</f>
        <v>4.1624740757564959E-3</v>
      </c>
      <c r="BL196">
        <f>BL$2*EXP(- BL$1 * ($B196*_c1+$C196*_c2+$D196*_c3+'Input spectra'!$Y195))</f>
        <v>3.964399819845984E-3</v>
      </c>
      <c r="BM196">
        <f>BM$2*EXP(- BM$1 * ($B196*_c1+$C196*_c2+$D196*_c3+'Input spectra'!$Y195))</f>
        <v>3.781164649295832E-3</v>
      </c>
      <c r="BN196">
        <f>BN$2*EXP(- BN$1 * ($B196*_c1+$C196*_c2+$D196*_c3+'Input spectra'!$Y195))</f>
        <v>3.6111153922239237E-3</v>
      </c>
      <c r="BO196">
        <f>BO$2*EXP(- BO$1 * ($B196*_c1+$C196*_c2+$D196*_c3+'Input spectra'!$Y195))</f>
        <v>3.4528559322503523E-3</v>
      </c>
      <c r="BP196">
        <f>BP$2*EXP(- BP$1 * ($B196*_c1+$C196*_c2+$D196*_c3+'Input spectra'!$Y195))</f>
        <v>3.3051950658423111E-3</v>
      </c>
      <c r="BQ196">
        <f>BQ$2*EXP(- BQ$1 * ($B196*_c1+$C196*_c2+$D196*_c3+'Input spectra'!$Y195))</f>
        <v>3.1671073385918869E-3</v>
      </c>
      <c r="BR196">
        <f>BR$2*EXP(- BR$1 * ($B196*_c1+$C196*_c2+$D196*_c3+'Input spectra'!$Y195))</f>
        <v>3.0377030809520277E-3</v>
      </c>
      <c r="BS196">
        <f>BS$2*EXP(- BS$1 * ($B196*_c1+$C196*_c2+$D196*_c3+'Input spectra'!$Y195))</f>
        <v>2.9162051080042582E-3</v>
      </c>
      <c r="BT196">
        <f>BT$2*EXP(- BT$1 * ($B196*_c1+$C196*_c2+$D196*_c3+'Input spectra'!$Y195))</f>
        <v>2.8019303401252628E-3</v>
      </c>
      <c r="BU196">
        <f>BU$2*EXP(- BU$1 * ($B196*_c1+$C196*_c2+$D196*_c3+'Input spectra'!$Y195))</f>
        <v>2.6942751198060703E-3</v>
      </c>
      <c r="BV196">
        <f>BV$2*EXP(- BV$1 * ($B196*_c1+$C196*_c2+$D196*_c3+'Input spectra'!$Y195))</f>
        <v>2.5927033472732449E-3</v>
      </c>
      <c r="BW196">
        <f>BW$2*EXP(- BW$1 * ($B196*_c1+$C196*_c2+$D196*_c3+'Input spectra'!$Y195))</f>
        <v>2.496736795406095E-3</v>
      </c>
      <c r="BX196">
        <f>BX$2*EXP(- BX$1 * ($B196*_c1+$C196*_c2+$D196*_c3+'Input spectra'!$Y195))</f>
        <v>2.4059471304504272E-3</v>
      </c>
      <c r="BY196">
        <f>BY$2*EXP(- BY$1 * ($B196*_c1+$C196*_c2+$D196*_c3+'Input spectra'!$Y195))</f>
        <v>2.3199492829308948E-3</v>
      </c>
      <c r="BZ196">
        <f>BZ$2*EXP(- BZ$1 * ($B196*_c1+$C196*_c2+$D196*_c3+'Input spectra'!$Y195))</f>
        <v>2.2383958982354177E-3</v>
      </c>
      <c r="CA196">
        <f>CA$2*EXP(- CA$1 * ($B196*_c1+$C196*_c2+$D196*_c3+'Input spectra'!$Y195))</f>
        <v>2.1609726586210073E-3</v>
      </c>
      <c r="CB196">
        <f>CB$2*EXP(- CB$1 * ($B196*_c1+$C196*_c2+$D196*_c3+'Input spectra'!$Y195))</f>
        <v>2.0873943145856997E-3</v>
      </c>
      <c r="CC196">
        <f>CC$2*EXP(- CC$1 * ($B196*_c1+$C196*_c2+$D196*_c3+'Input spectra'!$Y195))</f>
        <v>2.0174012982376774E-3</v>
      </c>
      <c r="CD196">
        <f>CD$2*EXP(- CD$1 * ($B196*_c1+$C196*_c2+$D196*_c3+'Input spectra'!$Y195))</f>
        <v>1.950756817631091E-3</v>
      </c>
      <c r="CE196">
        <f>CE$2*EXP(- CE$1 * ($B196*_c1+$C196*_c2+$D196*_c3+'Input spectra'!$Y195))</f>
        <v>1.8872443512461909E-3</v>
      </c>
      <c r="CF196">
        <f>CF$2*EXP(- CF$1 * ($B196*_c1+$C196*_c2+$D196*_c3+'Input spectra'!$Y195))</f>
        <v>1.8266654774459559E-3</v>
      </c>
      <c r="CG196">
        <f>CG$2*EXP(- CG$1 * ($B196*_c1+$C196*_c2+$D196*_c3+'Input spectra'!$Y195))</f>
        <v>1.7688379859774046E-3</v>
      </c>
      <c r="CH196">
        <f>CH$2*EXP(- CH$1 * ($B196*_c1+$C196*_c2+$D196*_c3+'Input spectra'!$Y195))</f>
        <v>1.7135942282298572E-3</v>
      </c>
      <c r="CI196">
        <f>CI$2*EXP(- CI$1 * ($B196*_c1+$C196*_c2+$D196*_c3+'Input spectra'!$Y195))</f>
        <v>1.6607796706230417E-3</v>
      </c>
      <c r="CJ196">
        <f>CJ$2*EXP(- CJ$1 * ($B196*_c1+$C196*_c2+$D196*_c3+'Input spectra'!$Y195))</f>
        <v>1.6102516216274603E-3</v>
      </c>
      <c r="CK196">
        <f>CK$2*EXP(- CK$1 * ($B196*_c1+$C196*_c2+$D196*_c3+'Input spectra'!$Y195))</f>
        <v>1.5618781078575912E-3</v>
      </c>
      <c r="CL196">
        <f>CL$2*EXP(- CL$1 * ($B196*_c1+$C196*_c2+$D196*_c3+'Input spectra'!$Y195))</f>
        <v>1.5155368786823379E-3</v>
      </c>
      <c r="CM196">
        <f>CM$2*EXP(- CM$1 * ($B196*_c1+$C196*_c2+$D196*_c3+'Input spectra'!$Y195))</f>
        <v>1.4711145220631932E-3</v>
      </c>
      <c r="CN196">
        <f>CN$2*EXP(- CN$1 * ($B196*_c1+$C196*_c2+$D196*_c3+'Input spectra'!$Y195))</f>
        <v>1.4285056770099195E-3</v>
      </c>
      <c r="CO196">
        <f>CO$2*EXP(- CO$1 * ($B196*_c1+$C196*_c2+$D196*_c3+'Input spectra'!$Y195))</f>
        <v>1.387612330253428E-3</v>
      </c>
      <c r="CP196">
        <f>CP$2*EXP(- CP$1 * ($B196*_c1+$C196*_c2+$D196*_c3+'Input spectra'!$Y195))</f>
        <v>1.3483431865674515E-3</v>
      </c>
      <c r="CQ196">
        <f>CQ$2*EXP(- CQ$1 * ($B196*_c1+$C196*_c2+$D196*_c3+'Input spectra'!$Y195))</f>
        <v>1.310613103696534E-3</v>
      </c>
      <c r="CR196">
        <f>CR$2*EXP(- CR$1 * ($B196*_c1+$C196*_c2+$D196*_c3+'Input spectra'!$Y195))</f>
        <v>1.2743425841246763E-3</v>
      </c>
      <c r="CS196">
        <f>CS$2*EXP(- CS$1 * ($B196*_c1+$C196*_c2+$D196*_c3+'Input spectra'!$Y195))</f>
        <v>8.2065857853450539E-4</v>
      </c>
      <c r="CT196">
        <f>CT$2*EXP(- CT$1 * ($B196*_c1+$C196*_c2+$D196*_c3+'Input spectra'!$Y195))</f>
        <v>5.3315391146499622E-4</v>
      </c>
      <c r="CU196">
        <f>CU$2*EXP(- CU$1 * ($B196*_c1+$C196*_c2+$D196*_c3+'Input spectra'!$Y195))</f>
        <v>3.693150607045024E-4</v>
      </c>
      <c r="CV196">
        <f>CV$2*EXP(- CV$1 * ($B196*_c1+$C196*_c2+$D196*_c3+'Input spectra'!$Y195))</f>
        <v>2.569767771785256E-4</v>
      </c>
      <c r="CW196">
        <f>CW$2*EXP(- CW$1 * ($B196*_c1+$C196*_c2+$D196*_c3+'Input spectra'!$Y195))</f>
        <v>1.7550607931814566E-4</v>
      </c>
      <c r="CX196">
        <f>CX$2*EXP(- CX$1 * ($B196*_c1+$C196*_c2+$D196*_c3+'Input spectra'!$Y195))</f>
        <v>1.1539566758936075E-4</v>
      </c>
      <c r="CY196">
        <f>CY$2*EXP(- CY$1 * ($B196*_c1+$C196*_c2+$D196*_c3+'Input spectra'!$Y195))</f>
        <v>7.1281153475203924E-5</v>
      </c>
      <c r="CZ196">
        <f>CZ$2*EXP(- CZ$1 * ($B196*_c1+$C196*_c2+$D196*_c3+'Input spectra'!$Y195))</f>
        <v>3.9758121580504712E-5</v>
      </c>
      <c r="DA196">
        <f>DA$2*EXP(- DA$1 * ($B196*_c1+$C196*_c2+$D196*_c3+'Input spectra'!$Y195))</f>
        <v>1.8491359511107339E-5</v>
      </c>
      <c r="DB196">
        <f>DB$2*EXP(- DB$1 * ($B196*_c1+$C196*_c2+$D196*_c3+'Input spectra'!$Y195))</f>
        <v>5.787768052446491E-6</v>
      </c>
      <c r="DC196">
        <f>DC$2*EXP(- DC$1 * ($B196*_c1+$C196*_c2+$D196*_c3+'Input spectra'!$Y195))</f>
        <v>3.6773126407945662E-7</v>
      </c>
      <c r="DD196">
        <f>DD$2*EXP(- DD$1 * ($B196*_c1+$C196*_c2+$D196*_c3+'Input spectra'!$Y195))</f>
        <v>0</v>
      </c>
      <c r="DE196">
        <f>DE$2*EXP(- DE$1 * ($B196*_c1+$C196*_c2+$D196*_c3+'Input spectra'!$Y195))</f>
        <v>0</v>
      </c>
      <c r="DF196">
        <f>DF$2*EXP(- DF$1 * ($B196*_c1+$C196*_c2+$D196*_c3+'Input spectra'!$Y195))</f>
        <v>0</v>
      </c>
      <c r="DG196">
        <f>DG$2*EXP(- DG$1 * ($B196*_c1+$C196*_c2+$D196*_c3+'Input spectra'!$Y195))</f>
        <v>0</v>
      </c>
      <c r="DH196">
        <f>DH$2*EXP(- DH$1 * ($B196*_c1+$C196*_c2+$D196*_c3+'Input spectra'!$Y195))</f>
        <v>0</v>
      </c>
      <c r="DI196">
        <f>DI$2*EXP(- DI$1 * ($B196*_c1+$C196*_c2+$D196*_c3+'Input spectra'!$Y195))</f>
        <v>0</v>
      </c>
      <c r="DJ196">
        <f>DJ$2*EXP(- DJ$1 * ($B196*_c1+$C196*_c2+$D196*_c3+'Input spectra'!$Y195))</f>
        <v>0</v>
      </c>
      <c r="DK196">
        <f>DK$2*EXP(- DK$1 * ($B196*_c1+$C196*_c2+$D196*_c3+'Input spectra'!$Y195))</f>
        <v>0</v>
      </c>
      <c r="DL196">
        <f>DL$2*EXP(- DL$1 * ($B196*_c1+$C196*_c2+$D196*_c3+'Input spectra'!$Y195))</f>
        <v>0</v>
      </c>
      <c r="DM196">
        <f>DM$2*EXP(- DM$1 * ($B196*_c1+$C196*_c2+$D196*_c3+'Input spectra'!$Y195))</f>
        <v>0</v>
      </c>
      <c r="DN196">
        <f>DN$2*EXP(- DN$1 * ($B196*_c1+$C196*_c2+$D196*_c3+'Input spectra'!$Y195))</f>
        <v>0</v>
      </c>
      <c r="DO196">
        <f>DO$2*EXP(- DO$1 * ($B196*_c1+$C196*_c2+$D196*_c3+'Input spectra'!$Y195))</f>
        <v>0</v>
      </c>
      <c r="DP196">
        <f>DP$2*EXP(- DP$1 * ($B196*_c1+$C196*_c2+$D196*_c3+'Input spectra'!$Y195))</f>
        <v>0</v>
      </c>
      <c r="DQ196">
        <f>DQ$2*EXP(- DQ$1 * ($B196*_c1+$C196*_c2+$D196*_c3+'Input spectra'!$Y195))</f>
        <v>0</v>
      </c>
      <c r="DR196">
        <f>DR$2*EXP(- DR$1 * ($B196*_c1+$C196*_c2+$D196*_c3+'Input spectra'!$Y195))</f>
        <v>0</v>
      </c>
      <c r="DS196">
        <f>DS$2*EXP(- DS$1 * ($B196*_c1+$C196*_c2+$D196*_c3+'Input spectra'!$Y195))</f>
        <v>0</v>
      </c>
      <c r="DT196">
        <f>DT$2*EXP(- DT$1 * ($B196*_c1+$C196*_c2+$D196*_c3+'Input spectra'!$Y195))</f>
        <v>0</v>
      </c>
      <c r="DU196">
        <f>DU$2*EXP(- DU$1 * ($B196*_c1+$C196*_c2+$D196*_c3+'Input spectra'!$Y195))</f>
        <v>0</v>
      </c>
      <c r="DV196">
        <f>DV$2*EXP(- DV$1 * ($B196*_c1+$C196*_c2+$D196*_c3+'Input spectra'!$Y195))</f>
        <v>0</v>
      </c>
      <c r="DW196">
        <f>DW$2*EXP(- DW$1 * ($B196*_c1+$C196*_c2+$D196*_c3+'Input spectra'!$Y195))</f>
        <v>0</v>
      </c>
      <c r="DX196">
        <f>DX$2*EXP(- DX$1 * ($B196*_c1+$C196*_c2+$D196*_c3+'Input spectra'!$Y195))</f>
        <v>0</v>
      </c>
      <c r="DY196">
        <f>DY$2*EXP(- DY$1 * ($B196*_c1+$C196*_c2+$D196*_c3+'Input spectra'!$Y195))</f>
        <v>0</v>
      </c>
      <c r="DZ196">
        <f>DZ$2*EXP(- DZ$1 * ($B196*_c1+$C196*_c2+$D196*_c3+'Input spectra'!$Y195))</f>
        <v>0</v>
      </c>
      <c r="EA196">
        <f>EA$2*EXP(- EA$1 * ($B196*_c1+$C196*_c2+$D196*_c3+'Input spectra'!$Y195))</f>
        <v>0</v>
      </c>
      <c r="EB196">
        <f>EB$2*EXP(- EB$1 * ($B196*_c1+$C196*_c2+$D196*_c3+'Input spectra'!$Y195))</f>
        <v>0</v>
      </c>
      <c r="EC196">
        <f>EC$2*EXP(- EC$1 * ($B196*_c1+$C196*_c2+$D196*_c3+'Input spectra'!$Y195))</f>
        <v>0</v>
      </c>
      <c r="ED196">
        <f>ED$2*EXP(- ED$1 * ($B196*_c1+$C196*_c2+$D196*_c3+'Input spectra'!$Y195))</f>
        <v>0</v>
      </c>
      <c r="EE196">
        <f>EE$2*EXP(- EE$1 * ($B196*_c1+$C196*_c2+$D196*_c3+'Input spectra'!$Y195))</f>
        <v>0</v>
      </c>
      <c r="EF196">
        <f>EF$2*EXP(- EF$1 * ($B196*_c1+$C196*_c2+$D196*_c3+'Input spectra'!$Y195))</f>
        <v>0</v>
      </c>
      <c r="EG196">
        <f>EG$2*EXP(- EG$1 * ($B196*_c1+$C196*_c2+$D196*_c3+'Input spectra'!$Y195))</f>
        <v>0</v>
      </c>
      <c r="EH196">
        <f>EH$2*EXP(- EH$1 * ($B196*_c1+$C196*_c2+$D196*_c3+'Input spectra'!$Y195))</f>
        <v>0</v>
      </c>
      <c r="EI196">
        <f>EI$2*EXP(- EI$1 * ($B196*_c1+$C196*_c2+$D196*_c3+'Input spectra'!$Y195))</f>
        <v>0</v>
      </c>
      <c r="EJ196">
        <f>EJ$2*EXP(- EJ$1 * ($B196*_c1+$C196*_c2+$D196*_c3+'Input spectra'!$Y195))</f>
        <v>0</v>
      </c>
      <c r="EK196">
        <f>EK$2*EXP(- EK$1 * ($B196*_c1+$C196*_c2+$D196*_c3+'Input spectra'!$Y195))</f>
        <v>0</v>
      </c>
      <c r="EL196">
        <f>EL$2*EXP(- EL$1 * ($B196*_c1+$C196*_c2+$D196*_c3+'Input spectra'!$Y195))</f>
        <v>0</v>
      </c>
      <c r="EM196">
        <f>EM$2*EXP(- EM$1 * ($B196*_c1+$C196*_c2+$D196*_c3+'Input spectra'!$Y195))</f>
        <v>0</v>
      </c>
      <c r="EN196">
        <f>EN$2*EXP(- EN$1 * ($B196*_c1+$C196*_c2+$D196*_c3+'Input spectra'!$Y195))</f>
        <v>0</v>
      </c>
      <c r="EO196">
        <f>EO$2*EXP(- EO$1 * ($B196*_c1+$C196*_c2+$D196*_c3+'Input spectra'!$Y195))</f>
        <v>0</v>
      </c>
      <c r="EP196">
        <f>EP$2*EXP(- EP$1 * ($B196*_c1+$C196*_c2+$D196*_c3+'Input spectra'!$Y195))</f>
        <v>0</v>
      </c>
      <c r="EQ196">
        <f>EQ$2*EXP(- EQ$1 * ($B196*_c1+$C196*_c2+$D196*_c3+'Input spectra'!$Y195))</f>
        <v>0</v>
      </c>
      <c r="ER196">
        <f>ER$2*EXP(- ER$1 * ($B196*_c1+$C196*_c2+$D196*_c3+'Input spectra'!$Y195))</f>
        <v>0</v>
      </c>
      <c r="ES196">
        <f>ES$2*EXP(- ES$1 * ($B196*_c1+$C196*_c2+$D196*_c3+'Input spectra'!$Y195))</f>
        <v>0</v>
      </c>
      <c r="ET196">
        <f>ET$2*EXP(- ET$1 * ($B196*_c1+$C196*_c2+$D196*_c3+'Input spectra'!$Y195))</f>
        <v>0</v>
      </c>
      <c r="EU196">
        <f>EU$2*EXP(- EU$1 * ($B196*_c1+$C196*_c2+$D196*_c3+'Input spectra'!$Y195))</f>
        <v>0</v>
      </c>
      <c r="EV196">
        <f>EV$2*EXP(- EV$1 * ($B196*_c1+$C196*_c2+$D196*_c3+'Input spectra'!$Y195))</f>
        <v>0</v>
      </c>
      <c r="EW196">
        <f>EW$2*EXP(- EW$1 * ($B196*_c1+$C196*_c2+$D196*_c3+'Input spectra'!$Y195))</f>
        <v>0</v>
      </c>
      <c r="EX196">
        <f>EX$2*EXP(- EX$1 * ($B196*_c1+$C196*_c2+$D196*_c3+'Input spectra'!$Y195))</f>
        <v>0</v>
      </c>
      <c r="EY196">
        <f>EY$2*EXP(- EY$1 * ($B196*_c1+$C196*_c2+$D196*_c3+'Input spectra'!$Y195))</f>
        <v>0</v>
      </c>
      <c r="FA196">
        <f t="shared" ref="FA196:FA247" si="3">SUM(E196:EY196)</f>
        <v>0.8869891864995435</v>
      </c>
      <c r="FD196">
        <f>(1-EXP(-($B196*_c1+$C196*_c2+$D196*_c3+'Input spectra'!$Y195)*_t))/2</f>
        <v>1.0404751566324866E-2</v>
      </c>
      <c r="FE196">
        <f>LN(1-FD196)/(-($B196*_c1+$C196*_c2+$D196*_c3+'Input spectra'!$Y195))</f>
        <v>0.24868570720003993</v>
      </c>
    </row>
    <row r="197" spans="1:161" x14ac:dyDescent="0.25">
      <c r="A197">
        <v>1250</v>
      </c>
      <c r="B197">
        <f>'Input spectra'!B196</f>
        <v>0</v>
      </c>
      <c r="C197">
        <f>'Input spectra'!D196</f>
        <v>0</v>
      </c>
      <c r="D197">
        <f>'Input spectra'!F196</f>
        <v>0</v>
      </c>
      <c r="E197">
        <f>E$2*EXP(- E$1 * ($B197*_c1+$C197*_c2+$D197*_c3+'Input spectra'!$Y196))</f>
        <v>2.0653927966864227E-2</v>
      </c>
      <c r="F197">
        <f>F$2*EXP(- F$1 * ($B197*_c1+$C197*_c2+$D197*_c3+'Input spectra'!$Y196))</f>
        <v>2.0417568886098775E-2</v>
      </c>
      <c r="G197">
        <f>G$2*EXP(- G$1 * ($B197*_c1+$C197*_c2+$D197*_c3+'Input spectra'!$Y196))</f>
        <v>2.0182828417116681E-2</v>
      </c>
      <c r="H197">
        <f>H$2*EXP(- H$1 * ($B197*_c1+$C197*_c2+$D197*_c3+'Input spectra'!$Y196))</f>
        <v>1.9949697143293265E-2</v>
      </c>
      <c r="I197">
        <f>I$2*EXP(- I$1 * ($B197*_c1+$C197*_c2+$D197*_c3+'Input spectra'!$Y196))</f>
        <v>1.9718165698507872E-2</v>
      </c>
      <c r="J197">
        <f>J$2*EXP(- J$1 * ($B197*_c1+$C197*_c2+$D197*_c3+'Input spectra'!$Y196))</f>
        <v>1.9488224766885949E-2</v>
      </c>
      <c r="K197">
        <f>K$2*EXP(- K$1 * ($B197*_c1+$C197*_c2+$D197*_c3+'Input spectra'!$Y196))</f>
        <v>1.9259865082542366E-2</v>
      </c>
      <c r="L197">
        <f>L$2*EXP(- L$1 * ($B197*_c1+$C197*_c2+$D197*_c3+'Input spectra'!$Y196))</f>
        <v>1.9033077429326004E-2</v>
      </c>
      <c r="M197">
        <f>M$2*EXP(- M$1 * ($B197*_c1+$C197*_c2+$D197*_c3+'Input spectra'!$Y196))</f>
        <v>1.8807852640565646E-2</v>
      </c>
      <c r="N197">
        <f>N$2*EXP(- N$1 * ($B197*_c1+$C197*_c2+$D197*_c3+'Input spectra'!$Y196))</f>
        <v>1.8584181598817077E-2</v>
      </c>
      <c r="O197">
        <f>O$2*EXP(- O$1 * ($B197*_c1+$C197*_c2+$D197*_c3+'Input spectra'!$Y196))</f>
        <v>1.8362055235611466E-2</v>
      </c>
      <c r="P197">
        <f>P$2*EXP(- P$1 * ($B197*_c1+$C197*_c2+$D197*_c3+'Input spectra'!$Y196))</f>
        <v>1.8141464531204968E-2</v>
      </c>
      <c r="Q197">
        <f>Q$2*EXP(- Q$1 * ($B197*_c1+$C197*_c2+$D197*_c3+'Input spectra'!$Y196))</f>
        <v>1.7922400514329587E-2</v>
      </c>
      <c r="R197">
        <f>R$2*EXP(- R$1 * ($B197*_c1+$C197*_c2+$D197*_c3+'Input spectra'!$Y196))</f>
        <v>1.770485426194527E-2</v>
      </c>
      <c r="S197">
        <f>S$2*EXP(- S$1 * ($B197*_c1+$C197*_c2+$D197*_c3+'Input spectra'!$Y196))</f>
        <v>1.74888168989932E-2</v>
      </c>
      <c r="T197">
        <f>T$2*EXP(- T$1 * ($B197*_c1+$C197*_c2+$D197*_c3+'Input spectra'!$Y196))</f>
        <v>1.7274279598150342E-2</v>
      </c>
      <c r="U197">
        <f>U$2*EXP(- U$1 * ($B197*_c1+$C197*_c2+$D197*_c3+'Input spectra'!$Y196))</f>
        <v>1.7061233579585208E-2</v>
      </c>
      <c r="V197">
        <f>V$2*EXP(- V$1 * ($B197*_c1+$C197*_c2+$D197*_c3+'Input spectra'!$Y196))</f>
        <v>1.6849670110714771E-2</v>
      </c>
      <c r="W197">
        <f>W$2*EXP(- W$1 * ($B197*_c1+$C197*_c2+$D197*_c3+'Input spectra'!$Y196))</f>
        <v>1.6639580505962672E-2</v>
      </c>
      <c r="X197">
        <f>X$2*EXP(- X$1 * ($B197*_c1+$C197*_c2+$D197*_c3+'Input spectra'!$Y196))</f>
        <v>1.6430956126518553E-2</v>
      </c>
      <c r="Y197">
        <f>Y$2*EXP(- Y$1 * ($B197*_c1+$C197*_c2+$D197*_c3+'Input spectra'!$Y196))</f>
        <v>1.6223788380098605E-2</v>
      </c>
      <c r="Z197">
        <f>Z$2*EXP(- Z$1 * ($B197*_c1+$C197*_c2+$D197*_c3+'Input spectra'!$Y196))</f>
        <v>1.601806872070732E-2</v>
      </c>
      <c r="AA197">
        <f>AA$2*EXP(- AA$1 * ($B197*_c1+$C197*_c2+$D197*_c3+'Input spectra'!$Y196))</f>
        <v>1.5813788648400388E-2</v>
      </c>
      <c r="AB197">
        <f>AB$2*EXP(- AB$1 * ($B197*_c1+$C197*_c2+$D197*_c3+'Input spectra'!$Y196))</f>
        <v>1.5610939709048794E-2</v>
      </c>
      <c r="AC197">
        <f>AC$2*EXP(- AC$1 * ($B197*_c1+$C197*_c2+$D197*_c3+'Input spectra'!$Y196))</f>
        <v>1.5409513494104077E-2</v>
      </c>
      <c r="AD197">
        <f>AD$2*EXP(- AD$1 * ($B197*_c1+$C197*_c2+$D197*_c3+'Input spectra'!$Y196))</f>
        <v>1.5209501640364755E-2</v>
      </c>
      <c r="AE197">
        <f>AE$2*EXP(- AE$1 * ($B197*_c1+$C197*_c2+$D197*_c3+'Input spectra'!$Y196))</f>
        <v>1.5010895829743885E-2</v>
      </c>
      <c r="AF197">
        <f>AF$2*EXP(- AF$1 * ($B197*_c1+$C197*_c2+$D197*_c3+'Input spectra'!$Y196))</f>
        <v>1.4813687789037822E-2</v>
      </c>
      <c r="AG197">
        <f>AG$2*EXP(- AG$1 * ($B197*_c1+$C197*_c2+$D197*_c3+'Input spectra'!$Y196))</f>
        <v>1.4617869289696071E-2</v>
      </c>
      <c r="AH197">
        <f>AH$2*EXP(- AH$1 * ($B197*_c1+$C197*_c2+$D197*_c3+'Input spectra'!$Y196))</f>
        <v>1.4423432147592308E-2</v>
      </c>
      <c r="AI197">
        <f>AI$2*EXP(- AI$1 * ($B197*_c1+$C197*_c2+$D197*_c3+'Input spectra'!$Y196))</f>
        <v>1.4230368222796544E-2</v>
      </c>
      <c r="AJ197">
        <f>AJ$2*EXP(- AJ$1 * ($B197*_c1+$C197*_c2+$D197*_c3+'Input spectra'!$Y196))</f>
        <v>1.4038669419348389E-2</v>
      </c>
      <c r="AK197">
        <f>AK$2*EXP(- AK$1 * ($B197*_c1+$C197*_c2+$D197*_c3+'Input spectra'!$Y196))</f>
        <v>1.3848327685031482E-2</v>
      </c>
      <c r="AL197">
        <f>AL$2*EXP(- AL$1 * ($B197*_c1+$C197*_c2+$D197*_c3+'Input spectra'!$Y196))</f>
        <v>1.3659335011148981E-2</v>
      </c>
      <c r="AM197">
        <f>AM$2*EXP(- AM$1 * ($B197*_c1+$C197*_c2+$D197*_c3+'Input spectra'!$Y196))</f>
        <v>1.3471683432300229E-2</v>
      </c>
      <c r="AN197">
        <f>AN$2*EXP(- AN$1 * ($B197*_c1+$C197*_c2+$D197*_c3+'Input spectra'!$Y196))</f>
        <v>1.3285365026158496E-2</v>
      </c>
      <c r="AO197">
        <f>AO$2*EXP(- AO$1 * ($B197*_c1+$C197*_c2+$D197*_c3+'Input spectra'!$Y196))</f>
        <v>1.3100371913249805E-2</v>
      </c>
      <c r="AP197">
        <f>AP$2*EXP(- AP$1 * ($B197*_c1+$C197*_c2+$D197*_c3+'Input spectra'!$Y196))</f>
        <v>1.2916696256732906E-2</v>
      </c>
      <c r="AQ197">
        <f>AQ$2*EXP(- AQ$1 * ($B197*_c1+$C197*_c2+$D197*_c3+'Input spectra'!$Y196))</f>
        <v>1.27343302621803E-2</v>
      </c>
      <c r="AR197">
        <f>AR$2*EXP(- AR$1 * ($B197*_c1+$C197*_c2+$D197*_c3+'Input spectra'!$Y196))</f>
        <v>1.2553266177360351E-2</v>
      </c>
      <c r="AS197">
        <f>AS$2*EXP(- AS$1 * ($B197*_c1+$C197*_c2+$D197*_c3+'Input spectra'!$Y196))</f>
        <v>1.2373496292020515E-2</v>
      </c>
      <c r="AT197">
        <f>AT$2*EXP(- AT$1 * ($B197*_c1+$C197*_c2+$D197*_c3+'Input spectra'!$Y196))</f>
        <v>1.2195012937671603E-2</v>
      </c>
      <c r="AU197">
        <f>AU$2*EXP(- AU$1 * ($B197*_c1+$C197*_c2+$D197*_c3+'Input spectra'!$Y196))</f>
        <v>1.2017808487373136E-2</v>
      </c>
      <c r="AV197">
        <f>AV$2*EXP(- AV$1 * ($B197*_c1+$C197*_c2+$D197*_c3+'Input spectra'!$Y196))</f>
        <v>1.1841875355519768E-2</v>
      </c>
      <c r="AW197">
        <f>AW$2*EXP(- AW$1 * ($B197*_c1+$C197*_c2+$D197*_c3+'Input spectra'!$Y196))</f>
        <v>1.1667205997628761E-2</v>
      </c>
      <c r="AX197">
        <f>AX$2*EXP(- AX$1 * ($B197*_c1+$C197*_c2+$D197*_c3+'Input spectra'!$Y196))</f>
        <v>1.1493792910128519E-2</v>
      </c>
      <c r="AY197">
        <f>AY$2*EXP(- AY$1 * ($B197*_c1+$C197*_c2+$D197*_c3+'Input spectra'!$Y196))</f>
        <v>1.0219995997771522E-2</v>
      </c>
      <c r="AZ197">
        <f>AZ$2*EXP(- AZ$1 * ($B197*_c1+$C197*_c2+$D197*_c3+'Input spectra'!$Y196))</f>
        <v>8.7351078237337017E-3</v>
      </c>
      <c r="BA197">
        <f>BA$2*EXP(- BA$1 * ($B197*_c1+$C197*_c2+$D197*_c3+'Input spectra'!$Y196))</f>
        <v>7.8654010123364922E-3</v>
      </c>
      <c r="BB197">
        <f>BB$2*EXP(- BB$1 * ($B197*_c1+$C197*_c2+$D197*_c3+'Input spectra'!$Y196))</f>
        <v>7.2068462452670196E-3</v>
      </c>
      <c r="BC197">
        <f>BC$2*EXP(- BC$1 * ($B197*_c1+$C197*_c2+$D197*_c3+'Input spectra'!$Y196))</f>
        <v>6.6688458214688388E-3</v>
      </c>
      <c r="BD197">
        <f>BD$2*EXP(- BD$1 * ($B197*_c1+$C197*_c2+$D197*_c3+'Input spectra'!$Y196))</f>
        <v>6.2121448901477335E-3</v>
      </c>
      <c r="BE197">
        <f>BE$2*EXP(- BE$1 * ($B197*_c1+$C197*_c2+$D197*_c3+'Input spectra'!$Y196))</f>
        <v>5.8152425242504312E-3</v>
      </c>
      <c r="BF197">
        <f>BF$2*EXP(- BF$1 * ($B197*_c1+$C197*_c2+$D197*_c3+'Input spectra'!$Y196))</f>
        <v>5.4647399532205864E-3</v>
      </c>
      <c r="BG197">
        <f>BG$2*EXP(- BG$1 * ($B197*_c1+$C197*_c2+$D197*_c3+'Input spectra'!$Y196))</f>
        <v>5.1515681303178464E-3</v>
      </c>
      <c r="BH197">
        <f>BH$2*EXP(- BH$1 * ($B197*_c1+$C197*_c2+$D197*_c3+'Input spectra'!$Y196))</f>
        <v>4.8692250542949744E-3</v>
      </c>
      <c r="BI197">
        <f>BI$2*EXP(- BI$1 * ($B197*_c1+$C197*_c2+$D197*_c3+'Input spectra'!$Y196))</f>
        <v>4.6128476695945098E-3</v>
      </c>
      <c r="BJ197">
        <f>BJ$2*EXP(- BJ$1 * ($B197*_c1+$C197*_c2+$D197*_c3+'Input spectra'!$Y196))</f>
        <v>4.3786791159644827E-3</v>
      </c>
      <c r="BK197">
        <f>BK$2*EXP(- BK$1 * ($B197*_c1+$C197*_c2+$D197*_c3+'Input spectra'!$Y196))</f>
        <v>4.1637421608403859E-3</v>
      </c>
      <c r="BL197">
        <f>BL$2*EXP(- BL$1 * ($B197*_c1+$C197*_c2+$D197*_c3+'Input spectra'!$Y196))</f>
        <v>3.9656283885798676E-3</v>
      </c>
      <c r="BM197">
        <f>BM$2*EXP(- BM$1 * ($B197*_c1+$C197*_c2+$D197*_c3+'Input spectra'!$Y196))</f>
        <v>3.7823562972702108E-3</v>
      </c>
      <c r="BN197">
        <f>BN$2*EXP(- BN$1 * ($B197*_c1+$C197*_c2+$D197*_c3+'Input spectra'!$Y196))</f>
        <v>3.6122724191919951E-3</v>
      </c>
      <c r="BO197">
        <f>BO$2*EXP(- BO$1 * ($B197*_c1+$C197*_c2+$D197*_c3+'Input spectra'!$Y196))</f>
        <v>3.4539803911040009E-3</v>
      </c>
      <c r="BP197">
        <f>BP$2*EXP(- BP$1 * ($B197*_c1+$C197*_c2+$D197*_c3+'Input spectra'!$Y196))</f>
        <v>3.3062888010850595E-3</v>
      </c>
      <c r="BQ197">
        <f>BQ$2*EXP(- BQ$1 * ($B197*_c1+$C197*_c2+$D197*_c3+'Input spectra'!$Y196))</f>
        <v>3.1681720170284298E-3</v>
      </c>
      <c r="BR197">
        <f>BR$2*EXP(- BR$1 * ($B197*_c1+$C197*_c2+$D197*_c3+'Input spectra'!$Y196))</f>
        <v>3.0387402165008314E-3</v>
      </c>
      <c r="BS197">
        <f>BS$2*EXP(- BS$1 * ($B197*_c1+$C197*_c2+$D197*_c3+'Input spectra'!$Y196))</f>
        <v>2.9172160819990385E-3</v>
      </c>
      <c r="BT197">
        <f>BT$2*EXP(- BT$1 * ($B197*_c1+$C197*_c2+$D197*_c3+'Input spectra'!$Y196))</f>
        <v>2.8029164181027433E-3</v>
      </c>
      <c r="BU197">
        <f>BU$2*EXP(- BU$1 * ($B197*_c1+$C197*_c2+$D197*_c3+'Input spectra'!$Y196))</f>
        <v>2.6952374655209175E-3</v>
      </c>
      <c r="BV197">
        <f>BV$2*EXP(- BV$1 * ($B197*_c1+$C197*_c2+$D197*_c3+'Input spectra'!$Y196))</f>
        <v>2.5936430344990157E-3</v>
      </c>
      <c r="BW197">
        <f>BW$2*EXP(- BW$1 * ($B197*_c1+$C197*_c2+$D197*_c3+'Input spectra'!$Y196))</f>
        <v>2.4976548179495416E-3</v>
      </c>
      <c r="BX197">
        <f>BX$2*EXP(- BX$1 * ($B197*_c1+$C197*_c2+$D197*_c3+'Input spectra'!$Y196))</f>
        <v>2.4068444107100627E-3</v>
      </c>
      <c r="BY197">
        <f>BY$2*EXP(- BY$1 * ($B197*_c1+$C197*_c2+$D197*_c3+'Input spectra'!$Y196))</f>
        <v>2.3208266792589527E-3</v>
      </c>
      <c r="BZ197">
        <f>BZ$2*EXP(- BZ$1 * ($B197*_c1+$C197*_c2+$D197*_c3+'Input spectra'!$Y196))</f>
        <v>2.239254211308266E-3</v>
      </c>
      <c r="CA197">
        <f>CA$2*EXP(- CA$1 * ($B197*_c1+$C197*_c2+$D197*_c3+'Input spectra'!$Y196))</f>
        <v>2.1618126369818275E-3</v>
      </c>
      <c r="CB197">
        <f>CB$2*EXP(- CB$1 * ($B197*_c1+$C197*_c2+$D197*_c3+'Input spectra'!$Y196))</f>
        <v>2.0882166594914397E-3</v>
      </c>
      <c r="CC197">
        <f>CC$2*EXP(- CC$1 * ($B197*_c1+$C197*_c2+$D197*_c3+'Input spectra'!$Y196))</f>
        <v>2.0182066679175345E-3</v>
      </c>
      <c r="CD197">
        <f>CD$2*EXP(- CD$1 * ($B197*_c1+$C197*_c2+$D197*_c3+'Input spectra'!$Y196))</f>
        <v>1.9515458310443089E-3</v>
      </c>
      <c r="CE197">
        <f>CE$2*EXP(- CE$1 * ($B197*_c1+$C197*_c2+$D197*_c3+'Input spectra'!$Y196))</f>
        <v>1.8880175914115398E-3</v>
      </c>
      <c r="CF197">
        <f>CF$2*EXP(- CF$1 * ($B197*_c1+$C197*_c2+$D197*_c3+'Input spectra'!$Y196))</f>
        <v>1.8274234944029191E-3</v>
      </c>
      <c r="CG197">
        <f>CG$2*EXP(- CG$1 * ($B197*_c1+$C197*_c2+$D197*_c3+'Input spectra'!$Y196))</f>
        <v>1.7695812994291881E-3</v>
      </c>
      <c r="CH197">
        <f>CH$2*EXP(- CH$1 * ($B197*_c1+$C197*_c2+$D197*_c3+'Input spectra'!$Y196))</f>
        <v>1.7143233299102779E-3</v>
      </c>
      <c r="CI197">
        <f>CI$2*EXP(- CI$1 * ($B197*_c1+$C197*_c2+$D197*_c3+'Input spectra'!$Y196))</f>
        <v>1.6614950264227937E-3</v>
      </c>
      <c r="CJ197">
        <f>CJ$2*EXP(- CJ$1 * ($B197*_c1+$C197*_c2+$D197*_c3+'Input spectra'!$Y196))</f>
        <v>1.6109536735098619E-3</v>
      </c>
      <c r="CK197">
        <f>CK$2*EXP(- CK$1 * ($B197*_c1+$C197*_c2+$D197*_c3+'Input spectra'!$Y196))</f>
        <v>1.5625672755894661E-3</v>
      </c>
      <c r="CL197">
        <f>CL$2*EXP(- CL$1 * ($B197*_c1+$C197*_c2+$D197*_c3+'Input spectra'!$Y196))</f>
        <v>1.5162135614019876E-3</v>
      </c>
      <c r="CM197">
        <f>CM$2*EXP(- CM$1 * ($B197*_c1+$C197*_c2+$D197*_c3+'Input spectra'!$Y196))</f>
        <v>1.4717790997043336E-3</v>
      </c>
      <c r="CN197">
        <f>CN$2*EXP(- CN$1 * ($B197*_c1+$C197*_c2+$D197*_c3+'Input spectra'!$Y196))</f>
        <v>1.4291585115978665E-3</v>
      </c>
      <c r="CO197">
        <f>CO$2*EXP(- CO$1 * ($B197*_c1+$C197*_c2+$D197*_c3+'Input spectra'!$Y196))</f>
        <v>1.3882537670876387E-3</v>
      </c>
      <c r="CP197">
        <f>CP$2*EXP(- CP$1 * ($B197*_c1+$C197*_c2+$D197*_c3+'Input spectra'!$Y196))</f>
        <v>1.3489735553026871E-3</v>
      </c>
      <c r="CQ197">
        <f>CQ$2*EXP(- CQ$1 * ($B197*_c1+$C197*_c2+$D197*_c3+'Input spectra'!$Y196))</f>
        <v>1.311232719333333E-3</v>
      </c>
      <c r="CR197">
        <f>CR$2*EXP(- CR$1 * ($B197*_c1+$C197*_c2+$D197*_c3+'Input spectra'!$Y196))</f>
        <v>1.2749517479185063E-3</v>
      </c>
      <c r="CS197">
        <f>CS$2*EXP(- CS$1 * ($B197*_c1+$C197*_c2+$D197*_c3+'Input spectra'!$Y196))</f>
        <v>8.2105518334354825E-4</v>
      </c>
      <c r="CT197">
        <f>CT$2*EXP(- CT$1 * ($B197*_c1+$C197*_c2+$D197*_c3+'Input spectra'!$Y196))</f>
        <v>5.3341437343663975E-4</v>
      </c>
      <c r="CU197">
        <f>CU$2*EXP(- CU$1 * ($B197*_c1+$C197*_c2+$D197*_c3+'Input spectra'!$Y196))</f>
        <v>3.6949742288992657E-4</v>
      </c>
      <c r="CV197">
        <f>CV$2*EXP(- CV$1 * ($B197*_c1+$C197*_c2+$D197*_c3+'Input spectra'!$Y196))</f>
        <v>2.5710501866398397E-4</v>
      </c>
      <c r="CW197">
        <f>CW$2*EXP(- CW$1 * ($B197*_c1+$C197*_c2+$D197*_c3+'Input spectra'!$Y196))</f>
        <v>1.7559458590529138E-4</v>
      </c>
      <c r="CX197">
        <f>CX$2*EXP(- CX$1 * ($B197*_c1+$C197*_c2+$D197*_c3+'Input spectra'!$Y196))</f>
        <v>1.1545446721698206E-4</v>
      </c>
      <c r="CY197">
        <f>CY$2*EXP(- CY$1 * ($B197*_c1+$C197*_c2+$D197*_c3+'Input spectra'!$Y196))</f>
        <v>7.1317849183303274E-5</v>
      </c>
      <c r="CZ197">
        <f>CZ$2*EXP(- CZ$1 * ($B197*_c1+$C197*_c2+$D197*_c3+'Input spectra'!$Y196))</f>
        <v>3.977879806359064E-5</v>
      </c>
      <c r="DA197">
        <f>DA$2*EXP(- DA$1 * ($B197*_c1+$C197*_c2+$D197*_c3+'Input spectra'!$Y196))</f>
        <v>1.8501073231566398E-5</v>
      </c>
      <c r="DB197">
        <f>DB$2*EXP(- DB$1 * ($B197*_c1+$C197*_c2+$D197*_c3+'Input spectra'!$Y196))</f>
        <v>5.7908388443823951E-6</v>
      </c>
      <c r="DC197">
        <f>DC$2*EXP(- DC$1 * ($B197*_c1+$C197*_c2+$D197*_c3+'Input spectra'!$Y196))</f>
        <v>3.6792830197769923E-7</v>
      </c>
      <c r="DD197">
        <f>DD$2*EXP(- DD$1 * ($B197*_c1+$C197*_c2+$D197*_c3+'Input spectra'!$Y196))</f>
        <v>0</v>
      </c>
      <c r="DE197">
        <f>DE$2*EXP(- DE$1 * ($B197*_c1+$C197*_c2+$D197*_c3+'Input spectra'!$Y196))</f>
        <v>0</v>
      </c>
      <c r="DF197">
        <f>DF$2*EXP(- DF$1 * ($B197*_c1+$C197*_c2+$D197*_c3+'Input spectra'!$Y196))</f>
        <v>0</v>
      </c>
      <c r="DG197">
        <f>DG$2*EXP(- DG$1 * ($B197*_c1+$C197*_c2+$D197*_c3+'Input spectra'!$Y196))</f>
        <v>0</v>
      </c>
      <c r="DH197">
        <f>DH$2*EXP(- DH$1 * ($B197*_c1+$C197*_c2+$D197*_c3+'Input spectra'!$Y196))</f>
        <v>0</v>
      </c>
      <c r="DI197">
        <f>DI$2*EXP(- DI$1 * ($B197*_c1+$C197*_c2+$D197*_c3+'Input spectra'!$Y196))</f>
        <v>0</v>
      </c>
      <c r="DJ197">
        <f>DJ$2*EXP(- DJ$1 * ($B197*_c1+$C197*_c2+$D197*_c3+'Input spectra'!$Y196))</f>
        <v>0</v>
      </c>
      <c r="DK197">
        <f>DK$2*EXP(- DK$1 * ($B197*_c1+$C197*_c2+$D197*_c3+'Input spectra'!$Y196))</f>
        <v>0</v>
      </c>
      <c r="DL197">
        <f>DL$2*EXP(- DL$1 * ($B197*_c1+$C197*_c2+$D197*_c3+'Input spectra'!$Y196))</f>
        <v>0</v>
      </c>
      <c r="DM197">
        <f>DM$2*EXP(- DM$1 * ($B197*_c1+$C197*_c2+$D197*_c3+'Input spectra'!$Y196))</f>
        <v>0</v>
      </c>
      <c r="DN197">
        <f>DN$2*EXP(- DN$1 * ($B197*_c1+$C197*_c2+$D197*_c3+'Input spectra'!$Y196))</f>
        <v>0</v>
      </c>
      <c r="DO197">
        <f>DO$2*EXP(- DO$1 * ($B197*_c1+$C197*_c2+$D197*_c3+'Input spectra'!$Y196))</f>
        <v>0</v>
      </c>
      <c r="DP197">
        <f>DP$2*EXP(- DP$1 * ($B197*_c1+$C197*_c2+$D197*_c3+'Input spectra'!$Y196))</f>
        <v>0</v>
      </c>
      <c r="DQ197">
        <f>DQ$2*EXP(- DQ$1 * ($B197*_c1+$C197*_c2+$D197*_c3+'Input spectra'!$Y196))</f>
        <v>0</v>
      </c>
      <c r="DR197">
        <f>DR$2*EXP(- DR$1 * ($B197*_c1+$C197*_c2+$D197*_c3+'Input spectra'!$Y196))</f>
        <v>0</v>
      </c>
      <c r="DS197">
        <f>DS$2*EXP(- DS$1 * ($B197*_c1+$C197*_c2+$D197*_c3+'Input spectra'!$Y196))</f>
        <v>0</v>
      </c>
      <c r="DT197">
        <f>DT$2*EXP(- DT$1 * ($B197*_c1+$C197*_c2+$D197*_c3+'Input spectra'!$Y196))</f>
        <v>0</v>
      </c>
      <c r="DU197">
        <f>DU$2*EXP(- DU$1 * ($B197*_c1+$C197*_c2+$D197*_c3+'Input spectra'!$Y196))</f>
        <v>0</v>
      </c>
      <c r="DV197">
        <f>DV$2*EXP(- DV$1 * ($B197*_c1+$C197*_c2+$D197*_c3+'Input spectra'!$Y196))</f>
        <v>0</v>
      </c>
      <c r="DW197">
        <f>DW$2*EXP(- DW$1 * ($B197*_c1+$C197*_c2+$D197*_c3+'Input spectra'!$Y196))</f>
        <v>0</v>
      </c>
      <c r="DX197">
        <f>DX$2*EXP(- DX$1 * ($B197*_c1+$C197*_c2+$D197*_c3+'Input spectra'!$Y196))</f>
        <v>0</v>
      </c>
      <c r="DY197">
        <f>DY$2*EXP(- DY$1 * ($B197*_c1+$C197*_c2+$D197*_c3+'Input spectra'!$Y196))</f>
        <v>0</v>
      </c>
      <c r="DZ197">
        <f>DZ$2*EXP(- DZ$1 * ($B197*_c1+$C197*_c2+$D197*_c3+'Input spectra'!$Y196))</f>
        <v>0</v>
      </c>
      <c r="EA197">
        <f>EA$2*EXP(- EA$1 * ($B197*_c1+$C197*_c2+$D197*_c3+'Input spectra'!$Y196))</f>
        <v>0</v>
      </c>
      <c r="EB197">
        <f>EB$2*EXP(- EB$1 * ($B197*_c1+$C197*_c2+$D197*_c3+'Input spectra'!$Y196))</f>
        <v>0</v>
      </c>
      <c r="EC197">
        <f>EC$2*EXP(- EC$1 * ($B197*_c1+$C197*_c2+$D197*_c3+'Input spectra'!$Y196))</f>
        <v>0</v>
      </c>
      <c r="ED197">
        <f>ED$2*EXP(- ED$1 * ($B197*_c1+$C197*_c2+$D197*_c3+'Input spectra'!$Y196))</f>
        <v>0</v>
      </c>
      <c r="EE197">
        <f>EE$2*EXP(- EE$1 * ($B197*_c1+$C197*_c2+$D197*_c3+'Input spectra'!$Y196))</f>
        <v>0</v>
      </c>
      <c r="EF197">
        <f>EF$2*EXP(- EF$1 * ($B197*_c1+$C197*_c2+$D197*_c3+'Input spectra'!$Y196))</f>
        <v>0</v>
      </c>
      <c r="EG197">
        <f>EG$2*EXP(- EG$1 * ($B197*_c1+$C197*_c2+$D197*_c3+'Input spectra'!$Y196))</f>
        <v>0</v>
      </c>
      <c r="EH197">
        <f>EH$2*EXP(- EH$1 * ($B197*_c1+$C197*_c2+$D197*_c3+'Input spectra'!$Y196))</f>
        <v>0</v>
      </c>
      <c r="EI197">
        <f>EI$2*EXP(- EI$1 * ($B197*_c1+$C197*_c2+$D197*_c3+'Input spectra'!$Y196))</f>
        <v>0</v>
      </c>
      <c r="EJ197">
        <f>EJ$2*EXP(- EJ$1 * ($B197*_c1+$C197*_c2+$D197*_c3+'Input spectra'!$Y196))</f>
        <v>0</v>
      </c>
      <c r="EK197">
        <f>EK$2*EXP(- EK$1 * ($B197*_c1+$C197*_c2+$D197*_c3+'Input spectra'!$Y196))</f>
        <v>0</v>
      </c>
      <c r="EL197">
        <f>EL$2*EXP(- EL$1 * ($B197*_c1+$C197*_c2+$D197*_c3+'Input spectra'!$Y196))</f>
        <v>0</v>
      </c>
      <c r="EM197">
        <f>EM$2*EXP(- EM$1 * ($B197*_c1+$C197*_c2+$D197*_c3+'Input spectra'!$Y196))</f>
        <v>0</v>
      </c>
      <c r="EN197">
        <f>EN$2*EXP(- EN$1 * ($B197*_c1+$C197*_c2+$D197*_c3+'Input spectra'!$Y196))</f>
        <v>0</v>
      </c>
      <c r="EO197">
        <f>EO$2*EXP(- EO$1 * ($B197*_c1+$C197*_c2+$D197*_c3+'Input spectra'!$Y196))</f>
        <v>0</v>
      </c>
      <c r="EP197">
        <f>EP$2*EXP(- EP$1 * ($B197*_c1+$C197*_c2+$D197*_c3+'Input spectra'!$Y196))</f>
        <v>0</v>
      </c>
      <c r="EQ197">
        <f>EQ$2*EXP(- EQ$1 * ($B197*_c1+$C197*_c2+$D197*_c3+'Input spectra'!$Y196))</f>
        <v>0</v>
      </c>
      <c r="ER197">
        <f>ER$2*EXP(- ER$1 * ($B197*_c1+$C197*_c2+$D197*_c3+'Input spectra'!$Y196))</f>
        <v>0</v>
      </c>
      <c r="ES197">
        <f>ES$2*EXP(- ES$1 * ($B197*_c1+$C197*_c2+$D197*_c3+'Input spectra'!$Y196))</f>
        <v>0</v>
      </c>
      <c r="ET197">
        <f>ET$2*EXP(- ET$1 * ($B197*_c1+$C197*_c2+$D197*_c3+'Input spectra'!$Y196))</f>
        <v>0</v>
      </c>
      <c r="EU197">
        <f>EU$2*EXP(- EU$1 * ($B197*_c1+$C197*_c2+$D197*_c3+'Input spectra'!$Y196))</f>
        <v>0</v>
      </c>
      <c r="EV197">
        <f>EV$2*EXP(- EV$1 * ($B197*_c1+$C197*_c2+$D197*_c3+'Input spectra'!$Y196))</f>
        <v>0</v>
      </c>
      <c r="EW197">
        <f>EW$2*EXP(- EW$1 * ($B197*_c1+$C197*_c2+$D197*_c3+'Input spectra'!$Y196))</f>
        <v>0</v>
      </c>
      <c r="EX197">
        <f>EX$2*EXP(- EX$1 * ($B197*_c1+$C197*_c2+$D197*_c3+'Input spectra'!$Y196))</f>
        <v>0</v>
      </c>
      <c r="EY197">
        <f>EY$2*EXP(- EY$1 * ($B197*_c1+$C197*_c2+$D197*_c3+'Input spectra'!$Y196))</f>
        <v>0</v>
      </c>
      <c r="FA197">
        <f t="shared" si="3"/>
        <v>0.88711779406533331</v>
      </c>
      <c r="FD197">
        <f>(1-EXP(-($B197*_c1+$C197*_c2+$D197*_c3+'Input spectra'!$Y196)*_t))/2</f>
        <v>1.0391895277676089E-2</v>
      </c>
      <c r="FE197">
        <f>LN(1-FD197)/(-($B197*_c1+$C197*_c2+$D197*_c3+'Input spectra'!$Y196))</f>
        <v>0.24868734827628605</v>
      </c>
    </row>
    <row r="198" spans="1:161" x14ac:dyDescent="0.25">
      <c r="A198">
        <v>1255</v>
      </c>
      <c r="B198">
        <f>'Input spectra'!B197</f>
        <v>0</v>
      </c>
      <c r="C198">
        <f>'Input spectra'!D197</f>
        <v>0</v>
      </c>
      <c r="D198">
        <f>'Input spectra'!F197</f>
        <v>0</v>
      </c>
      <c r="E198">
        <f>E$2*EXP(- E$1 * ($B198*_c1+$C198*_c2+$D198*_c3+'Input spectra'!$Y197))</f>
        <v>2.0653927966864227E-2</v>
      </c>
      <c r="F198">
        <f>F$2*EXP(- F$1 * ($B198*_c1+$C198*_c2+$D198*_c3+'Input spectra'!$Y197))</f>
        <v>2.0417676114019331E-2</v>
      </c>
      <c r="G198">
        <f>G$2*EXP(- G$1 * ($B198*_c1+$C198*_c2+$D198*_c3+'Input spectra'!$Y197))</f>
        <v>2.018304040791901E-2</v>
      </c>
      <c r="H198">
        <f>H$2*EXP(- H$1 * ($B198*_c1+$C198*_c2+$D198*_c3+'Input spectra'!$Y197))</f>
        <v>1.9950011457272567E-2</v>
      </c>
      <c r="I198">
        <f>I$2*EXP(- I$1 * ($B198*_c1+$C198*_c2+$D198*_c3+'Input spectra'!$Y197))</f>
        <v>1.9718579921096824E-2</v>
      </c>
      <c r="J198">
        <f>J$2*EXP(- J$1 * ($B198*_c1+$C198*_c2+$D198*_c3+'Input spectra'!$Y197))</f>
        <v>1.9488736508459538E-2</v>
      </c>
      <c r="K198">
        <f>K$2*EXP(- K$1 * ($B198*_c1+$C198*_c2+$D198*_c3+'Input spectra'!$Y197))</f>
        <v>1.9260471978224034E-2</v>
      </c>
      <c r="L198">
        <f>L$2*EXP(- L$1 * ($B198*_c1+$C198*_c2+$D198*_c3+'Input spectra'!$Y197))</f>
        <v>1.9033777138795078E-2</v>
      </c>
      <c r="M198">
        <f>M$2*EXP(- M$1 * ($B198*_c1+$C198*_c2+$D198*_c3+'Input spectra'!$Y197))</f>
        <v>1.8808642847866062E-2</v>
      </c>
      <c r="N198">
        <f>N$2*EXP(- N$1 * ($B198*_c1+$C198*_c2+$D198*_c3+'Input spectra'!$Y197))</f>
        <v>1.8585060012167406E-2</v>
      </c>
      <c r="O198">
        <f>O$2*EXP(- O$1 * ($B198*_c1+$C198*_c2+$D198*_c3+'Input spectra'!$Y197))</f>
        <v>1.8363019587216201E-2</v>
      </c>
      <c r="P198">
        <f>P$2*EXP(- P$1 * ($B198*_c1+$C198*_c2+$D198*_c3+'Input spectra'!$Y197))</f>
        <v>1.8142512577067078E-2</v>
      </c>
      <c r="Q198">
        <f>Q$2*EXP(- Q$1 * ($B198*_c1+$C198*_c2+$D198*_c3+'Input spectra'!$Y197))</f>
        <v>1.7923530034064345E-2</v>
      </c>
      <c r="R198">
        <f>R$2*EXP(- R$1 * ($B198*_c1+$C198*_c2+$D198*_c3+'Input spectra'!$Y197))</f>
        <v>1.7706063058595331E-2</v>
      </c>
      <c r="S198">
        <f>S$2*EXP(- S$1 * ($B198*_c1+$C198*_c2+$D198*_c3+'Input spectra'!$Y197))</f>
        <v>1.7490102798844918E-2</v>
      </c>
      <c r="T198">
        <f>T$2*EXP(- T$1 * ($B198*_c1+$C198*_c2+$D198*_c3+'Input spectra'!$Y197))</f>
        <v>1.7275640450551334E-2</v>
      </c>
      <c r="U198">
        <f>U$2*EXP(- U$1 * ($B198*_c1+$C198*_c2+$D198*_c3+'Input spectra'!$Y197))</f>
        <v>1.7062667256763139E-2</v>
      </c>
      <c r="V198">
        <f>V$2*EXP(- V$1 * ($B198*_c1+$C198*_c2+$D198*_c3+'Input spectra'!$Y197))</f>
        <v>1.6851174507597367E-2</v>
      </c>
      <c r="W198">
        <f>W$2*EXP(- W$1 * ($B198*_c1+$C198*_c2+$D198*_c3+'Input spectra'!$Y197))</f>
        <v>1.6641153539998958E-2</v>
      </c>
      <c r="X198">
        <f>X$2*EXP(- X$1 * ($B198*_c1+$C198*_c2+$D198*_c3+'Input spectra'!$Y197))</f>
        <v>1.6432595737501277E-2</v>
      </c>
      <c r="Y198">
        <f>Y$2*EXP(- Y$1 * ($B198*_c1+$C198*_c2+$D198*_c3+'Input spectra'!$Y197))</f>
        <v>1.6225492529987885E-2</v>
      </c>
      <c r="Z198">
        <f>Z$2*EXP(- Z$1 * ($B198*_c1+$C198*_c2+$D198*_c3+'Input spectra'!$Y197))</f>
        <v>1.6019835393455473E-2</v>
      </c>
      <c r="AA198">
        <f>AA$2*EXP(- AA$1 * ($B198*_c1+$C198*_c2+$D198*_c3+'Input spectra'!$Y197))</f>
        <v>1.5815615849777937E-2</v>
      </c>
      <c r="AB198">
        <f>AB$2*EXP(- AB$1 * ($B198*_c1+$C198*_c2+$D198*_c3+'Input spectra'!$Y197))</f>
        <v>1.5612825466471683E-2</v>
      </c>
      <c r="AC198">
        <f>AC$2*EXP(- AC$1 * ($B198*_c1+$C198*_c2+$D198*_c3+'Input spectra'!$Y197))</f>
        <v>1.5411455856462017E-2</v>
      </c>
      <c r="AD198">
        <f>AD$2*EXP(- AD$1 * ($B198*_c1+$C198*_c2+$D198*_c3+'Input spectra'!$Y197))</f>
        <v>1.5211498677850764E-2</v>
      </c>
      <c r="AE198">
        <f>AE$2*EXP(- AE$1 * ($B198*_c1+$C198*_c2+$D198*_c3+'Input spectra'!$Y197))</f>
        <v>1.5012945633684978E-2</v>
      </c>
      <c r="AF198">
        <f>AF$2*EXP(- AF$1 * ($B198*_c1+$C198*_c2+$D198*_c3+'Input spectra'!$Y197))</f>
        <v>1.4815788471726836E-2</v>
      </c>
      <c r="AG198">
        <f>AG$2*EXP(- AG$1 * ($B198*_c1+$C198*_c2+$D198*_c3+'Input spectra'!$Y197))</f>
        <v>1.4620018984224662E-2</v>
      </c>
      <c r="AH198">
        <f>AH$2*EXP(- AH$1 * ($B198*_c1+$C198*_c2+$D198*_c3+'Input spectra'!$Y197))</f>
        <v>1.4425629007685044E-2</v>
      </c>
      <c r="AI198">
        <f>AI$2*EXP(- AI$1 * ($B198*_c1+$C198*_c2+$D198*_c3+'Input spectra'!$Y197))</f>
        <v>1.4232610422646171E-2</v>
      </c>
      <c r="AJ198">
        <f>AJ$2*EXP(- AJ$1 * ($B198*_c1+$C198*_c2+$D198*_c3+'Input spectra'!$Y197))</f>
        <v>1.4040955153452184E-2</v>
      </c>
      <c r="AK198">
        <f>AK$2*EXP(- AK$1 * ($B198*_c1+$C198*_c2+$D198*_c3+'Input spectra'!$Y197))</f>
        <v>1.385065516802873E-2</v>
      </c>
      <c r="AL198">
        <f>AL$2*EXP(- AL$1 * ($B198*_c1+$C198*_c2+$D198*_c3+'Input spectra'!$Y197))</f>
        <v>1.3661702477659571E-2</v>
      </c>
      <c r="AM198">
        <f>AM$2*EXP(- AM$1 * ($B198*_c1+$C198*_c2+$D198*_c3+'Input spectra'!$Y197))</f>
        <v>1.3474089136764339E-2</v>
      </c>
      <c r="AN198">
        <f>AN$2*EXP(- AN$1 * ($B198*_c1+$C198*_c2+$D198*_c3+'Input spectra'!$Y197))</f>
        <v>1.3287807242677372E-2</v>
      </c>
      <c r="AO198">
        <f>AO$2*EXP(- AO$1 * ($B198*_c1+$C198*_c2+$D198*_c3+'Input spectra'!$Y197))</f>
        <v>1.3102848935427633E-2</v>
      </c>
      <c r="AP198">
        <f>AP$2*EXP(- AP$1 * ($B198*_c1+$C198*_c2+$D198*_c3+'Input spectra'!$Y197))</f>
        <v>1.2919206397519768E-2</v>
      </c>
      <c r="AQ198">
        <f>AQ$2*EXP(- AQ$1 * ($B198*_c1+$C198*_c2+$D198*_c3+'Input spectra'!$Y197))</f>
        <v>1.2736871853716188E-2</v>
      </c>
      <c r="AR198">
        <f>AR$2*EXP(- AR$1 * ($B198*_c1+$C198*_c2+$D198*_c3+'Input spectra'!$Y197))</f>
        <v>1.2555837570820266E-2</v>
      </c>
      <c r="AS198">
        <f>AS$2*EXP(- AS$1 * ($B198*_c1+$C198*_c2+$D198*_c3+'Input spectra'!$Y197))</f>
        <v>1.237609585746061E-2</v>
      </c>
      <c r="AT198">
        <f>AT$2*EXP(- AT$1 * ($B198*_c1+$C198*_c2+$D198*_c3+'Input spectra'!$Y197))</f>
        <v>1.21976390638764E-2</v>
      </c>
      <c r="AU198">
        <f>AU$2*EXP(- AU$1 * ($B198*_c1+$C198*_c2+$D198*_c3+'Input spectra'!$Y197))</f>
        <v>1.2020459581703767E-2</v>
      </c>
      <c r="AV198">
        <f>AV$2*EXP(- AV$1 * ($B198*_c1+$C198*_c2+$D198*_c3+'Input spectra'!$Y197))</f>
        <v>1.1844549843763284E-2</v>
      </c>
      <c r="AW198">
        <f>AW$2*EXP(- AW$1 * ($B198*_c1+$C198*_c2+$D198*_c3+'Input spectra'!$Y197))</f>
        <v>1.1669902323848447E-2</v>
      </c>
      <c r="AX198">
        <f>AX$2*EXP(- AX$1 * ($B198*_c1+$C198*_c2+$D198*_c3+'Input spectra'!$Y197))</f>
        <v>1.1496509536515253E-2</v>
      </c>
      <c r="AY198">
        <f>AY$2*EXP(- AY$1 * ($B198*_c1+$C198*_c2+$D198*_c3+'Input spectra'!$Y197))</f>
        <v>1.0222465240200441E-2</v>
      </c>
      <c r="AZ198">
        <f>AZ$2*EXP(- AZ$1 * ($B198*_c1+$C198*_c2+$D198*_c3+'Input spectra'!$Y197))</f>
        <v>8.7372641895668273E-3</v>
      </c>
      <c r="BA198">
        <f>BA$2*EXP(- BA$1 * ($B198*_c1+$C198*_c2+$D198*_c3+'Input spectra'!$Y197))</f>
        <v>7.8673839979409091E-3</v>
      </c>
      <c r="BB198">
        <f>BB$2*EXP(- BB$1 * ($B198*_c1+$C198*_c2+$D198*_c3+'Input spectra'!$Y197))</f>
        <v>7.2087010574143932E-3</v>
      </c>
      <c r="BC198">
        <f>BC$2*EXP(- BC$1 * ($B198*_c1+$C198*_c2+$D198*_c3+'Input spectra'!$Y197))</f>
        <v>6.6705972015921808E-3</v>
      </c>
      <c r="BD198">
        <f>BD$2*EXP(- BD$1 * ($B198*_c1+$C198*_c2+$D198*_c3+'Input spectra'!$Y197))</f>
        <v>6.2138089641216076E-3</v>
      </c>
      <c r="BE198">
        <f>BE$2*EXP(- BE$1 * ($B198*_c1+$C198*_c2+$D198*_c3+'Input spectra'!$Y197))</f>
        <v>5.8168308266477549E-3</v>
      </c>
      <c r="BF198">
        <f>BF$2*EXP(- BF$1 * ($B198*_c1+$C198*_c2+$D198*_c3+'Input spectra'!$Y197))</f>
        <v>5.4662612310164387E-3</v>
      </c>
      <c r="BG198">
        <f>BG$2*EXP(- BG$1 * ($B198*_c1+$C198*_c2+$D198*_c3+'Input spectra'!$Y197))</f>
        <v>5.1530292894093931E-3</v>
      </c>
      <c r="BH198">
        <f>BH$2*EXP(- BH$1 * ($B198*_c1+$C198*_c2+$D198*_c3+'Input spectra'!$Y197))</f>
        <v>4.8706317105280152E-3</v>
      </c>
      <c r="BI198">
        <f>BI$2*EXP(- BI$1 * ($B198*_c1+$C198*_c2+$D198*_c3+'Input spectra'!$Y197))</f>
        <v>4.6142044942227801E-3</v>
      </c>
      <c r="BJ198">
        <f>BJ$2*EXP(- BJ$1 * ($B198*_c1+$C198*_c2+$D198*_c3+'Input spectra'!$Y197))</f>
        <v>4.3799900646543872E-3</v>
      </c>
      <c r="BK198">
        <f>BK$2*EXP(- BK$1 * ($B198*_c1+$C198*_c2+$D198*_c3+'Input spectra'!$Y197))</f>
        <v>4.165010632242545E-3</v>
      </c>
      <c r="BL198">
        <f>BL$2*EXP(- BL$1 * ($B198*_c1+$C198*_c2+$D198*_c3+'Input spectra'!$Y197))</f>
        <v>3.966857338047582E-3</v>
      </c>
      <c r="BM198">
        <f>BM$2*EXP(- BM$1 * ($B198*_c1+$C198*_c2+$D198*_c3+'Input spectra'!$Y197))</f>
        <v>3.7835483207968399E-3</v>
      </c>
      <c r="BN198">
        <f>BN$2*EXP(- BN$1 * ($B198*_c1+$C198*_c2+$D198*_c3+'Input spectra'!$Y197))</f>
        <v>3.6134298168797084E-3</v>
      </c>
      <c r="BO198">
        <f>BO$2*EXP(- BO$1 * ($B198*_c1+$C198*_c2+$D198*_c3+'Input spectra'!$Y197))</f>
        <v>3.4551052161495032E-3</v>
      </c>
      <c r="BP198">
        <f>BP$2*EXP(- BP$1 * ($B198*_c1+$C198*_c2+$D198*_c3+'Input spectra'!$Y197))</f>
        <v>3.3073828982600867E-3</v>
      </c>
      <c r="BQ198">
        <f>BQ$2*EXP(- BQ$1 * ($B198*_c1+$C198*_c2+$D198*_c3+'Input spectra'!$Y197))</f>
        <v>3.1692370533752214E-3</v>
      </c>
      <c r="BR198">
        <f>BR$2*EXP(- BR$1 * ($B198*_c1+$C198*_c2+$D198*_c3+'Input spectra'!$Y197))</f>
        <v>3.0397777061494657E-3</v>
      </c>
      <c r="BS198">
        <f>BS$2*EXP(- BS$1 * ($B198*_c1+$C198*_c2+$D198*_c3+'Input spectra'!$Y197))</f>
        <v>2.9182274064727394E-3</v>
      </c>
      <c r="BT198">
        <f>BT$2*EXP(- BT$1 * ($B198*_c1+$C198*_c2+$D198*_c3+'Input spectra'!$Y197))</f>
        <v>2.8039028431087578E-3</v>
      </c>
      <c r="BU198">
        <f>BU$2*EXP(- BU$1 * ($B198*_c1+$C198*_c2+$D198*_c3+'Input spectra'!$Y197))</f>
        <v>2.6962001549680247E-3</v>
      </c>
      <c r="BV198">
        <f>BV$2*EXP(- BV$1 * ($B198*_c1+$C198*_c2+$D198*_c3+'Input spectra'!$Y197))</f>
        <v>2.5945830623006119E-3</v>
      </c>
      <c r="BW198">
        <f>BW$2*EXP(- BW$1 * ($B198*_c1+$C198*_c2+$D198*_c3+'Input spectra'!$Y197))</f>
        <v>2.4985731780397388E-3</v>
      </c>
      <c r="BX198">
        <f>BX$2*EXP(- BX$1 * ($B198*_c1+$C198*_c2+$D198*_c3+'Input spectra'!$Y197))</f>
        <v>2.4077420256037618E-3</v>
      </c>
      <c r="BY198">
        <f>BY$2*EXP(- BY$1 * ($B198*_c1+$C198*_c2+$D198*_c3+'Input spectra'!$Y197))</f>
        <v>2.3217044074150908E-3</v>
      </c>
      <c r="BZ198">
        <f>BZ$2*EXP(- BZ$1 * ($B198*_c1+$C198*_c2+$D198*_c3+'Input spectra'!$Y197))</f>
        <v>2.2401128535013259E-3</v>
      </c>
      <c r="CA198">
        <f>CA$2*EXP(- CA$1 * ($B198*_c1+$C198*_c2+$D198*_c3+'Input spectra'!$Y197))</f>
        <v>2.1626529418454585E-3</v>
      </c>
      <c r="CB198">
        <f>CB$2*EXP(- CB$1 * ($B198*_c1+$C198*_c2+$D198*_c3+'Input spectra'!$Y197))</f>
        <v>2.0890393283662253E-3</v>
      </c>
      <c r="CC198">
        <f>CC$2*EXP(- CC$1 * ($B198*_c1+$C198*_c2+$D198*_c3+'Input spectra'!$Y197))</f>
        <v>2.0190123591101814E-3</v>
      </c>
      <c r="CD198">
        <f>CD$2*EXP(- CD$1 * ($B198*_c1+$C198*_c2+$D198*_c3+'Input spectra'!$Y197))</f>
        <v>1.9523351635860622E-3</v>
      </c>
      <c r="CE198">
        <f>CE$2*EXP(- CE$1 * ($B198*_c1+$C198*_c2+$D198*_c3+'Input spectra'!$Y197))</f>
        <v>1.8887911483881973E-3</v>
      </c>
      <c r="CF198">
        <f>CF$2*EXP(- CF$1 * ($B198*_c1+$C198*_c2+$D198*_c3+'Input spectra'!$Y197))</f>
        <v>1.8281818259164961E-3</v>
      </c>
      <c r="CG198">
        <f>CG$2*EXP(- CG$1 * ($B198*_c1+$C198*_c2+$D198*_c3+'Input spectra'!$Y197))</f>
        <v>1.7703249252413414E-3</v>
      </c>
      <c r="CH198">
        <f>CH$2*EXP(- CH$1 * ($B198*_c1+$C198*_c2+$D198*_c3+'Input spectra'!$Y197))</f>
        <v>1.7150527418095659E-3</v>
      </c>
      <c r="CI198">
        <f>CI$2*EXP(- CI$1 * ($B198*_c1+$C198*_c2+$D198*_c3+'Input spectra'!$Y197))</f>
        <v>1.6622106903512693E-3</v>
      </c>
      <c r="CJ198">
        <f>CJ$2*EXP(- CJ$1 * ($B198*_c1+$C198*_c2+$D198*_c3+'Input spectra'!$Y197))</f>
        <v>1.6116560314791129E-3</v>
      </c>
      <c r="CK198">
        <f>CK$2*EXP(- CK$1 * ($B198*_c1+$C198*_c2+$D198*_c3+'Input spectra'!$Y197))</f>
        <v>1.5632567474117565E-3</v>
      </c>
      <c r="CL198">
        <f>CL$2*EXP(- CL$1 * ($B198*_c1+$C198*_c2+$D198*_c3+'Input spectra'!$Y197))</f>
        <v>1.5168905462584641E-3</v>
      </c>
      <c r="CM198">
        <f>CM$2*EXP(- CM$1 * ($B198*_c1+$C198*_c2+$D198*_c3+'Input spectra'!$Y197))</f>
        <v>1.4724439775691714E-3</v>
      </c>
      <c r="CN198">
        <f>CN$2*EXP(- CN$1 * ($B198*_c1+$C198*_c2+$D198*_c3+'Input spectra'!$Y197))</f>
        <v>1.4298116445346446E-3</v>
      </c>
      <c r="CO198">
        <f>CO$2*EXP(- CO$1 * ($B198*_c1+$C198*_c2+$D198*_c3+'Input spectra'!$Y197))</f>
        <v>1.3888955004320519E-3</v>
      </c>
      <c r="CP198">
        <f>CP$2*EXP(- CP$1 * ($B198*_c1+$C198*_c2+$D198*_c3+'Input spectra'!$Y197))</f>
        <v>1.34960421874386E-3</v>
      </c>
      <c r="CQ198">
        <f>CQ$2*EXP(- CQ$1 * ($B198*_c1+$C198*_c2+$D198*_c3+'Input spectra'!$Y197))</f>
        <v>1.3118526279044358E-3</v>
      </c>
      <c r="CR198">
        <f>CR$2*EXP(- CR$1 * ($B198*_c1+$C198*_c2+$D198*_c3+'Input spectra'!$Y197))</f>
        <v>1.2755612029060326E-3</v>
      </c>
      <c r="CS198">
        <f>CS$2*EXP(- CS$1 * ($B198*_c1+$C198*_c2+$D198*_c3+'Input spectra'!$Y197))</f>
        <v>8.214519798222799E-4</v>
      </c>
      <c r="CT198">
        <f>CT$2*EXP(- CT$1 * ($B198*_c1+$C198*_c2+$D198*_c3+'Input spectra'!$Y197))</f>
        <v>5.3367496265191265E-4</v>
      </c>
      <c r="CU198">
        <f>CU$2*EXP(- CU$1 * ($B198*_c1+$C198*_c2+$D198*_c3+'Input spectra'!$Y197))</f>
        <v>3.6967987512303684E-4</v>
      </c>
      <c r="CV198">
        <f>CV$2*EXP(- CV$1 * ($B198*_c1+$C198*_c2+$D198*_c3+'Input spectra'!$Y197))</f>
        <v>2.5723332414697082E-4</v>
      </c>
      <c r="CW198">
        <f>CW$2*EXP(- CW$1 * ($B198*_c1+$C198*_c2+$D198*_c3+'Input spectra'!$Y197))</f>
        <v>1.7568313712573979E-4</v>
      </c>
      <c r="CX198">
        <f>CX$2*EXP(- CX$1 * ($B198*_c1+$C198*_c2+$D198*_c3+'Input spectra'!$Y197))</f>
        <v>1.15513296805834E-4</v>
      </c>
      <c r="CY198">
        <f>CY$2*EXP(- CY$1 * ($B198*_c1+$C198*_c2+$D198*_c3+'Input spectra'!$Y197))</f>
        <v>7.1354563782440798E-5</v>
      </c>
      <c r="CZ198">
        <f>CZ$2*EXP(- CZ$1 * ($B198*_c1+$C198*_c2+$D198*_c3+'Input spectra'!$Y197))</f>
        <v>3.9799485299623034E-5</v>
      </c>
      <c r="DA198">
        <f>DA$2*EXP(- DA$1 * ($B198*_c1+$C198*_c2+$D198*_c3+'Input spectra'!$Y197))</f>
        <v>1.8510792054752762E-5</v>
      </c>
      <c r="DB198">
        <f>DB$2*EXP(- DB$1 * ($B198*_c1+$C198*_c2+$D198*_c3+'Input spectra'!$Y197))</f>
        <v>5.7939112655755574E-6</v>
      </c>
      <c r="DC198">
        <f>DC$2*EXP(- DC$1 * ($B198*_c1+$C198*_c2+$D198*_c3+'Input spectra'!$Y197))</f>
        <v>3.6812544545285938E-7</v>
      </c>
      <c r="DD198">
        <f>DD$2*EXP(- DD$1 * ($B198*_c1+$C198*_c2+$D198*_c3+'Input spectra'!$Y197))</f>
        <v>0</v>
      </c>
      <c r="DE198">
        <f>DE$2*EXP(- DE$1 * ($B198*_c1+$C198*_c2+$D198*_c3+'Input spectra'!$Y197))</f>
        <v>0</v>
      </c>
      <c r="DF198">
        <f>DF$2*EXP(- DF$1 * ($B198*_c1+$C198*_c2+$D198*_c3+'Input spectra'!$Y197))</f>
        <v>0</v>
      </c>
      <c r="DG198">
        <f>DG$2*EXP(- DG$1 * ($B198*_c1+$C198*_c2+$D198*_c3+'Input spectra'!$Y197))</f>
        <v>0</v>
      </c>
      <c r="DH198">
        <f>DH$2*EXP(- DH$1 * ($B198*_c1+$C198*_c2+$D198*_c3+'Input spectra'!$Y197))</f>
        <v>0</v>
      </c>
      <c r="DI198">
        <f>DI$2*EXP(- DI$1 * ($B198*_c1+$C198*_c2+$D198*_c3+'Input spectra'!$Y197))</f>
        <v>0</v>
      </c>
      <c r="DJ198">
        <f>DJ$2*EXP(- DJ$1 * ($B198*_c1+$C198*_c2+$D198*_c3+'Input spectra'!$Y197))</f>
        <v>0</v>
      </c>
      <c r="DK198">
        <f>DK$2*EXP(- DK$1 * ($B198*_c1+$C198*_c2+$D198*_c3+'Input spectra'!$Y197))</f>
        <v>0</v>
      </c>
      <c r="DL198">
        <f>DL$2*EXP(- DL$1 * ($B198*_c1+$C198*_c2+$D198*_c3+'Input spectra'!$Y197))</f>
        <v>0</v>
      </c>
      <c r="DM198">
        <f>DM$2*EXP(- DM$1 * ($B198*_c1+$C198*_c2+$D198*_c3+'Input spectra'!$Y197))</f>
        <v>0</v>
      </c>
      <c r="DN198">
        <f>DN$2*EXP(- DN$1 * ($B198*_c1+$C198*_c2+$D198*_c3+'Input spectra'!$Y197))</f>
        <v>0</v>
      </c>
      <c r="DO198">
        <f>DO$2*EXP(- DO$1 * ($B198*_c1+$C198*_c2+$D198*_c3+'Input spectra'!$Y197))</f>
        <v>0</v>
      </c>
      <c r="DP198">
        <f>DP$2*EXP(- DP$1 * ($B198*_c1+$C198*_c2+$D198*_c3+'Input spectra'!$Y197))</f>
        <v>0</v>
      </c>
      <c r="DQ198">
        <f>DQ$2*EXP(- DQ$1 * ($B198*_c1+$C198*_c2+$D198*_c3+'Input spectra'!$Y197))</f>
        <v>0</v>
      </c>
      <c r="DR198">
        <f>DR$2*EXP(- DR$1 * ($B198*_c1+$C198*_c2+$D198*_c3+'Input spectra'!$Y197))</f>
        <v>0</v>
      </c>
      <c r="DS198">
        <f>DS$2*EXP(- DS$1 * ($B198*_c1+$C198*_c2+$D198*_c3+'Input spectra'!$Y197))</f>
        <v>0</v>
      </c>
      <c r="DT198">
        <f>DT$2*EXP(- DT$1 * ($B198*_c1+$C198*_c2+$D198*_c3+'Input spectra'!$Y197))</f>
        <v>0</v>
      </c>
      <c r="DU198">
        <f>DU$2*EXP(- DU$1 * ($B198*_c1+$C198*_c2+$D198*_c3+'Input spectra'!$Y197))</f>
        <v>0</v>
      </c>
      <c r="DV198">
        <f>DV$2*EXP(- DV$1 * ($B198*_c1+$C198*_c2+$D198*_c3+'Input spectra'!$Y197))</f>
        <v>0</v>
      </c>
      <c r="DW198">
        <f>DW$2*EXP(- DW$1 * ($B198*_c1+$C198*_c2+$D198*_c3+'Input spectra'!$Y197))</f>
        <v>0</v>
      </c>
      <c r="DX198">
        <f>DX$2*EXP(- DX$1 * ($B198*_c1+$C198*_c2+$D198*_c3+'Input spectra'!$Y197))</f>
        <v>0</v>
      </c>
      <c r="DY198">
        <f>DY$2*EXP(- DY$1 * ($B198*_c1+$C198*_c2+$D198*_c3+'Input spectra'!$Y197))</f>
        <v>0</v>
      </c>
      <c r="DZ198">
        <f>DZ$2*EXP(- DZ$1 * ($B198*_c1+$C198*_c2+$D198*_c3+'Input spectra'!$Y197))</f>
        <v>0</v>
      </c>
      <c r="EA198">
        <f>EA$2*EXP(- EA$1 * ($B198*_c1+$C198*_c2+$D198*_c3+'Input spectra'!$Y197))</f>
        <v>0</v>
      </c>
      <c r="EB198">
        <f>EB$2*EXP(- EB$1 * ($B198*_c1+$C198*_c2+$D198*_c3+'Input spectra'!$Y197))</f>
        <v>0</v>
      </c>
      <c r="EC198">
        <f>EC$2*EXP(- EC$1 * ($B198*_c1+$C198*_c2+$D198*_c3+'Input spectra'!$Y197))</f>
        <v>0</v>
      </c>
      <c r="ED198">
        <f>ED$2*EXP(- ED$1 * ($B198*_c1+$C198*_c2+$D198*_c3+'Input spectra'!$Y197))</f>
        <v>0</v>
      </c>
      <c r="EE198">
        <f>EE$2*EXP(- EE$1 * ($B198*_c1+$C198*_c2+$D198*_c3+'Input spectra'!$Y197))</f>
        <v>0</v>
      </c>
      <c r="EF198">
        <f>EF$2*EXP(- EF$1 * ($B198*_c1+$C198*_c2+$D198*_c3+'Input spectra'!$Y197))</f>
        <v>0</v>
      </c>
      <c r="EG198">
        <f>EG$2*EXP(- EG$1 * ($B198*_c1+$C198*_c2+$D198*_c3+'Input spectra'!$Y197))</f>
        <v>0</v>
      </c>
      <c r="EH198">
        <f>EH$2*EXP(- EH$1 * ($B198*_c1+$C198*_c2+$D198*_c3+'Input spectra'!$Y197))</f>
        <v>0</v>
      </c>
      <c r="EI198">
        <f>EI$2*EXP(- EI$1 * ($B198*_c1+$C198*_c2+$D198*_c3+'Input spectra'!$Y197))</f>
        <v>0</v>
      </c>
      <c r="EJ198">
        <f>EJ$2*EXP(- EJ$1 * ($B198*_c1+$C198*_c2+$D198*_c3+'Input spectra'!$Y197))</f>
        <v>0</v>
      </c>
      <c r="EK198">
        <f>EK$2*EXP(- EK$1 * ($B198*_c1+$C198*_c2+$D198*_c3+'Input spectra'!$Y197))</f>
        <v>0</v>
      </c>
      <c r="EL198">
        <f>EL$2*EXP(- EL$1 * ($B198*_c1+$C198*_c2+$D198*_c3+'Input spectra'!$Y197))</f>
        <v>0</v>
      </c>
      <c r="EM198">
        <f>EM$2*EXP(- EM$1 * ($B198*_c1+$C198*_c2+$D198*_c3+'Input spectra'!$Y197))</f>
        <v>0</v>
      </c>
      <c r="EN198">
        <f>EN$2*EXP(- EN$1 * ($B198*_c1+$C198*_c2+$D198*_c3+'Input spectra'!$Y197))</f>
        <v>0</v>
      </c>
      <c r="EO198">
        <f>EO$2*EXP(- EO$1 * ($B198*_c1+$C198*_c2+$D198*_c3+'Input spectra'!$Y197))</f>
        <v>0</v>
      </c>
      <c r="EP198">
        <f>EP$2*EXP(- EP$1 * ($B198*_c1+$C198*_c2+$D198*_c3+'Input spectra'!$Y197))</f>
        <v>0</v>
      </c>
      <c r="EQ198">
        <f>EQ$2*EXP(- EQ$1 * ($B198*_c1+$C198*_c2+$D198*_c3+'Input spectra'!$Y197))</f>
        <v>0</v>
      </c>
      <c r="ER198">
        <f>ER$2*EXP(- ER$1 * ($B198*_c1+$C198*_c2+$D198*_c3+'Input spectra'!$Y197))</f>
        <v>0</v>
      </c>
      <c r="ES198">
        <f>ES$2*EXP(- ES$1 * ($B198*_c1+$C198*_c2+$D198*_c3+'Input spectra'!$Y197))</f>
        <v>0</v>
      </c>
      <c r="ET198">
        <f>ET$2*EXP(- ET$1 * ($B198*_c1+$C198*_c2+$D198*_c3+'Input spectra'!$Y197))</f>
        <v>0</v>
      </c>
      <c r="EU198">
        <f>EU$2*EXP(- EU$1 * ($B198*_c1+$C198*_c2+$D198*_c3+'Input spectra'!$Y197))</f>
        <v>0</v>
      </c>
      <c r="EV198">
        <f>EV$2*EXP(- EV$1 * ($B198*_c1+$C198*_c2+$D198*_c3+'Input spectra'!$Y197))</f>
        <v>0</v>
      </c>
      <c r="EW198">
        <f>EW$2*EXP(- EW$1 * ($B198*_c1+$C198*_c2+$D198*_c3+'Input spectra'!$Y197))</f>
        <v>0</v>
      </c>
      <c r="EX198">
        <f>EX$2*EXP(- EX$1 * ($B198*_c1+$C198*_c2+$D198*_c3+'Input spectra'!$Y197))</f>
        <v>0</v>
      </c>
      <c r="EY198">
        <f>EY$2*EXP(- EY$1 * ($B198*_c1+$C198*_c2+$D198*_c3+'Input spectra'!$Y197))</f>
        <v>0</v>
      </c>
      <c r="FA198">
        <f t="shared" si="3"/>
        <v>0.88724643059409558</v>
      </c>
      <c r="FD198">
        <f>(1-EXP(-($B198*_c1+$C198*_c2+$D198*_c3+'Input spectra'!$Y197)*_t))/2</f>
        <v>1.0379038651433858E-2</v>
      </c>
      <c r="FE198">
        <f>LN(1-FD198)/(-($B198*_c1+$C198*_c2+$D198*_c3+'Input spectra'!$Y197))</f>
        <v>0.24868898935276004</v>
      </c>
    </row>
    <row r="199" spans="1:161" x14ac:dyDescent="0.25">
      <c r="A199">
        <v>1260</v>
      </c>
      <c r="B199">
        <f>'Input spectra'!B198</f>
        <v>0</v>
      </c>
      <c r="C199">
        <f>'Input spectra'!D198</f>
        <v>0</v>
      </c>
      <c r="D199">
        <f>'Input spectra'!F198</f>
        <v>0</v>
      </c>
      <c r="E199">
        <f>E$2*EXP(- E$1 * ($B199*_c1+$C199*_c2+$D199*_c3+'Input spectra'!$Y198))</f>
        <v>2.0653927966864227E-2</v>
      </c>
      <c r="F199">
        <f>F$2*EXP(- F$1 * ($B199*_c1+$C199*_c2+$D199*_c3+'Input spectra'!$Y198))</f>
        <v>2.0417783342503017E-2</v>
      </c>
      <c r="G199">
        <f>G$2*EXP(- G$1 * ($B199*_c1+$C199*_c2+$D199*_c3+'Input spectra'!$Y198))</f>
        <v>2.0183252400947992E-2</v>
      </c>
      <c r="H199">
        <f>H$2*EXP(- H$1 * ($B199*_c1+$C199*_c2+$D199*_c3+'Input spectra'!$Y198))</f>
        <v>1.9950325776203984E-2</v>
      </c>
      <c r="I199">
        <f>I$2*EXP(- I$1 * ($B199*_c1+$C199*_c2+$D199*_c3+'Input spectra'!$Y198))</f>
        <v>1.9718994152387412E-2</v>
      </c>
      <c r="J199">
        <f>J$2*EXP(- J$1 * ($B199*_c1+$C199*_c2+$D199*_c3+'Input spectra'!$Y198))</f>
        <v>1.9489248263470958E-2</v>
      </c>
      <c r="K199">
        <f>K$2*EXP(- K$1 * ($B199*_c1+$C199*_c2+$D199*_c3+'Input spectra'!$Y198))</f>
        <v>1.9261078893029533E-2</v>
      </c>
      <c r="L199">
        <f>L$2*EXP(- L$1 * ($B199*_c1+$C199*_c2+$D199*_c3+'Input spectra'!$Y198))</f>
        <v>1.903447687398744E-2</v>
      </c>
      <c r="M199">
        <f>M$2*EXP(- M$1 * ($B199*_c1+$C199*_c2+$D199*_c3+'Input spectra'!$Y198))</f>
        <v>1.8809433088366845E-2</v>
      </c>
      <c r="N199">
        <f>N$2*EXP(- N$1 * ($B199*_c1+$C199*_c2+$D199*_c3+'Input spectra'!$Y198))</f>
        <v>1.8585938467037457E-2</v>
      </c>
      <c r="O199">
        <f>O$2*EXP(- O$1 * ($B199*_c1+$C199*_c2+$D199*_c3+'Input spectra'!$Y198))</f>
        <v>1.8363983989467446E-2</v>
      </c>
      <c r="P199">
        <f>P$2*EXP(- P$1 * ($B199*_c1+$C199*_c2+$D199*_c3+'Input spectra'!$Y198))</f>
        <v>1.8143560683475571E-2</v>
      </c>
      <c r="Q199">
        <f>Q$2*EXP(- Q$1 * ($B199*_c1+$C199*_c2+$D199*_c3+'Input spectra'!$Y198))</f>
        <v>1.7924659624984591E-2</v>
      </c>
      <c r="R199">
        <f>R$2*EXP(- R$1 * ($B199*_c1+$C199*_c2+$D199*_c3+'Input spectra'!$Y198))</f>
        <v>1.7707271937775829E-2</v>
      </c>
      <c r="S199">
        <f>S$2*EXP(- S$1 * ($B199*_c1+$C199*_c2+$D199*_c3+'Input spectra'!$Y198))</f>
        <v>1.7491388793244966E-2</v>
      </c>
      <c r="T199">
        <f>T$2*EXP(- T$1 * ($B199*_c1+$C199*_c2+$D199*_c3+'Input spectra'!$Y198))</f>
        <v>1.727700141015907E-2</v>
      </c>
      <c r="U199">
        <f>U$2*EXP(- U$1 * ($B199*_c1+$C199*_c2+$D199*_c3+'Input spectra'!$Y198))</f>
        <v>1.7064101054414783E-2</v>
      </c>
      <c r="V199">
        <f>V$2*EXP(- V$1 * ($B199*_c1+$C199*_c2+$D199*_c3+'Input spectra'!$Y198))</f>
        <v>1.6852679038797728E-2</v>
      </c>
      <c r="W199">
        <f>W$2*EXP(- W$1 * ($B199*_c1+$C199*_c2+$D199*_c3+'Input spectra'!$Y198))</f>
        <v>1.6642726722743081E-2</v>
      </c>
      <c r="X199">
        <f>X$2*EXP(- X$1 * ($B199*_c1+$C199*_c2+$D199*_c3+'Input spectra'!$Y198))</f>
        <v>1.6434235512097373E-2</v>
      </c>
      <c r="Y199">
        <f>Y$2*EXP(- Y$1 * ($B199*_c1+$C199*_c2+$D199*_c3+'Input spectra'!$Y198))</f>
        <v>1.6227196858881399E-2</v>
      </c>
      <c r="Z199">
        <f>Z$2*EXP(- Z$1 * ($B199*_c1+$C199*_c2+$D199*_c3+'Input spectra'!$Y198))</f>
        <v>1.6021602261054365E-2</v>
      </c>
      <c r="AA199">
        <f>AA$2*EXP(- AA$1 * ($B199*_c1+$C199*_c2+$D199*_c3+'Input spectra'!$Y198))</f>
        <v>1.5817443262279147E-2</v>
      </c>
      <c r="AB199">
        <f>AB$2*EXP(- AB$1 * ($B199*_c1+$C199*_c2+$D199*_c3+'Input spectra'!$Y198))</f>
        <v>1.5614711451688742E-2</v>
      </c>
      <c r="AC199">
        <f>AC$2*EXP(- AC$1 * ($B199*_c1+$C199*_c2+$D199*_c3+'Input spectra'!$Y198))</f>
        <v>1.5413398463653872E-2</v>
      </c>
      <c r="AD199">
        <f>AD$2*EXP(- AD$1 * ($B199*_c1+$C199*_c2+$D199*_c3+'Input spectra'!$Y198))</f>
        <v>1.5213495977551728E-2</v>
      </c>
      <c r="AE199">
        <f>AE$2*EXP(- AE$1 * ($B199*_c1+$C199*_c2+$D199*_c3+'Input spectra'!$Y198))</f>
        <v>1.5014995717535827E-2</v>
      </c>
      <c r="AF199">
        <f>AF$2*EXP(- AF$1 * ($B199*_c1+$C199*_c2+$D199*_c3+'Input spectra'!$Y198))</f>
        <v>1.4817889452307088E-2</v>
      </c>
      <c r="AG199">
        <f>AG$2*EXP(- AG$1 * ($B199*_c1+$C199*_c2+$D199*_c3+'Input spectra'!$Y198))</f>
        <v>1.4622168994885956E-2</v>
      </c>
      <c r="AH199">
        <f>AH$2*EXP(- AH$1 * ($B199*_c1+$C199*_c2+$D199*_c3+'Input spectra'!$Y198))</f>
        <v>1.4427826202385679E-2</v>
      </c>
      <c r="AI199">
        <f>AI$2*EXP(- AI$1 * ($B199*_c1+$C199*_c2+$D199*_c3+'Input spectra'!$Y198))</f>
        <v>1.4234852975786739E-2</v>
      </c>
      <c r="AJ199">
        <f>AJ$2*EXP(- AJ$1 * ($B199*_c1+$C199*_c2+$D199*_c3+'Input spectra'!$Y198))</f>
        <v>1.4043241259712357E-2</v>
      </c>
      <c r="AK199">
        <f>AK$2*EXP(- AK$1 * ($B199*_c1+$C199*_c2+$D199*_c3+'Input spectra'!$Y198))</f>
        <v>1.3852983042205133E-2</v>
      </c>
      <c r="AL199">
        <f>AL$2*EXP(- AL$1 * ($B199*_c1+$C199*_c2+$D199*_c3+'Input spectra'!$Y198))</f>
        <v>1.3664070354504754E-2</v>
      </c>
      <c r="AM199">
        <f>AM$2*EXP(- AM$1 * ($B199*_c1+$C199*_c2+$D199*_c3+'Input spectra'!$Y198))</f>
        <v>1.3476495270826871E-2</v>
      </c>
      <c r="AN199">
        <f>AN$2*EXP(- AN$1 * ($B199*_c1+$C199*_c2+$D199*_c3+'Input spectra'!$Y198))</f>
        <v>1.3290249908143002E-2</v>
      </c>
      <c r="AO199">
        <f>AO$2*EXP(- AO$1 * ($B199*_c1+$C199*_c2+$D199*_c3+'Input spectra'!$Y198))</f>
        <v>1.3105326425961546E-2</v>
      </c>
      <c r="AP199">
        <f>AP$2*EXP(- AP$1 * ($B199*_c1+$C199*_c2+$D199*_c3+'Input spectra'!$Y198))</f>
        <v>1.2921717026109909E-2</v>
      </c>
      <c r="AQ199">
        <f>AQ$2*EXP(- AQ$1 * ($B199*_c1+$C199*_c2+$D199*_c3+'Input spectra'!$Y198))</f>
        <v>1.2739413952517667E-2</v>
      </c>
      <c r="AR199">
        <f>AR$2*EXP(- AR$1 * ($B199*_c1+$C199*_c2+$D199*_c3+'Input spectra'!$Y198))</f>
        <v>1.2558409491000814E-2</v>
      </c>
      <c r="AS199">
        <f>AS$2*EXP(- AS$1 * ($B199*_c1+$C199*_c2+$D199*_c3+'Input spectra'!$Y198))</f>
        <v>1.2378695969047107E-2</v>
      </c>
      <c r="AT199">
        <f>AT$2*EXP(- AT$1 * ($B199*_c1+$C199*_c2+$D199*_c3+'Input spectra'!$Y198))</f>
        <v>1.2200265755602438E-2</v>
      </c>
      <c r="AU199">
        <f>AU$2*EXP(- AU$1 * ($B199*_c1+$C199*_c2+$D199*_c3+'Input spectra'!$Y198))</f>
        <v>1.2023111260858263E-2</v>
      </c>
      <c r="AV199">
        <f>AV$2*EXP(- AV$1 * ($B199*_c1+$C199*_c2+$D199*_c3+'Input spectra'!$Y198))</f>
        <v>1.1847224936040129E-2</v>
      </c>
      <c r="AW199">
        <f>AW$2*EXP(- AW$1 * ($B199*_c1+$C199*_c2+$D199*_c3+'Input spectra'!$Y198))</f>
        <v>1.1672599273197189E-2</v>
      </c>
      <c r="AX199">
        <f>AX$2*EXP(- AX$1 * ($B199*_c1+$C199*_c2+$D199*_c3+'Input spectra'!$Y198))</f>
        <v>1.1499226804992806E-2</v>
      </c>
      <c r="AY199">
        <f>AY$2*EXP(- AY$1 * ($B199*_c1+$C199*_c2+$D199*_c3+'Input spectra'!$Y198))</f>
        <v>1.0224935079220414E-2</v>
      </c>
      <c r="AZ199">
        <f>AZ$2*EXP(- AZ$1 * ($B199*_c1+$C199*_c2+$D199*_c3+'Input spectra'!$Y198))</f>
        <v>8.7394210877246494E-3</v>
      </c>
      <c r="BA199">
        <f>BA$2*EXP(- BA$1 * ($B199*_c1+$C199*_c2+$D199*_c3+'Input spectra'!$Y198))</f>
        <v>7.8693674834857466E-3</v>
      </c>
      <c r="BB199">
        <f>BB$2*EXP(- BB$1 * ($B199*_c1+$C199*_c2+$D199*_c3+'Input spectra'!$Y198))</f>
        <v>7.2105563469312016E-3</v>
      </c>
      <c r="BC199">
        <f>BC$2*EXP(- BC$1 * ($B199*_c1+$C199*_c2+$D199*_c3+'Input spectra'!$Y198))</f>
        <v>6.6723490416650284E-3</v>
      </c>
      <c r="BD199">
        <f>BD$2*EXP(- BD$1 * ($B199*_c1+$C199*_c2+$D199*_c3+'Input spectra'!$Y198))</f>
        <v>6.2154734838581367E-3</v>
      </c>
      <c r="BE199">
        <f>BE$2*EXP(- BE$1 * ($B199*_c1+$C199*_c2+$D199*_c3+'Input spectra'!$Y198))</f>
        <v>5.8184195628540715E-3</v>
      </c>
      <c r="BF199">
        <f>BF$2*EXP(- BF$1 * ($B199*_c1+$C199*_c2+$D199*_c3+'Input spectra'!$Y198))</f>
        <v>5.4677829323065757E-3</v>
      </c>
      <c r="BG199">
        <f>BG$2*EXP(- BG$1 * ($B199*_c1+$C199*_c2+$D199*_c3+'Input spectra'!$Y198))</f>
        <v>5.154490862935116E-3</v>
      </c>
      <c r="BH199">
        <f>BH$2*EXP(- BH$1 * ($B199*_c1+$C199*_c2+$D199*_c3+'Input spectra'!$Y198))</f>
        <v>4.8720387731258754E-3</v>
      </c>
      <c r="BI199">
        <f>BI$2*EXP(- BI$1 * ($B199*_c1+$C199*_c2+$D199*_c3+'Input spectra'!$Y198))</f>
        <v>4.6155617179479223E-3</v>
      </c>
      <c r="BJ199">
        <f>BJ$2*EXP(- BJ$1 * ($B199*_c1+$C199*_c2+$D199*_c3+'Input spectra'!$Y198))</f>
        <v>4.3813014058339955E-3</v>
      </c>
      <c r="BK199">
        <f>BK$2*EXP(- BK$1 * ($B199*_c1+$C199*_c2+$D199*_c3+'Input spectra'!$Y198))</f>
        <v>4.1662794900806637E-3</v>
      </c>
      <c r="BL199">
        <f>BL$2*EXP(- BL$1 * ($B199*_c1+$C199*_c2+$D199*_c3+'Input spectra'!$Y198))</f>
        <v>3.9680866683671186E-3</v>
      </c>
      <c r="BM199">
        <f>BM$2*EXP(- BM$1 * ($B199*_c1+$C199*_c2+$D199*_c3+'Input spectra'!$Y198))</f>
        <v>3.7847407199940769E-3</v>
      </c>
      <c r="BN199">
        <f>BN$2*EXP(- BN$1 * ($B199*_c1+$C199*_c2+$D199*_c3+'Input spectra'!$Y198))</f>
        <v>3.6145875854058452E-3</v>
      </c>
      <c r="BO199">
        <f>BO$2*EXP(- BO$1 * ($B199*_c1+$C199*_c2+$D199*_c3+'Input spectra'!$Y198))</f>
        <v>3.4562304075061129E-3</v>
      </c>
      <c r="BP199">
        <f>BP$2*EXP(- BP$1 * ($B199*_c1+$C199*_c2+$D199*_c3+'Input spectra'!$Y198))</f>
        <v>3.3084773574871616E-3</v>
      </c>
      <c r="BQ199">
        <f>BQ$2*EXP(- BQ$1 * ($B199*_c1+$C199*_c2+$D199*_c3+'Input spectra'!$Y198))</f>
        <v>3.1703024477525779E-3</v>
      </c>
      <c r="BR199">
        <f>BR$2*EXP(- BR$1 * ($B199*_c1+$C199*_c2+$D199*_c3+'Input spectra'!$Y198))</f>
        <v>3.0408155500188275E-3</v>
      </c>
      <c r="BS199">
        <f>BS$2*EXP(- BS$1 * ($B199*_c1+$C199*_c2+$D199*_c3+'Input spectra'!$Y198))</f>
        <v>2.9192390815468627E-3</v>
      </c>
      <c r="BT199">
        <f>BT$2*EXP(- BT$1 * ($B199*_c1+$C199*_c2+$D199*_c3+'Input spectra'!$Y198))</f>
        <v>2.804889615265435E-3</v>
      </c>
      <c r="BU199">
        <f>BU$2*EXP(- BU$1 * ($B199*_c1+$C199*_c2+$D199*_c3+'Input spectra'!$Y198))</f>
        <v>2.6971631882701662E-3</v>
      </c>
      <c r="BV199">
        <f>BV$2*EXP(- BV$1 * ($B199*_c1+$C199*_c2+$D199*_c3+'Input spectra'!$Y198))</f>
        <v>2.5955234308014702E-3</v>
      </c>
      <c r="BW199">
        <f>BW$2*EXP(- BW$1 * ($B199*_c1+$C199*_c2+$D199*_c3+'Input spectra'!$Y198))</f>
        <v>2.4994918758007969E-3</v>
      </c>
      <c r="BX199">
        <f>BX$2*EXP(- BX$1 * ($B199*_c1+$C199*_c2+$D199*_c3+'Input spectra'!$Y198))</f>
        <v>2.4086399752563229E-3</v>
      </c>
      <c r="BY199">
        <f>BY$2*EXP(- BY$1 * ($B199*_c1+$C199*_c2+$D199*_c3+'Input spectra'!$Y198))</f>
        <v>2.322582467524805E-3</v>
      </c>
      <c r="BZ199">
        <f>BZ$2*EXP(- BZ$1 * ($B199*_c1+$C199*_c2+$D199*_c3+'Input spectra'!$Y198))</f>
        <v>2.2409718249407984E-3</v>
      </c>
      <c r="CA199">
        <f>CA$2*EXP(- CA$1 * ($B199*_c1+$C199*_c2+$D199*_c3+'Input spectra'!$Y198))</f>
        <v>2.1634935733388125E-3</v>
      </c>
      <c r="CB199">
        <f>CB$2*EXP(- CB$1 * ($B199*_c1+$C199*_c2+$D199*_c3+'Input spectra'!$Y198))</f>
        <v>2.0898623213376866E-3</v>
      </c>
      <c r="CC199">
        <f>CC$2*EXP(- CC$1 * ($B199*_c1+$C199*_c2+$D199*_c3+'Input spectra'!$Y198))</f>
        <v>2.0198183719439709E-3</v>
      </c>
      <c r="CD199">
        <f>CD$2*EXP(- CD$1 * ($B199*_c1+$C199*_c2+$D199*_c3+'Input spectra'!$Y198))</f>
        <v>1.9531248153854272E-3</v>
      </c>
      <c r="CE199">
        <f>CE$2*EXP(- CE$1 * ($B199*_c1+$C199*_c2+$D199*_c3+'Input spectra'!$Y198))</f>
        <v>1.8895650223059678E-3</v>
      </c>
      <c r="CF199">
        <f>CF$2*EXP(- CF$1 * ($B199*_c1+$C199*_c2+$D199*_c3+'Input spectra'!$Y198))</f>
        <v>1.8289404721172193E-3</v>
      </c>
      <c r="CG199">
        <f>CG$2*EXP(- CG$1 * ($B199*_c1+$C199*_c2+$D199*_c3+'Input spectra'!$Y198))</f>
        <v>1.7710688635451269E-3</v>
      </c>
      <c r="CH199">
        <f>CH$2*EXP(- CH$1 * ($B199*_c1+$C199*_c2+$D199*_c3+'Input spectra'!$Y198))</f>
        <v>1.7157824640597131E-3</v>
      </c>
      <c r="CI199">
        <f>CI$2*EXP(- CI$1 * ($B199*_c1+$C199*_c2+$D199*_c3+'Input spectra'!$Y198))</f>
        <v>1.6629266625411904E-3</v>
      </c>
      <c r="CJ199">
        <f>CJ$2*EXP(- CJ$1 * ($B199*_c1+$C199*_c2+$D199*_c3+'Input spectra'!$Y198))</f>
        <v>1.6123586956686637E-3</v>
      </c>
      <c r="CK199">
        <f>CK$2*EXP(- CK$1 * ($B199*_c1+$C199*_c2+$D199*_c3+'Input spectra'!$Y198))</f>
        <v>1.5639465234586398E-3</v>
      </c>
      <c r="CL199">
        <f>CL$2*EXP(- CL$1 * ($B199*_c1+$C199*_c2+$D199*_c3+'Input spectra'!$Y198))</f>
        <v>1.5175678333866701E-3</v>
      </c>
      <c r="CM199">
        <f>CM$2*EXP(- CM$1 * ($B199*_c1+$C199*_c2+$D199*_c3+'Input spectra'!$Y198))</f>
        <v>1.4731091557933331E-3</v>
      </c>
      <c r="CN199">
        <f>CN$2*EXP(- CN$1 * ($B199*_c1+$C199*_c2+$D199*_c3+'Input spectra'!$Y198))</f>
        <v>1.4304650759566012E-3</v>
      </c>
      <c r="CO199">
        <f>CO$2*EXP(- CO$1 * ($B199*_c1+$C199*_c2+$D199*_c3+'Input spectra'!$Y198))</f>
        <v>1.3895375304237313E-3</v>
      </c>
      <c r="CP199">
        <f>CP$2*EXP(- CP$1 * ($B199*_c1+$C199*_c2+$D199*_c3+'Input spectra'!$Y198))</f>
        <v>1.3502351770287486E-3</v>
      </c>
      <c r="CQ199">
        <f>CQ$2*EXP(- CQ$1 * ($B199*_c1+$C199*_c2+$D199*_c3+'Input spectra'!$Y198))</f>
        <v>1.3124728295483329E-3</v>
      </c>
      <c r="CR199">
        <f>CR$2*EXP(- CR$1 * ($B199*_c1+$C199*_c2+$D199*_c3+'Input spectra'!$Y198))</f>
        <v>1.2761709492264525E-3</v>
      </c>
      <c r="CS199">
        <f>CS$2*EXP(- CS$1 * ($B199*_c1+$C199*_c2+$D199*_c3+'Input spectra'!$Y198))</f>
        <v>8.2184896806333026E-4</v>
      </c>
      <c r="CT199">
        <f>CT$2*EXP(- CT$1 * ($B199*_c1+$C199*_c2+$D199*_c3+'Input spectra'!$Y198))</f>
        <v>5.3393567917297722E-4</v>
      </c>
      <c r="CU199">
        <f>CU$2*EXP(- CU$1 * ($B199*_c1+$C199*_c2+$D199*_c3+'Input spectra'!$Y198))</f>
        <v>3.6986241744829744E-4</v>
      </c>
      <c r="CV199">
        <f>CV$2*EXP(- CV$1 * ($B199*_c1+$C199*_c2+$D199*_c3+'Input spectra'!$Y198))</f>
        <v>2.5736169365942325E-4</v>
      </c>
      <c r="CW199">
        <f>CW$2*EXP(- CW$1 * ($B199*_c1+$C199*_c2+$D199*_c3+'Input spectra'!$Y198))</f>
        <v>1.7577173300199926E-4</v>
      </c>
      <c r="CX199">
        <f>CX$2*EXP(- CX$1 * ($B199*_c1+$C199*_c2+$D199*_c3+'Input spectra'!$Y198))</f>
        <v>1.1557215637118325E-4</v>
      </c>
      <c r="CY199">
        <f>CY$2*EXP(- CY$1 * ($B199*_c1+$C199*_c2+$D199*_c3+'Input spectra'!$Y198))</f>
        <v>7.1391297282341683E-5</v>
      </c>
      <c r="CZ199">
        <f>CZ$2*EXP(- CZ$1 * ($B199*_c1+$C199*_c2+$D199*_c3+'Input spectra'!$Y198))</f>
        <v>3.9820183294194027E-5</v>
      </c>
      <c r="DA199">
        <f>DA$2*EXP(- DA$1 * ($B199*_c1+$C199*_c2+$D199*_c3+'Input spectra'!$Y198))</f>
        <v>1.8520515983346963E-5</v>
      </c>
      <c r="DB199">
        <f>DB$2*EXP(- DB$1 * ($B199*_c1+$C199*_c2+$D199*_c3+'Input spectra'!$Y198))</f>
        <v>5.7969853168904081E-6</v>
      </c>
      <c r="DC199">
        <f>DC$2*EXP(- DC$1 * ($B199*_c1+$C199*_c2+$D199*_c3+'Input spectra'!$Y198))</f>
        <v>3.6832269456150739E-7</v>
      </c>
      <c r="DD199">
        <f>DD$2*EXP(- DD$1 * ($B199*_c1+$C199*_c2+$D199*_c3+'Input spectra'!$Y198))</f>
        <v>0</v>
      </c>
      <c r="DE199">
        <f>DE$2*EXP(- DE$1 * ($B199*_c1+$C199*_c2+$D199*_c3+'Input spectra'!$Y198))</f>
        <v>0</v>
      </c>
      <c r="DF199">
        <f>DF$2*EXP(- DF$1 * ($B199*_c1+$C199*_c2+$D199*_c3+'Input spectra'!$Y198))</f>
        <v>0</v>
      </c>
      <c r="DG199">
        <f>DG$2*EXP(- DG$1 * ($B199*_c1+$C199*_c2+$D199*_c3+'Input spectra'!$Y198))</f>
        <v>0</v>
      </c>
      <c r="DH199">
        <f>DH$2*EXP(- DH$1 * ($B199*_c1+$C199*_c2+$D199*_c3+'Input spectra'!$Y198))</f>
        <v>0</v>
      </c>
      <c r="DI199">
        <f>DI$2*EXP(- DI$1 * ($B199*_c1+$C199*_c2+$D199*_c3+'Input spectra'!$Y198))</f>
        <v>0</v>
      </c>
      <c r="DJ199">
        <f>DJ$2*EXP(- DJ$1 * ($B199*_c1+$C199*_c2+$D199*_c3+'Input spectra'!$Y198))</f>
        <v>0</v>
      </c>
      <c r="DK199">
        <f>DK$2*EXP(- DK$1 * ($B199*_c1+$C199*_c2+$D199*_c3+'Input spectra'!$Y198))</f>
        <v>0</v>
      </c>
      <c r="DL199">
        <f>DL$2*EXP(- DL$1 * ($B199*_c1+$C199*_c2+$D199*_c3+'Input spectra'!$Y198))</f>
        <v>0</v>
      </c>
      <c r="DM199">
        <f>DM$2*EXP(- DM$1 * ($B199*_c1+$C199*_c2+$D199*_c3+'Input spectra'!$Y198))</f>
        <v>0</v>
      </c>
      <c r="DN199">
        <f>DN$2*EXP(- DN$1 * ($B199*_c1+$C199*_c2+$D199*_c3+'Input spectra'!$Y198))</f>
        <v>0</v>
      </c>
      <c r="DO199">
        <f>DO$2*EXP(- DO$1 * ($B199*_c1+$C199*_c2+$D199*_c3+'Input spectra'!$Y198))</f>
        <v>0</v>
      </c>
      <c r="DP199">
        <f>DP$2*EXP(- DP$1 * ($B199*_c1+$C199*_c2+$D199*_c3+'Input spectra'!$Y198))</f>
        <v>0</v>
      </c>
      <c r="DQ199">
        <f>DQ$2*EXP(- DQ$1 * ($B199*_c1+$C199*_c2+$D199*_c3+'Input spectra'!$Y198))</f>
        <v>0</v>
      </c>
      <c r="DR199">
        <f>DR$2*EXP(- DR$1 * ($B199*_c1+$C199*_c2+$D199*_c3+'Input spectra'!$Y198))</f>
        <v>0</v>
      </c>
      <c r="DS199">
        <f>DS$2*EXP(- DS$1 * ($B199*_c1+$C199*_c2+$D199*_c3+'Input spectra'!$Y198))</f>
        <v>0</v>
      </c>
      <c r="DT199">
        <f>DT$2*EXP(- DT$1 * ($B199*_c1+$C199*_c2+$D199*_c3+'Input spectra'!$Y198))</f>
        <v>0</v>
      </c>
      <c r="DU199">
        <f>DU$2*EXP(- DU$1 * ($B199*_c1+$C199*_c2+$D199*_c3+'Input spectra'!$Y198))</f>
        <v>0</v>
      </c>
      <c r="DV199">
        <f>DV$2*EXP(- DV$1 * ($B199*_c1+$C199*_c2+$D199*_c3+'Input spectra'!$Y198))</f>
        <v>0</v>
      </c>
      <c r="DW199">
        <f>DW$2*EXP(- DW$1 * ($B199*_c1+$C199*_c2+$D199*_c3+'Input spectra'!$Y198))</f>
        <v>0</v>
      </c>
      <c r="DX199">
        <f>DX$2*EXP(- DX$1 * ($B199*_c1+$C199*_c2+$D199*_c3+'Input spectra'!$Y198))</f>
        <v>0</v>
      </c>
      <c r="DY199">
        <f>DY$2*EXP(- DY$1 * ($B199*_c1+$C199*_c2+$D199*_c3+'Input spectra'!$Y198))</f>
        <v>0</v>
      </c>
      <c r="DZ199">
        <f>DZ$2*EXP(- DZ$1 * ($B199*_c1+$C199*_c2+$D199*_c3+'Input spectra'!$Y198))</f>
        <v>0</v>
      </c>
      <c r="EA199">
        <f>EA$2*EXP(- EA$1 * ($B199*_c1+$C199*_c2+$D199*_c3+'Input spectra'!$Y198))</f>
        <v>0</v>
      </c>
      <c r="EB199">
        <f>EB$2*EXP(- EB$1 * ($B199*_c1+$C199*_c2+$D199*_c3+'Input spectra'!$Y198))</f>
        <v>0</v>
      </c>
      <c r="EC199">
        <f>EC$2*EXP(- EC$1 * ($B199*_c1+$C199*_c2+$D199*_c3+'Input spectra'!$Y198))</f>
        <v>0</v>
      </c>
      <c r="ED199">
        <f>ED$2*EXP(- ED$1 * ($B199*_c1+$C199*_c2+$D199*_c3+'Input spectra'!$Y198))</f>
        <v>0</v>
      </c>
      <c r="EE199">
        <f>EE$2*EXP(- EE$1 * ($B199*_c1+$C199*_c2+$D199*_c3+'Input spectra'!$Y198))</f>
        <v>0</v>
      </c>
      <c r="EF199">
        <f>EF$2*EXP(- EF$1 * ($B199*_c1+$C199*_c2+$D199*_c3+'Input spectra'!$Y198))</f>
        <v>0</v>
      </c>
      <c r="EG199">
        <f>EG$2*EXP(- EG$1 * ($B199*_c1+$C199*_c2+$D199*_c3+'Input spectra'!$Y198))</f>
        <v>0</v>
      </c>
      <c r="EH199">
        <f>EH$2*EXP(- EH$1 * ($B199*_c1+$C199*_c2+$D199*_c3+'Input spectra'!$Y198))</f>
        <v>0</v>
      </c>
      <c r="EI199">
        <f>EI$2*EXP(- EI$1 * ($B199*_c1+$C199*_c2+$D199*_c3+'Input spectra'!$Y198))</f>
        <v>0</v>
      </c>
      <c r="EJ199">
        <f>EJ$2*EXP(- EJ$1 * ($B199*_c1+$C199*_c2+$D199*_c3+'Input spectra'!$Y198))</f>
        <v>0</v>
      </c>
      <c r="EK199">
        <f>EK$2*EXP(- EK$1 * ($B199*_c1+$C199*_c2+$D199*_c3+'Input spectra'!$Y198))</f>
        <v>0</v>
      </c>
      <c r="EL199">
        <f>EL$2*EXP(- EL$1 * ($B199*_c1+$C199*_c2+$D199*_c3+'Input spectra'!$Y198))</f>
        <v>0</v>
      </c>
      <c r="EM199">
        <f>EM$2*EXP(- EM$1 * ($B199*_c1+$C199*_c2+$D199*_c3+'Input spectra'!$Y198))</f>
        <v>0</v>
      </c>
      <c r="EN199">
        <f>EN$2*EXP(- EN$1 * ($B199*_c1+$C199*_c2+$D199*_c3+'Input spectra'!$Y198))</f>
        <v>0</v>
      </c>
      <c r="EO199">
        <f>EO$2*EXP(- EO$1 * ($B199*_c1+$C199*_c2+$D199*_c3+'Input spectra'!$Y198))</f>
        <v>0</v>
      </c>
      <c r="EP199">
        <f>EP$2*EXP(- EP$1 * ($B199*_c1+$C199*_c2+$D199*_c3+'Input spectra'!$Y198))</f>
        <v>0</v>
      </c>
      <c r="EQ199">
        <f>EQ$2*EXP(- EQ$1 * ($B199*_c1+$C199*_c2+$D199*_c3+'Input spectra'!$Y198))</f>
        <v>0</v>
      </c>
      <c r="ER199">
        <f>ER$2*EXP(- ER$1 * ($B199*_c1+$C199*_c2+$D199*_c3+'Input spectra'!$Y198))</f>
        <v>0</v>
      </c>
      <c r="ES199">
        <f>ES$2*EXP(- ES$1 * ($B199*_c1+$C199*_c2+$D199*_c3+'Input spectra'!$Y198))</f>
        <v>0</v>
      </c>
      <c r="ET199">
        <f>ET$2*EXP(- ET$1 * ($B199*_c1+$C199*_c2+$D199*_c3+'Input spectra'!$Y198))</f>
        <v>0</v>
      </c>
      <c r="EU199">
        <f>EU$2*EXP(- EU$1 * ($B199*_c1+$C199*_c2+$D199*_c3+'Input spectra'!$Y198))</f>
        <v>0</v>
      </c>
      <c r="EV199">
        <f>EV$2*EXP(- EV$1 * ($B199*_c1+$C199*_c2+$D199*_c3+'Input spectra'!$Y198))</f>
        <v>0</v>
      </c>
      <c r="EW199">
        <f>EW$2*EXP(- EW$1 * ($B199*_c1+$C199*_c2+$D199*_c3+'Input spectra'!$Y198))</f>
        <v>0</v>
      </c>
      <c r="EX199">
        <f>EX$2*EXP(- EX$1 * ($B199*_c1+$C199*_c2+$D199*_c3+'Input spectra'!$Y198))</f>
        <v>0</v>
      </c>
      <c r="EY199">
        <f>EY$2*EXP(- EY$1 * ($B199*_c1+$C199*_c2+$D199*_c3+'Input spectra'!$Y198))</f>
        <v>0</v>
      </c>
      <c r="FA199">
        <f t="shared" si="3"/>
        <v>0.88737509609395271</v>
      </c>
      <c r="FD199">
        <f>(1-EXP(-($B199*_c1+$C199*_c2+$D199*_c3+'Input spectra'!$Y198)*_t))/2</f>
        <v>1.0366181687589293E-2</v>
      </c>
      <c r="FE199">
        <f>LN(1-FD199)/(-($B199*_c1+$C199*_c2+$D199*_c3+'Input spectra'!$Y198))</f>
        <v>0.24869063042945871</v>
      </c>
    </row>
    <row r="200" spans="1:161" x14ac:dyDescent="0.25">
      <c r="A200">
        <v>1265</v>
      </c>
      <c r="B200">
        <f>'Input spectra'!B199</f>
        <v>0</v>
      </c>
      <c r="C200">
        <f>'Input spectra'!D199</f>
        <v>0</v>
      </c>
      <c r="D200">
        <f>'Input spectra'!F199</f>
        <v>0</v>
      </c>
      <c r="E200">
        <f>E$2*EXP(- E$1 * ($B200*_c1+$C200*_c2+$D200*_c3+'Input spectra'!$Y199))</f>
        <v>2.0653927966864227E-2</v>
      </c>
      <c r="F200">
        <f>F$2*EXP(- F$1 * ($B200*_c1+$C200*_c2+$D200*_c3+'Input spectra'!$Y199))</f>
        <v>2.0417890571549843E-2</v>
      </c>
      <c r="G200">
        <f>G$2*EXP(- G$1 * ($B200*_c1+$C200*_c2+$D200*_c3+'Input spectra'!$Y199))</f>
        <v>2.0183464396203644E-2</v>
      </c>
      <c r="H200">
        <f>H$2*EXP(- H$1 * ($B200*_c1+$C200*_c2+$D200*_c3+'Input spectra'!$Y199))</f>
        <v>1.99506401000876E-2</v>
      </c>
      <c r="I200">
        <f>I$2*EXP(- I$1 * ($B200*_c1+$C200*_c2+$D200*_c3+'Input spectra'!$Y199))</f>
        <v>1.9719408392379817E-2</v>
      </c>
      <c r="J200">
        <f>J$2*EXP(- J$1 * ($B200*_c1+$C200*_c2+$D200*_c3+'Input spectra'!$Y199))</f>
        <v>1.9489760031920558E-2</v>
      </c>
      <c r="K200">
        <f>K$2*EXP(- K$1 * ($B200*_c1+$C200*_c2+$D200*_c3+'Input spectra'!$Y199))</f>
        <v>1.9261685826959463E-2</v>
      </c>
      <c r="L200">
        <f>L$2*EXP(- L$1 * ($B200*_c1+$C200*_c2+$D200*_c3+'Input spectra'!$Y199))</f>
        <v>1.9035176634904036E-2</v>
      </c>
      <c r="M200">
        <f>M$2*EXP(- M$1 * ($B200*_c1+$C200*_c2+$D200*_c3+'Input spectra'!$Y199))</f>
        <v>1.8810223362069389E-2</v>
      </c>
      <c r="N200">
        <f>N$2*EXP(- N$1 * ($B200*_c1+$C200*_c2+$D200*_c3+'Input spectra'!$Y199))</f>
        <v>1.8586816963429193E-2</v>
      </c>
      <c r="O200">
        <f>O$2*EXP(- O$1 * ($B200*_c1+$C200*_c2+$D200*_c3+'Input spectra'!$Y199))</f>
        <v>1.836494844236786E-2</v>
      </c>
      <c r="P200">
        <f>P$2*EXP(- P$1 * ($B200*_c1+$C200*_c2+$D200*_c3+'Input spectra'!$Y199))</f>
        <v>1.8144608850433952E-2</v>
      </c>
      <c r="Q200">
        <f>Q$2*EXP(- Q$1 * ($B200*_c1+$C200*_c2+$D200*_c3+'Input spectra'!$Y199))</f>
        <v>1.7925789287094811E-2</v>
      </c>
      <c r="R200">
        <f>R$2*EXP(- R$1 * ($B200*_c1+$C200*_c2+$D200*_c3+'Input spectra'!$Y199))</f>
        <v>1.7708480899492396E-2</v>
      </c>
      <c r="S200">
        <f>S$2*EXP(- S$1 * ($B200*_c1+$C200*_c2+$D200*_c3+'Input spectra'!$Y199))</f>
        <v>1.7492674882200295E-2</v>
      </c>
      <c r="T200">
        <f>T$2*EXP(- T$1 * ($B200*_c1+$C200*_c2+$D200*_c3+'Input spectra'!$Y199))</f>
        <v>1.7278362476981994E-2</v>
      </c>
      <c r="U200">
        <f>U$2*EXP(- U$1 * ($B200*_c1+$C200*_c2+$D200*_c3+'Input spectra'!$Y199))</f>
        <v>1.7065534972550277E-2</v>
      </c>
      <c r="V200">
        <f>V$2*EXP(- V$1 * ($B200*_c1+$C200*_c2+$D200*_c3+'Input spectra'!$Y199))</f>
        <v>1.6854183704327837E-2</v>
      </c>
      <c r="W200">
        <f>W$2*EXP(- W$1 * ($B200*_c1+$C200*_c2+$D200*_c3+'Input spectra'!$Y199))</f>
        <v>1.6644300054209103E-2</v>
      </c>
      <c r="X200">
        <f>X$2*EXP(- X$1 * ($B200*_c1+$C200*_c2+$D200*_c3+'Input spectra'!$Y199))</f>
        <v>1.643587545032317E-2</v>
      </c>
      <c r="Y200">
        <f>Y$2*EXP(- Y$1 * ($B200*_c1+$C200*_c2+$D200*_c3+'Input spectra'!$Y199))</f>
        <v>1.6228901366797954E-2</v>
      </c>
      <c r="Z200">
        <f>Z$2*EXP(- Z$1 * ($B200*_c1+$C200*_c2+$D200*_c3+'Input spectra'!$Y199))</f>
        <v>1.602336932352549E-2</v>
      </c>
      <c r="AA200">
        <f>AA$2*EXP(- AA$1 * ($B200*_c1+$C200*_c2+$D200*_c3+'Input spectra'!$Y199))</f>
        <v>1.5819270885928403E-2</v>
      </c>
      <c r="AB200">
        <f>AB$2*EXP(- AB$1 * ($B200*_c1+$C200*_c2+$D200*_c3+'Input spectra'!$Y199))</f>
        <v>1.5616597664727488E-2</v>
      </c>
      <c r="AC200">
        <f>AC$2*EXP(- AC$1 * ($B200*_c1+$C200*_c2+$D200*_c3+'Input spectra'!$Y199))</f>
        <v>1.5415341315710505E-2</v>
      </c>
      <c r="AD200">
        <f>AD$2*EXP(- AD$1 * ($B200*_c1+$C200*_c2+$D200*_c3+'Input spectra'!$Y199))</f>
        <v>1.5215493539502068E-2</v>
      </c>
      <c r="AE200">
        <f>AE$2*EXP(- AE$1 * ($B200*_c1+$C200*_c2+$D200*_c3+'Input spectra'!$Y199))</f>
        <v>1.5017046081334657E-2</v>
      </c>
      <c r="AF200">
        <f>AF$2*EXP(- AF$1 * ($B200*_c1+$C200*_c2+$D200*_c3+'Input spectra'!$Y199))</f>
        <v>1.4819990730820819E-2</v>
      </c>
      <c r="AG200">
        <f>AG$2*EXP(- AG$1 * ($B200*_c1+$C200*_c2+$D200*_c3+'Input spectra'!$Y199))</f>
        <v>1.4624319321726446E-2</v>
      </c>
      <c r="AH200">
        <f>AH$2*EXP(- AH$1 * ($B200*_c1+$C200*_c2+$D200*_c3+'Input spectra'!$Y199))</f>
        <v>1.4430023731745172E-2</v>
      </c>
      <c r="AI200">
        <f>AI$2*EXP(- AI$1 * ($B200*_c1+$C200*_c2+$D200*_c3+'Input spectra'!$Y199))</f>
        <v>1.4237095882273914E-2</v>
      </c>
      <c r="AJ200">
        <f>AJ$2*EXP(- AJ$1 * ($B200*_c1+$C200*_c2+$D200*_c3+'Input spectra'!$Y199))</f>
        <v>1.4045527738189506E-2</v>
      </c>
      <c r="AK200">
        <f>AK$2*EXP(- AK$1 * ($B200*_c1+$C200*_c2+$D200*_c3+'Input spectra'!$Y199))</f>
        <v>1.3855311307626433E-2</v>
      </c>
      <c r="AL200">
        <f>AL$2*EXP(- AL$1 * ($B200*_c1+$C200*_c2+$D200*_c3+'Input spectra'!$Y199))</f>
        <v>1.3666438641755652E-2</v>
      </c>
      <c r="AM200">
        <f>AM$2*EXP(- AM$1 * ($B200*_c1+$C200*_c2+$D200*_c3+'Input spectra'!$Y199))</f>
        <v>1.3478901834564544E-2</v>
      </c>
      <c r="AN200">
        <f>AN$2*EXP(- AN$1 * ($B200*_c1+$C200*_c2+$D200*_c3+'Input spectra'!$Y199))</f>
        <v>1.3292693022637917E-2</v>
      </c>
      <c r="AO200">
        <f>AO$2*EXP(- AO$1 * ($B200*_c1+$C200*_c2+$D200*_c3+'Input spectra'!$Y199))</f>
        <v>1.3107804384940098E-2</v>
      </c>
      <c r="AP200">
        <f>AP$2*EXP(- AP$1 * ($B200*_c1+$C200*_c2+$D200*_c3+'Input spectra'!$Y199))</f>
        <v>1.2924228142598124E-2</v>
      </c>
      <c r="AQ200">
        <f>AQ$2*EXP(- AQ$1 * ($B200*_c1+$C200*_c2+$D200*_c3+'Input spectra'!$Y199))</f>
        <v>1.2741956558685975E-2</v>
      </c>
      <c r="AR200">
        <f>AR$2*EXP(- AR$1 * ($B200*_c1+$C200*_c2+$D200*_c3+'Input spectra'!$Y199))</f>
        <v>1.2560981938009887E-2</v>
      </c>
      <c r="AS200">
        <f>AS$2*EXP(- AS$1 * ($B200*_c1+$C200*_c2+$D200*_c3+'Input spectra'!$Y199))</f>
        <v>1.2381296626894746E-2</v>
      </c>
      <c r="AT200">
        <f>AT$2*EXP(- AT$1 * ($B200*_c1+$C200*_c2+$D200*_c3+'Input spectra'!$Y199))</f>
        <v>1.2202893012971498E-2</v>
      </c>
      <c r="AU200">
        <f>AU$2*EXP(- AU$1 * ($B200*_c1+$C200*_c2+$D200*_c3+'Input spectra'!$Y199))</f>
        <v>1.2025763524965627E-2</v>
      </c>
      <c r="AV200">
        <f>AV$2*EXP(- AV$1 * ($B200*_c1+$C200*_c2+$D200*_c3+'Input spectra'!$Y199))</f>
        <v>1.1849900632486723E-2</v>
      </c>
      <c r="AW200">
        <f>AW$2*EXP(- AW$1 * ($B200*_c1+$C200*_c2+$D200*_c3+'Input spectra'!$Y199))</f>
        <v>1.1675296845818998E-2</v>
      </c>
      <c r="AX200">
        <f>AX$2*EXP(- AX$1 * ($B200*_c1+$C200*_c2+$D200*_c3+'Input spectra'!$Y199))</f>
        <v>1.1501944715712942E-2</v>
      </c>
      <c r="AY200">
        <f>AY$2*EXP(- AY$1 * ($B200*_c1+$C200*_c2+$D200*_c3+'Input spectra'!$Y199))</f>
        <v>1.0227405514975581E-2</v>
      </c>
      <c r="AZ200">
        <f>AZ$2*EXP(- AZ$1 * ($B200*_c1+$C200*_c2+$D200*_c3+'Input spectra'!$Y199))</f>
        <v>8.7415785183385768E-3</v>
      </c>
      <c r="BA200">
        <f>BA$2*EXP(- BA$1 * ($B200*_c1+$C200*_c2+$D200*_c3+'Input spectra'!$Y199))</f>
        <v>7.8713514690970515E-3</v>
      </c>
      <c r="BB200">
        <f>BB$2*EXP(- BB$1 * ($B200*_c1+$C200*_c2+$D200*_c3+'Input spectra'!$Y199))</f>
        <v>7.2124121139402995E-3</v>
      </c>
      <c r="BC200">
        <f>BC$2*EXP(- BC$1 * ($B200*_c1+$C200*_c2+$D200*_c3+'Input spectra'!$Y199))</f>
        <v>6.6741013418081729E-3</v>
      </c>
      <c r="BD200">
        <f>BD$2*EXP(- BD$1 * ($B200*_c1+$C200*_c2+$D200*_c3+'Input spectra'!$Y199))</f>
        <v>6.2171384494767263E-3</v>
      </c>
      <c r="BE200">
        <f>BE$2*EXP(- BE$1 * ($B200*_c1+$C200*_c2+$D200*_c3+'Input spectra'!$Y199))</f>
        <v>5.8200087329878664E-3</v>
      </c>
      <c r="BF200">
        <f>BF$2*EXP(- BF$1 * ($B200*_c1+$C200*_c2+$D200*_c3+'Input spectra'!$Y199))</f>
        <v>5.4693050572088885E-3</v>
      </c>
      <c r="BG200">
        <f>BG$2*EXP(- BG$1 * ($B200*_c1+$C200*_c2+$D200*_c3+'Input spectra'!$Y199))</f>
        <v>5.1559528510125609E-3</v>
      </c>
      <c r="BH200">
        <f>BH$2*EXP(- BH$1 * ($B200*_c1+$C200*_c2+$D200*_c3+'Input spectra'!$Y199))</f>
        <v>4.8734462422059472E-3</v>
      </c>
      <c r="BI200">
        <f>BI$2*EXP(- BI$1 * ($B200*_c1+$C200*_c2+$D200*_c3+'Input spectra'!$Y199))</f>
        <v>4.6169193408873259E-3</v>
      </c>
      <c r="BJ200">
        <f>BJ$2*EXP(- BJ$1 * ($B200*_c1+$C200*_c2+$D200*_c3+'Input spectra'!$Y199))</f>
        <v>4.3826131396208163E-3</v>
      </c>
      <c r="BK200">
        <f>BK$2*EXP(- BK$1 * ($B200*_c1+$C200*_c2+$D200*_c3+'Input spectra'!$Y199))</f>
        <v>4.1675487344724682E-3</v>
      </c>
      <c r="BL200">
        <f>BL$2*EXP(- BL$1 * ($B200*_c1+$C200*_c2+$D200*_c3+'Input spectra'!$Y199))</f>
        <v>3.9693163796565021E-3</v>
      </c>
      <c r="BM200">
        <f>BM$2*EXP(- BM$1 * ($B200*_c1+$C200*_c2+$D200*_c3+'Input spectra'!$Y199))</f>
        <v>3.7859334949803154E-3</v>
      </c>
      <c r="BN200">
        <f>BN$2*EXP(- BN$1 * ($B200*_c1+$C200*_c2+$D200*_c3+'Input spectra'!$Y199))</f>
        <v>3.6157457248892234E-3</v>
      </c>
      <c r="BO200">
        <f>BO$2*EXP(- BO$1 * ($B200*_c1+$C200*_c2+$D200*_c3+'Input spectra'!$Y199))</f>
        <v>3.4573559652931228E-3</v>
      </c>
      <c r="BP200">
        <f>BP$2*EXP(- BP$1 * ($B200*_c1+$C200*_c2+$D200*_c3+'Input spectra'!$Y199))</f>
        <v>3.3095721788860906E-3</v>
      </c>
      <c r="BQ200">
        <f>BQ$2*EXP(- BQ$1 * ($B200*_c1+$C200*_c2+$D200*_c3+'Input spectra'!$Y199))</f>
        <v>3.1713682002808587E-3</v>
      </c>
      <c r="BR200">
        <f>BR$2*EXP(- BR$1 * ($B200*_c1+$C200*_c2+$D200*_c3+'Input spectra'!$Y199))</f>
        <v>3.0418537482298554E-3</v>
      </c>
      <c r="BS200">
        <f>BS$2*EXP(- BS$1 * ($B200*_c1+$C200*_c2+$D200*_c3+'Input spectra'!$Y199))</f>
        <v>2.9202511073429527E-3</v>
      </c>
      <c r="BT200">
        <f>BT$2*EXP(- BT$1 * ($B200*_c1+$C200*_c2+$D200*_c3+'Input spectra'!$Y199))</f>
        <v>2.8058767346949474E-3</v>
      </c>
      <c r="BU200">
        <f>BU$2*EXP(- BU$1 * ($B200*_c1+$C200*_c2+$D200*_c3+'Input spectra'!$Y199))</f>
        <v>2.6981265655501609E-3</v>
      </c>
      <c r="BV200">
        <f>BV$2*EXP(- BV$1 * ($B200*_c1+$C200*_c2+$D200*_c3+'Input spectra'!$Y199))</f>
        <v>2.5964641401250714E-3</v>
      </c>
      <c r="BW200">
        <f>BW$2*EXP(- BW$1 * ($B200*_c1+$C200*_c2+$D200*_c3+'Input spectra'!$Y199))</f>
        <v>2.5004109113568756E-3</v>
      </c>
      <c r="BX200">
        <f>BX$2*EXP(- BX$1 * ($B200*_c1+$C200*_c2+$D200*_c3+'Input spectra'!$Y199))</f>
        <v>2.409538259792593E-3</v>
      </c>
      <c r="BY200">
        <f>BY$2*EXP(- BY$1 * ($B200*_c1+$C200*_c2+$D200*_c3+'Input spectra'!$Y199))</f>
        <v>2.3234608597136387E-3</v>
      </c>
      <c r="BZ200">
        <f>BZ$2*EXP(- BZ$1 * ($B200*_c1+$C200*_c2+$D200*_c3+'Input spectra'!$Y199))</f>
        <v>2.2418311257529329E-3</v>
      </c>
      <c r="CA200">
        <f>CA$2*EXP(- CA$1 * ($B200*_c1+$C200*_c2+$D200*_c3+'Input spectra'!$Y199))</f>
        <v>2.1643345315888528E-3</v>
      </c>
      <c r="CB200">
        <f>CB$2*EXP(- CB$1 * ($B200*_c1+$C200*_c2+$D200*_c3+'Input spectra'!$Y199))</f>
        <v>2.090685638533504E-3</v>
      </c>
      <c r="CC200">
        <f>CC$2*EXP(- CC$1 * ($B200*_c1+$C200*_c2+$D200*_c3+'Input spectra'!$Y199))</f>
        <v>2.0206247065473054E-3</v>
      </c>
      <c r="CD200">
        <f>CD$2*EXP(- CD$1 * ($B200*_c1+$C200*_c2+$D200*_c3+'Input spectra'!$Y199))</f>
        <v>1.9539147865715329E-3</v>
      </c>
      <c r="CE200">
        <f>CE$2*EXP(- CE$1 * ($B200*_c1+$C200*_c2+$D200*_c3+'Input spectra'!$Y199))</f>
        <v>1.8903392132947076E-3</v>
      </c>
      <c r="CF200">
        <f>CF$2*EXP(- CF$1 * ($B200*_c1+$C200*_c2+$D200*_c3+'Input spectra'!$Y199))</f>
        <v>1.8296994331356757E-3</v>
      </c>
      <c r="CG200">
        <f>CG$2*EXP(- CG$1 * ($B200*_c1+$C200*_c2+$D200*_c3+'Input spectra'!$Y199))</f>
        <v>1.771813114471862E-3</v>
      </c>
      <c r="CH200">
        <f>CH$2*EXP(- CH$1 * ($B200*_c1+$C200*_c2+$D200*_c3+'Input spectra'!$Y199))</f>
        <v>1.7165124967927683E-3</v>
      </c>
      <c r="CI200">
        <f>CI$2*EXP(- CI$1 * ($B200*_c1+$C200*_c2+$D200*_c3+'Input spectra'!$Y199))</f>
        <v>1.663642943125336E-3</v>
      </c>
      <c r="CJ200">
        <f>CJ$2*EXP(- CJ$1 * ($B200*_c1+$C200*_c2+$D200*_c3+'Input spectra'!$Y199))</f>
        <v>1.6130616662120231E-3</v>
      </c>
      <c r="CK200">
        <f>CK$2*EXP(- CK$1 * ($B200*_c1+$C200*_c2+$D200*_c3+'Input spectra'!$Y199))</f>
        <v>1.5646366038643534E-3</v>
      </c>
      <c r="CL200">
        <f>CL$2*EXP(- CL$1 * ($B200*_c1+$C200*_c2+$D200*_c3+'Input spectra'!$Y199))</f>
        <v>1.5182454229215692E-3</v>
      </c>
      <c r="CM200">
        <f>CM$2*EXP(- CM$1 * ($B200*_c1+$C200*_c2+$D200*_c3+'Input spectra'!$Y199))</f>
        <v>1.4737746345125061E-3</v>
      </c>
      <c r="CN200">
        <f>CN$2*EXP(- CN$1 * ($B200*_c1+$C200*_c2+$D200*_c3+'Input spectra'!$Y199))</f>
        <v>1.431118806000145E-3</v>
      </c>
      <c r="CO200">
        <f>CO$2*EXP(- CO$1 * ($B200*_c1+$C200*_c2+$D200*_c3+'Input spectra'!$Y199))</f>
        <v>1.3901798571998053E-3</v>
      </c>
      <c r="CP200">
        <f>CP$2*EXP(- CP$1 * ($B200*_c1+$C200*_c2+$D200*_c3+'Input spectra'!$Y199))</f>
        <v>1.3508664302951971E-3</v>
      </c>
      <c r="CQ200">
        <f>CQ$2*EXP(- CQ$1 * ($B200*_c1+$C200*_c2+$D200*_c3+'Input spectra'!$Y199))</f>
        <v>1.3130933244035789E-3</v>
      </c>
      <c r="CR200">
        <f>CR$2*EXP(- CR$1 * ($B200*_c1+$C200*_c2+$D200*_c3+'Input spectra'!$Y199))</f>
        <v>1.2767809870190296E-3</v>
      </c>
      <c r="CS200">
        <f>CS$2*EXP(- CS$1 * ($B200*_c1+$C200*_c2+$D200*_c3+'Input spectra'!$Y199))</f>
        <v>8.2224614815937301E-4</v>
      </c>
      <c r="CT200">
        <f>CT$2*EXP(- CT$1 * ($B200*_c1+$C200*_c2+$D200*_c3+'Input spectra'!$Y199))</f>
        <v>5.3419652306202622E-4</v>
      </c>
      <c r="CU200">
        <f>CU$2*EXP(- CU$1 * ($B200*_c1+$C200*_c2+$D200*_c3+'Input spectra'!$Y199))</f>
        <v>3.7004504991019452E-4</v>
      </c>
      <c r="CV200">
        <f>CV$2*EXP(- CV$1 * ($B200*_c1+$C200*_c2+$D200*_c3+'Input spectra'!$Y199))</f>
        <v>2.5749012723329462E-4</v>
      </c>
      <c r="CW200">
        <f>CW$2*EXP(- CW$1 * ($B200*_c1+$C200*_c2+$D200*_c3+'Input spectra'!$Y199))</f>
        <v>1.7586037355658932E-4</v>
      </c>
      <c r="CX200">
        <f>CX$2*EXP(- CX$1 * ($B200*_c1+$C200*_c2+$D200*_c3+'Input spectra'!$Y199))</f>
        <v>1.1563104592830423E-4</v>
      </c>
      <c r="CY200">
        <f>CY$2*EXP(- CY$1 * ($B200*_c1+$C200*_c2+$D200*_c3+'Input spectra'!$Y199))</f>
        <v>7.1428049692736059E-5</v>
      </c>
      <c r="CZ200">
        <f>CZ$2*EXP(- CZ$1 * ($B200*_c1+$C200*_c2+$D200*_c3+'Input spectra'!$Y199))</f>
        <v>3.9840892052898683E-5</v>
      </c>
      <c r="DA200">
        <f>DA$2*EXP(- DA$1 * ($B200*_c1+$C200*_c2+$D200*_c3+'Input spectra'!$Y199))</f>
        <v>1.8530245020030917E-5</v>
      </c>
      <c r="DB200">
        <f>DB$2*EXP(- DB$1 * ($B200*_c1+$C200*_c2+$D200*_c3+'Input spectra'!$Y199))</f>
        <v>5.8000609991918312E-6</v>
      </c>
      <c r="DC200">
        <f>DC$2*EXP(- DC$1 * ($B200*_c1+$C200*_c2+$D200*_c3+'Input spectra'!$Y199))</f>
        <v>3.6852004936024373E-7</v>
      </c>
      <c r="DD200">
        <f>DD$2*EXP(- DD$1 * ($B200*_c1+$C200*_c2+$D200*_c3+'Input spectra'!$Y199))</f>
        <v>0</v>
      </c>
      <c r="DE200">
        <f>DE$2*EXP(- DE$1 * ($B200*_c1+$C200*_c2+$D200*_c3+'Input spectra'!$Y199))</f>
        <v>0</v>
      </c>
      <c r="DF200">
        <f>DF$2*EXP(- DF$1 * ($B200*_c1+$C200*_c2+$D200*_c3+'Input spectra'!$Y199))</f>
        <v>0</v>
      </c>
      <c r="DG200">
        <f>DG$2*EXP(- DG$1 * ($B200*_c1+$C200*_c2+$D200*_c3+'Input spectra'!$Y199))</f>
        <v>0</v>
      </c>
      <c r="DH200">
        <f>DH$2*EXP(- DH$1 * ($B200*_c1+$C200*_c2+$D200*_c3+'Input spectra'!$Y199))</f>
        <v>0</v>
      </c>
      <c r="DI200">
        <f>DI$2*EXP(- DI$1 * ($B200*_c1+$C200*_c2+$D200*_c3+'Input spectra'!$Y199))</f>
        <v>0</v>
      </c>
      <c r="DJ200">
        <f>DJ$2*EXP(- DJ$1 * ($B200*_c1+$C200*_c2+$D200*_c3+'Input spectra'!$Y199))</f>
        <v>0</v>
      </c>
      <c r="DK200">
        <f>DK$2*EXP(- DK$1 * ($B200*_c1+$C200*_c2+$D200*_c3+'Input spectra'!$Y199))</f>
        <v>0</v>
      </c>
      <c r="DL200">
        <f>DL$2*EXP(- DL$1 * ($B200*_c1+$C200*_c2+$D200*_c3+'Input spectra'!$Y199))</f>
        <v>0</v>
      </c>
      <c r="DM200">
        <f>DM$2*EXP(- DM$1 * ($B200*_c1+$C200*_c2+$D200*_c3+'Input spectra'!$Y199))</f>
        <v>0</v>
      </c>
      <c r="DN200">
        <f>DN$2*EXP(- DN$1 * ($B200*_c1+$C200*_c2+$D200*_c3+'Input spectra'!$Y199))</f>
        <v>0</v>
      </c>
      <c r="DO200">
        <f>DO$2*EXP(- DO$1 * ($B200*_c1+$C200*_c2+$D200*_c3+'Input spectra'!$Y199))</f>
        <v>0</v>
      </c>
      <c r="DP200">
        <f>DP$2*EXP(- DP$1 * ($B200*_c1+$C200*_c2+$D200*_c3+'Input spectra'!$Y199))</f>
        <v>0</v>
      </c>
      <c r="DQ200">
        <f>DQ$2*EXP(- DQ$1 * ($B200*_c1+$C200*_c2+$D200*_c3+'Input spectra'!$Y199))</f>
        <v>0</v>
      </c>
      <c r="DR200">
        <f>DR$2*EXP(- DR$1 * ($B200*_c1+$C200*_c2+$D200*_c3+'Input spectra'!$Y199))</f>
        <v>0</v>
      </c>
      <c r="DS200">
        <f>DS$2*EXP(- DS$1 * ($B200*_c1+$C200*_c2+$D200*_c3+'Input spectra'!$Y199))</f>
        <v>0</v>
      </c>
      <c r="DT200">
        <f>DT$2*EXP(- DT$1 * ($B200*_c1+$C200*_c2+$D200*_c3+'Input spectra'!$Y199))</f>
        <v>0</v>
      </c>
      <c r="DU200">
        <f>DU$2*EXP(- DU$1 * ($B200*_c1+$C200*_c2+$D200*_c3+'Input spectra'!$Y199))</f>
        <v>0</v>
      </c>
      <c r="DV200">
        <f>DV$2*EXP(- DV$1 * ($B200*_c1+$C200*_c2+$D200*_c3+'Input spectra'!$Y199))</f>
        <v>0</v>
      </c>
      <c r="DW200">
        <f>DW$2*EXP(- DW$1 * ($B200*_c1+$C200*_c2+$D200*_c3+'Input spectra'!$Y199))</f>
        <v>0</v>
      </c>
      <c r="DX200">
        <f>DX$2*EXP(- DX$1 * ($B200*_c1+$C200*_c2+$D200*_c3+'Input spectra'!$Y199))</f>
        <v>0</v>
      </c>
      <c r="DY200">
        <f>DY$2*EXP(- DY$1 * ($B200*_c1+$C200*_c2+$D200*_c3+'Input spectra'!$Y199))</f>
        <v>0</v>
      </c>
      <c r="DZ200">
        <f>DZ$2*EXP(- DZ$1 * ($B200*_c1+$C200*_c2+$D200*_c3+'Input spectra'!$Y199))</f>
        <v>0</v>
      </c>
      <c r="EA200">
        <f>EA$2*EXP(- EA$1 * ($B200*_c1+$C200*_c2+$D200*_c3+'Input spectra'!$Y199))</f>
        <v>0</v>
      </c>
      <c r="EB200">
        <f>EB$2*EXP(- EB$1 * ($B200*_c1+$C200*_c2+$D200*_c3+'Input spectra'!$Y199))</f>
        <v>0</v>
      </c>
      <c r="EC200">
        <f>EC$2*EXP(- EC$1 * ($B200*_c1+$C200*_c2+$D200*_c3+'Input spectra'!$Y199))</f>
        <v>0</v>
      </c>
      <c r="ED200">
        <f>ED$2*EXP(- ED$1 * ($B200*_c1+$C200*_c2+$D200*_c3+'Input spectra'!$Y199))</f>
        <v>0</v>
      </c>
      <c r="EE200">
        <f>EE$2*EXP(- EE$1 * ($B200*_c1+$C200*_c2+$D200*_c3+'Input spectra'!$Y199))</f>
        <v>0</v>
      </c>
      <c r="EF200">
        <f>EF$2*EXP(- EF$1 * ($B200*_c1+$C200*_c2+$D200*_c3+'Input spectra'!$Y199))</f>
        <v>0</v>
      </c>
      <c r="EG200">
        <f>EG$2*EXP(- EG$1 * ($B200*_c1+$C200*_c2+$D200*_c3+'Input spectra'!$Y199))</f>
        <v>0</v>
      </c>
      <c r="EH200">
        <f>EH$2*EXP(- EH$1 * ($B200*_c1+$C200*_c2+$D200*_c3+'Input spectra'!$Y199))</f>
        <v>0</v>
      </c>
      <c r="EI200">
        <f>EI$2*EXP(- EI$1 * ($B200*_c1+$C200*_c2+$D200*_c3+'Input spectra'!$Y199))</f>
        <v>0</v>
      </c>
      <c r="EJ200">
        <f>EJ$2*EXP(- EJ$1 * ($B200*_c1+$C200*_c2+$D200*_c3+'Input spectra'!$Y199))</f>
        <v>0</v>
      </c>
      <c r="EK200">
        <f>EK$2*EXP(- EK$1 * ($B200*_c1+$C200*_c2+$D200*_c3+'Input spectra'!$Y199))</f>
        <v>0</v>
      </c>
      <c r="EL200">
        <f>EL$2*EXP(- EL$1 * ($B200*_c1+$C200*_c2+$D200*_c3+'Input spectra'!$Y199))</f>
        <v>0</v>
      </c>
      <c r="EM200">
        <f>EM$2*EXP(- EM$1 * ($B200*_c1+$C200*_c2+$D200*_c3+'Input spectra'!$Y199))</f>
        <v>0</v>
      </c>
      <c r="EN200">
        <f>EN$2*EXP(- EN$1 * ($B200*_c1+$C200*_c2+$D200*_c3+'Input spectra'!$Y199))</f>
        <v>0</v>
      </c>
      <c r="EO200">
        <f>EO$2*EXP(- EO$1 * ($B200*_c1+$C200*_c2+$D200*_c3+'Input spectra'!$Y199))</f>
        <v>0</v>
      </c>
      <c r="EP200">
        <f>EP$2*EXP(- EP$1 * ($B200*_c1+$C200*_c2+$D200*_c3+'Input spectra'!$Y199))</f>
        <v>0</v>
      </c>
      <c r="EQ200">
        <f>EQ$2*EXP(- EQ$1 * ($B200*_c1+$C200*_c2+$D200*_c3+'Input spectra'!$Y199))</f>
        <v>0</v>
      </c>
      <c r="ER200">
        <f>ER$2*EXP(- ER$1 * ($B200*_c1+$C200*_c2+$D200*_c3+'Input spectra'!$Y199))</f>
        <v>0</v>
      </c>
      <c r="ES200">
        <f>ES$2*EXP(- ES$1 * ($B200*_c1+$C200*_c2+$D200*_c3+'Input spectra'!$Y199))</f>
        <v>0</v>
      </c>
      <c r="ET200">
        <f>ET$2*EXP(- ET$1 * ($B200*_c1+$C200*_c2+$D200*_c3+'Input spectra'!$Y199))</f>
        <v>0</v>
      </c>
      <c r="EU200">
        <f>EU$2*EXP(- EU$1 * ($B200*_c1+$C200*_c2+$D200*_c3+'Input spectra'!$Y199))</f>
        <v>0</v>
      </c>
      <c r="EV200">
        <f>EV$2*EXP(- EV$1 * ($B200*_c1+$C200*_c2+$D200*_c3+'Input spectra'!$Y199))</f>
        <v>0</v>
      </c>
      <c r="EW200">
        <f>EW$2*EXP(- EW$1 * ($B200*_c1+$C200*_c2+$D200*_c3+'Input spectra'!$Y199))</f>
        <v>0</v>
      </c>
      <c r="EX200">
        <f>EX$2*EXP(- EX$1 * ($B200*_c1+$C200*_c2+$D200*_c3+'Input spectra'!$Y199))</f>
        <v>0</v>
      </c>
      <c r="EY200">
        <f>EY$2*EXP(- EY$1 * ($B200*_c1+$C200*_c2+$D200*_c3+'Input spectra'!$Y199))</f>
        <v>0</v>
      </c>
      <c r="FA200">
        <f t="shared" si="3"/>
        <v>0.88750379057303208</v>
      </c>
      <c r="FD200">
        <f>(1-EXP(-($B200*_c1+$C200*_c2+$D200*_c3+'Input spectra'!$Y199)*_t))/2</f>
        <v>1.0353324386133511E-2</v>
      </c>
      <c r="FE200">
        <f>LN(1-FD200)/(-($B200*_c1+$C200*_c2+$D200*_c3+'Input spectra'!$Y199))</f>
        <v>0.24869227150638384</v>
      </c>
    </row>
    <row r="201" spans="1:161" x14ac:dyDescent="0.25">
      <c r="A201">
        <v>1270</v>
      </c>
      <c r="B201">
        <f>'Input spectra'!B200</f>
        <v>0</v>
      </c>
      <c r="C201">
        <f>'Input spectra'!D200</f>
        <v>0</v>
      </c>
      <c r="D201">
        <f>'Input spectra'!F200</f>
        <v>0</v>
      </c>
      <c r="E201">
        <f>E$2*EXP(- E$1 * ($B201*_c1+$C201*_c2+$D201*_c3+'Input spectra'!$Y200))</f>
        <v>2.0653927966864227E-2</v>
      </c>
      <c r="F201">
        <f>F$2*EXP(- F$1 * ($B201*_c1+$C201*_c2+$D201*_c3+'Input spectra'!$Y200))</f>
        <v>2.0417997801159809E-2</v>
      </c>
      <c r="G201">
        <f>G$2*EXP(- G$1 * ($B201*_c1+$C201*_c2+$D201*_c3+'Input spectra'!$Y200))</f>
        <v>2.0183676393685995E-2</v>
      </c>
      <c r="H201">
        <f>H$2*EXP(- H$1 * ($B201*_c1+$C201*_c2+$D201*_c3+'Input spectra'!$Y200))</f>
        <v>1.995095442892349E-2</v>
      </c>
      <c r="I201">
        <f>I$2*EXP(- I$1 * ($B201*_c1+$C201*_c2+$D201*_c3+'Input spectra'!$Y200))</f>
        <v>1.971982264107423E-2</v>
      </c>
      <c r="J201">
        <f>J$2*EXP(- J$1 * ($B201*_c1+$C201*_c2+$D201*_c3+'Input spectra'!$Y200))</f>
        <v>1.9490271813808694E-2</v>
      </c>
      <c r="K201">
        <f>K$2*EXP(- K$1 * ($B201*_c1+$C201*_c2+$D201*_c3+'Input spectra'!$Y200))</f>
        <v>1.9262292780014425E-2</v>
      </c>
      <c r="L201">
        <f>L$2*EXP(- L$1 * ($B201*_c1+$C201*_c2+$D201*_c3+'Input spectra'!$Y200))</f>
        <v>1.9035876421545812E-2</v>
      </c>
      <c r="M201">
        <f>M$2*EXP(- M$1 * ($B201*_c1+$C201*_c2+$D201*_c3+'Input spectra'!$Y200))</f>
        <v>1.8811013668975089E-2</v>
      </c>
      <c r="N201">
        <f>N$2*EXP(- N$1 * ($B201*_c1+$C201*_c2+$D201*_c3+'Input spectra'!$Y200))</f>
        <v>1.8587695501344571E-2</v>
      </c>
      <c r="O201">
        <f>O$2*EXP(- O$1 * ($B201*_c1+$C201*_c2+$D201*_c3+'Input spectra'!$Y200))</f>
        <v>1.8365912945920104E-2</v>
      </c>
      <c r="P201">
        <f>P$2*EXP(- P$1 * ($B201*_c1+$C201*_c2+$D201*_c3+'Input spectra'!$Y200))</f>
        <v>1.8145657077945715E-2</v>
      </c>
      <c r="Q201">
        <f>Q$2*EXP(- Q$1 * ($B201*_c1+$C201*_c2+$D201*_c3+'Input spectra'!$Y200))</f>
        <v>1.7926919020399494E-2</v>
      </c>
      <c r="R201">
        <f>R$2*EXP(- R$1 * ($B201*_c1+$C201*_c2+$D201*_c3+'Input spectra'!$Y200))</f>
        <v>1.7709689943750669E-2</v>
      </c>
      <c r="S201">
        <f>S$2*EXP(- S$1 * ($B201*_c1+$C201*_c2+$D201*_c3+'Input spectra'!$Y200))</f>
        <v>1.7493961065717864E-2</v>
      </c>
      <c r="T201">
        <f>T$2*EXP(- T$1 * ($B201*_c1+$C201*_c2+$D201*_c3+'Input spectra'!$Y200))</f>
        <v>1.7279723651028554E-2</v>
      </c>
      <c r="U201">
        <f>U$2*EXP(- U$1 * ($B201*_c1+$C201*_c2+$D201*_c3+'Input spectra'!$Y200))</f>
        <v>1.7066969011179732E-2</v>
      </c>
      <c r="V201">
        <f>V$2*EXP(- V$1 * ($B201*_c1+$C201*_c2+$D201*_c3+'Input spectra'!$Y200))</f>
        <v>1.6855688504199696E-2</v>
      </c>
      <c r="W201">
        <f>W$2*EXP(- W$1 * ($B201*_c1+$C201*_c2+$D201*_c3+'Input spectra'!$Y200))</f>
        <v>1.6645873534411083E-2</v>
      </c>
      <c r="X201">
        <f>X$2*EXP(- X$1 * ($B201*_c1+$C201*_c2+$D201*_c3+'Input spectra'!$Y200))</f>
        <v>1.6437515552194998E-2</v>
      </c>
      <c r="Y201">
        <f>Y$2*EXP(- Y$1 * ($B201*_c1+$C201*_c2+$D201*_c3+'Input spectra'!$Y200))</f>
        <v>1.6230606053756352E-2</v>
      </c>
      <c r="Z201">
        <f>Z$2*EXP(- Z$1 * ($B201*_c1+$C201*_c2+$D201*_c3+'Input spectra'!$Y200))</f>
        <v>1.6025136580890345E-2</v>
      </c>
      <c r="AA201">
        <f>AA$2*EXP(- AA$1 * ($B201*_c1+$C201*_c2+$D201*_c3+'Input spectra'!$Y200))</f>
        <v>1.5821098720750104E-2</v>
      </c>
      <c r="AB201">
        <f>AB$2*EXP(- AB$1 * ($B201*_c1+$C201*_c2+$D201*_c3+'Input spectra'!$Y200))</f>
        <v>1.5618484105615442E-2</v>
      </c>
      <c r="AC201">
        <f>AC$2*EXP(- AC$1 * ($B201*_c1+$C201*_c2+$D201*_c3+'Input spectra'!$Y200))</f>
        <v>1.5417284412662782E-2</v>
      </c>
      <c r="AD201">
        <f>AD$2*EXP(- AD$1 * ($B201*_c1+$C201*_c2+$D201*_c3+'Input spectra'!$Y200))</f>
        <v>1.5217491363736221E-2</v>
      </c>
      <c r="AE201">
        <f>AE$2*EXP(- AE$1 * ($B201*_c1+$C201*_c2+$D201*_c3+'Input spectra'!$Y200))</f>
        <v>1.5019096725119691E-2</v>
      </c>
      <c r="AF201">
        <f>AF$2*EXP(- AF$1 * ($B201*_c1+$C201*_c2+$D201*_c3+'Input spectra'!$Y200))</f>
        <v>1.4822092307310276E-2</v>
      </c>
      <c r="AG201">
        <f>AG$2*EXP(- AG$1 * ($B201*_c1+$C201*_c2+$D201*_c3+'Input spectra'!$Y200))</f>
        <v>1.4626469964792629E-2</v>
      </c>
      <c r="AH201">
        <f>AH$2*EXP(- AH$1 * ($B201*_c1+$C201*_c2+$D201*_c3+'Input spectra'!$Y200))</f>
        <v>1.4432221595814495E-2</v>
      </c>
      <c r="AI201">
        <f>AI$2*EXP(- AI$1 * ($B201*_c1+$C201*_c2+$D201*_c3+'Input spectra'!$Y200))</f>
        <v>1.4239339142163368E-2</v>
      </c>
      <c r="AJ201">
        <f>AJ$2*EXP(- AJ$1 * ($B201*_c1+$C201*_c2+$D201*_c3+'Input spectra'!$Y200))</f>
        <v>1.4047814588944231E-2</v>
      </c>
      <c r="AK201">
        <f>AK$2*EXP(- AK$1 * ($B201*_c1+$C201*_c2+$D201*_c3+'Input spectra'!$Y200))</f>
        <v>1.3857639964358388E-2</v>
      </c>
      <c r="AL201">
        <f>AL$2*EXP(- AL$1 * ($B201*_c1+$C201*_c2+$D201*_c3+'Input spectra'!$Y200))</f>
        <v>1.3668807339483394E-2</v>
      </c>
      <c r="AM201">
        <f>AM$2*EXP(- AM$1 * ($B201*_c1+$C201*_c2+$D201*_c3+'Input spectra'!$Y200))</f>
        <v>1.3481308828054085E-2</v>
      </c>
      <c r="AN201">
        <f>AN$2*EXP(- AN$1 * ($B201*_c1+$C201*_c2+$D201*_c3+'Input spectra'!$Y200))</f>
        <v>1.329513658624466E-2</v>
      </c>
      <c r="AO201">
        <f>AO$2*EXP(- AO$1 * ($B201*_c1+$C201*_c2+$D201*_c3+'Input spectra'!$Y200))</f>
        <v>1.3110282812451864E-2</v>
      </c>
      <c r="AP201">
        <f>AP$2*EXP(- AP$1 * ($B201*_c1+$C201*_c2+$D201*_c3+'Input spectra'!$Y200))</f>
        <v>1.2926739747079226E-2</v>
      </c>
      <c r="AQ201">
        <f>AQ$2*EXP(- AQ$1 * ($B201*_c1+$C201*_c2+$D201*_c3+'Input spectra'!$Y200))</f>
        <v>1.2744499672322378E-2</v>
      </c>
      <c r="AR201">
        <f>AR$2*EXP(- AR$1 * ($B201*_c1+$C201*_c2+$D201*_c3+'Input spectra'!$Y200))</f>
        <v>1.2563554911955406E-2</v>
      </c>
      <c r="AS201">
        <f>AS$2*EXP(- AS$1 * ($B201*_c1+$C201*_c2+$D201*_c3+'Input spectra'!$Y200))</f>
        <v>1.2383897831118294E-2</v>
      </c>
      <c r="AT201">
        <f>AT$2*EXP(- AT$1 * ($B201*_c1+$C201*_c2+$D201*_c3+'Input spectra'!$Y200))</f>
        <v>1.2205520836105389E-2</v>
      </c>
      <c r="AU201">
        <f>AU$2*EXP(- AU$1 * ($B201*_c1+$C201*_c2+$D201*_c3+'Input spectra'!$Y200))</f>
        <v>1.2028416374154903E-2</v>
      </c>
      <c r="AV201">
        <f>AV$2*EXP(- AV$1 * ($B201*_c1+$C201*_c2+$D201*_c3+'Input spectra'!$Y200))</f>
        <v>1.1852576933239514E-2</v>
      </c>
      <c r="AW201">
        <f>AW$2*EXP(- AW$1 * ($B201*_c1+$C201*_c2+$D201*_c3+'Input spectra'!$Y200))</f>
        <v>1.1677995041857911E-2</v>
      </c>
      <c r="AX201">
        <f>AX$2*EXP(- AX$1 * ($B201*_c1+$C201*_c2+$D201*_c3+'Input spectra'!$Y200))</f>
        <v>1.150466326882746E-2</v>
      </c>
      <c r="AY201">
        <f>AY$2*EXP(- AY$1 * ($B201*_c1+$C201*_c2+$D201*_c3+'Input spectra'!$Y200))</f>
        <v>1.0229876547610119E-2</v>
      </c>
      <c r="AZ201">
        <f>AZ$2*EXP(- AZ$1 * ($B201*_c1+$C201*_c2+$D201*_c3+'Input spectra'!$Y200))</f>
        <v>8.7437364815400511E-3</v>
      </c>
      <c r="BA201">
        <f>BA$2*EXP(- BA$1 * ($B201*_c1+$C201*_c2+$D201*_c3+'Input spectra'!$Y200))</f>
        <v>7.8733359549008949E-3</v>
      </c>
      <c r="BB201">
        <f>BB$2*EXP(- BB$1 * ($B201*_c1+$C201*_c2+$D201*_c3+'Input spectra'!$Y200))</f>
        <v>7.2142683585645828E-3</v>
      </c>
      <c r="BC201">
        <f>BC$2*EXP(- BC$1 * ($B201*_c1+$C201*_c2+$D201*_c3+'Input spectra'!$Y200))</f>
        <v>6.6758541021424405E-3</v>
      </c>
      <c r="BD201">
        <f>BD$2*EXP(- BD$1 * ($B201*_c1+$C201*_c2+$D201*_c3+'Input spectra'!$Y200))</f>
        <v>6.2188038610968182E-3</v>
      </c>
      <c r="BE201">
        <f>BE$2*EXP(- BE$1 * ($B201*_c1+$C201*_c2+$D201*_c3+'Input spectra'!$Y200))</f>
        <v>5.8215983371676583E-3</v>
      </c>
      <c r="BF201">
        <f>BF$2*EXP(- BF$1 * ($B201*_c1+$C201*_c2+$D201*_c3+'Input spectra'!$Y200))</f>
        <v>5.4708276058413035E-3</v>
      </c>
      <c r="BG201">
        <f>BG$2*EXP(- BG$1 * ($B201*_c1+$C201*_c2+$D201*_c3+'Input spectra'!$Y200))</f>
        <v>5.1574152537593098E-3</v>
      </c>
      <c r="BH201">
        <f>BH$2*EXP(- BH$1 * ($B201*_c1+$C201*_c2+$D201*_c3+'Input spectra'!$Y200))</f>
        <v>4.8748541178856601E-3</v>
      </c>
      <c r="BI201">
        <f>BI$2*EXP(- BI$1 * ($B201*_c1+$C201*_c2+$D201*_c3+'Input spectra'!$Y200))</f>
        <v>4.6182773631584153E-3</v>
      </c>
      <c r="BJ201">
        <f>BJ$2*EXP(- BJ$1 * ($B201*_c1+$C201*_c2+$D201*_c3+'Input spectra'!$Y200))</f>
        <v>4.3839252661323934E-3</v>
      </c>
      <c r="BK201">
        <f>BK$2*EXP(- BK$1 * ($B201*_c1+$C201*_c2+$D201*_c3+'Input spectra'!$Y200))</f>
        <v>4.1688183655357227E-3</v>
      </c>
      <c r="BL201">
        <f>BL$2*EXP(- BL$1 * ($B201*_c1+$C201*_c2+$D201*_c3+'Input spectra'!$Y200))</f>
        <v>3.9705464720337959E-3</v>
      </c>
      <c r="BM201">
        <f>BM$2*EXP(- BM$1 * ($B201*_c1+$C201*_c2+$D201*_c3+'Input spectra'!$Y200))</f>
        <v>3.7871266458739863E-3</v>
      </c>
      <c r="BN201">
        <f>BN$2*EXP(- BN$1 * ($B201*_c1+$C201*_c2+$D201*_c3+'Input spectra'!$Y200))</f>
        <v>3.616904235448702E-3</v>
      </c>
      <c r="BO201">
        <f>BO$2*EXP(- BO$1 * ($B201*_c1+$C201*_c2+$D201*_c3+'Input spectra'!$Y200))</f>
        <v>3.4584818896298661E-3</v>
      </c>
      <c r="BP201">
        <f>BP$2*EXP(- BP$1 * ($B201*_c1+$C201*_c2+$D201*_c3+'Input spectra'!$Y200))</f>
        <v>3.3106673625767232E-3</v>
      </c>
      <c r="BQ201">
        <f>BQ$2*EXP(- BQ$1 * ($B201*_c1+$C201*_c2+$D201*_c3+'Input spectra'!$Y200))</f>
        <v>3.1724343110804631E-3</v>
      </c>
      <c r="BR201">
        <f>BR$2*EXP(- BR$1 * ($B201*_c1+$C201*_c2+$D201*_c3+'Input spectra'!$Y200))</f>
        <v>3.0428923009035297E-3</v>
      </c>
      <c r="BS201">
        <f>BS$2*EXP(- BS$1 * ($B201*_c1+$C201*_c2+$D201*_c3+'Input spectra'!$Y200))</f>
        <v>2.9212634839825961E-3</v>
      </c>
      <c r="BT201">
        <f>BT$2*EXP(- BT$1 * ($B201*_c1+$C201*_c2+$D201*_c3+'Input spectra'!$Y200))</f>
        <v>2.8068642015195095E-3</v>
      </c>
      <c r="BU201">
        <f>BU$2*EXP(- BU$1 * ($B201*_c1+$C201*_c2+$D201*_c3+'Input spectra'!$Y200))</f>
        <v>2.6990902869308718E-3</v>
      </c>
      <c r="BV201">
        <f>BV$2*EXP(- BV$1 * ($B201*_c1+$C201*_c2+$D201*_c3+'Input spectra'!$Y200))</f>
        <v>2.597405190394943E-3</v>
      </c>
      <c r="BW201">
        <f>BW$2*EXP(- BW$1 * ($B201*_c1+$C201*_c2+$D201*_c3+'Input spectra'!$Y200))</f>
        <v>2.5013302848321769E-3</v>
      </c>
      <c r="BX201">
        <f>BX$2*EXP(- BX$1 * ($B201*_c1+$C201*_c2+$D201*_c3+'Input spectra'!$Y200))</f>
        <v>2.4104368793374637E-3</v>
      </c>
      <c r="BY201">
        <f>BY$2*EXP(- BY$1 * ($B201*_c1+$C201*_c2+$D201*_c3+'Input spectra'!$Y200))</f>
        <v>2.324339584107184E-3</v>
      </c>
      <c r="BZ201">
        <f>BZ$2*EXP(- BZ$1 * ($B201*_c1+$C201*_c2+$D201*_c3+'Input spectra'!$Y200))</f>
        <v>2.2426907560640272E-3</v>
      </c>
      <c r="CA201">
        <f>CA$2*EXP(- CA$1 * ($B201*_c1+$C201*_c2+$D201*_c3+'Input spectra'!$Y200))</f>
        <v>2.1651758167225903E-3</v>
      </c>
      <c r="CB201">
        <f>CB$2*EXP(- CB$1 * ($B201*_c1+$C201*_c2+$D201*_c3+'Input spectra'!$Y200))</f>
        <v>2.0915092800814082E-3</v>
      </c>
      <c r="CC201">
        <f>CC$2*EXP(- CC$1 * ($B201*_c1+$C201*_c2+$D201*_c3+'Input spectra'!$Y200))</f>
        <v>2.0214313630486391E-3</v>
      </c>
      <c r="CD201">
        <f>CD$2*EXP(- CD$1 * ($B201*_c1+$C201*_c2+$D201*_c3+'Input spectra'!$Y200))</f>
        <v>1.9547050772735601E-3</v>
      </c>
      <c r="CE201">
        <f>CE$2*EXP(- CE$1 * ($B201*_c1+$C201*_c2+$D201*_c3+'Input spectra'!$Y200))</f>
        <v>1.8911137214843272E-3</v>
      </c>
      <c r="CF201">
        <f>CF$2*EXP(- CF$1 * ($B201*_c1+$C201*_c2+$D201*_c3+'Input spectra'!$Y200))</f>
        <v>1.8304587091025057E-3</v>
      </c>
      <c r="CG201">
        <f>CG$2*EXP(- CG$1 * ($B201*_c1+$C201*_c2+$D201*_c3+'Input spectra'!$Y200))</f>
        <v>1.7725576781529191E-3</v>
      </c>
      <c r="CH201">
        <f>CH$2*EXP(- CH$1 * ($B201*_c1+$C201*_c2+$D201*_c3+'Input spectra'!$Y200))</f>
        <v>1.7172428401408359E-3</v>
      </c>
      <c r="CI201">
        <f>CI$2*EXP(- CI$1 * ($B201*_c1+$C201*_c2+$D201*_c3+'Input spectra'!$Y200))</f>
        <v>1.6643595322365422E-3</v>
      </c>
      <c r="CJ201">
        <f>CJ$2*EXP(- CJ$1 * ($B201*_c1+$C201*_c2+$D201*_c3+'Input spectra'!$Y200))</f>
        <v>1.6137649432427577E-3</v>
      </c>
      <c r="CK201">
        <f>CK$2*EXP(- CK$1 * ($B201*_c1+$C201*_c2+$D201*_c3+'Input spectra'!$Y200))</f>
        <v>1.5653269887631936E-3</v>
      </c>
      <c r="CL201">
        <f>CL$2*EXP(- CL$1 * ($B201*_c1+$C201*_c2+$D201*_c3+'Input spectra'!$Y200))</f>
        <v>1.5189233149981855E-3</v>
      </c>
      <c r="CM201">
        <f>CM$2*EXP(- CM$1 * ($B201*_c1+$C201*_c2+$D201*_c3+'Input spectra'!$Y200))</f>
        <v>1.4744404138624396E-3</v>
      </c>
      <c r="CN201">
        <f>CN$2*EXP(- CN$1 * ($B201*_c1+$C201*_c2+$D201*_c3+'Input spectra'!$Y200))</f>
        <v>1.4317728348017481E-3</v>
      </c>
      <c r="CO201">
        <f>CO$2*EXP(- CO$1 * ($B201*_c1+$C201*_c2+$D201*_c3+'Input spectra'!$Y200))</f>
        <v>1.3908224808974656E-3</v>
      </c>
      <c r="CP201">
        <f>CP$2*EXP(- CP$1 * ($B201*_c1+$C201*_c2+$D201*_c3+'Input spectra'!$Y200))</f>
        <v>1.351497978681113E-3</v>
      </c>
      <c r="CQ201">
        <f>CQ$2*EXP(- CQ$1 * ($B201*_c1+$C201*_c2+$D201*_c3+'Input spectra'!$Y200))</f>
        <v>1.313714112608795E-3</v>
      </c>
      <c r="CR201">
        <f>CR$2*EXP(- CR$1 * ($B201*_c1+$C201*_c2+$D201*_c3+'Input spectra'!$Y200))</f>
        <v>1.2773913164230936E-3</v>
      </c>
      <c r="CS201">
        <f>CS$2*EXP(- CS$1 * ($B201*_c1+$C201*_c2+$D201*_c3+'Input spectra'!$Y200))</f>
        <v>8.2264352020312761E-4</v>
      </c>
      <c r="CT201">
        <f>CT$2*EXP(- CT$1 * ($B201*_c1+$C201*_c2+$D201*_c3+'Input spectra'!$Y200))</f>
        <v>5.3445749438128288E-4</v>
      </c>
      <c r="CU201">
        <f>CU$2*EXP(- CU$1 * ($B201*_c1+$C201*_c2+$D201*_c3+'Input spectra'!$Y200))</f>
        <v>3.7022777255323611E-4</v>
      </c>
      <c r="CV201">
        <f>CV$2*EXP(- CV$1 * ($B201*_c1+$C201*_c2+$D201*_c3+'Input spectra'!$Y200))</f>
        <v>2.5761862490055398E-4</v>
      </c>
      <c r="CW201">
        <f>CW$2*EXP(- CW$1 * ($B201*_c1+$C201*_c2+$D201*_c3+'Input spectra'!$Y200))</f>
        <v>1.7594905881204107E-4</v>
      </c>
      <c r="CX201">
        <f>CX$2*EXP(- CX$1 * ($B201*_c1+$C201*_c2+$D201*_c3+'Input spectra'!$Y200))</f>
        <v>1.1568996549247924E-4</v>
      </c>
      <c r="CY201">
        <f>CY$2*EXP(- CY$1 * ($B201*_c1+$C201*_c2+$D201*_c3+'Input spectra'!$Y200))</f>
        <v>7.1464821023359127E-5</v>
      </c>
      <c r="CZ201">
        <f>CZ$2*EXP(- CZ$1 * ($B201*_c1+$C201*_c2+$D201*_c3+'Input spectra'!$Y200))</f>
        <v>3.9861611581334956E-5</v>
      </c>
      <c r="DA201">
        <f>DA$2*EXP(- DA$1 * ($B201*_c1+$C201*_c2+$D201*_c3+'Input spectra'!$Y200))</f>
        <v>1.853997916748797E-5</v>
      </c>
      <c r="DB201">
        <f>DB$2*EXP(- DB$1 * ($B201*_c1+$C201*_c2+$D201*_c3+'Input spectra'!$Y200))</f>
        <v>5.803138313345176E-6</v>
      </c>
      <c r="DC201">
        <f>DC$2*EXP(- DC$1 * ($B201*_c1+$C201*_c2+$D201*_c3+'Input spectra'!$Y200))</f>
        <v>3.6871750990569935E-7</v>
      </c>
      <c r="DD201">
        <f>DD$2*EXP(- DD$1 * ($B201*_c1+$C201*_c2+$D201*_c3+'Input spectra'!$Y200))</f>
        <v>0</v>
      </c>
      <c r="DE201">
        <f>DE$2*EXP(- DE$1 * ($B201*_c1+$C201*_c2+$D201*_c3+'Input spectra'!$Y200))</f>
        <v>0</v>
      </c>
      <c r="DF201">
        <f>DF$2*EXP(- DF$1 * ($B201*_c1+$C201*_c2+$D201*_c3+'Input spectra'!$Y200))</f>
        <v>0</v>
      </c>
      <c r="DG201">
        <f>DG$2*EXP(- DG$1 * ($B201*_c1+$C201*_c2+$D201*_c3+'Input spectra'!$Y200))</f>
        <v>0</v>
      </c>
      <c r="DH201">
        <f>DH$2*EXP(- DH$1 * ($B201*_c1+$C201*_c2+$D201*_c3+'Input spectra'!$Y200))</f>
        <v>0</v>
      </c>
      <c r="DI201">
        <f>DI$2*EXP(- DI$1 * ($B201*_c1+$C201*_c2+$D201*_c3+'Input spectra'!$Y200))</f>
        <v>0</v>
      </c>
      <c r="DJ201">
        <f>DJ$2*EXP(- DJ$1 * ($B201*_c1+$C201*_c2+$D201*_c3+'Input spectra'!$Y200))</f>
        <v>0</v>
      </c>
      <c r="DK201">
        <f>DK$2*EXP(- DK$1 * ($B201*_c1+$C201*_c2+$D201*_c3+'Input spectra'!$Y200))</f>
        <v>0</v>
      </c>
      <c r="DL201">
        <f>DL$2*EXP(- DL$1 * ($B201*_c1+$C201*_c2+$D201*_c3+'Input spectra'!$Y200))</f>
        <v>0</v>
      </c>
      <c r="DM201">
        <f>DM$2*EXP(- DM$1 * ($B201*_c1+$C201*_c2+$D201*_c3+'Input spectra'!$Y200))</f>
        <v>0</v>
      </c>
      <c r="DN201">
        <f>DN$2*EXP(- DN$1 * ($B201*_c1+$C201*_c2+$D201*_c3+'Input spectra'!$Y200))</f>
        <v>0</v>
      </c>
      <c r="DO201">
        <f>DO$2*EXP(- DO$1 * ($B201*_c1+$C201*_c2+$D201*_c3+'Input spectra'!$Y200))</f>
        <v>0</v>
      </c>
      <c r="DP201">
        <f>DP$2*EXP(- DP$1 * ($B201*_c1+$C201*_c2+$D201*_c3+'Input spectra'!$Y200))</f>
        <v>0</v>
      </c>
      <c r="DQ201">
        <f>DQ$2*EXP(- DQ$1 * ($B201*_c1+$C201*_c2+$D201*_c3+'Input spectra'!$Y200))</f>
        <v>0</v>
      </c>
      <c r="DR201">
        <f>DR$2*EXP(- DR$1 * ($B201*_c1+$C201*_c2+$D201*_c3+'Input spectra'!$Y200))</f>
        <v>0</v>
      </c>
      <c r="DS201">
        <f>DS$2*EXP(- DS$1 * ($B201*_c1+$C201*_c2+$D201*_c3+'Input spectra'!$Y200))</f>
        <v>0</v>
      </c>
      <c r="DT201">
        <f>DT$2*EXP(- DT$1 * ($B201*_c1+$C201*_c2+$D201*_c3+'Input spectra'!$Y200))</f>
        <v>0</v>
      </c>
      <c r="DU201">
        <f>DU$2*EXP(- DU$1 * ($B201*_c1+$C201*_c2+$D201*_c3+'Input spectra'!$Y200))</f>
        <v>0</v>
      </c>
      <c r="DV201">
        <f>DV$2*EXP(- DV$1 * ($B201*_c1+$C201*_c2+$D201*_c3+'Input spectra'!$Y200))</f>
        <v>0</v>
      </c>
      <c r="DW201">
        <f>DW$2*EXP(- DW$1 * ($B201*_c1+$C201*_c2+$D201*_c3+'Input spectra'!$Y200))</f>
        <v>0</v>
      </c>
      <c r="DX201">
        <f>DX$2*EXP(- DX$1 * ($B201*_c1+$C201*_c2+$D201*_c3+'Input spectra'!$Y200))</f>
        <v>0</v>
      </c>
      <c r="DY201">
        <f>DY$2*EXP(- DY$1 * ($B201*_c1+$C201*_c2+$D201*_c3+'Input spectra'!$Y200))</f>
        <v>0</v>
      </c>
      <c r="DZ201">
        <f>DZ$2*EXP(- DZ$1 * ($B201*_c1+$C201*_c2+$D201*_c3+'Input spectra'!$Y200))</f>
        <v>0</v>
      </c>
      <c r="EA201">
        <f>EA$2*EXP(- EA$1 * ($B201*_c1+$C201*_c2+$D201*_c3+'Input spectra'!$Y200))</f>
        <v>0</v>
      </c>
      <c r="EB201">
        <f>EB$2*EXP(- EB$1 * ($B201*_c1+$C201*_c2+$D201*_c3+'Input spectra'!$Y200))</f>
        <v>0</v>
      </c>
      <c r="EC201">
        <f>EC$2*EXP(- EC$1 * ($B201*_c1+$C201*_c2+$D201*_c3+'Input spectra'!$Y200))</f>
        <v>0</v>
      </c>
      <c r="ED201">
        <f>ED$2*EXP(- ED$1 * ($B201*_c1+$C201*_c2+$D201*_c3+'Input spectra'!$Y200))</f>
        <v>0</v>
      </c>
      <c r="EE201">
        <f>EE$2*EXP(- EE$1 * ($B201*_c1+$C201*_c2+$D201*_c3+'Input spectra'!$Y200))</f>
        <v>0</v>
      </c>
      <c r="EF201">
        <f>EF$2*EXP(- EF$1 * ($B201*_c1+$C201*_c2+$D201*_c3+'Input spectra'!$Y200))</f>
        <v>0</v>
      </c>
      <c r="EG201">
        <f>EG$2*EXP(- EG$1 * ($B201*_c1+$C201*_c2+$D201*_c3+'Input spectra'!$Y200))</f>
        <v>0</v>
      </c>
      <c r="EH201">
        <f>EH$2*EXP(- EH$1 * ($B201*_c1+$C201*_c2+$D201*_c3+'Input spectra'!$Y200))</f>
        <v>0</v>
      </c>
      <c r="EI201">
        <f>EI$2*EXP(- EI$1 * ($B201*_c1+$C201*_c2+$D201*_c3+'Input spectra'!$Y200))</f>
        <v>0</v>
      </c>
      <c r="EJ201">
        <f>EJ$2*EXP(- EJ$1 * ($B201*_c1+$C201*_c2+$D201*_c3+'Input spectra'!$Y200))</f>
        <v>0</v>
      </c>
      <c r="EK201">
        <f>EK$2*EXP(- EK$1 * ($B201*_c1+$C201*_c2+$D201*_c3+'Input spectra'!$Y200))</f>
        <v>0</v>
      </c>
      <c r="EL201">
        <f>EL$2*EXP(- EL$1 * ($B201*_c1+$C201*_c2+$D201*_c3+'Input spectra'!$Y200))</f>
        <v>0</v>
      </c>
      <c r="EM201">
        <f>EM$2*EXP(- EM$1 * ($B201*_c1+$C201*_c2+$D201*_c3+'Input spectra'!$Y200))</f>
        <v>0</v>
      </c>
      <c r="EN201">
        <f>EN$2*EXP(- EN$1 * ($B201*_c1+$C201*_c2+$D201*_c3+'Input spectra'!$Y200))</f>
        <v>0</v>
      </c>
      <c r="EO201">
        <f>EO$2*EXP(- EO$1 * ($B201*_c1+$C201*_c2+$D201*_c3+'Input spectra'!$Y200))</f>
        <v>0</v>
      </c>
      <c r="EP201">
        <f>EP$2*EXP(- EP$1 * ($B201*_c1+$C201*_c2+$D201*_c3+'Input spectra'!$Y200))</f>
        <v>0</v>
      </c>
      <c r="EQ201">
        <f>EQ$2*EXP(- EQ$1 * ($B201*_c1+$C201*_c2+$D201*_c3+'Input spectra'!$Y200))</f>
        <v>0</v>
      </c>
      <c r="ER201">
        <f>ER$2*EXP(- ER$1 * ($B201*_c1+$C201*_c2+$D201*_c3+'Input spectra'!$Y200))</f>
        <v>0</v>
      </c>
      <c r="ES201">
        <f>ES$2*EXP(- ES$1 * ($B201*_c1+$C201*_c2+$D201*_c3+'Input spectra'!$Y200))</f>
        <v>0</v>
      </c>
      <c r="ET201">
        <f>ET$2*EXP(- ET$1 * ($B201*_c1+$C201*_c2+$D201*_c3+'Input spectra'!$Y200))</f>
        <v>0</v>
      </c>
      <c r="EU201">
        <f>EU$2*EXP(- EU$1 * ($B201*_c1+$C201*_c2+$D201*_c3+'Input spectra'!$Y200))</f>
        <v>0</v>
      </c>
      <c r="EV201">
        <f>EV$2*EXP(- EV$1 * ($B201*_c1+$C201*_c2+$D201*_c3+'Input spectra'!$Y200))</f>
        <v>0</v>
      </c>
      <c r="EW201">
        <f>EW$2*EXP(- EW$1 * ($B201*_c1+$C201*_c2+$D201*_c3+'Input spectra'!$Y200))</f>
        <v>0</v>
      </c>
      <c r="EX201">
        <f>EX$2*EXP(- EX$1 * ($B201*_c1+$C201*_c2+$D201*_c3+'Input spectra'!$Y200))</f>
        <v>0</v>
      </c>
      <c r="EY201">
        <f>EY$2*EXP(- EY$1 * ($B201*_c1+$C201*_c2+$D201*_c3+'Input spectra'!$Y200))</f>
        <v>0</v>
      </c>
      <c r="FA201">
        <f t="shared" si="3"/>
        <v>0.88763251403946442</v>
      </c>
      <c r="FD201">
        <f>(1-EXP(-($B201*_c1+$C201*_c2+$D201*_c3+'Input spectra'!$Y200)*_t))/2</f>
        <v>1.0340466747057686E-2</v>
      </c>
      <c r="FE201">
        <f>LN(1-FD201)/(-($B201*_c1+$C201*_c2+$D201*_c3+'Input spectra'!$Y200))</f>
        <v>0.24869391258353227</v>
      </c>
    </row>
    <row r="202" spans="1:161" x14ac:dyDescent="0.25">
      <c r="A202">
        <v>1275</v>
      </c>
      <c r="B202">
        <f>'Input spectra'!B201</f>
        <v>0</v>
      </c>
      <c r="C202">
        <f>'Input spectra'!D201</f>
        <v>0</v>
      </c>
      <c r="D202">
        <f>'Input spectra'!F201</f>
        <v>0</v>
      </c>
      <c r="E202">
        <f>E$2*EXP(- E$1 * ($B202*_c1+$C202*_c2+$D202*_c3+'Input spectra'!$Y201))</f>
        <v>2.0653927966864227E-2</v>
      </c>
      <c r="F202">
        <f>F$2*EXP(- F$1 * ($B202*_c1+$C202*_c2+$D202*_c3+'Input spectra'!$Y201))</f>
        <v>2.0418105031332918E-2</v>
      </c>
      <c r="G202">
        <f>G$2*EXP(- G$1 * ($B202*_c1+$C202*_c2+$D202*_c3+'Input spectra'!$Y201))</f>
        <v>2.0183888393395067E-2</v>
      </c>
      <c r="H202">
        <f>H$2*EXP(- H$1 * ($B202*_c1+$C202*_c2+$D202*_c3+'Input spectra'!$Y201))</f>
        <v>1.9951268762711735E-2</v>
      </c>
      <c r="I202">
        <f>I$2*EXP(- I$1 * ($B202*_c1+$C202*_c2+$D202*_c3+'Input spectra'!$Y201))</f>
        <v>1.9720236898470831E-2</v>
      </c>
      <c r="J202">
        <f>J$2*EXP(- J$1 * ($B202*_c1+$C202*_c2+$D202*_c3+'Input spectra'!$Y201))</f>
        <v>1.9490783609135715E-2</v>
      </c>
      <c r="K202">
        <f>K$2*EXP(- K$1 * ($B202*_c1+$C202*_c2+$D202*_c3+'Input spectra'!$Y201))</f>
        <v>1.9262899752195028E-2</v>
      </c>
      <c r="L202">
        <f>L$2*EXP(- L$1 * ($B202*_c1+$C202*_c2+$D202*_c3+'Input spectra'!$Y201))</f>
        <v>1.9036576233913714E-2</v>
      </c>
      <c r="M202">
        <f>M$2*EXP(- M$1 * ($B202*_c1+$C202*_c2+$D202*_c3+'Input spectra'!$Y201))</f>
        <v>1.8811804009085338E-2</v>
      </c>
      <c r="N202">
        <f>N$2*EXP(- N$1 * ($B202*_c1+$C202*_c2+$D202*_c3+'Input spectra'!$Y201))</f>
        <v>1.8588574080785555E-2</v>
      </c>
      <c r="O202">
        <f>O$2*EXP(- O$1 * ($B202*_c1+$C202*_c2+$D202*_c3+'Input spectra'!$Y201))</f>
        <v>1.8366877500126839E-2</v>
      </c>
      <c r="P202">
        <f>P$2*EXP(- P$1 * ($B202*_c1+$C202*_c2+$D202*_c3+'Input spectra'!$Y201))</f>
        <v>1.8146705366014357E-2</v>
      </c>
      <c r="Q202">
        <f>Q$2*EXP(- Q$1 * ($B202*_c1+$C202*_c2+$D202*_c3+'Input spectra'!$Y201))</f>
        <v>1.7928048824903123E-2</v>
      </c>
      <c r="R202">
        <f>R$2*EXP(- R$1 * ($B202*_c1+$C202*_c2+$D202*_c3+'Input spectra'!$Y201))</f>
        <v>1.7710899070556285E-2</v>
      </c>
      <c r="S202">
        <f>S$2*EXP(- S$1 * ($B202*_c1+$C202*_c2+$D202*_c3+'Input spectra'!$Y201))</f>
        <v>1.7495247343804615E-2</v>
      </c>
      <c r="T202">
        <f>T$2*EXP(- T$1 * ($B202*_c1+$C202*_c2+$D202*_c3+'Input spectra'!$Y201))</f>
        <v>1.7281084932307195E-2</v>
      </c>
      <c r="U202">
        <f>U$2*EXP(- U$1 * ($B202*_c1+$C202*_c2+$D202*_c3+'Input spectra'!$Y201))</f>
        <v>1.706840317031328E-2</v>
      </c>
      <c r="V202">
        <f>V$2*EXP(- V$1 * ($B202*_c1+$C202*_c2+$D202*_c3+'Input spectra'!$Y201))</f>
        <v>1.6857193438425302E-2</v>
      </c>
      <c r="W202">
        <f>W$2*EXP(- W$1 * ($B202*_c1+$C202*_c2+$D202*_c3+'Input spectra'!$Y201))</f>
        <v>1.6647447163363083E-2</v>
      </c>
      <c r="X202">
        <f>X$2*EXP(- X$1 * ($B202*_c1+$C202*_c2+$D202*_c3+'Input spectra'!$Y201))</f>
        <v>1.6439155817729183E-2</v>
      </c>
      <c r="Y202">
        <f>Y$2*EXP(- Y$1 * ($B202*_c1+$C202*_c2+$D202*_c3+'Input spectra'!$Y201))</f>
        <v>1.6232310919775398E-2</v>
      </c>
      <c r="Z202">
        <f>Z$2*EXP(- Z$1 * ($B202*_c1+$C202*_c2+$D202*_c3+'Input spectra'!$Y201))</f>
        <v>1.6026904033170423E-2</v>
      </c>
      <c r="AA202">
        <f>AA$2*EXP(- AA$1 * ($B202*_c1+$C202*_c2+$D202*_c3+'Input spectra'!$Y201))</f>
        <v>1.5822926766768657E-2</v>
      </c>
      <c r="AB202">
        <f>AB$2*EXP(- AB$1 * ($B202*_c1+$C202*_c2+$D202*_c3+'Input spectra'!$Y201))</f>
        <v>1.5620370774380126E-2</v>
      </c>
      <c r="AC202">
        <f>AC$2*EXP(- AC$1 * ($B202*_c1+$C202*_c2+$D202*_c3+'Input spectra'!$Y201))</f>
        <v>1.5419227754541569E-2</v>
      </c>
      <c r="AD202">
        <f>AD$2*EXP(- AD$1 * ($B202*_c1+$C202*_c2+$D202*_c3+'Input spectra'!$Y201))</f>
        <v>1.5219489450288629E-2</v>
      </c>
      <c r="AE202">
        <f>AE$2*EXP(- AE$1 * ($B202*_c1+$C202*_c2+$D202*_c3+'Input spectra'!$Y201))</f>
        <v>1.5021147648929169E-2</v>
      </c>
      <c r="AF202">
        <f>AF$2*EXP(- AF$1 * ($B202*_c1+$C202*_c2+$D202*_c3+'Input spectra'!$Y201))</f>
        <v>1.4824194181817718E-2</v>
      </c>
      <c r="AG202">
        <f>AG$2*EXP(- AG$1 * ($B202*_c1+$C202*_c2+$D202*_c3+'Input spectra'!$Y201))</f>
        <v>1.462862092413101E-2</v>
      </c>
      <c r="AH202">
        <f>AH$2*EXP(- AH$1 * ($B202*_c1+$C202*_c2+$D202*_c3+'Input spectra'!$Y201))</f>
        <v>1.4434419794644632E-2</v>
      </c>
      <c r="AI202">
        <f>AI$2*EXP(- AI$1 * ($B202*_c1+$C202*_c2+$D202*_c3+'Input spectra'!$Y201))</f>
        <v>1.4241582755510789E-2</v>
      </c>
      <c r="AJ202">
        <f>AJ$2*EXP(- AJ$1 * ($B202*_c1+$C202*_c2+$D202*_c3+'Input spectra'!$Y201))</f>
        <v>1.4050101812037146E-2</v>
      </c>
      <c r="AK202">
        <f>AK$2*EXP(- AK$1 * ($B202*_c1+$C202*_c2+$D202*_c3+'Input spectra'!$Y201))</f>
        <v>1.3859969012466769E-2</v>
      </c>
      <c r="AL202">
        <f>AL$2*EXP(- AL$1 * ($B202*_c1+$C202*_c2+$D202*_c3+'Input spectra'!$Y201))</f>
        <v>1.367117644775913E-2</v>
      </c>
      <c r="AM202">
        <f>AM$2*EXP(- AM$1 * ($B202*_c1+$C202*_c2+$D202*_c3+'Input spectra'!$Y201))</f>
        <v>1.3483716251372237E-2</v>
      </c>
      <c r="AN202">
        <f>AN$2*EXP(- AN$1 * ($B202*_c1+$C202*_c2+$D202*_c3+'Input spectra'!$Y201))</f>
        <v>1.3297580599045792E-2</v>
      </c>
      <c r="AO202">
        <f>AO$2*EXP(- AO$1 * ($B202*_c1+$C202*_c2+$D202*_c3+'Input spectra'!$Y201))</f>
        <v>1.3112761708585432E-2</v>
      </c>
      <c r="AP202">
        <f>AP$2*EXP(- AP$1 * ($B202*_c1+$C202*_c2+$D202*_c3+'Input spectra'!$Y201))</f>
        <v>1.292925183964805E-2</v>
      </c>
      <c r="AQ202">
        <f>AQ$2*EXP(- AQ$1 * ($B202*_c1+$C202*_c2+$D202*_c3+'Input spectra'!$Y201))</f>
        <v>1.274704329352816E-2</v>
      </c>
      <c r="AR202">
        <f>AR$2*EXP(- AR$1 * ($B202*_c1+$C202*_c2+$D202*_c3+'Input spectra'!$Y201))</f>
        <v>1.2566128412945304E-2</v>
      </c>
      <c r="AS202">
        <f>AS$2*EXP(- AS$1 * ($B202*_c1+$C202*_c2+$D202*_c3+'Input spectra'!$Y201))</f>
        <v>1.2386499581832536E-2</v>
      </c>
      <c r="AT202">
        <f>AT$2*EXP(- AT$1 * ($B202*_c1+$C202*_c2+$D202*_c3+'Input spectra'!$Y201))</f>
        <v>1.2208149225125942E-2</v>
      </c>
      <c r="AU202">
        <f>AU$2*EXP(- AU$1 * ($B202*_c1+$C202*_c2+$D202*_c3+'Input spectra'!$Y201))</f>
        <v>1.2031069808555154E-2</v>
      </c>
      <c r="AV202">
        <f>AV$2*EXP(- AV$1 * ($B202*_c1+$C202*_c2+$D202*_c3+'Input spectra'!$Y201))</f>
        <v>1.1855253838434986E-2</v>
      </c>
      <c r="AW202">
        <f>AW$2*EXP(- AW$1 * ($B202*_c1+$C202*_c2+$D202*_c3+'Input spectra'!$Y201))</f>
        <v>1.1680693861458006E-2</v>
      </c>
      <c r="AX202">
        <f>AX$2*EXP(- AX$1 * ($B202*_c1+$C202*_c2+$D202*_c3+'Input spectra'!$Y201))</f>
        <v>1.1507382464488193E-2</v>
      </c>
      <c r="AY202">
        <f>AY$2*EXP(- AY$1 * ($B202*_c1+$C202*_c2+$D202*_c3+'Input spectra'!$Y201))</f>
        <v>1.0232348177268241E-2</v>
      </c>
      <c r="AZ202">
        <f>AZ$2*EXP(- AZ$1 * ($B202*_c1+$C202*_c2+$D202*_c3+'Input spectra'!$Y201))</f>
        <v>8.7458949774605523E-3</v>
      </c>
      <c r="BA202">
        <f>BA$2*EXP(- BA$1 * ($B202*_c1+$C202*_c2+$D202*_c3+'Input spectra'!$Y201))</f>
        <v>7.8753209410233841E-3</v>
      </c>
      <c r="BB202">
        <f>BB$2*EXP(- BB$1 * ($B202*_c1+$C202*_c2+$D202*_c3+'Input spectra'!$Y201))</f>
        <v>7.2161250809269712E-3</v>
      </c>
      <c r="BC202">
        <f>BC$2*EXP(- BC$1 * ($B202*_c1+$C202*_c2+$D202*_c3+'Input spectra'!$Y201))</f>
        <v>6.6776073227886859E-3</v>
      </c>
      <c r="BD202">
        <f>BD$2*EXP(- BD$1 * ($B202*_c1+$C202*_c2+$D202*_c3+'Input spectra'!$Y201))</f>
        <v>6.2204697188378852E-3</v>
      </c>
      <c r="BE202">
        <f>BE$2*EXP(- BE$1 * ($B202*_c1+$C202*_c2+$D202*_c3+'Input spectra'!$Y201))</f>
        <v>5.8231883755119947E-3</v>
      </c>
      <c r="BF202">
        <f>BF$2*EXP(- BF$1 * ($B202*_c1+$C202*_c2+$D202*_c3+'Input spectra'!$Y201))</f>
        <v>5.4723505783217784E-3</v>
      </c>
      <c r="BG202">
        <f>BG$2*EXP(- BG$1 * ($B202*_c1+$C202*_c2+$D202*_c3+'Input spectra'!$Y201))</f>
        <v>5.158878071292978E-3</v>
      </c>
      <c r="BH202">
        <f>BH$2*EXP(- BH$1 * ($B202*_c1+$C202*_c2+$D202*_c3+'Input spectra'!$Y201))</f>
        <v>4.8762624002824731E-3</v>
      </c>
      <c r="BI202">
        <f>BI$2*EXP(- BI$1 * ($B202*_c1+$C202*_c2+$D202*_c3+'Input spectra'!$Y201))</f>
        <v>4.6196357848786521E-3</v>
      </c>
      <c r="BJ202">
        <f>BJ$2*EXP(- BJ$1 * ($B202*_c1+$C202*_c2+$D202*_c3+'Input spectra'!$Y201))</f>
        <v>4.3852377854863064E-3</v>
      </c>
      <c r="BK202">
        <f>BK$2*EXP(- BK$1 * ($B202*_c1+$C202*_c2+$D202*_c3+'Input spectra'!$Y201))</f>
        <v>4.1700883833882228E-3</v>
      </c>
      <c r="BL202">
        <f>BL$2*EXP(- BL$1 * ($B202*_c1+$C202*_c2+$D202*_c3+'Input spectra'!$Y201))</f>
        <v>3.9717769456170983E-3</v>
      </c>
      <c r="BM202">
        <f>BM$2*EXP(- BM$1 * ($B202*_c1+$C202*_c2+$D202*_c3+'Input spectra'!$Y201))</f>
        <v>3.7883201727935589E-3</v>
      </c>
      <c r="BN202">
        <f>BN$2*EXP(- BN$1 * ($B202*_c1+$C202*_c2+$D202*_c3+'Input spectra'!$Y201))</f>
        <v>3.6180631172031759E-3</v>
      </c>
      <c r="BO202">
        <f>BO$2*EXP(- BO$1 * ($B202*_c1+$C202*_c2+$D202*_c3+'Input spectra'!$Y201))</f>
        <v>3.4596081806357133E-3</v>
      </c>
      <c r="BP202">
        <f>BP$2*EXP(- BP$1 * ($B202*_c1+$C202*_c2+$D202*_c3+'Input spectra'!$Y201))</f>
        <v>3.3117629086789452E-3</v>
      </c>
      <c r="BQ202">
        <f>BQ$2*EXP(- BQ$1 * ($B202*_c1+$C202*_c2+$D202*_c3+'Input spectra'!$Y201))</f>
        <v>3.1735007802718286E-3</v>
      </c>
      <c r="BR202">
        <f>BR$2*EXP(- BR$1 * ($B202*_c1+$C202*_c2+$D202*_c3+'Input spectra'!$Y201))</f>
        <v>3.0439312081608706E-3</v>
      </c>
      <c r="BS202">
        <f>BS$2*EXP(- BS$1 * ($B202*_c1+$C202*_c2+$D202*_c3+'Input spectra'!$Y201))</f>
        <v>2.9222762115874213E-3</v>
      </c>
      <c r="BT202">
        <f>BT$2*EXP(- BT$1 * ($B202*_c1+$C202*_c2+$D202*_c3+'Input spectra'!$Y201))</f>
        <v>2.8078520158613795E-3</v>
      </c>
      <c r="BU202">
        <f>BU$2*EXP(- BU$1 * ($B202*_c1+$C202*_c2+$D202*_c3+'Input spectra'!$Y201))</f>
        <v>2.7000543525352045E-3</v>
      </c>
      <c r="BV202">
        <f>BV$2*EXP(- BV$1 * ($B202*_c1+$C202*_c2+$D202*_c3+'Input spectra'!$Y201))</f>
        <v>2.5983465817346549E-3</v>
      </c>
      <c r="BW202">
        <f>BW$2*EXP(- BW$1 * ($B202*_c1+$C202*_c2+$D202*_c3+'Input spectra'!$Y201))</f>
        <v>2.5022499963509512E-3</v>
      </c>
      <c r="BX202">
        <f>BX$2*EXP(- BX$1 * ($B202*_c1+$C202*_c2+$D202*_c3+'Input spectra'!$Y201))</f>
        <v>2.4113358340158743E-3</v>
      </c>
      <c r="BY202">
        <f>BY$2*EXP(- BY$1 * ($B202*_c1+$C202*_c2+$D202*_c3+'Input spectra'!$Y201))</f>
        <v>2.3252186408310787E-3</v>
      </c>
      <c r="BZ202">
        <f>BZ$2*EXP(- BZ$1 * ($B202*_c1+$C202*_c2+$D202*_c3+'Input spectra'!$Y201))</f>
        <v>2.2435507160004282E-3</v>
      </c>
      <c r="CA202">
        <f>CA$2*EXP(- CA$1 * ($B202*_c1+$C202*_c2+$D202*_c3+'Input spectra'!$Y201))</f>
        <v>2.1660174288670856E-3</v>
      </c>
      <c r="CB202">
        <f>CB$2*EXP(- CB$1 * ($B202*_c1+$C202*_c2+$D202*_c3+'Input spectra'!$Y201))</f>
        <v>2.0923332461091804E-3</v>
      </c>
      <c r="CC202">
        <f>CC$2*EXP(- CC$1 * ($B202*_c1+$C202*_c2+$D202*_c3+'Input spectra'!$Y201))</f>
        <v>2.0222383415764772E-3</v>
      </c>
      <c r="CD202">
        <f>CD$2*EXP(- CD$1 * ($B202*_c1+$C202*_c2+$D202*_c3+'Input spectra'!$Y201))</f>
        <v>1.9554956876207414E-3</v>
      </c>
      <c r="CE202">
        <f>CE$2*EXP(- CE$1 * ($B202*_c1+$C202*_c2+$D202*_c3+'Input spectra'!$Y201))</f>
        <v>1.8918885470047895E-3</v>
      </c>
      <c r="CF202">
        <f>CF$2*EXP(- CF$1 * ($B202*_c1+$C202*_c2+$D202*_c3+'Input spectra'!$Y201))</f>
        <v>1.8312183001484045E-3</v>
      </c>
      <c r="CG202">
        <f>CG$2*EXP(- CG$1 * ($B202*_c1+$C202*_c2+$D202*_c3+'Input spectra'!$Y201))</f>
        <v>1.7733025547197266E-3</v>
      </c>
      <c r="CH202">
        <f>CH$2*EXP(- CH$1 * ($B202*_c1+$C202*_c2+$D202*_c3+'Input spectra'!$Y201))</f>
        <v>1.7179734942360766E-3</v>
      </c>
      <c r="CI202">
        <f>CI$2*EXP(- CI$1 * ($B202*_c1+$C202*_c2+$D202*_c3+'Input spectra'!$Y201))</f>
        <v>1.6650764300077025E-3</v>
      </c>
      <c r="CJ202">
        <f>CJ$2*EXP(- CJ$1 * ($B202*_c1+$C202*_c2+$D202*_c3+'Input spectra'!$Y201))</f>
        <v>1.6144685268944931E-3</v>
      </c>
      <c r="CK202">
        <f>CK$2*EXP(- CK$1 * ($B202*_c1+$C202*_c2+$D202*_c3+'Input spectra'!$Y201))</f>
        <v>1.5660176782895153E-3</v>
      </c>
      <c r="CL202">
        <f>CL$2*EXP(- CL$1 * ($B202*_c1+$C202*_c2+$D202*_c3+'Input spectra'!$Y201))</f>
        <v>1.5196015097516027E-3</v>
      </c>
      <c r="CM202">
        <f>CM$2*EXP(- CM$1 * ($B202*_c1+$C202*_c2+$D202*_c3+'Input spectra'!$Y201))</f>
        <v>1.4751064939789438E-3</v>
      </c>
      <c r="CN202">
        <f>CN$2*EXP(- CN$1 * ($B202*_c1+$C202*_c2+$D202*_c3+'Input spectra'!$Y201))</f>
        <v>1.4324271624979446E-3</v>
      </c>
      <c r="CO202">
        <f>CO$2*EXP(- CO$1 * ($B202*_c1+$C202*_c2+$D202*_c3+'Input spectra'!$Y201))</f>
        <v>1.3914654016539665E-3</v>
      </c>
      <c r="CP202">
        <f>CP$2*EXP(- CP$1 * ($B202*_c1+$C202*_c2+$D202*_c3+'Input spectra'!$Y201))</f>
        <v>1.3521298223244688E-3</v>
      </c>
      <c r="CQ202">
        <f>CQ$2*EXP(- CQ$1 * ($B202*_c1+$C202*_c2+$D202*_c3+'Input spectra'!$Y201))</f>
        <v>1.3143351943026682E-3</v>
      </c>
      <c r="CR202">
        <f>CR$2*EXP(- CR$1 * ($B202*_c1+$C202*_c2+$D202*_c3+'Input spectra'!$Y201))</f>
        <v>1.2780019375780419E-3</v>
      </c>
      <c r="CS202">
        <f>CS$2*EXP(- CS$1 * ($B202*_c1+$C202*_c2+$D202*_c3+'Input spectra'!$Y201))</f>
        <v>8.2304108428735742E-4</v>
      </c>
      <c r="CT202">
        <f>CT$2*EXP(- CT$1 * ($B202*_c1+$C202*_c2+$D202*_c3+'Input spectra'!$Y201))</f>
        <v>5.3471859319300079E-4</v>
      </c>
      <c r="CU202">
        <f>CU$2*EXP(- CU$1 * ($B202*_c1+$C202*_c2+$D202*_c3+'Input spectra'!$Y201))</f>
        <v>3.704105854219524E-4</v>
      </c>
      <c r="CV202">
        <f>CV$2*EXP(- CV$1 * ($B202*_c1+$C202*_c2+$D202*_c3+'Input spectra'!$Y201))</f>
        <v>2.5774718669318653E-4</v>
      </c>
      <c r="CW202">
        <f>CW$2*EXP(- CW$1 * ($B202*_c1+$C202*_c2+$D202*_c3+'Input spectra'!$Y201))</f>
        <v>1.7603778879089681E-4</v>
      </c>
      <c r="CX202">
        <f>CX$2*EXP(- CX$1 * ($B202*_c1+$C202*_c2+$D202*_c3+'Input spectra'!$Y201))</f>
        <v>1.1574891507899828E-4</v>
      </c>
      <c r="CY202">
        <f>CY$2*EXP(- CY$1 * ($B202*_c1+$C202*_c2+$D202*_c3+'Input spectra'!$Y201))</f>
        <v>7.1501611283951035E-5</v>
      </c>
      <c r="CZ202">
        <f>CZ$2*EXP(- CZ$1 * ($B202*_c1+$C202*_c2+$D202*_c3+'Input spectra'!$Y201))</f>
        <v>3.9882341885103725E-5</v>
      </c>
      <c r="DA202">
        <f>DA$2*EXP(- DA$1 * ($B202*_c1+$C202*_c2+$D202*_c3+'Input spectra'!$Y201))</f>
        <v>1.8549718428402863E-5</v>
      </c>
      <c r="DB202">
        <f>DB$2*EXP(- DB$1 * ($B202*_c1+$C202*_c2+$D202*_c3+'Input spectra'!$Y201))</f>
        <v>5.8062172602162457E-6</v>
      </c>
      <c r="DC202">
        <f>DC$2*EXP(- DC$1 * ($B202*_c1+$C202*_c2+$D202*_c3+'Input spectra'!$Y201))</f>
        <v>3.6891507625453549E-7</v>
      </c>
      <c r="DD202">
        <f>DD$2*EXP(- DD$1 * ($B202*_c1+$C202*_c2+$D202*_c3+'Input spectra'!$Y201))</f>
        <v>0</v>
      </c>
      <c r="DE202">
        <f>DE$2*EXP(- DE$1 * ($B202*_c1+$C202*_c2+$D202*_c3+'Input spectra'!$Y201))</f>
        <v>0</v>
      </c>
      <c r="DF202">
        <f>DF$2*EXP(- DF$1 * ($B202*_c1+$C202*_c2+$D202*_c3+'Input spectra'!$Y201))</f>
        <v>0</v>
      </c>
      <c r="DG202">
        <f>DG$2*EXP(- DG$1 * ($B202*_c1+$C202*_c2+$D202*_c3+'Input spectra'!$Y201))</f>
        <v>0</v>
      </c>
      <c r="DH202">
        <f>DH$2*EXP(- DH$1 * ($B202*_c1+$C202*_c2+$D202*_c3+'Input spectra'!$Y201))</f>
        <v>0</v>
      </c>
      <c r="DI202">
        <f>DI$2*EXP(- DI$1 * ($B202*_c1+$C202*_c2+$D202*_c3+'Input spectra'!$Y201))</f>
        <v>0</v>
      </c>
      <c r="DJ202">
        <f>DJ$2*EXP(- DJ$1 * ($B202*_c1+$C202*_c2+$D202*_c3+'Input spectra'!$Y201))</f>
        <v>0</v>
      </c>
      <c r="DK202">
        <f>DK$2*EXP(- DK$1 * ($B202*_c1+$C202*_c2+$D202*_c3+'Input spectra'!$Y201))</f>
        <v>0</v>
      </c>
      <c r="DL202">
        <f>DL$2*EXP(- DL$1 * ($B202*_c1+$C202*_c2+$D202*_c3+'Input spectra'!$Y201))</f>
        <v>0</v>
      </c>
      <c r="DM202">
        <f>DM$2*EXP(- DM$1 * ($B202*_c1+$C202*_c2+$D202*_c3+'Input spectra'!$Y201))</f>
        <v>0</v>
      </c>
      <c r="DN202">
        <f>DN$2*EXP(- DN$1 * ($B202*_c1+$C202*_c2+$D202*_c3+'Input spectra'!$Y201))</f>
        <v>0</v>
      </c>
      <c r="DO202">
        <f>DO$2*EXP(- DO$1 * ($B202*_c1+$C202*_c2+$D202*_c3+'Input spectra'!$Y201))</f>
        <v>0</v>
      </c>
      <c r="DP202">
        <f>DP$2*EXP(- DP$1 * ($B202*_c1+$C202*_c2+$D202*_c3+'Input spectra'!$Y201))</f>
        <v>0</v>
      </c>
      <c r="DQ202">
        <f>DQ$2*EXP(- DQ$1 * ($B202*_c1+$C202*_c2+$D202*_c3+'Input spectra'!$Y201))</f>
        <v>0</v>
      </c>
      <c r="DR202">
        <f>DR$2*EXP(- DR$1 * ($B202*_c1+$C202*_c2+$D202*_c3+'Input spectra'!$Y201))</f>
        <v>0</v>
      </c>
      <c r="DS202">
        <f>DS$2*EXP(- DS$1 * ($B202*_c1+$C202*_c2+$D202*_c3+'Input spectra'!$Y201))</f>
        <v>0</v>
      </c>
      <c r="DT202">
        <f>DT$2*EXP(- DT$1 * ($B202*_c1+$C202*_c2+$D202*_c3+'Input spectra'!$Y201))</f>
        <v>0</v>
      </c>
      <c r="DU202">
        <f>DU$2*EXP(- DU$1 * ($B202*_c1+$C202*_c2+$D202*_c3+'Input spectra'!$Y201))</f>
        <v>0</v>
      </c>
      <c r="DV202">
        <f>DV$2*EXP(- DV$1 * ($B202*_c1+$C202*_c2+$D202*_c3+'Input spectra'!$Y201))</f>
        <v>0</v>
      </c>
      <c r="DW202">
        <f>DW$2*EXP(- DW$1 * ($B202*_c1+$C202*_c2+$D202*_c3+'Input spectra'!$Y201))</f>
        <v>0</v>
      </c>
      <c r="DX202">
        <f>DX$2*EXP(- DX$1 * ($B202*_c1+$C202*_c2+$D202*_c3+'Input spectra'!$Y201))</f>
        <v>0</v>
      </c>
      <c r="DY202">
        <f>DY$2*EXP(- DY$1 * ($B202*_c1+$C202*_c2+$D202*_c3+'Input spectra'!$Y201))</f>
        <v>0</v>
      </c>
      <c r="DZ202">
        <f>DZ$2*EXP(- DZ$1 * ($B202*_c1+$C202*_c2+$D202*_c3+'Input spectra'!$Y201))</f>
        <v>0</v>
      </c>
      <c r="EA202">
        <f>EA$2*EXP(- EA$1 * ($B202*_c1+$C202*_c2+$D202*_c3+'Input spectra'!$Y201))</f>
        <v>0</v>
      </c>
      <c r="EB202">
        <f>EB$2*EXP(- EB$1 * ($B202*_c1+$C202*_c2+$D202*_c3+'Input spectra'!$Y201))</f>
        <v>0</v>
      </c>
      <c r="EC202">
        <f>EC$2*EXP(- EC$1 * ($B202*_c1+$C202*_c2+$D202*_c3+'Input spectra'!$Y201))</f>
        <v>0</v>
      </c>
      <c r="ED202">
        <f>ED$2*EXP(- ED$1 * ($B202*_c1+$C202*_c2+$D202*_c3+'Input spectra'!$Y201))</f>
        <v>0</v>
      </c>
      <c r="EE202">
        <f>EE$2*EXP(- EE$1 * ($B202*_c1+$C202*_c2+$D202*_c3+'Input spectra'!$Y201))</f>
        <v>0</v>
      </c>
      <c r="EF202">
        <f>EF$2*EXP(- EF$1 * ($B202*_c1+$C202*_c2+$D202*_c3+'Input spectra'!$Y201))</f>
        <v>0</v>
      </c>
      <c r="EG202">
        <f>EG$2*EXP(- EG$1 * ($B202*_c1+$C202*_c2+$D202*_c3+'Input spectra'!$Y201))</f>
        <v>0</v>
      </c>
      <c r="EH202">
        <f>EH$2*EXP(- EH$1 * ($B202*_c1+$C202*_c2+$D202*_c3+'Input spectra'!$Y201))</f>
        <v>0</v>
      </c>
      <c r="EI202">
        <f>EI$2*EXP(- EI$1 * ($B202*_c1+$C202*_c2+$D202*_c3+'Input spectra'!$Y201))</f>
        <v>0</v>
      </c>
      <c r="EJ202">
        <f>EJ$2*EXP(- EJ$1 * ($B202*_c1+$C202*_c2+$D202*_c3+'Input spectra'!$Y201))</f>
        <v>0</v>
      </c>
      <c r="EK202">
        <f>EK$2*EXP(- EK$1 * ($B202*_c1+$C202*_c2+$D202*_c3+'Input spectra'!$Y201))</f>
        <v>0</v>
      </c>
      <c r="EL202">
        <f>EL$2*EXP(- EL$1 * ($B202*_c1+$C202*_c2+$D202*_c3+'Input spectra'!$Y201))</f>
        <v>0</v>
      </c>
      <c r="EM202">
        <f>EM$2*EXP(- EM$1 * ($B202*_c1+$C202*_c2+$D202*_c3+'Input spectra'!$Y201))</f>
        <v>0</v>
      </c>
      <c r="EN202">
        <f>EN$2*EXP(- EN$1 * ($B202*_c1+$C202*_c2+$D202*_c3+'Input spectra'!$Y201))</f>
        <v>0</v>
      </c>
      <c r="EO202">
        <f>EO$2*EXP(- EO$1 * ($B202*_c1+$C202*_c2+$D202*_c3+'Input spectra'!$Y201))</f>
        <v>0</v>
      </c>
      <c r="EP202">
        <f>EP$2*EXP(- EP$1 * ($B202*_c1+$C202*_c2+$D202*_c3+'Input spectra'!$Y201))</f>
        <v>0</v>
      </c>
      <c r="EQ202">
        <f>EQ$2*EXP(- EQ$1 * ($B202*_c1+$C202*_c2+$D202*_c3+'Input spectra'!$Y201))</f>
        <v>0</v>
      </c>
      <c r="ER202">
        <f>ER$2*EXP(- ER$1 * ($B202*_c1+$C202*_c2+$D202*_c3+'Input spectra'!$Y201))</f>
        <v>0</v>
      </c>
      <c r="ES202">
        <f>ES$2*EXP(- ES$1 * ($B202*_c1+$C202*_c2+$D202*_c3+'Input spectra'!$Y201))</f>
        <v>0</v>
      </c>
      <c r="ET202">
        <f>ET$2*EXP(- ET$1 * ($B202*_c1+$C202*_c2+$D202*_c3+'Input spectra'!$Y201))</f>
        <v>0</v>
      </c>
      <c r="EU202">
        <f>EU$2*EXP(- EU$1 * ($B202*_c1+$C202*_c2+$D202*_c3+'Input spectra'!$Y201))</f>
        <v>0</v>
      </c>
      <c r="EV202">
        <f>EV$2*EXP(- EV$1 * ($B202*_c1+$C202*_c2+$D202*_c3+'Input spectra'!$Y201))</f>
        <v>0</v>
      </c>
      <c r="EW202">
        <f>EW$2*EXP(- EW$1 * ($B202*_c1+$C202*_c2+$D202*_c3+'Input spectra'!$Y201))</f>
        <v>0</v>
      </c>
      <c r="EX202">
        <f>EX$2*EXP(- EX$1 * ($B202*_c1+$C202*_c2+$D202*_c3+'Input spectra'!$Y201))</f>
        <v>0</v>
      </c>
      <c r="EY202">
        <f>EY$2*EXP(- EY$1 * ($B202*_c1+$C202*_c2+$D202*_c3+'Input spectra'!$Y201))</f>
        <v>0</v>
      </c>
      <c r="FA202">
        <f t="shared" si="3"/>
        <v>0.88776126650138221</v>
      </c>
      <c r="FD202">
        <f>(1-EXP(-($B202*_c1+$C202*_c2+$D202*_c3+'Input spectra'!$Y201)*_t))/2</f>
        <v>1.0327608770352936E-2</v>
      </c>
      <c r="FE202">
        <f>LN(1-FD202)/(-($B202*_c1+$C202*_c2+$D202*_c3+'Input spectra'!$Y201))</f>
        <v>0.24869555366090859</v>
      </c>
    </row>
    <row r="203" spans="1:161" x14ac:dyDescent="0.25">
      <c r="A203">
        <v>1280</v>
      </c>
      <c r="B203">
        <f>'Input spectra'!B202</f>
        <v>0</v>
      </c>
      <c r="C203">
        <f>'Input spectra'!D202</f>
        <v>0</v>
      </c>
      <c r="D203">
        <f>'Input spectra'!F202</f>
        <v>0</v>
      </c>
      <c r="E203">
        <f>E$2*EXP(- E$1 * ($B203*_c1+$C203*_c2+$D203*_c3+'Input spectra'!$Y202))</f>
        <v>2.0653927966864227E-2</v>
      </c>
      <c r="F203">
        <f>F$2*EXP(- F$1 * ($B203*_c1+$C203*_c2+$D203*_c3+'Input spectra'!$Y202))</f>
        <v>2.041821226206917E-2</v>
      </c>
      <c r="G203">
        <f>G$2*EXP(- G$1 * ($B203*_c1+$C203*_c2+$D203*_c3+'Input spectra'!$Y202))</f>
        <v>2.0184100395330879E-2</v>
      </c>
      <c r="H203">
        <f>H$2*EXP(- H$1 * ($B203*_c1+$C203*_c2+$D203*_c3+'Input spectra'!$Y202))</f>
        <v>1.9951583101452411E-2</v>
      </c>
      <c r="I203">
        <f>I$2*EXP(- I$1 * ($B203*_c1+$C203*_c2+$D203*_c3+'Input spectra'!$Y202))</f>
        <v>1.9720651164569801E-2</v>
      </c>
      <c r="J203">
        <f>J$2*EXP(- J$1 * ($B203*_c1+$C203*_c2+$D203*_c3+'Input spectra'!$Y202))</f>
        <v>1.9491295417901983E-2</v>
      </c>
      <c r="K203">
        <f>K$2*EXP(- K$1 * ($B203*_c1+$C203*_c2+$D203*_c3+'Input spectra'!$Y202))</f>
        <v>1.9263506743501867E-2</v>
      </c>
      <c r="L203">
        <f>L$2*EXP(- L$1 * ($B203*_c1+$C203*_c2+$D203*_c3+'Input spectra'!$Y202))</f>
        <v>1.9037276072008686E-2</v>
      </c>
      <c r="M203">
        <f>M$2*EXP(- M$1 * ($B203*_c1+$C203*_c2+$D203*_c3+'Input spectra'!$Y202))</f>
        <v>1.8812594382401533E-2</v>
      </c>
      <c r="N203">
        <f>N$2*EXP(- N$1 * ($B203*_c1+$C203*_c2+$D203*_c3+'Input spectra'!$Y202))</f>
        <v>1.8589452701754113E-2</v>
      </c>
      <c r="O203">
        <f>O$2*EXP(- O$1 * ($B203*_c1+$C203*_c2+$D203*_c3+'Input spectra'!$Y202))</f>
        <v>1.8367842104990723E-2</v>
      </c>
      <c r="P203">
        <f>P$2*EXP(- P$1 * ($B203*_c1+$C203*_c2+$D203*_c3+'Input spectra'!$Y202))</f>
        <v>1.8147753714643382E-2</v>
      </c>
      <c r="Q203">
        <f>Q$2*EXP(- Q$1 * ($B203*_c1+$C203*_c2+$D203*_c3+'Input spectra'!$Y202))</f>
        <v>1.7929178700610188E-2</v>
      </c>
      <c r="R203">
        <f>R$2*EXP(- R$1 * ($B203*_c1+$C203*_c2+$D203*_c3+'Input spectra'!$Y202))</f>
        <v>1.771210827991488E-2</v>
      </c>
      <c r="S203">
        <f>S$2*EXP(- S$1 * ($B203*_c1+$C203*_c2+$D203*_c3+'Input spectra'!$Y202))</f>
        <v>1.7496533716467505E-2</v>
      </c>
      <c r="T203">
        <f>T$2*EXP(- T$1 * ($B203*_c1+$C203*_c2+$D203*_c3+'Input spectra'!$Y202))</f>
        <v>1.7282446320826365E-2</v>
      </c>
      <c r="U203">
        <f>U$2*EXP(- U$1 * ($B203*_c1+$C203*_c2+$D203*_c3+'Input spectra'!$Y202))</f>
        <v>1.7069837449961045E-2</v>
      </c>
      <c r="V203">
        <f>V$2*EXP(- V$1 * ($B203*_c1+$C203*_c2+$D203*_c3+'Input spectra'!$Y202))</f>
        <v>1.6858698507016642E-2</v>
      </c>
      <c r="W203">
        <f>W$2*EXP(- W$1 * ($B203*_c1+$C203*_c2+$D203*_c3+'Input spectra'!$Y202))</f>
        <v>1.6649020941079163E-2</v>
      </c>
      <c r="X203">
        <f>X$2*EXP(- X$1 * ($B203*_c1+$C203*_c2+$D203*_c3+'Input spectra'!$Y202))</f>
        <v>1.6440796246942058E-2</v>
      </c>
      <c r="Y203">
        <f>Y$2*EXP(- Y$1 * ($B203*_c1+$C203*_c2+$D203*_c3+'Input spectra'!$Y202))</f>
        <v>1.6234015964873904E-2</v>
      </c>
      <c r="Z203">
        <f>Z$2*EXP(- Z$1 * ($B203*_c1+$C203*_c2+$D203*_c3+'Input spectra'!$Y202))</f>
        <v>1.602867168038722E-2</v>
      </c>
      <c r="AA203">
        <f>AA$2*EXP(- AA$1 * ($B203*_c1+$C203*_c2+$D203*_c3+'Input spectra'!$Y202))</f>
        <v>1.5824755024008458E-2</v>
      </c>
      <c r="AB203">
        <f>AB$2*EXP(- AB$1 * ($B203*_c1+$C203*_c2+$D203*_c3+'Input spectra'!$Y202))</f>
        <v>1.5622257671049068E-2</v>
      </c>
      <c r="AC203">
        <f>AC$2*EXP(- AC$1 * ($B203*_c1+$C203*_c2+$D203*_c3+'Input spectra'!$Y202))</f>
        <v>1.5421171341377738E-2</v>
      </c>
      <c r="AD203">
        <f>AD$2*EXP(- AD$1 * ($B203*_c1+$C203*_c2+$D203*_c3+'Input spectra'!$Y202))</f>
        <v>1.5221487799193729E-2</v>
      </c>
      <c r="AE203">
        <f>AE$2*EXP(- AE$1 * ($B203*_c1+$C203*_c2+$D203*_c3+'Input spectra'!$Y202))</f>
        <v>1.5023198852801326E-2</v>
      </c>
      <c r="AF203">
        <f>AF$2*EXP(- AF$1 * ($B203*_c1+$C203*_c2+$D203*_c3+'Input spectra'!$Y202))</f>
        <v>1.4826296354385402E-2</v>
      </c>
      <c r="AG203">
        <f>AG$2*EXP(- AG$1 * ($B203*_c1+$C203*_c2+$D203*_c3+'Input spectra'!$Y202))</f>
        <v>1.4630772199788098E-2</v>
      </c>
      <c r="AH203">
        <f>AH$2*EXP(- AH$1 * ($B203*_c1+$C203*_c2+$D203*_c3+'Input spectra'!$Y202))</f>
        <v>1.4436618328286568E-2</v>
      </c>
      <c r="AI203">
        <f>AI$2*EXP(- AI$1 * ($B203*_c1+$C203*_c2+$D203*_c3+'Input spectra'!$Y202))</f>
        <v>1.4243826722371865E-2</v>
      </c>
      <c r="AJ203">
        <f>AJ$2*EXP(- AJ$1 * ($B203*_c1+$C203*_c2+$D203*_c3+'Input spectra'!$Y202))</f>
        <v>1.4052389407528874E-2</v>
      </c>
      <c r="AK203">
        <f>AK$2*EXP(- AK$1 * ($B203*_c1+$C203*_c2+$D203*_c3+'Input spectra'!$Y202))</f>
        <v>1.3862298452017347E-2</v>
      </c>
      <c r="AL203">
        <f>AL$2*EXP(- AL$1 * ($B203*_c1+$C203*_c2+$D203*_c3+'Input spectra'!$Y202))</f>
        <v>1.3673545966654013E-2</v>
      </c>
      <c r="AM203">
        <f>AM$2*EXP(- AM$1 * ($B203*_c1+$C203*_c2+$D203*_c3+'Input spectra'!$Y202))</f>
        <v>1.3486124104595758E-2</v>
      </c>
      <c r="AN203">
        <f>AN$2*EXP(- AN$1 * ($B203*_c1+$C203*_c2+$D203*_c3+'Input spectra'!$Y202))</f>
        <v>1.3300025061123884E-2</v>
      </c>
      <c r="AO203">
        <f>AO$2*EXP(- AO$1 * ($B203*_c1+$C203*_c2+$D203*_c3+'Input spectra'!$Y202))</f>
        <v>1.311524107342941E-2</v>
      </c>
      <c r="AP203">
        <f>AP$2*EXP(- AP$1 * ($B203*_c1+$C203*_c2+$D203*_c3+'Input spectra'!$Y202))</f>
        <v>1.2931764420399448E-2</v>
      </c>
      <c r="AQ203">
        <f>AQ$2*EXP(- AQ$1 * ($B203*_c1+$C203*_c2+$D203*_c3+'Input spectra'!$Y202))</f>
        <v>1.2749587422404623E-2</v>
      </c>
      <c r="AR203">
        <f>AR$2*EXP(- AR$1 * ($B203*_c1+$C203*_c2+$D203*_c3+'Input spectra'!$Y202))</f>
        <v>1.2568702441087537E-2</v>
      </c>
      <c r="AS203">
        <f>AS$2*EXP(- AS$1 * ($B203*_c1+$C203*_c2+$D203*_c3+'Input spectra'!$Y202))</f>
        <v>1.2389101879152289E-2</v>
      </c>
      <c r="AT203">
        <f>AT$2*EXP(- AT$1 * ($B203*_c1+$C203*_c2+$D203*_c3+'Input spectra'!$Y202))</f>
        <v>1.221077818015502E-2</v>
      </c>
      <c r="AU203">
        <f>AU$2*EXP(- AU$1 * ($B203*_c1+$C203*_c2+$D203*_c3+'Input spectra'!$Y202))</f>
        <v>1.2033723828295477E-2</v>
      </c>
      <c r="AV203">
        <f>AV$2*EXP(- AV$1 * ($B203*_c1+$C203*_c2+$D203*_c3+'Input spectra'!$Y202))</f>
        <v>1.1857931348209654E-2</v>
      </c>
      <c r="AW203">
        <f>AW$2*EXP(- AW$1 * ($B203*_c1+$C203*_c2+$D203*_c3+'Input spectra'!$Y202))</f>
        <v>1.1683393304763383E-2</v>
      </c>
      <c r="AX203">
        <f>AX$2*EXP(- AX$1 * ($B203*_c1+$C203*_c2+$D203*_c3+'Input spectra'!$Y202))</f>
        <v>1.1510102302847009E-2</v>
      </c>
      <c r="AY203">
        <f>AY$2*EXP(- AY$1 * ($B203*_c1+$C203*_c2+$D203*_c3+'Input spectra'!$Y202))</f>
        <v>1.0234820404094191E-2</v>
      </c>
      <c r="AZ203">
        <f>AZ$2*EXP(- AZ$1 * ($B203*_c1+$C203*_c2+$D203*_c3+'Input spectra'!$Y202))</f>
        <v>8.7480540062315846E-3</v>
      </c>
      <c r="BA203">
        <f>BA$2*EXP(- BA$1 * ($B203*_c1+$C203*_c2+$D203*_c3+'Input spectra'!$Y202))</f>
        <v>7.8773064275906562E-3</v>
      </c>
      <c r="BB203">
        <f>BB$2*EXP(- BB$1 * ($B203*_c1+$C203*_c2+$D203*_c3+'Input spectra'!$Y202))</f>
        <v>7.217982281150421E-3</v>
      </c>
      <c r="BC203">
        <f>BC$2*EXP(- BC$1 * ($B203*_c1+$C203*_c2+$D203*_c3+'Input spectra'!$Y202))</f>
        <v>6.6793610038677967E-3</v>
      </c>
      <c r="BD203">
        <f>BD$2*EXP(- BD$1 * ($B203*_c1+$C203*_c2+$D203*_c3+'Input spectra'!$Y202))</f>
        <v>6.2221360228194317E-3</v>
      </c>
      <c r="BE203">
        <f>BE$2*EXP(- BE$1 * ($B203*_c1+$C203*_c2+$D203*_c3+'Input spectra'!$Y202))</f>
        <v>5.8247788481394606E-3</v>
      </c>
      <c r="BF203">
        <f>BF$2*EXP(- BF$1 * ($B203*_c1+$C203*_c2+$D203*_c3+'Input spectra'!$Y202))</f>
        <v>5.473873974768304E-3</v>
      </c>
      <c r="BG203">
        <f>BG$2*EXP(- BG$1 * ($B203*_c1+$C203*_c2+$D203*_c3+'Input spectra'!$Y202))</f>
        <v>5.1603413037312109E-3</v>
      </c>
      <c r="BH203">
        <f>BH$2*EXP(- BH$1 * ($B203*_c1+$C203*_c2+$D203*_c3+'Input spectra'!$Y202))</f>
        <v>4.8776710895138842E-3</v>
      </c>
      <c r="BI203">
        <f>BI$2*EXP(- BI$1 * ($B203*_c1+$C203*_c2+$D203*_c3+'Input spectra'!$Y202))</f>
        <v>4.620994606165529E-3</v>
      </c>
      <c r="BJ203">
        <f>BJ$2*EXP(- BJ$1 * ($B203*_c1+$C203*_c2+$D203*_c3+'Input spectra'!$Y202))</f>
        <v>4.3865506978001696E-3</v>
      </c>
      <c r="BK203">
        <f>BK$2*EXP(- BK$1 * ($B203*_c1+$C203*_c2+$D203*_c3+'Input spectra'!$Y202))</f>
        <v>4.171358788147804E-3</v>
      </c>
      <c r="BL203">
        <f>BL$2*EXP(- BL$1 * ($B203*_c1+$C203*_c2+$D203*_c3+'Input spectra'!$Y202))</f>
        <v>3.9730078005245457E-3</v>
      </c>
      <c r="BM203">
        <f>BM$2*EXP(- BM$1 * ($B203*_c1+$C203*_c2+$D203*_c3+'Input spectra'!$Y202))</f>
        <v>3.7895140758575389E-3</v>
      </c>
      <c r="BN203">
        <f>BN$2*EXP(- BN$1 * ($B203*_c1+$C203*_c2+$D203*_c3+'Input spectra'!$Y202))</f>
        <v>3.6192223702715774E-3</v>
      </c>
      <c r="BO203">
        <f>BO$2*EXP(- BO$1 * ($B203*_c1+$C203*_c2+$D203*_c3+'Input spectra'!$Y202))</f>
        <v>3.4607348384300728E-3</v>
      </c>
      <c r="BP203">
        <f>BP$2*EXP(- BP$1 * ($B203*_c1+$C203*_c2+$D203*_c3+'Input spectra'!$Y202))</f>
        <v>3.3128588173126851E-3</v>
      </c>
      <c r="BQ203">
        <f>BQ$2*EXP(- BQ$1 * ($B203*_c1+$C203*_c2+$D203*_c3+'Input spectra'!$Y202))</f>
        <v>3.1745676079754362E-3</v>
      </c>
      <c r="BR203">
        <f>BR$2*EXP(- BR$1 * ($B203*_c1+$C203*_c2+$D203*_c3+'Input spectra'!$Y202))</f>
        <v>3.0449704701229403E-3</v>
      </c>
      <c r="BS203">
        <f>BS$2*EXP(- BS$1 * ($B203*_c1+$C203*_c2+$D203*_c3+'Input spectra'!$Y202))</f>
        <v>2.9232892902790989E-3</v>
      </c>
      <c r="BT203">
        <f>BT$2*EXP(- BT$1 * ($B203*_c1+$C203*_c2+$D203*_c3+'Input spectra'!$Y202))</f>
        <v>2.8088401778428589E-3</v>
      </c>
      <c r="BU203">
        <f>BU$2*EXP(- BU$1 * ($B203*_c1+$C203*_c2+$D203*_c3+'Input spectra'!$Y202))</f>
        <v>2.7010187624861097E-3</v>
      </c>
      <c r="BV203">
        <f>BV$2*EXP(- BV$1 * ($B203*_c1+$C203*_c2+$D203*_c3+'Input spectra'!$Y202))</f>
        <v>2.5992883142678231E-3</v>
      </c>
      <c r="BW203">
        <f>BW$2*EXP(- BW$1 * ($B203*_c1+$C203*_c2+$D203*_c3+'Input spectra'!$Y202))</f>
        <v>2.5031700460374927E-3</v>
      </c>
      <c r="BX203">
        <f>BX$2*EXP(- BX$1 * ($B203*_c1+$C203*_c2+$D203*_c3+'Input spectra'!$Y202))</f>
        <v>2.4122351239528102E-3</v>
      </c>
      <c r="BY203">
        <f>BY$2*EXP(- BY$1 * ($B203*_c1+$C203*_c2+$D203*_c3+'Input spectra'!$Y202))</f>
        <v>2.3260980300110093E-3</v>
      </c>
      <c r="BZ203">
        <f>BZ$2*EXP(- BZ$1 * ($B203*_c1+$C203*_c2+$D203*_c3+'Input spectra'!$Y202))</f>
        <v>2.2444110056885299E-3</v>
      </c>
      <c r="CA203">
        <f>CA$2*EXP(- CA$1 * ($B203*_c1+$C203*_c2+$D203*_c3+'Input spectra'!$Y202))</f>
        <v>2.1668593681494499E-3</v>
      </c>
      <c r="CB203">
        <f>CB$2*EXP(- CB$1 * ($B203*_c1+$C203*_c2+$D203*_c3+'Input spectra'!$Y202))</f>
        <v>2.0931575367446509E-3</v>
      </c>
      <c r="CC203">
        <f>CC$2*EXP(- CC$1 * ($B203*_c1+$C203*_c2+$D203*_c3+'Input spectra'!$Y202))</f>
        <v>2.0230456422593761E-3</v>
      </c>
      <c r="CD203">
        <f>CD$2*EXP(- CD$1 * ($B203*_c1+$C203*_c2+$D203*_c3+'Input spectra'!$Y202))</f>
        <v>1.9562866177423623E-3</v>
      </c>
      <c r="CE203">
        <f>CE$2*EXP(- CE$1 * ($B203*_c1+$C203*_c2+$D203*_c3+'Input spectra'!$Y202))</f>
        <v>1.8926636899861112E-3</v>
      </c>
      <c r="CF203">
        <f>CF$2*EXP(- CF$1 * ($B203*_c1+$C203*_c2+$D203*_c3+'Input spectra'!$Y202))</f>
        <v>1.831978206404122E-3</v>
      </c>
      <c r="CG203">
        <f>CG$2*EXP(- CG$1 * ($B203*_c1+$C203*_c2+$D203*_c3+'Input spectra'!$Y202))</f>
        <v>1.7740477443037666E-3</v>
      </c>
      <c r="CH203">
        <f>CH$2*EXP(- CH$1 * ($B203*_c1+$C203*_c2+$D203*_c3+'Input spectra'!$Y202))</f>
        <v>1.7187044592107074E-3</v>
      </c>
      <c r="CI203">
        <f>CI$2*EXP(- CI$1 * ($B203*_c1+$C203*_c2+$D203*_c3+'Input spectra'!$Y202))</f>
        <v>1.6657936365717674E-3</v>
      </c>
      <c r="CJ203">
        <f>CJ$2*EXP(- CJ$1 * ($B203*_c1+$C203*_c2+$D203*_c3+'Input spectra'!$Y202))</f>
        <v>1.6151724173009121E-3</v>
      </c>
      <c r="CK203">
        <f>CK$2*EXP(- CK$1 * ($B203*_c1+$C203*_c2+$D203*_c3+'Input spectra'!$Y202))</f>
        <v>1.5667086725777335E-3</v>
      </c>
      <c r="CL203">
        <f>CL$2*EXP(- CL$1 * ($B203*_c1+$C203*_c2+$D203*_c3+'Input spectra'!$Y202))</f>
        <v>1.5202800073169649E-3</v>
      </c>
      <c r="CM203">
        <f>CM$2*EXP(- CM$1 * ($B203*_c1+$C203*_c2+$D203*_c3+'Input spectra'!$Y202))</f>
        <v>1.4757728749978903E-3</v>
      </c>
      <c r="CN203">
        <f>CN$2*EXP(- CN$1 * ($B203*_c1+$C203*_c2+$D203*_c3+'Input spectra'!$Y202))</f>
        <v>1.4330817892253306E-3</v>
      </c>
      <c r="CO203">
        <f>CO$2*EXP(- CO$1 * ($B203*_c1+$C203*_c2+$D203*_c3+'Input spectra'!$Y202))</f>
        <v>1.3921086196066262E-3</v>
      </c>
      <c r="CP203">
        <f>CP$2*EXP(- CP$1 * ($B203*_c1+$C203*_c2+$D203*_c3+'Input spectra'!$Y202))</f>
        <v>1.3527619613633011E-3</v>
      </c>
      <c r="CQ203">
        <f>CQ$2*EXP(- CQ$1 * ($B203*_c1+$C203*_c2+$D203*_c3+'Input spectra'!$Y202))</f>
        <v>1.3149565696239495E-3</v>
      </c>
      <c r="CR203">
        <f>CR$2*EXP(- CR$1 * ($B203*_c1+$C203*_c2+$D203*_c3+'Input spectra'!$Y202))</f>
        <v>1.2786128506233369E-3</v>
      </c>
      <c r="CS203">
        <f>CS$2*EXP(- CS$1 * ($B203*_c1+$C203*_c2+$D203*_c3+'Input spectra'!$Y202))</f>
        <v>8.2343884050487123E-4</v>
      </c>
      <c r="CT203">
        <f>CT$2*EXP(- CT$1 * ($B203*_c1+$C203*_c2+$D203*_c3+'Input spectra'!$Y202))</f>
        <v>5.3497981955946369E-4</v>
      </c>
      <c r="CU203">
        <f>CU$2*EXP(- CU$1 * ($B203*_c1+$C203*_c2+$D203*_c3+'Input spectra'!$Y202))</f>
        <v>3.7059348856089541E-4</v>
      </c>
      <c r="CV203">
        <f>CV$2*EXP(- CV$1 * ($B203*_c1+$C203*_c2+$D203*_c3+'Input spectra'!$Y202))</f>
        <v>2.5787581264319326E-4</v>
      </c>
      <c r="CW203">
        <f>CW$2*EXP(- CW$1 * ($B203*_c1+$C203*_c2+$D203*_c3+'Input spectra'!$Y202))</f>
        <v>1.7612656351571028E-4</v>
      </c>
      <c r="CX203">
        <f>CX$2*EXP(- CX$1 * ($B203*_c1+$C203*_c2+$D203*_c3+'Input spectra'!$Y202))</f>
        <v>1.1580789470315919E-4</v>
      </c>
      <c r="CY203">
        <f>CY$2*EXP(- CY$1 * ($B203*_c1+$C203*_c2+$D203*_c3+'Input spectra'!$Y202))</f>
        <v>7.1538420484256997E-5</v>
      </c>
      <c r="CZ203">
        <f>CZ$2*EXP(- CZ$1 * ($B203*_c1+$C203*_c2+$D203*_c3+'Input spectra'!$Y202))</f>
        <v>3.9903082969808765E-5</v>
      </c>
      <c r="DA203">
        <f>DA$2*EXP(- DA$1 * ($B203*_c1+$C203*_c2+$D203*_c3+'Input spectra'!$Y202))</f>
        <v>1.8559462805461756E-5</v>
      </c>
      <c r="DB203">
        <f>DB$2*EXP(- DB$1 * ($B203*_c1+$C203*_c2+$D203*_c3+'Input spectra'!$Y202))</f>
        <v>5.8092978406713043E-6</v>
      </c>
      <c r="DC203">
        <f>DC$2*EXP(- DC$1 * ($B203*_c1+$C203*_c2+$D203*_c3+'Input spectra'!$Y202))</f>
        <v>3.6911274846344372E-7</v>
      </c>
      <c r="DD203">
        <f>DD$2*EXP(- DD$1 * ($B203*_c1+$C203*_c2+$D203*_c3+'Input spectra'!$Y202))</f>
        <v>0</v>
      </c>
      <c r="DE203">
        <f>DE$2*EXP(- DE$1 * ($B203*_c1+$C203*_c2+$D203*_c3+'Input spectra'!$Y202))</f>
        <v>0</v>
      </c>
      <c r="DF203">
        <f>DF$2*EXP(- DF$1 * ($B203*_c1+$C203*_c2+$D203*_c3+'Input spectra'!$Y202))</f>
        <v>0</v>
      </c>
      <c r="DG203">
        <f>DG$2*EXP(- DG$1 * ($B203*_c1+$C203*_c2+$D203*_c3+'Input spectra'!$Y202))</f>
        <v>0</v>
      </c>
      <c r="DH203">
        <f>DH$2*EXP(- DH$1 * ($B203*_c1+$C203*_c2+$D203*_c3+'Input spectra'!$Y202))</f>
        <v>0</v>
      </c>
      <c r="DI203">
        <f>DI$2*EXP(- DI$1 * ($B203*_c1+$C203*_c2+$D203*_c3+'Input spectra'!$Y202))</f>
        <v>0</v>
      </c>
      <c r="DJ203">
        <f>DJ$2*EXP(- DJ$1 * ($B203*_c1+$C203*_c2+$D203*_c3+'Input spectra'!$Y202))</f>
        <v>0</v>
      </c>
      <c r="DK203">
        <f>DK$2*EXP(- DK$1 * ($B203*_c1+$C203*_c2+$D203*_c3+'Input spectra'!$Y202))</f>
        <v>0</v>
      </c>
      <c r="DL203">
        <f>DL$2*EXP(- DL$1 * ($B203*_c1+$C203*_c2+$D203*_c3+'Input spectra'!$Y202))</f>
        <v>0</v>
      </c>
      <c r="DM203">
        <f>DM$2*EXP(- DM$1 * ($B203*_c1+$C203*_c2+$D203*_c3+'Input spectra'!$Y202))</f>
        <v>0</v>
      </c>
      <c r="DN203">
        <f>DN$2*EXP(- DN$1 * ($B203*_c1+$C203*_c2+$D203*_c3+'Input spectra'!$Y202))</f>
        <v>0</v>
      </c>
      <c r="DO203">
        <f>DO$2*EXP(- DO$1 * ($B203*_c1+$C203*_c2+$D203*_c3+'Input spectra'!$Y202))</f>
        <v>0</v>
      </c>
      <c r="DP203">
        <f>DP$2*EXP(- DP$1 * ($B203*_c1+$C203*_c2+$D203*_c3+'Input spectra'!$Y202))</f>
        <v>0</v>
      </c>
      <c r="DQ203">
        <f>DQ$2*EXP(- DQ$1 * ($B203*_c1+$C203*_c2+$D203*_c3+'Input spectra'!$Y202))</f>
        <v>0</v>
      </c>
      <c r="DR203">
        <f>DR$2*EXP(- DR$1 * ($B203*_c1+$C203*_c2+$D203*_c3+'Input spectra'!$Y202))</f>
        <v>0</v>
      </c>
      <c r="DS203">
        <f>DS$2*EXP(- DS$1 * ($B203*_c1+$C203*_c2+$D203*_c3+'Input spectra'!$Y202))</f>
        <v>0</v>
      </c>
      <c r="DT203">
        <f>DT$2*EXP(- DT$1 * ($B203*_c1+$C203*_c2+$D203*_c3+'Input spectra'!$Y202))</f>
        <v>0</v>
      </c>
      <c r="DU203">
        <f>DU$2*EXP(- DU$1 * ($B203*_c1+$C203*_c2+$D203*_c3+'Input spectra'!$Y202))</f>
        <v>0</v>
      </c>
      <c r="DV203">
        <f>DV$2*EXP(- DV$1 * ($B203*_c1+$C203*_c2+$D203*_c3+'Input spectra'!$Y202))</f>
        <v>0</v>
      </c>
      <c r="DW203">
        <f>DW$2*EXP(- DW$1 * ($B203*_c1+$C203*_c2+$D203*_c3+'Input spectra'!$Y202))</f>
        <v>0</v>
      </c>
      <c r="DX203">
        <f>DX$2*EXP(- DX$1 * ($B203*_c1+$C203*_c2+$D203*_c3+'Input spectra'!$Y202))</f>
        <v>0</v>
      </c>
      <c r="DY203">
        <f>DY$2*EXP(- DY$1 * ($B203*_c1+$C203*_c2+$D203*_c3+'Input spectra'!$Y202))</f>
        <v>0</v>
      </c>
      <c r="DZ203">
        <f>DZ$2*EXP(- DZ$1 * ($B203*_c1+$C203*_c2+$D203*_c3+'Input spectra'!$Y202))</f>
        <v>0</v>
      </c>
      <c r="EA203">
        <f>EA$2*EXP(- EA$1 * ($B203*_c1+$C203*_c2+$D203*_c3+'Input spectra'!$Y202))</f>
        <v>0</v>
      </c>
      <c r="EB203">
        <f>EB$2*EXP(- EB$1 * ($B203*_c1+$C203*_c2+$D203*_c3+'Input spectra'!$Y202))</f>
        <v>0</v>
      </c>
      <c r="EC203">
        <f>EC$2*EXP(- EC$1 * ($B203*_c1+$C203*_c2+$D203*_c3+'Input spectra'!$Y202))</f>
        <v>0</v>
      </c>
      <c r="ED203">
        <f>ED$2*EXP(- ED$1 * ($B203*_c1+$C203*_c2+$D203*_c3+'Input spectra'!$Y202))</f>
        <v>0</v>
      </c>
      <c r="EE203">
        <f>EE$2*EXP(- EE$1 * ($B203*_c1+$C203*_c2+$D203*_c3+'Input spectra'!$Y202))</f>
        <v>0</v>
      </c>
      <c r="EF203">
        <f>EF$2*EXP(- EF$1 * ($B203*_c1+$C203*_c2+$D203*_c3+'Input spectra'!$Y202))</f>
        <v>0</v>
      </c>
      <c r="EG203">
        <f>EG$2*EXP(- EG$1 * ($B203*_c1+$C203*_c2+$D203*_c3+'Input spectra'!$Y202))</f>
        <v>0</v>
      </c>
      <c r="EH203">
        <f>EH$2*EXP(- EH$1 * ($B203*_c1+$C203*_c2+$D203*_c3+'Input spectra'!$Y202))</f>
        <v>0</v>
      </c>
      <c r="EI203">
        <f>EI$2*EXP(- EI$1 * ($B203*_c1+$C203*_c2+$D203*_c3+'Input spectra'!$Y202))</f>
        <v>0</v>
      </c>
      <c r="EJ203">
        <f>EJ$2*EXP(- EJ$1 * ($B203*_c1+$C203*_c2+$D203*_c3+'Input spectra'!$Y202))</f>
        <v>0</v>
      </c>
      <c r="EK203">
        <f>EK$2*EXP(- EK$1 * ($B203*_c1+$C203*_c2+$D203*_c3+'Input spectra'!$Y202))</f>
        <v>0</v>
      </c>
      <c r="EL203">
        <f>EL$2*EXP(- EL$1 * ($B203*_c1+$C203*_c2+$D203*_c3+'Input spectra'!$Y202))</f>
        <v>0</v>
      </c>
      <c r="EM203">
        <f>EM$2*EXP(- EM$1 * ($B203*_c1+$C203*_c2+$D203*_c3+'Input spectra'!$Y202))</f>
        <v>0</v>
      </c>
      <c r="EN203">
        <f>EN$2*EXP(- EN$1 * ($B203*_c1+$C203*_c2+$D203*_c3+'Input spectra'!$Y202))</f>
        <v>0</v>
      </c>
      <c r="EO203">
        <f>EO$2*EXP(- EO$1 * ($B203*_c1+$C203*_c2+$D203*_c3+'Input spectra'!$Y202))</f>
        <v>0</v>
      </c>
      <c r="EP203">
        <f>EP$2*EXP(- EP$1 * ($B203*_c1+$C203*_c2+$D203*_c3+'Input spectra'!$Y202))</f>
        <v>0</v>
      </c>
      <c r="EQ203">
        <f>EQ$2*EXP(- EQ$1 * ($B203*_c1+$C203*_c2+$D203*_c3+'Input spectra'!$Y202))</f>
        <v>0</v>
      </c>
      <c r="ER203">
        <f>ER$2*EXP(- ER$1 * ($B203*_c1+$C203*_c2+$D203*_c3+'Input spectra'!$Y202))</f>
        <v>0</v>
      </c>
      <c r="ES203">
        <f>ES$2*EXP(- ES$1 * ($B203*_c1+$C203*_c2+$D203*_c3+'Input spectra'!$Y202))</f>
        <v>0</v>
      </c>
      <c r="ET203">
        <f>ET$2*EXP(- ET$1 * ($B203*_c1+$C203*_c2+$D203*_c3+'Input spectra'!$Y202))</f>
        <v>0</v>
      </c>
      <c r="EU203">
        <f>EU$2*EXP(- EU$1 * ($B203*_c1+$C203*_c2+$D203*_c3+'Input spectra'!$Y202))</f>
        <v>0</v>
      </c>
      <c r="EV203">
        <f>EV$2*EXP(- EV$1 * ($B203*_c1+$C203*_c2+$D203*_c3+'Input spectra'!$Y202))</f>
        <v>0</v>
      </c>
      <c r="EW203">
        <f>EW$2*EXP(- EW$1 * ($B203*_c1+$C203*_c2+$D203*_c3+'Input spectra'!$Y202))</f>
        <v>0</v>
      </c>
      <c r="EX203">
        <f>EX$2*EXP(- EX$1 * ($B203*_c1+$C203*_c2+$D203*_c3+'Input spectra'!$Y202))</f>
        <v>0</v>
      </c>
      <c r="EY203">
        <f>EY$2*EXP(- EY$1 * ($B203*_c1+$C203*_c2+$D203*_c3+'Input spectra'!$Y202))</f>
        <v>0</v>
      </c>
      <c r="FA203">
        <f t="shared" si="3"/>
        <v>0.88789004796691939</v>
      </c>
      <c r="FD203">
        <f>(1-EXP(-($B203*_c1+$C203*_c2+$D203*_c3+'Input spectra'!$Y202)*_t))/2</f>
        <v>1.031475045601038E-2</v>
      </c>
      <c r="FE203">
        <f>LN(1-FD203)/(-($B203*_c1+$C203*_c2+$D203*_c3+'Input spectra'!$Y202))</f>
        <v>0.24869719473850674</v>
      </c>
    </row>
    <row r="204" spans="1:161" x14ac:dyDescent="0.25">
      <c r="A204">
        <v>1285</v>
      </c>
      <c r="B204">
        <f>'Input spectra'!B203</f>
        <v>0</v>
      </c>
      <c r="C204">
        <f>'Input spectra'!D203</f>
        <v>0</v>
      </c>
      <c r="D204">
        <f>'Input spectra'!F203</f>
        <v>0</v>
      </c>
      <c r="E204">
        <f>E$2*EXP(- E$1 * ($B204*_c1+$C204*_c2+$D204*_c3+'Input spectra'!$Y203))</f>
        <v>2.0653927966864227E-2</v>
      </c>
      <c r="F204">
        <f>F$2*EXP(- F$1 * ($B204*_c1+$C204*_c2+$D204*_c3+'Input spectra'!$Y203))</f>
        <v>2.0418319493368572E-2</v>
      </c>
      <c r="G204">
        <f>G$2*EXP(- G$1 * ($B204*_c1+$C204*_c2+$D204*_c3+'Input spectra'!$Y203))</f>
        <v>2.0184312399493462E-2</v>
      </c>
      <c r="H204">
        <f>H$2*EXP(- H$1 * ($B204*_c1+$C204*_c2+$D204*_c3+'Input spectra'!$Y203))</f>
        <v>1.9951897445145597E-2</v>
      </c>
      <c r="I204">
        <f>I$2*EXP(- I$1 * ($B204*_c1+$C204*_c2+$D204*_c3+'Input spectra'!$Y203))</f>
        <v>1.9721065439371323E-2</v>
      </c>
      <c r="J204">
        <f>J$2*EXP(- J$1 * ($B204*_c1+$C204*_c2+$D204*_c3+'Input spectra'!$Y203))</f>
        <v>1.949180724010784E-2</v>
      </c>
      <c r="K204">
        <f>K$2*EXP(- K$1 * ($B204*_c1+$C204*_c2+$D204*_c3+'Input spectra'!$Y203))</f>
        <v>1.9264113753935552E-2</v>
      </c>
      <c r="L204">
        <f>L$2*EXP(- L$1 * ($B204*_c1+$C204*_c2+$D204*_c3+'Input spectra'!$Y203))</f>
        <v>1.9037975935831678E-2</v>
      </c>
      <c r="M204">
        <f>M$2*EXP(- M$1 * ($B204*_c1+$C204*_c2+$D204*_c3+'Input spectra'!$Y203))</f>
        <v>1.8813384788925067E-2</v>
      </c>
      <c r="N204">
        <f>N$2*EXP(- N$1 * ($B204*_c1+$C204*_c2+$D204*_c3+'Input spectra'!$Y203))</f>
        <v>1.8590331364252203E-2</v>
      </c>
      <c r="O204">
        <f>O$2*EXP(- O$1 * ($B204*_c1+$C204*_c2+$D204*_c3+'Input spectra'!$Y203))</f>
        <v>1.836880676051442E-2</v>
      </c>
      <c r="P204">
        <f>P$2*EXP(- P$1 * ($B204*_c1+$C204*_c2+$D204*_c3+'Input spectra'!$Y203))</f>
        <v>1.814880212383628E-2</v>
      </c>
      <c r="Q204">
        <f>Q$2*EXP(- Q$1 * ($B204*_c1+$C204*_c2+$D204*_c3+'Input spectra'!$Y203))</f>
        <v>1.7930308647525178E-2</v>
      </c>
      <c r="R204">
        <f>R$2*EXP(- R$1 * ($B204*_c1+$C204*_c2+$D204*_c3+'Input spectra'!$Y203))</f>
        <v>1.7713317571832084E-2</v>
      </c>
      <c r="S204">
        <f>S$2*EXP(- S$1 * ($B204*_c1+$C204*_c2+$D204*_c3+'Input spectra'!$Y203))</f>
        <v>1.7497820183713493E-2</v>
      </c>
      <c r="T204">
        <f>T$2*EXP(- T$1 * ($B204*_c1+$C204*_c2+$D204*_c3+'Input spectra'!$Y203))</f>
        <v>1.7283807816594516E-2</v>
      </c>
      <c r="U204">
        <f>U$2*EXP(- U$1 * ($B204*_c1+$C204*_c2+$D204*_c3+'Input spectra'!$Y203))</f>
        <v>1.7071271850133154E-2</v>
      </c>
      <c r="V204">
        <f>V$2*EXP(- V$1 * ($B204*_c1+$C204*_c2+$D204*_c3+'Input spectra'!$Y203))</f>
        <v>1.6860203709985717E-2</v>
      </c>
      <c r="W204">
        <f>W$2*EXP(- W$1 * ($B204*_c1+$C204*_c2+$D204*_c3+'Input spectra'!$Y203))</f>
        <v>1.6650594867573389E-2</v>
      </c>
      <c r="X204">
        <f>X$2*EXP(- X$1 * ($B204*_c1+$C204*_c2+$D204*_c3+'Input spectra'!$Y203))</f>
        <v>1.6442436839849962E-2</v>
      </c>
      <c r="Y204">
        <f>Y$2*EXP(- Y$1 * ($B204*_c1+$C204*_c2+$D204*_c3+'Input spectra'!$Y203))</f>
        <v>1.6235721189070677E-2</v>
      </c>
      <c r="Z204">
        <f>Z$2*EXP(- Z$1 * ($B204*_c1+$C204*_c2+$D204*_c3+'Input spectra'!$Y203))</f>
        <v>1.6030439522562237E-2</v>
      </c>
      <c r="AA204">
        <f>AA$2*EXP(- AA$1 * ($B204*_c1+$C204*_c2+$D204*_c3+'Input spectra'!$Y203))</f>
        <v>1.5826583492493915E-2</v>
      </c>
      <c r="AB204">
        <f>AB$2*EXP(- AB$1 * ($B204*_c1+$C204*_c2+$D204*_c3+'Input spectra'!$Y203))</f>
        <v>1.5624144795649797E-2</v>
      </c>
      <c r="AC204">
        <f>AC$2*EXP(- AC$1 * ($B204*_c1+$C204*_c2+$D204*_c3+'Input spectra'!$Y203))</f>
        <v>1.5423115173202167E-2</v>
      </c>
      <c r="AD204">
        <f>AD$2*EXP(- AD$1 * ($B204*_c1+$C204*_c2+$D204*_c3+'Input spectra'!$Y203))</f>
        <v>1.5223486410485976E-2</v>
      </c>
      <c r="AE204">
        <f>AE$2*EXP(- AE$1 * ($B204*_c1+$C204*_c2+$D204*_c3+'Input spectra'!$Y203))</f>
        <v>1.5025250336774406E-2</v>
      </c>
      <c r="AF204">
        <f>AF$2*EXP(- AF$1 * ($B204*_c1+$C204*_c2+$D204*_c3+'Input spectra'!$Y203))</f>
        <v>1.4828398825055596E-2</v>
      </c>
      <c r="AG204">
        <f>AG$2*EXP(- AG$1 * ($B204*_c1+$C204*_c2+$D204*_c3+'Input spectra'!$Y203))</f>
        <v>1.4632923791810411E-2</v>
      </c>
      <c r="AH204">
        <f>AH$2*EXP(- AH$1 * ($B204*_c1+$C204*_c2+$D204*_c3+'Input spectra'!$Y203))</f>
        <v>1.4438817196791302E-2</v>
      </c>
      <c r="AI204">
        <f>AI$2*EXP(- AI$1 * ($B204*_c1+$C204*_c2+$D204*_c3+'Input spectra'!$Y203))</f>
        <v>1.4246071042802301E-2</v>
      </c>
      <c r="AJ204">
        <f>AJ$2*EXP(- AJ$1 * ($B204*_c1+$C204*_c2+$D204*_c3+'Input spectra'!$Y203))</f>
        <v>1.4054677375480048E-2</v>
      </c>
      <c r="AK204">
        <f>AK$2*EXP(- AK$1 * ($B204*_c1+$C204*_c2+$D204*_c3+'Input spectra'!$Y203))</f>
        <v>1.3864628283075919E-2</v>
      </c>
      <c r="AL204">
        <f>AL$2*EXP(- AL$1 * ($B204*_c1+$C204*_c2+$D204*_c3+'Input spectra'!$Y203))</f>
        <v>1.3675915896239212E-2</v>
      </c>
      <c r="AM204">
        <f>AM$2*EXP(- AM$1 * ($B204*_c1+$C204*_c2+$D204*_c3+'Input spectra'!$Y203))</f>
        <v>1.3488532387801415E-2</v>
      </c>
      <c r="AN204">
        <f>AN$2*EXP(- AN$1 * ($B204*_c1+$C204*_c2+$D204*_c3+'Input spectra'!$Y203))</f>
        <v>1.330246997256153E-2</v>
      </c>
      <c r="AO204">
        <f>AO$2*EXP(- AO$1 * ($B204*_c1+$C204*_c2+$D204*_c3+'Input spectra'!$Y203))</f>
        <v>1.3117720907072425E-2</v>
      </c>
      <c r="AP204">
        <f>AP$2*EXP(- AP$1 * ($B204*_c1+$C204*_c2+$D204*_c3+'Input spectra'!$Y203))</f>
        <v>1.2934277489428289E-2</v>
      </c>
      <c r="AQ204">
        <f>AQ$2*EXP(- AQ$1 * ($B204*_c1+$C204*_c2+$D204*_c3+'Input spectra'!$Y203))</f>
        <v>1.2752132059053092E-2</v>
      </c>
      <c r="AR204">
        <f>AR$2*EXP(- AR$1 * ($B204*_c1+$C204*_c2+$D204*_c3+'Input spectra'!$Y203))</f>
        <v>1.2571276996490089E-2</v>
      </c>
      <c r="AS204">
        <f>AS$2*EXP(- AS$1 * ($B204*_c1+$C204*_c2+$D204*_c3+'Input spectra'!$Y203))</f>
        <v>1.2391704723192386E-2</v>
      </c>
      <c r="AT204">
        <f>AT$2*EXP(- AT$1 * ($B204*_c1+$C204*_c2+$D204*_c3+'Input spectra'!$Y203))</f>
        <v>1.2213407701314511E-2</v>
      </c>
      <c r="AU204">
        <f>AU$2*EXP(- AU$1 * ($B204*_c1+$C204*_c2+$D204*_c3+'Input spectra'!$Y203))</f>
        <v>1.2036378433504998E-2</v>
      </c>
      <c r="AV204">
        <f>AV$2*EXP(- AV$1 * ($B204*_c1+$C204*_c2+$D204*_c3+'Input spectra'!$Y203))</f>
        <v>1.1860609462700062E-2</v>
      </c>
      <c r="AW204">
        <f>AW$2*EXP(- AW$1 * ($B204*_c1+$C204*_c2+$D204*_c3+'Input spectra'!$Y203))</f>
        <v>1.1686093371918187E-2</v>
      </c>
      <c r="AX204">
        <f>AX$2*EXP(- AX$1 * ($B204*_c1+$C204*_c2+$D204*_c3+'Input spectra'!$Y203))</f>
        <v>1.1512822784055816E-2</v>
      </c>
      <c r="AY204">
        <f>AY$2*EXP(- AY$1 * ($B204*_c1+$C204*_c2+$D204*_c3+'Input spectra'!$Y203))</f>
        <v>1.0237293228232249E-2</v>
      </c>
      <c r="AZ204">
        <f>AZ$2*EXP(- AZ$1 * ($B204*_c1+$C204*_c2+$D204*_c3+'Input spectra'!$Y203))</f>
        <v>8.7502135679846903E-3</v>
      </c>
      <c r="BA204">
        <f>BA$2*EXP(- BA$1 * ($B204*_c1+$C204*_c2+$D204*_c3+'Input spectra'!$Y203))</f>
        <v>7.8792924147288827E-3</v>
      </c>
      <c r="BB204">
        <f>BB$2*EXP(- BB$1 * ($B204*_c1+$C204*_c2+$D204*_c3+'Input spectra'!$Y203))</f>
        <v>7.2198399593579182E-3</v>
      </c>
      <c r="BC204">
        <f>BC$2*EXP(- BC$1 * ($B204*_c1+$C204*_c2+$D204*_c3+'Input spectra'!$Y203))</f>
        <v>6.6811151455006918E-3</v>
      </c>
      <c r="BD204">
        <f>BD$2*EXP(- BD$1 * ($B204*_c1+$C204*_c2+$D204*_c3+'Input spectra'!$Y203))</f>
        <v>6.2238027731609932E-3</v>
      </c>
      <c r="BE204">
        <f>BE$2*EXP(- BE$1 * ($B204*_c1+$C204*_c2+$D204*_c3+'Input spectra'!$Y203))</f>
        <v>5.8263697551686686E-3</v>
      </c>
      <c r="BF204">
        <f>BF$2*EXP(- BF$1 * ($B204*_c1+$C204*_c2+$D204*_c3+'Input spectra'!$Y203))</f>
        <v>5.4753977952989048E-3</v>
      </c>
      <c r="BG204">
        <f>BG$2*EXP(- BG$1 * ($B204*_c1+$C204*_c2+$D204*_c3+'Input spectra'!$Y203))</f>
        <v>5.1618049511916913E-3</v>
      </c>
      <c r="BH204">
        <f>BH$2*EXP(- BH$1 * ($B204*_c1+$C204*_c2+$D204*_c3+'Input spectra'!$Y203))</f>
        <v>4.8790801856974202E-3</v>
      </c>
      <c r="BI204">
        <f>BI$2*EXP(- BI$1 * ($B204*_c1+$C204*_c2+$D204*_c3+'Input spectra'!$Y203))</f>
        <v>4.6223538271365746E-3</v>
      </c>
      <c r="BJ204">
        <f>BJ$2*EXP(- BJ$1 * ($B204*_c1+$C204*_c2+$D204*_c3+'Input spectra'!$Y203))</f>
        <v>4.3878640031916319E-3</v>
      </c>
      <c r="BK204">
        <f>BK$2*EXP(- BK$1 * ($B204*_c1+$C204*_c2+$D204*_c3+'Input spectra'!$Y203))</f>
        <v>4.1726295799323371E-3</v>
      </c>
      <c r="BL204">
        <f>BL$2*EXP(- BL$1 * ($B204*_c1+$C204*_c2+$D204*_c3+'Input spectra'!$Y203))</f>
        <v>3.9742390368743118E-3</v>
      </c>
      <c r="BM204">
        <f>BM$2*EXP(- BM$1 * ($B204*_c1+$C204*_c2+$D204*_c3+'Input spectra'!$Y203))</f>
        <v>3.7907083551844693E-3</v>
      </c>
      <c r="BN204">
        <f>BN$2*EXP(- BN$1 * ($B204*_c1+$C204*_c2+$D204*_c3+'Input spectra'!$Y203))</f>
        <v>3.6203819947728797E-3</v>
      </c>
      <c r="BO204">
        <f>BO$2*EXP(- BO$1 * ($B204*_c1+$C204*_c2+$D204*_c3+'Input spectra'!$Y203))</f>
        <v>3.4618618631323942E-3</v>
      </c>
      <c r="BP204">
        <f>BP$2*EXP(- BP$1 * ($B204*_c1+$C204*_c2+$D204*_c3+'Input spectra'!$Y203))</f>
        <v>3.3139550885979085E-3</v>
      </c>
      <c r="BQ204">
        <f>BQ$2*EXP(- BQ$1 * ($B204*_c1+$C204*_c2+$D204*_c3+'Input spectra'!$Y203))</f>
        <v>3.1756347943118052E-3</v>
      </c>
      <c r="BR204">
        <f>BR$2*EXP(- BR$1 * ($B204*_c1+$C204*_c2+$D204*_c3+'Input spectra'!$Y203))</f>
        <v>3.0460100869108431E-3</v>
      </c>
      <c r="BS204">
        <f>BS$2*EXP(- BS$1 * ($B204*_c1+$C204*_c2+$D204*_c3+'Input spectra'!$Y203))</f>
        <v>2.9243027201793412E-3</v>
      </c>
      <c r="BT204">
        <f>BT$2*EXP(- BT$1 * ($B204*_c1+$C204*_c2+$D204*_c3+'Input spectra'!$Y203))</f>
        <v>2.8098286875862916E-3</v>
      </c>
      <c r="BU204">
        <f>BU$2*EXP(- BU$1 * ($B204*_c1+$C204*_c2+$D204*_c3+'Input spectra'!$Y203))</f>
        <v>2.701983516906582E-3</v>
      </c>
      <c r="BV204">
        <f>BV$2*EXP(- BV$1 * ($B204*_c1+$C204*_c2+$D204*_c3+'Input spectra'!$Y203))</f>
        <v>2.6002303881181086E-3</v>
      </c>
      <c r="BW204">
        <f>BW$2*EXP(- BW$1 * ($B204*_c1+$C204*_c2+$D204*_c3+'Input spectra'!$Y203))</f>
        <v>2.5040904340161421E-3</v>
      </c>
      <c r="BX204">
        <f>BX$2*EXP(- BX$1 * ($B204*_c1+$C204*_c2+$D204*_c3+'Input spectra'!$Y203))</f>
        <v>2.4131347492733039E-3</v>
      </c>
      <c r="BY204">
        <f>BY$2*EXP(- BY$1 * ($B204*_c1+$C204*_c2+$D204*_c3+'Input spectra'!$Y203))</f>
        <v>2.3269777517727092E-3</v>
      </c>
      <c r="BZ204">
        <f>BZ$2*EXP(- BZ$1 * ($B204*_c1+$C204*_c2+$D204*_c3+'Input spectra'!$Y203))</f>
        <v>2.2452716252547768E-3</v>
      </c>
      <c r="CA204">
        <f>CA$2*EXP(- CA$1 * ($B204*_c1+$C204*_c2+$D204*_c3+'Input spectra'!$Y203))</f>
        <v>2.1677016346968426E-3</v>
      </c>
      <c r="CB204">
        <f>CB$2*EXP(- CB$1 * ($B204*_c1+$C204*_c2+$D204*_c3+'Input spectra'!$Y203))</f>
        <v>2.0939821521157027E-3</v>
      </c>
      <c r="CC204">
        <f>CC$2*EXP(- CC$1 * ($B204*_c1+$C204*_c2+$D204*_c3+'Input spectra'!$Y203))</f>
        <v>2.0238532652259449E-3</v>
      </c>
      <c r="CD204">
        <f>CD$2*EXP(- CD$1 * ($B204*_c1+$C204*_c2+$D204*_c3+'Input spectra'!$Y203))</f>
        <v>1.9570778677677611E-3</v>
      </c>
      <c r="CE204">
        <f>CE$2*EXP(- CE$1 * ($B204*_c1+$C204*_c2+$D204*_c3+'Input spectra'!$Y203))</f>
        <v>1.893439150558362E-3</v>
      </c>
      <c r="CF204">
        <f>CF$2*EXP(- CF$1 * ($B204*_c1+$C204*_c2+$D204*_c3+'Input spectra'!$Y203))</f>
        <v>1.832738428000461E-3</v>
      </c>
      <c r="CG204">
        <f>CG$2*EXP(- CG$1 * ($B204*_c1+$C204*_c2+$D204*_c3+'Input spectra'!$Y203))</f>
        <v>1.7747932470365782E-3</v>
      </c>
      <c r="CH204">
        <f>CH$2*EXP(- CH$1 * ($B204*_c1+$C204*_c2+$D204*_c3+'Input spectra'!$Y203))</f>
        <v>1.7194357351970016E-3</v>
      </c>
      <c r="CI204">
        <f>CI$2*EXP(- CI$1 * ($B204*_c1+$C204*_c2+$D204*_c3+'Input spectra'!$Y203))</f>
        <v>1.6665111520617446E-3</v>
      </c>
      <c r="CJ204">
        <f>CJ$2*EXP(- CJ$1 * ($B204*_c1+$C204*_c2+$D204*_c3+'Input spectra'!$Y203))</f>
        <v>1.6158766145957567E-3</v>
      </c>
      <c r="CK204">
        <f>CK$2*EXP(- CK$1 * ($B204*_c1+$C204*_c2+$D204*_c3+'Input spectra'!$Y203))</f>
        <v>1.5673999717623224E-3</v>
      </c>
      <c r="CL204">
        <f>CL$2*EXP(- CL$1 * ($B204*_c1+$C204*_c2+$D204*_c3+'Input spectra'!$Y203))</f>
        <v>1.5209588078294767E-3</v>
      </c>
      <c r="CM204">
        <f>CM$2*EXP(- CM$1 * ($B204*_c1+$C204*_c2+$D204*_c3+'Input spectra'!$Y203))</f>
        <v>1.476439557055212E-3</v>
      </c>
      <c r="CN204">
        <f>CN$2*EXP(- CN$1 * ($B204*_c1+$C204*_c2+$D204*_c3+'Input spectra'!$Y203))</f>
        <v>1.4337367151205649E-3</v>
      </c>
      <c r="CO204">
        <f>CO$2*EXP(- CO$1 * ($B204*_c1+$C204*_c2+$D204*_c3+'Input spectra'!$Y203))</f>
        <v>1.3927521348928264E-3</v>
      </c>
      <c r="CP204">
        <f>CP$2*EXP(- CP$1 * ($B204*_c1+$C204*_c2+$D204*_c3+'Input spectra'!$Y203))</f>
        <v>1.3533943959357117E-3</v>
      </c>
      <c r="CQ204">
        <f>CQ$2*EXP(- CQ$1 * ($B204*_c1+$C204*_c2+$D204*_c3+'Input spectra'!$Y203))</f>
        <v>1.315578238711457E-3</v>
      </c>
      <c r="CR204">
        <f>CR$2*EXP(- CR$1 * ($B204*_c1+$C204*_c2+$D204*_c3+'Input spectra'!$Y203))</f>
        <v>1.2792240556985094E-3</v>
      </c>
      <c r="CS204">
        <f>CS$2*EXP(- CS$1 * ($B204*_c1+$C204*_c2+$D204*_c3+'Input spectra'!$Y203))</f>
        <v>8.2383678894852239E-4</v>
      </c>
      <c r="CT204">
        <f>CT$2*EXP(- CT$1 * ($B204*_c1+$C204*_c2+$D204*_c3+'Input spectra'!$Y203))</f>
        <v>5.3524117354298629E-4</v>
      </c>
      <c r="CU204">
        <f>CU$2*EXP(- CU$1 * ($B204*_c1+$C204*_c2+$D204*_c3+'Input spectra'!$Y203))</f>
        <v>3.7077648201463921E-4</v>
      </c>
      <c r="CV204">
        <f>CV$2*EXP(- CV$1 * ($B204*_c1+$C204*_c2+$D204*_c3+'Input spectra'!$Y203))</f>
        <v>2.5800450278259127E-4</v>
      </c>
      <c r="CW204">
        <f>CW$2*EXP(- CW$1 * ($B204*_c1+$C204*_c2+$D204*_c3+'Input spectra'!$Y203))</f>
        <v>1.7621538300904656E-4</v>
      </c>
      <c r="CX204">
        <f>CX$2*EXP(- CX$1 * ($B204*_c1+$C204*_c2+$D204*_c3+'Input spectra'!$Y203))</f>
        <v>1.1586690438026759E-4</v>
      </c>
      <c r="CY204">
        <f>CY$2*EXP(- CY$1 * ($B204*_c1+$C204*_c2+$D204*_c3+'Input spectra'!$Y203))</f>
        <v>7.1575248634027204E-5</v>
      </c>
      <c r="CZ204">
        <f>CZ$2*EXP(- CZ$1 * ($B204*_c1+$C204*_c2+$D204*_c3+'Input spectra'!$Y203))</f>
        <v>3.9923834841056783E-5</v>
      </c>
      <c r="DA204">
        <f>DA$2*EXP(- DA$1 * ($B204*_c1+$C204*_c2+$D204*_c3+'Input spectra'!$Y203))</f>
        <v>1.8569212301352213E-5</v>
      </c>
      <c r="DB204">
        <f>DB$2*EXP(- DB$1 * ($B204*_c1+$C204*_c2+$D204*_c3+'Input spectra'!$Y203))</f>
        <v>5.8123800555770749E-6</v>
      </c>
      <c r="DC204">
        <f>DC$2*EXP(- DC$1 * ($B204*_c1+$C204*_c2+$D204*_c3+'Input spectra'!$Y203))</f>
        <v>3.6931052658914611E-7</v>
      </c>
      <c r="DD204">
        <f>DD$2*EXP(- DD$1 * ($B204*_c1+$C204*_c2+$D204*_c3+'Input spectra'!$Y203))</f>
        <v>0</v>
      </c>
      <c r="DE204">
        <f>DE$2*EXP(- DE$1 * ($B204*_c1+$C204*_c2+$D204*_c3+'Input spectra'!$Y203))</f>
        <v>0</v>
      </c>
      <c r="DF204">
        <f>DF$2*EXP(- DF$1 * ($B204*_c1+$C204*_c2+$D204*_c3+'Input spectra'!$Y203))</f>
        <v>0</v>
      </c>
      <c r="DG204">
        <f>DG$2*EXP(- DG$1 * ($B204*_c1+$C204*_c2+$D204*_c3+'Input spectra'!$Y203))</f>
        <v>0</v>
      </c>
      <c r="DH204">
        <f>DH$2*EXP(- DH$1 * ($B204*_c1+$C204*_c2+$D204*_c3+'Input spectra'!$Y203))</f>
        <v>0</v>
      </c>
      <c r="DI204">
        <f>DI$2*EXP(- DI$1 * ($B204*_c1+$C204*_c2+$D204*_c3+'Input spectra'!$Y203))</f>
        <v>0</v>
      </c>
      <c r="DJ204">
        <f>DJ$2*EXP(- DJ$1 * ($B204*_c1+$C204*_c2+$D204*_c3+'Input spectra'!$Y203))</f>
        <v>0</v>
      </c>
      <c r="DK204">
        <f>DK$2*EXP(- DK$1 * ($B204*_c1+$C204*_c2+$D204*_c3+'Input spectra'!$Y203))</f>
        <v>0</v>
      </c>
      <c r="DL204">
        <f>DL$2*EXP(- DL$1 * ($B204*_c1+$C204*_c2+$D204*_c3+'Input spectra'!$Y203))</f>
        <v>0</v>
      </c>
      <c r="DM204">
        <f>DM$2*EXP(- DM$1 * ($B204*_c1+$C204*_c2+$D204*_c3+'Input spectra'!$Y203))</f>
        <v>0</v>
      </c>
      <c r="DN204">
        <f>DN$2*EXP(- DN$1 * ($B204*_c1+$C204*_c2+$D204*_c3+'Input spectra'!$Y203))</f>
        <v>0</v>
      </c>
      <c r="DO204">
        <f>DO$2*EXP(- DO$1 * ($B204*_c1+$C204*_c2+$D204*_c3+'Input spectra'!$Y203))</f>
        <v>0</v>
      </c>
      <c r="DP204">
        <f>DP$2*EXP(- DP$1 * ($B204*_c1+$C204*_c2+$D204*_c3+'Input spectra'!$Y203))</f>
        <v>0</v>
      </c>
      <c r="DQ204">
        <f>DQ$2*EXP(- DQ$1 * ($B204*_c1+$C204*_c2+$D204*_c3+'Input spectra'!$Y203))</f>
        <v>0</v>
      </c>
      <c r="DR204">
        <f>DR$2*EXP(- DR$1 * ($B204*_c1+$C204*_c2+$D204*_c3+'Input spectra'!$Y203))</f>
        <v>0</v>
      </c>
      <c r="DS204">
        <f>DS$2*EXP(- DS$1 * ($B204*_c1+$C204*_c2+$D204*_c3+'Input spectra'!$Y203))</f>
        <v>0</v>
      </c>
      <c r="DT204">
        <f>DT$2*EXP(- DT$1 * ($B204*_c1+$C204*_c2+$D204*_c3+'Input spectra'!$Y203))</f>
        <v>0</v>
      </c>
      <c r="DU204">
        <f>DU$2*EXP(- DU$1 * ($B204*_c1+$C204*_c2+$D204*_c3+'Input spectra'!$Y203))</f>
        <v>0</v>
      </c>
      <c r="DV204">
        <f>DV$2*EXP(- DV$1 * ($B204*_c1+$C204*_c2+$D204*_c3+'Input spectra'!$Y203))</f>
        <v>0</v>
      </c>
      <c r="DW204">
        <f>DW$2*EXP(- DW$1 * ($B204*_c1+$C204*_c2+$D204*_c3+'Input spectra'!$Y203))</f>
        <v>0</v>
      </c>
      <c r="DX204">
        <f>DX$2*EXP(- DX$1 * ($B204*_c1+$C204*_c2+$D204*_c3+'Input spectra'!$Y203))</f>
        <v>0</v>
      </c>
      <c r="DY204">
        <f>DY$2*EXP(- DY$1 * ($B204*_c1+$C204*_c2+$D204*_c3+'Input spectra'!$Y203))</f>
        <v>0</v>
      </c>
      <c r="DZ204">
        <f>DZ$2*EXP(- DZ$1 * ($B204*_c1+$C204*_c2+$D204*_c3+'Input spectra'!$Y203))</f>
        <v>0</v>
      </c>
      <c r="EA204">
        <f>EA$2*EXP(- EA$1 * ($B204*_c1+$C204*_c2+$D204*_c3+'Input spectra'!$Y203))</f>
        <v>0</v>
      </c>
      <c r="EB204">
        <f>EB$2*EXP(- EB$1 * ($B204*_c1+$C204*_c2+$D204*_c3+'Input spectra'!$Y203))</f>
        <v>0</v>
      </c>
      <c r="EC204">
        <f>EC$2*EXP(- EC$1 * ($B204*_c1+$C204*_c2+$D204*_c3+'Input spectra'!$Y203))</f>
        <v>0</v>
      </c>
      <c r="ED204">
        <f>ED$2*EXP(- ED$1 * ($B204*_c1+$C204*_c2+$D204*_c3+'Input spectra'!$Y203))</f>
        <v>0</v>
      </c>
      <c r="EE204">
        <f>EE$2*EXP(- EE$1 * ($B204*_c1+$C204*_c2+$D204*_c3+'Input spectra'!$Y203))</f>
        <v>0</v>
      </c>
      <c r="EF204">
        <f>EF$2*EXP(- EF$1 * ($B204*_c1+$C204*_c2+$D204*_c3+'Input spectra'!$Y203))</f>
        <v>0</v>
      </c>
      <c r="EG204">
        <f>EG$2*EXP(- EG$1 * ($B204*_c1+$C204*_c2+$D204*_c3+'Input spectra'!$Y203))</f>
        <v>0</v>
      </c>
      <c r="EH204">
        <f>EH$2*EXP(- EH$1 * ($B204*_c1+$C204*_c2+$D204*_c3+'Input spectra'!$Y203))</f>
        <v>0</v>
      </c>
      <c r="EI204">
        <f>EI$2*EXP(- EI$1 * ($B204*_c1+$C204*_c2+$D204*_c3+'Input spectra'!$Y203))</f>
        <v>0</v>
      </c>
      <c r="EJ204">
        <f>EJ$2*EXP(- EJ$1 * ($B204*_c1+$C204*_c2+$D204*_c3+'Input spectra'!$Y203))</f>
        <v>0</v>
      </c>
      <c r="EK204">
        <f>EK$2*EXP(- EK$1 * ($B204*_c1+$C204*_c2+$D204*_c3+'Input spectra'!$Y203))</f>
        <v>0</v>
      </c>
      <c r="EL204">
        <f>EL$2*EXP(- EL$1 * ($B204*_c1+$C204*_c2+$D204*_c3+'Input spectra'!$Y203))</f>
        <v>0</v>
      </c>
      <c r="EM204">
        <f>EM$2*EXP(- EM$1 * ($B204*_c1+$C204*_c2+$D204*_c3+'Input spectra'!$Y203))</f>
        <v>0</v>
      </c>
      <c r="EN204">
        <f>EN$2*EXP(- EN$1 * ($B204*_c1+$C204*_c2+$D204*_c3+'Input spectra'!$Y203))</f>
        <v>0</v>
      </c>
      <c r="EO204">
        <f>EO$2*EXP(- EO$1 * ($B204*_c1+$C204*_c2+$D204*_c3+'Input spectra'!$Y203))</f>
        <v>0</v>
      </c>
      <c r="EP204">
        <f>EP$2*EXP(- EP$1 * ($B204*_c1+$C204*_c2+$D204*_c3+'Input spectra'!$Y203))</f>
        <v>0</v>
      </c>
      <c r="EQ204">
        <f>EQ$2*EXP(- EQ$1 * ($B204*_c1+$C204*_c2+$D204*_c3+'Input spectra'!$Y203))</f>
        <v>0</v>
      </c>
      <c r="ER204">
        <f>ER$2*EXP(- ER$1 * ($B204*_c1+$C204*_c2+$D204*_c3+'Input spectra'!$Y203))</f>
        <v>0</v>
      </c>
      <c r="ES204">
        <f>ES$2*EXP(- ES$1 * ($B204*_c1+$C204*_c2+$D204*_c3+'Input spectra'!$Y203))</f>
        <v>0</v>
      </c>
      <c r="ET204">
        <f>ET$2*EXP(- ET$1 * ($B204*_c1+$C204*_c2+$D204*_c3+'Input spectra'!$Y203))</f>
        <v>0</v>
      </c>
      <c r="EU204">
        <f>EU$2*EXP(- EU$1 * ($B204*_c1+$C204*_c2+$D204*_c3+'Input spectra'!$Y203))</f>
        <v>0</v>
      </c>
      <c r="EV204">
        <f>EV$2*EXP(- EV$1 * ($B204*_c1+$C204*_c2+$D204*_c3+'Input spectra'!$Y203))</f>
        <v>0</v>
      </c>
      <c r="EW204">
        <f>EW$2*EXP(- EW$1 * ($B204*_c1+$C204*_c2+$D204*_c3+'Input spectra'!$Y203))</f>
        <v>0</v>
      </c>
      <c r="EX204">
        <f>EX$2*EXP(- EX$1 * ($B204*_c1+$C204*_c2+$D204*_c3+'Input spectra'!$Y203))</f>
        <v>0</v>
      </c>
      <c r="EY204">
        <f>EY$2*EXP(- EY$1 * ($B204*_c1+$C204*_c2+$D204*_c3+'Input spectra'!$Y203))</f>
        <v>0</v>
      </c>
      <c r="FA204">
        <f t="shared" si="3"/>
        <v>0.88801885844421369</v>
      </c>
      <c r="FD204">
        <f>(1-EXP(-($B204*_c1+$C204*_c2+$D204*_c3+'Input spectra'!$Y203)*_t))/2</f>
        <v>1.0301891804021135E-2</v>
      </c>
      <c r="FE204">
        <f>LN(1-FD204)/(-($B204*_c1+$C204*_c2+$D204*_c3+'Input spectra'!$Y203))</f>
        <v>0.24869883581633156</v>
      </c>
    </row>
    <row r="205" spans="1:161" x14ac:dyDescent="0.25">
      <c r="A205">
        <v>1290</v>
      </c>
      <c r="B205">
        <f>'Input spectra'!B204</f>
        <v>0</v>
      </c>
      <c r="C205">
        <f>'Input spectra'!D204</f>
        <v>0</v>
      </c>
      <c r="D205">
        <f>'Input spectra'!F204</f>
        <v>0</v>
      </c>
      <c r="E205">
        <f>E$2*EXP(- E$1 * ($B205*_c1+$C205*_c2+$D205*_c3+'Input spectra'!$Y204))</f>
        <v>2.0653927966864227E-2</v>
      </c>
      <c r="F205">
        <f>F$2*EXP(- F$1 * ($B205*_c1+$C205*_c2+$D205*_c3+'Input spectra'!$Y204))</f>
        <v>2.0418426725231125E-2</v>
      </c>
      <c r="G205">
        <f>G$2*EXP(- G$1 * ($B205*_c1+$C205*_c2+$D205*_c3+'Input spectra'!$Y204))</f>
        <v>2.0184524405882837E-2</v>
      </c>
      <c r="H205">
        <f>H$2*EXP(- H$1 * ($B205*_c1+$C205*_c2+$D205*_c3+'Input spectra'!$Y204))</f>
        <v>1.9952211793791367E-2</v>
      </c>
      <c r="I205">
        <f>I$2*EXP(- I$1 * ($B205*_c1+$C205*_c2+$D205*_c3+'Input spectra'!$Y204))</f>
        <v>1.9721479722875582E-2</v>
      </c>
      <c r="J205">
        <f>J$2*EXP(- J$1 * ($B205*_c1+$C205*_c2+$D205*_c3+'Input spectra'!$Y204))</f>
        <v>1.9492319075753647E-2</v>
      </c>
      <c r="K205">
        <f>K$2*EXP(- K$1 * ($B205*_c1+$C205*_c2+$D205*_c3+'Input spectra'!$Y204))</f>
        <v>1.926472078349668E-2</v>
      </c>
      <c r="L205">
        <f>L$2*EXP(- L$1 * ($B205*_c1+$C205*_c2+$D205*_c3+'Input spectra'!$Y204))</f>
        <v>1.9038675825383631E-2</v>
      </c>
      <c r="M205">
        <f>M$2*EXP(- M$1 * ($B205*_c1+$C205*_c2+$D205*_c3+'Input spectra'!$Y204))</f>
        <v>1.8814175228657335E-2</v>
      </c>
      <c r="N205">
        <f>N$2*EXP(- N$1 * ($B205*_c1+$C205*_c2+$D205*_c3+'Input spectra'!$Y204))</f>
        <v>1.859121006828179E-2</v>
      </c>
      <c r="O205">
        <f>O$2*EXP(- O$1 * ($B205*_c1+$C205*_c2+$D205*_c3+'Input spectra'!$Y204))</f>
        <v>1.8369771466700591E-2</v>
      </c>
      <c r="P205">
        <f>P$2*EXP(- P$1 * ($B205*_c1+$C205*_c2+$D205*_c3+'Input spectra'!$Y204))</f>
        <v>1.8149850593596559E-2</v>
      </c>
      <c r="Q205">
        <f>Q$2*EXP(- Q$1 * ($B205*_c1+$C205*_c2+$D205*_c3+'Input spectra'!$Y204))</f>
        <v>1.7931438665652576E-2</v>
      </c>
      <c r="R205">
        <f>R$2*EXP(- R$1 * ($B205*_c1+$C205*_c2+$D205*_c3+'Input spectra'!$Y204))</f>
        <v>1.7714526946313543E-2</v>
      </c>
      <c r="S205">
        <f>S$2*EXP(- S$1 * ($B205*_c1+$C205*_c2+$D205*_c3+'Input spectra'!$Y204))</f>
        <v>1.7499106745549529E-2</v>
      </c>
      <c r="T205">
        <f>T$2*EXP(- T$1 * ($B205*_c1+$C205*_c2+$D205*_c3+'Input spectra'!$Y204))</f>
        <v>1.7285169419620092E-2</v>
      </c>
      <c r="U205">
        <f>U$2*EXP(- U$1 * ($B205*_c1+$C205*_c2+$D205*_c3+'Input spectra'!$Y204))</f>
        <v>1.7072706370839741E-2</v>
      </c>
      <c r="V205">
        <f>V$2*EXP(- V$1 * ($B205*_c1+$C205*_c2+$D205*_c3+'Input spectra'!$Y204))</f>
        <v>1.6861709047344523E-2</v>
      </c>
      <c r="W205">
        <f>W$2*EXP(- W$1 * ($B205*_c1+$C205*_c2+$D205*_c3+'Input spectra'!$Y204))</f>
        <v>1.6652168942859823E-2</v>
      </c>
      <c r="X205">
        <f>X$2*EXP(- X$1 * ($B205*_c1+$C205*_c2+$D205*_c3+'Input spectra'!$Y204))</f>
        <v>1.6444077596469219E-2</v>
      </c>
      <c r="Y205">
        <f>Y$2*EXP(- Y$1 * ($B205*_c1+$C205*_c2+$D205*_c3+'Input spectra'!$Y204))</f>
        <v>1.6237426592384533E-2</v>
      </c>
      <c r="Z205">
        <f>Z$2*EXP(- Z$1 * ($B205*_c1+$C205*_c2+$D205*_c3+'Input spectra'!$Y204))</f>
        <v>1.6032207559716977E-2</v>
      </c>
      <c r="AA205">
        <f>AA$2*EXP(- AA$1 * ($B205*_c1+$C205*_c2+$D205*_c3+'Input spectra'!$Y204))</f>
        <v>1.5828412172249434E-2</v>
      </c>
      <c r="AB205">
        <f>AB$2*EXP(- AB$1 * ($B205*_c1+$C205*_c2+$D205*_c3+'Input spectra'!$Y204))</f>
        <v>1.5626032148209849E-2</v>
      </c>
      <c r="AC205">
        <f>AC$2*EXP(- AC$1 * ($B205*_c1+$C205*_c2+$D205*_c3+'Input spectra'!$Y204))</f>
        <v>1.5425059250045741E-2</v>
      </c>
      <c r="AD205">
        <f>AD$2*EXP(- AD$1 * ($B205*_c1+$C205*_c2+$D205*_c3+'Input spectra'!$Y204))</f>
        <v>1.5225485284199813E-2</v>
      </c>
      <c r="AE205">
        <f>AE$2*EXP(- AE$1 * ($B205*_c1+$C205*_c2+$D205*_c3+'Input spectra'!$Y204))</f>
        <v>1.5027302100886658E-2</v>
      </c>
      <c r="AF205">
        <f>AF$2*EXP(- AF$1 * ($B205*_c1+$C205*_c2+$D205*_c3+'Input spectra'!$Y204))</f>
        <v>1.4830501593870575E-2</v>
      </c>
      <c r="AG205">
        <f>AG$2*EXP(- AG$1 * ($B205*_c1+$C205*_c2+$D205*_c3+'Input spectra'!$Y204))</f>
        <v>1.4635075700244474E-2</v>
      </c>
      <c r="AH205">
        <f>AH$2*EXP(- AH$1 * ($B205*_c1+$C205*_c2+$D205*_c3+'Input spectra'!$Y204))</f>
        <v>1.4441016400209835E-2</v>
      </c>
      <c r="AI205">
        <f>AI$2*EXP(- AI$1 * ($B205*_c1+$C205*_c2+$D205*_c3+'Input spectra'!$Y204))</f>
        <v>1.4248315716857805E-2</v>
      </c>
      <c r="AJ205">
        <f>AJ$2*EXP(- AJ$1 * ($B205*_c1+$C205*_c2+$D205*_c3+'Input spectra'!$Y204))</f>
        <v>1.405696571595131E-2</v>
      </c>
      <c r="AK205">
        <f>AK$2*EXP(- AK$1 * ($B205*_c1+$C205*_c2+$D205*_c3+'Input spectra'!$Y204))</f>
        <v>1.3866958505708281E-2</v>
      </c>
      <c r="AL205">
        <f>AL$2*EXP(- AL$1 * ($B205*_c1+$C205*_c2+$D205*_c3+'Input spectra'!$Y204))</f>
        <v>1.367828623658591E-2</v>
      </c>
      <c r="AM205">
        <f>AM$2*EXP(- AM$1 * ($B205*_c1+$C205*_c2+$D205*_c3+'Input spectra'!$Y204))</f>
        <v>1.3490941101065997E-2</v>
      </c>
      <c r="AN205">
        <f>AN$2*EXP(- AN$1 * ($B205*_c1+$C205*_c2+$D205*_c3+'Input spectra'!$Y204))</f>
        <v>1.3304915333441329E-2</v>
      </c>
      <c r="AO205">
        <f>AO$2*EXP(- AO$1 * ($B205*_c1+$C205*_c2+$D205*_c3+'Input spectra'!$Y204))</f>
        <v>1.3120201209603114E-2</v>
      </c>
      <c r="AP205">
        <f>AP$2*EXP(- AP$1 * ($B205*_c1+$C205*_c2+$D205*_c3+'Input spectra'!$Y204))</f>
        <v>1.293679104682946E-2</v>
      </c>
      <c r="AQ205">
        <f>AQ$2*EXP(- AQ$1 * ($B205*_c1+$C205*_c2+$D205*_c3+'Input spectra'!$Y204))</f>
        <v>1.2754677203574911E-2</v>
      </c>
      <c r="AR205">
        <f>AR$2*EXP(- AR$1 * ($B205*_c1+$C205*_c2+$D205*_c3+'Input spectra'!$Y204))</f>
        <v>1.2573852079260968E-2</v>
      </c>
      <c r="AS205">
        <f>AS$2*EXP(- AS$1 * ($B205*_c1+$C205*_c2+$D205*_c3+'Input spectra'!$Y204))</f>
        <v>1.2394308114067693E-2</v>
      </c>
      <c r="AT205">
        <f>AT$2*EXP(- AT$1 * ($B205*_c1+$C205*_c2+$D205*_c3+'Input spectra'!$Y204))</f>
        <v>1.2216037788726326E-2</v>
      </c>
      <c r="AU205">
        <f>AU$2*EXP(- AU$1 * ($B205*_c1+$C205*_c2+$D205*_c3+'Input spectra'!$Y204))</f>
        <v>1.2039033624312872E-2</v>
      </c>
      <c r="AV205">
        <f>AV$2*EXP(- AV$1 * ($B205*_c1+$C205*_c2+$D205*_c3+'Input spectra'!$Y204))</f>
        <v>1.1863288182042785E-2</v>
      </c>
      <c r="AW205">
        <f>AW$2*EXP(- AW$1 * ($B205*_c1+$C205*_c2+$D205*_c3+'Input spectra'!$Y204))</f>
        <v>1.1688794063066591E-2</v>
      </c>
      <c r="AX205">
        <f>AX$2*EXP(- AX$1 * ($B205*_c1+$C205*_c2+$D205*_c3+'Input spectra'!$Y204))</f>
        <v>1.1515543908266554E-2</v>
      </c>
      <c r="AY205">
        <f>AY$2*EXP(- AY$1 * ($B205*_c1+$C205*_c2+$D205*_c3+'Input spectra'!$Y204))</f>
        <v>1.0239766649826735E-2</v>
      </c>
      <c r="AZ205">
        <f>AZ$2*EXP(- AZ$1 * ($B205*_c1+$C205*_c2+$D205*_c3+'Input spectra'!$Y204))</f>
        <v>8.7523736628514395E-3</v>
      </c>
      <c r="BA205">
        <f>BA$2*EXP(- BA$1 * ($B205*_c1+$C205*_c2+$D205*_c3+'Input spectra'!$Y204))</f>
        <v>7.8812789025642632E-3</v>
      </c>
      <c r="BB205">
        <f>BB$2*EXP(- BB$1 * ($B205*_c1+$C205*_c2+$D205*_c3+'Input spectra'!$Y204))</f>
        <v>7.2216981156724798E-3</v>
      </c>
      <c r="BC205">
        <f>BC$2*EXP(- BC$1 * ($B205*_c1+$C205*_c2+$D205*_c3+'Input spectra'!$Y204))</f>
        <v>6.6828697478083232E-3</v>
      </c>
      <c r="BD205">
        <f>BD$2*EXP(- BD$1 * ($B205*_c1+$C205*_c2+$D205*_c3+'Input spectra'!$Y204))</f>
        <v>6.2254699699821371E-3</v>
      </c>
      <c r="BE205">
        <f>BE$2*EXP(- BE$1 * ($B205*_c1+$C205*_c2+$D205*_c3+'Input spectra'!$Y204))</f>
        <v>5.8279610967182658E-3</v>
      </c>
      <c r="BF205">
        <f>BF$2*EXP(- BF$1 * ($B205*_c1+$C205*_c2+$D205*_c3+'Input spectra'!$Y204))</f>
        <v>5.4769220400316372E-3</v>
      </c>
      <c r="BG205">
        <f>BG$2*EXP(- BG$1 * ($B205*_c1+$C205*_c2+$D205*_c3+'Input spectra'!$Y204))</f>
        <v>5.1632690137921322E-3</v>
      </c>
      <c r="BH205">
        <f>BH$2*EXP(- BH$1 * ($B205*_c1+$C205*_c2+$D205*_c3+'Input spectra'!$Y204))</f>
        <v>4.8804896889506457E-3</v>
      </c>
      <c r="BI205">
        <f>BI$2*EXP(- BI$1 * ($B205*_c1+$C205*_c2+$D205*_c3+'Input spectra'!$Y204))</f>
        <v>4.6237134479093518E-3</v>
      </c>
      <c r="BJ205">
        <f>BJ$2*EXP(- BJ$1 * ($B205*_c1+$C205*_c2+$D205*_c3+'Input spectra'!$Y204))</f>
        <v>4.3891777017783795E-3</v>
      </c>
      <c r="BK205">
        <f>BK$2*EXP(- BK$1 * ($B205*_c1+$C205*_c2+$D205*_c3+'Input spectra'!$Y204))</f>
        <v>4.173900758859728E-3</v>
      </c>
      <c r="BL205">
        <f>BL$2*EXP(- BL$1 * ($B205*_c1+$C205*_c2+$D205*_c3+'Input spectra'!$Y204))</f>
        <v>3.9754706547846033E-3</v>
      </c>
      <c r="BM205">
        <f>BM$2*EXP(- BM$1 * ($B205*_c1+$C205*_c2+$D205*_c3+'Input spectra'!$Y204))</f>
        <v>3.7919030108929312E-3</v>
      </c>
      <c r="BN205">
        <f>BN$2*EXP(- BN$1 * ($B205*_c1+$C205*_c2+$D205*_c3+'Input spectra'!$Y204))</f>
        <v>3.6215419908260916E-3</v>
      </c>
      <c r="BO205">
        <f>BO$2*EXP(- BO$1 * ($B205*_c1+$C205*_c2+$D205*_c3+'Input spectra'!$Y204))</f>
        <v>3.4629892548621644E-3</v>
      </c>
      <c r="BP205">
        <f>BP$2*EXP(- BP$1 * ($B205*_c1+$C205*_c2+$D205*_c3+'Input spectra'!$Y204))</f>
        <v>3.3150517226546226E-3</v>
      </c>
      <c r="BQ205">
        <f>BQ$2*EXP(- BQ$1 * ($B205*_c1+$C205*_c2+$D205*_c3+'Input spectra'!$Y204))</f>
        <v>3.1767023394014961E-3</v>
      </c>
      <c r="BR205">
        <f>BR$2*EXP(- BR$1 * ($B205*_c1+$C205*_c2+$D205*_c3+'Input spectra'!$Y204))</f>
        <v>3.0470500586457232E-3</v>
      </c>
      <c r="BS205">
        <f>BS$2*EXP(- BS$1 * ($B205*_c1+$C205*_c2+$D205*_c3+'Input spectra'!$Y204))</f>
        <v>2.9253165014099043E-3</v>
      </c>
      <c r="BT205">
        <f>BT$2*EXP(- BT$1 * ($B205*_c1+$C205*_c2+$D205*_c3+'Input spectra'!$Y204))</f>
        <v>2.8108175452140655E-3</v>
      </c>
      <c r="BU205">
        <f>BU$2*EXP(- BU$1 * ($B205*_c1+$C205*_c2+$D205*_c3+'Input spectra'!$Y204))</f>
        <v>2.7029486159196592E-3</v>
      </c>
      <c r="BV205">
        <f>BV$2*EXP(- BV$1 * ($B205*_c1+$C205*_c2+$D205*_c3+'Input spectra'!$Y204))</f>
        <v>2.601172803409216E-3</v>
      </c>
      <c r="BW205">
        <f>BW$2*EXP(- BW$1 * ($B205*_c1+$C205*_c2+$D205*_c3+'Input spectra'!$Y204))</f>
        <v>2.5050111604112855E-3</v>
      </c>
      <c r="BX205">
        <f>BX$2*EXP(- BX$1 * ($B205*_c1+$C205*_c2+$D205*_c3+'Input spectra'!$Y204))</f>
        <v>2.4140347101024341E-3</v>
      </c>
      <c r="BY205">
        <f>BY$2*EXP(- BY$1 * ($B205*_c1+$C205*_c2+$D205*_c3+'Input spectra'!$Y204))</f>
        <v>2.3278578062419595E-3</v>
      </c>
      <c r="BZ205">
        <f>BZ$2*EXP(- BZ$1 * ($B205*_c1+$C205*_c2+$D205*_c3+'Input spectra'!$Y204))</f>
        <v>2.2461325748256598E-3</v>
      </c>
      <c r="CA205">
        <f>CA$2*EXP(- CA$1 * ($B205*_c1+$C205*_c2+$D205*_c3+'Input spectra'!$Y204))</f>
        <v>2.1685442286364723E-3</v>
      </c>
      <c r="CB205">
        <f>CB$2*EXP(- CB$1 * ($B205*_c1+$C205*_c2+$D205*_c3+'Input spectra'!$Y204))</f>
        <v>2.0948070923502669E-3</v>
      </c>
      <c r="CC205">
        <f>CC$2*EXP(- CC$1 * ($B205*_c1+$C205*_c2+$D205*_c3+'Input spectra'!$Y204))</f>
        <v>2.0246612106048414E-3</v>
      </c>
      <c r="CD205">
        <f>CD$2*EXP(- CD$1 * ($B205*_c1+$C205*_c2+$D205*_c3+'Input spectra'!$Y204))</f>
        <v>1.9578694378263274E-3</v>
      </c>
      <c r="CE205">
        <f>CE$2*EXP(- CE$1 * ($B205*_c1+$C205*_c2+$D205*_c3+'Input spectra'!$Y204))</f>
        <v>1.894214928851665E-3</v>
      </c>
      <c r="CF205">
        <f>CF$2*EXP(- CF$1 * ($B205*_c1+$C205*_c2+$D205*_c3+'Input spectra'!$Y204))</f>
        <v>1.8334989650682797E-3</v>
      </c>
      <c r="CG205">
        <f>CG$2*EXP(- CG$1 * ($B205*_c1+$C205*_c2+$D205*_c3+'Input spectra'!$Y204))</f>
        <v>1.7755390630497547E-3</v>
      </c>
      <c r="CH205">
        <f>CH$2*EXP(- CH$1 * ($B205*_c1+$C205*_c2+$D205*_c3+'Input spectra'!$Y204))</f>
        <v>1.7201673223272887E-3</v>
      </c>
      <c r="CI205">
        <f>CI$2*EXP(- CI$1 * ($B205*_c1+$C205*_c2+$D205*_c3+'Input spectra'!$Y204))</f>
        <v>1.6672289766106996E-3</v>
      </c>
      <c r="CJ205">
        <f>CJ$2*EXP(- CJ$1 * ($B205*_c1+$C205*_c2+$D205*_c3+'Input spectra'!$Y204))</f>
        <v>1.6165811189128268E-3</v>
      </c>
      <c r="CK205">
        <f>CK$2*EXP(- CK$1 * ($B205*_c1+$C205*_c2+$D205*_c3+'Input spectra'!$Y204))</f>
        <v>1.5680915759778151E-3</v>
      </c>
      <c r="CL205">
        <f>CL$2*EXP(- CL$1 * ($B205*_c1+$C205*_c2+$D205*_c3+'Input spectra'!$Y204))</f>
        <v>1.5216379114244036E-3</v>
      </c>
      <c r="CM205">
        <f>CM$2*EXP(- CM$1 * ($B205*_c1+$C205*_c2+$D205*_c3+'Input spectra'!$Y204))</f>
        <v>1.4771065402869037E-3</v>
      </c>
      <c r="CN205">
        <f>CN$2*EXP(- CN$1 * ($B205*_c1+$C205*_c2+$D205*_c3+'Input spectra'!$Y204))</f>
        <v>1.4343919403203688E-3</v>
      </c>
      <c r="CO205">
        <f>CO$2*EXP(- CO$1 * ($B205*_c1+$C205*_c2+$D205*_c3+'Input spectra'!$Y204))</f>
        <v>1.3933959476500131E-3</v>
      </c>
      <c r="CP205">
        <f>CP$2*EXP(- CP$1 * ($B205*_c1+$C205*_c2+$D205*_c3+'Input spectra'!$Y204))</f>
        <v>1.3540271261798659E-3</v>
      </c>
      <c r="CQ205">
        <f>CQ$2*EXP(- CQ$1 * ($B205*_c1+$C205*_c2+$D205*_c3+'Input spectra'!$Y204))</f>
        <v>1.3162002017040738E-3</v>
      </c>
      <c r="CR205">
        <f>CR$2*EXP(- CR$1 * ($B205*_c1+$C205*_c2+$D205*_c3+'Input spectra'!$Y204))</f>
        <v>1.2798355529431557E-3</v>
      </c>
      <c r="CS205">
        <f>CS$2*EXP(- CS$1 * ($B205*_c1+$C205*_c2+$D205*_c3+'Input spectra'!$Y204))</f>
        <v>8.2423492971120936E-4</v>
      </c>
      <c r="CT205">
        <f>CT$2*EXP(- CT$1 * ($B205*_c1+$C205*_c2+$D205*_c3+'Input spectra'!$Y204))</f>
        <v>5.3550265520591305E-4</v>
      </c>
      <c r="CU205">
        <f>CU$2*EXP(- CU$1 * ($B205*_c1+$C205*_c2+$D205*_c3+'Input spectra'!$Y204))</f>
        <v>3.7095956582777989E-4</v>
      </c>
      <c r="CV205">
        <f>CV$2*EXP(- CV$1 * ($B205*_c1+$C205*_c2+$D205*_c3+'Input spectra'!$Y204))</f>
        <v>2.5813325714341362E-4</v>
      </c>
      <c r="CW205">
        <f>CW$2*EXP(- CW$1 * ($B205*_c1+$C205*_c2+$D205*_c3+'Input spectra'!$Y204))</f>
        <v>1.7630424729348217E-4</v>
      </c>
      <c r="CX205">
        <f>CX$2*EXP(- CX$1 * ($B205*_c1+$C205*_c2+$D205*_c3+'Input spectra'!$Y204))</f>
        <v>1.1592594412563688E-4</v>
      </c>
      <c r="CY205">
        <f>CY$2*EXP(- CY$1 * ($B205*_c1+$C205*_c2+$D205*_c3+'Input spectra'!$Y204))</f>
        <v>7.1612095743016899E-5</v>
      </c>
      <c r="CZ205">
        <f>CZ$2*EXP(- CZ$1 * ($B205*_c1+$C205*_c2+$D205*_c3+'Input spectra'!$Y204))</f>
        <v>3.9944597504457393E-5</v>
      </c>
      <c r="DA205">
        <f>DA$2*EXP(- DA$1 * ($B205*_c1+$C205*_c2+$D205*_c3+'Input spectra'!$Y204))</f>
        <v>1.8578966918763221E-5</v>
      </c>
      <c r="DB205">
        <f>DB$2*EXP(- DB$1 * ($B205*_c1+$C205*_c2+$D205*_c3+'Input spectra'!$Y204))</f>
        <v>5.8154639058007421E-6</v>
      </c>
      <c r="DC205">
        <f>DC$2*EXP(- DC$1 * ($B205*_c1+$C205*_c2+$D205*_c3+'Input spectra'!$Y204))</f>
        <v>3.6950841068839493E-7</v>
      </c>
      <c r="DD205">
        <f>DD$2*EXP(- DD$1 * ($B205*_c1+$C205*_c2+$D205*_c3+'Input spectra'!$Y204))</f>
        <v>0</v>
      </c>
      <c r="DE205">
        <f>DE$2*EXP(- DE$1 * ($B205*_c1+$C205*_c2+$D205*_c3+'Input spectra'!$Y204))</f>
        <v>0</v>
      </c>
      <c r="DF205">
        <f>DF$2*EXP(- DF$1 * ($B205*_c1+$C205*_c2+$D205*_c3+'Input spectra'!$Y204))</f>
        <v>0</v>
      </c>
      <c r="DG205">
        <f>DG$2*EXP(- DG$1 * ($B205*_c1+$C205*_c2+$D205*_c3+'Input spectra'!$Y204))</f>
        <v>0</v>
      </c>
      <c r="DH205">
        <f>DH$2*EXP(- DH$1 * ($B205*_c1+$C205*_c2+$D205*_c3+'Input spectra'!$Y204))</f>
        <v>0</v>
      </c>
      <c r="DI205">
        <f>DI$2*EXP(- DI$1 * ($B205*_c1+$C205*_c2+$D205*_c3+'Input spectra'!$Y204))</f>
        <v>0</v>
      </c>
      <c r="DJ205">
        <f>DJ$2*EXP(- DJ$1 * ($B205*_c1+$C205*_c2+$D205*_c3+'Input spectra'!$Y204))</f>
        <v>0</v>
      </c>
      <c r="DK205">
        <f>DK$2*EXP(- DK$1 * ($B205*_c1+$C205*_c2+$D205*_c3+'Input spectra'!$Y204))</f>
        <v>0</v>
      </c>
      <c r="DL205">
        <f>DL$2*EXP(- DL$1 * ($B205*_c1+$C205*_c2+$D205*_c3+'Input spectra'!$Y204))</f>
        <v>0</v>
      </c>
      <c r="DM205">
        <f>DM$2*EXP(- DM$1 * ($B205*_c1+$C205*_c2+$D205*_c3+'Input spectra'!$Y204))</f>
        <v>0</v>
      </c>
      <c r="DN205">
        <f>DN$2*EXP(- DN$1 * ($B205*_c1+$C205*_c2+$D205*_c3+'Input spectra'!$Y204))</f>
        <v>0</v>
      </c>
      <c r="DO205">
        <f>DO$2*EXP(- DO$1 * ($B205*_c1+$C205*_c2+$D205*_c3+'Input spectra'!$Y204))</f>
        <v>0</v>
      </c>
      <c r="DP205">
        <f>DP$2*EXP(- DP$1 * ($B205*_c1+$C205*_c2+$D205*_c3+'Input spectra'!$Y204))</f>
        <v>0</v>
      </c>
      <c r="DQ205">
        <f>DQ$2*EXP(- DQ$1 * ($B205*_c1+$C205*_c2+$D205*_c3+'Input spectra'!$Y204))</f>
        <v>0</v>
      </c>
      <c r="DR205">
        <f>DR$2*EXP(- DR$1 * ($B205*_c1+$C205*_c2+$D205*_c3+'Input spectra'!$Y204))</f>
        <v>0</v>
      </c>
      <c r="DS205">
        <f>DS$2*EXP(- DS$1 * ($B205*_c1+$C205*_c2+$D205*_c3+'Input spectra'!$Y204))</f>
        <v>0</v>
      </c>
      <c r="DT205">
        <f>DT$2*EXP(- DT$1 * ($B205*_c1+$C205*_c2+$D205*_c3+'Input spectra'!$Y204))</f>
        <v>0</v>
      </c>
      <c r="DU205">
        <f>DU$2*EXP(- DU$1 * ($B205*_c1+$C205*_c2+$D205*_c3+'Input spectra'!$Y204))</f>
        <v>0</v>
      </c>
      <c r="DV205">
        <f>DV$2*EXP(- DV$1 * ($B205*_c1+$C205*_c2+$D205*_c3+'Input spectra'!$Y204))</f>
        <v>0</v>
      </c>
      <c r="DW205">
        <f>DW$2*EXP(- DW$1 * ($B205*_c1+$C205*_c2+$D205*_c3+'Input spectra'!$Y204))</f>
        <v>0</v>
      </c>
      <c r="DX205">
        <f>DX$2*EXP(- DX$1 * ($B205*_c1+$C205*_c2+$D205*_c3+'Input spectra'!$Y204))</f>
        <v>0</v>
      </c>
      <c r="DY205">
        <f>DY$2*EXP(- DY$1 * ($B205*_c1+$C205*_c2+$D205*_c3+'Input spectra'!$Y204))</f>
        <v>0</v>
      </c>
      <c r="DZ205">
        <f>DZ$2*EXP(- DZ$1 * ($B205*_c1+$C205*_c2+$D205*_c3+'Input spectra'!$Y204))</f>
        <v>0</v>
      </c>
      <c r="EA205">
        <f>EA$2*EXP(- EA$1 * ($B205*_c1+$C205*_c2+$D205*_c3+'Input spectra'!$Y204))</f>
        <v>0</v>
      </c>
      <c r="EB205">
        <f>EB$2*EXP(- EB$1 * ($B205*_c1+$C205*_c2+$D205*_c3+'Input spectra'!$Y204))</f>
        <v>0</v>
      </c>
      <c r="EC205">
        <f>EC$2*EXP(- EC$1 * ($B205*_c1+$C205*_c2+$D205*_c3+'Input spectra'!$Y204))</f>
        <v>0</v>
      </c>
      <c r="ED205">
        <f>ED$2*EXP(- ED$1 * ($B205*_c1+$C205*_c2+$D205*_c3+'Input spectra'!$Y204))</f>
        <v>0</v>
      </c>
      <c r="EE205">
        <f>EE$2*EXP(- EE$1 * ($B205*_c1+$C205*_c2+$D205*_c3+'Input spectra'!$Y204))</f>
        <v>0</v>
      </c>
      <c r="EF205">
        <f>EF$2*EXP(- EF$1 * ($B205*_c1+$C205*_c2+$D205*_c3+'Input spectra'!$Y204))</f>
        <v>0</v>
      </c>
      <c r="EG205">
        <f>EG$2*EXP(- EG$1 * ($B205*_c1+$C205*_c2+$D205*_c3+'Input spectra'!$Y204))</f>
        <v>0</v>
      </c>
      <c r="EH205">
        <f>EH$2*EXP(- EH$1 * ($B205*_c1+$C205*_c2+$D205*_c3+'Input spectra'!$Y204))</f>
        <v>0</v>
      </c>
      <c r="EI205">
        <f>EI$2*EXP(- EI$1 * ($B205*_c1+$C205*_c2+$D205*_c3+'Input spectra'!$Y204))</f>
        <v>0</v>
      </c>
      <c r="EJ205">
        <f>EJ$2*EXP(- EJ$1 * ($B205*_c1+$C205*_c2+$D205*_c3+'Input spectra'!$Y204))</f>
        <v>0</v>
      </c>
      <c r="EK205">
        <f>EK$2*EXP(- EK$1 * ($B205*_c1+$C205*_c2+$D205*_c3+'Input spectra'!$Y204))</f>
        <v>0</v>
      </c>
      <c r="EL205">
        <f>EL$2*EXP(- EL$1 * ($B205*_c1+$C205*_c2+$D205*_c3+'Input spectra'!$Y204))</f>
        <v>0</v>
      </c>
      <c r="EM205">
        <f>EM$2*EXP(- EM$1 * ($B205*_c1+$C205*_c2+$D205*_c3+'Input spectra'!$Y204))</f>
        <v>0</v>
      </c>
      <c r="EN205">
        <f>EN$2*EXP(- EN$1 * ($B205*_c1+$C205*_c2+$D205*_c3+'Input spectra'!$Y204))</f>
        <v>0</v>
      </c>
      <c r="EO205">
        <f>EO$2*EXP(- EO$1 * ($B205*_c1+$C205*_c2+$D205*_c3+'Input spectra'!$Y204))</f>
        <v>0</v>
      </c>
      <c r="EP205">
        <f>EP$2*EXP(- EP$1 * ($B205*_c1+$C205*_c2+$D205*_c3+'Input spectra'!$Y204))</f>
        <v>0</v>
      </c>
      <c r="EQ205">
        <f>EQ$2*EXP(- EQ$1 * ($B205*_c1+$C205*_c2+$D205*_c3+'Input spectra'!$Y204))</f>
        <v>0</v>
      </c>
      <c r="ER205">
        <f>ER$2*EXP(- ER$1 * ($B205*_c1+$C205*_c2+$D205*_c3+'Input spectra'!$Y204))</f>
        <v>0</v>
      </c>
      <c r="ES205">
        <f>ES$2*EXP(- ES$1 * ($B205*_c1+$C205*_c2+$D205*_c3+'Input spectra'!$Y204))</f>
        <v>0</v>
      </c>
      <c r="ET205">
        <f>ET$2*EXP(- ET$1 * ($B205*_c1+$C205*_c2+$D205*_c3+'Input spectra'!$Y204))</f>
        <v>0</v>
      </c>
      <c r="EU205">
        <f>EU$2*EXP(- EU$1 * ($B205*_c1+$C205*_c2+$D205*_c3+'Input spectra'!$Y204))</f>
        <v>0</v>
      </c>
      <c r="EV205">
        <f>EV$2*EXP(- EV$1 * ($B205*_c1+$C205*_c2+$D205*_c3+'Input spectra'!$Y204))</f>
        <v>0</v>
      </c>
      <c r="EW205">
        <f>EW$2*EXP(- EW$1 * ($B205*_c1+$C205*_c2+$D205*_c3+'Input spectra'!$Y204))</f>
        <v>0</v>
      </c>
      <c r="EX205">
        <f>EX$2*EXP(- EX$1 * ($B205*_c1+$C205*_c2+$D205*_c3+'Input spectra'!$Y204))</f>
        <v>0</v>
      </c>
      <c r="EY205">
        <f>EY$2*EXP(- EY$1 * ($B205*_c1+$C205*_c2+$D205*_c3+'Input spectra'!$Y204))</f>
        <v>0</v>
      </c>
      <c r="FA205">
        <f t="shared" si="3"/>
        <v>0.88814769794140669</v>
      </c>
      <c r="FD205">
        <f>(1-EXP(-($B205*_c1+$C205*_c2+$D205*_c3+'Input spectra'!$Y204)*_t))/2</f>
        <v>1.0289032814376375E-2</v>
      </c>
      <c r="FE205">
        <f>LN(1-FD205)/(-($B205*_c1+$C205*_c2+$D205*_c3+'Input spectra'!$Y204))</f>
        <v>0.2487004768943768</v>
      </c>
    </row>
    <row r="206" spans="1:161" x14ac:dyDescent="0.25">
      <c r="A206">
        <v>1295</v>
      </c>
      <c r="B206">
        <f>'Input spectra'!B205</f>
        <v>0</v>
      </c>
      <c r="C206">
        <f>'Input spectra'!D205</f>
        <v>0</v>
      </c>
      <c r="D206">
        <f>'Input spectra'!F205</f>
        <v>0</v>
      </c>
      <c r="E206">
        <f>E$2*EXP(- E$1 * ($B206*_c1+$C206*_c2+$D206*_c3+'Input spectra'!$Y205))</f>
        <v>2.0653927966864227E-2</v>
      </c>
      <c r="F206">
        <f>F$2*EXP(- F$1 * ($B206*_c1+$C206*_c2+$D206*_c3+'Input spectra'!$Y205))</f>
        <v>2.0418533957656835E-2</v>
      </c>
      <c r="G206">
        <f>G$2*EXP(- G$1 * ($B206*_c1+$C206*_c2+$D206*_c3+'Input spectra'!$Y205))</f>
        <v>2.018473641449902E-2</v>
      </c>
      <c r="H206">
        <f>H$2*EXP(- H$1 * ($B206*_c1+$C206*_c2+$D206*_c3+'Input spectra'!$Y205))</f>
        <v>1.9952526147389807E-2</v>
      </c>
      <c r="I206">
        <f>I$2*EXP(- I$1 * ($B206*_c1+$C206*_c2+$D206*_c3+'Input spectra'!$Y205))</f>
        <v>1.9721894015082758E-2</v>
      </c>
      <c r="J206">
        <f>J$2*EXP(- J$1 * ($B206*_c1+$C206*_c2+$D206*_c3+'Input spectra'!$Y205))</f>
        <v>1.9492830924839749E-2</v>
      </c>
      <c r="K206">
        <f>K$2*EXP(- K$1 * ($B206*_c1+$C206*_c2+$D206*_c3+'Input spectra'!$Y205))</f>
        <v>1.9265327832185857E-2</v>
      </c>
      <c r="L206">
        <f>L$2*EXP(- L$1 * ($B206*_c1+$C206*_c2+$D206*_c3+'Input spectra'!$Y205))</f>
        <v>1.9039375740665491E-2</v>
      </c>
      <c r="M206">
        <f>M$2*EXP(- M$1 * ($B206*_c1+$C206*_c2+$D206*_c3+'Input spectra'!$Y205))</f>
        <v>1.8814965701599736E-2</v>
      </c>
      <c r="N206">
        <f>N$2*EXP(- N$1 * ($B206*_c1+$C206*_c2+$D206*_c3+'Input spectra'!$Y205))</f>
        <v>1.8592088813844835E-2</v>
      </c>
      <c r="O206">
        <f>O$2*EXP(- O$1 * ($B206*_c1+$C206*_c2+$D206*_c3+'Input spectra'!$Y205))</f>
        <v>1.8370736223551891E-2</v>
      </c>
      <c r="P206">
        <f>P$2*EXP(- P$1 * ($B206*_c1+$C206*_c2+$D206*_c3+'Input spectra'!$Y205))</f>
        <v>1.8150899123927713E-2</v>
      </c>
      <c r="Q206">
        <f>Q$2*EXP(- Q$1 * ($B206*_c1+$C206*_c2+$D206*_c3+'Input spectra'!$Y205))</f>
        <v>1.7932568754996873E-2</v>
      </c>
      <c r="R206">
        <f>R$2*EXP(- R$1 * ($B206*_c1+$C206*_c2+$D206*_c3+'Input spectra'!$Y205))</f>
        <v>1.7715736403364886E-2</v>
      </c>
      <c r="S206">
        <f>S$2*EXP(- S$1 * ($B206*_c1+$C206*_c2+$D206*_c3+'Input spectra'!$Y205))</f>
        <v>1.7500393401982568E-2</v>
      </c>
      <c r="T206">
        <f>T$2*EXP(- T$1 * ($B206*_c1+$C206*_c2+$D206*_c3+'Input spectra'!$Y205))</f>
        <v>1.7286531129911544E-2</v>
      </c>
      <c r="U206">
        <f>U$2*EXP(- U$1 * ($B206*_c1+$C206*_c2+$D206*_c3+'Input spectra'!$Y205))</f>
        <v>1.7074141012090923E-2</v>
      </c>
      <c r="V206">
        <f>V$2*EXP(- V$1 * ($B206*_c1+$C206*_c2+$D206*_c3+'Input spectra'!$Y205))</f>
        <v>1.6863214519105062E-2</v>
      </c>
      <c r="W206">
        <f>W$2*EXP(- W$1 * ($B206*_c1+$C206*_c2+$D206*_c3+'Input spectra'!$Y205))</f>
        <v>1.6653743166952534E-2</v>
      </c>
      <c r="X206">
        <f>X$2*EXP(- X$1 * ($B206*_c1+$C206*_c2+$D206*_c3+'Input spectra'!$Y205))</f>
        <v>1.6445718516816175E-2</v>
      </c>
      <c r="Y206">
        <f>Y$2*EXP(- Y$1 * ($B206*_c1+$C206*_c2+$D206*_c3+'Input spectra'!$Y205))</f>
        <v>1.6239132174834286E-2</v>
      </c>
      <c r="Z206">
        <f>Z$2*EXP(- Z$1 * ($B206*_c1+$C206*_c2+$D206*_c3+'Input spectra'!$Y205))</f>
        <v>1.6033975791872945E-2</v>
      </c>
      <c r="AA206">
        <f>AA$2*EXP(- AA$1 * ($B206*_c1+$C206*_c2+$D206*_c3+'Input spectra'!$Y205))</f>
        <v>1.583024106329943E-2</v>
      </c>
      <c r="AB206">
        <f>AB$2*EXP(- AB$1 * ($B206*_c1+$C206*_c2+$D206*_c3+'Input spectra'!$Y205))</f>
        <v>1.562791972875676E-2</v>
      </c>
      <c r="AC206">
        <f>AC$2*EXP(- AC$1 * ($B206*_c1+$C206*_c2+$D206*_c3+'Input spectra'!$Y205))</f>
        <v>1.542700357193934E-2</v>
      </c>
      <c r="AD206">
        <f>AD$2*EXP(- AD$1 * ($B206*_c1+$C206*_c2+$D206*_c3+'Input spectra'!$Y205))</f>
        <v>1.5227484420369704E-2</v>
      </c>
      <c r="AE206">
        <f>AE$2*EXP(- AE$1 * ($B206*_c1+$C206*_c2+$D206*_c3+'Input spectra'!$Y205))</f>
        <v>1.5029354145176334E-2</v>
      </c>
      <c r="AF206">
        <f>AF$2*EXP(- AF$1 * ($B206*_c1+$C206*_c2+$D206*_c3+'Input spectra'!$Y205))</f>
        <v>1.4832604660872616E-2</v>
      </c>
      <c r="AG206">
        <f>AG$2*EXP(- AG$1 * ($B206*_c1+$C206*_c2+$D206*_c3+'Input spectra'!$Y205))</f>
        <v>1.4637227925136817E-2</v>
      </c>
      <c r="AH206">
        <f>AH$2*EXP(- AH$1 * ($B206*_c1+$C206*_c2+$D206*_c3+'Input spectra'!$Y205))</f>
        <v>1.4443215938593179E-2</v>
      </c>
      <c r="AI206">
        <f>AI$2*EXP(- AI$1 * ($B206*_c1+$C206*_c2+$D206*_c3+'Input spectra'!$Y205))</f>
        <v>1.4250560744594095E-2</v>
      </c>
      <c r="AJ206">
        <f>AJ$2*EXP(- AJ$1 * ($B206*_c1+$C206*_c2+$D206*_c3+'Input spectra'!$Y205))</f>
        <v>1.4059254429003312E-2</v>
      </c>
      <c r="AK206">
        <f>AK$2*EXP(- AK$1 * ($B206*_c1+$C206*_c2+$D206*_c3+'Input spectra'!$Y205))</f>
        <v>1.3869289119980246E-2</v>
      </c>
      <c r="AL206">
        <f>AL$2*EXP(- AL$1 * ($B206*_c1+$C206*_c2+$D206*_c3+'Input spectra'!$Y205))</f>
        <v>1.3680656987765303E-2</v>
      </c>
      <c r="AM206">
        <f>AM$2*EXP(- AM$1 * ($B206*_c1+$C206*_c2+$D206*_c3+'Input spectra'!$Y205))</f>
        <v>1.3493350244466297E-2</v>
      </c>
      <c r="AN206">
        <f>AN$2*EXP(- AN$1 * ($B206*_c1+$C206*_c2+$D206*_c3+'Input spectra'!$Y205))</f>
        <v>1.3307361143845904E-2</v>
      </c>
      <c r="AO206">
        <f>AO$2*EXP(- AO$1 * ($B206*_c1+$C206*_c2+$D206*_c3+'Input spectra'!$Y205))</f>
        <v>1.3122681981110133E-2</v>
      </c>
      <c r="AP206">
        <f>AP$2*EXP(- AP$1 * ($B206*_c1+$C206*_c2+$D206*_c3+'Input spectra'!$Y205))</f>
        <v>1.2939305092697874E-2</v>
      </c>
      <c r="AQ206">
        <f>AQ$2*EXP(- AQ$1 * ($B206*_c1+$C206*_c2+$D206*_c3+'Input spectra'!$Y205))</f>
        <v>1.2757222856071445E-2</v>
      </c>
      <c r="AR206">
        <f>AR$2*EXP(- AR$1 * ($B206*_c1+$C206*_c2+$D206*_c3+'Input spectra'!$Y205))</f>
        <v>1.257642768950819E-2</v>
      </c>
      <c r="AS206">
        <f>AS$2*EXP(- AS$1 * ($B206*_c1+$C206*_c2+$D206*_c3+'Input spectra'!$Y205))</f>
        <v>1.2396912051893094E-2</v>
      </c>
      <c r="AT206">
        <f>AT$2*EXP(- AT$1 * ($B206*_c1+$C206*_c2+$D206*_c3+'Input spectra'!$Y205))</f>
        <v>1.2218668442512404E-2</v>
      </c>
      <c r="AU206">
        <f>AU$2*EXP(- AU$1 * ($B206*_c1+$C206*_c2+$D206*_c3+'Input spectra'!$Y205))</f>
        <v>1.2041689400848274E-2</v>
      </c>
      <c r="AV206">
        <f>AV$2*EXP(- AV$1 * ($B206*_c1+$C206*_c2+$D206*_c3+'Input spectra'!$Y205))</f>
        <v>1.1865967506374428E-2</v>
      </c>
      <c r="AW206">
        <f>AW$2*EXP(- AW$1 * ($B206*_c1+$C206*_c2+$D206*_c3+'Input spectra'!$Y205))</f>
        <v>1.16914953783528E-2</v>
      </c>
      <c r="AX206">
        <f>AX$2*EXP(- AX$1 * ($B206*_c1+$C206*_c2+$D206*_c3+'Input spectra'!$Y205))</f>
        <v>1.1518265675631198E-2</v>
      </c>
      <c r="AY206">
        <f>AY$2*EXP(- AY$1 * ($B206*_c1+$C206*_c2+$D206*_c3+'Input spectra'!$Y205))</f>
        <v>1.0242240669021997E-2</v>
      </c>
      <c r="AZ206">
        <f>AZ$2*EXP(- AZ$1 * ($B206*_c1+$C206*_c2+$D206*_c3+'Input spectra'!$Y205))</f>
        <v>8.7545342909634439E-3</v>
      </c>
      <c r="BA206">
        <f>BA$2*EXP(- BA$1 * ($B206*_c1+$C206*_c2+$D206*_c3+'Input spectra'!$Y205))</f>
        <v>7.8832658912230315E-3</v>
      </c>
      <c r="BB206">
        <f>BB$2*EXP(- BB$1 * ($B206*_c1+$C206*_c2+$D206*_c3+'Input spectra'!$Y205))</f>
        <v>7.2235567502171557E-3</v>
      </c>
      <c r="BC206">
        <f>BC$2*EXP(- BC$1 * ($B206*_c1+$C206*_c2+$D206*_c3+'Input spectra'!$Y205))</f>
        <v>6.6846248109116747E-3</v>
      </c>
      <c r="BD206">
        <f>BD$2*EXP(- BD$1 * ($B206*_c1+$C206*_c2+$D206*_c3+'Input spectra'!$Y205))</f>
        <v>6.2271376134024666E-3</v>
      </c>
      <c r="BE206">
        <f>BE$2*EXP(- BE$1 * ($B206*_c1+$C206*_c2+$D206*_c3+'Input spectra'!$Y205))</f>
        <v>5.8295528729069325E-3</v>
      </c>
      <c r="BF206">
        <f>BF$2*EXP(- BF$1 * ($B206*_c1+$C206*_c2+$D206*_c3+'Input spectra'!$Y205))</f>
        <v>5.4784467090845919E-3</v>
      </c>
      <c r="BG206">
        <f>BG$2*EXP(- BG$1 * ($B206*_c1+$C206*_c2+$D206*_c3+'Input spectra'!$Y205))</f>
        <v>5.1647334916502833E-3</v>
      </c>
      <c r="BH206">
        <f>BH$2*EXP(- BH$1 * ($B206*_c1+$C206*_c2+$D206*_c3+'Input spectra'!$Y205))</f>
        <v>4.8818995993911577E-3</v>
      </c>
      <c r="BI206">
        <f>BI$2*EXP(- BI$1 * ($B206*_c1+$C206*_c2+$D206*_c3+'Input spectra'!$Y205))</f>
        <v>4.6250734686014601E-3</v>
      </c>
      <c r="BJ206">
        <f>BJ$2*EXP(- BJ$1 * ($B206*_c1+$C206*_c2+$D206*_c3+'Input spectra'!$Y205))</f>
        <v>4.3904917936781326E-3</v>
      </c>
      <c r="BK206">
        <f>BK$2*EXP(- BK$1 * ($B206*_c1+$C206*_c2+$D206*_c3+'Input spectra'!$Y205))</f>
        <v>4.175172325047917E-3</v>
      </c>
      <c r="BL206">
        <f>BL$2*EXP(- BL$1 * ($B206*_c1+$C206*_c2+$D206*_c3+'Input spectra'!$Y205))</f>
        <v>3.9767026543736685E-3</v>
      </c>
      <c r="BM206">
        <f>BM$2*EXP(- BM$1 * ($B206*_c1+$C206*_c2+$D206*_c3+'Input spectra'!$Y205))</f>
        <v>3.7930980431015427E-3</v>
      </c>
      <c r="BN206">
        <f>BN$2*EXP(- BN$1 * ($B206*_c1+$C206*_c2+$D206*_c3+'Input spectra'!$Y205))</f>
        <v>3.6227023585502613E-3</v>
      </c>
      <c r="BO206">
        <f>BO$2*EXP(- BO$1 * ($B206*_c1+$C206*_c2+$D206*_c3+'Input spectra'!$Y205))</f>
        <v>3.4641170137389098E-3</v>
      </c>
      <c r="BP206">
        <f>BP$2*EXP(- BP$1 * ($B206*_c1+$C206*_c2+$D206*_c3+'Input spectra'!$Y205))</f>
        <v>3.3161487196028735E-3</v>
      </c>
      <c r="BQ206">
        <f>BQ$2*EXP(- BQ$1 * ($B206*_c1+$C206*_c2+$D206*_c3+'Input spectra'!$Y205))</f>
        <v>3.1777702433651114E-3</v>
      </c>
      <c r="BR206">
        <f>BR$2*EXP(- BR$1 * ($B206*_c1+$C206*_c2+$D206*_c3+'Input spectra'!$Y205))</f>
        <v>3.0480903854487678E-3</v>
      </c>
      <c r="BS206">
        <f>BS$2*EXP(- BS$1 * ($B206*_c1+$C206*_c2+$D206*_c3+'Input spectra'!$Y205))</f>
        <v>2.9263306340925849E-3</v>
      </c>
      <c r="BT206">
        <f>BT$2*EXP(- BT$1 * ($B206*_c1+$C206*_c2+$D206*_c3+'Input spectra'!$Y205))</f>
        <v>2.8118067508486094E-3</v>
      </c>
      <c r="BU206">
        <f>BU$2*EXP(- BU$1 * ($B206*_c1+$C206*_c2+$D206*_c3+'Input spectra'!$Y205))</f>
        <v>2.7039140596484242E-3</v>
      </c>
      <c r="BV206">
        <f>BV$2*EXP(- BV$1 * ($B206*_c1+$C206*_c2+$D206*_c3+'Input spectra'!$Y205))</f>
        <v>2.602115560264896E-3</v>
      </c>
      <c r="BW206">
        <f>BW$2*EXP(- BW$1 * ($B206*_c1+$C206*_c2+$D206*_c3+'Input spectra'!$Y205))</f>
        <v>2.5059322253473551E-3</v>
      </c>
      <c r="BX206">
        <f>BX$2*EXP(- BX$1 * ($B206*_c1+$C206*_c2+$D206*_c3+'Input spectra'!$Y205))</f>
        <v>2.414935006565326E-3</v>
      </c>
      <c r="BY206">
        <f>BY$2*EXP(- BY$1 * ($B206*_c1+$C206*_c2+$D206*_c3+'Input spectra'!$Y205))</f>
        <v>2.3287381935445895E-3</v>
      </c>
      <c r="BZ206">
        <f>BZ$2*EXP(- BZ$1 * ($B206*_c1+$C206*_c2+$D206*_c3+'Input spectra'!$Y205))</f>
        <v>2.2469938545277195E-3</v>
      </c>
      <c r="CA206">
        <f>CA$2*EXP(- CA$1 * ($B206*_c1+$C206*_c2+$D206*_c3+'Input spectra'!$Y205))</f>
        <v>2.1693871500955988E-3</v>
      </c>
      <c r="CB206">
        <f>CB$2*EXP(- CB$1 * ($B206*_c1+$C206*_c2+$D206*_c3+'Input spectra'!$Y205))</f>
        <v>2.0956323575763267E-3</v>
      </c>
      <c r="CC206">
        <f>CC$2*EXP(- CC$1 * ($B206*_c1+$C206*_c2+$D206*_c3+'Input spectra'!$Y205))</f>
        <v>2.0254694785247778E-3</v>
      </c>
      <c r="CD206">
        <f>CD$2*EXP(- CD$1 * ($B206*_c1+$C206*_c2+$D206*_c3+'Input spectra'!$Y205))</f>
        <v>1.9586613280475032E-3</v>
      </c>
      <c r="CE206">
        <f>CE$2*EXP(- CE$1 * ($B206*_c1+$C206*_c2+$D206*_c3+'Input spectra'!$Y205))</f>
        <v>1.8949910249961969E-3</v>
      </c>
      <c r="CF206">
        <f>CF$2*EXP(- CF$1 * ($B206*_c1+$C206*_c2+$D206*_c3+'Input spectra'!$Y205))</f>
        <v>1.8342598177384906E-3</v>
      </c>
      <c r="CG206">
        <f>CG$2*EXP(- CG$1 * ($B206*_c1+$C206*_c2+$D206*_c3+'Input spectra'!$Y205))</f>
        <v>1.7762851924749449E-3</v>
      </c>
      <c r="CH206">
        <f>CH$2*EXP(- CH$1 * ($B206*_c1+$C206*_c2+$D206*_c3+'Input spectra'!$Y205))</f>
        <v>1.7208992207339547E-3</v>
      </c>
      <c r="CI206">
        <f>CI$2*EXP(- CI$1 * ($B206*_c1+$C206*_c2+$D206*_c3+'Input spectra'!$Y205))</f>
        <v>1.667947110351755E-3</v>
      </c>
      <c r="CJ206">
        <f>CJ$2*EXP(- CJ$1 * ($B206*_c1+$C206*_c2+$D206*_c3+'Input spectra'!$Y205))</f>
        <v>1.6172859303859807E-3</v>
      </c>
      <c r="CK206">
        <f>CK$2*EXP(- CK$1 * ($B206*_c1+$C206*_c2+$D206*_c3+'Input spectra'!$Y205))</f>
        <v>1.5687834853588046E-3</v>
      </c>
      <c r="CL206">
        <f>CL$2*EXP(- CL$1 * ($B206*_c1+$C206*_c2+$D206*_c3+'Input spectra'!$Y205))</f>
        <v>1.5223173182370706E-3</v>
      </c>
      <c r="CM206">
        <f>CM$2*EXP(- CM$1 * ($B206*_c1+$C206*_c2+$D206*_c3+'Input spectra'!$Y205))</f>
        <v>1.477773824829021E-3</v>
      </c>
      <c r="CN206">
        <f>CN$2*EXP(- CN$1 * ($B206*_c1+$C206*_c2+$D206*_c3+'Input spectra'!$Y205))</f>
        <v>1.4350474649615264E-3</v>
      </c>
      <c r="CO206">
        <f>CO$2*EXP(- CO$1 * ($B206*_c1+$C206*_c2+$D206*_c3+'Input spectra'!$Y205))</f>
        <v>1.3940400580156941E-3</v>
      </c>
      <c r="CP206">
        <f>CP$2*EXP(- CP$1 * ($B206*_c1+$C206*_c2+$D206*_c3+'Input spectra'!$Y205))</f>
        <v>1.3546601522339953E-3</v>
      </c>
      <c r="CQ206">
        <f>CQ$2*EXP(- CQ$1 * ($B206*_c1+$C206*_c2+$D206*_c3+'Input spectra'!$Y205))</f>
        <v>1.316822458740749E-3</v>
      </c>
      <c r="CR206">
        <f>CR$2*EXP(- CR$1 * ($B206*_c1+$C206*_c2+$D206*_c3+'Input spectra'!$Y205))</f>
        <v>1.2804473424969395E-3</v>
      </c>
      <c r="CS206">
        <f>CS$2*EXP(- CS$1 * ($B206*_c1+$C206*_c2+$D206*_c3+'Input spectra'!$Y205))</f>
        <v>8.2463326288587525E-4</v>
      </c>
      <c r="CT206">
        <f>CT$2*EXP(- CT$1 * ($B206*_c1+$C206*_c2+$D206*_c3+'Input spectra'!$Y205))</f>
        <v>5.3576426461061965E-4</v>
      </c>
      <c r="CU206">
        <f>CU$2*EXP(- CU$1 * ($B206*_c1+$C206*_c2+$D206*_c3+'Input spectra'!$Y205))</f>
        <v>3.7114274004493557E-4</v>
      </c>
      <c r="CV206">
        <f>CV$2*EXP(- CV$1 * ($B206*_c1+$C206*_c2+$D206*_c3+'Input spectra'!$Y205))</f>
        <v>2.5826207575770923E-4</v>
      </c>
      <c r="CW206">
        <f>CW$2*EXP(- CW$1 * ($B206*_c1+$C206*_c2+$D206*_c3+'Input spectra'!$Y205))</f>
        <v>1.7639315639160494E-4</v>
      </c>
      <c r="CX206">
        <f>CX$2*EXP(- CX$1 * ($B206*_c1+$C206*_c2+$D206*_c3+'Input spectra'!$Y205))</f>
        <v>1.1598501395458829E-4</v>
      </c>
      <c r="CY206">
        <f>CY$2*EXP(- CY$1 * ($B206*_c1+$C206*_c2+$D206*_c3+'Input spectra'!$Y205))</f>
        <v>7.164896182098633E-5</v>
      </c>
      <c r="CZ206">
        <f>CZ$2*EXP(- CZ$1 * ($B206*_c1+$C206*_c2+$D206*_c3+'Input spectra'!$Y205))</f>
        <v>3.9965370965623123E-5</v>
      </c>
      <c r="DA206">
        <f>DA$2*EXP(- DA$1 * ($B206*_c1+$C206*_c2+$D206*_c3+'Input spectra'!$Y205))</f>
        <v>1.8588726660385173E-5</v>
      </c>
      <c r="DB206">
        <f>DB$2*EXP(- DB$1 * ($B206*_c1+$C206*_c2+$D206*_c3+'Input spectra'!$Y205))</f>
        <v>5.8185493922099505E-6</v>
      </c>
      <c r="DC206">
        <f>DC$2*EXP(- DC$1 * ($B206*_c1+$C206*_c2+$D206*_c3+'Input spectra'!$Y205))</f>
        <v>3.6970640081797306E-7</v>
      </c>
      <c r="DD206">
        <f>DD$2*EXP(- DD$1 * ($B206*_c1+$C206*_c2+$D206*_c3+'Input spectra'!$Y205))</f>
        <v>0</v>
      </c>
      <c r="DE206">
        <f>DE$2*EXP(- DE$1 * ($B206*_c1+$C206*_c2+$D206*_c3+'Input spectra'!$Y205))</f>
        <v>0</v>
      </c>
      <c r="DF206">
        <f>DF$2*EXP(- DF$1 * ($B206*_c1+$C206*_c2+$D206*_c3+'Input spectra'!$Y205))</f>
        <v>0</v>
      </c>
      <c r="DG206">
        <f>DG$2*EXP(- DG$1 * ($B206*_c1+$C206*_c2+$D206*_c3+'Input spectra'!$Y205))</f>
        <v>0</v>
      </c>
      <c r="DH206">
        <f>DH$2*EXP(- DH$1 * ($B206*_c1+$C206*_c2+$D206*_c3+'Input spectra'!$Y205))</f>
        <v>0</v>
      </c>
      <c r="DI206">
        <f>DI$2*EXP(- DI$1 * ($B206*_c1+$C206*_c2+$D206*_c3+'Input spectra'!$Y205))</f>
        <v>0</v>
      </c>
      <c r="DJ206">
        <f>DJ$2*EXP(- DJ$1 * ($B206*_c1+$C206*_c2+$D206*_c3+'Input spectra'!$Y205))</f>
        <v>0</v>
      </c>
      <c r="DK206">
        <f>DK$2*EXP(- DK$1 * ($B206*_c1+$C206*_c2+$D206*_c3+'Input spectra'!$Y205))</f>
        <v>0</v>
      </c>
      <c r="DL206">
        <f>DL$2*EXP(- DL$1 * ($B206*_c1+$C206*_c2+$D206*_c3+'Input spectra'!$Y205))</f>
        <v>0</v>
      </c>
      <c r="DM206">
        <f>DM$2*EXP(- DM$1 * ($B206*_c1+$C206*_c2+$D206*_c3+'Input spectra'!$Y205))</f>
        <v>0</v>
      </c>
      <c r="DN206">
        <f>DN$2*EXP(- DN$1 * ($B206*_c1+$C206*_c2+$D206*_c3+'Input spectra'!$Y205))</f>
        <v>0</v>
      </c>
      <c r="DO206">
        <f>DO$2*EXP(- DO$1 * ($B206*_c1+$C206*_c2+$D206*_c3+'Input spectra'!$Y205))</f>
        <v>0</v>
      </c>
      <c r="DP206">
        <f>DP$2*EXP(- DP$1 * ($B206*_c1+$C206*_c2+$D206*_c3+'Input spectra'!$Y205))</f>
        <v>0</v>
      </c>
      <c r="DQ206">
        <f>DQ$2*EXP(- DQ$1 * ($B206*_c1+$C206*_c2+$D206*_c3+'Input spectra'!$Y205))</f>
        <v>0</v>
      </c>
      <c r="DR206">
        <f>DR$2*EXP(- DR$1 * ($B206*_c1+$C206*_c2+$D206*_c3+'Input spectra'!$Y205))</f>
        <v>0</v>
      </c>
      <c r="DS206">
        <f>DS$2*EXP(- DS$1 * ($B206*_c1+$C206*_c2+$D206*_c3+'Input spectra'!$Y205))</f>
        <v>0</v>
      </c>
      <c r="DT206">
        <f>DT$2*EXP(- DT$1 * ($B206*_c1+$C206*_c2+$D206*_c3+'Input spectra'!$Y205))</f>
        <v>0</v>
      </c>
      <c r="DU206">
        <f>DU$2*EXP(- DU$1 * ($B206*_c1+$C206*_c2+$D206*_c3+'Input spectra'!$Y205))</f>
        <v>0</v>
      </c>
      <c r="DV206">
        <f>DV$2*EXP(- DV$1 * ($B206*_c1+$C206*_c2+$D206*_c3+'Input spectra'!$Y205))</f>
        <v>0</v>
      </c>
      <c r="DW206">
        <f>DW$2*EXP(- DW$1 * ($B206*_c1+$C206*_c2+$D206*_c3+'Input spectra'!$Y205))</f>
        <v>0</v>
      </c>
      <c r="DX206">
        <f>DX$2*EXP(- DX$1 * ($B206*_c1+$C206*_c2+$D206*_c3+'Input spectra'!$Y205))</f>
        <v>0</v>
      </c>
      <c r="DY206">
        <f>DY$2*EXP(- DY$1 * ($B206*_c1+$C206*_c2+$D206*_c3+'Input spectra'!$Y205))</f>
        <v>0</v>
      </c>
      <c r="DZ206">
        <f>DZ$2*EXP(- DZ$1 * ($B206*_c1+$C206*_c2+$D206*_c3+'Input spectra'!$Y205))</f>
        <v>0</v>
      </c>
      <c r="EA206">
        <f>EA$2*EXP(- EA$1 * ($B206*_c1+$C206*_c2+$D206*_c3+'Input spectra'!$Y205))</f>
        <v>0</v>
      </c>
      <c r="EB206">
        <f>EB$2*EXP(- EB$1 * ($B206*_c1+$C206*_c2+$D206*_c3+'Input spectra'!$Y205))</f>
        <v>0</v>
      </c>
      <c r="EC206">
        <f>EC$2*EXP(- EC$1 * ($B206*_c1+$C206*_c2+$D206*_c3+'Input spectra'!$Y205))</f>
        <v>0</v>
      </c>
      <c r="ED206">
        <f>ED$2*EXP(- ED$1 * ($B206*_c1+$C206*_c2+$D206*_c3+'Input spectra'!$Y205))</f>
        <v>0</v>
      </c>
      <c r="EE206">
        <f>EE$2*EXP(- EE$1 * ($B206*_c1+$C206*_c2+$D206*_c3+'Input spectra'!$Y205))</f>
        <v>0</v>
      </c>
      <c r="EF206">
        <f>EF$2*EXP(- EF$1 * ($B206*_c1+$C206*_c2+$D206*_c3+'Input spectra'!$Y205))</f>
        <v>0</v>
      </c>
      <c r="EG206">
        <f>EG$2*EXP(- EG$1 * ($B206*_c1+$C206*_c2+$D206*_c3+'Input spectra'!$Y205))</f>
        <v>0</v>
      </c>
      <c r="EH206">
        <f>EH$2*EXP(- EH$1 * ($B206*_c1+$C206*_c2+$D206*_c3+'Input spectra'!$Y205))</f>
        <v>0</v>
      </c>
      <c r="EI206">
        <f>EI$2*EXP(- EI$1 * ($B206*_c1+$C206*_c2+$D206*_c3+'Input spectra'!$Y205))</f>
        <v>0</v>
      </c>
      <c r="EJ206">
        <f>EJ$2*EXP(- EJ$1 * ($B206*_c1+$C206*_c2+$D206*_c3+'Input spectra'!$Y205))</f>
        <v>0</v>
      </c>
      <c r="EK206">
        <f>EK$2*EXP(- EK$1 * ($B206*_c1+$C206*_c2+$D206*_c3+'Input spectra'!$Y205))</f>
        <v>0</v>
      </c>
      <c r="EL206">
        <f>EL$2*EXP(- EL$1 * ($B206*_c1+$C206*_c2+$D206*_c3+'Input spectra'!$Y205))</f>
        <v>0</v>
      </c>
      <c r="EM206">
        <f>EM$2*EXP(- EM$1 * ($B206*_c1+$C206*_c2+$D206*_c3+'Input spectra'!$Y205))</f>
        <v>0</v>
      </c>
      <c r="EN206">
        <f>EN$2*EXP(- EN$1 * ($B206*_c1+$C206*_c2+$D206*_c3+'Input spectra'!$Y205))</f>
        <v>0</v>
      </c>
      <c r="EO206">
        <f>EO$2*EXP(- EO$1 * ($B206*_c1+$C206*_c2+$D206*_c3+'Input spectra'!$Y205))</f>
        <v>0</v>
      </c>
      <c r="EP206">
        <f>EP$2*EXP(- EP$1 * ($B206*_c1+$C206*_c2+$D206*_c3+'Input spectra'!$Y205))</f>
        <v>0</v>
      </c>
      <c r="EQ206">
        <f>EQ$2*EXP(- EQ$1 * ($B206*_c1+$C206*_c2+$D206*_c3+'Input spectra'!$Y205))</f>
        <v>0</v>
      </c>
      <c r="ER206">
        <f>ER$2*EXP(- ER$1 * ($B206*_c1+$C206*_c2+$D206*_c3+'Input spectra'!$Y205))</f>
        <v>0</v>
      </c>
      <c r="ES206">
        <f>ES$2*EXP(- ES$1 * ($B206*_c1+$C206*_c2+$D206*_c3+'Input spectra'!$Y205))</f>
        <v>0</v>
      </c>
      <c r="ET206">
        <f>ET$2*EXP(- ET$1 * ($B206*_c1+$C206*_c2+$D206*_c3+'Input spectra'!$Y205))</f>
        <v>0</v>
      </c>
      <c r="EU206">
        <f>EU$2*EXP(- EU$1 * ($B206*_c1+$C206*_c2+$D206*_c3+'Input spectra'!$Y205))</f>
        <v>0</v>
      </c>
      <c r="EV206">
        <f>EV$2*EXP(- EV$1 * ($B206*_c1+$C206*_c2+$D206*_c3+'Input spectra'!$Y205))</f>
        <v>0</v>
      </c>
      <c r="EW206">
        <f>EW$2*EXP(- EW$1 * ($B206*_c1+$C206*_c2+$D206*_c3+'Input spectra'!$Y205))</f>
        <v>0</v>
      </c>
      <c r="EX206">
        <f>EX$2*EXP(- EX$1 * ($B206*_c1+$C206*_c2+$D206*_c3+'Input spectra'!$Y205))</f>
        <v>0</v>
      </c>
      <c r="EY206">
        <f>EY$2*EXP(- EY$1 * ($B206*_c1+$C206*_c2+$D206*_c3+'Input spectra'!$Y205))</f>
        <v>0</v>
      </c>
      <c r="FA206">
        <f t="shared" si="3"/>
        <v>0.88827656646664033</v>
      </c>
      <c r="FD206">
        <f>(1-EXP(-($B206*_c1+$C206*_c2+$D206*_c3+'Input spectra'!$Y205)*_t))/2</f>
        <v>1.0276173487067275E-2</v>
      </c>
      <c r="FE206">
        <f>LN(1-FD206)/(-($B206*_c1+$C206*_c2+$D206*_c3+'Input spectra'!$Y205))</f>
        <v>0.24870211797265276</v>
      </c>
    </row>
    <row r="207" spans="1:161" x14ac:dyDescent="0.25">
      <c r="A207">
        <v>1300</v>
      </c>
      <c r="B207">
        <f>'Input spectra'!B206</f>
        <v>0</v>
      </c>
      <c r="C207">
        <f>'Input spectra'!D206</f>
        <v>0</v>
      </c>
      <c r="D207">
        <f>'Input spectra'!F206</f>
        <v>0</v>
      </c>
      <c r="E207">
        <f>E$2*EXP(- E$1 * ($B207*_c1+$C207*_c2+$D207*_c3+'Input spectra'!$Y206))</f>
        <v>2.0653927966864227E-2</v>
      </c>
      <c r="F207">
        <f>F$2*EXP(- F$1 * ($B207*_c1+$C207*_c2+$D207*_c3+'Input spectra'!$Y206))</f>
        <v>2.0418641190645702E-2</v>
      </c>
      <c r="G207">
        <f>G$2*EXP(- G$1 * ($B207*_c1+$C207*_c2+$D207*_c3+'Input spectra'!$Y206))</f>
        <v>2.0184948425342044E-2</v>
      </c>
      <c r="H207">
        <f>H$2*EXP(- H$1 * ($B207*_c1+$C207*_c2+$D207*_c3+'Input spectra'!$Y206))</f>
        <v>1.9952840505940983E-2</v>
      </c>
      <c r="I207">
        <f>I$2*EXP(- I$1 * ($B207*_c1+$C207*_c2+$D207*_c3+'Input spectra'!$Y206))</f>
        <v>1.9722308315993038E-2</v>
      </c>
      <c r="J207">
        <f>J$2*EXP(- J$1 * ($B207*_c1+$C207*_c2+$D207*_c3+'Input spectra'!$Y206))</f>
        <v>1.9493342787366506E-2</v>
      </c>
      <c r="K207">
        <f>K$2*EXP(- K$1 * ($B207*_c1+$C207*_c2+$D207*_c3+'Input spectra'!$Y206))</f>
        <v>1.9265934900003681E-2</v>
      </c>
      <c r="L207">
        <f>L$2*EXP(- L$1 * ($B207*_c1+$C207*_c2+$D207*_c3+'Input spectra'!$Y206))</f>
        <v>1.904007568167821E-2</v>
      </c>
      <c r="M207">
        <f>M$2*EXP(- M$1 * ($B207*_c1+$C207*_c2+$D207*_c3+'Input spectra'!$Y206))</f>
        <v>1.8815756207753664E-2</v>
      </c>
      <c r="N207">
        <f>N$2*EXP(- N$1 * ($B207*_c1+$C207*_c2+$D207*_c3+'Input spectra'!$Y206))</f>
        <v>1.8592967600943304E-2</v>
      </c>
      <c r="O207">
        <f>O$2*EXP(- O$1 * ($B207*_c1+$C207*_c2+$D207*_c3+'Input spectra'!$Y206))</f>
        <v>1.8371701031070983E-2</v>
      </c>
      <c r="P207">
        <f>P$2*EXP(- P$1 * ($B207*_c1+$C207*_c2+$D207*_c3+'Input spectra'!$Y206))</f>
        <v>1.8151947714833243E-2</v>
      </c>
      <c r="Q207">
        <f>Q$2*EXP(- Q$1 * ($B207*_c1+$C207*_c2+$D207*_c3+'Input spectra'!$Y206))</f>
        <v>1.7933698915562554E-2</v>
      </c>
      <c r="R207">
        <f>R$2*EXP(- R$1 * ($B207*_c1+$C207*_c2+$D207*_c3+'Input spectra'!$Y206))</f>
        <v>1.7716945942991755E-2</v>
      </c>
      <c r="S207">
        <f>S$2*EXP(- S$1 * ($B207*_c1+$C207*_c2+$D207*_c3+'Input spectra'!$Y206))</f>
        <v>1.7501680153019564E-2</v>
      </c>
      <c r="T207">
        <f>T$2*EXP(- T$1 * ($B207*_c1+$C207*_c2+$D207*_c3+'Input spectra'!$Y206))</f>
        <v>1.7287892947477325E-2</v>
      </c>
      <c r="U207">
        <f>U$2*EXP(- U$1 * ($B207*_c1+$C207*_c2+$D207*_c3+'Input spectra'!$Y206))</f>
        <v>1.7075575773896838E-2</v>
      </c>
      <c r="V207">
        <f>V$2*EXP(- V$1 * ($B207*_c1+$C207*_c2+$D207*_c3+'Input spectra'!$Y206))</f>
        <v>1.6864720125279332E-2</v>
      </c>
      <c r="W207">
        <f>W$2*EXP(- W$1 * ($B207*_c1+$C207*_c2+$D207*_c3+'Input spectra'!$Y206))</f>
        <v>1.6655317539865586E-2</v>
      </c>
      <c r="X207">
        <f>X$2*EXP(- X$1 * ($B207*_c1+$C207*_c2+$D207*_c3+'Input spectra'!$Y206))</f>
        <v>1.6447359600907163E-2</v>
      </c>
      <c r="Y207">
        <f>Y$2*EXP(- Y$1 * ($B207*_c1+$C207*_c2+$D207*_c3+'Input spectra'!$Y206))</f>
        <v>1.624083793643875E-2</v>
      </c>
      <c r="Z207">
        <f>Z$2*EXP(- Z$1 * ($B207*_c1+$C207*_c2+$D207*_c3+'Input spectra'!$Y206))</f>
        <v>1.6035744219051642E-2</v>
      </c>
      <c r="AA207">
        <f>AA$2*EXP(- AA$1 * ($B207*_c1+$C207*_c2+$D207*_c3+'Input spectra'!$Y206))</f>
        <v>1.5832070165668313E-2</v>
      </c>
      <c r="AB207">
        <f>AB$2*EXP(- AB$1 * ($B207*_c1+$C207*_c2+$D207*_c3+'Input spectra'!$Y206))</f>
        <v>1.5629807537318068E-2</v>
      </c>
      <c r="AC207">
        <f>AC$2*EXP(- AC$1 * ($B207*_c1+$C207*_c2+$D207*_c3+'Input spectra'!$Y206))</f>
        <v>1.5428948138913852E-2</v>
      </c>
      <c r="AD207">
        <f>AD$2*EXP(- AD$1 * ($B207*_c1+$C207*_c2+$D207*_c3+'Input spectra'!$Y206))</f>
        <v>1.5229483819030104E-2</v>
      </c>
      <c r="AE207">
        <f>AE$2*EXP(- AE$1 * ($B207*_c1+$C207*_c2+$D207*_c3+'Input spectra'!$Y206))</f>
        <v>1.50314064696817E-2</v>
      </c>
      <c r="AF207">
        <f>AF$2*EXP(- AF$1 * ($B207*_c1+$C207*_c2+$D207*_c3+'Input spectra'!$Y206))</f>
        <v>1.4834708026104006E-2</v>
      </c>
      <c r="AG207">
        <f>AG$2*EXP(- AG$1 * ($B207*_c1+$C207*_c2+$D207*_c3+'Input spectra'!$Y206))</f>
        <v>1.463938046653398E-2</v>
      </c>
      <c r="AH207">
        <f>AH$2*EXP(- AH$1 * ($B207*_c1+$C207*_c2+$D207*_c3+'Input spectra'!$Y206))</f>
        <v>1.4445415811992355E-2</v>
      </c>
      <c r="AI207">
        <f>AI$2*EXP(- AI$1 * ($B207*_c1+$C207*_c2+$D207*_c3+'Input spectra'!$Y206))</f>
        <v>1.4252806126066898E-2</v>
      </c>
      <c r="AJ207">
        <f>AJ$2*EXP(- AJ$1 * ($B207*_c1+$C207*_c2+$D207*_c3+'Input spectra'!$Y206))</f>
        <v>1.406154351469672E-2</v>
      </c>
      <c r="AK207">
        <f>AK$2*EXP(- AK$1 * ($B207*_c1+$C207*_c2+$D207*_c3+'Input spectra'!$Y206))</f>
        <v>1.3871620125957638E-2</v>
      </c>
      <c r="AL207">
        <f>AL$2*EXP(- AL$1 * ($B207*_c1+$C207*_c2+$D207*_c3+'Input spectra'!$Y206))</f>
        <v>1.3683028149848593E-2</v>
      </c>
      <c r="AM207">
        <f>AM$2*EXP(- AM$1 * ($B207*_c1+$C207*_c2+$D207*_c3+'Input spectra'!$Y206))</f>
        <v>1.349575981807913E-2</v>
      </c>
      <c r="AN207">
        <f>AN$2*EXP(- AN$1 * ($B207*_c1+$C207*_c2+$D207*_c3+'Input spectra'!$Y206))</f>
        <v>1.3309807403857893E-2</v>
      </c>
      <c r="AO207">
        <f>AO$2*EXP(- AO$1 * ($B207*_c1+$C207*_c2+$D207*_c3+'Input spectra'!$Y206))</f>
        <v>1.3125163221682163E-2</v>
      </c>
      <c r="AP207">
        <f>AP$2*EXP(- AP$1 * ($B207*_c1+$C207*_c2+$D207*_c3+'Input spectra'!$Y206))</f>
        <v>1.2941819627128448E-2</v>
      </c>
      <c r="AQ207">
        <f>AQ$2*EXP(- AQ$1 * ($B207*_c1+$C207*_c2+$D207*_c3+'Input spectra'!$Y206))</f>
        <v>1.2759769016644076E-2</v>
      </c>
      <c r="AR207">
        <f>AR$2*EXP(- AR$1 * ($B207*_c1+$C207*_c2+$D207*_c3+'Input spectra'!$Y206))</f>
        <v>1.257900382733981E-2</v>
      </c>
      <c r="AS207">
        <f>AS$2*EXP(- AS$1 * ($B207*_c1+$C207*_c2+$D207*_c3+'Input spectra'!$Y206))</f>
        <v>1.2399516536783494E-2</v>
      </c>
      <c r="AT207">
        <f>AT$2*EXP(- AT$1 * ($B207*_c1+$C207*_c2+$D207*_c3+'Input spectra'!$Y206))</f>
        <v>1.2221299662794713E-2</v>
      </c>
      <c r="AU207">
        <f>AU$2*EXP(- AU$1 * ($B207*_c1+$C207*_c2+$D207*_c3+'Input spectra'!$Y206))</f>
        <v>1.2044345763240417E-2</v>
      </c>
      <c r="AV207">
        <f>AV$2*EXP(- AV$1 * ($B207*_c1+$C207*_c2+$D207*_c3+'Input spectra'!$Y206))</f>
        <v>1.1868647435831629E-2</v>
      </c>
      <c r="AW207">
        <f>AW$2*EXP(- AW$1 * ($B207*_c1+$C207*_c2+$D207*_c3+'Input spectra'!$Y206))</f>
        <v>1.1694197317921057E-2</v>
      </c>
      <c r="AX207">
        <f>AX$2*EXP(- AX$1 * ($B207*_c1+$C207*_c2+$D207*_c3+'Input spectra'!$Y206))</f>
        <v>1.1520988086301765E-2</v>
      </c>
      <c r="AY207">
        <f>AY$2*EXP(- AY$1 * ($B207*_c1+$C207*_c2+$D207*_c3+'Input spectra'!$Y206))</f>
        <v>1.024471528596242E-2</v>
      </c>
      <c r="AZ207">
        <f>AZ$2*EXP(- AZ$1 * ($B207*_c1+$C207*_c2+$D207*_c3+'Input spectra'!$Y206))</f>
        <v>8.7566954524523344E-3</v>
      </c>
      <c r="BA207">
        <f>BA$2*EXP(- BA$1 * ($B207*_c1+$C207*_c2+$D207*_c3+'Input spectra'!$Y206))</f>
        <v>7.8852533808314515E-3</v>
      </c>
      <c r="BB207">
        <f>BB$2*EXP(- BB$1 * ($B207*_c1+$C207*_c2+$D207*_c3+'Input spectra'!$Y206))</f>
        <v>7.2254158631150272E-3</v>
      </c>
      <c r="BC207">
        <f>BC$2*EXP(- BC$1 * ($B207*_c1+$C207*_c2+$D207*_c3+'Input spectra'!$Y206))</f>
        <v>6.686380334931759E-3</v>
      </c>
      <c r="BD207">
        <f>BD$2*EXP(- BD$1 * ($B207*_c1+$C207*_c2+$D207*_c3+'Input spectra'!$Y206))</f>
        <v>6.2288057035416117E-3</v>
      </c>
      <c r="BE207">
        <f>BE$2*EXP(- BE$1 * ($B207*_c1+$C207*_c2+$D207*_c3+'Input spectra'!$Y206))</f>
        <v>5.8311450838533811E-3</v>
      </c>
      <c r="BF207">
        <f>BF$2*EXP(- BF$1 * ($B207*_c1+$C207*_c2+$D207*_c3+'Input spectra'!$Y206))</f>
        <v>5.4799718025758896E-3</v>
      </c>
      <c r="BG207">
        <f>BG$2*EXP(- BG$1 * ($B207*_c1+$C207*_c2+$D207*_c3+'Input spectra'!$Y206))</f>
        <v>5.1661983848839237E-3</v>
      </c>
      <c r="BH207">
        <f>BH$2*EXP(- BH$1 * ($B207*_c1+$C207*_c2+$D207*_c3+'Input spectra'!$Y206))</f>
        <v>4.8833099171365878E-3</v>
      </c>
      <c r="BI207">
        <f>BI$2*EXP(- BI$1 * ($B207*_c1+$C207*_c2+$D207*_c3+'Input spectra'!$Y206))</f>
        <v>4.6264338893305303E-3</v>
      </c>
      <c r="BJ207">
        <f>BJ$2*EXP(- BJ$1 * ($B207*_c1+$C207*_c2+$D207*_c3+'Input spectra'!$Y206))</f>
        <v>4.3918062790086459E-3</v>
      </c>
      <c r="BK207">
        <f>BK$2*EXP(- BK$1 * ($B207*_c1+$C207*_c2+$D207*_c3+'Input spectra'!$Y206))</f>
        <v>4.1764442786148834E-3</v>
      </c>
      <c r="BL207">
        <f>BL$2*EXP(- BL$1 * ($B207*_c1+$C207*_c2+$D207*_c3+'Input spectra'!$Y206))</f>
        <v>3.9779350357597876E-3</v>
      </c>
      <c r="BM207">
        <f>BM$2*EXP(- BM$1 * ($B207*_c1+$C207*_c2+$D207*_c3+'Input spectra'!$Y206))</f>
        <v>3.7942934519289589E-3</v>
      </c>
      <c r="BN207">
        <f>BN$2*EXP(- BN$1 * ($B207*_c1+$C207*_c2+$D207*_c3+'Input spectra'!$Y206))</f>
        <v>3.6238630980644751E-3</v>
      </c>
      <c r="BO207">
        <f>BO$2*EXP(- BO$1 * ($B207*_c1+$C207*_c2+$D207*_c3+'Input spectra'!$Y206))</f>
        <v>3.4652451398821961E-3</v>
      </c>
      <c r="BP207">
        <f>BP$2*EXP(- BP$1 * ($B207*_c1+$C207*_c2+$D207*_c3+'Input spectra'!$Y206))</f>
        <v>3.3172460795627464E-3</v>
      </c>
      <c r="BQ207">
        <f>BQ$2*EXP(- BQ$1 * ($B207*_c1+$C207*_c2+$D207*_c3+'Input spectra'!$Y206))</f>
        <v>3.1788385063232921E-3</v>
      </c>
      <c r="BR207">
        <f>BR$2*EXP(- BR$1 * ($B207*_c1+$C207*_c2+$D207*_c3+'Input spectra'!$Y206))</f>
        <v>3.0491310674412042E-3</v>
      </c>
      <c r="BS207">
        <f>BS$2*EXP(- BS$1 * ($B207*_c1+$C207*_c2+$D207*_c3+'Input spectra'!$Y206))</f>
        <v>2.9273451183492224E-3</v>
      </c>
      <c r="BT207">
        <f>BT$2*EXP(- BT$1 * ($B207*_c1+$C207*_c2+$D207*_c3+'Input spectra'!$Y206))</f>
        <v>2.8127963046123976E-3</v>
      </c>
      <c r="BU207">
        <f>BU$2*EXP(- BU$1 * ($B207*_c1+$C207*_c2+$D207*_c3+'Input spectra'!$Y206))</f>
        <v>2.7048798482160021E-3</v>
      </c>
      <c r="BV207">
        <f>BV$2*EXP(- BV$1 * ($B207*_c1+$C207*_c2+$D207*_c3+'Input spectra'!$Y206))</f>
        <v>2.6030586588089437E-3</v>
      </c>
      <c r="BW207">
        <f>BW$2*EXP(- BW$1 * ($B207*_c1+$C207*_c2+$D207*_c3+'Input spectra'!$Y206))</f>
        <v>2.5068536289488286E-3</v>
      </c>
      <c r="BX207">
        <f>BX$2*EXP(- BX$1 * ($B207*_c1+$C207*_c2+$D207*_c3+'Input spectra'!$Y206))</f>
        <v>2.4158356387871524E-3</v>
      </c>
      <c r="BY207">
        <f>BY$2*EXP(- BY$1 * ($B207*_c1+$C207*_c2+$D207*_c3+'Input spectra'!$Y206))</f>
        <v>2.3296189138064748E-3</v>
      </c>
      <c r="BZ207">
        <f>BZ$2*EXP(- BZ$1 * ($B207*_c1+$C207*_c2+$D207*_c3+'Input spectra'!$Y206))</f>
        <v>2.2478554644875448E-3</v>
      </c>
      <c r="CA207">
        <f>CA$2*EXP(- CA$1 * ($B207*_c1+$C207*_c2+$D207*_c3+'Input spectra'!$Y206))</f>
        <v>2.1702303992015286E-3</v>
      </c>
      <c r="CB207">
        <f>CB$2*EXP(- CB$1 * ($B207*_c1+$C207*_c2+$D207*_c3+'Input spectra'!$Y206))</f>
        <v>2.0964579479219145E-3</v>
      </c>
      <c r="CC207">
        <f>CC$2*EXP(- CC$1 * ($B207*_c1+$C207*_c2+$D207*_c3+'Input spectra'!$Y206))</f>
        <v>2.0262780691145152E-3</v>
      </c>
      <c r="CD207">
        <f>CD$2*EXP(- CD$1 * ($B207*_c1+$C207*_c2+$D207*_c3+'Input spectra'!$Y206))</f>
        <v>1.9594535385607835E-3</v>
      </c>
      <c r="CE207">
        <f>CE$2*EXP(- CE$1 * ($B207*_c1+$C207*_c2+$D207*_c3+'Input spectra'!$Y206))</f>
        <v>1.8957674391221868E-3</v>
      </c>
      <c r="CF207">
        <f>CF$2*EXP(- CF$1 * ($B207*_c1+$C207*_c2+$D207*_c3+'Input spectra'!$Y206))</f>
        <v>1.8350209861420594E-3</v>
      </c>
      <c r="CG207">
        <f>CG$2*EXP(- CG$1 * ($B207*_c1+$C207*_c2+$D207*_c3+'Input spectra'!$Y206))</f>
        <v>1.7770316354438528E-3</v>
      </c>
      <c r="CH207">
        <f>CH$2*EXP(- CH$1 * ($B207*_c1+$C207*_c2+$D207*_c3+'Input spectra'!$Y206))</f>
        <v>1.7216314305494417E-3</v>
      </c>
      <c r="CI207">
        <f>CI$2*EXP(- CI$1 * ($B207*_c1+$C207*_c2+$D207*_c3+'Input spectra'!$Y206))</f>
        <v>1.6686655534180902E-3</v>
      </c>
      <c r="CJ207">
        <f>CJ$2*EXP(- CJ$1 * ($B207*_c1+$C207*_c2+$D207*_c3+'Input spectra'!$Y206))</f>
        <v>1.6179910491491349E-3</v>
      </c>
      <c r="CK207">
        <f>CK$2*EXP(- CK$1 * ($B207*_c1+$C207*_c2+$D207*_c3+'Input spectra'!$Y206))</f>
        <v>1.5694757000399428E-3</v>
      </c>
      <c r="CL207">
        <f>CL$2*EXP(- CL$1 * ($B207*_c1+$C207*_c2+$D207*_c3+'Input spectra'!$Y206))</f>
        <v>1.5229970284028637E-3</v>
      </c>
      <c r="CM207">
        <f>CM$2*EXP(- CM$1 * ($B207*_c1+$C207*_c2+$D207*_c3+'Input spectra'!$Y206))</f>
        <v>1.4784414108176809E-3</v>
      </c>
      <c r="CN207">
        <f>CN$2*EXP(- CN$1 * ($B207*_c1+$C207*_c2+$D207*_c3+'Input spectra'!$Y206))</f>
        <v>1.4357032891808834E-3</v>
      </c>
      <c r="CO207">
        <f>CO$2*EXP(- CO$1 * ($B207*_c1+$C207*_c2+$D207*_c3+'Input spectra'!$Y206))</f>
        <v>1.394684466127442E-3</v>
      </c>
      <c r="CP207">
        <f>CP$2*EXP(- CP$1 * ($B207*_c1+$C207*_c2+$D207*_c3+'Input spectra'!$Y206))</f>
        <v>1.3552934742363939E-3</v>
      </c>
      <c r="CQ207">
        <f>CQ$2*EXP(- CQ$1 * ($B207*_c1+$C207*_c2+$D207*_c3+'Input spectra'!$Y206))</f>
        <v>1.3174450099604966E-3</v>
      </c>
      <c r="CR207">
        <f>CR$2*EXP(- CR$1 * ($B207*_c1+$C207*_c2+$D207*_c3+'Input spectra'!$Y206))</f>
        <v>1.2810594244995906E-3</v>
      </c>
      <c r="CS207">
        <f>CS$2*EXP(- CS$1 * ($B207*_c1+$C207*_c2+$D207*_c3+'Input spectra'!$Y206))</f>
        <v>8.250317885655083E-4</v>
      </c>
      <c r="CT207">
        <f>CT$2*EXP(- CT$1 * ($B207*_c1+$C207*_c2+$D207*_c3+'Input spectra'!$Y206))</f>
        <v>5.3602600181951144E-4</v>
      </c>
      <c r="CU207">
        <f>CU$2*EXP(- CU$1 * ($B207*_c1+$C207*_c2+$D207*_c3+'Input spectra'!$Y206))</f>
        <v>3.7132600471074633E-4</v>
      </c>
      <c r="CV207">
        <f>CV$2*EXP(- CV$1 * ($B207*_c1+$C207*_c2+$D207*_c3+'Input spectra'!$Y206))</f>
        <v>2.5839095865754316E-4</v>
      </c>
      <c r="CW207">
        <f>CW$2*EXP(- CW$1 * ($B207*_c1+$C207*_c2+$D207*_c3+'Input spectra'!$Y206))</f>
        <v>1.7648211032601411E-4</v>
      </c>
      <c r="CX207">
        <f>CX$2*EXP(- CX$1 * ($B207*_c1+$C207*_c2+$D207*_c3+'Input spectra'!$Y206))</f>
        <v>1.1604411388245088E-4</v>
      </c>
      <c r="CY207">
        <f>CY$2*EXP(- CY$1 * ($B207*_c1+$C207*_c2+$D207*_c3+'Input spectra'!$Y206))</f>
        <v>7.1685846877700768E-5</v>
      </c>
      <c r="CZ207">
        <f>CZ$2*EXP(- CZ$1 * ($B207*_c1+$C207*_c2+$D207*_c3+'Input spectra'!$Y206))</f>
        <v>3.9986155230169437E-5</v>
      </c>
      <c r="DA207">
        <f>DA$2*EXP(- DA$1 * ($B207*_c1+$C207*_c2+$D207*_c3+'Input spectra'!$Y206))</f>
        <v>1.8598491528909866E-5</v>
      </c>
      <c r="DB207">
        <f>DB$2*EXP(- DB$1 * ($B207*_c1+$C207*_c2+$D207*_c3+'Input spectra'!$Y206))</f>
        <v>5.8216365156728032E-6</v>
      </c>
      <c r="DC207">
        <f>DC$2*EXP(- DC$1 * ($B207*_c1+$C207*_c2+$D207*_c3+'Input spectra'!$Y206))</f>
        <v>3.6990449703469363E-7</v>
      </c>
      <c r="DD207">
        <f>DD$2*EXP(- DD$1 * ($B207*_c1+$C207*_c2+$D207*_c3+'Input spectra'!$Y206))</f>
        <v>0</v>
      </c>
      <c r="DE207">
        <f>DE$2*EXP(- DE$1 * ($B207*_c1+$C207*_c2+$D207*_c3+'Input spectra'!$Y206))</f>
        <v>0</v>
      </c>
      <c r="DF207">
        <f>DF$2*EXP(- DF$1 * ($B207*_c1+$C207*_c2+$D207*_c3+'Input spectra'!$Y206))</f>
        <v>0</v>
      </c>
      <c r="DG207">
        <f>DG$2*EXP(- DG$1 * ($B207*_c1+$C207*_c2+$D207*_c3+'Input spectra'!$Y206))</f>
        <v>0</v>
      </c>
      <c r="DH207">
        <f>DH$2*EXP(- DH$1 * ($B207*_c1+$C207*_c2+$D207*_c3+'Input spectra'!$Y206))</f>
        <v>0</v>
      </c>
      <c r="DI207">
        <f>DI$2*EXP(- DI$1 * ($B207*_c1+$C207*_c2+$D207*_c3+'Input spectra'!$Y206))</f>
        <v>0</v>
      </c>
      <c r="DJ207">
        <f>DJ$2*EXP(- DJ$1 * ($B207*_c1+$C207*_c2+$D207*_c3+'Input spectra'!$Y206))</f>
        <v>0</v>
      </c>
      <c r="DK207">
        <f>DK$2*EXP(- DK$1 * ($B207*_c1+$C207*_c2+$D207*_c3+'Input spectra'!$Y206))</f>
        <v>0</v>
      </c>
      <c r="DL207">
        <f>DL$2*EXP(- DL$1 * ($B207*_c1+$C207*_c2+$D207*_c3+'Input spectra'!$Y206))</f>
        <v>0</v>
      </c>
      <c r="DM207">
        <f>DM$2*EXP(- DM$1 * ($B207*_c1+$C207*_c2+$D207*_c3+'Input spectra'!$Y206))</f>
        <v>0</v>
      </c>
      <c r="DN207">
        <f>DN$2*EXP(- DN$1 * ($B207*_c1+$C207*_c2+$D207*_c3+'Input spectra'!$Y206))</f>
        <v>0</v>
      </c>
      <c r="DO207">
        <f>DO$2*EXP(- DO$1 * ($B207*_c1+$C207*_c2+$D207*_c3+'Input spectra'!$Y206))</f>
        <v>0</v>
      </c>
      <c r="DP207">
        <f>DP$2*EXP(- DP$1 * ($B207*_c1+$C207*_c2+$D207*_c3+'Input spectra'!$Y206))</f>
        <v>0</v>
      </c>
      <c r="DQ207">
        <f>DQ$2*EXP(- DQ$1 * ($B207*_c1+$C207*_c2+$D207*_c3+'Input spectra'!$Y206))</f>
        <v>0</v>
      </c>
      <c r="DR207">
        <f>DR$2*EXP(- DR$1 * ($B207*_c1+$C207*_c2+$D207*_c3+'Input spectra'!$Y206))</f>
        <v>0</v>
      </c>
      <c r="DS207">
        <f>DS$2*EXP(- DS$1 * ($B207*_c1+$C207*_c2+$D207*_c3+'Input spectra'!$Y206))</f>
        <v>0</v>
      </c>
      <c r="DT207">
        <f>DT$2*EXP(- DT$1 * ($B207*_c1+$C207*_c2+$D207*_c3+'Input spectra'!$Y206))</f>
        <v>0</v>
      </c>
      <c r="DU207">
        <f>DU$2*EXP(- DU$1 * ($B207*_c1+$C207*_c2+$D207*_c3+'Input spectra'!$Y206))</f>
        <v>0</v>
      </c>
      <c r="DV207">
        <f>DV$2*EXP(- DV$1 * ($B207*_c1+$C207*_c2+$D207*_c3+'Input spectra'!$Y206))</f>
        <v>0</v>
      </c>
      <c r="DW207">
        <f>DW$2*EXP(- DW$1 * ($B207*_c1+$C207*_c2+$D207*_c3+'Input spectra'!$Y206))</f>
        <v>0</v>
      </c>
      <c r="DX207">
        <f>DX$2*EXP(- DX$1 * ($B207*_c1+$C207*_c2+$D207*_c3+'Input spectra'!$Y206))</f>
        <v>0</v>
      </c>
      <c r="DY207">
        <f>DY$2*EXP(- DY$1 * ($B207*_c1+$C207*_c2+$D207*_c3+'Input spectra'!$Y206))</f>
        <v>0</v>
      </c>
      <c r="DZ207">
        <f>DZ$2*EXP(- DZ$1 * ($B207*_c1+$C207*_c2+$D207*_c3+'Input spectra'!$Y206))</f>
        <v>0</v>
      </c>
      <c r="EA207">
        <f>EA$2*EXP(- EA$1 * ($B207*_c1+$C207*_c2+$D207*_c3+'Input spectra'!$Y206))</f>
        <v>0</v>
      </c>
      <c r="EB207">
        <f>EB$2*EXP(- EB$1 * ($B207*_c1+$C207*_c2+$D207*_c3+'Input spectra'!$Y206))</f>
        <v>0</v>
      </c>
      <c r="EC207">
        <f>EC$2*EXP(- EC$1 * ($B207*_c1+$C207*_c2+$D207*_c3+'Input spectra'!$Y206))</f>
        <v>0</v>
      </c>
      <c r="ED207">
        <f>ED$2*EXP(- ED$1 * ($B207*_c1+$C207*_c2+$D207*_c3+'Input spectra'!$Y206))</f>
        <v>0</v>
      </c>
      <c r="EE207">
        <f>EE$2*EXP(- EE$1 * ($B207*_c1+$C207*_c2+$D207*_c3+'Input spectra'!$Y206))</f>
        <v>0</v>
      </c>
      <c r="EF207">
        <f>EF$2*EXP(- EF$1 * ($B207*_c1+$C207*_c2+$D207*_c3+'Input spectra'!$Y206))</f>
        <v>0</v>
      </c>
      <c r="EG207">
        <f>EG$2*EXP(- EG$1 * ($B207*_c1+$C207*_c2+$D207*_c3+'Input spectra'!$Y206))</f>
        <v>0</v>
      </c>
      <c r="EH207">
        <f>EH$2*EXP(- EH$1 * ($B207*_c1+$C207*_c2+$D207*_c3+'Input spectra'!$Y206))</f>
        <v>0</v>
      </c>
      <c r="EI207">
        <f>EI$2*EXP(- EI$1 * ($B207*_c1+$C207*_c2+$D207*_c3+'Input spectra'!$Y206))</f>
        <v>0</v>
      </c>
      <c r="EJ207">
        <f>EJ$2*EXP(- EJ$1 * ($B207*_c1+$C207*_c2+$D207*_c3+'Input spectra'!$Y206))</f>
        <v>0</v>
      </c>
      <c r="EK207">
        <f>EK$2*EXP(- EK$1 * ($B207*_c1+$C207*_c2+$D207*_c3+'Input spectra'!$Y206))</f>
        <v>0</v>
      </c>
      <c r="EL207">
        <f>EL$2*EXP(- EL$1 * ($B207*_c1+$C207*_c2+$D207*_c3+'Input spectra'!$Y206))</f>
        <v>0</v>
      </c>
      <c r="EM207">
        <f>EM$2*EXP(- EM$1 * ($B207*_c1+$C207*_c2+$D207*_c3+'Input spectra'!$Y206))</f>
        <v>0</v>
      </c>
      <c r="EN207">
        <f>EN$2*EXP(- EN$1 * ($B207*_c1+$C207*_c2+$D207*_c3+'Input spectra'!$Y206))</f>
        <v>0</v>
      </c>
      <c r="EO207">
        <f>EO$2*EXP(- EO$1 * ($B207*_c1+$C207*_c2+$D207*_c3+'Input spectra'!$Y206))</f>
        <v>0</v>
      </c>
      <c r="EP207">
        <f>EP$2*EXP(- EP$1 * ($B207*_c1+$C207*_c2+$D207*_c3+'Input spectra'!$Y206))</f>
        <v>0</v>
      </c>
      <c r="EQ207">
        <f>EQ$2*EXP(- EQ$1 * ($B207*_c1+$C207*_c2+$D207*_c3+'Input spectra'!$Y206))</f>
        <v>0</v>
      </c>
      <c r="ER207">
        <f>ER$2*EXP(- ER$1 * ($B207*_c1+$C207*_c2+$D207*_c3+'Input spectra'!$Y206))</f>
        <v>0</v>
      </c>
      <c r="ES207">
        <f>ES$2*EXP(- ES$1 * ($B207*_c1+$C207*_c2+$D207*_c3+'Input spectra'!$Y206))</f>
        <v>0</v>
      </c>
      <c r="ET207">
        <f>ET$2*EXP(- ET$1 * ($B207*_c1+$C207*_c2+$D207*_c3+'Input spectra'!$Y206))</f>
        <v>0</v>
      </c>
      <c r="EU207">
        <f>EU$2*EXP(- EU$1 * ($B207*_c1+$C207*_c2+$D207*_c3+'Input spectra'!$Y206))</f>
        <v>0</v>
      </c>
      <c r="EV207">
        <f>EV$2*EXP(- EV$1 * ($B207*_c1+$C207*_c2+$D207*_c3+'Input spectra'!$Y206))</f>
        <v>0</v>
      </c>
      <c r="EW207">
        <f>EW$2*EXP(- EW$1 * ($B207*_c1+$C207*_c2+$D207*_c3+'Input spectra'!$Y206))</f>
        <v>0</v>
      </c>
      <c r="EX207">
        <f>EX$2*EXP(- EX$1 * ($B207*_c1+$C207*_c2+$D207*_c3+'Input spectra'!$Y206))</f>
        <v>0</v>
      </c>
      <c r="EY207">
        <f>EY$2*EXP(- EY$1 * ($B207*_c1+$C207*_c2+$D207*_c3+'Input spectra'!$Y206))</f>
        <v>0</v>
      </c>
      <c r="FA207">
        <f t="shared" si="3"/>
        <v>0.88840546402806064</v>
      </c>
      <c r="FD207">
        <f>(1-EXP(-($B207*_c1+$C207*_c2+$D207*_c3+'Input spectra'!$Y206)*_t))/2</f>
        <v>1.0263313822084841E-2</v>
      </c>
      <c r="FE207">
        <f>LN(1-FD207)/(-($B207*_c1+$C207*_c2+$D207*_c3+'Input spectra'!$Y206))</f>
        <v>0.24870375905114794</v>
      </c>
    </row>
    <row r="208" spans="1:161" x14ac:dyDescent="0.25">
      <c r="A208">
        <v>1305</v>
      </c>
      <c r="B208">
        <f>'Input spectra'!B207</f>
        <v>0</v>
      </c>
      <c r="C208">
        <f>'Input spectra'!D207</f>
        <v>0</v>
      </c>
      <c r="D208">
        <f>'Input spectra'!F207</f>
        <v>0</v>
      </c>
      <c r="E208">
        <f>E$2*EXP(- E$1 * ($B208*_c1+$C208*_c2+$D208*_c3+'Input spectra'!$Y207))</f>
        <v>2.0653927966864227E-2</v>
      </c>
      <c r="F208">
        <f>F$2*EXP(- F$1 * ($B208*_c1+$C208*_c2+$D208*_c3+'Input spectra'!$Y207))</f>
        <v>2.0418748424197729E-2</v>
      </c>
      <c r="G208">
        <f>G$2*EXP(- G$1 * ($B208*_c1+$C208*_c2+$D208*_c3+'Input spectra'!$Y207))</f>
        <v>2.0185160438411929E-2</v>
      </c>
      <c r="H208">
        <f>H$2*EXP(- H$1 * ($B208*_c1+$C208*_c2+$D208*_c3+'Input spectra'!$Y207))</f>
        <v>1.9953154869444985E-2</v>
      </c>
      <c r="I208">
        <f>I$2*EXP(- I$1 * ($B208*_c1+$C208*_c2+$D208*_c3+'Input spectra'!$Y207))</f>
        <v>1.9722722625606599E-2</v>
      </c>
      <c r="J208">
        <f>J$2*EXP(- J$1 * ($B208*_c1+$C208*_c2+$D208*_c3+'Input spectra'!$Y207))</f>
        <v>1.9493854663334267E-2</v>
      </c>
      <c r="K208">
        <f>K$2*EXP(- K$1 * ($B208*_c1+$C208*_c2+$D208*_c3+'Input spectra'!$Y207))</f>
        <v>1.9266541986950762E-2</v>
      </c>
      <c r="L208">
        <f>L$2*EXP(- L$1 * ($B208*_c1+$C208*_c2+$D208*_c3+'Input spectra'!$Y207))</f>
        <v>1.9040775648422728E-2</v>
      </c>
      <c r="M208">
        <f>M$2*EXP(- M$1 * ($B208*_c1+$C208*_c2+$D208*_c3+'Input spectra'!$Y207))</f>
        <v>1.8816546747120515E-2</v>
      </c>
      <c r="N208">
        <f>N$2*EXP(- N$1 * ($B208*_c1+$C208*_c2+$D208*_c3+'Input spectra'!$Y207))</f>
        <v>1.8593846429579158E-2</v>
      </c>
      <c r="O208">
        <f>O$2*EXP(- O$1 * ($B208*_c1+$C208*_c2+$D208*_c3+'Input spectra'!$Y207))</f>
        <v>1.8372665889260533E-2</v>
      </c>
      <c r="P208">
        <f>P$2*EXP(- P$1 * ($B208*_c1+$C208*_c2+$D208*_c3+'Input spectra'!$Y207))</f>
        <v>1.8152996366316645E-2</v>
      </c>
      <c r="Q208">
        <f>Q$2*EXP(- Q$1 * ($B208*_c1+$C208*_c2+$D208*_c3+'Input spectra'!$Y207))</f>
        <v>1.7934829147354114E-2</v>
      </c>
      <c r="R208">
        <f>R$2*EXP(- R$1 * ($B208*_c1+$C208*_c2+$D208*_c3+'Input spectra'!$Y207))</f>
        <v>1.7718155565199786E-2</v>
      </c>
      <c r="S208">
        <f>S$2*EXP(- S$1 * ($B208*_c1+$C208*_c2+$D208*_c3+'Input spectra'!$Y207))</f>
        <v>1.7502966998667477E-2</v>
      </c>
      <c r="T208">
        <f>T$2*EXP(- T$1 * ($B208*_c1+$C208*_c2+$D208*_c3+'Input spectra'!$Y207))</f>
        <v>1.7289254872325886E-2</v>
      </c>
      <c r="U208">
        <f>U$2*EXP(- U$1 * ($B208*_c1+$C208*_c2+$D208*_c3+'Input spectra'!$Y207))</f>
        <v>1.7077010656267617E-2</v>
      </c>
      <c r="V208">
        <f>V$2*EXP(- V$1 * ($B208*_c1+$C208*_c2+$D208*_c3+'Input spectra'!$Y207))</f>
        <v>1.6866225865879332E-2</v>
      </c>
      <c r="W208">
        <f>W$2*EXP(- W$1 * ($B208*_c1+$C208*_c2+$D208*_c3+'Input spectra'!$Y207))</f>
        <v>1.6656892061613051E-2</v>
      </c>
      <c r="X208">
        <f>X$2*EXP(- X$1 * ($B208*_c1+$C208*_c2+$D208*_c3+'Input spectra'!$Y207))</f>
        <v>1.644900084875852E-2</v>
      </c>
      <c r="Y208">
        <f>Y$2*EXP(- Y$1 * ($B208*_c1+$C208*_c2+$D208*_c3+'Input spectra'!$Y207))</f>
        <v>1.6242543877216745E-2</v>
      </c>
      <c r="Z208">
        <f>Z$2*EXP(- Z$1 * ($B208*_c1+$C208*_c2+$D208*_c3+'Input spectra'!$Y207))</f>
        <v>1.6037512841274588E-2</v>
      </c>
      <c r="AA208">
        <f>AA$2*EXP(- AA$1 * ($B208*_c1+$C208*_c2+$D208*_c3+'Input spectra'!$Y207))</f>
        <v>1.5833899479380503E-2</v>
      </c>
      <c r="AB208">
        <f>AB$2*EXP(- AB$1 * ($B208*_c1+$C208*_c2+$D208*_c3+'Input spectra'!$Y207))</f>
        <v>1.5631695573921318E-2</v>
      </c>
      <c r="AC208">
        <f>AC$2*EXP(- AC$1 * ($B208*_c1+$C208*_c2+$D208*_c3+'Input spectra'!$Y207))</f>
        <v>1.5430892951000173E-2</v>
      </c>
      <c r="AD208">
        <f>AD$2*EXP(- AD$1 * ($B208*_c1+$C208*_c2+$D208*_c3+'Input spectra'!$Y207))</f>
        <v>1.5231483480215484E-2</v>
      </c>
      <c r="AE208">
        <f>AE$2*EXP(- AE$1 * ($B208*_c1+$C208*_c2+$D208*_c3+'Input spectra'!$Y207))</f>
        <v>1.5033459074441017E-2</v>
      </c>
      <c r="AF208">
        <f>AF$2*EXP(- AF$1 * ($B208*_c1+$C208*_c2+$D208*_c3+'Input spectra'!$Y207))</f>
        <v>1.4836811689607031E-2</v>
      </c>
      <c r="AG208">
        <f>AG$2*EXP(- AG$1 * ($B208*_c1+$C208*_c2+$D208*_c3+'Input spectra'!$Y207))</f>
        <v>1.4641533324482507E-2</v>
      </c>
      <c r="AH208">
        <f>AH$2*EXP(- AH$1 * ($B208*_c1+$C208*_c2+$D208*_c3+'Input spectra'!$Y207))</f>
        <v>1.4447616020458387E-2</v>
      </c>
      <c r="AI208">
        <f>AI$2*EXP(- AI$1 * ($B208*_c1+$C208*_c2+$D208*_c3+'Input spectra'!$Y207))</f>
        <v>1.4255051861331953E-2</v>
      </c>
      <c r="AJ208">
        <f>AJ$2*EXP(- AJ$1 * ($B208*_c1+$C208*_c2+$D208*_c3+'Input spectra'!$Y207))</f>
        <v>1.4063832973092202E-2</v>
      </c>
      <c r="AK208">
        <f>AK$2*EXP(- AK$1 * ($B208*_c1+$C208*_c2+$D208*_c3+'Input spectra'!$Y207))</f>
        <v>1.3873951523706287E-2</v>
      </c>
      <c r="AL208">
        <f>AL$2*EXP(- AL$1 * ($B208*_c1+$C208*_c2+$D208*_c3+'Input spectra'!$Y207))</f>
        <v>1.3685399722907004E-2</v>
      </c>
      <c r="AM208">
        <f>AM$2*EXP(- AM$1 * ($B208*_c1+$C208*_c2+$D208*_c3+'Input spectra'!$Y207))</f>
        <v>1.3498169821981319E-2</v>
      </c>
      <c r="AN208">
        <f>AN$2*EXP(- AN$1 * ($B208*_c1+$C208*_c2+$D208*_c3+'Input spectra'!$Y207))</f>
        <v>1.331225411355994E-2</v>
      </c>
      <c r="AO208">
        <f>AO$2*EXP(- AO$1 * ($B208*_c1+$C208*_c2+$D208*_c3+'Input spectra'!$Y207))</f>
        <v>1.3127644931407889E-2</v>
      </c>
      <c r="AP208">
        <f>AP$2*EXP(- AP$1 * ($B208*_c1+$C208*_c2+$D208*_c3+'Input spectra'!$Y207))</f>
        <v>1.2944334650216131E-2</v>
      </c>
      <c r="AQ208">
        <f>AQ$2*EXP(- AQ$1 * ($B208*_c1+$C208*_c2+$D208*_c3+'Input spectra'!$Y207))</f>
        <v>1.2762315685394212E-2</v>
      </c>
      <c r="AR208">
        <f>AR$2*EXP(- AR$1 * ($B208*_c1+$C208*_c2+$D208*_c3+'Input spectra'!$Y207))</f>
        <v>1.2581580492863892E-2</v>
      </c>
      <c r="AS208">
        <f>AS$2*EXP(- AS$1 * ($B208*_c1+$C208*_c2+$D208*_c3+'Input spectra'!$Y207))</f>
        <v>1.2402121568853831E-2</v>
      </c>
      <c r="AT208">
        <f>AT$2*EXP(- AT$1 * ($B208*_c1+$C208*_c2+$D208*_c3+'Input spectra'!$Y207))</f>
        <v>1.2223931449695241E-2</v>
      </c>
      <c r="AU208">
        <f>AU$2*EXP(- AU$1 * ($B208*_c1+$C208*_c2+$D208*_c3+'Input spectra'!$Y207))</f>
        <v>1.2047002711618541E-2</v>
      </c>
      <c r="AV208">
        <f>AV$2*EXP(- AV$1 * ($B208*_c1+$C208*_c2+$D208*_c3+'Input spectra'!$Y207))</f>
        <v>1.1871327970551055E-2</v>
      </c>
      <c r="AW208">
        <f>AW$2*EXP(- AW$1 * ($B208*_c1+$C208*_c2+$D208*_c3+'Input spectra'!$Y207))</f>
        <v>1.1696899881915633E-2</v>
      </c>
      <c r="AX208">
        <f>AX$2*EXP(- AX$1 * ($B208*_c1+$C208*_c2+$D208*_c3+'Input spectra'!$Y207))</f>
        <v>1.1523711140430304E-2</v>
      </c>
      <c r="AY208">
        <f>AY$2*EXP(- AY$1 * ($B208*_c1+$C208*_c2+$D208*_c3+'Input spectra'!$Y207))</f>
        <v>1.0247190500792428E-2</v>
      </c>
      <c r="AZ208">
        <f>AZ$2*EXP(- AZ$1 * ($B208*_c1+$C208*_c2+$D208*_c3+'Input spectra'!$Y207))</f>
        <v>8.7588571474497869E-3</v>
      </c>
      <c r="BA208">
        <f>BA$2*EXP(- BA$1 * ($B208*_c1+$C208*_c2+$D208*_c3+'Input spectra'!$Y207))</f>
        <v>7.8872413715158213E-3</v>
      </c>
      <c r="BB208">
        <f>BB$2*EXP(- BB$1 * ($B208*_c1+$C208*_c2+$D208*_c3+'Input spectra'!$Y207))</f>
        <v>7.2272754544892067E-3</v>
      </c>
      <c r="BC208">
        <f>BC$2*EXP(- BC$1 * ($B208*_c1+$C208*_c2+$D208*_c3+'Input spectra'!$Y207))</f>
        <v>6.688136319989625E-3</v>
      </c>
      <c r="BD208">
        <f>BD$2*EXP(- BD$1 * ($B208*_c1+$C208*_c2+$D208*_c3+'Input spectra'!$Y207))</f>
        <v>6.2304742405192388E-3</v>
      </c>
      <c r="BE208">
        <f>BE$2*EXP(- BE$1 * ($B208*_c1+$C208*_c2+$D208*_c3+'Input spectra'!$Y207))</f>
        <v>5.8327377296763542E-3</v>
      </c>
      <c r="BF208">
        <f>BF$2*EXP(- BF$1 * ($B208*_c1+$C208*_c2+$D208*_c3+'Input spectra'!$Y207))</f>
        <v>5.4814973206236874E-3</v>
      </c>
      <c r="BG208">
        <f>BG$2*EXP(- BG$1 * ($B208*_c1+$C208*_c2+$D208*_c3+'Input spectra'!$Y207))</f>
        <v>5.1676636936108687E-3</v>
      </c>
      <c r="BH208">
        <f>BH$2*EXP(- BH$1 * ($B208*_c1+$C208*_c2+$D208*_c3+'Input spectra'!$Y207))</f>
        <v>4.8847206423045996E-3</v>
      </c>
      <c r="BI208">
        <f>BI$2*EXP(- BI$1 * ($B208*_c1+$C208*_c2+$D208*_c3+'Input spectra'!$Y207))</f>
        <v>4.6277947102142305E-3</v>
      </c>
      <c r="BJ208">
        <f>BJ$2*EXP(- BJ$1 * ($B208*_c1+$C208*_c2+$D208*_c3+'Input spectra'!$Y207))</f>
        <v>4.3931211578877105E-3</v>
      </c>
      <c r="BK208">
        <f>BK$2*EXP(- BK$1 * ($B208*_c1+$C208*_c2+$D208*_c3+'Input spectra'!$Y207))</f>
        <v>4.1777166196786397E-3</v>
      </c>
      <c r="BL208">
        <f>BL$2*EXP(- BL$1 * ($B208*_c1+$C208*_c2+$D208*_c3+'Input spectra'!$Y207))</f>
        <v>3.9791677990612812E-3</v>
      </c>
      <c r="BM208">
        <f>BM$2*EXP(- BM$1 * ($B208*_c1+$C208*_c2+$D208*_c3+'Input spectra'!$Y207))</f>
        <v>3.7954892374938718E-3</v>
      </c>
      <c r="BN208">
        <f>BN$2*EXP(- BN$1 * ($B208*_c1+$C208*_c2+$D208*_c3+'Input spectra'!$Y207))</f>
        <v>3.6250242094878564E-3</v>
      </c>
      <c r="BO208">
        <f>BO$2*EXP(- BO$1 * ($B208*_c1+$C208*_c2+$D208*_c3+'Input spectra'!$Y207))</f>
        <v>3.4663736334116279E-3</v>
      </c>
      <c r="BP208">
        <f>BP$2*EXP(- BP$1 * ($B208*_c1+$C208*_c2+$D208*_c3+'Input spectra'!$Y207))</f>
        <v>3.3183438026543675E-3</v>
      </c>
      <c r="BQ208">
        <f>BQ$2*EXP(- BQ$1 * ($B208*_c1+$C208*_c2+$D208*_c3+'Input spectra'!$Y207))</f>
        <v>3.17990712839672E-3</v>
      </c>
      <c r="BR208">
        <f>BR$2*EXP(- BR$1 * ($B208*_c1+$C208*_c2+$D208*_c3+'Input spectra'!$Y207))</f>
        <v>3.0501721047443016E-3</v>
      </c>
      <c r="BS208">
        <f>BS$2*EXP(- BS$1 * ($B208*_c1+$C208*_c2+$D208*_c3+'Input spectra'!$Y207))</f>
        <v>2.9283599543016986E-3</v>
      </c>
      <c r="BT208">
        <f>BT$2*EXP(- BT$1 * ($B208*_c1+$C208*_c2+$D208*_c3+'Input spectra'!$Y207))</f>
        <v>2.8137862066279461E-3</v>
      </c>
      <c r="BU208">
        <f>BU$2*EXP(- BU$1 * ($B208*_c1+$C208*_c2+$D208*_c3+'Input spectra'!$Y207))</f>
        <v>2.7058459817455634E-3</v>
      </c>
      <c r="BV208">
        <f>BV$2*EXP(- BV$1 * ($B208*_c1+$C208*_c2+$D208*_c3+'Input spectra'!$Y207))</f>
        <v>2.6040020991651984E-3</v>
      </c>
      <c r="BW208">
        <f>BW$2*EXP(- BW$1 * ($B208*_c1+$C208*_c2+$D208*_c3+'Input spectra'!$Y207))</f>
        <v>2.5077753713402297E-3</v>
      </c>
      <c r="BX208">
        <f>BX$2*EXP(- BX$1 * ($B208*_c1+$C208*_c2+$D208*_c3+'Input spectra'!$Y207))</f>
        <v>2.4167366068931313E-3</v>
      </c>
      <c r="BY208">
        <f>BY$2*EXP(- BY$1 * ($B208*_c1+$C208*_c2+$D208*_c3+'Input spectra'!$Y207))</f>
        <v>2.3304999671535402E-3</v>
      </c>
      <c r="BZ208">
        <f>BZ$2*EXP(- BZ$1 * ($B208*_c1+$C208*_c2+$D208*_c3+'Input spectra'!$Y207))</f>
        <v>2.248717404831773E-3</v>
      </c>
      <c r="CA208">
        <f>CA$2*EXP(- CA$1 * ($B208*_c1+$C208*_c2+$D208*_c3+'Input spectra'!$Y207))</f>
        <v>2.1710739760816208E-3</v>
      </c>
      <c r="CB208">
        <f>CB$2*EXP(- CB$1 * ($B208*_c1+$C208*_c2+$D208*_c3+'Input spectra'!$Y207))</f>
        <v>2.0972838635151141E-3</v>
      </c>
      <c r="CC208">
        <f>CC$2*EXP(- CC$1 * ($B208*_c1+$C208*_c2+$D208*_c3+'Input spectra'!$Y207))</f>
        <v>2.0270869825028668E-3</v>
      </c>
      <c r="CD208">
        <f>CD$2*EXP(- CD$1 * ($B208*_c1+$C208*_c2+$D208*_c3+'Input spectra'!$Y207))</f>
        <v>1.9602460694957153E-3</v>
      </c>
      <c r="CE208">
        <f>CE$2*EXP(- CE$1 * ($B208*_c1+$C208*_c2+$D208*_c3+'Input spectra'!$Y207))</f>
        <v>1.8965441713599182E-3</v>
      </c>
      <c r="CF208">
        <f>CF$2*EXP(- CF$1 * ($B208*_c1+$C208*_c2+$D208*_c3+'Input spectra'!$Y207))</f>
        <v>1.8357824704100076E-3</v>
      </c>
      <c r="CG208">
        <f>CG$2*EXP(- CG$1 * ($B208*_c1+$C208*_c2+$D208*_c3+'Input spectra'!$Y207))</f>
        <v>1.7777783920882384E-3</v>
      </c>
      <c r="CH208">
        <f>CH$2*EXP(- CH$1 * ($B208*_c1+$C208*_c2+$D208*_c3+'Input spectra'!$Y207))</f>
        <v>1.722363951906248E-3</v>
      </c>
      <c r="CI208">
        <f>CI$2*EXP(- CI$1 * ($B208*_c1+$C208*_c2+$D208*_c3+'Input spectra'!$Y207))</f>
        <v>1.6693843059429425E-3</v>
      </c>
      <c r="CJ208">
        <f>CJ$2*EXP(- CJ$1 * ($B208*_c1+$C208*_c2+$D208*_c3+'Input spectra'!$Y207))</f>
        <v>1.6186964753362647E-3</v>
      </c>
      <c r="CK208">
        <f>CK$2*EXP(- CK$1 * ($B208*_c1+$C208*_c2+$D208*_c3+'Input spectra'!$Y207))</f>
        <v>1.5701682201559415E-3</v>
      </c>
      <c r="CL208">
        <f>CL$2*EXP(- CL$1 * ($B208*_c1+$C208*_c2+$D208*_c3+'Input spectra'!$Y207))</f>
        <v>1.523677042057229E-3</v>
      </c>
      <c r="CM208">
        <f>CM$2*EXP(- CM$1 * ($B208*_c1+$C208*_c2+$D208*_c3+'Input spectra'!$Y207))</f>
        <v>1.479109298389063E-3</v>
      </c>
      <c r="CN208">
        <f>CN$2*EXP(- CN$1 * ($B208*_c1+$C208*_c2+$D208*_c3+'Input spectra'!$Y207))</f>
        <v>1.4363594131153493E-3</v>
      </c>
      <c r="CO208">
        <f>CO$2*EXP(- CO$1 * ($B208*_c1+$C208*_c2+$D208*_c3+'Input spectra'!$Y207))</f>
        <v>1.395329172122893E-3</v>
      </c>
      <c r="CP208">
        <f>CP$2*EXP(- CP$1 * ($B208*_c1+$C208*_c2+$D208*_c3+'Input spectra'!$Y207))</f>
        <v>1.3559270923254223E-3</v>
      </c>
      <c r="CQ208">
        <f>CQ$2*EXP(- CQ$1 * ($B208*_c1+$C208*_c2+$D208*_c3+'Input spectra'!$Y207))</f>
        <v>1.3180678555023977E-3</v>
      </c>
      <c r="CR208">
        <f>CR$2*EXP(- CR$1 * ($B208*_c1+$C208*_c2+$D208*_c3+'Input spectra'!$Y207))</f>
        <v>1.2816717990909066E-3</v>
      </c>
      <c r="CS208">
        <f>CS$2*EXP(- CS$1 * ($B208*_c1+$C208*_c2+$D208*_c3+'Input spectra'!$Y207))</f>
        <v>8.254305068431415E-4</v>
      </c>
      <c r="CT208">
        <f>CT$2*EXP(- CT$1 * ($B208*_c1+$C208*_c2+$D208*_c3+'Input spectra'!$Y207))</f>
        <v>5.3628786689502504E-4</v>
      </c>
      <c r="CU208">
        <f>CU$2*EXP(- CU$1 * ($B208*_c1+$C208*_c2+$D208*_c3+'Input spectra'!$Y207))</f>
        <v>3.7150935986987442E-4</v>
      </c>
      <c r="CV208">
        <f>CV$2*EXP(- CV$1 * ($B208*_c1+$C208*_c2+$D208*_c3+'Input spectra'!$Y207))</f>
        <v>2.5851990587499635E-4</v>
      </c>
      <c r="CW208">
        <f>CW$2*EXP(- CW$1 * ($B208*_c1+$C208*_c2+$D208*_c3+'Input spectra'!$Y207))</f>
        <v>1.7657110911932036E-4</v>
      </c>
      <c r="CX208">
        <f>CX$2*EXP(- CX$1 * ($B208*_c1+$C208*_c2+$D208*_c3+'Input spectra'!$Y207))</f>
        <v>1.1610324392456144E-4</v>
      </c>
      <c r="CY208">
        <f>CY$2*EXP(- CY$1 * ($B208*_c1+$C208*_c2+$D208*_c3+'Input spectra'!$Y207))</f>
        <v>7.1722750922930515E-5</v>
      </c>
      <c r="CZ208">
        <f>CZ$2*EXP(- CZ$1 * ($B208*_c1+$C208*_c2+$D208*_c3+'Input spectra'!$Y207))</f>
        <v>4.0006950303714697E-5</v>
      </c>
      <c r="DA208">
        <f>DA$2*EXP(- DA$1 * ($B208*_c1+$C208*_c2+$D208*_c3+'Input spectra'!$Y207))</f>
        <v>1.860826152703053E-5</v>
      </c>
      <c r="DB208">
        <f>DB$2*EXP(- DB$1 * ($B208*_c1+$C208*_c2+$D208*_c3+'Input spectra'!$Y207))</f>
        <v>5.8247252770578655E-6</v>
      </c>
      <c r="DC208">
        <f>DC$2*EXP(- DC$1 * ($B208*_c1+$C208*_c2+$D208*_c3+'Input spectra'!$Y207))</f>
        <v>3.7010269939540039E-7</v>
      </c>
      <c r="DD208">
        <f>DD$2*EXP(- DD$1 * ($B208*_c1+$C208*_c2+$D208*_c3+'Input spectra'!$Y207))</f>
        <v>0</v>
      </c>
      <c r="DE208">
        <f>DE$2*EXP(- DE$1 * ($B208*_c1+$C208*_c2+$D208*_c3+'Input spectra'!$Y207))</f>
        <v>0</v>
      </c>
      <c r="DF208">
        <f>DF$2*EXP(- DF$1 * ($B208*_c1+$C208*_c2+$D208*_c3+'Input spectra'!$Y207))</f>
        <v>0</v>
      </c>
      <c r="DG208">
        <f>DG$2*EXP(- DG$1 * ($B208*_c1+$C208*_c2+$D208*_c3+'Input spectra'!$Y207))</f>
        <v>0</v>
      </c>
      <c r="DH208">
        <f>DH$2*EXP(- DH$1 * ($B208*_c1+$C208*_c2+$D208*_c3+'Input spectra'!$Y207))</f>
        <v>0</v>
      </c>
      <c r="DI208">
        <f>DI$2*EXP(- DI$1 * ($B208*_c1+$C208*_c2+$D208*_c3+'Input spectra'!$Y207))</f>
        <v>0</v>
      </c>
      <c r="DJ208">
        <f>DJ$2*EXP(- DJ$1 * ($B208*_c1+$C208*_c2+$D208*_c3+'Input spectra'!$Y207))</f>
        <v>0</v>
      </c>
      <c r="DK208">
        <f>DK$2*EXP(- DK$1 * ($B208*_c1+$C208*_c2+$D208*_c3+'Input spectra'!$Y207))</f>
        <v>0</v>
      </c>
      <c r="DL208">
        <f>DL$2*EXP(- DL$1 * ($B208*_c1+$C208*_c2+$D208*_c3+'Input spectra'!$Y207))</f>
        <v>0</v>
      </c>
      <c r="DM208">
        <f>DM$2*EXP(- DM$1 * ($B208*_c1+$C208*_c2+$D208*_c3+'Input spectra'!$Y207))</f>
        <v>0</v>
      </c>
      <c r="DN208">
        <f>DN$2*EXP(- DN$1 * ($B208*_c1+$C208*_c2+$D208*_c3+'Input spectra'!$Y207))</f>
        <v>0</v>
      </c>
      <c r="DO208">
        <f>DO$2*EXP(- DO$1 * ($B208*_c1+$C208*_c2+$D208*_c3+'Input spectra'!$Y207))</f>
        <v>0</v>
      </c>
      <c r="DP208">
        <f>DP$2*EXP(- DP$1 * ($B208*_c1+$C208*_c2+$D208*_c3+'Input spectra'!$Y207))</f>
        <v>0</v>
      </c>
      <c r="DQ208">
        <f>DQ$2*EXP(- DQ$1 * ($B208*_c1+$C208*_c2+$D208*_c3+'Input spectra'!$Y207))</f>
        <v>0</v>
      </c>
      <c r="DR208">
        <f>DR$2*EXP(- DR$1 * ($B208*_c1+$C208*_c2+$D208*_c3+'Input spectra'!$Y207))</f>
        <v>0</v>
      </c>
      <c r="DS208">
        <f>DS$2*EXP(- DS$1 * ($B208*_c1+$C208*_c2+$D208*_c3+'Input spectra'!$Y207))</f>
        <v>0</v>
      </c>
      <c r="DT208">
        <f>DT$2*EXP(- DT$1 * ($B208*_c1+$C208*_c2+$D208*_c3+'Input spectra'!$Y207))</f>
        <v>0</v>
      </c>
      <c r="DU208">
        <f>DU$2*EXP(- DU$1 * ($B208*_c1+$C208*_c2+$D208*_c3+'Input spectra'!$Y207))</f>
        <v>0</v>
      </c>
      <c r="DV208">
        <f>DV$2*EXP(- DV$1 * ($B208*_c1+$C208*_c2+$D208*_c3+'Input spectra'!$Y207))</f>
        <v>0</v>
      </c>
      <c r="DW208">
        <f>DW$2*EXP(- DW$1 * ($B208*_c1+$C208*_c2+$D208*_c3+'Input spectra'!$Y207))</f>
        <v>0</v>
      </c>
      <c r="DX208">
        <f>DX$2*EXP(- DX$1 * ($B208*_c1+$C208*_c2+$D208*_c3+'Input spectra'!$Y207))</f>
        <v>0</v>
      </c>
      <c r="DY208">
        <f>DY$2*EXP(- DY$1 * ($B208*_c1+$C208*_c2+$D208*_c3+'Input spectra'!$Y207))</f>
        <v>0</v>
      </c>
      <c r="DZ208">
        <f>DZ$2*EXP(- DZ$1 * ($B208*_c1+$C208*_c2+$D208*_c3+'Input spectra'!$Y207))</f>
        <v>0</v>
      </c>
      <c r="EA208">
        <f>EA$2*EXP(- EA$1 * ($B208*_c1+$C208*_c2+$D208*_c3+'Input spectra'!$Y207))</f>
        <v>0</v>
      </c>
      <c r="EB208">
        <f>EB$2*EXP(- EB$1 * ($B208*_c1+$C208*_c2+$D208*_c3+'Input spectra'!$Y207))</f>
        <v>0</v>
      </c>
      <c r="EC208">
        <f>EC$2*EXP(- EC$1 * ($B208*_c1+$C208*_c2+$D208*_c3+'Input spectra'!$Y207))</f>
        <v>0</v>
      </c>
      <c r="ED208">
        <f>ED$2*EXP(- ED$1 * ($B208*_c1+$C208*_c2+$D208*_c3+'Input spectra'!$Y207))</f>
        <v>0</v>
      </c>
      <c r="EE208">
        <f>EE$2*EXP(- EE$1 * ($B208*_c1+$C208*_c2+$D208*_c3+'Input spectra'!$Y207))</f>
        <v>0</v>
      </c>
      <c r="EF208">
        <f>EF$2*EXP(- EF$1 * ($B208*_c1+$C208*_c2+$D208*_c3+'Input spectra'!$Y207))</f>
        <v>0</v>
      </c>
      <c r="EG208">
        <f>EG$2*EXP(- EG$1 * ($B208*_c1+$C208*_c2+$D208*_c3+'Input spectra'!$Y207))</f>
        <v>0</v>
      </c>
      <c r="EH208">
        <f>EH$2*EXP(- EH$1 * ($B208*_c1+$C208*_c2+$D208*_c3+'Input spectra'!$Y207))</f>
        <v>0</v>
      </c>
      <c r="EI208">
        <f>EI$2*EXP(- EI$1 * ($B208*_c1+$C208*_c2+$D208*_c3+'Input spectra'!$Y207))</f>
        <v>0</v>
      </c>
      <c r="EJ208">
        <f>EJ$2*EXP(- EJ$1 * ($B208*_c1+$C208*_c2+$D208*_c3+'Input spectra'!$Y207))</f>
        <v>0</v>
      </c>
      <c r="EK208">
        <f>EK$2*EXP(- EK$1 * ($B208*_c1+$C208*_c2+$D208*_c3+'Input spectra'!$Y207))</f>
        <v>0</v>
      </c>
      <c r="EL208">
        <f>EL$2*EXP(- EL$1 * ($B208*_c1+$C208*_c2+$D208*_c3+'Input spectra'!$Y207))</f>
        <v>0</v>
      </c>
      <c r="EM208">
        <f>EM$2*EXP(- EM$1 * ($B208*_c1+$C208*_c2+$D208*_c3+'Input spectra'!$Y207))</f>
        <v>0</v>
      </c>
      <c r="EN208">
        <f>EN$2*EXP(- EN$1 * ($B208*_c1+$C208*_c2+$D208*_c3+'Input spectra'!$Y207))</f>
        <v>0</v>
      </c>
      <c r="EO208">
        <f>EO$2*EXP(- EO$1 * ($B208*_c1+$C208*_c2+$D208*_c3+'Input spectra'!$Y207))</f>
        <v>0</v>
      </c>
      <c r="EP208">
        <f>EP$2*EXP(- EP$1 * ($B208*_c1+$C208*_c2+$D208*_c3+'Input spectra'!$Y207))</f>
        <v>0</v>
      </c>
      <c r="EQ208">
        <f>EQ$2*EXP(- EQ$1 * ($B208*_c1+$C208*_c2+$D208*_c3+'Input spectra'!$Y207))</f>
        <v>0</v>
      </c>
      <c r="ER208">
        <f>ER$2*EXP(- ER$1 * ($B208*_c1+$C208*_c2+$D208*_c3+'Input spectra'!$Y207))</f>
        <v>0</v>
      </c>
      <c r="ES208">
        <f>ES$2*EXP(- ES$1 * ($B208*_c1+$C208*_c2+$D208*_c3+'Input spectra'!$Y207))</f>
        <v>0</v>
      </c>
      <c r="ET208">
        <f>ET$2*EXP(- ET$1 * ($B208*_c1+$C208*_c2+$D208*_c3+'Input spectra'!$Y207))</f>
        <v>0</v>
      </c>
      <c r="EU208">
        <f>EU$2*EXP(- EU$1 * ($B208*_c1+$C208*_c2+$D208*_c3+'Input spectra'!$Y207))</f>
        <v>0</v>
      </c>
      <c r="EV208">
        <f>EV$2*EXP(- EV$1 * ($B208*_c1+$C208*_c2+$D208*_c3+'Input spectra'!$Y207))</f>
        <v>0</v>
      </c>
      <c r="EW208">
        <f>EW$2*EXP(- EW$1 * ($B208*_c1+$C208*_c2+$D208*_c3+'Input spectra'!$Y207))</f>
        <v>0</v>
      </c>
      <c r="EX208">
        <f>EX$2*EXP(- EX$1 * ($B208*_c1+$C208*_c2+$D208*_c3+'Input spectra'!$Y207))</f>
        <v>0</v>
      </c>
      <c r="EY208">
        <f>EY$2*EXP(- EY$1 * ($B208*_c1+$C208*_c2+$D208*_c3+'Input spectra'!$Y207))</f>
        <v>0</v>
      </c>
      <c r="FA208">
        <f t="shared" si="3"/>
        <v>0.88853439063381601</v>
      </c>
      <c r="FD208">
        <f>(1-EXP(-($B208*_c1+$C208*_c2+$D208*_c3+'Input spectra'!$Y207)*_t))/2</f>
        <v>1.0250453819420358E-2</v>
      </c>
      <c r="FE208">
        <f>LN(1-FD208)/(-($B208*_c1+$C208*_c2+$D208*_c3+'Input spectra'!$Y207))</f>
        <v>0.24870540012986711</v>
      </c>
    </row>
    <row r="209" spans="1:161" x14ac:dyDescent="0.25">
      <c r="A209">
        <v>1310</v>
      </c>
      <c r="B209">
        <f>'Input spectra'!B208</f>
        <v>0</v>
      </c>
      <c r="C209">
        <f>'Input spectra'!D208</f>
        <v>0</v>
      </c>
      <c r="D209">
        <f>'Input spectra'!F208</f>
        <v>0</v>
      </c>
      <c r="E209">
        <f>E$2*EXP(- E$1 * ($B209*_c1+$C209*_c2+$D209*_c3+'Input spectra'!$Y208))</f>
        <v>2.0653927966864227E-2</v>
      </c>
      <c r="F209">
        <f>F$2*EXP(- F$1 * ($B209*_c1+$C209*_c2+$D209*_c3+'Input spectra'!$Y208))</f>
        <v>2.0418855658312921E-2</v>
      </c>
      <c r="G209">
        <f>G$2*EXP(- G$1 * ($B209*_c1+$C209*_c2+$D209*_c3+'Input spectra'!$Y208))</f>
        <v>2.0185372453708699E-2</v>
      </c>
      <c r="H209">
        <f>H$2*EXP(- H$1 * ($B209*_c1+$C209*_c2+$D209*_c3+'Input spectra'!$Y208))</f>
        <v>1.9953469237901891E-2</v>
      </c>
      <c r="I209">
        <f>I$2*EXP(- I$1 * ($B209*_c1+$C209*_c2+$D209*_c3+'Input spectra'!$Y208))</f>
        <v>1.9723136943923626E-2</v>
      </c>
      <c r="J209">
        <f>J$2*EXP(- J$1 * ($B209*_c1+$C209*_c2+$D209*_c3+'Input spectra'!$Y208))</f>
        <v>1.9494366552743388E-2</v>
      </c>
      <c r="K209">
        <f>K$2*EXP(- K$1 * ($B209*_c1+$C209*_c2+$D209*_c3+'Input spectra'!$Y208))</f>
        <v>1.9267149093027697E-2</v>
      </c>
      <c r="L209">
        <f>L$2*EXP(- L$1 * ($B209*_c1+$C209*_c2+$D209*_c3+'Input spectra'!$Y208))</f>
        <v>1.9041475640899988E-2</v>
      </c>
      <c r="M209">
        <f>M$2*EXP(- M$1 * ($B209*_c1+$C209*_c2+$D209*_c3+'Input spectra'!$Y208))</f>
        <v>1.8817337319701678E-2</v>
      </c>
      <c r="N209">
        <f>N$2*EXP(- N$1 * ($B209*_c1+$C209*_c2+$D209*_c3+'Input spectra'!$Y208))</f>
        <v>1.859472529975436E-2</v>
      </c>
      <c r="O209">
        <f>O$2*EXP(- O$1 * ($B209*_c1+$C209*_c2+$D209*_c3+'Input spectra'!$Y208))</f>
        <v>1.8373630798123194E-2</v>
      </c>
      <c r="P209">
        <f>P$2*EXP(- P$1 * ($B209*_c1+$C209*_c2+$D209*_c3+'Input spectra'!$Y208))</f>
        <v>1.815404507838142E-2</v>
      </c>
      <c r="Q209">
        <f>Q$2*EXP(- Q$1 * ($B209*_c1+$C209*_c2+$D209*_c3+'Input spectra'!$Y208))</f>
        <v>1.7935959450376036E-2</v>
      </c>
      <c r="R209">
        <f>R$2*EXP(- R$1 * ($B209*_c1+$C209*_c2+$D209*_c3+'Input spectra'!$Y208))</f>
        <v>1.7719365269994618E-2</v>
      </c>
      <c r="S209">
        <f>S$2*EXP(- S$1 * ($B209*_c1+$C209*_c2+$D209*_c3+'Input spectra'!$Y208))</f>
        <v>1.7504253938933258E-2</v>
      </c>
      <c r="T209">
        <f>T$2*EXP(- T$1 * ($B209*_c1+$C209*_c2+$D209*_c3+'Input spectra'!$Y208))</f>
        <v>1.7290616904465671E-2</v>
      </c>
      <c r="U209">
        <f>U$2*EXP(- U$1 * ($B209*_c1+$C209*_c2+$D209*_c3+'Input spectra'!$Y208))</f>
        <v>1.7078445659213383E-2</v>
      </c>
      <c r="V209">
        <f>V$2*EXP(- V$1 * ($B209*_c1+$C209*_c2+$D209*_c3+'Input spectra'!$Y208))</f>
        <v>1.6867731740917068E-2</v>
      </c>
      <c r="W209">
        <f>W$2*EXP(- W$1 * ($B209*_c1+$C209*_c2+$D209*_c3+'Input spectra'!$Y208))</f>
        <v>1.6658466732208995E-2</v>
      </c>
      <c r="X209">
        <f>X$2*EXP(- X$1 * ($B209*_c1+$C209*_c2+$D209*_c3+'Input spectra'!$Y208))</f>
        <v>1.6450642260386596E-2</v>
      </c>
      <c r="Y209">
        <f>Y$2*EXP(- Y$1 * ($B209*_c1+$C209*_c2+$D209*_c3+'Input spectra'!$Y208))</f>
        <v>1.6244249997187092E-2</v>
      </c>
      <c r="Z209">
        <f>Z$2*EXP(- Z$1 * ($B209*_c1+$C209*_c2+$D209*_c3+'Input spectra'!$Y208))</f>
        <v>1.603928165856329E-2</v>
      </c>
      <c r="AA209">
        <f>AA$2*EXP(- AA$1 * ($B209*_c1+$C209*_c2+$D209*_c3+'Input spectra'!$Y208))</f>
        <v>1.5835729004460414E-2</v>
      </c>
      <c r="AB209">
        <f>AB$2*EXP(- AB$1 * ($B209*_c1+$C209*_c2+$D209*_c3+'Input spectra'!$Y208))</f>
        <v>1.5633583838594058E-2</v>
      </c>
      <c r="AC209">
        <f>AC$2*EXP(- AC$1 * ($B209*_c1+$C209*_c2+$D209*_c3+'Input spectra'!$Y208))</f>
        <v>1.5432838008229194E-2</v>
      </c>
      <c r="AD209">
        <f>AD$2*EXP(- AD$1 * ($B209*_c1+$C209*_c2+$D209*_c3+'Input spectra'!$Y208))</f>
        <v>1.523348340396031E-2</v>
      </c>
      <c r="AE209">
        <f>AE$2*EXP(- AE$1 * ($B209*_c1+$C209*_c2+$D209*_c3+'Input spectra'!$Y208))</f>
        <v>1.5035511959492553E-2</v>
      </c>
      <c r="AF209">
        <f>AF$2*EXP(- AF$1 * ($B209*_c1+$C209*_c2+$D209*_c3+'Input spectra'!$Y208))</f>
        <v>1.4838915651423997E-2</v>
      </c>
      <c r="AG209">
        <f>AG$2*EXP(- AG$1 * ($B209*_c1+$C209*_c2+$D209*_c3+'Input spectra'!$Y208))</f>
        <v>1.464368649902895E-2</v>
      </c>
      <c r="AH209">
        <f>AH$2*EXP(- AH$1 * ($B209*_c1+$C209*_c2+$D209*_c3+'Input spectra'!$Y208))</f>
        <v>1.444981656404231E-2</v>
      </c>
      <c r="AI209">
        <f>AI$2*EXP(- AI$1 * ($B209*_c1+$C209*_c2+$D209*_c3+'Input spectra'!$Y208))</f>
        <v>1.4257297950445004E-2</v>
      </c>
      <c r="AJ209">
        <f>AJ$2*EXP(- AJ$1 * ($B209*_c1+$C209*_c2+$D209*_c3+'Input spectra'!$Y208))</f>
        <v>1.4066122804250443E-2</v>
      </c>
      <c r="AK209">
        <f>AK$2*EXP(- AK$1 * ($B209*_c1+$C209*_c2+$D209*_c3+'Input spectra'!$Y208))</f>
        <v>1.3876283313292043E-2</v>
      </c>
      <c r="AL209">
        <f>AL$2*EXP(- AL$1 * ($B209*_c1+$C209*_c2+$D209*_c3+'Input spectra'!$Y208))</f>
        <v>1.3687771707011763E-2</v>
      </c>
      <c r="AM209">
        <f>AM$2*EXP(- AM$1 * ($B209*_c1+$C209*_c2+$D209*_c3+'Input spectra'!$Y208))</f>
        <v>1.3500580256249705E-2</v>
      </c>
      <c r="AN209">
        <f>AN$2*EXP(- AN$1 * ($B209*_c1+$C209*_c2+$D209*_c3+'Input spectra'!$Y208))</f>
        <v>1.3314701273034715E-2</v>
      </c>
      <c r="AO209">
        <f>AO$2*EXP(- AO$1 * ($B209*_c1+$C209*_c2+$D209*_c3+'Input spectra'!$Y208))</f>
        <v>1.3130127110376021E-2</v>
      </c>
      <c r="AP209">
        <f>AP$2*EXP(- AP$1 * ($B209*_c1+$C209*_c2+$D209*_c3+'Input spectra'!$Y208))</f>
        <v>1.2946850162055884E-2</v>
      </c>
      <c r="AQ209">
        <f>AQ$2*EXP(- AQ$1 * ($B209*_c1+$C209*_c2+$D209*_c3+'Input spectra'!$Y208))</f>
        <v>1.2764862862423277E-2</v>
      </c>
      <c r="AR209">
        <f>AR$2*EXP(- AR$1 * ($B209*_c1+$C209*_c2+$D209*_c3+'Input spectra'!$Y208))</f>
        <v>1.2584157686188533E-2</v>
      </c>
      <c r="AS209">
        <f>AS$2*EXP(- AS$1 * ($B209*_c1+$C209*_c2+$D209*_c3+'Input spectra'!$Y208))</f>
        <v>1.2404727148219061E-2</v>
      </c>
      <c r="AT209">
        <f>AT$2*EXP(- AT$1 * ($B209*_c1+$C209*_c2+$D209*_c3+'Input spectra'!$Y208))</f>
        <v>1.2226563803336008E-2</v>
      </c>
      <c r="AU209">
        <f>AU$2*EXP(- AU$1 * ($B209*_c1+$C209*_c2+$D209*_c3+'Input spectra'!$Y208))</f>
        <v>1.2049660246111911E-2</v>
      </c>
      <c r="AV209">
        <f>AV$2*EXP(- AV$1 * ($B209*_c1+$C209*_c2+$D209*_c3+'Input spectra'!$Y208))</f>
        <v>1.1874009110669404E-2</v>
      </c>
      <c r="AW209">
        <f>AW$2*EXP(- AW$1 * ($B209*_c1+$C209*_c2+$D209*_c3+'Input spectra'!$Y208))</f>
        <v>1.1699603070480834E-2</v>
      </c>
      <c r="AX209">
        <f>AX$2*EXP(- AX$1 * ($B209*_c1+$C209*_c2+$D209*_c3+'Input spectra'!$Y208))</f>
        <v>1.1526434838168897E-2</v>
      </c>
      <c r="AY209">
        <f>AY$2*EXP(- AY$1 * ($B209*_c1+$C209*_c2+$D209*_c3+'Input spectra'!$Y208))</f>
        <v>1.0249666313656473E-2</v>
      </c>
      <c r="AZ209">
        <f>AZ$2*EXP(- AZ$1 * ($B209*_c1+$C209*_c2+$D209*_c3+'Input spectra'!$Y208))</f>
        <v>8.7610193760874998E-3</v>
      </c>
      <c r="BA209">
        <f>BA$2*EXP(- BA$1 * ($B209*_c1+$C209*_c2+$D209*_c3+'Input spectra'!$Y208))</f>
        <v>7.8892298634024704E-3</v>
      </c>
      <c r="BB209">
        <f>BB$2*EXP(- BB$1 * ($B209*_c1+$C209*_c2+$D209*_c3+'Input spectra'!$Y208))</f>
        <v>7.2291355244628397E-3</v>
      </c>
      <c r="BC209">
        <f>BC$2*EXP(- BC$1 * ($B209*_c1+$C209*_c2+$D209*_c3+'Input spectra'!$Y208))</f>
        <v>6.6898927662063477E-3</v>
      </c>
      <c r="BD209">
        <f>BD$2*EXP(- BD$1 * ($B209*_c1+$C209*_c2+$D209*_c3+'Input spectra'!$Y208))</f>
        <v>6.232143224455043E-3</v>
      </c>
      <c r="BE209">
        <f>BE$2*EXP(- BE$1 * ($B209*_c1+$C209*_c2+$D209*_c3+'Input spectra'!$Y208))</f>
        <v>5.8343308104946302E-3</v>
      </c>
      <c r="BF209">
        <f>BF$2*EXP(- BF$1 * ($B209*_c1+$C209*_c2+$D209*_c3+'Input spectra'!$Y208))</f>
        <v>5.4830232633461731E-3</v>
      </c>
      <c r="BG209">
        <f>BG$2*EXP(- BG$1 * ($B209*_c1+$C209*_c2+$D209*_c3+'Input spectra'!$Y208))</f>
        <v>5.169129417948966E-3</v>
      </c>
      <c r="BH209">
        <f>BH$2*EXP(- BH$1 * ($B209*_c1+$C209*_c2+$D209*_c3+'Input spectra'!$Y208))</f>
        <v>4.8861317750128943E-3</v>
      </c>
      <c r="BI209">
        <f>BI$2*EXP(- BI$1 * ($B209*_c1+$C209*_c2+$D209*_c3+'Input spectra'!$Y208))</f>
        <v>4.6291559313702615E-3</v>
      </c>
      <c r="BJ209">
        <f>BJ$2*EXP(- BJ$1 * ($B209*_c1+$C209*_c2+$D209*_c3+'Input spectra'!$Y208))</f>
        <v>4.3944364304331516E-3</v>
      </c>
      <c r="BK209">
        <f>BK$2*EXP(- BK$1 * ($B209*_c1+$C209*_c2+$D209*_c3+'Input spectra'!$Y208))</f>
        <v>4.1789893483572364E-3</v>
      </c>
      <c r="BL209">
        <f>BL$2*EXP(- BL$1 * ($B209*_c1+$C209*_c2+$D209*_c3+'Input spectra'!$Y208))</f>
        <v>3.980400944396504E-3</v>
      </c>
      <c r="BM209">
        <f>BM$2*EXP(- BM$1 * ($B209*_c1+$C209*_c2+$D209*_c3+'Input spectra'!$Y208))</f>
        <v>3.7966853999150132E-3</v>
      </c>
      <c r="BN209">
        <f>BN$2*EXP(- BN$1 * ($B209*_c1+$C209*_c2+$D209*_c3+'Input spectra'!$Y208))</f>
        <v>3.6261856929395682E-3</v>
      </c>
      <c r="BO209">
        <f>BO$2*EXP(- BO$1 * ($B209*_c1+$C209*_c2+$D209*_c3+'Input spectra'!$Y208))</f>
        <v>3.4675024944468475E-3</v>
      </c>
      <c r="BP209">
        <f>BP$2*EXP(- BP$1 * ($B209*_c1+$C209*_c2+$D209*_c3+'Input spectra'!$Y208))</f>
        <v>3.3194418889979024E-3</v>
      </c>
      <c r="BQ209">
        <f>BQ$2*EXP(- BQ$1 * ($B209*_c1+$C209*_c2+$D209*_c3+'Input spectra'!$Y208))</f>
        <v>3.1809761097061186E-3</v>
      </c>
      <c r="BR209">
        <f>BR$2*EXP(- BR$1 * ($B209*_c1+$C209*_c2+$D209*_c3+'Input spectra'!$Y208))</f>
        <v>3.0512134974793703E-3</v>
      </c>
      <c r="BS209">
        <f>BS$2*EXP(- BS$1 * ($B209*_c1+$C209*_c2+$D209*_c3+'Input spectra'!$Y208))</f>
        <v>2.9293751420719381E-3</v>
      </c>
      <c r="BT209">
        <f>BT$2*EXP(- BT$1 * ($B209*_c1+$C209*_c2+$D209*_c3+'Input spectra'!$Y208))</f>
        <v>2.8147764570178148E-3</v>
      </c>
      <c r="BU209">
        <f>BU$2*EXP(- BU$1 * ($B209*_c1+$C209*_c2+$D209*_c3+'Input spectra'!$Y208))</f>
        <v>2.7068124603603231E-3</v>
      </c>
      <c r="BV209">
        <f>BV$2*EXP(- BV$1 * ($B209*_c1+$C209*_c2+$D209*_c3+'Input spectra'!$Y208))</f>
        <v>2.6049458814575458E-3</v>
      </c>
      <c r="BW209">
        <f>BW$2*EXP(- BW$1 * ($B209*_c1+$C209*_c2+$D209*_c3+'Input spectra'!$Y208))</f>
        <v>2.5086974526461274E-3</v>
      </c>
      <c r="BX209">
        <f>BX$2*EXP(- BX$1 * ($B209*_c1+$C209*_c2+$D209*_c3+'Input spectra'!$Y208))</f>
        <v>2.4176379110085293E-3</v>
      </c>
      <c r="BY209">
        <f>BY$2*EXP(- BY$1 * ($B209*_c1+$C209*_c2+$D209*_c3+'Input spectra'!$Y208))</f>
        <v>2.3313813537117569E-3</v>
      </c>
      <c r="BZ209">
        <f>BZ$2*EXP(- BZ$1 * ($B209*_c1+$C209*_c2+$D209*_c3+'Input spectra'!$Y208))</f>
        <v>2.2495796756870899E-3</v>
      </c>
      <c r="CA209">
        <f>CA$2*EXP(- CA$1 * ($B209*_c1+$C209*_c2+$D209*_c3+'Input spectra'!$Y208))</f>
        <v>2.1719178808632814E-3</v>
      </c>
      <c r="CB209">
        <f>CB$2*EXP(- CB$1 * ($B209*_c1+$C209*_c2+$D209*_c3+'Input spectra'!$Y208))</f>
        <v>2.0981101044840584E-3</v>
      </c>
      <c r="CC209">
        <f>CC$2*EXP(- CC$1 * ($B209*_c1+$C209*_c2+$D209*_c3+'Input spectra'!$Y208))</f>
        <v>2.0278962188186984E-3</v>
      </c>
      <c r="CD209">
        <f>CD$2*EXP(- CD$1 * ($B209*_c1+$C209*_c2+$D209*_c3+'Input spectra'!$Y208))</f>
        <v>1.961038920981898E-3</v>
      </c>
      <c r="CE209">
        <f>CE$2*EXP(- CE$1 * ($B209*_c1+$C209*_c2+$D209*_c3+'Input spectra'!$Y208))</f>
        <v>1.8973212218397278E-3</v>
      </c>
      <c r="CF209">
        <f>CF$2*EXP(- CF$1 * ($B209*_c1+$C209*_c2+$D209*_c3+'Input spectra'!$Y208))</f>
        <v>1.8365442706734102E-3</v>
      </c>
      <c r="CG209">
        <f>CG$2*EXP(- CG$1 * ($B209*_c1+$C209*_c2+$D209*_c3+'Input spectra'!$Y208))</f>
        <v>1.7785254625399163E-3</v>
      </c>
      <c r="CH209">
        <f>CH$2*EXP(- CH$1 * ($B209*_c1+$C209*_c2+$D209*_c3+'Input spectra'!$Y208))</f>
        <v>1.7230967849369287E-3</v>
      </c>
      <c r="CI209">
        <f>CI$2*EXP(- CI$1 * ($B209*_c1+$C209*_c2+$D209*_c3+'Input spectra'!$Y208))</f>
        <v>1.6701033680596069E-3</v>
      </c>
      <c r="CJ209">
        <f>CJ$2*EXP(- CJ$1 * ($B209*_c1+$C209*_c2+$D209*_c3+'Input spectra'!$Y208))</f>
        <v>1.6194022090814033E-3</v>
      </c>
      <c r="CK209">
        <f>CK$2*EXP(- CK$1 * ($B209*_c1+$C209*_c2+$D209*_c3+'Input spectra'!$Y208))</f>
        <v>1.5708610458415716E-3</v>
      </c>
      <c r="CL209">
        <f>CL$2*EXP(- CL$1 * ($B209*_c1+$C209*_c2+$D209*_c3+'Input spectra'!$Y208))</f>
        <v>1.5243573593356735E-3</v>
      </c>
      <c r="CM209">
        <f>CM$2*EXP(- CM$1 * ($B209*_c1+$C209*_c2+$D209*_c3+'Input spectra'!$Y208))</f>
        <v>1.4797774876794071E-3</v>
      </c>
      <c r="CN209">
        <f>CN$2*EXP(- CN$1 * ($B209*_c1+$C209*_c2+$D209*_c3+'Input spectra'!$Y208))</f>
        <v>1.4370158369018948E-3</v>
      </c>
      <c r="CO209">
        <f>CO$2*EXP(- CO$1 * ($B209*_c1+$C209*_c2+$D209*_c3+'Input spectra'!$Y208))</f>
        <v>1.3959741761397464E-3</v>
      </c>
      <c r="CP209">
        <f>CP$2*EXP(- CP$1 * ($B209*_c1+$C209*_c2+$D209*_c3+'Input spectra'!$Y208))</f>
        <v>1.3565610066395048E-3</v>
      </c>
      <c r="CQ209">
        <f>CQ$2*EXP(- CQ$1 * ($B209*_c1+$C209*_c2+$D209*_c3+'Input spectra'!$Y208))</f>
        <v>1.3186909955055976E-3</v>
      </c>
      <c r="CR209">
        <f>CR$2*EXP(- CR$1 * ($B209*_c1+$C209*_c2+$D209*_c3+'Input spectra'!$Y208))</f>
        <v>1.2822844664107508E-3</v>
      </c>
      <c r="CS209">
        <f>CS$2*EXP(- CS$1 * ($B209*_c1+$C209*_c2+$D209*_c3+'Input spectra'!$Y208))</f>
        <v>8.2582941781185308E-4</v>
      </c>
      <c r="CT209">
        <f>CT$2*EXP(- CT$1 * ($B209*_c1+$C209*_c2+$D209*_c3+'Input spectra'!$Y208))</f>
        <v>5.3654985989962697E-4</v>
      </c>
      <c r="CU209">
        <f>CU$2*EXP(- CU$1 * ($B209*_c1+$C209*_c2+$D209*_c3+'Input spectra'!$Y208))</f>
        <v>3.7169280556700402E-4</v>
      </c>
      <c r="CV209">
        <f>CV$2*EXP(- CV$1 * ($B209*_c1+$C209*_c2+$D209*_c3+'Input spectra'!$Y208))</f>
        <v>2.5864891744216591E-4</v>
      </c>
      <c r="CW209">
        <f>CW$2*EXP(- CW$1 * ($B209*_c1+$C209*_c2+$D209*_c3+'Input spectra'!$Y208))</f>
        <v>1.7666015279414578E-4</v>
      </c>
      <c r="CX209">
        <f>CX$2*EXP(- CX$1 * ($B209*_c1+$C209*_c2+$D209*_c3+'Input spectra'!$Y208))</f>
        <v>1.1616240409626463E-4</v>
      </c>
      <c r="CY209">
        <f>CY$2*EXP(- CY$1 * ($B209*_c1+$C209*_c2+$D209*_c3+'Input spectra'!$Y208))</f>
        <v>7.1759673966450928E-5</v>
      </c>
      <c r="CZ209">
        <f>CZ$2*EXP(- CZ$1 * ($B209*_c1+$C209*_c2+$D209*_c3+'Input spectra'!$Y208))</f>
        <v>4.0027756191880192E-5</v>
      </c>
      <c r="DA209">
        <f>DA$2*EXP(- DA$1 * ($B209*_c1+$C209*_c2+$D209*_c3+'Input spectra'!$Y208))</f>
        <v>1.8618036657441795E-5</v>
      </c>
      <c r="DB209">
        <f>DB$2*EXP(- DB$1 * ($B209*_c1+$C209*_c2+$D209*_c3+'Input spectra'!$Y208))</f>
        <v>5.8278156772341618E-6</v>
      </c>
      <c r="DC209">
        <f>DC$2*EXP(- DC$1 * ($B209*_c1+$C209*_c2+$D209*_c3+'Input spectra'!$Y208))</f>
        <v>3.7030100795696732E-7</v>
      </c>
      <c r="DD209">
        <f>DD$2*EXP(- DD$1 * ($B209*_c1+$C209*_c2+$D209*_c3+'Input spectra'!$Y208))</f>
        <v>0</v>
      </c>
      <c r="DE209">
        <f>DE$2*EXP(- DE$1 * ($B209*_c1+$C209*_c2+$D209*_c3+'Input spectra'!$Y208))</f>
        <v>0</v>
      </c>
      <c r="DF209">
        <f>DF$2*EXP(- DF$1 * ($B209*_c1+$C209*_c2+$D209*_c3+'Input spectra'!$Y208))</f>
        <v>0</v>
      </c>
      <c r="DG209">
        <f>DG$2*EXP(- DG$1 * ($B209*_c1+$C209*_c2+$D209*_c3+'Input spectra'!$Y208))</f>
        <v>0</v>
      </c>
      <c r="DH209">
        <f>DH$2*EXP(- DH$1 * ($B209*_c1+$C209*_c2+$D209*_c3+'Input spectra'!$Y208))</f>
        <v>0</v>
      </c>
      <c r="DI209">
        <f>DI$2*EXP(- DI$1 * ($B209*_c1+$C209*_c2+$D209*_c3+'Input spectra'!$Y208))</f>
        <v>0</v>
      </c>
      <c r="DJ209">
        <f>DJ$2*EXP(- DJ$1 * ($B209*_c1+$C209*_c2+$D209*_c3+'Input spectra'!$Y208))</f>
        <v>0</v>
      </c>
      <c r="DK209">
        <f>DK$2*EXP(- DK$1 * ($B209*_c1+$C209*_c2+$D209*_c3+'Input spectra'!$Y208))</f>
        <v>0</v>
      </c>
      <c r="DL209">
        <f>DL$2*EXP(- DL$1 * ($B209*_c1+$C209*_c2+$D209*_c3+'Input spectra'!$Y208))</f>
        <v>0</v>
      </c>
      <c r="DM209">
        <f>DM$2*EXP(- DM$1 * ($B209*_c1+$C209*_c2+$D209*_c3+'Input spectra'!$Y208))</f>
        <v>0</v>
      </c>
      <c r="DN209">
        <f>DN$2*EXP(- DN$1 * ($B209*_c1+$C209*_c2+$D209*_c3+'Input spectra'!$Y208))</f>
        <v>0</v>
      </c>
      <c r="DO209">
        <f>DO$2*EXP(- DO$1 * ($B209*_c1+$C209*_c2+$D209*_c3+'Input spectra'!$Y208))</f>
        <v>0</v>
      </c>
      <c r="DP209">
        <f>DP$2*EXP(- DP$1 * ($B209*_c1+$C209*_c2+$D209*_c3+'Input spectra'!$Y208))</f>
        <v>0</v>
      </c>
      <c r="DQ209">
        <f>DQ$2*EXP(- DQ$1 * ($B209*_c1+$C209*_c2+$D209*_c3+'Input spectra'!$Y208))</f>
        <v>0</v>
      </c>
      <c r="DR209">
        <f>DR$2*EXP(- DR$1 * ($B209*_c1+$C209*_c2+$D209*_c3+'Input spectra'!$Y208))</f>
        <v>0</v>
      </c>
      <c r="DS209">
        <f>DS$2*EXP(- DS$1 * ($B209*_c1+$C209*_c2+$D209*_c3+'Input spectra'!$Y208))</f>
        <v>0</v>
      </c>
      <c r="DT209">
        <f>DT$2*EXP(- DT$1 * ($B209*_c1+$C209*_c2+$D209*_c3+'Input spectra'!$Y208))</f>
        <v>0</v>
      </c>
      <c r="DU209">
        <f>DU$2*EXP(- DU$1 * ($B209*_c1+$C209*_c2+$D209*_c3+'Input spectra'!$Y208))</f>
        <v>0</v>
      </c>
      <c r="DV209">
        <f>DV$2*EXP(- DV$1 * ($B209*_c1+$C209*_c2+$D209*_c3+'Input spectra'!$Y208))</f>
        <v>0</v>
      </c>
      <c r="DW209">
        <f>DW$2*EXP(- DW$1 * ($B209*_c1+$C209*_c2+$D209*_c3+'Input spectra'!$Y208))</f>
        <v>0</v>
      </c>
      <c r="DX209">
        <f>DX$2*EXP(- DX$1 * ($B209*_c1+$C209*_c2+$D209*_c3+'Input spectra'!$Y208))</f>
        <v>0</v>
      </c>
      <c r="DY209">
        <f>DY$2*EXP(- DY$1 * ($B209*_c1+$C209*_c2+$D209*_c3+'Input spectra'!$Y208))</f>
        <v>0</v>
      </c>
      <c r="DZ209">
        <f>DZ$2*EXP(- DZ$1 * ($B209*_c1+$C209*_c2+$D209*_c3+'Input spectra'!$Y208))</f>
        <v>0</v>
      </c>
      <c r="EA209">
        <f>EA$2*EXP(- EA$1 * ($B209*_c1+$C209*_c2+$D209*_c3+'Input spectra'!$Y208))</f>
        <v>0</v>
      </c>
      <c r="EB209">
        <f>EB$2*EXP(- EB$1 * ($B209*_c1+$C209*_c2+$D209*_c3+'Input spectra'!$Y208))</f>
        <v>0</v>
      </c>
      <c r="EC209">
        <f>EC$2*EXP(- EC$1 * ($B209*_c1+$C209*_c2+$D209*_c3+'Input spectra'!$Y208))</f>
        <v>0</v>
      </c>
      <c r="ED209">
        <f>ED$2*EXP(- ED$1 * ($B209*_c1+$C209*_c2+$D209*_c3+'Input spectra'!$Y208))</f>
        <v>0</v>
      </c>
      <c r="EE209">
        <f>EE$2*EXP(- EE$1 * ($B209*_c1+$C209*_c2+$D209*_c3+'Input spectra'!$Y208))</f>
        <v>0</v>
      </c>
      <c r="EF209">
        <f>EF$2*EXP(- EF$1 * ($B209*_c1+$C209*_c2+$D209*_c3+'Input spectra'!$Y208))</f>
        <v>0</v>
      </c>
      <c r="EG209">
        <f>EG$2*EXP(- EG$1 * ($B209*_c1+$C209*_c2+$D209*_c3+'Input spectra'!$Y208))</f>
        <v>0</v>
      </c>
      <c r="EH209">
        <f>EH$2*EXP(- EH$1 * ($B209*_c1+$C209*_c2+$D209*_c3+'Input spectra'!$Y208))</f>
        <v>0</v>
      </c>
      <c r="EI209">
        <f>EI$2*EXP(- EI$1 * ($B209*_c1+$C209*_c2+$D209*_c3+'Input spectra'!$Y208))</f>
        <v>0</v>
      </c>
      <c r="EJ209">
        <f>EJ$2*EXP(- EJ$1 * ($B209*_c1+$C209*_c2+$D209*_c3+'Input spectra'!$Y208))</f>
        <v>0</v>
      </c>
      <c r="EK209">
        <f>EK$2*EXP(- EK$1 * ($B209*_c1+$C209*_c2+$D209*_c3+'Input spectra'!$Y208))</f>
        <v>0</v>
      </c>
      <c r="EL209">
        <f>EL$2*EXP(- EL$1 * ($B209*_c1+$C209*_c2+$D209*_c3+'Input spectra'!$Y208))</f>
        <v>0</v>
      </c>
      <c r="EM209">
        <f>EM$2*EXP(- EM$1 * ($B209*_c1+$C209*_c2+$D209*_c3+'Input spectra'!$Y208))</f>
        <v>0</v>
      </c>
      <c r="EN209">
        <f>EN$2*EXP(- EN$1 * ($B209*_c1+$C209*_c2+$D209*_c3+'Input spectra'!$Y208))</f>
        <v>0</v>
      </c>
      <c r="EO209">
        <f>EO$2*EXP(- EO$1 * ($B209*_c1+$C209*_c2+$D209*_c3+'Input spectra'!$Y208))</f>
        <v>0</v>
      </c>
      <c r="EP209">
        <f>EP$2*EXP(- EP$1 * ($B209*_c1+$C209*_c2+$D209*_c3+'Input spectra'!$Y208))</f>
        <v>0</v>
      </c>
      <c r="EQ209">
        <f>EQ$2*EXP(- EQ$1 * ($B209*_c1+$C209*_c2+$D209*_c3+'Input spectra'!$Y208))</f>
        <v>0</v>
      </c>
      <c r="ER209">
        <f>ER$2*EXP(- ER$1 * ($B209*_c1+$C209*_c2+$D209*_c3+'Input spectra'!$Y208))</f>
        <v>0</v>
      </c>
      <c r="ES209">
        <f>ES$2*EXP(- ES$1 * ($B209*_c1+$C209*_c2+$D209*_c3+'Input spectra'!$Y208))</f>
        <v>0</v>
      </c>
      <c r="ET209">
        <f>ET$2*EXP(- ET$1 * ($B209*_c1+$C209*_c2+$D209*_c3+'Input spectra'!$Y208))</f>
        <v>0</v>
      </c>
      <c r="EU209">
        <f>EU$2*EXP(- EU$1 * ($B209*_c1+$C209*_c2+$D209*_c3+'Input spectra'!$Y208))</f>
        <v>0</v>
      </c>
      <c r="EV209">
        <f>EV$2*EXP(- EV$1 * ($B209*_c1+$C209*_c2+$D209*_c3+'Input spectra'!$Y208))</f>
        <v>0</v>
      </c>
      <c r="EW209">
        <f>EW$2*EXP(- EW$1 * ($B209*_c1+$C209*_c2+$D209*_c3+'Input spectra'!$Y208))</f>
        <v>0</v>
      </c>
      <c r="EX209">
        <f>EX$2*EXP(- EX$1 * ($B209*_c1+$C209*_c2+$D209*_c3+'Input spectra'!$Y208))</f>
        <v>0</v>
      </c>
      <c r="EY209">
        <f>EY$2*EXP(- EY$1 * ($B209*_c1+$C209*_c2+$D209*_c3+'Input spectra'!$Y208))</f>
        <v>0</v>
      </c>
      <c r="FA209">
        <f t="shared" si="3"/>
        <v>0.88866334629205579</v>
      </c>
      <c r="FD209">
        <f>(1-EXP(-($B209*_c1+$C209*_c2+$D209*_c3+'Input spectra'!$Y208)*_t))/2</f>
        <v>1.0237593479064833E-2</v>
      </c>
      <c r="FE209">
        <f>LN(1-FD209)/(-($B209*_c1+$C209*_c2+$D209*_c3+'Input spectra'!$Y208))</f>
        <v>0.2487070412088096</v>
      </c>
    </row>
    <row r="210" spans="1:161" x14ac:dyDescent="0.25">
      <c r="A210">
        <v>1315</v>
      </c>
      <c r="B210">
        <f>'Input spectra'!B209</f>
        <v>0</v>
      </c>
      <c r="C210">
        <f>'Input spectra'!D209</f>
        <v>0</v>
      </c>
      <c r="D210">
        <f>'Input spectra'!F209</f>
        <v>0</v>
      </c>
      <c r="E210">
        <f>E$2*EXP(- E$1 * ($B210*_c1+$C210*_c2+$D210*_c3+'Input spectra'!$Y209))</f>
        <v>2.0653927966864227E-2</v>
      </c>
      <c r="F210">
        <f>F$2*EXP(- F$1 * ($B210*_c1+$C210*_c2+$D210*_c3+'Input spectra'!$Y209))</f>
        <v>2.0418962892991277E-2</v>
      </c>
      <c r="G210">
        <f>G$2*EXP(- G$1 * ($B210*_c1+$C210*_c2+$D210*_c3+'Input spectra'!$Y209))</f>
        <v>2.0185584471232376E-2</v>
      </c>
      <c r="H210">
        <f>H$2*EXP(- H$1 * ($B210*_c1+$C210*_c2+$D210*_c3+'Input spectra'!$Y209))</f>
        <v>1.9953783611311768E-2</v>
      </c>
      <c r="I210">
        <f>I$2*EXP(- I$1 * ($B210*_c1+$C210*_c2+$D210*_c3+'Input spectra'!$Y209))</f>
        <v>1.9723551270944304E-2</v>
      </c>
      <c r="J210">
        <f>J$2*EXP(- J$1 * ($B210*_c1+$C210*_c2+$D210*_c3+'Input spectra'!$Y209))</f>
        <v>1.9494878455594222E-2</v>
      </c>
      <c r="K210">
        <f>K$2*EXP(- K$1 * ($B210*_c1+$C210*_c2+$D210*_c3+'Input spectra'!$Y209))</f>
        <v>1.9267756218235094E-2</v>
      </c>
      <c r="L210">
        <f>L$2*EXP(- L$1 * ($B210*_c1+$C210*_c2+$D210*_c3+'Input spectra'!$Y209))</f>
        <v>1.9042175659110948E-2</v>
      </c>
      <c r="M210">
        <f>M$2*EXP(- M$1 * ($B210*_c1+$C210*_c2+$D210*_c3+'Input spectra'!$Y209))</f>
        <v>1.8818127925498557E-2</v>
      </c>
      <c r="N210">
        <f>N$2*EXP(- N$1 * ($B210*_c1+$C210*_c2+$D210*_c3+'Input spectra'!$Y209))</f>
        <v>1.8595604211470874E-2</v>
      </c>
      <c r="O210">
        <f>O$2*EXP(- O$1 * ($B210*_c1+$C210*_c2+$D210*_c3+'Input spectra'!$Y209))</f>
        <v>1.8374595757661635E-2</v>
      </c>
      <c r="P210">
        <f>P$2*EXP(- P$1 * ($B210*_c1+$C210*_c2+$D210*_c3+'Input spectra'!$Y209))</f>
        <v>1.8155093851031069E-2</v>
      </c>
      <c r="Q210">
        <f>Q$2*EXP(- Q$1 * ($B210*_c1+$C210*_c2+$D210*_c3+'Input spectra'!$Y209))</f>
        <v>1.793708982463281E-2</v>
      </c>
      <c r="R210">
        <f>R$2*EXP(- R$1 * ($B210*_c1+$C210*_c2+$D210*_c3+'Input spectra'!$Y209))</f>
        <v>1.772057505738189E-2</v>
      </c>
      <c r="S210">
        <f>S$2*EXP(- S$1 * ($B210*_c1+$C210*_c2+$D210*_c3+'Input spectra'!$Y209))</f>
        <v>1.7505540973823872E-2</v>
      </c>
      <c r="T210">
        <f>T$2*EXP(- T$1 * ($B210*_c1+$C210*_c2+$D210*_c3+'Input spectra'!$Y209))</f>
        <v>1.7291979043905142E-2</v>
      </c>
      <c r="U210">
        <f>U$2*EXP(- U$1 * ($B210*_c1+$C210*_c2+$D210*_c3+'Input spectra'!$Y209))</f>
        <v>1.7079880782744278E-2</v>
      </c>
      <c r="V210">
        <f>V$2*EXP(- V$1 * ($B210*_c1+$C210*_c2+$D210*_c3+'Input spectra'!$Y209))</f>
        <v>1.6869237750404539E-2</v>
      </c>
      <c r="W210">
        <f>W$2*EXP(- W$1 * ($B210*_c1+$C210*_c2+$D210*_c3+'Input spectra'!$Y209))</f>
        <v>1.6660041551667497E-2</v>
      </c>
      <c r="X210">
        <f>X$2*EXP(- X$1 * ($B210*_c1+$C210*_c2+$D210*_c3+'Input spectra'!$Y209))</f>
        <v>1.6452283835807723E-2</v>
      </c>
      <c r="Y210">
        <f>Y$2*EXP(- Y$1 * ($B210*_c1+$C210*_c2+$D210*_c3+'Input spectra'!$Y209))</f>
        <v>1.6245956296368613E-2</v>
      </c>
      <c r="Z210">
        <f>Z$2*EXP(- Z$1 * ($B210*_c1+$C210*_c2+$D210*_c3+'Input spectra'!$Y209))</f>
        <v>1.604105067093926E-2</v>
      </c>
      <c r="AA210">
        <f>AA$2*EXP(- AA$1 * ($B210*_c1+$C210*_c2+$D210*_c3+'Input spectra'!$Y209))</f>
        <v>1.583755874093248E-2</v>
      </c>
      <c r="AB210">
        <f>AB$2*EXP(- AB$1 * ($B210*_c1+$C210*_c2+$D210*_c3+'Input spectra'!$Y209))</f>
        <v>1.5635472331363833E-2</v>
      </c>
      <c r="AC210">
        <f>AC$2*EXP(- AC$1 * ($B210*_c1+$C210*_c2+$D210*_c3+'Input spectra'!$Y209))</f>
        <v>1.5434783310631819E-2</v>
      </c>
      <c r="AD210">
        <f>AD$2*EXP(- AD$1 * ($B210*_c1+$C210*_c2+$D210*_c3+'Input spectra'!$Y209))</f>
        <v>1.5235483590299059E-2</v>
      </c>
      <c r="AE210">
        <f>AE$2*EXP(- AE$1 * ($B210*_c1+$C210*_c2+$D210*_c3+'Input spectra'!$Y209))</f>
        <v>1.5037565124874584E-2</v>
      </c>
      <c r="AF210">
        <f>AF$2*EXP(- AF$1 * ($B210*_c1+$C210*_c2+$D210*_c3+'Input spectra'!$Y209))</f>
        <v>1.4841019911597197E-2</v>
      </c>
      <c r="AG210">
        <f>AG$2*EXP(- AG$1 * ($B210*_c1+$C210*_c2+$D210*_c3+'Input spectra'!$Y209))</f>
        <v>1.4645839990219867E-2</v>
      </c>
      <c r="AH210">
        <f>AH$2*EXP(- AH$1 * ($B210*_c1+$C210*_c2+$D210*_c3+'Input spectra'!$Y209))</f>
        <v>1.445201744279517E-2</v>
      </c>
      <c r="AI210">
        <f>AI$2*EXP(- AI$1 * ($B210*_c1+$C210*_c2+$D210*_c3+'Input spectra'!$Y209))</f>
        <v>1.4259544393461804E-2</v>
      </c>
      <c r="AJ210">
        <f>AJ$2*EXP(- AJ$1 * ($B210*_c1+$C210*_c2+$D210*_c3+'Input spectra'!$Y209))</f>
        <v>1.4068413008232134E-2</v>
      </c>
      <c r="AK210">
        <f>AK$2*EXP(- AK$1 * ($B210*_c1+$C210*_c2+$D210*_c3+'Input spectra'!$Y209))</f>
        <v>1.3878615494780758E-2</v>
      </c>
      <c r="AL210">
        <f>AL$2*EXP(- AL$1 * ($B210*_c1+$C210*_c2+$D210*_c3+'Input spectra'!$Y209))</f>
        <v>1.3690144102234115E-2</v>
      </c>
      <c r="AM210">
        <f>AM$2*EXP(- AM$1 * ($B210*_c1+$C210*_c2+$D210*_c3+'Input spectra'!$Y209))</f>
        <v>1.3502991120961136E-2</v>
      </c>
      <c r="AN210">
        <f>AN$2*EXP(- AN$1 * ($B210*_c1+$C210*_c2+$D210*_c3+'Input spectra'!$Y209))</f>
        <v>1.3317148882364897E-2</v>
      </c>
      <c r="AO210">
        <f>AO$2*EXP(- AO$1 * ($B210*_c1+$C210*_c2+$D210*_c3+'Input spectra'!$Y209))</f>
        <v>1.3132609758675282E-2</v>
      </c>
      <c r="AP210">
        <f>AP$2*EXP(- AP$1 * ($B210*_c1+$C210*_c2+$D210*_c3+'Input spectra'!$Y209))</f>
        <v>1.2949366162742688E-2</v>
      </c>
      <c r="AQ210">
        <f>AQ$2*EXP(- AQ$1 * ($B210*_c1+$C210*_c2+$D210*_c3+'Input spectra'!$Y209))</f>
        <v>1.2767410547832713E-2</v>
      </c>
      <c r="AR210">
        <f>AR$2*EXP(- AR$1 * ($B210*_c1+$C210*_c2+$D210*_c3+'Input spectra'!$Y209))</f>
        <v>1.2586735407421843E-2</v>
      </c>
      <c r="AS210">
        <f>AS$2*EXP(- AS$1 * ($B210*_c1+$C210*_c2+$D210*_c3+'Input spectra'!$Y209))</f>
        <v>1.2407333274994169E-2</v>
      </c>
      <c r="AT210">
        <f>AT$2*EXP(- AT$1 * ($B210*_c1+$C210*_c2+$D210*_c3+'Input spectra'!$Y209))</f>
        <v>1.2229196723839058E-2</v>
      </c>
      <c r="AU210">
        <f>AU$2*EXP(- AU$1 * ($B210*_c1+$C210*_c2+$D210*_c3+'Input spectra'!$Y209))</f>
        <v>1.2052318366849821E-2</v>
      </c>
      <c r="AV210">
        <f>AV$2*EXP(- AV$1 * ($B210*_c1+$C210*_c2+$D210*_c3+'Input spectra'!$Y209))</f>
        <v>1.1876690856323409E-2</v>
      </c>
      <c r="AW210">
        <f>AW$2*EXP(- AW$1 * ($B210*_c1+$C210*_c2+$D210*_c3+'Input spectra'!$Y209))</f>
        <v>1.1702306883761003E-2</v>
      </c>
      <c r="AX210">
        <f>AX$2*EXP(- AX$1 * ($B210*_c1+$C210*_c2+$D210*_c3+'Input spectra'!$Y209))</f>
        <v>1.1529159179669669E-2</v>
      </c>
      <c r="AY210">
        <f>AY$2*EXP(- AY$1 * ($B210*_c1+$C210*_c2+$D210*_c3+'Input spectra'!$Y209))</f>
        <v>1.025214272469905E-2</v>
      </c>
      <c r="AZ210">
        <f>AZ$2*EXP(- AZ$1 * ($B210*_c1+$C210*_c2+$D210*_c3+'Input spectra'!$Y209))</f>
        <v>8.7631821384972133E-3</v>
      </c>
      <c r="BA210">
        <f>BA$2*EXP(- BA$1 * ($B210*_c1+$C210*_c2+$D210*_c3+'Input spectra'!$Y209))</f>
        <v>7.8912188566177578E-3</v>
      </c>
      <c r="BB210">
        <f>BB$2*EXP(- BB$1 * ($B210*_c1+$C210*_c2+$D210*_c3+'Input spectra'!$Y209))</f>
        <v>7.2309960731591011E-3</v>
      </c>
      <c r="BC210">
        <f>BC$2*EXP(- BC$1 * ($B210*_c1+$C210*_c2+$D210*_c3+'Input spectra'!$Y209))</f>
        <v>6.6916496737030404E-3</v>
      </c>
      <c r="BD210">
        <f>BD$2*EXP(- BD$1 * ($B210*_c1+$C210*_c2+$D210*_c3+'Input spectra'!$Y209))</f>
        <v>6.233812655468754E-3</v>
      </c>
      <c r="BE210">
        <f>BE$2*EXP(- BE$1 * ($B210*_c1+$C210*_c2+$D210*_c3+'Input spectra'!$Y209))</f>
        <v>5.8359243264270166E-3</v>
      </c>
      <c r="BF210">
        <f>BF$2*EXP(- BF$1 * ($B210*_c1+$C210*_c2+$D210*_c3+'Input spectra'!$Y209))</f>
        <v>5.4845496308615679E-3</v>
      </c>
      <c r="BG210">
        <f>BG$2*EXP(- BG$1 * ($B210*_c1+$C210*_c2+$D210*_c3+'Input spectra'!$Y209))</f>
        <v>5.1705955580160969E-3</v>
      </c>
      <c r="BH210">
        <f>BH$2*EXP(- BH$1 * ($B210*_c1+$C210*_c2+$D210*_c3+'Input spectra'!$Y209))</f>
        <v>4.8875433153792031E-3</v>
      </c>
      <c r="BI210">
        <f>BI$2*EXP(- BI$1 * ($B210*_c1+$C210*_c2+$D210*_c3+'Input spectra'!$Y209))</f>
        <v>4.6305175529163592E-3</v>
      </c>
      <c r="BJ210">
        <f>BJ$2*EXP(- BJ$1 * ($B210*_c1+$C210*_c2+$D210*_c3+'Input spectra'!$Y209))</f>
        <v>4.3957520967628314E-3</v>
      </c>
      <c r="BK210">
        <f>BK$2*EXP(- BK$1 * ($B210*_c1+$C210*_c2+$D210*_c3+'Input spectra'!$Y209))</f>
        <v>4.1802624647687605E-3</v>
      </c>
      <c r="BL210">
        <f>BL$2*EXP(- BL$1 * ($B210*_c1+$C210*_c2+$D210*_c3+'Input spectra'!$Y209))</f>
        <v>3.9816344718838484E-3</v>
      </c>
      <c r="BM210">
        <f>BM$2*EXP(- BM$1 * ($B210*_c1+$C210*_c2+$D210*_c3+'Input spectra'!$Y209))</f>
        <v>3.7978819393111496E-3</v>
      </c>
      <c r="BN210">
        <f>BN$2*EXP(- BN$1 * ($B210*_c1+$C210*_c2+$D210*_c3+'Input spectra'!$Y209))</f>
        <v>3.6273475485388111E-3</v>
      </c>
      <c r="BO210">
        <f>BO$2*EXP(- BO$1 * ($B210*_c1+$C210*_c2+$D210*_c3+'Input spectra'!$Y209))</f>
        <v>3.4686317231075372E-3</v>
      </c>
      <c r="BP210">
        <f>BP$2*EXP(- BP$1 * ($B210*_c1+$C210*_c2+$D210*_c3+'Input spectra'!$Y209))</f>
        <v>3.3205403387135558E-3</v>
      </c>
      <c r="BQ210">
        <f>BQ$2*EXP(- BQ$1 * ($B210*_c1+$C210*_c2+$D210*_c3+'Input spectra'!$Y209))</f>
        <v>3.1820454503722504E-3</v>
      </c>
      <c r="BR210">
        <f>BR$2*EXP(- BR$1 * ($B210*_c1+$C210*_c2+$D210*_c3+'Input spectra'!$Y209))</f>
        <v>3.0522552457677623E-3</v>
      </c>
      <c r="BS210">
        <f>BS$2*EXP(- BS$1 * ($B210*_c1+$C210*_c2+$D210*_c3+'Input spectra'!$Y209))</f>
        <v>2.9303906817819058E-3</v>
      </c>
      <c r="BT210">
        <f>BT$2*EXP(- BT$1 * ($B210*_c1+$C210*_c2+$D210*_c3+'Input spectra'!$Y209))</f>
        <v>2.8157670559046067E-3</v>
      </c>
      <c r="BU210">
        <f>BU$2*EXP(- BU$1 * ($B210*_c1+$C210*_c2+$D210*_c3+'Input spectra'!$Y209))</f>
        <v>2.7077792841835378E-3</v>
      </c>
      <c r="BV210">
        <f>BV$2*EXP(- BV$1 * ($B210*_c1+$C210*_c2+$D210*_c3+'Input spectra'!$Y209))</f>
        <v>2.6058900058099151E-3</v>
      </c>
      <c r="BW210">
        <f>BW$2*EXP(- BW$1 * ($B210*_c1+$C210*_c2+$D210*_c3+'Input spectra'!$Y209))</f>
        <v>2.5096198729911371E-3</v>
      </c>
      <c r="BX210">
        <f>BX$2*EXP(- BX$1 * ($B210*_c1+$C210*_c2+$D210*_c3+'Input spectra'!$Y209))</f>
        <v>2.4185395512586571E-3</v>
      </c>
      <c r="BY210">
        <f>BY$2*EXP(- BY$1 * ($B210*_c1+$C210*_c2+$D210*_c3+'Input spectra'!$Y209))</f>
        <v>2.332263073607144E-3</v>
      </c>
      <c r="BZ210">
        <f>BZ$2*EXP(- BZ$1 * ($B210*_c1+$C210*_c2+$D210*_c3+'Input spectra'!$Y209))</f>
        <v>2.2504422771802298E-3</v>
      </c>
      <c r="CA210">
        <f>CA$2*EXP(- CA$1 * ($B210*_c1+$C210*_c2+$D210*_c3+'Input spectra'!$Y209))</f>
        <v>2.1727621136739678E-3</v>
      </c>
      <c r="CB210">
        <f>CB$2*EXP(- CB$1 * ($B210*_c1+$C210*_c2+$D210*_c3+'Input spectra'!$Y209))</f>
        <v>2.098936670956932E-3</v>
      </c>
      <c r="CC210">
        <f>CC$2*EXP(- CC$1 * ($B210*_c1+$C210*_c2+$D210*_c3+'Input spectra'!$Y209))</f>
        <v>2.0287057781909258E-3</v>
      </c>
      <c r="CD210">
        <f>CD$2*EXP(- CD$1 * ($B210*_c1+$C210*_c2+$D210*_c3+'Input spectra'!$Y209))</f>
        <v>1.961832093148983E-3</v>
      </c>
      <c r="CE210">
        <f>CE$2*EXP(- CE$1 * ($B210*_c1+$C210*_c2+$D210*_c3+'Input spectra'!$Y209))</f>
        <v>1.898098590692005E-3</v>
      </c>
      <c r="CF210">
        <f>CF$2*EXP(- CF$1 * ($B210*_c1+$C210*_c2+$D210*_c3+'Input spectra'!$Y209))</f>
        <v>1.8373063870633969E-3</v>
      </c>
      <c r="CG210">
        <f>CG$2*EXP(- CG$1 * ($B210*_c1+$C210*_c2+$D210*_c3+'Input spectra'!$Y209))</f>
        <v>1.7792728469307568E-3</v>
      </c>
      <c r="CH210">
        <f>CH$2*EXP(- CH$1 * ($B210*_c1+$C210*_c2+$D210*_c3+'Input spectra'!$Y209))</f>
        <v>1.723829929774095E-3</v>
      </c>
      <c r="CI210">
        <f>CI$2*EXP(- CI$1 * ($B210*_c1+$C210*_c2+$D210*_c3+'Input spectra'!$Y209))</f>
        <v>1.6708227399014348E-3</v>
      </c>
      <c r="CJ210">
        <f>CJ$2*EXP(- CJ$1 * ($B210*_c1+$C210*_c2+$D210*_c3+'Input spectra'!$Y209))</f>
        <v>1.6201082505186428E-3</v>
      </c>
      <c r="CK210">
        <f>CK$2*EXP(- CK$1 * ($B210*_c1+$C210*_c2+$D210*_c3+'Input spectra'!$Y209))</f>
        <v>1.5715541772316633E-3</v>
      </c>
      <c r="CL210">
        <f>CL$2*EXP(- CL$1 * ($B210*_c1+$C210*_c2+$D210*_c3+'Input spectra'!$Y209))</f>
        <v>1.5250379803737639E-3</v>
      </c>
      <c r="CM210">
        <f>CM$2*EXP(- CM$1 * ($B210*_c1+$C210*_c2+$D210*_c3+'Input spectra'!$Y209))</f>
        <v>1.4804459788250151E-3</v>
      </c>
      <c r="CN210">
        <f>CN$2*EXP(- CN$1 * ($B210*_c1+$C210*_c2+$D210*_c3+'Input spectra'!$Y209))</f>
        <v>1.4376725606775544E-3</v>
      </c>
      <c r="CO210">
        <f>CO$2*EXP(- CO$1 * ($B210*_c1+$C210*_c2+$D210*_c3+'Input spectra'!$Y209))</f>
        <v>1.3966194783157652E-3</v>
      </c>
      <c r="CP210">
        <f>CP$2*EXP(- CP$1 * ($B210*_c1+$C210*_c2+$D210*_c3+'Input spectra'!$Y209))</f>
        <v>1.3571952173171309E-3</v>
      </c>
      <c r="CQ210">
        <f>CQ$2*EXP(- CQ$1 * ($B210*_c1+$C210*_c2+$D210*_c3+'Input spectra'!$Y209))</f>
        <v>1.3193144301093084E-3</v>
      </c>
      <c r="CR210">
        <f>CR$2*EXP(- CR$1 * ($B210*_c1+$C210*_c2+$D210*_c3+'Input spectra'!$Y209))</f>
        <v>1.2828974265990539E-3</v>
      </c>
      <c r="CS210">
        <f>CS$2*EXP(- CS$1 * ($B210*_c1+$C210*_c2+$D210*_c3+'Input spectra'!$Y209))</f>
        <v>8.2622852156476569E-4</v>
      </c>
      <c r="CT210">
        <f>CT$2*EXP(- CT$1 * ($B210*_c1+$C210*_c2+$D210*_c3+'Input spectra'!$Y209))</f>
        <v>5.3681198089581455E-4</v>
      </c>
      <c r="CU210">
        <f>CU$2*EXP(- CU$1 * ($B210*_c1+$C210*_c2+$D210*_c3+'Input spectra'!$Y209))</f>
        <v>3.718763418468414E-4</v>
      </c>
      <c r="CV210">
        <f>CV$2*EXP(- CV$1 * ($B210*_c1+$C210*_c2+$D210*_c3+'Input spectra'!$Y209))</f>
        <v>2.5877799339116476E-4</v>
      </c>
      <c r="CW210">
        <f>CW$2*EXP(- CW$1 * ($B210*_c1+$C210*_c2+$D210*_c3+'Input spectra'!$Y209))</f>
        <v>1.7674924137312372E-4</v>
      </c>
      <c r="CX210">
        <f>CX$2*EXP(- CX$1 * ($B210*_c1+$C210*_c2+$D210*_c3+'Input spectra'!$Y209))</f>
        <v>1.1622159441291296E-4</v>
      </c>
      <c r="CY210">
        <f>CY$2*EXP(- CY$1 * ($B210*_c1+$C210*_c2+$D210*_c3+'Input spectra'!$Y209))</f>
        <v>7.1796616018042337E-5</v>
      </c>
      <c r="CZ210">
        <f>CZ$2*EXP(- CZ$1 * ($B210*_c1+$C210*_c2+$D210*_c3+'Input spectra'!$Y209))</f>
        <v>4.0048572900290155E-5</v>
      </c>
      <c r="DA210">
        <f>DA$2*EXP(- DA$1 * ($B210*_c1+$C210*_c2+$D210*_c3+'Input spectra'!$Y209))</f>
        <v>1.8627816922839708E-5</v>
      </c>
      <c r="DB210">
        <f>DB$2*EXP(- DB$1 * ($B210*_c1+$C210*_c2+$D210*_c3+'Input spectra'!$Y209))</f>
        <v>5.830907717071179E-6</v>
      </c>
      <c r="DC210">
        <f>DC$2*EXP(- DC$1 * ($B210*_c1+$C210*_c2+$D210*_c3+'Input spectra'!$Y209))</f>
        <v>3.7049942277629909E-7</v>
      </c>
      <c r="DD210">
        <f>DD$2*EXP(- DD$1 * ($B210*_c1+$C210*_c2+$D210*_c3+'Input spectra'!$Y209))</f>
        <v>0</v>
      </c>
      <c r="DE210">
        <f>DE$2*EXP(- DE$1 * ($B210*_c1+$C210*_c2+$D210*_c3+'Input spectra'!$Y209))</f>
        <v>0</v>
      </c>
      <c r="DF210">
        <f>DF$2*EXP(- DF$1 * ($B210*_c1+$C210*_c2+$D210*_c3+'Input spectra'!$Y209))</f>
        <v>0</v>
      </c>
      <c r="DG210">
        <f>DG$2*EXP(- DG$1 * ($B210*_c1+$C210*_c2+$D210*_c3+'Input spectra'!$Y209))</f>
        <v>0</v>
      </c>
      <c r="DH210">
        <f>DH$2*EXP(- DH$1 * ($B210*_c1+$C210*_c2+$D210*_c3+'Input spectra'!$Y209))</f>
        <v>0</v>
      </c>
      <c r="DI210">
        <f>DI$2*EXP(- DI$1 * ($B210*_c1+$C210*_c2+$D210*_c3+'Input spectra'!$Y209))</f>
        <v>0</v>
      </c>
      <c r="DJ210">
        <f>DJ$2*EXP(- DJ$1 * ($B210*_c1+$C210*_c2+$D210*_c3+'Input spectra'!$Y209))</f>
        <v>0</v>
      </c>
      <c r="DK210">
        <f>DK$2*EXP(- DK$1 * ($B210*_c1+$C210*_c2+$D210*_c3+'Input spectra'!$Y209))</f>
        <v>0</v>
      </c>
      <c r="DL210">
        <f>DL$2*EXP(- DL$1 * ($B210*_c1+$C210*_c2+$D210*_c3+'Input spectra'!$Y209))</f>
        <v>0</v>
      </c>
      <c r="DM210">
        <f>DM$2*EXP(- DM$1 * ($B210*_c1+$C210*_c2+$D210*_c3+'Input spectra'!$Y209))</f>
        <v>0</v>
      </c>
      <c r="DN210">
        <f>DN$2*EXP(- DN$1 * ($B210*_c1+$C210*_c2+$D210*_c3+'Input spectra'!$Y209))</f>
        <v>0</v>
      </c>
      <c r="DO210">
        <f>DO$2*EXP(- DO$1 * ($B210*_c1+$C210*_c2+$D210*_c3+'Input spectra'!$Y209))</f>
        <v>0</v>
      </c>
      <c r="DP210">
        <f>DP$2*EXP(- DP$1 * ($B210*_c1+$C210*_c2+$D210*_c3+'Input spectra'!$Y209))</f>
        <v>0</v>
      </c>
      <c r="DQ210">
        <f>DQ$2*EXP(- DQ$1 * ($B210*_c1+$C210*_c2+$D210*_c3+'Input spectra'!$Y209))</f>
        <v>0</v>
      </c>
      <c r="DR210">
        <f>DR$2*EXP(- DR$1 * ($B210*_c1+$C210*_c2+$D210*_c3+'Input spectra'!$Y209))</f>
        <v>0</v>
      </c>
      <c r="DS210">
        <f>DS$2*EXP(- DS$1 * ($B210*_c1+$C210*_c2+$D210*_c3+'Input spectra'!$Y209))</f>
        <v>0</v>
      </c>
      <c r="DT210">
        <f>DT$2*EXP(- DT$1 * ($B210*_c1+$C210*_c2+$D210*_c3+'Input spectra'!$Y209))</f>
        <v>0</v>
      </c>
      <c r="DU210">
        <f>DU$2*EXP(- DU$1 * ($B210*_c1+$C210*_c2+$D210*_c3+'Input spectra'!$Y209))</f>
        <v>0</v>
      </c>
      <c r="DV210">
        <f>DV$2*EXP(- DV$1 * ($B210*_c1+$C210*_c2+$D210*_c3+'Input spectra'!$Y209))</f>
        <v>0</v>
      </c>
      <c r="DW210">
        <f>DW$2*EXP(- DW$1 * ($B210*_c1+$C210*_c2+$D210*_c3+'Input spectra'!$Y209))</f>
        <v>0</v>
      </c>
      <c r="DX210">
        <f>DX$2*EXP(- DX$1 * ($B210*_c1+$C210*_c2+$D210*_c3+'Input spectra'!$Y209))</f>
        <v>0</v>
      </c>
      <c r="DY210">
        <f>DY$2*EXP(- DY$1 * ($B210*_c1+$C210*_c2+$D210*_c3+'Input spectra'!$Y209))</f>
        <v>0</v>
      </c>
      <c r="DZ210">
        <f>DZ$2*EXP(- DZ$1 * ($B210*_c1+$C210*_c2+$D210*_c3+'Input spectra'!$Y209))</f>
        <v>0</v>
      </c>
      <c r="EA210">
        <f>EA$2*EXP(- EA$1 * ($B210*_c1+$C210*_c2+$D210*_c3+'Input spectra'!$Y209))</f>
        <v>0</v>
      </c>
      <c r="EB210">
        <f>EB$2*EXP(- EB$1 * ($B210*_c1+$C210*_c2+$D210*_c3+'Input spectra'!$Y209))</f>
        <v>0</v>
      </c>
      <c r="EC210">
        <f>EC$2*EXP(- EC$1 * ($B210*_c1+$C210*_c2+$D210*_c3+'Input spectra'!$Y209))</f>
        <v>0</v>
      </c>
      <c r="ED210">
        <f>ED$2*EXP(- ED$1 * ($B210*_c1+$C210*_c2+$D210*_c3+'Input spectra'!$Y209))</f>
        <v>0</v>
      </c>
      <c r="EE210">
        <f>EE$2*EXP(- EE$1 * ($B210*_c1+$C210*_c2+$D210*_c3+'Input spectra'!$Y209))</f>
        <v>0</v>
      </c>
      <c r="EF210">
        <f>EF$2*EXP(- EF$1 * ($B210*_c1+$C210*_c2+$D210*_c3+'Input spectra'!$Y209))</f>
        <v>0</v>
      </c>
      <c r="EG210">
        <f>EG$2*EXP(- EG$1 * ($B210*_c1+$C210*_c2+$D210*_c3+'Input spectra'!$Y209))</f>
        <v>0</v>
      </c>
      <c r="EH210">
        <f>EH$2*EXP(- EH$1 * ($B210*_c1+$C210*_c2+$D210*_c3+'Input spectra'!$Y209))</f>
        <v>0</v>
      </c>
      <c r="EI210">
        <f>EI$2*EXP(- EI$1 * ($B210*_c1+$C210*_c2+$D210*_c3+'Input spectra'!$Y209))</f>
        <v>0</v>
      </c>
      <c r="EJ210">
        <f>EJ$2*EXP(- EJ$1 * ($B210*_c1+$C210*_c2+$D210*_c3+'Input spectra'!$Y209))</f>
        <v>0</v>
      </c>
      <c r="EK210">
        <f>EK$2*EXP(- EK$1 * ($B210*_c1+$C210*_c2+$D210*_c3+'Input spectra'!$Y209))</f>
        <v>0</v>
      </c>
      <c r="EL210">
        <f>EL$2*EXP(- EL$1 * ($B210*_c1+$C210*_c2+$D210*_c3+'Input spectra'!$Y209))</f>
        <v>0</v>
      </c>
      <c r="EM210">
        <f>EM$2*EXP(- EM$1 * ($B210*_c1+$C210*_c2+$D210*_c3+'Input spectra'!$Y209))</f>
        <v>0</v>
      </c>
      <c r="EN210">
        <f>EN$2*EXP(- EN$1 * ($B210*_c1+$C210*_c2+$D210*_c3+'Input spectra'!$Y209))</f>
        <v>0</v>
      </c>
      <c r="EO210">
        <f>EO$2*EXP(- EO$1 * ($B210*_c1+$C210*_c2+$D210*_c3+'Input spectra'!$Y209))</f>
        <v>0</v>
      </c>
      <c r="EP210">
        <f>EP$2*EXP(- EP$1 * ($B210*_c1+$C210*_c2+$D210*_c3+'Input spectra'!$Y209))</f>
        <v>0</v>
      </c>
      <c r="EQ210">
        <f>EQ$2*EXP(- EQ$1 * ($B210*_c1+$C210*_c2+$D210*_c3+'Input spectra'!$Y209))</f>
        <v>0</v>
      </c>
      <c r="ER210">
        <f>ER$2*EXP(- ER$1 * ($B210*_c1+$C210*_c2+$D210*_c3+'Input spectra'!$Y209))</f>
        <v>0</v>
      </c>
      <c r="ES210">
        <f>ES$2*EXP(- ES$1 * ($B210*_c1+$C210*_c2+$D210*_c3+'Input spectra'!$Y209))</f>
        <v>0</v>
      </c>
      <c r="ET210">
        <f>ET$2*EXP(- ET$1 * ($B210*_c1+$C210*_c2+$D210*_c3+'Input spectra'!$Y209))</f>
        <v>0</v>
      </c>
      <c r="EU210">
        <f>EU$2*EXP(- EU$1 * ($B210*_c1+$C210*_c2+$D210*_c3+'Input spectra'!$Y209))</f>
        <v>0</v>
      </c>
      <c r="EV210">
        <f>EV$2*EXP(- EV$1 * ($B210*_c1+$C210*_c2+$D210*_c3+'Input spectra'!$Y209))</f>
        <v>0</v>
      </c>
      <c r="EW210">
        <f>EW$2*EXP(- EW$1 * ($B210*_c1+$C210*_c2+$D210*_c3+'Input spectra'!$Y209))</f>
        <v>0</v>
      </c>
      <c r="EX210">
        <f>EX$2*EXP(- EX$1 * ($B210*_c1+$C210*_c2+$D210*_c3+'Input spectra'!$Y209))</f>
        <v>0</v>
      </c>
      <c r="EY210">
        <f>EY$2*EXP(- EY$1 * ($B210*_c1+$C210*_c2+$D210*_c3+'Input spectra'!$Y209))</f>
        <v>0</v>
      </c>
      <c r="FA210">
        <f t="shared" si="3"/>
        <v>0.88879233101093524</v>
      </c>
      <c r="FD210">
        <f>(1-EXP(-($B210*_c1+$C210*_c2+$D210*_c3+'Input spectra'!$Y209)*_t))/2</f>
        <v>1.022473280100944E-2</v>
      </c>
      <c r="FE210">
        <f>LN(1-FD210)/(-($B210*_c1+$C210*_c2+$D210*_c3+'Input spectra'!$Y209))</f>
        <v>0.2487086822879748</v>
      </c>
    </row>
    <row r="211" spans="1:161" x14ac:dyDescent="0.25">
      <c r="A211">
        <v>1320</v>
      </c>
      <c r="B211">
        <f>'Input spectra'!B210</f>
        <v>0</v>
      </c>
      <c r="C211">
        <f>'Input spectra'!D210</f>
        <v>0</v>
      </c>
      <c r="D211">
        <f>'Input spectra'!F210</f>
        <v>0</v>
      </c>
      <c r="E211">
        <f>E$2*EXP(- E$1 * ($B211*_c1+$C211*_c2+$D211*_c3+'Input spectra'!$Y210))</f>
        <v>2.0653927966864227E-2</v>
      </c>
      <c r="F211">
        <f>F$2*EXP(- F$1 * ($B211*_c1+$C211*_c2+$D211*_c3+'Input spectra'!$Y210))</f>
        <v>2.0419070128232807E-2</v>
      </c>
      <c r="G211">
        <f>G$2*EXP(- G$1 * ($B211*_c1+$C211*_c2+$D211*_c3+'Input spectra'!$Y210))</f>
        <v>2.0185796490982982E-2</v>
      </c>
      <c r="H211">
        <f>H$2*EXP(- H$1 * ($B211*_c1+$C211*_c2+$D211*_c3+'Input spectra'!$Y210))</f>
        <v>1.9954097989674704E-2</v>
      </c>
      <c r="I211">
        <f>I$2*EXP(- I$1 * ($B211*_c1+$C211*_c2+$D211*_c3+'Input spectra'!$Y210))</f>
        <v>1.9723965606668815E-2</v>
      </c>
      <c r="J211">
        <f>J$2*EXP(- J$1 * ($B211*_c1+$C211*_c2+$D211*_c3+'Input spectra'!$Y210))</f>
        <v>1.9495390371887116E-2</v>
      </c>
      <c r="K211">
        <f>K$2*EXP(- K$1 * ($B211*_c1+$C211*_c2+$D211*_c3+'Input spectra'!$Y210))</f>
        <v>1.9268363362573551E-2</v>
      </c>
      <c r="L211">
        <f>L$2*EXP(- L$1 * ($B211*_c1+$C211*_c2+$D211*_c3+'Input spectra'!$Y210))</f>
        <v>1.9042875703056541E-2</v>
      </c>
      <c r="M211">
        <f>M$2*EXP(- M$1 * ($B211*_c1+$C211*_c2+$D211*_c3+'Input spectra'!$Y210))</f>
        <v>1.8818918564512541E-2</v>
      </c>
      <c r="N211">
        <f>N$2*EXP(- N$1 * ($B211*_c1+$C211*_c2+$D211*_c3+'Input spectra'!$Y210))</f>
        <v>1.8596483164730667E-2</v>
      </c>
      <c r="O211">
        <f>O$2*EXP(- O$1 * ($B211*_c1+$C211*_c2+$D211*_c3+'Input spectra'!$Y210))</f>
        <v>1.8375560767878513E-2</v>
      </c>
      <c r="P211">
        <f>P$2*EXP(- P$1 * ($B211*_c1+$C211*_c2+$D211*_c3+'Input spectra'!$Y210))</f>
        <v>1.8156142684269096E-2</v>
      </c>
      <c r="Q211">
        <f>Q$2*EXP(- Q$1 * ($B211*_c1+$C211*_c2+$D211*_c3+'Input spectra'!$Y210))</f>
        <v>1.7938220270128931E-2</v>
      </c>
      <c r="R211">
        <f>R$2*EXP(- R$1 * ($B211*_c1+$C211*_c2+$D211*_c3+'Input spectra'!$Y210))</f>
        <v>1.7721784927367239E-2</v>
      </c>
      <c r="S211">
        <f>S$2*EXP(- S$1 * ($B211*_c1+$C211*_c2+$D211*_c3+'Input spectra'!$Y210))</f>
        <v>1.7506828103346268E-2</v>
      </c>
      <c r="T211">
        <f>T$2*EXP(- T$1 * ($B211*_c1+$C211*_c2+$D211*_c3+'Input spectra'!$Y210))</f>
        <v>1.7293341290652745E-2</v>
      </c>
      <c r="U211">
        <f>U$2*EXP(- U$1 * ($B211*_c1+$C211*_c2+$D211*_c3+'Input spectra'!$Y210))</f>
        <v>1.7081316026870425E-2</v>
      </c>
      <c r="V211">
        <f>V$2*EXP(- V$1 * ($B211*_c1+$C211*_c2+$D211*_c3+'Input spectra'!$Y210))</f>
        <v>1.6870743894353751E-2</v>
      </c>
      <c r="W211">
        <f>W$2*EXP(- W$1 * ($B211*_c1+$C211*_c2+$D211*_c3+'Input spectra'!$Y210))</f>
        <v>1.6661616520002621E-2</v>
      </c>
      <c r="X211">
        <f>X$2*EXP(- X$1 * ($B211*_c1+$C211*_c2+$D211*_c3+'Input spectra'!$Y210))</f>
        <v>1.6453925575038258E-2</v>
      </c>
      <c r="Y211">
        <f>Y$2*EXP(- Y$1 * ($B211*_c1+$C211*_c2+$D211*_c3+'Input spectra'!$Y210))</f>
        <v>1.6247662774780128E-2</v>
      </c>
      <c r="Z211">
        <f>Z$2*EXP(- Z$1 * ($B211*_c1+$C211*_c2+$D211*_c3+'Input spectra'!$Y210))</f>
        <v>1.6042819878424017E-2</v>
      </c>
      <c r="AA211">
        <f>AA$2*EXP(- AA$1 * ($B211*_c1+$C211*_c2+$D211*_c3+'Input spectra'!$Y210))</f>
        <v>1.5839388688821114E-2</v>
      </c>
      <c r="AB211">
        <f>AB$2*EXP(- AB$1 * ($B211*_c1+$C211*_c2+$D211*_c3+'Input spectra'!$Y210))</f>
        <v>1.5637361052258204E-2</v>
      </c>
      <c r="AC211">
        <f>AC$2*EXP(- AC$1 * ($B211*_c1+$C211*_c2+$D211*_c3+'Input spectra'!$Y210))</f>
        <v>1.5436728858238954E-2</v>
      </c>
      <c r="AD211">
        <f>AD$2*EXP(- AD$1 * ($B211*_c1+$C211*_c2+$D211*_c3+'Input spectra'!$Y210))</f>
        <v>1.5237484039266209E-2</v>
      </c>
      <c r="AE211">
        <f>AE$2*EXP(- AE$1 * ($B211*_c1+$C211*_c2+$D211*_c3+'Input spectra'!$Y210))</f>
        <v>1.5039618570625392E-2</v>
      </c>
      <c r="AF211">
        <f>AF$2*EXP(- AF$1 * ($B211*_c1+$C211*_c2+$D211*_c3+'Input spectra'!$Y210))</f>
        <v>1.4843124470168946E-2</v>
      </c>
      <c r="AG211">
        <f>AG$2*EXP(- AG$1 * ($B211*_c1+$C211*_c2+$D211*_c3+'Input spectra'!$Y210))</f>
        <v>1.4647993798101826E-2</v>
      </c>
      <c r="AH211">
        <f>AH$2*EXP(- AH$1 * ($B211*_c1+$C211*_c2+$D211*_c3+'Input spectra'!$Y210))</f>
        <v>1.4454218656768011E-2</v>
      </c>
      <c r="AI211">
        <f>AI$2*EXP(- AI$1 * ($B211*_c1+$C211*_c2+$D211*_c3+'Input spectra'!$Y210))</f>
        <v>1.4261791190438116E-2</v>
      </c>
      <c r="AJ211">
        <f>AJ$2*EXP(- AJ$1 * ($B211*_c1+$C211*_c2+$D211*_c3+'Input spectra'!$Y210))</f>
        <v>1.4070703585097977E-2</v>
      </c>
      <c r="AK211">
        <f>AK$2*EXP(- AK$1 * ($B211*_c1+$C211*_c2+$D211*_c3+'Input spectra'!$Y210))</f>
        <v>1.3880948068238301E-2</v>
      </c>
      <c r="AL211">
        <f>AL$2*EXP(- AL$1 * ($B211*_c1+$C211*_c2+$D211*_c3+'Input spectra'!$Y210))</f>
        <v>1.3692516908645315E-2</v>
      </c>
      <c r="AM211">
        <f>AM$2*EXP(- AM$1 * ($B211*_c1+$C211*_c2+$D211*_c3+'Input spectra'!$Y210))</f>
        <v>1.3505402416192485E-2</v>
      </c>
      <c r="AN211">
        <f>AN$2*EXP(- AN$1 * ($B211*_c1+$C211*_c2+$D211*_c3+'Input spectra'!$Y210))</f>
        <v>1.3319596941633182E-2</v>
      </c>
      <c r="AO211">
        <f>AO$2*EXP(- AO$1 * ($B211*_c1+$C211*_c2+$D211*_c3+'Input spectra'!$Y210))</f>
        <v>1.3135092876394415E-2</v>
      </c>
      <c r="AP211">
        <f>AP$2*EXP(- AP$1 * ($B211*_c1+$C211*_c2+$D211*_c3+'Input spectra'!$Y210))</f>
        <v>1.2951882652371542E-2</v>
      </c>
      <c r="AQ211">
        <f>AQ$2*EXP(- AQ$1 * ($B211*_c1+$C211*_c2+$D211*_c3+'Input spectra'!$Y210))</f>
        <v>1.2769958741723989E-2</v>
      </c>
      <c r="AR211">
        <f>AR$2*EXP(- AR$1 * ($B211*_c1+$C211*_c2+$D211*_c3+'Input spectra'!$Y210))</f>
        <v>1.2589313656671961E-2</v>
      </c>
      <c r="AS211">
        <f>AS$2*EXP(- AS$1 * ($B211*_c1+$C211*_c2+$D211*_c3+'Input spectra'!$Y210))</f>
        <v>1.2409939949294159E-2</v>
      </c>
      <c r="AT211">
        <f>AT$2*EXP(- AT$1 * ($B211*_c1+$C211*_c2+$D211*_c3+'Input spectra'!$Y210))</f>
        <v>1.2231830211326462E-2</v>
      </c>
      <c r="AU211">
        <f>AU$2*EXP(- AU$1 * ($B211*_c1+$C211*_c2+$D211*_c3+'Input spectra'!$Y210))</f>
        <v>1.2054977073961599E-2</v>
      </c>
      <c r="AV211">
        <f>AV$2*EXP(- AV$1 * ($B211*_c1+$C211*_c2+$D211*_c3+'Input spectra'!$Y210))</f>
        <v>1.1879373207649823E-2</v>
      </c>
      <c r="AW211">
        <f>AW$2*EXP(- AW$1 * ($B211*_c1+$C211*_c2+$D211*_c3+'Input spectra'!$Y210))</f>
        <v>1.1705011321900511E-2</v>
      </c>
      <c r="AX211">
        <f>AX$2*EXP(- AX$1 * ($B211*_c1+$C211*_c2+$D211*_c3+'Input spectra'!$Y210))</f>
        <v>1.1531884165084773E-2</v>
      </c>
      <c r="AY211">
        <f>AY$2*EXP(- AY$1 * ($B211*_c1+$C211*_c2+$D211*_c3+'Input spectra'!$Y210))</f>
        <v>1.0254619734064677E-2</v>
      </c>
      <c r="AZ211">
        <f>AZ$2*EXP(- AZ$1 * ($B211*_c1+$C211*_c2+$D211*_c3+'Input spectra'!$Y210))</f>
        <v>8.7653454348106917E-3</v>
      </c>
      <c r="BA211">
        <f>BA$2*EXP(- BA$1 * ($B211*_c1+$C211*_c2+$D211*_c3+'Input spectra'!$Y210))</f>
        <v>7.893208351288079E-3</v>
      </c>
      <c r="BB211">
        <f>BB$2*EXP(- BB$1 * ($B211*_c1+$C211*_c2+$D211*_c3+'Input spectra'!$Y210))</f>
        <v>7.2328571007011996E-3</v>
      </c>
      <c r="BC211">
        <f>BC$2*EXP(- BC$1 * ($B211*_c1+$C211*_c2+$D211*_c3+'Input spectra'!$Y210))</f>
        <v>6.693407042600844E-3</v>
      </c>
      <c r="BD211">
        <f>BD$2*EXP(- BD$1 * ($B211*_c1+$C211*_c2+$D211*_c3+'Input spectra'!$Y210))</f>
        <v>6.235482533680131E-3</v>
      </c>
      <c r="BE211">
        <f>BE$2*EXP(- BE$1 * ($B211*_c1+$C211*_c2+$D211*_c3+'Input spectra'!$Y210))</f>
        <v>5.837518277592357E-3</v>
      </c>
      <c r="BF211">
        <f>BF$2*EXP(- BF$1 * ($B211*_c1+$C211*_c2+$D211*_c3+'Input spectra'!$Y210))</f>
        <v>5.4860764232881254E-3</v>
      </c>
      <c r="BG211">
        <f>BG$2*EXP(- BG$1 * ($B211*_c1+$C211*_c2+$D211*_c3+'Input spectra'!$Y210))</f>
        <v>5.1720621139301776E-3</v>
      </c>
      <c r="BH211">
        <f>BH$2*EXP(- BH$1 * ($B211*_c1+$C211*_c2+$D211*_c3+'Input spectra'!$Y210))</f>
        <v>4.8889552635212937E-3</v>
      </c>
      <c r="BI211">
        <f>BI$2*EXP(- BI$1 * ($B211*_c1+$C211*_c2+$D211*_c3+'Input spectra'!$Y210))</f>
        <v>4.6318795749702955E-3</v>
      </c>
      <c r="BJ211">
        <f>BJ$2*EXP(- BJ$1 * ($B211*_c1+$C211*_c2+$D211*_c3+'Input spectra'!$Y210))</f>
        <v>4.3970681569946461E-3</v>
      </c>
      <c r="BK211">
        <f>BK$2*EXP(- BK$1 * ($B211*_c1+$C211*_c2+$D211*_c3+'Input spectra'!$Y210))</f>
        <v>4.1815359690313319E-3</v>
      </c>
      <c r="BL211">
        <f>BL$2*EXP(- BL$1 * ($B211*_c1+$C211*_c2+$D211*_c3+'Input spectra'!$Y210))</f>
        <v>3.9828683816417439E-3</v>
      </c>
      <c r="BM211">
        <f>BM$2*EXP(- BM$1 * ($B211*_c1+$C211*_c2+$D211*_c3+'Input spectra'!$Y210))</f>
        <v>3.7990788558010867E-3</v>
      </c>
      <c r="BN211">
        <f>BN$2*EXP(- BN$1 * ($B211*_c1+$C211*_c2+$D211*_c3+'Input spectra'!$Y210))</f>
        <v>3.6285097764048231E-3</v>
      </c>
      <c r="BO211">
        <f>BO$2*EXP(- BO$1 * ($B211*_c1+$C211*_c2+$D211*_c3+'Input spectra'!$Y210))</f>
        <v>3.4697613195134179E-3</v>
      </c>
      <c r="BP211">
        <f>BP$2*EXP(- BP$1 * ($B211*_c1+$C211*_c2+$D211*_c3+'Input spectra'!$Y210))</f>
        <v>3.3216391519215729E-3</v>
      </c>
      <c r="BQ211">
        <f>BQ$2*EXP(- BQ$1 * ($B211*_c1+$C211*_c2+$D211*_c3+'Input spectra'!$Y210))</f>
        <v>3.1831151505159212E-3</v>
      </c>
      <c r="BR211">
        <f>BR$2*EXP(- BR$1 * ($B211*_c1+$C211*_c2+$D211*_c3+'Input spectra'!$Y210))</f>
        <v>3.053297349730871E-3</v>
      </c>
      <c r="BS211">
        <f>BS$2*EXP(- BS$1 * ($B211*_c1+$C211*_c2+$D211*_c3+'Input spectra'!$Y210))</f>
        <v>2.9314065735536118E-3</v>
      </c>
      <c r="BT211">
        <f>BT$2*EXP(- BT$1 * ($B211*_c1+$C211*_c2+$D211*_c3+'Input spectra'!$Y210))</f>
        <v>2.8167580034109672E-3</v>
      </c>
      <c r="BU211">
        <f>BU$2*EXP(- BU$1 * ($B211*_c1+$C211*_c2+$D211*_c3+'Input spectra'!$Y210))</f>
        <v>2.7087464533385106E-3</v>
      </c>
      <c r="BV211">
        <f>BV$2*EXP(- BV$1 * ($B211*_c1+$C211*_c2+$D211*_c3+'Input spectra'!$Y210))</f>
        <v>2.6068344723462812E-3</v>
      </c>
      <c r="BW211">
        <f>BW$2*EXP(- BW$1 * ($B211*_c1+$C211*_c2+$D211*_c3+'Input spectra'!$Y210))</f>
        <v>2.5105426324999198E-3</v>
      </c>
      <c r="BX211">
        <f>BX$2*EXP(- BX$1 * ($B211*_c1+$C211*_c2+$D211*_c3+'Input spectra'!$Y210))</f>
        <v>2.4194415277688746E-3</v>
      </c>
      <c r="BY211">
        <f>BY$2*EXP(- BY$1 * ($B211*_c1+$C211*_c2+$D211*_c3+'Input spectra'!$Y210))</f>
        <v>2.3331451269657682E-3</v>
      </c>
      <c r="BZ211">
        <f>BZ$2*EXP(- BZ$1 * ($B211*_c1+$C211*_c2+$D211*_c3+'Input spectra'!$Y210))</f>
        <v>2.2513052094379768E-3</v>
      </c>
      <c r="CA211">
        <f>CA$2*EXP(- CA$1 * ($B211*_c1+$C211*_c2+$D211*_c3+'Input spectra'!$Y210))</f>
        <v>2.173606674641186E-3</v>
      </c>
      <c r="CB211">
        <f>CB$2*EXP(- CB$1 * ($B211*_c1+$C211*_c2+$D211*_c3+'Input spectra'!$Y210))</f>
        <v>2.0997635630619705E-3</v>
      </c>
      <c r="CC211">
        <f>CC$2*EXP(- CC$1 * ($B211*_c1+$C211*_c2+$D211*_c3+'Input spectra'!$Y210))</f>
        <v>2.0295156607485175E-3</v>
      </c>
      <c r="CD211">
        <f>CD$2*EXP(- CD$1 * ($B211*_c1+$C211*_c2+$D211*_c3+'Input spectra'!$Y210))</f>
        <v>1.9626255861266758E-3</v>
      </c>
      <c r="CE211">
        <f>CE$2*EXP(- CE$1 * ($B211*_c1+$C211*_c2+$D211*_c3+'Input spectra'!$Y210))</f>
        <v>1.8988762780471936E-3</v>
      </c>
      <c r="CF211">
        <f>CF$2*EXP(- CF$1 * ($B211*_c1+$C211*_c2+$D211*_c3+'Input spectra'!$Y210))</f>
        <v>1.8380688197111516E-3</v>
      </c>
      <c r="CG211">
        <f>CG$2*EXP(- CG$1 * ($B211*_c1+$C211*_c2+$D211*_c3+'Input spectra'!$Y210))</f>
        <v>1.7800205453926857E-3</v>
      </c>
      <c r="CH211">
        <f>CH$2*EXP(- CH$1 * ($B211*_c1+$C211*_c2+$D211*_c3+'Input spectra'!$Y210))</f>
        <v>1.7245633865504149E-3</v>
      </c>
      <c r="CI211">
        <f>CI$2*EXP(- CI$1 * ($B211*_c1+$C211*_c2+$D211*_c3+'Input spectra'!$Y210))</f>
        <v>1.6715424216018364E-3</v>
      </c>
      <c r="CJ211">
        <f>CJ$2*EXP(- CJ$1 * ($B211*_c1+$C211*_c2+$D211*_c3+'Input spectra'!$Y210))</f>
        <v>1.6208145997821332E-3</v>
      </c>
      <c r="CK211">
        <f>CK$2*EXP(- CK$1 * ($B211*_c1+$C211*_c2+$D211*_c3+'Input spectra'!$Y210))</f>
        <v>1.5722476144611069E-3</v>
      </c>
      <c r="CL211">
        <f>CL$2*EXP(- CL$1 * ($B211*_c1+$C211*_c2+$D211*_c3+'Input spectra'!$Y210))</f>
        <v>1.5257189053071284E-3</v>
      </c>
      <c r="CM211">
        <f>CM$2*EXP(- CM$1 * ($B211*_c1+$C211*_c2+$D211*_c3+'Input spectra'!$Y210))</f>
        <v>1.4811147719622508E-3</v>
      </c>
      <c r="CN211">
        <f>CN$2*EXP(- CN$1 * ($B211*_c1+$C211*_c2+$D211*_c3+'Input spectra'!$Y210))</f>
        <v>1.4383295845794243E-3</v>
      </c>
      <c r="CO211">
        <f>CO$2*EXP(- CO$1 * ($B211*_c1+$C211*_c2+$D211*_c3+'Input spectra'!$Y210))</f>
        <v>1.3972650787887771E-3</v>
      </c>
      <c r="CP211">
        <f>CP$2*EXP(- CP$1 * ($B211*_c1+$C211*_c2+$D211*_c3+'Input spectra'!$Y210))</f>
        <v>1.3578297244968541E-3</v>
      </c>
      <c r="CQ211">
        <f>CQ$2*EXP(- CQ$1 * ($B211*_c1+$C211*_c2+$D211*_c3+'Input spectra'!$Y210))</f>
        <v>1.3199381594528076E-3</v>
      </c>
      <c r="CR211">
        <f>CR$2*EXP(- CR$1 * ($B211*_c1+$C211*_c2+$D211*_c3+'Input spectra'!$Y210))</f>
        <v>1.2835106797958139E-3</v>
      </c>
      <c r="CS211">
        <f>CS$2*EXP(- CS$1 * ($B211*_c1+$C211*_c2+$D211*_c3+'Input spectra'!$Y210))</f>
        <v>8.2662781819504787E-4</v>
      </c>
      <c r="CT211">
        <f>CT$2*EXP(- CT$1 * ($B211*_c1+$C211*_c2+$D211*_c3+'Input spectra'!$Y210))</f>
        <v>5.3707422994611577E-4</v>
      </c>
      <c r="CU211">
        <f>CU$2*EXP(- CU$1 * ($B211*_c1+$C211*_c2+$D211*_c3+'Input spectra'!$Y210))</f>
        <v>3.7205996875411501E-4</v>
      </c>
      <c r="CV211">
        <f>CV$2*EXP(- CV$1 * ($B211*_c1+$C211*_c2+$D211*_c3+'Input spectra'!$Y210))</f>
        <v>2.589071337541221E-4</v>
      </c>
      <c r="CW211">
        <f>CW$2*EXP(- CW$1 * ($B211*_c1+$C211*_c2+$D211*_c3+'Input spectra'!$Y210))</f>
        <v>1.7683837487889918E-4</v>
      </c>
      <c r="CX211">
        <f>CX$2*EXP(- CX$1 * ($B211*_c1+$C211*_c2+$D211*_c3+'Input spectra'!$Y210))</f>
        <v>1.162808148898667E-4</v>
      </c>
      <c r="CY211">
        <f>CY$2*EXP(- CY$1 * ($B211*_c1+$C211*_c2+$D211*_c3+'Input spectra'!$Y210))</f>
        <v>7.1833577087490169E-5</v>
      </c>
      <c r="CZ211">
        <f>CZ$2*EXP(- CZ$1 * ($B211*_c1+$C211*_c2+$D211*_c3+'Input spectra'!$Y210))</f>
        <v>4.0069400434571717E-5</v>
      </c>
      <c r="DA211">
        <f>DA$2*EXP(- DA$1 * ($B211*_c1+$C211*_c2+$D211*_c3+'Input spectra'!$Y210))</f>
        <v>1.8637602325921742E-5</v>
      </c>
      <c r="DB211">
        <f>DB$2*EXP(- DB$1 * ($B211*_c1+$C211*_c2+$D211*_c3+'Input spectra'!$Y210))</f>
        <v>5.8340013974388667E-6</v>
      </c>
      <c r="DC211">
        <f>DC$2*EXP(- DC$1 * ($B211*_c1+$C211*_c2+$D211*_c3+'Input spectra'!$Y210))</f>
        <v>3.7069794391033072E-7</v>
      </c>
      <c r="DD211">
        <f>DD$2*EXP(- DD$1 * ($B211*_c1+$C211*_c2+$D211*_c3+'Input spectra'!$Y210))</f>
        <v>0</v>
      </c>
      <c r="DE211">
        <f>DE$2*EXP(- DE$1 * ($B211*_c1+$C211*_c2+$D211*_c3+'Input spectra'!$Y210))</f>
        <v>0</v>
      </c>
      <c r="DF211">
        <f>DF$2*EXP(- DF$1 * ($B211*_c1+$C211*_c2+$D211*_c3+'Input spectra'!$Y210))</f>
        <v>0</v>
      </c>
      <c r="DG211">
        <f>DG$2*EXP(- DG$1 * ($B211*_c1+$C211*_c2+$D211*_c3+'Input spectra'!$Y210))</f>
        <v>0</v>
      </c>
      <c r="DH211">
        <f>DH$2*EXP(- DH$1 * ($B211*_c1+$C211*_c2+$D211*_c3+'Input spectra'!$Y210))</f>
        <v>0</v>
      </c>
      <c r="DI211">
        <f>DI$2*EXP(- DI$1 * ($B211*_c1+$C211*_c2+$D211*_c3+'Input spectra'!$Y210))</f>
        <v>0</v>
      </c>
      <c r="DJ211">
        <f>DJ$2*EXP(- DJ$1 * ($B211*_c1+$C211*_c2+$D211*_c3+'Input spectra'!$Y210))</f>
        <v>0</v>
      </c>
      <c r="DK211">
        <f>DK$2*EXP(- DK$1 * ($B211*_c1+$C211*_c2+$D211*_c3+'Input spectra'!$Y210))</f>
        <v>0</v>
      </c>
      <c r="DL211">
        <f>DL$2*EXP(- DL$1 * ($B211*_c1+$C211*_c2+$D211*_c3+'Input spectra'!$Y210))</f>
        <v>0</v>
      </c>
      <c r="DM211">
        <f>DM$2*EXP(- DM$1 * ($B211*_c1+$C211*_c2+$D211*_c3+'Input spectra'!$Y210))</f>
        <v>0</v>
      </c>
      <c r="DN211">
        <f>DN$2*EXP(- DN$1 * ($B211*_c1+$C211*_c2+$D211*_c3+'Input spectra'!$Y210))</f>
        <v>0</v>
      </c>
      <c r="DO211">
        <f>DO$2*EXP(- DO$1 * ($B211*_c1+$C211*_c2+$D211*_c3+'Input spectra'!$Y210))</f>
        <v>0</v>
      </c>
      <c r="DP211">
        <f>DP$2*EXP(- DP$1 * ($B211*_c1+$C211*_c2+$D211*_c3+'Input spectra'!$Y210))</f>
        <v>0</v>
      </c>
      <c r="DQ211">
        <f>DQ$2*EXP(- DQ$1 * ($B211*_c1+$C211*_c2+$D211*_c3+'Input spectra'!$Y210))</f>
        <v>0</v>
      </c>
      <c r="DR211">
        <f>DR$2*EXP(- DR$1 * ($B211*_c1+$C211*_c2+$D211*_c3+'Input spectra'!$Y210))</f>
        <v>0</v>
      </c>
      <c r="DS211">
        <f>DS$2*EXP(- DS$1 * ($B211*_c1+$C211*_c2+$D211*_c3+'Input spectra'!$Y210))</f>
        <v>0</v>
      </c>
      <c r="DT211">
        <f>DT$2*EXP(- DT$1 * ($B211*_c1+$C211*_c2+$D211*_c3+'Input spectra'!$Y210))</f>
        <v>0</v>
      </c>
      <c r="DU211">
        <f>DU$2*EXP(- DU$1 * ($B211*_c1+$C211*_c2+$D211*_c3+'Input spectra'!$Y210))</f>
        <v>0</v>
      </c>
      <c r="DV211">
        <f>DV$2*EXP(- DV$1 * ($B211*_c1+$C211*_c2+$D211*_c3+'Input spectra'!$Y210))</f>
        <v>0</v>
      </c>
      <c r="DW211">
        <f>DW$2*EXP(- DW$1 * ($B211*_c1+$C211*_c2+$D211*_c3+'Input spectra'!$Y210))</f>
        <v>0</v>
      </c>
      <c r="DX211">
        <f>DX$2*EXP(- DX$1 * ($B211*_c1+$C211*_c2+$D211*_c3+'Input spectra'!$Y210))</f>
        <v>0</v>
      </c>
      <c r="DY211">
        <f>DY$2*EXP(- DY$1 * ($B211*_c1+$C211*_c2+$D211*_c3+'Input spectra'!$Y210))</f>
        <v>0</v>
      </c>
      <c r="DZ211">
        <f>DZ$2*EXP(- DZ$1 * ($B211*_c1+$C211*_c2+$D211*_c3+'Input spectra'!$Y210))</f>
        <v>0</v>
      </c>
      <c r="EA211">
        <f>EA$2*EXP(- EA$1 * ($B211*_c1+$C211*_c2+$D211*_c3+'Input spectra'!$Y210))</f>
        <v>0</v>
      </c>
      <c r="EB211">
        <f>EB$2*EXP(- EB$1 * ($B211*_c1+$C211*_c2+$D211*_c3+'Input spectra'!$Y210))</f>
        <v>0</v>
      </c>
      <c r="EC211">
        <f>EC$2*EXP(- EC$1 * ($B211*_c1+$C211*_c2+$D211*_c3+'Input spectra'!$Y210))</f>
        <v>0</v>
      </c>
      <c r="ED211">
        <f>ED$2*EXP(- ED$1 * ($B211*_c1+$C211*_c2+$D211*_c3+'Input spectra'!$Y210))</f>
        <v>0</v>
      </c>
      <c r="EE211">
        <f>EE$2*EXP(- EE$1 * ($B211*_c1+$C211*_c2+$D211*_c3+'Input spectra'!$Y210))</f>
        <v>0</v>
      </c>
      <c r="EF211">
        <f>EF$2*EXP(- EF$1 * ($B211*_c1+$C211*_c2+$D211*_c3+'Input spectra'!$Y210))</f>
        <v>0</v>
      </c>
      <c r="EG211">
        <f>EG$2*EXP(- EG$1 * ($B211*_c1+$C211*_c2+$D211*_c3+'Input spectra'!$Y210))</f>
        <v>0</v>
      </c>
      <c r="EH211">
        <f>EH$2*EXP(- EH$1 * ($B211*_c1+$C211*_c2+$D211*_c3+'Input spectra'!$Y210))</f>
        <v>0</v>
      </c>
      <c r="EI211">
        <f>EI$2*EXP(- EI$1 * ($B211*_c1+$C211*_c2+$D211*_c3+'Input spectra'!$Y210))</f>
        <v>0</v>
      </c>
      <c r="EJ211">
        <f>EJ$2*EXP(- EJ$1 * ($B211*_c1+$C211*_c2+$D211*_c3+'Input spectra'!$Y210))</f>
        <v>0</v>
      </c>
      <c r="EK211">
        <f>EK$2*EXP(- EK$1 * ($B211*_c1+$C211*_c2+$D211*_c3+'Input spectra'!$Y210))</f>
        <v>0</v>
      </c>
      <c r="EL211">
        <f>EL$2*EXP(- EL$1 * ($B211*_c1+$C211*_c2+$D211*_c3+'Input spectra'!$Y210))</f>
        <v>0</v>
      </c>
      <c r="EM211">
        <f>EM$2*EXP(- EM$1 * ($B211*_c1+$C211*_c2+$D211*_c3+'Input spectra'!$Y210))</f>
        <v>0</v>
      </c>
      <c r="EN211">
        <f>EN$2*EXP(- EN$1 * ($B211*_c1+$C211*_c2+$D211*_c3+'Input spectra'!$Y210))</f>
        <v>0</v>
      </c>
      <c r="EO211">
        <f>EO$2*EXP(- EO$1 * ($B211*_c1+$C211*_c2+$D211*_c3+'Input spectra'!$Y210))</f>
        <v>0</v>
      </c>
      <c r="EP211">
        <f>EP$2*EXP(- EP$1 * ($B211*_c1+$C211*_c2+$D211*_c3+'Input spectra'!$Y210))</f>
        <v>0</v>
      </c>
      <c r="EQ211">
        <f>EQ$2*EXP(- EQ$1 * ($B211*_c1+$C211*_c2+$D211*_c3+'Input spectra'!$Y210))</f>
        <v>0</v>
      </c>
      <c r="ER211">
        <f>ER$2*EXP(- ER$1 * ($B211*_c1+$C211*_c2+$D211*_c3+'Input spectra'!$Y210))</f>
        <v>0</v>
      </c>
      <c r="ES211">
        <f>ES$2*EXP(- ES$1 * ($B211*_c1+$C211*_c2+$D211*_c3+'Input spectra'!$Y210))</f>
        <v>0</v>
      </c>
      <c r="ET211">
        <f>ET$2*EXP(- ET$1 * ($B211*_c1+$C211*_c2+$D211*_c3+'Input spectra'!$Y210))</f>
        <v>0</v>
      </c>
      <c r="EU211">
        <f>EU$2*EXP(- EU$1 * ($B211*_c1+$C211*_c2+$D211*_c3+'Input spectra'!$Y210))</f>
        <v>0</v>
      </c>
      <c r="EV211">
        <f>EV$2*EXP(- EV$1 * ($B211*_c1+$C211*_c2+$D211*_c3+'Input spectra'!$Y210))</f>
        <v>0</v>
      </c>
      <c r="EW211">
        <f>EW$2*EXP(- EW$1 * ($B211*_c1+$C211*_c2+$D211*_c3+'Input spectra'!$Y210))</f>
        <v>0</v>
      </c>
      <c r="EX211">
        <f>EX$2*EXP(- EX$1 * ($B211*_c1+$C211*_c2+$D211*_c3+'Input spectra'!$Y210))</f>
        <v>0</v>
      </c>
      <c r="EY211">
        <f>EY$2*EXP(- EY$1 * ($B211*_c1+$C211*_c2+$D211*_c3+'Input spectra'!$Y210))</f>
        <v>0</v>
      </c>
      <c r="FA211">
        <f t="shared" si="3"/>
        <v>0.88892134479861007</v>
      </c>
      <c r="FD211">
        <f>(1-EXP(-($B211*_c1+$C211*_c2+$D211*_c3+'Input spectra'!$Y210)*_t))/2</f>
        <v>1.0211871785245352E-2</v>
      </c>
      <c r="FE211">
        <f>LN(1-FD211)/(-($B211*_c1+$C211*_c2+$D211*_c3+'Input spectra'!$Y210))</f>
        <v>0.2487103233673621</v>
      </c>
    </row>
    <row r="212" spans="1:161" x14ac:dyDescent="0.25">
      <c r="A212">
        <v>1325</v>
      </c>
      <c r="B212">
        <f>'Input spectra'!B211</f>
        <v>0</v>
      </c>
      <c r="C212">
        <f>'Input spectra'!D211</f>
        <v>0</v>
      </c>
      <c r="D212">
        <f>'Input spectra'!F211</f>
        <v>0</v>
      </c>
      <c r="E212">
        <f>E$2*EXP(- E$1 * ($B212*_c1+$C212*_c2+$D212*_c3+'Input spectra'!$Y211))</f>
        <v>2.0653927966864227E-2</v>
      </c>
      <c r="F212">
        <f>F$2*EXP(- F$1 * ($B212*_c1+$C212*_c2+$D212*_c3+'Input spectra'!$Y211))</f>
        <v>2.0419177364037505E-2</v>
      </c>
      <c r="G212">
        <f>G$2*EXP(- G$1 * ($B212*_c1+$C212*_c2+$D212*_c3+'Input spectra'!$Y211))</f>
        <v>2.0186008512960544E-2</v>
      </c>
      <c r="H212">
        <f>H$2*EXP(- H$1 * ($B212*_c1+$C212*_c2+$D212*_c3+'Input spectra'!$Y211))</f>
        <v>1.9954412372990771E-2</v>
      </c>
      <c r="I212">
        <f>I$2*EXP(- I$1 * ($B212*_c1+$C212*_c2+$D212*_c3+'Input spectra'!$Y211))</f>
        <v>1.972437995109734E-2</v>
      </c>
      <c r="J212">
        <f>J$2*EXP(- J$1 * ($B212*_c1+$C212*_c2+$D212*_c3+'Input spectra'!$Y211))</f>
        <v>1.9495902301622431E-2</v>
      </c>
      <c r="K212">
        <f>K$2*EXP(- K$1 * ($B212*_c1+$C212*_c2+$D212*_c3+'Input spectra'!$Y211))</f>
        <v>1.9268970526043674E-2</v>
      </c>
      <c r="L212">
        <f>L$2*EXP(- L$1 * ($B212*_c1+$C212*_c2+$D212*_c3+'Input spectra'!$Y211))</f>
        <v>1.9043575772737721E-2</v>
      </c>
      <c r="M212">
        <f>M$2*EXP(- M$1 * ($B212*_c1+$C212*_c2+$D212*_c3+'Input spectra'!$Y211))</f>
        <v>1.881970923674503E-2</v>
      </c>
      <c r="N212">
        <f>N$2*EXP(- N$1 * ($B212*_c1+$C212*_c2+$D212*_c3+'Input spectra'!$Y211))</f>
        <v>1.8597362159535696E-2</v>
      </c>
      <c r="O212">
        <f>O$2*EXP(- O$1 * ($B212*_c1+$C212*_c2+$D212*_c3+'Input spectra'!$Y211))</f>
        <v>1.8376525828776493E-2</v>
      </c>
      <c r="P212">
        <f>P$2*EXP(- P$1 * ($B212*_c1+$C212*_c2+$D212*_c3+'Input spectra'!$Y211))</f>
        <v>1.8157191578098992E-2</v>
      </c>
      <c r="Q212">
        <f>Q$2*EXP(- Q$1 * ($B212*_c1+$C212*_c2+$D212*_c3+'Input spectra'!$Y211))</f>
        <v>1.7939350786868879E-2</v>
      </c>
      <c r="R212">
        <f>R$2*EXP(- R$1 * ($B212*_c1+$C212*_c2+$D212*_c3+'Input spectra'!$Y211))</f>
        <v>1.7722994879956308E-2</v>
      </c>
      <c r="S212">
        <f>S$2*EXP(- S$1 * ($B212*_c1+$C212*_c2+$D212*_c3+'Input spectra'!$Y211))</f>
        <v>1.7508115327507411E-2</v>
      </c>
      <c r="T212">
        <f>T$2*EXP(- T$1 * ($B212*_c1+$C212*_c2+$D212*_c3+'Input spectra'!$Y211))</f>
        <v>1.7294703644716941E-2</v>
      </c>
      <c r="U212">
        <f>U$2*EXP(- U$1 * ($B212*_c1+$C212*_c2+$D212*_c3+'Input spectra'!$Y211))</f>
        <v>1.7082751391601966E-2</v>
      </c>
      <c r="V212">
        <f>V$2*EXP(- V$1 * ($B212*_c1+$C212*_c2+$D212*_c3+'Input spectra'!$Y211))</f>
        <v>1.6872250172776708E-2</v>
      </c>
      <c r="W212">
        <f>W$2*EXP(- W$1 * ($B212*_c1+$C212*_c2+$D212*_c3+'Input spectra'!$Y211))</f>
        <v>1.6663191637228448E-2</v>
      </c>
      <c r="X212">
        <f>X$2*EXP(- X$1 * ($B212*_c1+$C212*_c2+$D212*_c3+'Input spectra'!$Y211))</f>
        <v>1.6455567478094537E-2</v>
      </c>
      <c r="Y212">
        <f>Y$2*EXP(- Y$1 * ($B212*_c1+$C212*_c2+$D212*_c3+'Input spectra'!$Y211))</f>
        <v>1.6249369432440472E-2</v>
      </c>
      <c r="Z212">
        <f>Z$2*EXP(- Z$1 * ($B212*_c1+$C212*_c2+$D212*_c3+'Input spectra'!$Y211))</f>
        <v>1.6044589281039082E-2</v>
      </c>
      <c r="AA212">
        <f>AA$2*EXP(- AA$1 * ($B212*_c1+$C212*_c2+$D212*_c3+'Input spectra'!$Y211))</f>
        <v>1.5841218848150748E-2</v>
      </c>
      <c r="AB212">
        <f>AB$2*EXP(- AB$1 * ($B212*_c1+$C212*_c2+$D212*_c3+'Input spectra'!$Y211))</f>
        <v>1.5639250001304724E-2</v>
      </c>
      <c r="AC212">
        <f>AC$2*EXP(- AC$1 * ($B212*_c1+$C212*_c2+$D212*_c3+'Input spectra'!$Y211))</f>
        <v>1.5438674651081499E-2</v>
      </c>
      <c r="AD212">
        <f>AD$2*EXP(- AD$1 * ($B212*_c1+$C212*_c2+$D212*_c3+'Input spectra'!$Y211))</f>
        <v>1.5239484750896244E-2</v>
      </c>
      <c r="AE212">
        <f>AE$2*EXP(- AE$1 * ($B212*_c1+$C212*_c2+$D212*_c3+'Input spectra'!$Y211))</f>
        <v>1.5041672296783262E-2</v>
      </c>
      <c r="AF212">
        <f>AF$2*EXP(- AF$1 * ($B212*_c1+$C212*_c2+$D212*_c3+'Input spectra'!$Y211))</f>
        <v>1.4845229327181558E-2</v>
      </c>
      <c r="AG212">
        <f>AG$2*EXP(- AG$1 * ($B212*_c1+$C212*_c2+$D212*_c3+'Input spectra'!$Y211))</f>
        <v>1.4650147922721396E-2</v>
      </c>
      <c r="AH212">
        <f>AH$2*EXP(- AH$1 * ($B212*_c1+$C212*_c2+$D212*_c3+'Input spectra'!$Y211))</f>
        <v>1.4456420206011896E-2</v>
      </c>
      <c r="AI212">
        <f>AI$2*EXP(- AI$1 * ($B212*_c1+$C212*_c2+$D212*_c3+'Input spectra'!$Y211))</f>
        <v>1.4264038341429712E-2</v>
      </c>
      <c r="AJ212">
        <f>AJ$2*EXP(- AJ$1 * ($B212*_c1+$C212*_c2+$D212*_c3+'Input spectra'!$Y211))</f>
        <v>1.4072994534908685E-2</v>
      </c>
      <c r="AK212">
        <f>AK$2*EXP(- AK$1 * ($B212*_c1+$C212*_c2+$D212*_c3+'Input spectra'!$Y211))</f>
        <v>1.3883281033730547E-2</v>
      </c>
      <c r="AL212">
        <f>AL$2*EXP(- AL$1 * ($B212*_c1+$C212*_c2+$D212*_c3+'Input spectra'!$Y211))</f>
        <v>1.3694890126316634E-2</v>
      </c>
      <c r="AM212">
        <f>AM$2*EXP(- AM$1 * ($B212*_c1+$C212*_c2+$D212*_c3+'Input spectra'!$Y211))</f>
        <v>1.3507814142020624E-2</v>
      </c>
      <c r="AN212">
        <f>AN$2*EXP(- AN$1 * ($B212*_c1+$C212*_c2+$D212*_c3+'Input spectra'!$Y211))</f>
        <v>1.3322045450922282E-2</v>
      </c>
      <c r="AO212">
        <f>AO$2*EXP(- AO$1 * ($B212*_c1+$C212*_c2+$D212*_c3+'Input spectra'!$Y211))</f>
        <v>1.3137576463622177E-2</v>
      </c>
      <c r="AP212">
        <f>AP$2*EXP(- AP$1 * ($B212*_c1+$C212*_c2+$D212*_c3+'Input spectra'!$Y211))</f>
        <v>1.2954399631037462E-2</v>
      </c>
      <c r="AQ212">
        <f>AQ$2*EXP(- AQ$1 * ($B212*_c1+$C212*_c2+$D212*_c3+'Input spectra'!$Y211))</f>
        <v>1.2772507444198592E-2</v>
      </c>
      <c r="AR212">
        <f>AR$2*EXP(- AR$1 * ($B212*_c1+$C212*_c2+$D212*_c3+'Input spectra'!$Y211))</f>
        <v>1.2591892434047045E-2</v>
      </c>
      <c r="AS212">
        <f>AS$2*EXP(- AS$1 * ($B212*_c1+$C212*_c2+$D212*_c3+'Input spectra'!$Y211))</f>
        <v>1.2412547171234061E-2</v>
      </c>
      <c r="AT212">
        <f>AT$2*EXP(- AT$1 * ($B212*_c1+$C212*_c2+$D212*_c3+'Input spectra'!$Y211))</f>
        <v>1.2234464265920316E-2</v>
      </c>
      <c r="AU212">
        <f>AU$2*EXP(- AU$1 * ($B212*_c1+$C212*_c2+$D212*_c3+'Input spectra'!$Y211))</f>
        <v>1.2057636367576592E-2</v>
      </c>
      <c r="AV212">
        <f>AV$2*EXP(- AV$1 * ($B212*_c1+$C212*_c2+$D212*_c3+'Input spectra'!$Y211))</f>
        <v>1.1882056164785444E-2</v>
      </c>
      <c r="AW212">
        <f>AW$2*EXP(- AW$1 * ($B212*_c1+$C212*_c2+$D212*_c3+'Input spectra'!$Y211))</f>
        <v>1.1707716385043768E-2</v>
      </c>
      <c r="AX212">
        <f>AX$2*EXP(- AX$1 * ($B212*_c1+$C212*_c2+$D212*_c3+'Input spectra'!$Y211))</f>
        <v>1.1534609794566405E-2</v>
      </c>
      <c r="AY212">
        <f>AY$2*EXP(- AY$1 * ($B212*_c1+$C212*_c2+$D212*_c3+'Input spectra'!$Y211))</f>
        <v>1.0257097341897919E-2</v>
      </c>
      <c r="AZ212">
        <f>AZ$2*EXP(- AZ$1 * ($B212*_c1+$C212*_c2+$D212*_c3+'Input spectra'!$Y211))</f>
        <v>8.7675092651597376E-3</v>
      </c>
      <c r="BA212">
        <f>BA$2*EXP(- BA$1 * ($B212*_c1+$C212*_c2+$D212*_c3+'Input spectra'!$Y211))</f>
        <v>7.8951983475398536E-3</v>
      </c>
      <c r="BB212">
        <f>BB$2*EXP(- BB$1 * ($B212*_c1+$C212*_c2+$D212*_c3+'Input spectra'!$Y211))</f>
        <v>7.2347186072123752E-3</v>
      </c>
      <c r="BC212">
        <f>BC$2*EXP(- BC$1 * ($B212*_c1+$C212*_c2+$D212*_c3+'Input spectra'!$Y211))</f>
        <v>6.6951648730209307E-3</v>
      </c>
      <c r="BD212">
        <f>BD$2*EXP(- BD$1 * ($B212*_c1+$C212*_c2+$D212*_c3+'Input spectra'!$Y211))</f>
        <v>6.2371528592089671E-3</v>
      </c>
      <c r="BE212">
        <f>BE$2*EXP(- BE$1 * ($B212*_c1+$C212*_c2+$D212*_c3+'Input spectra'!$Y211))</f>
        <v>5.8391126641095231E-3</v>
      </c>
      <c r="BF212">
        <f>BF$2*EXP(- BF$1 * ($B212*_c1+$C212*_c2+$D212*_c3+'Input spectra'!$Y211))</f>
        <v>5.487603640744132E-3</v>
      </c>
      <c r="BG212">
        <f>BG$2*EXP(- BG$1 * ($B212*_c1+$C212*_c2+$D212*_c3+'Input spectra'!$Y211))</f>
        <v>5.1735290858091554E-3</v>
      </c>
      <c r="BH212">
        <f>BH$2*EXP(- BH$1 * ($B212*_c1+$C212*_c2+$D212*_c3+'Input spectra'!$Y211))</f>
        <v>4.8903676195569679E-3</v>
      </c>
      <c r="BI212">
        <f>BI$2*EXP(- BI$1 * ($B212*_c1+$C212*_c2+$D212*_c3+'Input spectra'!$Y211))</f>
        <v>4.6332419976498757E-3</v>
      </c>
      <c r="BJ212">
        <f>BJ$2*EXP(- BJ$1 * ($B212*_c1+$C212*_c2+$D212*_c3+'Input spectra'!$Y211))</f>
        <v>4.3983846112465273E-3</v>
      </c>
      <c r="BK212">
        <f>BK$2*EXP(- BK$1 * ($B212*_c1+$C212*_c2+$D212*_c3+'Input spectra'!$Y211))</f>
        <v>4.1828098612631077E-3</v>
      </c>
      <c r="BL212">
        <f>BL$2*EXP(- BL$1 * ($B212*_c1+$C212*_c2+$D212*_c3+'Input spectra'!$Y211))</f>
        <v>3.9841026737886575E-3</v>
      </c>
      <c r="BM212">
        <f>BM$2*EXP(- BM$1 * ($B212*_c1+$C212*_c2+$D212*_c3+'Input spectra'!$Y211))</f>
        <v>3.8002761495036668E-3</v>
      </c>
      <c r="BN212">
        <f>BN$2*EXP(- BN$1 * ($B212*_c1+$C212*_c2+$D212*_c3+'Input spectra'!$Y211))</f>
        <v>3.6296723766568815E-3</v>
      </c>
      <c r="BO212">
        <f>BO$2*EXP(- BO$1 * ($B212*_c1+$C212*_c2+$D212*_c3+'Input spectra'!$Y211))</f>
        <v>3.4708912837842503E-3</v>
      </c>
      <c r="BP212">
        <f>BP$2*EXP(- BP$1 * ($B212*_c1+$C212*_c2+$D212*_c3+'Input spectra'!$Y211))</f>
        <v>3.3227383287422379E-3</v>
      </c>
      <c r="BQ212">
        <f>BQ$2*EXP(- BQ$1 * ($B212*_c1+$C212*_c2+$D212*_c3+'Input spectra'!$Y211))</f>
        <v>3.1841852102579738E-3</v>
      </c>
      <c r="BR212">
        <f>BR$2*EXP(- BR$1 * ($B212*_c1+$C212*_c2+$D212*_c3+'Input spectra'!$Y211))</f>
        <v>3.0543398094901313E-3</v>
      </c>
      <c r="BS212">
        <f>BS$2*EXP(- BS$1 * ($B212*_c1+$C212*_c2+$D212*_c3+'Input spectra'!$Y211))</f>
        <v>2.932422817509106E-3</v>
      </c>
      <c r="BT212">
        <f>BT$2*EXP(- BT$1 * ($B212*_c1+$C212*_c2+$D212*_c3+'Input spectra'!$Y211))</f>
        <v>2.8177492996595854E-3</v>
      </c>
      <c r="BU212">
        <f>BU$2*EXP(- BU$1 * ($B212*_c1+$C212*_c2+$D212*_c3+'Input spectra'!$Y211))</f>
        <v>2.709713967948587E-3</v>
      </c>
      <c r="BV212">
        <f>BV$2*EXP(- BV$1 * ($B212*_c1+$C212*_c2+$D212*_c3+'Input spectra'!$Y211))</f>
        <v>2.6077792811906629E-3</v>
      </c>
      <c r="BW212">
        <f>BW$2*EXP(- BW$1 * ($B212*_c1+$C212*_c2+$D212*_c3+'Input spectra'!$Y211))</f>
        <v>2.5114657312971817E-3</v>
      </c>
      <c r="BX212">
        <f>BX$2*EXP(- BX$1 * ($B212*_c1+$C212*_c2+$D212*_c3+'Input spectra'!$Y211))</f>
        <v>2.420343840664588E-3</v>
      </c>
      <c r="BY212">
        <f>BY$2*EXP(- BY$1 * ($B212*_c1+$C212*_c2+$D212*_c3+'Input spectra'!$Y211))</f>
        <v>2.3340275139137451E-3</v>
      </c>
      <c r="BZ212">
        <f>BZ$2*EXP(- BZ$1 * ($B212*_c1+$C212*_c2+$D212*_c3+'Input spectra'!$Y211))</f>
        <v>2.2521684725871609E-3</v>
      </c>
      <c r="CA212">
        <f>CA$2*EXP(- CA$1 * ($B212*_c1+$C212*_c2+$D212*_c3+'Input spectra'!$Y211))</f>
        <v>2.1744515638924908E-3</v>
      </c>
      <c r="CB212">
        <f>CB$2*EXP(- CB$1 * ($B212*_c1+$C212*_c2+$D212*_c3+'Input spectra'!$Y211))</f>
        <v>2.100590780927458E-3</v>
      </c>
      <c r="CC212">
        <f>CC$2*EXP(- CC$1 * ($B212*_c1+$C212*_c2+$D212*_c3+'Input spectra'!$Y211))</f>
        <v>2.0303258666204919E-3</v>
      </c>
      <c r="CD212">
        <f>CD$2*EXP(- CD$1 * ($B212*_c1+$C212*_c2+$D212*_c3+'Input spectra'!$Y211))</f>
        <v>1.9634194000447314E-3</v>
      </c>
      <c r="CE212">
        <f>CE$2*EXP(- CE$1 * ($B212*_c1+$C212*_c2+$D212*_c3+'Input spectra'!$Y211))</f>
        <v>1.8996542840357899E-3</v>
      </c>
      <c r="CF212">
        <f>CF$2*EXP(- CF$1 * ($B212*_c1+$C212*_c2+$D212*_c3+'Input spectra'!$Y211))</f>
        <v>1.8388315687479125E-3</v>
      </c>
      <c r="CG212">
        <f>CG$2*EXP(- CG$1 * ($B212*_c1+$C212*_c2+$D212*_c3+'Input spectra'!$Y211))</f>
        <v>1.7807685580576839E-3</v>
      </c>
      <c r="CH212">
        <f>CH$2*EXP(- CH$1 * ($B212*_c1+$C212*_c2+$D212*_c3+'Input spectra'!$Y211))</f>
        <v>1.7252971553986119E-3</v>
      </c>
      <c r="CI212">
        <f>CI$2*EXP(- CI$1 * ($B212*_c1+$C212*_c2+$D212*_c3+'Input spectra'!$Y211))</f>
        <v>1.6722624132942776E-3</v>
      </c>
      <c r="CJ212">
        <f>CJ$2*EXP(- CJ$1 * ($B212*_c1+$C212*_c2+$D212*_c3+'Input spectra'!$Y211))</f>
        <v>1.6215212570060836E-3</v>
      </c>
      <c r="CK212">
        <f>CK$2*EXP(- CK$1 * ($B212*_c1+$C212*_c2+$D212*_c3+'Input spectra'!$Y211))</f>
        <v>1.5729413576648515E-3</v>
      </c>
      <c r="CL212">
        <f>CL$2*EXP(- CL$1 * ($B212*_c1+$C212*_c2+$D212*_c3+'Input spectra'!$Y211))</f>
        <v>1.5264001342714557E-3</v>
      </c>
      <c r="CM212">
        <f>CM$2*EXP(- CM$1 * ($B212*_c1+$C212*_c2+$D212*_c3+'Input spectra'!$Y211))</f>
        <v>1.4817838672275387E-3</v>
      </c>
      <c r="CN212">
        <f>CN$2*EXP(- CN$1 * ($B212*_c1+$C212*_c2+$D212*_c3+'Input spectra'!$Y211))</f>
        <v>1.4389869087446641E-3</v>
      </c>
      <c r="CO212">
        <f>CO$2*EXP(- CO$1 * ($B212*_c1+$C212*_c2+$D212*_c3+'Input spectra'!$Y211))</f>
        <v>1.3979109776966715E-3</v>
      </c>
      <c r="CP212">
        <f>CP$2*EXP(- CP$1 * ($B212*_c1+$C212*_c2+$D212*_c3+'Input spectra'!$Y211))</f>
        <v>1.3584645283172933E-3</v>
      </c>
      <c r="CQ212">
        <f>CQ$2*EXP(- CQ$1 * ($B212*_c1+$C212*_c2+$D212*_c3+'Input spectra'!$Y211))</f>
        <v>1.3205621836754387E-3</v>
      </c>
      <c r="CR212">
        <f>CR$2*EXP(- CR$1 * ($B212*_c1+$C212*_c2+$D212*_c3+'Input spectra'!$Y211))</f>
        <v>1.2841242261410948E-3</v>
      </c>
      <c r="CS212">
        <f>CS$2*EXP(- CS$1 * ($B212*_c1+$C212*_c2+$D212*_c3+'Input spectra'!$Y211))</f>
        <v>8.2702730779591217E-4</v>
      </c>
      <c r="CT212">
        <f>CT$2*EXP(- CT$1 * ($B212*_c1+$C212*_c2+$D212*_c3+'Input spectra'!$Y211))</f>
        <v>5.3733660711308866E-4</v>
      </c>
      <c r="CU212">
        <f>CU$2*EXP(- CU$1 * ($B212*_c1+$C212*_c2+$D212*_c3+'Input spectra'!$Y211))</f>
        <v>3.7224368633357523E-4</v>
      </c>
      <c r="CV212">
        <f>CV$2*EXP(- CV$1 * ($B212*_c1+$C212*_c2+$D212*_c3+'Input spectra'!$Y211))</f>
        <v>2.5903633856318289E-4</v>
      </c>
      <c r="CW212">
        <f>CW$2*EXP(- CW$1 * ($B212*_c1+$C212*_c2+$D212*_c3+'Input spectra'!$Y211))</f>
        <v>1.7692755333412836E-4</v>
      </c>
      <c r="CX212">
        <f>CX$2*EXP(- CX$1 * ($B212*_c1+$C212*_c2+$D212*_c3+'Input spectra'!$Y211))</f>
        <v>1.1634006554249395E-4</v>
      </c>
      <c r="CY212">
        <f>CY$2*EXP(- CY$1 * ($B212*_c1+$C212*_c2+$D212*_c3+'Input spectra'!$Y211))</f>
        <v>7.1870557184584849E-5</v>
      </c>
      <c r="CZ212">
        <f>CZ$2*EXP(- CZ$1 * ($B212*_c1+$C212*_c2+$D212*_c3+'Input spectra'!$Y211))</f>
        <v>4.0090238800354949E-5</v>
      </c>
      <c r="DA212">
        <f>DA$2*EXP(- DA$1 * ($B212*_c1+$C212*_c2+$D212*_c3+'Input spectra'!$Y211))</f>
        <v>1.8647392869386782E-5</v>
      </c>
      <c r="DB212">
        <f>DB$2*EXP(- DB$1 * ($B212*_c1+$C212*_c2+$D212*_c3+'Input spectra'!$Y211))</f>
        <v>5.8370967192076324E-6</v>
      </c>
      <c r="DC212">
        <f>DC$2*EXP(- DC$1 * ($B212*_c1+$C212*_c2+$D212*_c3+'Input spectra'!$Y211))</f>
        <v>3.7089657141602788E-7</v>
      </c>
      <c r="DD212">
        <f>DD$2*EXP(- DD$1 * ($B212*_c1+$C212*_c2+$D212*_c3+'Input spectra'!$Y211))</f>
        <v>0</v>
      </c>
      <c r="DE212">
        <f>DE$2*EXP(- DE$1 * ($B212*_c1+$C212*_c2+$D212*_c3+'Input spectra'!$Y211))</f>
        <v>0</v>
      </c>
      <c r="DF212">
        <f>DF$2*EXP(- DF$1 * ($B212*_c1+$C212*_c2+$D212*_c3+'Input spectra'!$Y211))</f>
        <v>0</v>
      </c>
      <c r="DG212">
        <f>DG$2*EXP(- DG$1 * ($B212*_c1+$C212*_c2+$D212*_c3+'Input spectra'!$Y211))</f>
        <v>0</v>
      </c>
      <c r="DH212">
        <f>DH$2*EXP(- DH$1 * ($B212*_c1+$C212*_c2+$D212*_c3+'Input spectra'!$Y211))</f>
        <v>0</v>
      </c>
      <c r="DI212">
        <f>DI$2*EXP(- DI$1 * ($B212*_c1+$C212*_c2+$D212*_c3+'Input spectra'!$Y211))</f>
        <v>0</v>
      </c>
      <c r="DJ212">
        <f>DJ$2*EXP(- DJ$1 * ($B212*_c1+$C212*_c2+$D212*_c3+'Input spectra'!$Y211))</f>
        <v>0</v>
      </c>
      <c r="DK212">
        <f>DK$2*EXP(- DK$1 * ($B212*_c1+$C212*_c2+$D212*_c3+'Input spectra'!$Y211))</f>
        <v>0</v>
      </c>
      <c r="DL212">
        <f>DL$2*EXP(- DL$1 * ($B212*_c1+$C212*_c2+$D212*_c3+'Input spectra'!$Y211))</f>
        <v>0</v>
      </c>
      <c r="DM212">
        <f>DM$2*EXP(- DM$1 * ($B212*_c1+$C212*_c2+$D212*_c3+'Input spectra'!$Y211))</f>
        <v>0</v>
      </c>
      <c r="DN212">
        <f>DN$2*EXP(- DN$1 * ($B212*_c1+$C212*_c2+$D212*_c3+'Input spectra'!$Y211))</f>
        <v>0</v>
      </c>
      <c r="DO212">
        <f>DO$2*EXP(- DO$1 * ($B212*_c1+$C212*_c2+$D212*_c3+'Input spectra'!$Y211))</f>
        <v>0</v>
      </c>
      <c r="DP212">
        <f>DP$2*EXP(- DP$1 * ($B212*_c1+$C212*_c2+$D212*_c3+'Input spectra'!$Y211))</f>
        <v>0</v>
      </c>
      <c r="DQ212">
        <f>DQ$2*EXP(- DQ$1 * ($B212*_c1+$C212*_c2+$D212*_c3+'Input spectra'!$Y211))</f>
        <v>0</v>
      </c>
      <c r="DR212">
        <f>DR$2*EXP(- DR$1 * ($B212*_c1+$C212*_c2+$D212*_c3+'Input spectra'!$Y211))</f>
        <v>0</v>
      </c>
      <c r="DS212">
        <f>DS$2*EXP(- DS$1 * ($B212*_c1+$C212*_c2+$D212*_c3+'Input spectra'!$Y211))</f>
        <v>0</v>
      </c>
      <c r="DT212">
        <f>DT$2*EXP(- DT$1 * ($B212*_c1+$C212*_c2+$D212*_c3+'Input spectra'!$Y211))</f>
        <v>0</v>
      </c>
      <c r="DU212">
        <f>DU$2*EXP(- DU$1 * ($B212*_c1+$C212*_c2+$D212*_c3+'Input spectra'!$Y211))</f>
        <v>0</v>
      </c>
      <c r="DV212">
        <f>DV$2*EXP(- DV$1 * ($B212*_c1+$C212*_c2+$D212*_c3+'Input spectra'!$Y211))</f>
        <v>0</v>
      </c>
      <c r="DW212">
        <f>DW$2*EXP(- DW$1 * ($B212*_c1+$C212*_c2+$D212*_c3+'Input spectra'!$Y211))</f>
        <v>0</v>
      </c>
      <c r="DX212">
        <f>DX$2*EXP(- DX$1 * ($B212*_c1+$C212*_c2+$D212*_c3+'Input spectra'!$Y211))</f>
        <v>0</v>
      </c>
      <c r="DY212">
        <f>DY$2*EXP(- DY$1 * ($B212*_c1+$C212*_c2+$D212*_c3+'Input spectra'!$Y211))</f>
        <v>0</v>
      </c>
      <c r="DZ212">
        <f>DZ$2*EXP(- DZ$1 * ($B212*_c1+$C212*_c2+$D212*_c3+'Input spectra'!$Y211))</f>
        <v>0</v>
      </c>
      <c r="EA212">
        <f>EA$2*EXP(- EA$1 * ($B212*_c1+$C212*_c2+$D212*_c3+'Input spectra'!$Y211))</f>
        <v>0</v>
      </c>
      <c r="EB212">
        <f>EB$2*EXP(- EB$1 * ($B212*_c1+$C212*_c2+$D212*_c3+'Input spectra'!$Y211))</f>
        <v>0</v>
      </c>
      <c r="EC212">
        <f>EC$2*EXP(- EC$1 * ($B212*_c1+$C212*_c2+$D212*_c3+'Input spectra'!$Y211))</f>
        <v>0</v>
      </c>
      <c r="ED212">
        <f>ED$2*EXP(- ED$1 * ($B212*_c1+$C212*_c2+$D212*_c3+'Input spectra'!$Y211))</f>
        <v>0</v>
      </c>
      <c r="EE212">
        <f>EE$2*EXP(- EE$1 * ($B212*_c1+$C212*_c2+$D212*_c3+'Input spectra'!$Y211))</f>
        <v>0</v>
      </c>
      <c r="EF212">
        <f>EF$2*EXP(- EF$1 * ($B212*_c1+$C212*_c2+$D212*_c3+'Input spectra'!$Y211))</f>
        <v>0</v>
      </c>
      <c r="EG212">
        <f>EG$2*EXP(- EG$1 * ($B212*_c1+$C212*_c2+$D212*_c3+'Input spectra'!$Y211))</f>
        <v>0</v>
      </c>
      <c r="EH212">
        <f>EH$2*EXP(- EH$1 * ($B212*_c1+$C212*_c2+$D212*_c3+'Input spectra'!$Y211))</f>
        <v>0</v>
      </c>
      <c r="EI212">
        <f>EI$2*EXP(- EI$1 * ($B212*_c1+$C212*_c2+$D212*_c3+'Input spectra'!$Y211))</f>
        <v>0</v>
      </c>
      <c r="EJ212">
        <f>EJ$2*EXP(- EJ$1 * ($B212*_c1+$C212*_c2+$D212*_c3+'Input spectra'!$Y211))</f>
        <v>0</v>
      </c>
      <c r="EK212">
        <f>EK$2*EXP(- EK$1 * ($B212*_c1+$C212*_c2+$D212*_c3+'Input spectra'!$Y211))</f>
        <v>0</v>
      </c>
      <c r="EL212">
        <f>EL$2*EXP(- EL$1 * ($B212*_c1+$C212*_c2+$D212*_c3+'Input spectra'!$Y211))</f>
        <v>0</v>
      </c>
      <c r="EM212">
        <f>EM$2*EXP(- EM$1 * ($B212*_c1+$C212*_c2+$D212*_c3+'Input spectra'!$Y211))</f>
        <v>0</v>
      </c>
      <c r="EN212">
        <f>EN$2*EXP(- EN$1 * ($B212*_c1+$C212*_c2+$D212*_c3+'Input spectra'!$Y211))</f>
        <v>0</v>
      </c>
      <c r="EO212">
        <f>EO$2*EXP(- EO$1 * ($B212*_c1+$C212*_c2+$D212*_c3+'Input spectra'!$Y211))</f>
        <v>0</v>
      </c>
      <c r="EP212">
        <f>EP$2*EXP(- EP$1 * ($B212*_c1+$C212*_c2+$D212*_c3+'Input spectra'!$Y211))</f>
        <v>0</v>
      </c>
      <c r="EQ212">
        <f>EQ$2*EXP(- EQ$1 * ($B212*_c1+$C212*_c2+$D212*_c3+'Input spectra'!$Y211))</f>
        <v>0</v>
      </c>
      <c r="ER212">
        <f>ER$2*EXP(- ER$1 * ($B212*_c1+$C212*_c2+$D212*_c3+'Input spectra'!$Y211))</f>
        <v>0</v>
      </c>
      <c r="ES212">
        <f>ES$2*EXP(- ES$1 * ($B212*_c1+$C212*_c2+$D212*_c3+'Input spectra'!$Y211))</f>
        <v>0</v>
      </c>
      <c r="ET212">
        <f>ET$2*EXP(- ET$1 * ($B212*_c1+$C212*_c2+$D212*_c3+'Input spectra'!$Y211))</f>
        <v>0</v>
      </c>
      <c r="EU212">
        <f>EU$2*EXP(- EU$1 * ($B212*_c1+$C212*_c2+$D212*_c3+'Input spectra'!$Y211))</f>
        <v>0</v>
      </c>
      <c r="EV212">
        <f>EV$2*EXP(- EV$1 * ($B212*_c1+$C212*_c2+$D212*_c3+'Input spectra'!$Y211))</f>
        <v>0</v>
      </c>
      <c r="EW212">
        <f>EW$2*EXP(- EW$1 * ($B212*_c1+$C212*_c2+$D212*_c3+'Input spectra'!$Y211))</f>
        <v>0</v>
      </c>
      <c r="EX212">
        <f>EX$2*EXP(- EX$1 * ($B212*_c1+$C212*_c2+$D212*_c3+'Input spectra'!$Y211))</f>
        <v>0</v>
      </c>
      <c r="EY212">
        <f>EY$2*EXP(- EY$1 * ($B212*_c1+$C212*_c2+$D212*_c3+'Input spectra'!$Y211))</f>
        <v>0</v>
      </c>
      <c r="FA212">
        <f t="shared" si="3"/>
        <v>0.88905038766323896</v>
      </c>
      <c r="FD212">
        <f>(1-EXP(-($B212*_c1+$C212*_c2+$D212*_c3+'Input spectra'!$Y211)*_t))/2</f>
        <v>1.0199010431763633E-2</v>
      </c>
      <c r="FE212">
        <f>LN(1-FD212)/(-($B212*_c1+$C212*_c2+$D212*_c3+'Input spectra'!$Y211))</f>
        <v>0.24871196444697355</v>
      </c>
    </row>
    <row r="213" spans="1:161" x14ac:dyDescent="0.25">
      <c r="A213">
        <v>1330</v>
      </c>
      <c r="B213">
        <f>'Input spectra'!B212</f>
        <v>0</v>
      </c>
      <c r="C213">
        <f>'Input spectra'!D212</f>
        <v>0</v>
      </c>
      <c r="D213">
        <f>'Input spectra'!F212</f>
        <v>0</v>
      </c>
      <c r="E213">
        <f>E$2*EXP(- E$1 * ($B213*_c1+$C213*_c2+$D213*_c3+'Input spectra'!$Y212))</f>
        <v>2.0653927966864227E-2</v>
      </c>
      <c r="F213">
        <f>F$2*EXP(- F$1 * ($B213*_c1+$C213*_c2+$D213*_c3+'Input spectra'!$Y212))</f>
        <v>2.0419284600405378E-2</v>
      </c>
      <c r="G213">
        <f>G$2*EXP(- G$1 * ($B213*_c1+$C213*_c2+$D213*_c3+'Input spectra'!$Y212))</f>
        <v>2.0186220537165084E-2</v>
      </c>
      <c r="H213">
        <f>H$2*EXP(- H$1 * ($B213*_c1+$C213*_c2+$D213*_c3+'Input spectra'!$Y212))</f>
        <v>1.9954726761260051E-2</v>
      </c>
      <c r="I213">
        <f>I$2*EXP(- I$1 * ($B213*_c1+$C213*_c2+$D213*_c3+'Input spectra'!$Y212))</f>
        <v>1.9724794304230065E-2</v>
      </c>
      <c r="J213">
        <f>J$2*EXP(- J$1 * ($B213*_c1+$C213*_c2+$D213*_c3+'Input spectra'!$Y212))</f>
        <v>1.9496414244800517E-2</v>
      </c>
      <c r="K213">
        <f>K$2*EXP(- K$1 * ($B213*_c1+$C213*_c2+$D213*_c3+'Input spectra'!$Y212))</f>
        <v>1.9269577708646062E-2</v>
      </c>
      <c r="L213">
        <f>L$2*EXP(- L$1 * ($B213*_c1+$C213*_c2+$D213*_c3+'Input spectra'!$Y212))</f>
        <v>1.9044275868155436E-2</v>
      </c>
      <c r="M213">
        <f>M$2*EXP(- M$1 * ($B213*_c1+$C213*_c2+$D213*_c3+'Input spectra'!$Y212))</f>
        <v>1.8820499942197422E-2</v>
      </c>
      <c r="N213">
        <f>N$2*EXP(- N$1 * ($B213*_c1+$C213*_c2+$D213*_c3+'Input spectra'!$Y212))</f>
        <v>1.8598241195887932E-2</v>
      </c>
      <c r="O213">
        <f>O$2*EXP(- O$1 * ($B213*_c1+$C213*_c2+$D213*_c3+'Input spectra'!$Y212))</f>
        <v>1.8377490940358232E-2</v>
      </c>
      <c r="P213">
        <f>P$2*EXP(- P$1 * ($B213*_c1+$C213*_c2+$D213*_c3+'Input spectra'!$Y212))</f>
        <v>1.8158240532524267E-2</v>
      </c>
      <c r="Q213">
        <f>Q$2*EXP(- Q$1 * ($B213*_c1+$C213*_c2+$D213*_c3+'Input spectra'!$Y212))</f>
        <v>1.7940481374857153E-2</v>
      </c>
      <c r="R213">
        <f>R$2*EXP(- R$1 * ($B213*_c1+$C213*_c2+$D213*_c3+'Input spectra'!$Y212))</f>
        <v>1.7724204915154734E-2</v>
      </c>
      <c r="S213">
        <f>S$2*EXP(- S$1 * ($B213*_c1+$C213*_c2+$D213*_c3+'Input spectra'!$Y212))</f>
        <v>1.7509402646314256E-2</v>
      </c>
      <c r="T213">
        <f>T$2*EXP(- T$1 * ($B213*_c1+$C213*_c2+$D213*_c3+'Input spectra'!$Y212))</f>
        <v>1.7296066106106178E-2</v>
      </c>
      <c r="U213">
        <f>U$2*EXP(- U$1 * ($B213*_c1+$C213*_c2+$D213*_c3+'Input spectra'!$Y212))</f>
        <v>1.7084186876949039E-2</v>
      </c>
      <c r="V213">
        <f>V$2*EXP(- V$1 * ($B213*_c1+$C213*_c2+$D213*_c3+'Input spectra'!$Y212))</f>
        <v>1.6873756585685424E-2</v>
      </c>
      <c r="W213">
        <f>W$2*EXP(- W$1 * ($B213*_c1+$C213*_c2+$D213*_c3+'Input spectra'!$Y212))</f>
        <v>1.6664766903359055E-2</v>
      </c>
      <c r="X213">
        <f>X$2*EXP(- X$1 * ($B213*_c1+$C213*_c2+$D213*_c3+'Input spectra'!$Y212))</f>
        <v>1.6457209544992916E-2</v>
      </c>
      <c r="Y213">
        <f>Y$2*EXP(- Y$1 * ($B213*_c1+$C213*_c2+$D213*_c3+'Input spectra'!$Y212))</f>
        <v>1.6251076269368472E-2</v>
      </c>
      <c r="Z213">
        <f>Z$2*EXP(- Z$1 * ($B213*_c1+$C213*_c2+$D213*_c3+'Input spectra'!$Y212))</f>
        <v>1.6046358878805976E-2</v>
      </c>
      <c r="AA213">
        <f>AA$2*EXP(- AA$1 * ($B213*_c1+$C213*_c2+$D213*_c3+'Input spectra'!$Y212))</f>
        <v>1.5843049218945821E-2</v>
      </c>
      <c r="AB213">
        <f>AB$2*EXP(- AB$1 * ($B213*_c1+$C213*_c2+$D213*_c3+'Input spectra'!$Y212))</f>
        <v>1.5641139178530956E-2</v>
      </c>
      <c r="AC213">
        <f>AC$2*EXP(- AC$1 * ($B213*_c1+$C213*_c2+$D213*_c3+'Input spectra'!$Y212))</f>
        <v>1.5440620689190379E-2</v>
      </c>
      <c r="AD213">
        <f>AD$2*EXP(- AD$1 * ($B213*_c1+$C213*_c2+$D213*_c3+'Input spectra'!$Y212))</f>
        <v>1.5241485725223653E-2</v>
      </c>
      <c r="AE213">
        <f>AE$2*EXP(- AE$1 * ($B213*_c1+$C213*_c2+$D213*_c3+'Input spectra'!$Y212))</f>
        <v>1.5043726303386486E-2</v>
      </c>
      <c r="AF213">
        <f>AF$2*EXP(- AF$1 * ($B213*_c1+$C213*_c2+$D213*_c3+'Input spectra'!$Y212))</f>
        <v>1.4847334482677357E-2</v>
      </c>
      <c r="AG213">
        <f>AG$2*EXP(- AG$1 * ($B213*_c1+$C213*_c2+$D213*_c3+'Input spectra'!$Y212))</f>
        <v>1.4652302364125161E-2</v>
      </c>
      <c r="AH213">
        <f>AH$2*EXP(- AH$1 * ($B213*_c1+$C213*_c2+$D213*_c3+'Input spectra'!$Y212))</f>
        <v>1.4458622090577893E-2</v>
      </c>
      <c r="AI213">
        <f>AI$2*EXP(- AI$1 * ($B213*_c1+$C213*_c2+$D213*_c3+'Input spectra'!$Y212))</f>
        <v>1.4266285846492376E-2</v>
      </c>
      <c r="AJ213">
        <f>AJ$2*EXP(- AJ$1 * ($B213*_c1+$C213*_c2+$D213*_c3+'Input spectra'!$Y212))</f>
        <v>1.4075285857724983E-2</v>
      </c>
      <c r="AK213">
        <f>AK$2*EXP(- AK$1 * ($B213*_c1+$C213*_c2+$D213*_c3+'Input spectra'!$Y212))</f>
        <v>1.3885614391323395E-2</v>
      </c>
      <c r="AL213">
        <f>AL$2*EXP(- AL$1 * ($B213*_c1+$C213*_c2+$D213*_c3+'Input spectra'!$Y212))</f>
        <v>1.3697263755319353E-2</v>
      </c>
      <c r="AM213">
        <f>AM$2*EXP(- AM$1 * ($B213*_c1+$C213*_c2+$D213*_c3+'Input spectra'!$Y212))</f>
        <v>1.3510226298522459E-2</v>
      </c>
      <c r="AN213">
        <f>AN$2*EXP(- AN$1 * ($B213*_c1+$C213*_c2+$D213*_c3+'Input spectra'!$Y212))</f>
        <v>1.3324494410314925E-2</v>
      </c>
      <c r="AO213">
        <f>AO$2*EXP(- AO$1 * ($B213*_c1+$C213*_c2+$D213*_c3+'Input spectra'!$Y212))</f>
        <v>1.3140060520447349E-2</v>
      </c>
      <c r="AP213">
        <f>AP$2*EXP(- AP$1 * ($B213*_c1+$C213*_c2+$D213*_c3+'Input spectra'!$Y212))</f>
        <v>1.2956917098835492E-2</v>
      </c>
      <c r="AQ213">
        <f>AQ$2*EXP(- AQ$1 * ($B213*_c1+$C213*_c2+$D213*_c3+'Input spectra'!$Y212))</f>
        <v>1.2775056655358028E-2</v>
      </c>
      <c r="AR213">
        <f>AR$2*EXP(- AR$1 * ($B213*_c1+$C213*_c2+$D213*_c3+'Input spectra'!$Y212))</f>
        <v>1.2594471739655277E-2</v>
      </c>
      <c r="AS213">
        <f>AS$2*EXP(- AS$1 * ($B213*_c1+$C213*_c2+$D213*_c3+'Input spectra'!$Y212))</f>
        <v>1.2415154940928933E-2</v>
      </c>
      <c r="AT213">
        <f>AT$2*EXP(- AT$1 * ($B213*_c1+$C213*_c2+$D213*_c3+'Input spectra'!$Y212))</f>
        <v>1.2237098887742751E-2</v>
      </c>
      <c r="AU213">
        <f>AU$2*EXP(- AU$1 * ($B213*_c1+$C213*_c2+$D213*_c3+'Input spectra'!$Y212))</f>
        <v>1.2060296247824192E-2</v>
      </c>
      <c r="AV213">
        <f>AV$2*EXP(- AV$1 * ($B213*_c1+$C213*_c2+$D213*_c3+'Input spectra'!$Y212))</f>
        <v>1.1884739727867095E-2</v>
      </c>
      <c r="AW213">
        <f>AW$2*EXP(- AW$1 * ($B213*_c1+$C213*_c2+$D213*_c3+'Input spectra'!$Y212))</f>
        <v>1.1710422073335214E-2</v>
      </c>
      <c r="AX213">
        <f>AX$2*EXP(- AX$1 * ($B213*_c1+$C213*_c2+$D213*_c3+'Input spectra'!$Y212))</f>
        <v>1.1537336068266799E-2</v>
      </c>
      <c r="AY213">
        <f>AY$2*EXP(- AY$1 * ($B213*_c1+$C213*_c2+$D213*_c3+'Input spectra'!$Y212))</f>
        <v>1.0259575548343376E-2</v>
      </c>
      <c r="AZ213">
        <f>AZ$2*EXP(- AZ$1 * ($B213*_c1+$C213*_c2+$D213*_c3+'Input spectra'!$Y212))</f>
        <v>8.7696736296761849E-3</v>
      </c>
      <c r="BA213">
        <f>BA$2*EXP(- BA$1 * ($B213*_c1+$C213*_c2+$D213*_c3+'Input spectra'!$Y212))</f>
        <v>7.8971888454995448E-3</v>
      </c>
      <c r="BB213">
        <f>BB$2*EXP(- BB$1 * ($B213*_c1+$C213*_c2+$D213*_c3+'Input spectra'!$Y212))</f>
        <v>7.2365805928159025E-3</v>
      </c>
      <c r="BC213">
        <f>BC$2*EXP(- BC$1 * ($B213*_c1+$C213*_c2+$D213*_c3+'Input spectra'!$Y212))</f>
        <v>6.6969231650845116E-3</v>
      </c>
      <c r="BD213">
        <f>BD$2*EXP(- BD$1 * ($B213*_c1+$C213*_c2+$D213*_c3+'Input spectra'!$Y212))</f>
        <v>6.2388236321750919E-3</v>
      </c>
      <c r="BE213">
        <f>BE$2*EXP(- BE$1 * ($B213*_c1+$C213*_c2+$D213*_c3+'Input spectra'!$Y212))</f>
        <v>5.8407074860974267E-3</v>
      </c>
      <c r="BF213">
        <f>BF$2*EXP(- BF$1 * ($B213*_c1+$C213*_c2+$D213*_c3+'Input spectra'!$Y212))</f>
        <v>5.4891312833479132E-3</v>
      </c>
      <c r="BG213">
        <f>BG$2*EXP(- BG$1 * ($B213*_c1+$C213*_c2+$D213*_c3+'Input spectra'!$Y212))</f>
        <v>5.174996473771014E-3</v>
      </c>
      <c r="BH213">
        <f>BH$2*EXP(- BH$1 * ($B213*_c1+$C213*_c2+$D213*_c3+'Input spectra'!$Y212))</f>
        <v>4.8917803836040627E-3</v>
      </c>
      <c r="BI213">
        <f>BI$2*EXP(- BI$1 * ($B213*_c1+$C213*_c2+$D213*_c3+'Input spectra'!$Y212))</f>
        <v>4.6346048210729419E-3</v>
      </c>
      <c r="BJ213">
        <f>BJ$2*EXP(- BJ$1 * ($B213*_c1+$C213*_c2+$D213*_c3+'Input spectra'!$Y212))</f>
        <v>4.3997014596364441E-3</v>
      </c>
      <c r="BK213">
        <f>BK$2*EXP(- BK$1 * ($B213*_c1+$C213*_c2+$D213*_c3+'Input spectra'!$Y212))</f>
        <v>4.1840841415822861E-3</v>
      </c>
      <c r="BL213">
        <f>BL$2*EXP(- BL$1 * ($B213*_c1+$C213*_c2+$D213*_c3+'Input spectra'!$Y212))</f>
        <v>3.9853373484430906E-3</v>
      </c>
      <c r="BM213">
        <f>BM$2*EXP(- BM$1 * ($B213*_c1+$C213*_c2+$D213*_c3+'Input spectra'!$Y212))</f>
        <v>3.8014738205377715E-3</v>
      </c>
      <c r="BN213">
        <f>BN$2*EXP(- BN$1 * ($B213*_c1+$C213*_c2+$D213*_c3+'Input spectra'!$Y212))</f>
        <v>3.6308353494143037E-3</v>
      </c>
      <c r="BO213">
        <f>BO$2*EXP(- BO$1 * ($B213*_c1+$C213*_c2+$D213*_c3+'Input spectra'!$Y212))</f>
        <v>3.4720216160398351E-3</v>
      </c>
      <c r="BP213">
        <f>BP$2*EXP(- BP$1 * ($B213*_c1+$C213*_c2+$D213*_c3+'Input spectra'!$Y212))</f>
        <v>3.3238378692958775E-3</v>
      </c>
      <c r="BQ213">
        <f>BQ$2*EXP(- BQ$1 * ($B213*_c1+$C213*_c2+$D213*_c3+'Input spectra'!$Y212))</f>
        <v>3.1852556297192964E-3</v>
      </c>
      <c r="BR213">
        <f>BR$2*EXP(- BR$1 * ($B213*_c1+$C213*_c2+$D213*_c3+'Input spectra'!$Y212))</f>
        <v>3.0553826251670212E-3</v>
      </c>
      <c r="BS213">
        <f>BS$2*EXP(- BS$1 * ($B213*_c1+$C213*_c2+$D213*_c3+'Input spectra'!$Y212))</f>
        <v>2.9334394137704839E-3</v>
      </c>
      <c r="BT213">
        <f>BT$2*EXP(- BT$1 * ($B213*_c1+$C213*_c2+$D213*_c3+'Input spectra'!$Y212))</f>
        <v>2.8187409447731956E-3</v>
      </c>
      <c r="BU213">
        <f>BU$2*EXP(- BU$1 * ($B213*_c1+$C213*_c2+$D213*_c3+'Input spectra'!$Y212))</f>
        <v>2.7106818281371599E-3</v>
      </c>
      <c r="BV213">
        <f>BV$2*EXP(- BV$1 * ($B213*_c1+$C213*_c2+$D213*_c3+'Input spectra'!$Y212))</f>
        <v>2.6087244324671278E-3</v>
      </c>
      <c r="BW213">
        <f>BW$2*EXP(- BW$1 * ($B213*_c1+$C213*_c2+$D213*_c3+'Input spectra'!$Y212))</f>
        <v>2.5123891695076777E-3</v>
      </c>
      <c r="BX213">
        <f>BX$2*EXP(- BX$1 * ($B213*_c1+$C213*_c2+$D213*_c3+'Input spectra'!$Y212))</f>
        <v>2.4212464900712507E-3</v>
      </c>
      <c r="BY213">
        <f>BY$2*EXP(- BY$1 * ($B213*_c1+$C213*_c2+$D213*_c3+'Input spectra'!$Y212))</f>
        <v>2.3349102345772378E-3</v>
      </c>
      <c r="BZ213">
        <f>BZ$2*EXP(- BZ$1 * ($B213*_c1+$C213*_c2+$D213*_c3+'Input spectra'!$Y212))</f>
        <v>2.2530320667546659E-3</v>
      </c>
      <c r="CA213">
        <f>CA$2*EXP(- CA$1 * ($B213*_c1+$C213*_c2+$D213*_c3+'Input spectra'!$Y212))</f>
        <v>2.1752967815554902E-3</v>
      </c>
      <c r="CB213">
        <f>CB$2*EXP(- CB$1 * ($B213*_c1+$C213*_c2+$D213*_c3+'Input spectra'!$Y212))</f>
        <v>2.1014183246817323E-3</v>
      </c>
      <c r="CC213">
        <f>CC$2*EXP(- CC$1 * ($B213*_c1+$C213*_c2+$D213*_c3+'Input spectra'!$Y212))</f>
        <v>2.0311363959359214E-3</v>
      </c>
      <c r="CD213">
        <f>CD$2*EXP(- CD$1 * ($B213*_c1+$C213*_c2+$D213*_c3+'Input spectra'!$Y212))</f>
        <v>1.9642135350329622E-3</v>
      </c>
      <c r="CE213">
        <f>CE$2*EXP(- CE$1 * ($B213*_c1+$C213*_c2+$D213*_c3+'Input spectra'!$Y212))</f>
        <v>1.9004326087883455E-3</v>
      </c>
      <c r="CF213">
        <f>CF$2*EXP(- CF$1 * ($B213*_c1+$C213*_c2+$D213*_c3+'Input spectra'!$Y212))</f>
        <v>1.8395946343049739E-3</v>
      </c>
      <c r="CG213">
        <f>CG$2*EXP(- CG$1 * ($B213*_c1+$C213*_c2+$D213*_c3+'Input spectra'!$Y212))</f>
        <v>1.7815168850577898E-3</v>
      </c>
      <c r="CH213">
        <f>CH$2*EXP(- CH$1 * ($B213*_c1+$C213*_c2+$D213*_c3+'Input spectra'!$Y212))</f>
        <v>1.7260312364514689E-3</v>
      </c>
      <c r="CI213">
        <f>CI$2*EXP(- CI$1 * ($B213*_c1+$C213*_c2+$D213*_c3+'Input spectra'!$Y212))</f>
        <v>1.6729827151122849E-3</v>
      </c>
      <c r="CJ213">
        <f>CJ$2*EXP(- CJ$1 * ($B213*_c1+$C213*_c2+$D213*_c3+'Input spectra'!$Y212))</f>
        <v>1.6222282223247628E-3</v>
      </c>
      <c r="CK213">
        <f>CK$2*EXP(- CK$1 * ($B213*_c1+$C213*_c2+$D213*_c3+'Input spectra'!$Y212))</f>
        <v>1.5736354069779078E-3</v>
      </c>
      <c r="CL213">
        <f>CL$2*EXP(- CL$1 * ($B213*_c1+$C213*_c2+$D213*_c3+'Input spectra'!$Y212))</f>
        <v>1.5270816674024955E-3</v>
      </c>
      <c r="CM213">
        <f>CM$2*EXP(- CM$1 * ($B213*_c1+$C213*_c2+$D213*_c3+'Input spectra'!$Y212))</f>
        <v>1.4824532647573672E-3</v>
      </c>
      <c r="CN213">
        <f>CN$2*EXP(- CN$1 * ($B213*_c1+$C213*_c2+$D213*_c3+'Input spectra'!$Y212))</f>
        <v>1.4396445333104964E-3</v>
      </c>
      <c r="CO213">
        <f>CO$2*EXP(- CO$1 * ($B213*_c1+$C213*_c2+$D213*_c3+'Input spectra'!$Y212))</f>
        <v>1.3985571751774051E-3</v>
      </c>
      <c r="CP213">
        <f>CP$2*EXP(- CP$1 * ($B213*_c1+$C213*_c2+$D213*_c3+'Input spectra'!$Y212))</f>
        <v>1.3590996289171335E-3</v>
      </c>
      <c r="CQ213">
        <f>CQ$2*EXP(- CQ$1 * ($B213*_c1+$C213*_c2+$D213*_c3+'Input spectra'!$Y212))</f>
        <v>1.3211865029166127E-3</v>
      </c>
      <c r="CR213">
        <f>CR$2*EXP(- CR$1 * ($B213*_c1+$C213*_c2+$D213*_c3+'Input spectra'!$Y212))</f>
        <v>1.2847380657750294E-3</v>
      </c>
      <c r="CS213">
        <f>CS$2*EXP(- CS$1 * ($B213*_c1+$C213*_c2+$D213*_c3+'Input spectra'!$Y212))</f>
        <v>8.2742699046061774E-4</v>
      </c>
      <c r="CT213">
        <f>CT$2*EXP(- CT$1 * ($B213*_c1+$C213*_c2+$D213*_c3+'Input spectra'!$Y212))</f>
        <v>5.3759911245932282E-4</v>
      </c>
      <c r="CU213">
        <f>CU$2*EXP(- CU$1 * ($B213*_c1+$C213*_c2+$D213*_c3+'Input spectra'!$Y212))</f>
        <v>3.7242749462999499E-4</v>
      </c>
      <c r="CV213">
        <f>CV$2*EXP(- CV$1 * ($B213*_c1+$C213*_c2+$D213*_c3+'Input spectra'!$Y212))</f>
        <v>2.5916560785050854E-4</v>
      </c>
      <c r="CW213">
        <f>CW$2*EXP(- CW$1 * ($B213*_c1+$C213*_c2+$D213*_c3+'Input spectra'!$Y212))</f>
        <v>1.7701677676147917E-4</v>
      </c>
      <c r="CX213">
        <f>CX$2*EXP(- CX$1 * ($B213*_c1+$C213*_c2+$D213*_c3+'Input spectra'!$Y212))</f>
        <v>1.1639934638617081E-4</v>
      </c>
      <c r="CY213">
        <f>CY$2*EXP(- CY$1 * ($B213*_c1+$C213*_c2+$D213*_c3+'Input spectra'!$Y212))</f>
        <v>7.1907556319121928E-5</v>
      </c>
      <c r="CZ213">
        <f>CZ$2*EXP(- CZ$1 * ($B213*_c1+$C213*_c2+$D213*_c3+'Input spectra'!$Y212))</f>
        <v>4.0111088003272878E-5</v>
      </c>
      <c r="DA213">
        <f>DA$2*EXP(- DA$1 * ($B213*_c1+$C213*_c2+$D213*_c3+'Input spectra'!$Y212))</f>
        <v>1.8657188555935142E-5</v>
      </c>
      <c r="DB213">
        <f>DB$2*EXP(- DB$1 * ($B213*_c1+$C213*_c2+$D213*_c3+'Input spectra'!$Y212))</f>
        <v>5.8401936832483548E-6</v>
      </c>
      <c r="DC213">
        <f>DC$2*EXP(- DC$1 * ($B213*_c1+$C213*_c2+$D213*_c3+'Input spectra'!$Y212))</f>
        <v>3.7109530535038693E-7</v>
      </c>
      <c r="DD213">
        <f>DD$2*EXP(- DD$1 * ($B213*_c1+$C213*_c2+$D213*_c3+'Input spectra'!$Y212))</f>
        <v>0</v>
      </c>
      <c r="DE213">
        <f>DE$2*EXP(- DE$1 * ($B213*_c1+$C213*_c2+$D213*_c3+'Input spectra'!$Y212))</f>
        <v>0</v>
      </c>
      <c r="DF213">
        <f>DF$2*EXP(- DF$1 * ($B213*_c1+$C213*_c2+$D213*_c3+'Input spectra'!$Y212))</f>
        <v>0</v>
      </c>
      <c r="DG213">
        <f>DG$2*EXP(- DG$1 * ($B213*_c1+$C213*_c2+$D213*_c3+'Input spectra'!$Y212))</f>
        <v>0</v>
      </c>
      <c r="DH213">
        <f>DH$2*EXP(- DH$1 * ($B213*_c1+$C213*_c2+$D213*_c3+'Input spectra'!$Y212))</f>
        <v>0</v>
      </c>
      <c r="DI213">
        <f>DI$2*EXP(- DI$1 * ($B213*_c1+$C213*_c2+$D213*_c3+'Input spectra'!$Y212))</f>
        <v>0</v>
      </c>
      <c r="DJ213">
        <f>DJ$2*EXP(- DJ$1 * ($B213*_c1+$C213*_c2+$D213*_c3+'Input spectra'!$Y212))</f>
        <v>0</v>
      </c>
      <c r="DK213">
        <f>DK$2*EXP(- DK$1 * ($B213*_c1+$C213*_c2+$D213*_c3+'Input spectra'!$Y212))</f>
        <v>0</v>
      </c>
      <c r="DL213">
        <f>DL$2*EXP(- DL$1 * ($B213*_c1+$C213*_c2+$D213*_c3+'Input spectra'!$Y212))</f>
        <v>0</v>
      </c>
      <c r="DM213">
        <f>DM$2*EXP(- DM$1 * ($B213*_c1+$C213*_c2+$D213*_c3+'Input spectra'!$Y212))</f>
        <v>0</v>
      </c>
      <c r="DN213">
        <f>DN$2*EXP(- DN$1 * ($B213*_c1+$C213*_c2+$D213*_c3+'Input spectra'!$Y212))</f>
        <v>0</v>
      </c>
      <c r="DO213">
        <f>DO$2*EXP(- DO$1 * ($B213*_c1+$C213*_c2+$D213*_c3+'Input spectra'!$Y212))</f>
        <v>0</v>
      </c>
      <c r="DP213">
        <f>DP$2*EXP(- DP$1 * ($B213*_c1+$C213*_c2+$D213*_c3+'Input spectra'!$Y212))</f>
        <v>0</v>
      </c>
      <c r="DQ213">
        <f>DQ$2*EXP(- DQ$1 * ($B213*_c1+$C213*_c2+$D213*_c3+'Input spectra'!$Y212))</f>
        <v>0</v>
      </c>
      <c r="DR213">
        <f>DR$2*EXP(- DR$1 * ($B213*_c1+$C213*_c2+$D213*_c3+'Input spectra'!$Y212))</f>
        <v>0</v>
      </c>
      <c r="DS213">
        <f>DS$2*EXP(- DS$1 * ($B213*_c1+$C213*_c2+$D213*_c3+'Input spectra'!$Y212))</f>
        <v>0</v>
      </c>
      <c r="DT213">
        <f>DT$2*EXP(- DT$1 * ($B213*_c1+$C213*_c2+$D213*_c3+'Input spectra'!$Y212))</f>
        <v>0</v>
      </c>
      <c r="DU213">
        <f>DU$2*EXP(- DU$1 * ($B213*_c1+$C213*_c2+$D213*_c3+'Input spectra'!$Y212))</f>
        <v>0</v>
      </c>
      <c r="DV213">
        <f>DV$2*EXP(- DV$1 * ($B213*_c1+$C213*_c2+$D213*_c3+'Input spectra'!$Y212))</f>
        <v>0</v>
      </c>
      <c r="DW213">
        <f>DW$2*EXP(- DW$1 * ($B213*_c1+$C213*_c2+$D213*_c3+'Input spectra'!$Y212))</f>
        <v>0</v>
      </c>
      <c r="DX213">
        <f>DX$2*EXP(- DX$1 * ($B213*_c1+$C213*_c2+$D213*_c3+'Input spectra'!$Y212))</f>
        <v>0</v>
      </c>
      <c r="DY213">
        <f>DY$2*EXP(- DY$1 * ($B213*_c1+$C213*_c2+$D213*_c3+'Input spectra'!$Y212))</f>
        <v>0</v>
      </c>
      <c r="DZ213">
        <f>DZ$2*EXP(- DZ$1 * ($B213*_c1+$C213*_c2+$D213*_c3+'Input spectra'!$Y212))</f>
        <v>0</v>
      </c>
      <c r="EA213">
        <f>EA$2*EXP(- EA$1 * ($B213*_c1+$C213*_c2+$D213*_c3+'Input spectra'!$Y212))</f>
        <v>0</v>
      </c>
      <c r="EB213">
        <f>EB$2*EXP(- EB$1 * ($B213*_c1+$C213*_c2+$D213*_c3+'Input spectra'!$Y212))</f>
        <v>0</v>
      </c>
      <c r="EC213">
        <f>EC$2*EXP(- EC$1 * ($B213*_c1+$C213*_c2+$D213*_c3+'Input spectra'!$Y212))</f>
        <v>0</v>
      </c>
      <c r="ED213">
        <f>ED$2*EXP(- ED$1 * ($B213*_c1+$C213*_c2+$D213*_c3+'Input spectra'!$Y212))</f>
        <v>0</v>
      </c>
      <c r="EE213">
        <f>EE$2*EXP(- EE$1 * ($B213*_c1+$C213*_c2+$D213*_c3+'Input spectra'!$Y212))</f>
        <v>0</v>
      </c>
      <c r="EF213">
        <f>EF$2*EXP(- EF$1 * ($B213*_c1+$C213*_c2+$D213*_c3+'Input spectra'!$Y212))</f>
        <v>0</v>
      </c>
      <c r="EG213">
        <f>EG$2*EXP(- EG$1 * ($B213*_c1+$C213*_c2+$D213*_c3+'Input spectra'!$Y212))</f>
        <v>0</v>
      </c>
      <c r="EH213">
        <f>EH$2*EXP(- EH$1 * ($B213*_c1+$C213*_c2+$D213*_c3+'Input spectra'!$Y212))</f>
        <v>0</v>
      </c>
      <c r="EI213">
        <f>EI$2*EXP(- EI$1 * ($B213*_c1+$C213*_c2+$D213*_c3+'Input spectra'!$Y212))</f>
        <v>0</v>
      </c>
      <c r="EJ213">
        <f>EJ$2*EXP(- EJ$1 * ($B213*_c1+$C213*_c2+$D213*_c3+'Input spectra'!$Y212))</f>
        <v>0</v>
      </c>
      <c r="EK213">
        <f>EK$2*EXP(- EK$1 * ($B213*_c1+$C213*_c2+$D213*_c3+'Input spectra'!$Y212))</f>
        <v>0</v>
      </c>
      <c r="EL213">
        <f>EL$2*EXP(- EL$1 * ($B213*_c1+$C213*_c2+$D213*_c3+'Input spectra'!$Y212))</f>
        <v>0</v>
      </c>
      <c r="EM213">
        <f>EM$2*EXP(- EM$1 * ($B213*_c1+$C213*_c2+$D213*_c3+'Input spectra'!$Y212))</f>
        <v>0</v>
      </c>
      <c r="EN213">
        <f>EN$2*EXP(- EN$1 * ($B213*_c1+$C213*_c2+$D213*_c3+'Input spectra'!$Y212))</f>
        <v>0</v>
      </c>
      <c r="EO213">
        <f>EO$2*EXP(- EO$1 * ($B213*_c1+$C213*_c2+$D213*_c3+'Input spectra'!$Y212))</f>
        <v>0</v>
      </c>
      <c r="EP213">
        <f>EP$2*EXP(- EP$1 * ($B213*_c1+$C213*_c2+$D213*_c3+'Input spectra'!$Y212))</f>
        <v>0</v>
      </c>
      <c r="EQ213">
        <f>EQ$2*EXP(- EQ$1 * ($B213*_c1+$C213*_c2+$D213*_c3+'Input spectra'!$Y212))</f>
        <v>0</v>
      </c>
      <c r="ER213">
        <f>ER$2*EXP(- ER$1 * ($B213*_c1+$C213*_c2+$D213*_c3+'Input spectra'!$Y212))</f>
        <v>0</v>
      </c>
      <c r="ES213">
        <f>ES$2*EXP(- ES$1 * ($B213*_c1+$C213*_c2+$D213*_c3+'Input spectra'!$Y212))</f>
        <v>0</v>
      </c>
      <c r="ET213">
        <f>ET$2*EXP(- ET$1 * ($B213*_c1+$C213*_c2+$D213*_c3+'Input spectra'!$Y212))</f>
        <v>0</v>
      </c>
      <c r="EU213">
        <f>EU$2*EXP(- EU$1 * ($B213*_c1+$C213*_c2+$D213*_c3+'Input spectra'!$Y212))</f>
        <v>0</v>
      </c>
      <c r="EV213">
        <f>EV$2*EXP(- EV$1 * ($B213*_c1+$C213*_c2+$D213*_c3+'Input spectra'!$Y212))</f>
        <v>0</v>
      </c>
      <c r="EW213">
        <f>EW$2*EXP(- EW$1 * ($B213*_c1+$C213*_c2+$D213*_c3+'Input spectra'!$Y212))</f>
        <v>0</v>
      </c>
      <c r="EX213">
        <f>EX$2*EXP(- EX$1 * ($B213*_c1+$C213*_c2+$D213*_c3+'Input spectra'!$Y212))</f>
        <v>0</v>
      </c>
      <c r="EY213">
        <f>EY$2*EXP(- EY$1 * ($B213*_c1+$C213*_c2+$D213*_c3+'Input spectra'!$Y212))</f>
        <v>0</v>
      </c>
      <c r="FA213">
        <f t="shared" si="3"/>
        <v>0.88917945961298162</v>
      </c>
      <c r="FD213">
        <f>(1-EXP(-($B213*_c1+$C213*_c2+$D213*_c3+'Input spectra'!$Y212)*_t))/2</f>
        <v>1.0186148740555401E-2</v>
      </c>
      <c r="FE213">
        <f>LN(1-FD213)/(-($B213*_c1+$C213*_c2+$D213*_c3+'Input spectra'!$Y212))</f>
        <v>0.24871360552680646</v>
      </c>
    </row>
    <row r="214" spans="1:161" x14ac:dyDescent="0.25">
      <c r="A214">
        <v>1335</v>
      </c>
      <c r="B214">
        <f>'Input spectra'!B213</f>
        <v>0</v>
      </c>
      <c r="C214">
        <f>'Input spectra'!D213</f>
        <v>0</v>
      </c>
      <c r="D214">
        <f>'Input spectra'!F213</f>
        <v>0</v>
      </c>
      <c r="E214">
        <f>E$2*EXP(- E$1 * ($B214*_c1+$C214*_c2+$D214*_c3+'Input spectra'!$Y213))</f>
        <v>2.0653927966864227E-2</v>
      </c>
      <c r="F214">
        <f>F$2*EXP(- F$1 * ($B214*_c1+$C214*_c2+$D214*_c3+'Input spectra'!$Y213))</f>
        <v>2.0419391837336431E-2</v>
      </c>
      <c r="G214">
        <f>G$2*EXP(- G$1 * ($B214*_c1+$C214*_c2+$D214*_c3+'Input spectra'!$Y213))</f>
        <v>2.0186432563596625E-2</v>
      </c>
      <c r="H214">
        <f>H$2*EXP(- H$1 * ($B214*_c1+$C214*_c2+$D214*_c3+'Input spectra'!$Y213))</f>
        <v>1.9955041154482621E-2</v>
      </c>
      <c r="I214">
        <f>I$2*EXP(- I$1 * ($B214*_c1+$C214*_c2+$D214*_c3+'Input spectra'!$Y213))</f>
        <v>1.9725208666067171E-2</v>
      </c>
      <c r="J214">
        <f>J$2*EXP(- J$1 * ($B214*_c1+$C214*_c2+$D214*_c3+'Input spectra'!$Y213))</f>
        <v>1.9496926201421721E-2</v>
      </c>
      <c r="K214">
        <f>K$2*EXP(- K$1 * ($B214*_c1+$C214*_c2+$D214*_c3+'Input spectra'!$Y213))</f>
        <v>1.9270184910381322E-2</v>
      </c>
      <c r="L214">
        <f>L$2*EXP(- L$1 * ($B214*_c1+$C214*_c2+$D214*_c3+'Input spectra'!$Y213))</f>
        <v>1.9044975989310622E-2</v>
      </c>
      <c r="M214">
        <f>M$2*EXP(- M$1 * ($B214*_c1+$C214*_c2+$D214*_c3+'Input spectra'!$Y213))</f>
        <v>1.8821290680871107E-2</v>
      </c>
      <c r="N214">
        <f>N$2*EXP(- N$1 * ($B214*_c1+$C214*_c2+$D214*_c3+'Input spectra'!$Y213))</f>
        <v>1.8599120273789332E-2</v>
      </c>
      <c r="O214">
        <f>O$2*EXP(- O$1 * ($B214*_c1+$C214*_c2+$D214*_c3+'Input spectra'!$Y213))</f>
        <v>1.8378456102626395E-2</v>
      </c>
      <c r="P214">
        <f>P$2*EXP(- P$1 * ($B214*_c1+$C214*_c2+$D214*_c3+'Input spectra'!$Y213))</f>
        <v>1.8159289547548418E-2</v>
      </c>
      <c r="Q214">
        <f>Q$2*EXP(- Q$1 * ($B214*_c1+$C214*_c2+$D214*_c3+'Input spectra'!$Y213))</f>
        <v>1.7941612034098241E-2</v>
      </c>
      <c r="R214">
        <f>R$2*EXP(- R$1 * ($B214*_c1+$C214*_c2+$D214*_c3+'Input spectra'!$Y213))</f>
        <v>1.7725415032968157E-2</v>
      </c>
      <c r="S214">
        <f>S$2*EXP(- S$1 * ($B214*_c1+$C214*_c2+$D214*_c3+'Input spectra'!$Y213))</f>
        <v>1.7510690059773765E-2</v>
      </c>
      <c r="T214">
        <f>T$2*EXP(- T$1 * ($B214*_c1+$C214*_c2+$D214*_c3+'Input spectra'!$Y213))</f>
        <v>1.7297428674828912E-2</v>
      </c>
      <c r="U214">
        <f>U$2*EXP(- U$1 * ($B214*_c1+$C214*_c2+$D214*_c3+'Input spectra'!$Y213))</f>
        <v>1.7085622482921767E-2</v>
      </c>
      <c r="V214">
        <f>V$2*EXP(- V$1 * ($B214*_c1+$C214*_c2+$D214*_c3+'Input spectra'!$Y213))</f>
        <v>1.6875263133091893E-2</v>
      </c>
      <c r="W214">
        <f>W$2*EXP(- W$1 * ($B214*_c1+$C214*_c2+$D214*_c3+'Input spectra'!$Y213))</f>
        <v>1.6666342318408509E-2</v>
      </c>
      <c r="X214">
        <f>X$2*EXP(- X$1 * ($B214*_c1+$C214*_c2+$D214*_c3+'Input spectra'!$Y213))</f>
        <v>1.6458851775749735E-2</v>
      </c>
      <c r="Y214">
        <f>Y$2*EXP(- Y$1 * ($B214*_c1+$C214*_c2+$D214*_c3+'Input spectra'!$Y213))</f>
        <v>1.6252783285582953E-2</v>
      </c>
      <c r="Z214">
        <f>Z$2*EXP(- Z$1 * ($B214*_c1+$C214*_c2+$D214*_c3+'Input spectra'!$Y213))</f>
        <v>1.6048128671746219E-2</v>
      </c>
      <c r="AA214">
        <f>AA$2*EXP(- AA$1 * ($B214*_c1+$C214*_c2+$D214*_c3+'Input spectra'!$Y213))</f>
        <v>1.5844879801230758E-2</v>
      </c>
      <c r="AB214">
        <f>AB$2*EXP(- AB$1 * ($B214*_c1+$C214*_c2+$D214*_c3+'Input spectra'!$Y213))</f>
        <v>1.564302858396446E-2</v>
      </c>
      <c r="AC214">
        <f>AC$2*EXP(- AC$1 * ($B214*_c1+$C214*_c2+$D214*_c3+'Input spectra'!$Y213))</f>
        <v>1.5442566972596496E-2</v>
      </c>
      <c r="AD214">
        <f>AD$2*EXP(- AD$1 * ($B214*_c1+$C214*_c2+$D214*_c3+'Input spectra'!$Y213))</f>
        <v>1.5243486962282927E-2</v>
      </c>
      <c r="AE214">
        <f>AE$2*EXP(- AE$1 * ($B214*_c1+$C214*_c2+$D214*_c3+'Input spectra'!$Y213))</f>
        <v>1.5045780590473358E-2</v>
      </c>
      <c r="AF214">
        <f>AF$2*EXP(- AF$1 * ($B214*_c1+$C214*_c2+$D214*_c3+'Input spectra'!$Y213))</f>
        <v>1.4849439936698662E-2</v>
      </c>
      <c r="AG214">
        <f>AG$2*EXP(- AG$1 * ($B214*_c1+$C214*_c2+$D214*_c3+'Input spectra'!$Y213))</f>
        <v>1.4654457122359701E-2</v>
      </c>
      <c r="AH214">
        <f>AH$2*EXP(- AH$1 * ($B214*_c1+$C214*_c2+$D214*_c3+'Input spectra'!$Y213))</f>
        <v>1.4460824310517069E-2</v>
      </c>
      <c r="AI214">
        <f>AI$2*EXP(- AI$1 * ($B214*_c1+$C214*_c2+$D214*_c3+'Input spectra'!$Y213))</f>
        <v>1.426853370568189E-2</v>
      </c>
      <c r="AJ214">
        <f>AJ$2*EXP(- AJ$1 * ($B214*_c1+$C214*_c2+$D214*_c3+'Input spectra'!$Y213))</f>
        <v>1.4077577553607593E-2</v>
      </c>
      <c r="AK214">
        <f>AK$2*EXP(- AK$1 * ($B214*_c1+$C214*_c2+$D214*_c3+'Input spectra'!$Y213))</f>
        <v>1.3887948141082729E-2</v>
      </c>
      <c r="AL214">
        <f>AL$2*EXP(- AL$1 * ($B214*_c1+$C214*_c2+$D214*_c3+'Input spectra'!$Y213))</f>
        <v>1.3699637795724759E-2</v>
      </c>
      <c r="AM214">
        <f>AM$2*EXP(- AM$1 * ($B214*_c1+$C214*_c2+$D214*_c3+'Input spectra'!$Y213))</f>
        <v>1.3512638885774884E-2</v>
      </c>
      <c r="AN214">
        <f>AN$2*EXP(- AN$1 * ($B214*_c1+$C214*_c2+$D214*_c3+'Input spectra'!$Y213))</f>
        <v>1.3326943819893846E-2</v>
      </c>
      <c r="AO214">
        <f>AO$2*EXP(- AO$1 * ($B214*_c1+$C214*_c2+$D214*_c3+'Input spectra'!$Y213))</f>
        <v>1.3142545046958711E-2</v>
      </c>
      <c r="AP214">
        <f>AP$2*EXP(- AP$1 * ($B214*_c1+$C214*_c2+$D214*_c3+'Input spectra'!$Y213))</f>
        <v>1.2959435055860672E-2</v>
      </c>
      <c r="AQ214">
        <f>AQ$2*EXP(- AQ$1 * ($B214*_c1+$C214*_c2+$D214*_c3+'Input spectra'!$Y213))</f>
        <v>1.2777606375303818E-2</v>
      </c>
      <c r="AR214">
        <f>AR$2*EXP(- AR$1 * ($B214*_c1+$C214*_c2+$D214*_c3+'Input spectra'!$Y213))</f>
        <v>1.2597051573604853E-2</v>
      </c>
      <c r="AS214">
        <f>AS$2*EXP(- AS$1 * ($B214*_c1+$C214*_c2+$D214*_c3+'Input spectra'!$Y213))</f>
        <v>1.2417763258493848E-2</v>
      </c>
      <c r="AT214">
        <f>AT$2*EXP(- AT$1 * ($B214*_c1+$C214*_c2+$D214*_c3+'Input spectra'!$Y213))</f>
        <v>1.2239734076915901E-2</v>
      </c>
      <c r="AU214">
        <f>AU$2*EXP(- AU$1 * ($B214*_c1+$C214*_c2+$D214*_c3+'Input spectra'!$Y213))</f>
        <v>1.2062956714833794E-2</v>
      </c>
      <c r="AV214">
        <f>AV$2*EXP(- AV$1 * ($B214*_c1+$C214*_c2+$D214*_c3+'Input spectra'!$Y213))</f>
        <v>1.188742389703162E-2</v>
      </c>
      <c r="AW214">
        <f>AW$2*EXP(- AW$1 * ($B214*_c1+$C214*_c2+$D214*_c3+'Input spectra'!$Y213))</f>
        <v>1.1713128386919318E-2</v>
      </c>
      <c r="AX214">
        <f>AX$2*EXP(- AX$1 * ($B214*_c1+$C214*_c2+$D214*_c3+'Input spectra'!$Y213))</f>
        <v>1.1540062986338208E-2</v>
      </c>
      <c r="AY214">
        <f>AY$2*EXP(- AY$1 * ($B214*_c1+$C214*_c2+$D214*_c3+'Input spectra'!$Y213))</f>
        <v>1.0262054353545666E-2</v>
      </c>
      <c r="AZ214">
        <f>AZ$2*EXP(- AZ$1 * ($B214*_c1+$C214*_c2+$D214*_c3+'Input spectra'!$Y213))</f>
        <v>8.7718385284918966E-3</v>
      </c>
      <c r="BA214">
        <f>BA$2*EXP(- BA$1 * ($B214*_c1+$C214*_c2+$D214*_c3+'Input spectra'!$Y213))</f>
        <v>7.8991798452936329E-3</v>
      </c>
      <c r="BB214">
        <f>BB$2*EXP(- BB$1 * ($B214*_c1+$C214*_c2+$D214*_c3+'Input spectra'!$Y213))</f>
        <v>7.2384430576350771E-3</v>
      </c>
      <c r="BC214">
        <f>BC$2*EXP(- BC$1 * ($B214*_c1+$C214*_c2+$D214*_c3+'Input spectra'!$Y213))</f>
        <v>6.6986819189128145E-3</v>
      </c>
      <c r="BD214">
        <f>BD$2*EXP(- BD$1 * ($B214*_c1+$C214*_c2+$D214*_c3+'Input spectra'!$Y213))</f>
        <v>6.2404948526983547E-3</v>
      </c>
      <c r="BE214">
        <f>BE$2*EXP(- BE$1 * ($B214*_c1+$C214*_c2+$D214*_c3+'Input spectra'!$Y213))</f>
        <v>5.8423027436749998E-3</v>
      </c>
      <c r="BF214">
        <f>BF$2*EXP(- BF$1 * ($B214*_c1+$C214*_c2+$D214*_c3+'Input spectra'!$Y213))</f>
        <v>5.4906593512178137E-3</v>
      </c>
      <c r="BG214">
        <f>BG$2*EXP(- BG$1 * ($B214*_c1+$C214*_c2+$D214*_c3+'Input spectra'!$Y213))</f>
        <v>5.1764642779337641E-3</v>
      </c>
      <c r="BH214">
        <f>BH$2*EXP(- BH$1 * ($B214*_c1+$C214*_c2+$D214*_c3+'Input spectra'!$Y213))</f>
        <v>4.893193555780443E-3</v>
      </c>
      <c r="BI214">
        <f>BI$2*EXP(- BI$1 * ($B214*_c1+$C214*_c2+$D214*_c3+'Input spectra'!$Y213))</f>
        <v>4.6359680453573653E-3</v>
      </c>
      <c r="BJ214">
        <f>BJ$2*EXP(- BJ$1 * ($B214*_c1+$C214*_c2+$D214*_c3+'Input spectra'!$Y213))</f>
        <v>4.401018702282395E-3</v>
      </c>
      <c r="BK214">
        <f>BK$2*EXP(- BK$1 * ($B214*_c1+$C214*_c2+$D214*_c3+'Input spectra'!$Y213))</f>
        <v>4.1853588101070901E-3</v>
      </c>
      <c r="BL214">
        <f>BL$2*EXP(- BL$1 * ($B214*_c1+$C214*_c2+$D214*_c3+'Input spectra'!$Y213))</f>
        <v>3.9865724057235805E-3</v>
      </c>
      <c r="BM214">
        <f>BM$2*EXP(- BM$1 * ($B214*_c1+$C214*_c2+$D214*_c3+'Input spectra'!$Y213))</f>
        <v>3.8026718690223151E-3</v>
      </c>
      <c r="BN214">
        <f>BN$2*EXP(- BN$1 * ($B214*_c1+$C214*_c2+$D214*_c3+'Input spectra'!$Y213))</f>
        <v>3.6319986947964387E-3</v>
      </c>
      <c r="BO214">
        <f>BO$2*EXP(- BO$1 * ($B214*_c1+$C214*_c2+$D214*_c3+'Input spectra'!$Y213))</f>
        <v>3.4731523164000066E-3</v>
      </c>
      <c r="BP214">
        <f>BP$2*EXP(- BP$1 * ($B214*_c1+$C214*_c2+$D214*_c3+'Input spectra'!$Y213))</f>
        <v>3.3249377737028527E-3</v>
      </c>
      <c r="BQ214">
        <f>BQ$2*EXP(- BQ$1 * ($B214*_c1+$C214*_c2+$D214*_c3+'Input spectra'!$Y213))</f>
        <v>3.1863264090208113E-3</v>
      </c>
      <c r="BR214">
        <f>BR$2*EXP(- BR$1 * ($B214*_c1+$C214*_c2+$D214*_c3+'Input spectra'!$Y213))</f>
        <v>3.0564257968830554E-3</v>
      </c>
      <c r="BS214">
        <f>BS$2*EXP(- BS$1 * ($B214*_c1+$C214*_c2+$D214*_c3+'Input spectra'!$Y213))</f>
        <v>2.934456362459877E-3</v>
      </c>
      <c r="BT214">
        <f>BT$2*EXP(- BT$1 * ($B214*_c1+$C214*_c2+$D214*_c3+'Input spectra'!$Y213))</f>
        <v>2.8197329388745694E-3</v>
      </c>
      <c r="BU214">
        <f>BU$2*EXP(- BU$1 * ($B214*_c1+$C214*_c2+$D214*_c3+'Input spectra'!$Y213))</f>
        <v>2.7116500340276595E-3</v>
      </c>
      <c r="BV214">
        <f>BV$2*EXP(- BV$1 * ($B214*_c1+$C214*_c2+$D214*_c3+'Input spectra'!$Y213))</f>
        <v>2.609669926299781E-3</v>
      </c>
      <c r="BW214">
        <f>BW$2*EXP(- BW$1 * ($B214*_c1+$C214*_c2+$D214*_c3+'Input spectra'!$Y213))</f>
        <v>2.5133129472562029E-3</v>
      </c>
      <c r="BX214">
        <f>BX$2*EXP(- BX$1 * ($B214*_c1+$C214*_c2+$D214*_c3+'Input spectra'!$Y213))</f>
        <v>2.4221494761143586E-3</v>
      </c>
      <c r="BY214">
        <f>BY$2*EXP(- BY$1 * ($B214*_c1+$C214*_c2+$D214*_c3+'Input spectra'!$Y213))</f>
        <v>2.3357932890824529E-3</v>
      </c>
      <c r="BZ214">
        <f>BZ$2*EXP(- BZ$1 * ($B214*_c1+$C214*_c2+$D214*_c3+'Input spectra'!$Y213))</f>
        <v>2.2538959920674166E-3</v>
      </c>
      <c r="CA214">
        <f>CA$2*EXP(- CA$1 * ($B214*_c1+$C214*_c2+$D214*_c3+'Input spectra'!$Y213))</f>
        <v>2.1761423277578355E-3</v>
      </c>
      <c r="CB214">
        <f>CB$2*EXP(- CB$1 * ($B214*_c1+$C214*_c2+$D214*_c3+'Input spectra'!$Y213))</f>
        <v>2.1022461944531765E-3</v>
      </c>
      <c r="CC214">
        <f>CC$2*EXP(- CC$1 * ($B214*_c1+$C214*_c2+$D214*_c3+'Input spectra'!$Y213))</f>
        <v>2.0319472488239264E-3</v>
      </c>
      <c r="CD214">
        <f>CD$2*EXP(- CD$1 * ($B214*_c1+$C214*_c2+$D214*_c3+'Input spectra'!$Y213))</f>
        <v>1.9650079912212261E-3</v>
      </c>
      <c r="CE214">
        <f>CE$2*EXP(- CE$1 * ($B214*_c1+$C214*_c2+$D214*_c3+'Input spectra'!$Y213))</f>
        <v>1.9012112524354617E-3</v>
      </c>
      <c r="CF214">
        <f>CF$2*EXP(- CF$1 * ($B214*_c1+$C214*_c2+$D214*_c3+'Input spectra'!$Y213))</f>
        <v>1.8403580165136813E-3</v>
      </c>
      <c r="CG214">
        <f>CG$2*EXP(- CG$1 * ($B214*_c1+$C214*_c2+$D214*_c3+'Input spectra'!$Y213))</f>
        <v>1.7822655265250925E-3</v>
      </c>
      <c r="CH214">
        <f>CH$2*EXP(- CH$1 * ($B214*_c1+$C214*_c2+$D214*_c3+'Input spectra'!$Y213))</f>
        <v>1.7267656298418197E-3</v>
      </c>
      <c r="CI214">
        <f>CI$2*EXP(- CI$1 * ($B214*_c1+$C214*_c2+$D214*_c3+'Input spectra'!$Y213))</f>
        <v>1.6737033271894376E-3</v>
      </c>
      <c r="CJ214">
        <f>CJ$2*EXP(- CJ$1 * ($B214*_c1+$C214*_c2+$D214*_c3+'Input spectra'!$Y213))</f>
        <v>1.6229354958724939E-3</v>
      </c>
      <c r="CK214">
        <f>CK$2*EXP(- CK$1 * ($B214*_c1+$C214*_c2+$D214*_c3+'Input spectra'!$Y213))</f>
        <v>1.5743297625353415E-3</v>
      </c>
      <c r="CL214">
        <f>CL$2*EXP(- CL$1 * ($B214*_c1+$C214*_c2+$D214*_c3+'Input spectra'!$Y213))</f>
        <v>1.5277635048360548E-3</v>
      </c>
      <c r="CM214">
        <f>CM$2*EXP(- CM$1 * ($B214*_c1+$C214*_c2+$D214*_c3+'Input spectra'!$Y213))</f>
        <v>1.4831229646882821E-3</v>
      </c>
      <c r="CN214">
        <f>CN$2*EXP(- CN$1 * ($B214*_c1+$C214*_c2+$D214*_c3+'Input spectra'!$Y213))</f>
        <v>1.4403024584142042E-3</v>
      </c>
      <c r="CO214">
        <f>CO$2*EXP(- CO$1 * ($B214*_c1+$C214*_c2+$D214*_c3+'Input spectra'!$Y213))</f>
        <v>1.3992036713689926E-3</v>
      </c>
      <c r="CP214">
        <f>CP$2*EXP(- CP$1 * ($B214*_c1+$C214*_c2+$D214*_c3+'Input spectra'!$Y213))</f>
        <v>1.3597350264351205E-3</v>
      </c>
      <c r="CQ214">
        <f>CQ$2*EXP(- CQ$1 * ($B214*_c1+$C214*_c2+$D214*_c3+'Input spectra'!$Y213))</f>
        <v>1.3218111173158016E-3</v>
      </c>
      <c r="CR214">
        <f>CR$2*EXP(- CR$1 * ($B214*_c1+$C214*_c2+$D214*_c3+'Input spectra'!$Y213))</f>
        <v>1.2853521988378141E-3</v>
      </c>
      <c r="CS214">
        <f>CS$2*EXP(- CS$1 * ($B214*_c1+$C214*_c2+$D214*_c3+'Input spectra'!$Y213))</f>
        <v>8.2782686628246616E-4</v>
      </c>
      <c r="CT214">
        <f>CT$2*EXP(- CT$1 * ($B214*_c1+$C214*_c2+$D214*_c3+'Input spectra'!$Y213))</f>
        <v>5.3786174604743666E-4</v>
      </c>
      <c r="CU214">
        <f>CU$2*EXP(- CU$1 * ($B214*_c1+$C214*_c2+$D214*_c3+'Input spectra'!$Y213))</f>
        <v>3.7261139368816823E-4</v>
      </c>
      <c r="CV214">
        <f>CV$2*EXP(- CV$1 * ($B214*_c1+$C214*_c2+$D214*_c3+'Input spectra'!$Y213))</f>
        <v>2.5929494164827577E-4</v>
      </c>
      <c r="CW214">
        <f>CW$2*EXP(- CW$1 * ($B214*_c1+$C214*_c2+$D214*_c3+'Input spectra'!$Y213))</f>
        <v>1.771060451836305E-4</v>
      </c>
      <c r="CX214">
        <f>CX$2*EXP(- CX$1 * ($B214*_c1+$C214*_c2+$D214*_c3+'Input spectra'!$Y213))</f>
        <v>1.1645865743628085E-4</v>
      </c>
      <c r="CY214">
        <f>CY$2*EXP(- CY$1 * ($B214*_c1+$C214*_c2+$D214*_c3+'Input spectra'!$Y213))</f>
        <v>7.1944574500901795E-5</v>
      </c>
      <c r="CZ214">
        <f>CZ$2*EXP(- CZ$1 * ($B214*_c1+$C214*_c2+$D214*_c3+'Input spectra'!$Y213))</f>
        <v>4.0131948048961377E-5</v>
      </c>
      <c r="DA214">
        <f>DA$2*EXP(- DA$1 * ($B214*_c1+$C214*_c2+$D214*_c3+'Input spectra'!$Y213))</f>
        <v>1.8666989388268501E-5</v>
      </c>
      <c r="DB214">
        <f>DB$2*EXP(- DB$1 * ($B214*_c1+$C214*_c2+$D214*_c3+'Input spectra'!$Y213))</f>
        <v>5.8432922904323546E-6</v>
      </c>
      <c r="DC214">
        <f>DC$2*EXP(- DC$1 * ($B214*_c1+$C214*_c2+$D214*_c3+'Input spectra'!$Y213))</f>
        <v>3.7129414577043384E-7</v>
      </c>
      <c r="DD214">
        <f>DD$2*EXP(- DD$1 * ($B214*_c1+$C214*_c2+$D214*_c3+'Input spectra'!$Y213))</f>
        <v>0</v>
      </c>
      <c r="DE214">
        <f>DE$2*EXP(- DE$1 * ($B214*_c1+$C214*_c2+$D214*_c3+'Input spectra'!$Y213))</f>
        <v>0</v>
      </c>
      <c r="DF214">
        <f>DF$2*EXP(- DF$1 * ($B214*_c1+$C214*_c2+$D214*_c3+'Input spectra'!$Y213))</f>
        <v>0</v>
      </c>
      <c r="DG214">
        <f>DG$2*EXP(- DG$1 * ($B214*_c1+$C214*_c2+$D214*_c3+'Input spectra'!$Y213))</f>
        <v>0</v>
      </c>
      <c r="DH214">
        <f>DH$2*EXP(- DH$1 * ($B214*_c1+$C214*_c2+$D214*_c3+'Input spectra'!$Y213))</f>
        <v>0</v>
      </c>
      <c r="DI214">
        <f>DI$2*EXP(- DI$1 * ($B214*_c1+$C214*_c2+$D214*_c3+'Input spectra'!$Y213))</f>
        <v>0</v>
      </c>
      <c r="DJ214">
        <f>DJ$2*EXP(- DJ$1 * ($B214*_c1+$C214*_c2+$D214*_c3+'Input spectra'!$Y213))</f>
        <v>0</v>
      </c>
      <c r="DK214">
        <f>DK$2*EXP(- DK$1 * ($B214*_c1+$C214*_c2+$D214*_c3+'Input spectra'!$Y213))</f>
        <v>0</v>
      </c>
      <c r="DL214">
        <f>DL$2*EXP(- DL$1 * ($B214*_c1+$C214*_c2+$D214*_c3+'Input spectra'!$Y213))</f>
        <v>0</v>
      </c>
      <c r="DM214">
        <f>DM$2*EXP(- DM$1 * ($B214*_c1+$C214*_c2+$D214*_c3+'Input spectra'!$Y213))</f>
        <v>0</v>
      </c>
      <c r="DN214">
        <f>DN$2*EXP(- DN$1 * ($B214*_c1+$C214*_c2+$D214*_c3+'Input spectra'!$Y213))</f>
        <v>0</v>
      </c>
      <c r="DO214">
        <f>DO$2*EXP(- DO$1 * ($B214*_c1+$C214*_c2+$D214*_c3+'Input spectra'!$Y213))</f>
        <v>0</v>
      </c>
      <c r="DP214">
        <f>DP$2*EXP(- DP$1 * ($B214*_c1+$C214*_c2+$D214*_c3+'Input spectra'!$Y213))</f>
        <v>0</v>
      </c>
      <c r="DQ214">
        <f>DQ$2*EXP(- DQ$1 * ($B214*_c1+$C214*_c2+$D214*_c3+'Input spectra'!$Y213))</f>
        <v>0</v>
      </c>
      <c r="DR214">
        <f>DR$2*EXP(- DR$1 * ($B214*_c1+$C214*_c2+$D214*_c3+'Input spectra'!$Y213))</f>
        <v>0</v>
      </c>
      <c r="DS214">
        <f>DS$2*EXP(- DS$1 * ($B214*_c1+$C214*_c2+$D214*_c3+'Input spectra'!$Y213))</f>
        <v>0</v>
      </c>
      <c r="DT214">
        <f>DT$2*EXP(- DT$1 * ($B214*_c1+$C214*_c2+$D214*_c3+'Input spectra'!$Y213))</f>
        <v>0</v>
      </c>
      <c r="DU214">
        <f>DU$2*EXP(- DU$1 * ($B214*_c1+$C214*_c2+$D214*_c3+'Input spectra'!$Y213))</f>
        <v>0</v>
      </c>
      <c r="DV214">
        <f>DV$2*EXP(- DV$1 * ($B214*_c1+$C214*_c2+$D214*_c3+'Input spectra'!$Y213))</f>
        <v>0</v>
      </c>
      <c r="DW214">
        <f>DW$2*EXP(- DW$1 * ($B214*_c1+$C214*_c2+$D214*_c3+'Input spectra'!$Y213))</f>
        <v>0</v>
      </c>
      <c r="DX214">
        <f>DX$2*EXP(- DX$1 * ($B214*_c1+$C214*_c2+$D214*_c3+'Input spectra'!$Y213))</f>
        <v>0</v>
      </c>
      <c r="DY214">
        <f>DY$2*EXP(- DY$1 * ($B214*_c1+$C214*_c2+$D214*_c3+'Input spectra'!$Y213))</f>
        <v>0</v>
      </c>
      <c r="DZ214">
        <f>DZ$2*EXP(- DZ$1 * ($B214*_c1+$C214*_c2+$D214*_c3+'Input spectra'!$Y213))</f>
        <v>0</v>
      </c>
      <c r="EA214">
        <f>EA$2*EXP(- EA$1 * ($B214*_c1+$C214*_c2+$D214*_c3+'Input spectra'!$Y213))</f>
        <v>0</v>
      </c>
      <c r="EB214">
        <f>EB$2*EXP(- EB$1 * ($B214*_c1+$C214*_c2+$D214*_c3+'Input spectra'!$Y213))</f>
        <v>0</v>
      </c>
      <c r="EC214">
        <f>EC$2*EXP(- EC$1 * ($B214*_c1+$C214*_c2+$D214*_c3+'Input spectra'!$Y213))</f>
        <v>0</v>
      </c>
      <c r="ED214">
        <f>ED$2*EXP(- ED$1 * ($B214*_c1+$C214*_c2+$D214*_c3+'Input spectra'!$Y213))</f>
        <v>0</v>
      </c>
      <c r="EE214">
        <f>EE$2*EXP(- EE$1 * ($B214*_c1+$C214*_c2+$D214*_c3+'Input spectra'!$Y213))</f>
        <v>0</v>
      </c>
      <c r="EF214">
        <f>EF$2*EXP(- EF$1 * ($B214*_c1+$C214*_c2+$D214*_c3+'Input spectra'!$Y213))</f>
        <v>0</v>
      </c>
      <c r="EG214">
        <f>EG$2*EXP(- EG$1 * ($B214*_c1+$C214*_c2+$D214*_c3+'Input spectra'!$Y213))</f>
        <v>0</v>
      </c>
      <c r="EH214">
        <f>EH$2*EXP(- EH$1 * ($B214*_c1+$C214*_c2+$D214*_c3+'Input spectra'!$Y213))</f>
        <v>0</v>
      </c>
      <c r="EI214">
        <f>EI$2*EXP(- EI$1 * ($B214*_c1+$C214*_c2+$D214*_c3+'Input spectra'!$Y213))</f>
        <v>0</v>
      </c>
      <c r="EJ214">
        <f>EJ$2*EXP(- EJ$1 * ($B214*_c1+$C214*_c2+$D214*_c3+'Input spectra'!$Y213))</f>
        <v>0</v>
      </c>
      <c r="EK214">
        <f>EK$2*EXP(- EK$1 * ($B214*_c1+$C214*_c2+$D214*_c3+'Input spectra'!$Y213))</f>
        <v>0</v>
      </c>
      <c r="EL214">
        <f>EL$2*EXP(- EL$1 * ($B214*_c1+$C214*_c2+$D214*_c3+'Input spectra'!$Y213))</f>
        <v>0</v>
      </c>
      <c r="EM214">
        <f>EM$2*EXP(- EM$1 * ($B214*_c1+$C214*_c2+$D214*_c3+'Input spectra'!$Y213))</f>
        <v>0</v>
      </c>
      <c r="EN214">
        <f>EN$2*EXP(- EN$1 * ($B214*_c1+$C214*_c2+$D214*_c3+'Input spectra'!$Y213))</f>
        <v>0</v>
      </c>
      <c r="EO214">
        <f>EO$2*EXP(- EO$1 * ($B214*_c1+$C214*_c2+$D214*_c3+'Input spectra'!$Y213))</f>
        <v>0</v>
      </c>
      <c r="EP214">
        <f>EP$2*EXP(- EP$1 * ($B214*_c1+$C214*_c2+$D214*_c3+'Input spectra'!$Y213))</f>
        <v>0</v>
      </c>
      <c r="EQ214">
        <f>EQ$2*EXP(- EQ$1 * ($B214*_c1+$C214*_c2+$D214*_c3+'Input spectra'!$Y213))</f>
        <v>0</v>
      </c>
      <c r="ER214">
        <f>ER$2*EXP(- ER$1 * ($B214*_c1+$C214*_c2+$D214*_c3+'Input spectra'!$Y213))</f>
        <v>0</v>
      </c>
      <c r="ES214">
        <f>ES$2*EXP(- ES$1 * ($B214*_c1+$C214*_c2+$D214*_c3+'Input spectra'!$Y213))</f>
        <v>0</v>
      </c>
      <c r="ET214">
        <f>ET$2*EXP(- ET$1 * ($B214*_c1+$C214*_c2+$D214*_c3+'Input spectra'!$Y213))</f>
        <v>0</v>
      </c>
      <c r="EU214">
        <f>EU$2*EXP(- EU$1 * ($B214*_c1+$C214*_c2+$D214*_c3+'Input spectra'!$Y213))</f>
        <v>0</v>
      </c>
      <c r="EV214">
        <f>EV$2*EXP(- EV$1 * ($B214*_c1+$C214*_c2+$D214*_c3+'Input spectra'!$Y213))</f>
        <v>0</v>
      </c>
      <c r="EW214">
        <f>EW$2*EXP(- EW$1 * ($B214*_c1+$C214*_c2+$D214*_c3+'Input spectra'!$Y213))</f>
        <v>0</v>
      </c>
      <c r="EX214">
        <f>EX$2*EXP(- EX$1 * ($B214*_c1+$C214*_c2+$D214*_c3+'Input spectra'!$Y213))</f>
        <v>0</v>
      </c>
      <c r="EY214">
        <f>EY$2*EXP(- EY$1 * ($B214*_c1+$C214*_c2+$D214*_c3+'Input spectra'!$Y213))</f>
        <v>0</v>
      </c>
      <c r="FA214">
        <f t="shared" si="3"/>
        <v>0.88930856065600539</v>
      </c>
      <c r="FD214">
        <f>(1-EXP(-($B214*_c1+$C214*_c2+$D214*_c3+'Input spectra'!$Y213)*_t))/2</f>
        <v>1.017328671161194E-2</v>
      </c>
      <c r="FE214">
        <f>LN(1-FD214)/(-($B214*_c1+$C214*_c2+$D214*_c3+'Input spectra'!$Y213))</f>
        <v>0.2487152466068617</v>
      </c>
    </row>
    <row r="215" spans="1:161" x14ac:dyDescent="0.25">
      <c r="A215">
        <v>1340</v>
      </c>
      <c r="B215">
        <f>'Input spectra'!B214</f>
        <v>0</v>
      </c>
      <c r="C215">
        <f>'Input spectra'!D214</f>
        <v>0</v>
      </c>
      <c r="D215">
        <f>'Input spectra'!F214</f>
        <v>0</v>
      </c>
      <c r="E215">
        <f>E$2*EXP(- E$1 * ($B215*_c1+$C215*_c2+$D215*_c3+'Input spectra'!$Y214))</f>
        <v>2.0653927966864227E-2</v>
      </c>
      <c r="F215">
        <f>F$2*EXP(- F$1 * ($B215*_c1+$C215*_c2+$D215*_c3+'Input spectra'!$Y214))</f>
        <v>2.0419499074830667E-2</v>
      </c>
      <c r="G215">
        <f>G$2*EXP(- G$1 * ($B215*_c1+$C215*_c2+$D215*_c3+'Input spectra'!$Y214))</f>
        <v>2.0186644592255189E-2</v>
      </c>
      <c r="H215">
        <f>H$2*EXP(- H$1 * ($B215*_c1+$C215*_c2+$D215*_c3+'Input spectra'!$Y214))</f>
        <v>1.9955355552658559E-2</v>
      </c>
      <c r="I215">
        <f>I$2*EXP(- I$1 * ($B215*_c1+$C215*_c2+$D215*_c3+'Input spectra'!$Y214))</f>
        <v>1.9725623036608839E-2</v>
      </c>
      <c r="J215">
        <f>J$2*EXP(- J$1 * ($B215*_c1+$C215*_c2+$D215*_c3+'Input spectra'!$Y214))</f>
        <v>1.9497438171486407E-2</v>
      </c>
      <c r="K215">
        <f>K$2*EXP(- K$1 * ($B215*_c1+$C215*_c2+$D215*_c3+'Input spectra'!$Y214))</f>
        <v>1.9270792131250051E-2</v>
      </c>
      <c r="L215">
        <f>L$2*EXP(- L$1 * ($B215*_c1+$C215*_c2+$D215*_c3+'Input spectra'!$Y214))</f>
        <v>1.9045676136204233E-2</v>
      </c>
      <c r="M215">
        <f>M$2*EXP(- M$1 * ($B215*_c1+$C215*_c2+$D215*_c3+'Input spectra'!$Y214))</f>
        <v>1.8822081452767481E-2</v>
      </c>
      <c r="N215">
        <f>N$2*EXP(- N$1 * ($B215*_c1+$C215*_c2+$D215*_c3+'Input spectra'!$Y214))</f>
        <v>1.8599999393241865E-2</v>
      </c>
      <c r="O215">
        <f>O$2*EXP(- O$1 * ($B215*_c1+$C215*_c2+$D215*_c3+'Input spectra'!$Y214))</f>
        <v>1.8379421315583643E-2</v>
      </c>
      <c r="P215">
        <f>P$2*EXP(- P$1 * ($B215*_c1+$C215*_c2+$D215*_c3+'Input spectra'!$Y214))</f>
        <v>1.816033862317494E-2</v>
      </c>
      <c r="Q215">
        <f>Q$2*EXP(- Q$1 * ($B215*_c1+$C215*_c2+$D215*_c3+'Input spectra'!$Y214))</f>
        <v>1.7942742764596627E-2</v>
      </c>
      <c r="R215">
        <f>R$2*EXP(- R$1 * ($B215*_c1+$C215*_c2+$D215*_c3+'Input spectra'!$Y214))</f>
        <v>1.772662523340222E-2</v>
      </c>
      <c r="S215">
        <f>S$2*EXP(- S$1 * ($B215*_c1+$C215*_c2+$D215*_c3+'Input spectra'!$Y214))</f>
        <v>1.751197756789289E-2</v>
      </c>
      <c r="T215">
        <f>T$2*EXP(- T$1 * ($B215*_c1+$C215*_c2+$D215*_c3+'Input spectra'!$Y214))</f>
        <v>1.72987913508936E-2</v>
      </c>
      <c r="U215">
        <f>U$2*EXP(- U$1 * ($B215*_c1+$C215*_c2+$D215*_c3+'Input spectra'!$Y214))</f>
        <v>1.7087058209530291E-2</v>
      </c>
      <c r="V215">
        <f>V$2*EXP(- V$1 * ($B215*_c1+$C215*_c2+$D215*_c3+'Input spectra'!$Y214))</f>
        <v>1.6876769815008134E-2</v>
      </c>
      <c r="W215">
        <f>W$2*EXP(- W$1 * ($B215*_c1+$C215*_c2+$D215*_c3+'Input spectra'!$Y214))</f>
        <v>1.6667917882390897E-2</v>
      </c>
      <c r="X215">
        <f>X$2*EXP(- X$1 * ($B215*_c1+$C215*_c2+$D215*_c3+'Input spectra'!$Y214))</f>
        <v>1.6460494170381354E-2</v>
      </c>
      <c r="Y215">
        <f>Y$2*EXP(- Y$1 * ($B215*_c1+$C215*_c2+$D215*_c3+'Input spectra'!$Y214))</f>
        <v>1.6254490481102744E-2</v>
      </c>
      <c r="Z215">
        <f>Z$2*EXP(- Z$1 * ($B215*_c1+$C215*_c2+$D215*_c3+'Input spectra'!$Y214))</f>
        <v>1.6049898659881337E-2</v>
      </c>
      <c r="AA215">
        <f>AA$2*EXP(- AA$1 * ($B215*_c1+$C215*_c2+$D215*_c3+'Input spectra'!$Y214))</f>
        <v>1.5846710595029994E-2</v>
      </c>
      <c r="AB215">
        <f>AB$2*EXP(- AB$1 * ($B215*_c1+$C215*_c2+$D215*_c3+'Input spectra'!$Y214))</f>
        <v>1.5644918217632801E-2</v>
      </c>
      <c r="AC215">
        <f>AC$2*EXP(- AC$1 * ($B215*_c1+$C215*_c2+$D215*_c3+'Input spectra'!$Y214))</f>
        <v>1.5444513501330775E-2</v>
      </c>
      <c r="AD215">
        <f>AD$2*EXP(- AD$1 * ($B215*_c1+$C215*_c2+$D215*_c3+'Input spectra'!$Y214))</f>
        <v>1.5245488462108563E-2</v>
      </c>
      <c r="AE215">
        <f>AE$2*EXP(- AE$1 * ($B215*_c1+$C215*_c2+$D215*_c3+'Input spectra'!$Y214))</f>
        <v>1.5047835158082178E-2</v>
      </c>
      <c r="AF215">
        <f>AF$2*EXP(- AF$1 * ($B215*_c1+$C215*_c2+$D215*_c3+'Input spectra'!$Y214))</f>
        <v>1.4851545689287812E-2</v>
      </c>
      <c r="AG215">
        <f>AG$2*EXP(- AG$1 * ($B215*_c1+$C215*_c2+$D215*_c3+'Input spectra'!$Y214))</f>
        <v>1.4656612197471611E-2</v>
      </c>
      <c r="AH215">
        <f>AH$2*EXP(- AH$1 * ($B215*_c1+$C215*_c2+$D215*_c3+'Input spectra'!$Y214))</f>
        <v>1.4463026865880508E-2</v>
      </c>
      <c r="AI215">
        <f>AI$2*EXP(- AI$1 * ($B215*_c1+$C215*_c2+$D215*_c3+'Input spectra'!$Y214))</f>
        <v>1.4270781919054053E-2</v>
      </c>
      <c r="AJ215">
        <f>AJ$2*EXP(- AJ$1 * ($B215*_c1+$C215*_c2+$D215*_c3+'Input spectra'!$Y214))</f>
        <v>1.4079869622617263E-2</v>
      </c>
      <c r="AK215">
        <f>AK$2*EXP(- AK$1 * ($B215*_c1+$C215*_c2+$D215*_c3+'Input spectra'!$Y214))</f>
        <v>1.3890282283074472E-2</v>
      </c>
      <c r="AL215">
        <f>AL$2*EXP(- AL$1 * ($B215*_c1+$C215*_c2+$D215*_c3+'Input spectra'!$Y214))</f>
        <v>1.3702012247604161E-2</v>
      </c>
      <c r="AM215">
        <f>AM$2*EXP(- AM$1 * ($B215*_c1+$C215*_c2+$D215*_c3+'Input spectra'!$Y214))</f>
        <v>1.3515051903854828E-2</v>
      </c>
      <c r="AN215">
        <f>AN$2*EXP(- AN$1 * ($B215*_c1+$C215*_c2+$D215*_c3+'Input spectra'!$Y214))</f>
        <v>1.3329393679741806E-2</v>
      </c>
      <c r="AO215">
        <f>AO$2*EXP(- AO$1 * ($B215*_c1+$C215*_c2+$D215*_c3+'Input spectra'!$Y214))</f>
        <v>1.3145030043245076E-2</v>
      </c>
      <c r="AP215">
        <f>AP$2*EXP(- AP$1 * ($B215*_c1+$C215*_c2+$D215*_c3+'Input spectra'!$Y214))</f>
        <v>1.2961953502208084E-2</v>
      </c>
      <c r="AQ215">
        <f>AQ$2*EXP(- AQ$1 * ($B215*_c1+$C215*_c2+$D215*_c3+'Input spectra'!$Y214))</f>
        <v>1.2780156604137512E-2</v>
      </c>
      <c r="AR215">
        <f>AR$2*EXP(- AR$1 * ($B215*_c1+$C215*_c2+$D215*_c3+'Input spectra'!$Y214))</f>
        <v>1.2599631936004002E-2</v>
      </c>
      <c r="AS215">
        <f>AS$2*EXP(- AS$1 * ($B215*_c1+$C215*_c2+$D215*_c3+'Input spectra'!$Y214))</f>
        <v>1.2420372124043908E-2</v>
      </c>
      <c r="AT215">
        <f>AT$2*EXP(- AT$1 * ($B215*_c1+$C215*_c2+$D215*_c3+'Input spectra'!$Y214))</f>
        <v>1.224236983356195E-2</v>
      </c>
      <c r="AU215">
        <f>AU$2*EXP(- AU$1 * ($B215*_c1+$C215*_c2+$D215*_c3+'Input spectra'!$Y214))</f>
        <v>1.2065617768734844E-2</v>
      </c>
      <c r="AV215">
        <f>AV$2*EXP(- AV$1 * ($B215*_c1+$C215*_c2+$D215*_c3+'Input spectra'!$Y214))</f>
        <v>1.1890108672415909E-2</v>
      </c>
      <c r="AW215">
        <f>AW$2*EXP(- AW$1 * ($B215*_c1+$C215*_c2+$D215*_c3+'Input spectra'!$Y214))</f>
        <v>1.171583532594059E-2</v>
      </c>
      <c r="AX215">
        <f>AX$2*EXP(- AX$1 * ($B215*_c1+$C215*_c2+$D215*_c3+'Input spectra'!$Y214))</f>
        <v>1.1542790548932938E-2</v>
      </c>
      <c r="AY215">
        <f>AY$2*EXP(- AY$1 * ($B215*_c1+$C215*_c2+$D215*_c3+'Input spectra'!$Y214))</f>
        <v>1.0264533757649465E-2</v>
      </c>
      <c r="AZ215">
        <f>AZ$2*EXP(- AZ$1 * ($B215*_c1+$C215*_c2+$D215*_c3+'Input spectra'!$Y214))</f>
        <v>8.7740039617387709E-3</v>
      </c>
      <c r="BA215">
        <f>BA$2*EXP(- BA$1 * ($B215*_c1+$C215*_c2+$D215*_c3+'Input spectra'!$Y214))</f>
        <v>7.9011713470486401E-3</v>
      </c>
      <c r="BB215">
        <f>BB$2*EXP(- BB$1 * ($B215*_c1+$C215*_c2+$D215*_c3+'Input spectra'!$Y214))</f>
        <v>7.2403060017932367E-3</v>
      </c>
      <c r="BC215">
        <f>BC$2*EXP(- BC$1 * ($B215*_c1+$C215*_c2+$D215*_c3+'Input spectra'!$Y214))</f>
        <v>6.7004411346271156E-3</v>
      </c>
      <c r="BD215">
        <f>BD$2*EXP(- BD$1 * ($B215*_c1+$C215*_c2+$D215*_c3+'Input spectra'!$Y214))</f>
        <v>6.2421665208986475E-3</v>
      </c>
      <c r="BE215">
        <f>BE$2*EXP(- BE$1 * ($B215*_c1+$C215*_c2+$D215*_c3+'Input spectra'!$Y214))</f>
        <v>5.8438984369612165E-3</v>
      </c>
      <c r="BF215">
        <f>BF$2*EXP(- BF$1 * ($B215*_c1+$C215*_c2+$D215*_c3+'Input spectra'!$Y214))</f>
        <v>5.492187844472223E-3</v>
      </c>
      <c r="BG215">
        <f>BG$2*EXP(- BG$1 * ($B215*_c1+$C215*_c2+$D215*_c3+'Input spectra'!$Y214))</f>
        <v>5.177932498415457E-3</v>
      </c>
      <c r="BH215">
        <f>BH$2*EXP(- BH$1 * ($B215*_c1+$C215*_c2+$D215*_c3+'Input spectra'!$Y214))</f>
        <v>4.8946071362040147E-3</v>
      </c>
      <c r="BI215">
        <f>BI$2*EXP(- BI$1 * ($B215*_c1+$C215*_c2+$D215*_c3+'Input spectra'!$Y214))</f>
        <v>4.6373316706210567E-3</v>
      </c>
      <c r="BJ215">
        <f>BJ$2*EXP(- BJ$1 * ($B215*_c1+$C215*_c2+$D215*_c3+'Input spectra'!$Y214))</f>
        <v>4.4023363393024201E-3</v>
      </c>
      <c r="BK215">
        <f>BK$2*EXP(- BK$1 * ($B215*_c1+$C215*_c2+$D215*_c3+'Input spectra'!$Y214))</f>
        <v>4.1866338669557888E-3</v>
      </c>
      <c r="BL215">
        <f>BL$2*EXP(- BL$1 * ($B215*_c1+$C215*_c2+$D215*_c3+'Input spectra'!$Y214))</f>
        <v>3.9878078457487049E-3</v>
      </c>
      <c r="BM215">
        <f>BM$2*EXP(- BM$1 * ($B215*_c1+$C215*_c2+$D215*_c3+'Input spectra'!$Y214))</f>
        <v>3.8038702950762534E-3</v>
      </c>
      <c r="BN215">
        <f>BN$2*EXP(- BN$1 * ($B215*_c1+$C215*_c2+$D215*_c3+'Input spectra'!$Y214))</f>
        <v>3.6331624129226797E-3</v>
      </c>
      <c r="BO215">
        <f>BO$2*EXP(- BO$1 * ($B215*_c1+$C215*_c2+$D215*_c3+'Input spectra'!$Y214))</f>
        <v>3.4742833849846434E-3</v>
      </c>
      <c r="BP215">
        <f>BP$2*EXP(- BP$1 * ($B215*_c1+$C215*_c2+$D215*_c3+'Input spectra'!$Y214))</f>
        <v>3.3260380420835687E-3</v>
      </c>
      <c r="BQ215">
        <f>BQ$2*EXP(- BQ$1 * ($B215*_c1+$C215*_c2+$D215*_c3+'Input spectra'!$Y214))</f>
        <v>3.1873975482834861E-3</v>
      </c>
      <c r="BR215">
        <f>BR$2*EXP(- BR$1 * ($B215*_c1+$C215*_c2+$D215*_c3+'Input spectra'!$Y214))</f>
        <v>3.0574693247597934E-3</v>
      </c>
      <c r="BS215">
        <f>BS$2*EXP(- BS$1 * ($B215*_c1+$C215*_c2+$D215*_c3+'Input spectra'!$Y214))</f>
        <v>2.9354736636994644E-3</v>
      </c>
      <c r="BT215">
        <f>BT$2*EXP(- BT$1 * ($B215*_c1+$C215*_c2+$D215*_c3+'Input spectra'!$Y214))</f>
        <v>2.8207252820865265E-3</v>
      </c>
      <c r="BU215">
        <f>BU$2*EXP(- BU$1 * ($B215*_c1+$C215*_c2+$D215*_c3+'Input spectra'!$Y214))</f>
        <v>2.7126185857435665E-3</v>
      </c>
      <c r="BV215">
        <f>BV$2*EXP(- BV$1 * ($B215*_c1+$C215*_c2+$D215*_c3+'Input spectra'!$Y214))</f>
        <v>2.6106157628127788E-3</v>
      </c>
      <c r="BW215">
        <f>BW$2*EXP(- BW$1 * ($B215*_c1+$C215*_c2+$D215*_c3+'Input spectra'!$Y214))</f>
        <v>2.5142370646676028E-3</v>
      </c>
      <c r="BX215">
        <f>BX$2*EXP(- BX$1 * ($B215*_c1+$C215*_c2+$D215*_c3+'Input spectra'!$Y214))</f>
        <v>2.4230527989194603E-3</v>
      </c>
      <c r="BY215">
        <f>BY$2*EXP(- BY$1 * ($B215*_c1+$C215*_c2+$D215*_c3+'Input spectra'!$Y214))</f>
        <v>2.3366766775556498E-3</v>
      </c>
      <c r="BZ215">
        <f>BZ$2*EXP(- BZ$1 * ($B215*_c1+$C215*_c2+$D215*_c3+'Input spectra'!$Y214))</f>
        <v>2.2547602486523923E-3</v>
      </c>
      <c r="CA215">
        <f>CA$2*EXP(- CA$1 * ($B215*_c1+$C215*_c2+$D215*_c3+'Input spectra'!$Y214))</f>
        <v>2.1769882026272326E-3</v>
      </c>
      <c r="CB215">
        <f>CB$2*EXP(- CB$1 * ($B215*_c1+$C215*_c2+$D215*_c3+'Input spectra'!$Y214))</f>
        <v>2.10307439037023E-3</v>
      </c>
      <c r="CC215">
        <f>CC$2*EXP(- CC$1 * ($B215*_c1+$C215*_c2+$D215*_c3+'Input spectra'!$Y214))</f>
        <v>2.0327584254136804E-3</v>
      </c>
      <c r="CD215">
        <f>CD$2*EXP(- CD$1 * ($B215*_c1+$C215*_c2+$D215*_c3+'Input spectra'!$Y214))</f>
        <v>1.9658027687394389E-3</v>
      </c>
      <c r="CE215">
        <f>CE$2*EXP(- CE$1 * ($B215*_c1+$C215*_c2+$D215*_c3+'Input spectra'!$Y214))</f>
        <v>1.9019902151077969E-3</v>
      </c>
      <c r="CF215">
        <f>CF$2*EXP(- CF$1 * ($B215*_c1+$C215*_c2+$D215*_c3+'Input spectra'!$Y214))</f>
        <v>1.8411217155054371E-3</v>
      </c>
      <c r="CG215">
        <f>CG$2*EXP(- CG$1 * ($B215*_c1+$C215*_c2+$D215*_c3+'Input spectra'!$Y214))</f>
        <v>1.783014482591741E-3</v>
      </c>
      <c r="CH215">
        <f>CH$2*EXP(- CH$1 * ($B215*_c1+$C215*_c2+$D215*_c3+'Input spectra'!$Y214))</f>
        <v>1.7275003357025596E-3</v>
      </c>
      <c r="CI215">
        <f>CI$2*EXP(- CI$1 * ($B215*_c1+$C215*_c2+$D215*_c3+'Input spectra'!$Y214))</f>
        <v>1.6744242496593759E-3</v>
      </c>
      <c r="CJ215">
        <f>CJ$2*EXP(- CJ$1 * ($B215*_c1+$C215*_c2+$D215*_c3+'Input spectra'!$Y214))</f>
        <v>1.6236430777836622E-3</v>
      </c>
      <c r="CK215">
        <f>CK$2*EXP(- CK$1 * ($B215*_c1+$C215*_c2+$D215*_c3+'Input spectra'!$Y214))</f>
        <v>1.5750244244722821E-3</v>
      </c>
      <c r="CL215">
        <f>CL$2*EXP(- CL$1 * ($B215*_c1+$C215*_c2+$D215*_c3+'Input spectra'!$Y214))</f>
        <v>1.5284456467080049E-3</v>
      </c>
      <c r="CM215">
        <f>CM$2*EXP(- CM$1 * ($B215*_c1+$C215*_c2+$D215*_c3+'Input spectra'!$Y214))</f>
        <v>1.4837929671568943E-3</v>
      </c>
      <c r="CN215">
        <f>CN$2*EXP(- CN$1 * ($B215*_c1+$C215*_c2+$D215*_c3+'Input spectra'!$Y214))</f>
        <v>1.4409606841931356E-3</v>
      </c>
      <c r="CO215">
        <f>CO$2*EXP(- CO$1 * ($B215*_c1+$C215*_c2+$D215*_c3+'Input spectra'!$Y214))</f>
        <v>1.3998504664095176E-3</v>
      </c>
      <c r="CP215">
        <f>CP$2*EXP(- CP$1 * ($B215*_c1+$C215*_c2+$D215*_c3+'Input spectra'!$Y214))</f>
        <v>1.3603707210100686E-3</v>
      </c>
      <c r="CQ215">
        <f>CQ$2*EXP(- CQ$1 * ($B215*_c1+$C215*_c2+$D215*_c3+'Input spectra'!$Y214))</f>
        <v>1.3224360270125486E-3</v>
      </c>
      <c r="CR215">
        <f>CR$2*EXP(- CR$1 * ($B215*_c1+$C215*_c2+$D215*_c3+'Input spectra'!$Y214))</f>
        <v>1.2859666254697148E-3</v>
      </c>
      <c r="CS215">
        <f>CS$2*EXP(- CS$1 * ($B215*_c1+$C215*_c2+$D215*_c3+'Input spectra'!$Y214))</f>
        <v>8.2822693535480646E-4</v>
      </c>
      <c r="CT215">
        <f>CT$2*EXP(- CT$1 * ($B215*_c1+$C215*_c2+$D215*_c3+'Input spectra'!$Y214))</f>
        <v>5.3812450794008069E-4</v>
      </c>
      <c r="CU215">
        <f>CU$2*EXP(- CU$1 * ($B215*_c1+$C215*_c2+$D215*_c3+'Input spectra'!$Y214))</f>
        <v>3.7279538355291213E-4</v>
      </c>
      <c r="CV215">
        <f>CV$2*EXP(- CV$1 * ($B215*_c1+$C215*_c2+$D215*_c3+'Input spectra'!$Y214))</f>
        <v>2.5942433998867807E-4</v>
      </c>
      <c r="CW215">
        <f>CW$2*EXP(- CW$1 * ($B215*_c1+$C215*_c2+$D215*_c3+'Input spectra'!$Y214))</f>
        <v>1.7719535862327301E-4</v>
      </c>
      <c r="CX215">
        <f>CX$2*EXP(- CX$1 * ($B215*_c1+$C215*_c2+$D215*_c3+'Input spectra'!$Y214))</f>
        <v>1.1651799870821577E-4</v>
      </c>
      <c r="CY215">
        <f>CY$2*EXP(- CY$1 * ($B215*_c1+$C215*_c2+$D215*_c3+'Input spectra'!$Y214))</f>
        <v>7.1981611739730067E-5</v>
      </c>
      <c r="CZ215">
        <f>CZ$2*EXP(- CZ$1 * ($B215*_c1+$C215*_c2+$D215*_c3+'Input spectra'!$Y214))</f>
        <v>4.0152818943059313E-5</v>
      </c>
      <c r="DA215">
        <f>DA$2*EXP(- DA$1 * ($B215*_c1+$C215*_c2+$D215*_c3+'Input spectra'!$Y214))</f>
        <v>1.8676795369090026E-5</v>
      </c>
      <c r="DB215">
        <f>DB$2*EXP(- DB$1 * ($B215*_c1+$C215*_c2+$D215*_c3+'Input spectra'!$Y214))</f>
        <v>5.846392541631433E-6</v>
      </c>
      <c r="DC215">
        <f>DC$2*EXP(- DC$1 * ($B215*_c1+$C215*_c2+$D215*_c3+'Input spectra'!$Y214))</f>
        <v>3.7149309273322623E-7</v>
      </c>
      <c r="DD215">
        <f>DD$2*EXP(- DD$1 * ($B215*_c1+$C215*_c2+$D215*_c3+'Input spectra'!$Y214))</f>
        <v>0</v>
      </c>
      <c r="DE215">
        <f>DE$2*EXP(- DE$1 * ($B215*_c1+$C215*_c2+$D215*_c3+'Input spectra'!$Y214))</f>
        <v>0</v>
      </c>
      <c r="DF215">
        <f>DF$2*EXP(- DF$1 * ($B215*_c1+$C215*_c2+$D215*_c3+'Input spectra'!$Y214))</f>
        <v>0</v>
      </c>
      <c r="DG215">
        <f>DG$2*EXP(- DG$1 * ($B215*_c1+$C215*_c2+$D215*_c3+'Input spectra'!$Y214))</f>
        <v>0</v>
      </c>
      <c r="DH215">
        <f>DH$2*EXP(- DH$1 * ($B215*_c1+$C215*_c2+$D215*_c3+'Input spectra'!$Y214))</f>
        <v>0</v>
      </c>
      <c r="DI215">
        <f>DI$2*EXP(- DI$1 * ($B215*_c1+$C215*_c2+$D215*_c3+'Input spectra'!$Y214))</f>
        <v>0</v>
      </c>
      <c r="DJ215">
        <f>DJ$2*EXP(- DJ$1 * ($B215*_c1+$C215*_c2+$D215*_c3+'Input spectra'!$Y214))</f>
        <v>0</v>
      </c>
      <c r="DK215">
        <f>DK$2*EXP(- DK$1 * ($B215*_c1+$C215*_c2+$D215*_c3+'Input spectra'!$Y214))</f>
        <v>0</v>
      </c>
      <c r="DL215">
        <f>DL$2*EXP(- DL$1 * ($B215*_c1+$C215*_c2+$D215*_c3+'Input spectra'!$Y214))</f>
        <v>0</v>
      </c>
      <c r="DM215">
        <f>DM$2*EXP(- DM$1 * ($B215*_c1+$C215*_c2+$D215*_c3+'Input spectra'!$Y214))</f>
        <v>0</v>
      </c>
      <c r="DN215">
        <f>DN$2*EXP(- DN$1 * ($B215*_c1+$C215*_c2+$D215*_c3+'Input spectra'!$Y214))</f>
        <v>0</v>
      </c>
      <c r="DO215">
        <f>DO$2*EXP(- DO$1 * ($B215*_c1+$C215*_c2+$D215*_c3+'Input spectra'!$Y214))</f>
        <v>0</v>
      </c>
      <c r="DP215">
        <f>DP$2*EXP(- DP$1 * ($B215*_c1+$C215*_c2+$D215*_c3+'Input spectra'!$Y214))</f>
        <v>0</v>
      </c>
      <c r="DQ215">
        <f>DQ$2*EXP(- DQ$1 * ($B215*_c1+$C215*_c2+$D215*_c3+'Input spectra'!$Y214))</f>
        <v>0</v>
      </c>
      <c r="DR215">
        <f>DR$2*EXP(- DR$1 * ($B215*_c1+$C215*_c2+$D215*_c3+'Input spectra'!$Y214))</f>
        <v>0</v>
      </c>
      <c r="DS215">
        <f>DS$2*EXP(- DS$1 * ($B215*_c1+$C215*_c2+$D215*_c3+'Input spectra'!$Y214))</f>
        <v>0</v>
      </c>
      <c r="DT215">
        <f>DT$2*EXP(- DT$1 * ($B215*_c1+$C215*_c2+$D215*_c3+'Input spectra'!$Y214))</f>
        <v>0</v>
      </c>
      <c r="DU215">
        <f>DU$2*EXP(- DU$1 * ($B215*_c1+$C215*_c2+$D215*_c3+'Input spectra'!$Y214))</f>
        <v>0</v>
      </c>
      <c r="DV215">
        <f>DV$2*EXP(- DV$1 * ($B215*_c1+$C215*_c2+$D215*_c3+'Input spectra'!$Y214))</f>
        <v>0</v>
      </c>
      <c r="DW215">
        <f>DW$2*EXP(- DW$1 * ($B215*_c1+$C215*_c2+$D215*_c3+'Input spectra'!$Y214))</f>
        <v>0</v>
      </c>
      <c r="DX215">
        <f>DX$2*EXP(- DX$1 * ($B215*_c1+$C215*_c2+$D215*_c3+'Input spectra'!$Y214))</f>
        <v>0</v>
      </c>
      <c r="DY215">
        <f>DY$2*EXP(- DY$1 * ($B215*_c1+$C215*_c2+$D215*_c3+'Input spectra'!$Y214))</f>
        <v>0</v>
      </c>
      <c r="DZ215">
        <f>DZ$2*EXP(- DZ$1 * ($B215*_c1+$C215*_c2+$D215*_c3+'Input spectra'!$Y214))</f>
        <v>0</v>
      </c>
      <c r="EA215">
        <f>EA$2*EXP(- EA$1 * ($B215*_c1+$C215*_c2+$D215*_c3+'Input spectra'!$Y214))</f>
        <v>0</v>
      </c>
      <c r="EB215">
        <f>EB$2*EXP(- EB$1 * ($B215*_c1+$C215*_c2+$D215*_c3+'Input spectra'!$Y214))</f>
        <v>0</v>
      </c>
      <c r="EC215">
        <f>EC$2*EXP(- EC$1 * ($B215*_c1+$C215*_c2+$D215*_c3+'Input spectra'!$Y214))</f>
        <v>0</v>
      </c>
      <c r="ED215">
        <f>ED$2*EXP(- ED$1 * ($B215*_c1+$C215*_c2+$D215*_c3+'Input spectra'!$Y214))</f>
        <v>0</v>
      </c>
      <c r="EE215">
        <f>EE$2*EXP(- EE$1 * ($B215*_c1+$C215*_c2+$D215*_c3+'Input spectra'!$Y214))</f>
        <v>0</v>
      </c>
      <c r="EF215">
        <f>EF$2*EXP(- EF$1 * ($B215*_c1+$C215*_c2+$D215*_c3+'Input spectra'!$Y214))</f>
        <v>0</v>
      </c>
      <c r="EG215">
        <f>EG$2*EXP(- EG$1 * ($B215*_c1+$C215*_c2+$D215*_c3+'Input spectra'!$Y214))</f>
        <v>0</v>
      </c>
      <c r="EH215">
        <f>EH$2*EXP(- EH$1 * ($B215*_c1+$C215*_c2+$D215*_c3+'Input spectra'!$Y214))</f>
        <v>0</v>
      </c>
      <c r="EI215">
        <f>EI$2*EXP(- EI$1 * ($B215*_c1+$C215*_c2+$D215*_c3+'Input spectra'!$Y214))</f>
        <v>0</v>
      </c>
      <c r="EJ215">
        <f>EJ$2*EXP(- EJ$1 * ($B215*_c1+$C215*_c2+$D215*_c3+'Input spectra'!$Y214))</f>
        <v>0</v>
      </c>
      <c r="EK215">
        <f>EK$2*EXP(- EK$1 * ($B215*_c1+$C215*_c2+$D215*_c3+'Input spectra'!$Y214))</f>
        <v>0</v>
      </c>
      <c r="EL215">
        <f>EL$2*EXP(- EL$1 * ($B215*_c1+$C215*_c2+$D215*_c3+'Input spectra'!$Y214))</f>
        <v>0</v>
      </c>
      <c r="EM215">
        <f>EM$2*EXP(- EM$1 * ($B215*_c1+$C215*_c2+$D215*_c3+'Input spectra'!$Y214))</f>
        <v>0</v>
      </c>
      <c r="EN215">
        <f>EN$2*EXP(- EN$1 * ($B215*_c1+$C215*_c2+$D215*_c3+'Input spectra'!$Y214))</f>
        <v>0</v>
      </c>
      <c r="EO215">
        <f>EO$2*EXP(- EO$1 * ($B215*_c1+$C215*_c2+$D215*_c3+'Input spectra'!$Y214))</f>
        <v>0</v>
      </c>
      <c r="EP215">
        <f>EP$2*EXP(- EP$1 * ($B215*_c1+$C215*_c2+$D215*_c3+'Input spectra'!$Y214))</f>
        <v>0</v>
      </c>
      <c r="EQ215">
        <f>EQ$2*EXP(- EQ$1 * ($B215*_c1+$C215*_c2+$D215*_c3+'Input spectra'!$Y214))</f>
        <v>0</v>
      </c>
      <c r="ER215">
        <f>ER$2*EXP(- ER$1 * ($B215*_c1+$C215*_c2+$D215*_c3+'Input spectra'!$Y214))</f>
        <v>0</v>
      </c>
      <c r="ES215">
        <f>ES$2*EXP(- ES$1 * ($B215*_c1+$C215*_c2+$D215*_c3+'Input spectra'!$Y214))</f>
        <v>0</v>
      </c>
      <c r="ET215">
        <f>ET$2*EXP(- ET$1 * ($B215*_c1+$C215*_c2+$D215*_c3+'Input spectra'!$Y214))</f>
        <v>0</v>
      </c>
      <c r="EU215">
        <f>EU$2*EXP(- EU$1 * ($B215*_c1+$C215*_c2+$D215*_c3+'Input spectra'!$Y214))</f>
        <v>0</v>
      </c>
      <c r="EV215">
        <f>EV$2*EXP(- EV$1 * ($B215*_c1+$C215*_c2+$D215*_c3+'Input spectra'!$Y214))</f>
        <v>0</v>
      </c>
      <c r="EW215">
        <f>EW$2*EXP(- EW$1 * ($B215*_c1+$C215*_c2+$D215*_c3+'Input spectra'!$Y214))</f>
        <v>0</v>
      </c>
      <c r="EX215">
        <f>EX$2*EXP(- EX$1 * ($B215*_c1+$C215*_c2+$D215*_c3+'Input spectra'!$Y214))</f>
        <v>0</v>
      </c>
      <c r="EY215">
        <f>EY$2*EXP(- EY$1 * ($B215*_c1+$C215*_c2+$D215*_c3+'Input spectra'!$Y214))</f>
        <v>0</v>
      </c>
      <c r="FA215">
        <f t="shared" si="3"/>
        <v>0.88943769080047419</v>
      </c>
      <c r="FD215">
        <f>(1-EXP(-($B215*_c1+$C215*_c2+$D215*_c3+'Input spectra'!$Y214)*_t))/2</f>
        <v>1.0160424344924202E-2</v>
      </c>
      <c r="FE215">
        <f>LN(1-FD215)/(-($B215*_c1+$C215*_c2+$D215*_c3+'Input spectra'!$Y214))</f>
        <v>0.24871688768713657</v>
      </c>
    </row>
    <row r="216" spans="1:161" x14ac:dyDescent="0.25">
      <c r="A216">
        <v>1345</v>
      </c>
      <c r="B216">
        <f>'Input spectra'!B215</f>
        <v>0</v>
      </c>
      <c r="C216">
        <f>'Input spectra'!D215</f>
        <v>0</v>
      </c>
      <c r="D216">
        <f>'Input spectra'!F215</f>
        <v>0</v>
      </c>
      <c r="E216">
        <f>E$2*EXP(- E$1 * ($B216*_c1+$C216*_c2+$D216*_c3+'Input spectra'!$Y215))</f>
        <v>2.0653927966864227E-2</v>
      </c>
      <c r="F216">
        <f>F$2*EXP(- F$1 * ($B216*_c1+$C216*_c2+$D216*_c3+'Input spectra'!$Y215))</f>
        <v>2.0419606312888083E-2</v>
      </c>
      <c r="G216">
        <f>G$2*EXP(- G$1 * ($B216*_c1+$C216*_c2+$D216*_c3+'Input spectra'!$Y215))</f>
        <v>2.0186856623140802E-2</v>
      </c>
      <c r="H216">
        <f>H$2*EXP(- H$1 * ($B216*_c1+$C216*_c2+$D216*_c3+'Input spectra'!$Y215))</f>
        <v>1.9955669955787941E-2</v>
      </c>
      <c r="I216">
        <f>I$2*EXP(- I$1 * ($B216*_c1+$C216*_c2+$D216*_c3+'Input spectra'!$Y215))</f>
        <v>1.9726037415855255E-2</v>
      </c>
      <c r="J216">
        <f>J$2*EXP(- J$1 * ($B216*_c1+$C216*_c2+$D216*_c3+'Input spectra'!$Y215))</f>
        <v>1.949795015499492E-2</v>
      </c>
      <c r="K216">
        <f>K$2*EXP(- K$1 * ($B216*_c1+$C216*_c2+$D216*_c3+'Input spectra'!$Y215))</f>
        <v>1.927139937125286E-2</v>
      </c>
      <c r="L216">
        <f>L$2*EXP(- L$1 * ($B216*_c1+$C216*_c2+$D216*_c3+'Input spectra'!$Y215))</f>
        <v>1.9046376308837216E-2</v>
      </c>
      <c r="M216">
        <f>M$2*EXP(- M$1 * ($B216*_c1+$C216*_c2+$D216*_c3+'Input spectra'!$Y215))</f>
        <v>1.8822872257887941E-2</v>
      </c>
      <c r="N216">
        <f>N$2*EXP(- N$1 * ($B216*_c1+$C216*_c2+$D216*_c3+'Input spectra'!$Y215))</f>
        <v>1.8600878554247493E-2</v>
      </c>
      <c r="O216">
        <f>O$2*EXP(- O$1 * ($B216*_c1+$C216*_c2+$D216*_c3+'Input spectra'!$Y215))</f>
        <v>1.8380386579232636E-2</v>
      </c>
      <c r="P216">
        <f>P$2*EXP(- P$1 * ($B216*_c1+$C216*_c2+$D216*_c3+'Input spectra'!$Y215))</f>
        <v>1.8161387759407344E-2</v>
      </c>
      <c r="Q216">
        <f>Q$2*EXP(- Q$1 * ($B216*_c1+$C216*_c2+$D216*_c3+'Input spectra'!$Y215))</f>
        <v>1.7943873566356811E-2</v>
      </c>
      <c r="R216">
        <f>R$2*EXP(- R$1 * ($B216*_c1+$C216*_c2+$D216*_c3+'Input spectra'!$Y215))</f>
        <v>1.7727835516462561E-2</v>
      </c>
      <c r="S216">
        <f>S$2*EXP(- S$1 * ($B216*_c1+$C216*_c2+$D216*_c3+'Input spectra'!$Y215))</f>
        <v>1.7513265170678596E-2</v>
      </c>
      <c r="T216">
        <f>T$2*EXP(- T$1 * ($B216*_c1+$C216*_c2+$D216*_c3+'Input spectra'!$Y215))</f>
        <v>1.7300154134308698E-2</v>
      </c>
      <c r="U216">
        <f>U$2*EXP(- U$1 * ($B216*_c1+$C216*_c2+$D216*_c3+'Input spectra'!$Y215))</f>
        <v>1.7088494056784753E-2</v>
      </c>
      <c r="V216">
        <f>V$2*EXP(- V$1 * ($B216*_c1+$C216*_c2+$D216*_c3+'Input spectra'!$Y215))</f>
        <v>1.687827663144615E-2</v>
      </c>
      <c r="W216">
        <f>W$2*EXP(- W$1 * ($B216*_c1+$C216*_c2+$D216*_c3+'Input spectra'!$Y215))</f>
        <v>1.6669493595320294E-2</v>
      </c>
      <c r="X216">
        <f>X$2*EXP(- X$1 * ($B216*_c1+$C216*_c2+$D216*_c3+'Input spectra'!$Y215))</f>
        <v>1.646213672890412E-2</v>
      </c>
      <c r="Y216">
        <f>Y$2*EXP(- Y$1 * ($B216*_c1+$C216*_c2+$D216*_c3+'Input spectra'!$Y215))</f>
        <v>1.6256197855946689E-2</v>
      </c>
      <c r="Z216">
        <f>Z$2*EXP(- Z$1 * ($B216*_c1+$C216*_c2+$D216*_c3+'Input spectra'!$Y215))</f>
        <v>1.6051668843232864E-2</v>
      </c>
      <c r="AA216">
        <f>AA$2*EXP(- AA$1 * ($B216*_c1+$C216*_c2+$D216*_c3+'Input spectra'!$Y215))</f>
        <v>1.5848541600367971E-2</v>
      </c>
      <c r="AB216">
        <f>AB$2*EXP(- AB$1 * ($B216*_c1+$C216*_c2+$D216*_c3+'Input spectra'!$Y215))</f>
        <v>1.5646808079563555E-2</v>
      </c>
      <c r="AC216">
        <f>AC$2*EXP(- AC$1 * ($B216*_c1+$C216*_c2+$D216*_c3+'Input spectra'!$Y215))</f>
        <v>1.544646027542414E-2</v>
      </c>
      <c r="AD216">
        <f>AD$2*EXP(- AD$1 * ($B216*_c1+$C216*_c2+$D216*_c3+'Input spectra'!$Y215))</f>
        <v>1.5247490224735063E-2</v>
      </c>
      <c r="AE216">
        <f>AE$2*EXP(- AE$1 * ($B216*_c1+$C216*_c2+$D216*_c3+'Input spectra'!$Y215))</f>
        <v>1.5049890006251255E-2</v>
      </c>
      <c r="AF216">
        <f>AF$2*EXP(- AF$1 * ($B216*_c1+$C216*_c2+$D216*_c3+'Input spectra'!$Y215))</f>
        <v>1.4853651740487141E-2</v>
      </c>
      <c r="AG216">
        <f>AG$2*EXP(- AG$1 * ($B216*_c1+$C216*_c2+$D216*_c3+'Input spectra'!$Y215))</f>
        <v>1.4658767589507493E-2</v>
      </c>
      <c r="AH216">
        <f>AH$2*EXP(- AH$1 * ($B216*_c1+$C216*_c2+$D216*_c3+'Input spectra'!$Y215))</f>
        <v>1.4465229756719298E-2</v>
      </c>
      <c r="AI216">
        <f>AI$2*EXP(- AI$1 * ($B216*_c1+$C216*_c2+$D216*_c3+'Input spectra'!$Y215))</f>
        <v>1.4273030486664673E-2</v>
      </c>
      <c r="AJ216">
        <f>AJ$2*EXP(- AJ$1 * ($B216*_c1+$C216*_c2+$D216*_c3+'Input spectra'!$Y215))</f>
        <v>1.4082162064814744E-2</v>
      </c>
      <c r="AK216">
        <f>AK$2*EXP(- AK$1 * ($B216*_c1+$C216*_c2+$D216*_c3+'Input spectra'!$Y215))</f>
        <v>1.3892616817364542E-2</v>
      </c>
      <c r="AL216">
        <f>AL$2*EXP(- AL$1 * ($B216*_c1+$C216*_c2+$D216*_c3+'Input spectra'!$Y215))</f>
        <v>1.3704387111028877E-2</v>
      </c>
      <c r="AM216">
        <f>AM$2*EXP(- AM$1 * ($B216*_c1+$C216*_c2+$D216*_c3+'Input spectra'!$Y215))</f>
        <v>1.3517465352839224E-2</v>
      </c>
      <c r="AN216">
        <f>AN$2*EXP(- AN$1 * ($B216*_c1+$C216*_c2+$D216*_c3+'Input spectra'!$Y215))</f>
        <v>1.3331843989941576E-2</v>
      </c>
      <c r="AO216">
        <f>AO$2*EXP(- AO$1 * ($B216*_c1+$C216*_c2+$D216*_c3+'Input spectra'!$Y215))</f>
        <v>1.3147515509395273E-2</v>
      </c>
      <c r="AP216">
        <f>AP$2*EXP(- AP$1 * ($B216*_c1+$C216*_c2+$D216*_c3+'Input spectra'!$Y215))</f>
        <v>1.2964472437972821E-2</v>
      </c>
      <c r="AQ216">
        <f>AQ$2*EXP(- AQ$1 * ($B216*_c1+$C216*_c2+$D216*_c3+'Input spectra'!$Y215))</f>
        <v>1.2782707341960676E-2</v>
      </c>
      <c r="AR216">
        <f>AR$2*EXP(- AR$1 * ($B216*_c1+$C216*_c2+$D216*_c3+'Input spectra'!$Y215))</f>
        <v>1.260221282696097E-2</v>
      </c>
      <c r="AS216">
        <f>AS$2*EXP(- AS$1 * ($B216*_c1+$C216*_c2+$D216*_c3+'Input spectra'!$Y215))</f>
        <v>1.2422981537694245E-2</v>
      </c>
      <c r="AT216">
        <f>AT$2*EXP(- AT$1 * ($B216*_c1+$C216*_c2+$D216*_c3+'Input spectra'!$Y215))</f>
        <v>1.2245006157803103E-2</v>
      </c>
      <c r="AU216">
        <f>AU$2*EXP(- AU$1 * ($B216*_c1+$C216*_c2+$D216*_c3+'Input spectra'!$Y215))</f>
        <v>1.2068279409656806E-2</v>
      </c>
      <c r="AV216">
        <f>AV$2*EXP(- AV$1 * ($B216*_c1+$C216*_c2+$D216*_c3+'Input spectra'!$Y215))</f>
        <v>1.1892794054156879E-2</v>
      </c>
      <c r="AW216">
        <f>AW$2*EXP(- AW$1 * ($B216*_c1+$C216*_c2+$D216*_c3+'Input spectra'!$Y215))</f>
        <v>1.171854289054357E-2</v>
      </c>
      <c r="AX216">
        <f>AX$2*EXP(- AX$1 * ($B216*_c1+$C216*_c2+$D216*_c3+'Input spectra'!$Y215))</f>
        <v>1.1545518756203329E-2</v>
      </c>
      <c r="AY216">
        <f>AY$2*EXP(- AY$1 * ($B216*_c1+$C216*_c2+$D216*_c3+'Input spectra'!$Y215))</f>
        <v>1.0267013760799464E-2</v>
      </c>
      <c r="AZ216">
        <f>AZ$2*EXP(- AZ$1 * ($B216*_c1+$C216*_c2+$D216*_c3+'Input spectra'!$Y215))</f>
        <v>8.7761699295487404E-3</v>
      </c>
      <c r="BA216">
        <f>BA$2*EXP(- BA$1 * ($B216*_c1+$C216*_c2+$D216*_c3+'Input spectra'!$Y215))</f>
        <v>7.9031633508911212E-3</v>
      </c>
      <c r="BB216">
        <f>BB$2*EXP(- BB$1 * ($B216*_c1+$C216*_c2+$D216*_c3+'Input spectra'!$Y215))</f>
        <v>7.2421694254137499E-3</v>
      </c>
      <c r="BC216">
        <f>BC$2*EXP(- BC$1 * ($B216*_c1+$C216*_c2+$D216*_c3+'Input spectra'!$Y215))</f>
        <v>6.7022008123487128E-3</v>
      </c>
      <c r="BD216">
        <f>BD$2*EXP(- BD$1 * ($B216*_c1+$C216*_c2+$D216*_c3+'Input spectra'!$Y215))</f>
        <v>6.2438386368958926E-3</v>
      </c>
      <c r="BE216">
        <f>BE$2*EXP(- BE$1 * ($B216*_c1+$C216*_c2+$D216*_c3+'Input spectra'!$Y215))</f>
        <v>5.8454945660750815E-3</v>
      </c>
      <c r="BF216">
        <f>BF$2*EXP(- BF$1 * ($B216*_c1+$C216*_c2+$D216*_c3+'Input spectra'!$Y215))</f>
        <v>5.4937167632295612E-3</v>
      </c>
      <c r="BG216">
        <f>BG$2*EXP(- BG$1 * ($B216*_c1+$C216*_c2+$D216*_c3+'Input spectra'!$Y215))</f>
        <v>5.1794011353341754E-3</v>
      </c>
      <c r="BH216">
        <f>BH$2*EXP(- BH$1 * ($B216*_c1+$C216*_c2+$D216*_c3+'Input spectra'!$Y215))</f>
        <v>4.8960211249927136E-3</v>
      </c>
      <c r="BI216">
        <f>BI$2*EXP(- BI$1 * ($B216*_c1+$C216*_c2+$D216*_c3+'Input spectra'!$Y215))</f>
        <v>4.63869569698196E-3</v>
      </c>
      <c r="BJ216">
        <f>BJ$2*EXP(- BJ$1 * ($B216*_c1+$C216*_c2+$D216*_c3+'Input spectra'!$Y215))</f>
        <v>4.4036543708145925E-3</v>
      </c>
      <c r="BK216">
        <f>BK$2*EXP(- BK$1 * ($B216*_c1+$C216*_c2+$D216*_c3+'Input spectra'!$Y215))</f>
        <v>4.1879093122466834E-3</v>
      </c>
      <c r="BL216">
        <f>BL$2*EXP(- BL$1 * ($B216*_c1+$C216*_c2+$D216*_c3+'Input spectra'!$Y215))</f>
        <v>3.9890436686370765E-3</v>
      </c>
      <c r="BM216">
        <f>BM$2*EXP(- BM$1 * ($B216*_c1+$C216*_c2+$D216*_c3+'Input spectra'!$Y215))</f>
        <v>3.8050690988185791E-3</v>
      </c>
      <c r="BN216">
        <f>BN$2*EXP(- BN$1 * ($B216*_c1+$C216*_c2+$D216*_c3+'Input spectra'!$Y215))</f>
        <v>3.6343265039124576E-3</v>
      </c>
      <c r="BO216">
        <f>BO$2*EXP(- BO$1 * ($B216*_c1+$C216*_c2+$D216*_c3+'Input spectra'!$Y215))</f>
        <v>3.4754148219136626E-3</v>
      </c>
      <c r="BP216">
        <f>BP$2*EXP(- BP$1 * ($B216*_c1+$C216*_c2+$D216*_c3+'Input spectra'!$Y215))</f>
        <v>3.3271386745584702E-3</v>
      </c>
      <c r="BQ216">
        <f>BQ$2*EXP(- BQ$1 * ($B216*_c1+$C216*_c2+$D216*_c3+'Input spectra'!$Y215))</f>
        <v>3.188469047628329E-3</v>
      </c>
      <c r="BR216">
        <f>BR$2*EXP(- BR$1 * ($B216*_c1+$C216*_c2+$D216*_c3+'Input spectra'!$Y215))</f>
        <v>3.0585132089188372E-3</v>
      </c>
      <c r="BS216">
        <f>BS$2*EXP(- BS$1 * ($B216*_c1+$C216*_c2+$D216*_c3+'Input spectra'!$Y215))</f>
        <v>2.9364913176114673E-3</v>
      </c>
      <c r="BT216">
        <f>BT$2*EXP(- BT$1 * ($B216*_c1+$C216*_c2+$D216*_c3+'Input spectra'!$Y215))</f>
        <v>2.82171797453193E-3</v>
      </c>
      <c r="BU216">
        <f>BU$2*EXP(- BU$1 * ($B216*_c1+$C216*_c2+$D216*_c3+'Input spectra'!$Y215))</f>
        <v>2.7135874834084022E-3</v>
      </c>
      <c r="BV216">
        <f>BV$2*EXP(- BV$1 * ($B216*_c1+$C216*_c2+$D216*_c3+'Input spectra'!$Y215))</f>
        <v>2.6115619421303205E-3</v>
      </c>
      <c r="BW216">
        <f>BW$2*EXP(- BW$1 * ($B216*_c1+$C216*_c2+$D216*_c3+'Input spectra'!$Y215))</f>
        <v>2.5151615218667687E-3</v>
      </c>
      <c r="BX216">
        <f>BX$2*EXP(- BX$1 * ($B216*_c1+$C216*_c2+$D216*_c3+'Input spectra'!$Y215))</f>
        <v>2.4239564586121475E-3</v>
      </c>
      <c r="BY216">
        <f>BY$2*EXP(- BY$1 * ($B216*_c1+$C216*_c2+$D216*_c3+'Input spectra'!$Y215))</f>
        <v>2.3375604001231345E-3</v>
      </c>
      <c r="BZ216">
        <f>BZ$2*EXP(- BZ$1 * ($B216*_c1+$C216*_c2+$D216*_c3+'Input spectra'!$Y215))</f>
        <v>2.2556248366366193E-3</v>
      </c>
      <c r="CA216">
        <f>CA$2*EXP(- CA$1 * ($B216*_c1+$C216*_c2+$D216*_c3+'Input spectra'!$Y215))</f>
        <v>2.1778344062914358E-3</v>
      </c>
      <c r="CB216">
        <f>CB$2*EXP(- CB$1 * ($B216*_c1+$C216*_c2+$D216*_c3+'Input spectra'!$Y215))</f>
        <v>2.1039029125613793E-3</v>
      </c>
      <c r="CC216">
        <f>CC$2*EXP(- CC$1 * ($B216*_c1+$C216*_c2+$D216*_c3+'Input spectra'!$Y215))</f>
        <v>2.0335699258344103E-3</v>
      </c>
      <c r="CD216">
        <f>CD$2*EXP(- CD$1 * ($B216*_c1+$C216*_c2+$D216*_c3+'Input spectra'!$Y215))</f>
        <v>1.966597867717568E-3</v>
      </c>
      <c r="CE216">
        <f>CE$2*EXP(- CE$1 * ($B216*_c1+$C216*_c2+$D216*_c3+'Input spectra'!$Y215))</f>
        <v>1.9027694969360619E-3</v>
      </c>
      <c r="CF216">
        <f>CF$2*EXP(- CF$1 * ($B216*_c1+$C216*_c2+$D216*_c3+'Input spectra'!$Y215))</f>
        <v>1.8418857314116983E-3</v>
      </c>
      <c r="CG216">
        <f>CG$2*EXP(- CG$1 * ($B216*_c1+$C216*_c2+$D216*_c3+'Input spectra'!$Y215))</f>
        <v>1.7837637533899384E-3</v>
      </c>
      <c r="CH216">
        <f>CH$2*EXP(- CH$1 * ($B216*_c1+$C216*_c2+$D216*_c3+'Input spectra'!$Y215))</f>
        <v>1.7282353541666383E-3</v>
      </c>
      <c r="CI216">
        <f>CI$2*EXP(- CI$1 * ($B216*_c1+$C216*_c2+$D216*_c3+'Input spectra'!$Y215))</f>
        <v>1.6751454826557976E-3</v>
      </c>
      <c r="CJ216">
        <f>CJ$2*EXP(- CJ$1 * ($B216*_c1+$C216*_c2+$D216*_c3+'Input spectra'!$Y215))</f>
        <v>1.6243509681927119E-3</v>
      </c>
      <c r="CK216">
        <f>CK$2*EXP(- CK$1 * ($B216*_c1+$C216*_c2+$D216*_c3+'Input spectra'!$Y215))</f>
        <v>1.5757193929239175E-3</v>
      </c>
      <c r="CL216">
        <f>CL$2*EXP(- CL$1 * ($B216*_c1+$C216*_c2+$D216*_c3+'Input spectra'!$Y215))</f>
        <v>1.5291280931542773E-3</v>
      </c>
      <c r="CM216">
        <f>CM$2*EXP(- CM$1 * ($B216*_c1+$C216*_c2+$D216*_c3+'Input spectra'!$Y215))</f>
        <v>1.4844632722998759E-3</v>
      </c>
      <c r="CN216">
        <f>CN$2*EXP(- CN$1 * ($B216*_c1+$C216*_c2+$D216*_c3+'Input spectra'!$Y215))</f>
        <v>1.4416192107847008E-3</v>
      </c>
      <c r="CO216">
        <f>CO$2*EXP(- CO$1 * ($B216*_c1+$C216*_c2+$D216*_c3+'Input spectra'!$Y215))</f>
        <v>1.4004975604371259E-3</v>
      </c>
      <c r="CP216">
        <f>CP$2*EXP(- CP$1 * ($B216*_c1+$C216*_c2+$D216*_c3+'Input spectra'!$Y215))</f>
        <v>1.3610067127808564E-3</v>
      </c>
      <c r="CQ216">
        <f>CQ$2*EXP(- CQ$1 * ($B216*_c1+$C216*_c2+$D216*_c3+'Input spectra'!$Y215))</f>
        <v>1.3230612321464604E-3</v>
      </c>
      <c r="CR216">
        <f>CR$2*EXP(- CR$1 * ($B216*_c1+$C216*_c2+$D216*_c3+'Input spectra'!$Y215))</f>
        <v>1.2865813458110649E-3</v>
      </c>
      <c r="CS216">
        <f>CS$2*EXP(- CS$1 * ($B216*_c1+$C216*_c2+$D216*_c3+'Input spectra'!$Y215))</f>
        <v>8.2862719777103205E-4</v>
      </c>
      <c r="CT216">
        <f>CT$2*EXP(- CT$1 * ($B216*_c1+$C216*_c2+$D216*_c3+'Input spectra'!$Y215))</f>
        <v>5.3838739819993579E-4</v>
      </c>
      <c r="CU216">
        <f>CU$2*EXP(- CU$1 * ($B216*_c1+$C216*_c2+$D216*_c3+'Input spectra'!$Y215))</f>
        <v>3.7297946426906558E-4</v>
      </c>
      <c r="CV216">
        <f>CV$2*EXP(- CV$1 * ($B216*_c1+$C216*_c2+$D216*_c3+'Input spectra'!$Y215))</f>
        <v>2.595538029039247E-4</v>
      </c>
      <c r="CW216">
        <f>CW$2*EXP(- CW$1 * ($B216*_c1+$C216*_c2+$D216*_c3+'Input spectra'!$Y215))</f>
        <v>1.7728471710310879E-4</v>
      </c>
      <c r="CX216">
        <f>CX$2*EXP(- CX$1 * ($B216*_c1+$C216*_c2+$D216*_c3+'Input spectra'!$Y215))</f>
        <v>1.1657737021737507E-4</v>
      </c>
      <c r="CY216">
        <f>CY$2*EXP(- CY$1 * ($B216*_c1+$C216*_c2+$D216*_c3+'Input spectra'!$Y215))</f>
        <v>7.2018668045417379E-5</v>
      </c>
      <c r="CZ216">
        <f>CZ$2*EXP(- CZ$1 * ($B216*_c1+$C216*_c2+$D216*_c3+'Input spectra'!$Y215))</f>
        <v>4.0173700691208495E-5</v>
      </c>
      <c r="DA216">
        <f>DA$2*EXP(- DA$1 * ($B216*_c1+$C216*_c2+$D216*_c3+'Input spectra'!$Y215))</f>
        <v>1.8686606501104276E-5</v>
      </c>
      <c r="DB216">
        <f>DB$2*EXP(- DB$1 * ($B216*_c1+$C216*_c2+$D216*_c3+'Input spectra'!$Y215))</f>
        <v>5.8494944377178491E-6</v>
      </c>
      <c r="DC216">
        <f>DC$2*EXP(- DC$1 * ($B216*_c1+$C216*_c2+$D216*_c3+'Input spectra'!$Y215))</f>
        <v>3.7169214629585174E-7</v>
      </c>
      <c r="DD216">
        <f>DD$2*EXP(- DD$1 * ($B216*_c1+$C216*_c2+$D216*_c3+'Input spectra'!$Y215))</f>
        <v>0</v>
      </c>
      <c r="DE216">
        <f>DE$2*EXP(- DE$1 * ($B216*_c1+$C216*_c2+$D216*_c3+'Input spectra'!$Y215))</f>
        <v>0</v>
      </c>
      <c r="DF216">
        <f>DF$2*EXP(- DF$1 * ($B216*_c1+$C216*_c2+$D216*_c3+'Input spectra'!$Y215))</f>
        <v>0</v>
      </c>
      <c r="DG216">
        <f>DG$2*EXP(- DG$1 * ($B216*_c1+$C216*_c2+$D216*_c3+'Input spectra'!$Y215))</f>
        <v>0</v>
      </c>
      <c r="DH216">
        <f>DH$2*EXP(- DH$1 * ($B216*_c1+$C216*_c2+$D216*_c3+'Input spectra'!$Y215))</f>
        <v>0</v>
      </c>
      <c r="DI216">
        <f>DI$2*EXP(- DI$1 * ($B216*_c1+$C216*_c2+$D216*_c3+'Input spectra'!$Y215))</f>
        <v>0</v>
      </c>
      <c r="DJ216">
        <f>DJ$2*EXP(- DJ$1 * ($B216*_c1+$C216*_c2+$D216*_c3+'Input spectra'!$Y215))</f>
        <v>0</v>
      </c>
      <c r="DK216">
        <f>DK$2*EXP(- DK$1 * ($B216*_c1+$C216*_c2+$D216*_c3+'Input spectra'!$Y215))</f>
        <v>0</v>
      </c>
      <c r="DL216">
        <f>DL$2*EXP(- DL$1 * ($B216*_c1+$C216*_c2+$D216*_c3+'Input spectra'!$Y215))</f>
        <v>0</v>
      </c>
      <c r="DM216">
        <f>DM$2*EXP(- DM$1 * ($B216*_c1+$C216*_c2+$D216*_c3+'Input spectra'!$Y215))</f>
        <v>0</v>
      </c>
      <c r="DN216">
        <f>DN$2*EXP(- DN$1 * ($B216*_c1+$C216*_c2+$D216*_c3+'Input spectra'!$Y215))</f>
        <v>0</v>
      </c>
      <c r="DO216">
        <f>DO$2*EXP(- DO$1 * ($B216*_c1+$C216*_c2+$D216*_c3+'Input spectra'!$Y215))</f>
        <v>0</v>
      </c>
      <c r="DP216">
        <f>DP$2*EXP(- DP$1 * ($B216*_c1+$C216*_c2+$D216*_c3+'Input spectra'!$Y215))</f>
        <v>0</v>
      </c>
      <c r="DQ216">
        <f>DQ$2*EXP(- DQ$1 * ($B216*_c1+$C216*_c2+$D216*_c3+'Input spectra'!$Y215))</f>
        <v>0</v>
      </c>
      <c r="DR216">
        <f>DR$2*EXP(- DR$1 * ($B216*_c1+$C216*_c2+$D216*_c3+'Input spectra'!$Y215))</f>
        <v>0</v>
      </c>
      <c r="DS216">
        <f>DS$2*EXP(- DS$1 * ($B216*_c1+$C216*_c2+$D216*_c3+'Input spectra'!$Y215))</f>
        <v>0</v>
      </c>
      <c r="DT216">
        <f>DT$2*EXP(- DT$1 * ($B216*_c1+$C216*_c2+$D216*_c3+'Input spectra'!$Y215))</f>
        <v>0</v>
      </c>
      <c r="DU216">
        <f>DU$2*EXP(- DU$1 * ($B216*_c1+$C216*_c2+$D216*_c3+'Input spectra'!$Y215))</f>
        <v>0</v>
      </c>
      <c r="DV216">
        <f>DV$2*EXP(- DV$1 * ($B216*_c1+$C216*_c2+$D216*_c3+'Input spectra'!$Y215))</f>
        <v>0</v>
      </c>
      <c r="DW216">
        <f>DW$2*EXP(- DW$1 * ($B216*_c1+$C216*_c2+$D216*_c3+'Input spectra'!$Y215))</f>
        <v>0</v>
      </c>
      <c r="DX216">
        <f>DX$2*EXP(- DX$1 * ($B216*_c1+$C216*_c2+$D216*_c3+'Input spectra'!$Y215))</f>
        <v>0</v>
      </c>
      <c r="DY216">
        <f>DY$2*EXP(- DY$1 * ($B216*_c1+$C216*_c2+$D216*_c3+'Input spectra'!$Y215))</f>
        <v>0</v>
      </c>
      <c r="DZ216">
        <f>DZ$2*EXP(- DZ$1 * ($B216*_c1+$C216*_c2+$D216*_c3+'Input spectra'!$Y215))</f>
        <v>0</v>
      </c>
      <c r="EA216">
        <f>EA$2*EXP(- EA$1 * ($B216*_c1+$C216*_c2+$D216*_c3+'Input spectra'!$Y215))</f>
        <v>0</v>
      </c>
      <c r="EB216">
        <f>EB$2*EXP(- EB$1 * ($B216*_c1+$C216*_c2+$D216*_c3+'Input spectra'!$Y215))</f>
        <v>0</v>
      </c>
      <c r="EC216">
        <f>EC$2*EXP(- EC$1 * ($B216*_c1+$C216*_c2+$D216*_c3+'Input spectra'!$Y215))</f>
        <v>0</v>
      </c>
      <c r="ED216">
        <f>ED$2*EXP(- ED$1 * ($B216*_c1+$C216*_c2+$D216*_c3+'Input spectra'!$Y215))</f>
        <v>0</v>
      </c>
      <c r="EE216">
        <f>EE$2*EXP(- EE$1 * ($B216*_c1+$C216*_c2+$D216*_c3+'Input spectra'!$Y215))</f>
        <v>0</v>
      </c>
      <c r="EF216">
        <f>EF$2*EXP(- EF$1 * ($B216*_c1+$C216*_c2+$D216*_c3+'Input spectra'!$Y215))</f>
        <v>0</v>
      </c>
      <c r="EG216">
        <f>EG$2*EXP(- EG$1 * ($B216*_c1+$C216*_c2+$D216*_c3+'Input spectra'!$Y215))</f>
        <v>0</v>
      </c>
      <c r="EH216">
        <f>EH$2*EXP(- EH$1 * ($B216*_c1+$C216*_c2+$D216*_c3+'Input spectra'!$Y215))</f>
        <v>0</v>
      </c>
      <c r="EI216">
        <f>EI$2*EXP(- EI$1 * ($B216*_c1+$C216*_c2+$D216*_c3+'Input spectra'!$Y215))</f>
        <v>0</v>
      </c>
      <c r="EJ216">
        <f>EJ$2*EXP(- EJ$1 * ($B216*_c1+$C216*_c2+$D216*_c3+'Input spectra'!$Y215))</f>
        <v>0</v>
      </c>
      <c r="EK216">
        <f>EK$2*EXP(- EK$1 * ($B216*_c1+$C216*_c2+$D216*_c3+'Input spectra'!$Y215))</f>
        <v>0</v>
      </c>
      <c r="EL216">
        <f>EL$2*EXP(- EL$1 * ($B216*_c1+$C216*_c2+$D216*_c3+'Input spectra'!$Y215))</f>
        <v>0</v>
      </c>
      <c r="EM216">
        <f>EM$2*EXP(- EM$1 * ($B216*_c1+$C216*_c2+$D216*_c3+'Input spectra'!$Y215))</f>
        <v>0</v>
      </c>
      <c r="EN216">
        <f>EN$2*EXP(- EN$1 * ($B216*_c1+$C216*_c2+$D216*_c3+'Input spectra'!$Y215))</f>
        <v>0</v>
      </c>
      <c r="EO216">
        <f>EO$2*EXP(- EO$1 * ($B216*_c1+$C216*_c2+$D216*_c3+'Input spectra'!$Y215))</f>
        <v>0</v>
      </c>
      <c r="EP216">
        <f>EP$2*EXP(- EP$1 * ($B216*_c1+$C216*_c2+$D216*_c3+'Input spectra'!$Y215))</f>
        <v>0</v>
      </c>
      <c r="EQ216">
        <f>EQ$2*EXP(- EQ$1 * ($B216*_c1+$C216*_c2+$D216*_c3+'Input spectra'!$Y215))</f>
        <v>0</v>
      </c>
      <c r="ER216">
        <f>ER$2*EXP(- ER$1 * ($B216*_c1+$C216*_c2+$D216*_c3+'Input spectra'!$Y215))</f>
        <v>0</v>
      </c>
      <c r="ES216">
        <f>ES$2*EXP(- ES$1 * ($B216*_c1+$C216*_c2+$D216*_c3+'Input spectra'!$Y215))</f>
        <v>0</v>
      </c>
      <c r="ET216">
        <f>ET$2*EXP(- ET$1 * ($B216*_c1+$C216*_c2+$D216*_c3+'Input spectra'!$Y215))</f>
        <v>0</v>
      </c>
      <c r="EU216">
        <f>EU$2*EXP(- EU$1 * ($B216*_c1+$C216*_c2+$D216*_c3+'Input spectra'!$Y215))</f>
        <v>0</v>
      </c>
      <c r="EV216">
        <f>EV$2*EXP(- EV$1 * ($B216*_c1+$C216*_c2+$D216*_c3+'Input spectra'!$Y215))</f>
        <v>0</v>
      </c>
      <c r="EW216">
        <f>EW$2*EXP(- EW$1 * ($B216*_c1+$C216*_c2+$D216*_c3+'Input spectra'!$Y215))</f>
        <v>0</v>
      </c>
      <c r="EX216">
        <f>EX$2*EXP(- EX$1 * ($B216*_c1+$C216*_c2+$D216*_c3+'Input spectra'!$Y215))</f>
        <v>0</v>
      </c>
      <c r="EY216">
        <f>EY$2*EXP(- EY$1 * ($B216*_c1+$C216*_c2+$D216*_c3+'Input spectra'!$Y215))</f>
        <v>0</v>
      </c>
      <c r="FA216">
        <f t="shared" si="3"/>
        <v>0.88956685005455816</v>
      </c>
      <c r="FD216">
        <f>(1-EXP(-($B216*_c1+$C216*_c2+$D216*_c3+'Input spectra'!$Y215)*_t))/2</f>
        <v>1.0147561640483416E-2</v>
      </c>
      <c r="FE216">
        <f>LN(1-FD216)/(-($B216*_c1+$C216*_c2+$D216*_c3+'Input spectra'!$Y215))</f>
        <v>0.24871852876763045</v>
      </c>
    </row>
    <row r="217" spans="1:161" x14ac:dyDescent="0.25">
      <c r="A217">
        <v>1350</v>
      </c>
      <c r="B217">
        <f>'Input spectra'!B216</f>
        <v>0</v>
      </c>
      <c r="C217">
        <f>'Input spectra'!D216</f>
        <v>0</v>
      </c>
      <c r="D217">
        <f>'Input spectra'!F216</f>
        <v>0</v>
      </c>
      <c r="E217">
        <f>E$2*EXP(- E$1 * ($B217*_c1+$C217*_c2+$D217*_c3+'Input spectra'!$Y216))</f>
        <v>2.0653927966864227E-2</v>
      </c>
      <c r="F217">
        <f>F$2*EXP(- F$1 * ($B217*_c1+$C217*_c2+$D217*_c3+'Input spectra'!$Y216))</f>
        <v>2.0419713551508692E-2</v>
      </c>
      <c r="G217">
        <f>G$2*EXP(- G$1 * ($B217*_c1+$C217*_c2+$D217*_c3+'Input spectra'!$Y216))</f>
        <v>2.0187068656253485E-2</v>
      </c>
      <c r="H217">
        <f>H$2*EXP(- H$1 * ($B217*_c1+$C217*_c2+$D217*_c3+'Input spectra'!$Y216))</f>
        <v>1.9955984363870846E-2</v>
      </c>
      <c r="I217">
        <f>I$2*EXP(- I$1 * ($B217*_c1+$C217*_c2+$D217*_c3+'Input spectra'!$Y216))</f>
        <v>1.97264518038066E-2</v>
      </c>
      <c r="J217">
        <f>J$2*EXP(- J$1 * ($B217*_c1+$C217*_c2+$D217*_c3+'Input spectra'!$Y216))</f>
        <v>1.9498462151947615E-2</v>
      </c>
      <c r="K217">
        <f>K$2*EXP(- K$1 * ($B217*_c1+$C217*_c2+$D217*_c3+'Input spectra'!$Y216))</f>
        <v>1.9272006630390345E-2</v>
      </c>
      <c r="L217">
        <f>L$2*EXP(- L$1 * ($B217*_c1+$C217*_c2+$D217*_c3+'Input spectra'!$Y216))</f>
        <v>1.9047076507210513E-2</v>
      </c>
      <c r="M217">
        <f>M$2*EXP(- M$1 * ($B217*_c1+$C217*_c2+$D217*_c3+'Input spectra'!$Y216))</f>
        <v>1.8823663096233886E-2</v>
      </c>
      <c r="N217">
        <f>N$2*EXP(- N$1 * ($B217*_c1+$C217*_c2+$D217*_c3+'Input spectra'!$Y216))</f>
        <v>1.8601757756808179E-2</v>
      </c>
      <c r="O217">
        <f>O$2*EXP(- O$1 * ($B217*_c1+$C217*_c2+$D217*_c3+'Input spectra'!$Y216))</f>
        <v>1.838135189357604E-2</v>
      </c>
      <c r="P217">
        <f>P$2*EXP(- P$1 * ($B217*_c1+$C217*_c2+$D217*_c3+'Input spectra'!$Y216))</f>
        <v>1.8162436956249122E-2</v>
      </c>
      <c r="Q217">
        <f>Q$2*EXP(- Q$1 * ($B217*_c1+$C217*_c2+$D217*_c3+'Input spectra'!$Y216))</f>
        <v>1.7945004439383277E-2</v>
      </c>
      <c r="R217">
        <f>R$2*EXP(- R$1 * ($B217*_c1+$C217*_c2+$D217*_c3+'Input spectra'!$Y216))</f>
        <v>1.772904588215482E-2</v>
      </c>
      <c r="S217">
        <f>S$2*EXP(- S$1 * ($B217*_c1+$C217*_c2+$D217*_c3+'Input spectra'!$Y216))</f>
        <v>1.7514552868137846E-2</v>
      </c>
      <c r="T217">
        <f>T$2*EXP(- T$1 * ($B217*_c1+$C217*_c2+$D217*_c3+'Input spectra'!$Y216))</f>
        <v>1.7301517025082664E-2</v>
      </c>
      <c r="U217">
        <f>U$2*EXP(- U$1 * ($B217*_c1+$C217*_c2+$D217*_c3+'Input spectra'!$Y216))</f>
        <v>1.7089930024695284E-2</v>
      </c>
      <c r="V217">
        <f>V$2*EXP(- V$1 * ($B217*_c1+$C217*_c2+$D217*_c3+'Input spectra'!$Y216))</f>
        <v>1.6879783582417957E-2</v>
      </c>
      <c r="W217">
        <f>W$2*EXP(- W$1 * ($B217*_c1+$C217*_c2+$D217*_c3+'Input spectra'!$Y216))</f>
        <v>1.6671069457210783E-2</v>
      </c>
      <c r="X217">
        <f>X$2*EXP(- X$1 * ($B217*_c1+$C217*_c2+$D217*_c3+'Input spectra'!$Y216))</f>
        <v>1.6463779451334388E-2</v>
      </c>
      <c r="Y217">
        <f>Y$2*EXP(- Y$1 * ($B217*_c1+$C217*_c2+$D217*_c3+'Input spectra'!$Y216))</f>
        <v>1.6257905410133621E-2</v>
      </c>
      <c r="Z217">
        <f>Z$2*EXP(- Z$1 * ($B217*_c1+$C217*_c2+$D217*_c3+'Input spectra'!$Y216))</f>
        <v>1.6053439221822324E-2</v>
      </c>
      <c r="AA217">
        <f>AA$2*EXP(- AA$1 * ($B217*_c1+$C217*_c2+$D217*_c3+'Input spectra'!$Y216))</f>
        <v>1.5850372817269136E-2</v>
      </c>
      <c r="AB217">
        <f>AB$2*EXP(- AB$1 * ($B217*_c1+$C217*_c2+$D217*_c3+'Input spectra'!$Y216))</f>
        <v>1.5648698169784286E-2</v>
      </c>
      <c r="AC217">
        <f>AC$2*EXP(- AC$1 * ($B217*_c1+$C217*_c2+$D217*_c3+'Input spectra'!$Y216))</f>
        <v>1.5448407294907519E-2</v>
      </c>
      <c r="AD217">
        <f>AD$2*EXP(- AD$1 * ($B217*_c1+$C217*_c2+$D217*_c3+'Input spectra'!$Y216))</f>
        <v>1.5249492250196934E-2</v>
      </c>
      <c r="AE217">
        <f>AE$2*EXP(- AE$1 * ($B217*_c1+$C217*_c2+$D217*_c3+'Input spectra'!$Y216))</f>
        <v>1.5051945135018899E-2</v>
      </c>
      <c r="AF217">
        <f>AF$2*EXP(- AF$1 * ($B217*_c1+$C217*_c2+$D217*_c3+'Input spectra'!$Y216))</f>
        <v>1.4855758090338999E-2</v>
      </c>
      <c r="AG217">
        <f>AG$2*EXP(- AG$1 * ($B217*_c1+$C217*_c2+$D217*_c3+'Input spectra'!$Y216))</f>
        <v>1.4660923298513952E-2</v>
      </c>
      <c r="AH217">
        <f>AH$2*EXP(- AH$1 * ($B217*_c1+$C217*_c2+$D217*_c3+'Input spectra'!$Y216))</f>
        <v>1.4467432983084538E-2</v>
      </c>
      <c r="AI217">
        <f>AI$2*EXP(- AI$1 * ($B217*_c1+$C217*_c2+$D217*_c3+'Input spectra'!$Y216))</f>
        <v>1.4275279408569567E-2</v>
      </c>
      <c r="AJ217">
        <f>AJ$2*EXP(- AJ$1 * ($B217*_c1+$C217*_c2+$D217*_c3+'Input spectra'!$Y216))</f>
        <v>1.4084454880260796E-2</v>
      </c>
      <c r="AK217">
        <f>AK$2*EXP(- AK$1 * ($B217*_c1+$C217*_c2+$D217*_c3+'Input spectra'!$Y216))</f>
        <v>1.3894951744018873E-2</v>
      </c>
      <c r="AL217">
        <f>AL$2*EXP(- AL$1 * ($B217*_c1+$C217*_c2+$D217*_c3+'Input spectra'!$Y216))</f>
        <v>1.3706762386070234E-2</v>
      </c>
      <c r="AM217">
        <f>AM$2*EXP(- AM$1 * ($B217*_c1+$C217*_c2+$D217*_c3+'Input spectra'!$Y216))</f>
        <v>1.3519879232805019E-2</v>
      </c>
      <c r="AN217">
        <f>AN$2*EXP(- AN$1 * ($B217*_c1+$C217*_c2+$D217*_c3+'Input spectra'!$Y216))</f>
        <v>1.3334294750575943E-2</v>
      </c>
      <c r="AO217">
        <f>AO$2*EXP(- AO$1 * ($B217*_c1+$C217*_c2+$D217*_c3+'Input spectra'!$Y216))</f>
        <v>1.3150001445498138E-2</v>
      </c>
      <c r="AP217">
        <f>AP$2*EXP(- AP$1 * ($B217*_c1+$C217*_c2+$D217*_c3+'Input spectra'!$Y216))</f>
        <v>1.2966991863249989E-2</v>
      </c>
      <c r="AQ217">
        <f>AQ$2*EXP(- AQ$1 * ($B217*_c1+$C217*_c2+$D217*_c3+'Input spectra'!$Y216))</f>
        <v>1.2785258588874897E-2</v>
      </c>
      <c r="AR217">
        <f>AR$2*EXP(- AR$1 * ($B217*_c1+$C217*_c2+$D217*_c3+'Input spectra'!$Y216))</f>
        <v>1.2604794246584027E-2</v>
      </c>
      <c r="AS217">
        <f>AS$2*EXP(- AS$1 * ($B217*_c1+$C217*_c2+$D217*_c3+'Input spectra'!$Y216))</f>
        <v>1.2425591499560008E-2</v>
      </c>
      <c r="AT217">
        <f>AT$2*EXP(- AT$1 * ($B217*_c1+$C217*_c2+$D217*_c3+'Input spectra'!$Y216))</f>
        <v>1.2247643049761583E-2</v>
      </c>
      <c r="AU217">
        <f>AU$2*EXP(- AU$1 * ($B217*_c1+$C217*_c2+$D217*_c3+'Input spectra'!$Y216))</f>
        <v>1.2070941637729175E-2</v>
      </c>
      <c r="AV217">
        <f>AV$2*EXP(- AV$1 * ($B217*_c1+$C217*_c2+$D217*_c3+'Input spectra'!$Y216))</f>
        <v>1.1895480042391467E-2</v>
      </c>
      <c r="AW217">
        <f>AW$2*EXP(- AW$1 * ($B217*_c1+$C217*_c2+$D217*_c3+'Input spectra'!$Y216))</f>
        <v>1.172125108087283E-2</v>
      </c>
      <c r="AX217">
        <f>AX$2*EXP(- AX$1 * ($B217*_c1+$C217*_c2+$D217*_c3+'Input spectra'!$Y216))</f>
        <v>1.154824760830175E-2</v>
      </c>
      <c r="AY217">
        <f>AY$2*EXP(- AY$1 * ($B217*_c1+$C217*_c2+$D217*_c3+'Input spectra'!$Y216))</f>
        <v>1.0269494363140404E-2</v>
      </c>
      <c r="AZ217">
        <f>AZ$2*EXP(- AZ$1 * ($B217*_c1+$C217*_c2+$D217*_c3+'Input spectra'!$Y216))</f>
        <v>8.7783364320537655E-3</v>
      </c>
      <c r="BA217">
        <f>BA$2*EXP(- BA$1 * ($B217*_c1+$C217*_c2+$D217*_c3+'Input spectra'!$Y216))</f>
        <v>7.9051558569476574E-3</v>
      </c>
      <c r="BB217">
        <f>BB$2*EXP(- BB$1 * ($B217*_c1+$C217*_c2+$D217*_c3+'Input spectra'!$Y216))</f>
        <v>7.2440333286200144E-3</v>
      </c>
      <c r="BC217">
        <f>BC$2*EXP(- BC$1 * ($B217*_c1+$C217*_c2+$D217*_c3+'Input spectra'!$Y216))</f>
        <v>6.7039609521989422E-3</v>
      </c>
      <c r="BD217">
        <f>BD$2*EXP(- BD$1 * ($B217*_c1+$C217*_c2+$D217*_c3+'Input spectra'!$Y216))</f>
        <v>6.2455112008100427E-3</v>
      </c>
      <c r="BE217">
        <f>BE$2*EXP(- BE$1 * ($B217*_c1+$C217*_c2+$D217*_c3+'Input spectra'!$Y216))</f>
        <v>5.8470911311356306E-3</v>
      </c>
      <c r="BF217">
        <f>BF$2*EXP(- BF$1 * ($B217*_c1+$C217*_c2+$D217*_c3+'Input spectra'!$Y216))</f>
        <v>5.4952461076082778E-3</v>
      </c>
      <c r="BG217">
        <f>BG$2*EXP(- BG$1 * ($B217*_c1+$C217*_c2+$D217*_c3+'Input spectra'!$Y216))</f>
        <v>5.1808701888080332E-3</v>
      </c>
      <c r="BH217">
        <f>BH$2*EXP(- BH$1 * ($B217*_c1+$C217*_c2+$D217*_c3+'Input spectra'!$Y216))</f>
        <v>4.8974355222645123E-3</v>
      </c>
      <c r="BI217">
        <f>BI$2*EXP(- BI$1 * ($B217*_c1+$C217*_c2+$D217*_c3+'Input spectra'!$Y216))</f>
        <v>4.6400601245580545E-3</v>
      </c>
      <c r="BJ217">
        <f>BJ$2*EXP(- BJ$1 * ($B217*_c1+$C217*_c2+$D217*_c3+'Input spectra'!$Y216))</f>
        <v>4.404972796937019E-3</v>
      </c>
      <c r="BK217">
        <f>BK$2*EXP(- BK$1 * ($B217*_c1+$C217*_c2+$D217*_c3+'Input spectra'!$Y216))</f>
        <v>4.1891851460981117E-3</v>
      </c>
      <c r="BL217">
        <f>BL$2*EXP(- BL$1 * ($B217*_c1+$C217*_c2+$D217*_c3+'Input spectra'!$Y216))</f>
        <v>3.9902798745073444E-3</v>
      </c>
      <c r="BM217">
        <f>BM$2*EXP(- BM$1 * ($B217*_c1+$C217*_c2+$D217*_c3+'Input spectra'!$Y216))</f>
        <v>3.8062682803683225E-3</v>
      </c>
      <c r="BN217">
        <f>BN$2*EXP(- BN$1 * ($B217*_c1+$C217*_c2+$D217*_c3+'Input spectra'!$Y216))</f>
        <v>3.6354909678852402E-3</v>
      </c>
      <c r="BO217">
        <f>BO$2*EXP(- BO$1 * ($B217*_c1+$C217*_c2+$D217*_c3+'Input spectra'!$Y216))</f>
        <v>3.4765466273070185E-3</v>
      </c>
      <c r="BP217">
        <f>BP$2*EXP(- BP$1 * ($B217*_c1+$C217*_c2+$D217*_c3+'Input spectra'!$Y216))</f>
        <v>3.3282396712480404E-3</v>
      </c>
      <c r="BQ217">
        <f>BQ$2*EXP(- BQ$1 * ($B217*_c1+$C217*_c2+$D217*_c3+'Input spectra'!$Y216))</f>
        <v>3.1895409071763872E-3</v>
      </c>
      <c r="BR217">
        <f>BR$2*EXP(- BR$1 * ($B217*_c1+$C217*_c2+$D217*_c3+'Input spectra'!$Y216))</f>
        <v>3.059557449481829E-3</v>
      </c>
      <c r="BS217">
        <f>BS$2*EXP(- BS$1 * ($B217*_c1+$C217*_c2+$D217*_c3+'Input spectra'!$Y216))</f>
        <v>2.9375093243181475E-3</v>
      </c>
      <c r="BT217">
        <f>BT$2*EXP(- BT$1 * ($B217*_c1+$C217*_c2+$D217*_c3+'Input spectra'!$Y216))</f>
        <v>2.8227110163336839E-3</v>
      </c>
      <c r="BU217">
        <f>BU$2*EXP(- BU$1 * ($B217*_c1+$C217*_c2+$D217*_c3+'Input spectra'!$Y216))</f>
        <v>2.7145567271457346E-3</v>
      </c>
      <c r="BV217">
        <f>BV$2*EXP(- BV$1 * ($B217*_c1+$C217*_c2+$D217*_c3+'Input spectra'!$Y216))</f>
        <v>2.6125084643766508E-3</v>
      </c>
      <c r="BW217">
        <f>BW$2*EXP(- BW$1 * ($B217*_c1+$C217*_c2+$D217*_c3+'Input spectra'!$Y216))</f>
        <v>2.5160863189786359E-3</v>
      </c>
      <c r="BX217">
        <f>BX$2*EXP(- BX$1 * ($B217*_c1+$C217*_c2+$D217*_c3+'Input spectra'!$Y216))</f>
        <v>2.4248604553180611E-3</v>
      </c>
      <c r="BY217">
        <f>BY$2*EXP(- BY$1 * ($B217*_c1+$C217*_c2+$D217*_c3+'Input spectra'!$Y216))</f>
        <v>2.33844445691126E-3</v>
      </c>
      <c r="BZ217">
        <f>BZ$2*EXP(- BZ$1 * ($B217*_c1+$C217*_c2+$D217*_c3+'Input spectra'!$Y216))</f>
        <v>2.2564897561471731E-3</v>
      </c>
      <c r="CA217">
        <f>CA$2*EXP(- CA$1 * ($B217*_c1+$C217*_c2+$D217*_c3+'Input spectra'!$Y216))</f>
        <v>2.1786809388782487E-3</v>
      </c>
      <c r="CB217">
        <f>CB$2*EXP(- CB$1 * ($B217*_c1+$C217*_c2+$D217*_c3+'Input spectra'!$Y216))</f>
        <v>2.1047317611551631E-3</v>
      </c>
      <c r="CC217">
        <f>CC$2*EXP(- CC$1 * ($B217*_c1+$C217*_c2+$D217*_c3+'Input spectra'!$Y216))</f>
        <v>2.0343817502153929E-3</v>
      </c>
      <c r="CD217">
        <f>CD$2*EXP(- CD$1 * ($B217*_c1+$C217*_c2+$D217*_c3+'Input spectra'!$Y216))</f>
        <v>1.9673932882856319E-3</v>
      </c>
      <c r="CE217">
        <f>CE$2*EXP(- CE$1 * ($B217*_c1+$C217*_c2+$D217*_c3+'Input spectra'!$Y216))</f>
        <v>1.9035490980510209E-3</v>
      </c>
      <c r="CF217">
        <f>CF$2*EXP(- CF$1 * ($B217*_c1+$C217*_c2+$D217*_c3+'Input spectra'!$Y216))</f>
        <v>1.8426500643639752E-3</v>
      </c>
      <c r="CG217">
        <f>CG$2*EXP(- CG$1 * ($B217*_c1+$C217*_c2+$D217*_c3+'Input spectra'!$Y216))</f>
        <v>1.7845133390519431E-3</v>
      </c>
      <c r="CH217">
        <f>CH$2*EXP(- CH$1 * ($B217*_c1+$C217*_c2+$D217*_c3+'Input spectra'!$Y216))</f>
        <v>1.7289706853670633E-3</v>
      </c>
      <c r="CI217">
        <f>CI$2*EXP(- CI$1 * ($B217*_c1+$C217*_c2+$D217*_c3+'Input spectra'!$Y216))</f>
        <v>1.6758670263124563E-3</v>
      </c>
      <c r="CJ217">
        <f>CJ$2*EXP(- CJ$1 * ($B217*_c1+$C217*_c2+$D217*_c3+'Input spectra'!$Y216))</f>
        <v>1.6250591672341437E-3</v>
      </c>
      <c r="CK217">
        <f>CK$2*EXP(- CK$1 * ($B217*_c1+$C217*_c2+$D217*_c3+'Input spectra'!$Y216))</f>
        <v>1.5764146680254953E-3</v>
      </c>
      <c r="CL217">
        <f>CL$2*EXP(- CL$1 * ($B217*_c1+$C217*_c2+$D217*_c3+'Input spectra'!$Y216))</f>
        <v>1.5298108443108629E-3</v>
      </c>
      <c r="CM217">
        <f>CM$2*EXP(- CM$1 * ($B217*_c1+$C217*_c2+$D217*_c3+'Input spectra'!$Y216))</f>
        <v>1.4851338802539605E-3</v>
      </c>
      <c r="CN217">
        <f>CN$2*EXP(- CN$1 * ($B217*_c1+$C217*_c2+$D217*_c3+'Input spectra'!$Y216))</f>
        <v>1.4422780383263726E-3</v>
      </c>
      <c r="CO217">
        <f>CO$2*EXP(- CO$1 * ($B217*_c1+$C217*_c2+$D217*_c3+'Input spectra'!$Y216))</f>
        <v>1.401144953590027E-3</v>
      </c>
      <c r="CP217">
        <f>CP$2*EXP(- CP$1 * ($B217*_c1+$C217*_c2+$D217*_c3+'Input spectra'!$Y216))</f>
        <v>1.3616430018864268E-3</v>
      </c>
      <c r="CQ217">
        <f>CQ$2*EXP(- CQ$1 * ($B217*_c1+$C217*_c2+$D217*_c3+'Input spectra'!$Y216))</f>
        <v>1.3236867328572104E-3</v>
      </c>
      <c r="CR217">
        <f>CR$2*EXP(- CR$1 * ($B217*_c1+$C217*_c2+$D217*_c3+'Input spectra'!$Y216))</f>
        <v>1.287196360002263E-3</v>
      </c>
      <c r="CS217">
        <f>CS$2*EXP(- CS$1 * ($B217*_c1+$C217*_c2+$D217*_c3+'Input spectra'!$Y216))</f>
        <v>8.2902765362458141E-4</v>
      </c>
      <c r="CT217">
        <f>CT$2*EXP(- CT$1 * ($B217*_c1+$C217*_c2+$D217*_c3+'Input spectra'!$Y216))</f>
        <v>5.3865041688971318E-4</v>
      </c>
      <c r="CU217">
        <f>CU$2*EXP(- CU$1 * ($B217*_c1+$C217*_c2+$D217*_c3+'Input spectra'!$Y216))</f>
        <v>3.7316363588148964E-4</v>
      </c>
      <c r="CV217">
        <f>CV$2*EXP(- CV$1 * ($B217*_c1+$C217*_c2+$D217*_c3+'Input spectra'!$Y216))</f>
        <v>2.5968333042624108E-4</v>
      </c>
      <c r="CW217">
        <f>CW$2*EXP(- CW$1 * ($B217*_c1+$C217*_c2+$D217*_c3+'Input spectra'!$Y216))</f>
        <v>1.7737412064585127E-4</v>
      </c>
      <c r="CX217">
        <f>CX$2*EXP(- CX$1 * ($B217*_c1+$C217*_c2+$D217*_c3+'Input spectra'!$Y216))</f>
        <v>1.1663677197916607E-4</v>
      </c>
      <c r="CY217">
        <f>CY$2*EXP(- CY$1 * ($B217*_c1+$C217*_c2+$D217*_c3+'Input spectra'!$Y216))</f>
        <v>7.205574342777938E-5</v>
      </c>
      <c r="CZ217">
        <f>CZ$2*EXP(- CZ$1 * ($B217*_c1+$C217*_c2+$D217*_c3+'Input spectra'!$Y216))</f>
        <v>4.0194593299053639E-5</v>
      </c>
      <c r="DA217">
        <f>DA$2*EXP(- DA$1 * ($B217*_c1+$C217*_c2+$D217*_c3+'Input spectra'!$Y216))</f>
        <v>1.8696422787017227E-5</v>
      </c>
      <c r="DB217">
        <f>DB$2*EXP(- DB$1 * ($B217*_c1+$C217*_c2+$D217*_c3+'Input spectra'!$Y216))</f>
        <v>5.8525979795643256E-6</v>
      </c>
      <c r="DC217">
        <f>DC$2*EXP(- DC$1 * ($B217*_c1+$C217*_c2+$D217*_c3+'Input spectra'!$Y216))</f>
        <v>3.7189130651542887E-7</v>
      </c>
      <c r="DD217">
        <f>DD$2*EXP(- DD$1 * ($B217*_c1+$C217*_c2+$D217*_c3+'Input spectra'!$Y216))</f>
        <v>0</v>
      </c>
      <c r="DE217">
        <f>DE$2*EXP(- DE$1 * ($B217*_c1+$C217*_c2+$D217*_c3+'Input spectra'!$Y216))</f>
        <v>0</v>
      </c>
      <c r="DF217">
        <f>DF$2*EXP(- DF$1 * ($B217*_c1+$C217*_c2+$D217*_c3+'Input spectra'!$Y216))</f>
        <v>0</v>
      </c>
      <c r="DG217">
        <f>DG$2*EXP(- DG$1 * ($B217*_c1+$C217*_c2+$D217*_c3+'Input spectra'!$Y216))</f>
        <v>0</v>
      </c>
      <c r="DH217">
        <f>DH$2*EXP(- DH$1 * ($B217*_c1+$C217*_c2+$D217*_c3+'Input spectra'!$Y216))</f>
        <v>0</v>
      </c>
      <c r="DI217">
        <f>DI$2*EXP(- DI$1 * ($B217*_c1+$C217*_c2+$D217*_c3+'Input spectra'!$Y216))</f>
        <v>0</v>
      </c>
      <c r="DJ217">
        <f>DJ$2*EXP(- DJ$1 * ($B217*_c1+$C217*_c2+$D217*_c3+'Input spectra'!$Y216))</f>
        <v>0</v>
      </c>
      <c r="DK217">
        <f>DK$2*EXP(- DK$1 * ($B217*_c1+$C217*_c2+$D217*_c3+'Input spectra'!$Y216))</f>
        <v>0</v>
      </c>
      <c r="DL217">
        <f>DL$2*EXP(- DL$1 * ($B217*_c1+$C217*_c2+$D217*_c3+'Input spectra'!$Y216))</f>
        <v>0</v>
      </c>
      <c r="DM217">
        <f>DM$2*EXP(- DM$1 * ($B217*_c1+$C217*_c2+$D217*_c3+'Input spectra'!$Y216))</f>
        <v>0</v>
      </c>
      <c r="DN217">
        <f>DN$2*EXP(- DN$1 * ($B217*_c1+$C217*_c2+$D217*_c3+'Input spectra'!$Y216))</f>
        <v>0</v>
      </c>
      <c r="DO217">
        <f>DO$2*EXP(- DO$1 * ($B217*_c1+$C217*_c2+$D217*_c3+'Input spectra'!$Y216))</f>
        <v>0</v>
      </c>
      <c r="DP217">
        <f>DP$2*EXP(- DP$1 * ($B217*_c1+$C217*_c2+$D217*_c3+'Input spectra'!$Y216))</f>
        <v>0</v>
      </c>
      <c r="DQ217">
        <f>DQ$2*EXP(- DQ$1 * ($B217*_c1+$C217*_c2+$D217*_c3+'Input spectra'!$Y216))</f>
        <v>0</v>
      </c>
      <c r="DR217">
        <f>DR$2*EXP(- DR$1 * ($B217*_c1+$C217*_c2+$D217*_c3+'Input spectra'!$Y216))</f>
        <v>0</v>
      </c>
      <c r="DS217">
        <f>DS$2*EXP(- DS$1 * ($B217*_c1+$C217*_c2+$D217*_c3+'Input spectra'!$Y216))</f>
        <v>0</v>
      </c>
      <c r="DT217">
        <f>DT$2*EXP(- DT$1 * ($B217*_c1+$C217*_c2+$D217*_c3+'Input spectra'!$Y216))</f>
        <v>0</v>
      </c>
      <c r="DU217">
        <f>DU$2*EXP(- DU$1 * ($B217*_c1+$C217*_c2+$D217*_c3+'Input spectra'!$Y216))</f>
        <v>0</v>
      </c>
      <c r="DV217">
        <f>DV$2*EXP(- DV$1 * ($B217*_c1+$C217*_c2+$D217*_c3+'Input spectra'!$Y216))</f>
        <v>0</v>
      </c>
      <c r="DW217">
        <f>DW$2*EXP(- DW$1 * ($B217*_c1+$C217*_c2+$D217*_c3+'Input spectra'!$Y216))</f>
        <v>0</v>
      </c>
      <c r="DX217">
        <f>DX$2*EXP(- DX$1 * ($B217*_c1+$C217*_c2+$D217*_c3+'Input spectra'!$Y216))</f>
        <v>0</v>
      </c>
      <c r="DY217">
        <f>DY$2*EXP(- DY$1 * ($B217*_c1+$C217*_c2+$D217*_c3+'Input spectra'!$Y216))</f>
        <v>0</v>
      </c>
      <c r="DZ217">
        <f>DZ$2*EXP(- DZ$1 * ($B217*_c1+$C217*_c2+$D217*_c3+'Input spectra'!$Y216))</f>
        <v>0</v>
      </c>
      <c r="EA217">
        <f>EA$2*EXP(- EA$1 * ($B217*_c1+$C217*_c2+$D217*_c3+'Input spectra'!$Y216))</f>
        <v>0</v>
      </c>
      <c r="EB217">
        <f>EB$2*EXP(- EB$1 * ($B217*_c1+$C217*_c2+$D217*_c3+'Input spectra'!$Y216))</f>
        <v>0</v>
      </c>
      <c r="EC217">
        <f>EC$2*EXP(- EC$1 * ($B217*_c1+$C217*_c2+$D217*_c3+'Input spectra'!$Y216))</f>
        <v>0</v>
      </c>
      <c r="ED217">
        <f>ED$2*EXP(- ED$1 * ($B217*_c1+$C217*_c2+$D217*_c3+'Input spectra'!$Y216))</f>
        <v>0</v>
      </c>
      <c r="EE217">
        <f>EE$2*EXP(- EE$1 * ($B217*_c1+$C217*_c2+$D217*_c3+'Input spectra'!$Y216))</f>
        <v>0</v>
      </c>
      <c r="EF217">
        <f>EF$2*EXP(- EF$1 * ($B217*_c1+$C217*_c2+$D217*_c3+'Input spectra'!$Y216))</f>
        <v>0</v>
      </c>
      <c r="EG217">
        <f>EG$2*EXP(- EG$1 * ($B217*_c1+$C217*_c2+$D217*_c3+'Input spectra'!$Y216))</f>
        <v>0</v>
      </c>
      <c r="EH217">
        <f>EH$2*EXP(- EH$1 * ($B217*_c1+$C217*_c2+$D217*_c3+'Input spectra'!$Y216))</f>
        <v>0</v>
      </c>
      <c r="EI217">
        <f>EI$2*EXP(- EI$1 * ($B217*_c1+$C217*_c2+$D217*_c3+'Input spectra'!$Y216))</f>
        <v>0</v>
      </c>
      <c r="EJ217">
        <f>EJ$2*EXP(- EJ$1 * ($B217*_c1+$C217*_c2+$D217*_c3+'Input spectra'!$Y216))</f>
        <v>0</v>
      </c>
      <c r="EK217">
        <f>EK$2*EXP(- EK$1 * ($B217*_c1+$C217*_c2+$D217*_c3+'Input spectra'!$Y216))</f>
        <v>0</v>
      </c>
      <c r="EL217">
        <f>EL$2*EXP(- EL$1 * ($B217*_c1+$C217*_c2+$D217*_c3+'Input spectra'!$Y216))</f>
        <v>0</v>
      </c>
      <c r="EM217">
        <f>EM$2*EXP(- EM$1 * ($B217*_c1+$C217*_c2+$D217*_c3+'Input spectra'!$Y216))</f>
        <v>0</v>
      </c>
      <c r="EN217">
        <f>EN$2*EXP(- EN$1 * ($B217*_c1+$C217*_c2+$D217*_c3+'Input spectra'!$Y216))</f>
        <v>0</v>
      </c>
      <c r="EO217">
        <f>EO$2*EXP(- EO$1 * ($B217*_c1+$C217*_c2+$D217*_c3+'Input spectra'!$Y216))</f>
        <v>0</v>
      </c>
      <c r="EP217">
        <f>EP$2*EXP(- EP$1 * ($B217*_c1+$C217*_c2+$D217*_c3+'Input spectra'!$Y216))</f>
        <v>0</v>
      </c>
      <c r="EQ217">
        <f>EQ$2*EXP(- EQ$1 * ($B217*_c1+$C217*_c2+$D217*_c3+'Input spectra'!$Y216))</f>
        <v>0</v>
      </c>
      <c r="ER217">
        <f>ER$2*EXP(- ER$1 * ($B217*_c1+$C217*_c2+$D217*_c3+'Input spectra'!$Y216))</f>
        <v>0</v>
      </c>
      <c r="ES217">
        <f>ES$2*EXP(- ES$1 * ($B217*_c1+$C217*_c2+$D217*_c3+'Input spectra'!$Y216))</f>
        <v>0</v>
      </c>
      <c r="ET217">
        <f>ET$2*EXP(- ET$1 * ($B217*_c1+$C217*_c2+$D217*_c3+'Input spectra'!$Y216))</f>
        <v>0</v>
      </c>
      <c r="EU217">
        <f>EU$2*EXP(- EU$1 * ($B217*_c1+$C217*_c2+$D217*_c3+'Input spectra'!$Y216))</f>
        <v>0</v>
      </c>
      <c r="EV217">
        <f>EV$2*EXP(- EV$1 * ($B217*_c1+$C217*_c2+$D217*_c3+'Input spectra'!$Y216))</f>
        <v>0</v>
      </c>
      <c r="EW217">
        <f>EW$2*EXP(- EW$1 * ($B217*_c1+$C217*_c2+$D217*_c3+'Input spectra'!$Y216))</f>
        <v>0</v>
      </c>
      <c r="EX217">
        <f>EX$2*EXP(- EX$1 * ($B217*_c1+$C217*_c2+$D217*_c3+'Input spectra'!$Y216))</f>
        <v>0</v>
      </c>
      <c r="EY217">
        <f>EY$2*EXP(- EY$1 * ($B217*_c1+$C217*_c2+$D217*_c3+'Input spectra'!$Y216))</f>
        <v>0</v>
      </c>
      <c r="FA217">
        <f t="shared" si="3"/>
        <v>0.88969603842643019</v>
      </c>
      <c r="FD217">
        <f>(1-EXP(-($B217*_c1+$C217*_c2+$D217*_c3+'Input spectra'!$Y216)*_t))/2</f>
        <v>1.01346985982807E-2</v>
      </c>
      <c r="FE217">
        <f>LN(1-FD217)/(-($B217*_c1+$C217*_c2+$D217*_c3+'Input spectra'!$Y216))</f>
        <v>0.24872016984834822</v>
      </c>
    </row>
    <row r="218" spans="1:161" x14ac:dyDescent="0.25">
      <c r="A218">
        <v>1355</v>
      </c>
      <c r="B218">
        <f>'Input spectra'!B217</f>
        <v>0</v>
      </c>
      <c r="C218">
        <f>'Input spectra'!D217</f>
        <v>0</v>
      </c>
      <c r="D218">
        <f>'Input spectra'!F217</f>
        <v>0</v>
      </c>
      <c r="E218">
        <f>E$2*EXP(- E$1 * ($B218*_c1+$C218*_c2+$D218*_c3+'Input spectra'!$Y217))</f>
        <v>2.0653927966864227E-2</v>
      </c>
      <c r="F218">
        <f>F$2*EXP(- F$1 * ($B218*_c1+$C218*_c2+$D218*_c3+'Input spectra'!$Y217))</f>
        <v>2.0419820790692485E-2</v>
      </c>
      <c r="G218">
        <f>G$2*EXP(- G$1 * ($B218*_c1+$C218*_c2+$D218*_c3+'Input spectra'!$Y217))</f>
        <v>2.0187280691593264E-2</v>
      </c>
      <c r="H218">
        <f>H$2*EXP(- H$1 * ($B218*_c1+$C218*_c2+$D218*_c3+'Input spectra'!$Y217))</f>
        <v>1.9956298776907355E-2</v>
      </c>
      <c r="I218">
        <f>I$2*EXP(- I$1 * ($B218*_c1+$C218*_c2+$D218*_c3+'Input spectra'!$Y217))</f>
        <v>1.9726866200463058E-2</v>
      </c>
      <c r="J218">
        <f>J$2*EXP(- J$1 * ($B218*_c1+$C218*_c2+$D218*_c3+'Input spectra'!$Y217))</f>
        <v>1.9498974162344845E-2</v>
      </c>
      <c r="K218">
        <f>K$2*EXP(- K$1 * ($B218*_c1+$C218*_c2+$D218*_c3+'Input spectra'!$Y217))</f>
        <v>1.9272613908663114E-2</v>
      </c>
      <c r="L218">
        <f>L$2*EXP(- L$1 * ($B218*_c1+$C218*_c2+$D218*_c3+'Input spectra'!$Y217))</f>
        <v>1.9047776731325069E-2</v>
      </c>
      <c r="M218">
        <f>M$2*EXP(- M$1 * ($B218*_c1+$C218*_c2+$D218*_c3+'Input spectra'!$Y217))</f>
        <v>1.8824453967806708E-2</v>
      </c>
      <c r="N218">
        <f>N$2*EXP(- N$1 * ($B218*_c1+$C218*_c2+$D218*_c3+'Input spectra'!$Y217))</f>
        <v>1.860263700092589E-2</v>
      </c>
      <c r="O218">
        <f>O$2*EXP(- O$1 * ($B218*_c1+$C218*_c2+$D218*_c3+'Input spectra'!$Y217))</f>
        <v>1.8382317258616516E-2</v>
      </c>
      <c r="P218">
        <f>P$2*EXP(- P$1 * ($B218*_c1+$C218*_c2+$D218*_c3+'Input spectra'!$Y217))</f>
        <v>1.816348621370378E-2</v>
      </c>
      <c r="Q218">
        <f>Q$2*EXP(- Q$1 * ($B218*_c1+$C218*_c2+$D218*_c3+'Input spectra'!$Y217))</f>
        <v>1.7946135383680523E-2</v>
      </c>
      <c r="R218">
        <f>R$2*EXP(- R$1 * ($B218*_c1+$C218*_c2+$D218*_c3+'Input spectra'!$Y217))</f>
        <v>1.7730256330484643E-2</v>
      </c>
      <c r="S218">
        <f>S$2*EXP(- S$1 * ($B218*_c1+$C218*_c2+$D218*_c3+'Input spectra'!$Y217))</f>
        <v>1.7515840660277594E-2</v>
      </c>
      <c r="T218">
        <f>T$2*EXP(- T$1 * ($B218*_c1+$C218*_c2+$D218*_c3+'Input spectra'!$Y217))</f>
        <v>1.7302880023223954E-2</v>
      </c>
      <c r="U218">
        <f>U$2*EXP(- U$1 * ($B218*_c1+$C218*_c2+$D218*_c3+'Input spectra'!$Y217))</f>
        <v>1.7091366113272031E-2</v>
      </c>
      <c r="V218">
        <f>V$2*EXP(- V$1 * ($B218*_c1+$C218*_c2+$D218*_c3+'Input spectra'!$Y217))</f>
        <v>1.6881290667935561E-2</v>
      </c>
      <c r="W218">
        <f>W$2*EXP(- W$1 * ($B218*_c1+$C218*_c2+$D218*_c3+'Input spectra'!$Y217))</f>
        <v>1.6672645468076442E-2</v>
      </c>
      <c r="X218">
        <f>X$2*EXP(- X$1 * ($B218*_c1+$C218*_c2+$D218*_c3+'Input spectra'!$Y217))</f>
        <v>1.6465422337688513E-2</v>
      </c>
      <c r="Y218">
        <f>Y$2*EXP(- Y$1 * ($B218*_c1+$C218*_c2+$D218*_c3+'Input spectra'!$Y217))</f>
        <v>1.6259613143682374E-2</v>
      </c>
      <c r="Z218">
        <f>Z$2*EXP(- Z$1 * ($B218*_c1+$C218*_c2+$D218*_c3+'Input spectra'!$Y217))</f>
        <v>1.6055209795671255E-2</v>
      </c>
      <c r="AA218">
        <f>AA$2*EXP(- AA$1 * ($B218*_c1+$C218*_c2+$D218*_c3+'Input spectra'!$Y217))</f>
        <v>1.5852204245757926E-2</v>
      </c>
      <c r="AB218">
        <f>AB$2*EXP(- AB$1 * ($B218*_c1+$C218*_c2+$D218*_c3+'Input spectra'!$Y217))</f>
        <v>1.565058848832258E-2</v>
      </c>
      <c r="AC218">
        <f>AC$2*EXP(- AC$1 * ($B218*_c1+$C218*_c2+$D218*_c3+'Input spectra'!$Y217))</f>
        <v>1.5450354559811842E-2</v>
      </c>
      <c r="AD218">
        <f>AD$2*EXP(- AD$1 * ($B218*_c1+$C218*_c2+$D218*_c3+'Input spectra'!$Y217))</f>
        <v>1.5251494538528686E-2</v>
      </c>
      <c r="AE218">
        <f>AE$2*EXP(- AE$1 * ($B218*_c1+$C218*_c2+$D218*_c3+'Input spectra'!$Y217))</f>
        <v>1.505400054442343E-2</v>
      </c>
      <c r="AF218">
        <f>AF$2*EXP(- AF$1 * ($B218*_c1+$C218*_c2+$D218*_c3+'Input spectra'!$Y217))</f>
        <v>1.4857864738885736E-2</v>
      </c>
      <c r="AG218">
        <f>AG$2*EXP(- AG$1 * ($B218*_c1+$C218*_c2+$D218*_c3+'Input spectra'!$Y217))</f>
        <v>1.4663079324537601E-2</v>
      </c>
      <c r="AH218">
        <f>AH$2*EXP(- AH$1 * ($B218*_c1+$C218*_c2+$D218*_c3+'Input spectra'!$Y217))</f>
        <v>1.4469636545027332E-2</v>
      </c>
      <c r="AI218">
        <f>AI$2*EXP(- AI$1 * ($B218*_c1+$C218*_c2+$D218*_c3+'Input spectra'!$Y217))</f>
        <v>1.4277528684824556E-2</v>
      </c>
      <c r="AJ218">
        <f>AJ$2*EXP(- AJ$1 * ($B218*_c1+$C218*_c2+$D218*_c3+'Input spectra'!$Y217))</f>
        <v>1.4086748069016192E-2</v>
      </c>
      <c r="AK218">
        <f>AK$2*EXP(- AK$1 * ($B218*_c1+$C218*_c2+$D218*_c3+'Input spectra'!$Y217))</f>
        <v>1.3897287063103413E-2</v>
      </c>
      <c r="AL218">
        <f>AL$2*EXP(- AL$1 * ($B218*_c1+$C218*_c2+$D218*_c3+'Input spectra'!$Y217))</f>
        <v>1.3709138072799576E-2</v>
      </c>
      <c r="AM218">
        <f>AM$2*EXP(- AM$1 * ($B218*_c1+$C218*_c2+$D218*_c3+'Input spectra'!$Y217))</f>
        <v>1.3522293543829176E-2</v>
      </c>
      <c r="AN218">
        <f>AN$2*EXP(- AN$1 * ($B218*_c1+$C218*_c2+$D218*_c3+'Input spectra'!$Y217))</f>
        <v>1.3336745961727708E-2</v>
      </c>
      <c r="AO218">
        <f>AO$2*EXP(- AO$1 * ($B218*_c1+$C218*_c2+$D218*_c3+'Input spectra'!$Y217))</f>
        <v>1.3152487851642537E-2</v>
      </c>
      <c r="AP218">
        <f>AP$2*EXP(- AP$1 * ($B218*_c1+$C218*_c2+$D218*_c3+'Input spectra'!$Y217))</f>
        <v>1.2969511778134718E-2</v>
      </c>
      <c r="AQ218">
        <f>AQ$2*EXP(- AQ$1 * ($B218*_c1+$C218*_c2+$D218*_c3+'Input spectra'!$Y217))</f>
        <v>1.2787810344981785E-2</v>
      </c>
      <c r="AR218">
        <f>AR$2*EXP(- AR$1 * ($B218*_c1+$C218*_c2+$D218*_c3+'Input spectra'!$Y217))</f>
        <v>1.2607376194981463E-2</v>
      </c>
      <c r="AS218">
        <f>AS$2*EXP(- AS$1 * ($B218*_c1+$C218*_c2+$D218*_c3+'Input spectra'!$Y217))</f>
        <v>1.2428202009756372E-2</v>
      </c>
      <c r="AT218">
        <f>AT$2*EXP(- AT$1 * ($B218*_c1+$C218*_c2+$D218*_c3+'Input spectra'!$Y217))</f>
        <v>1.2250280509559647E-2</v>
      </c>
      <c r="AU218">
        <f>AU$2*EXP(- AU$1 * ($B218*_c1+$C218*_c2+$D218*_c3+'Input spectra'!$Y217))</f>
        <v>1.2073604453081477E-2</v>
      </c>
      <c r="AV218">
        <f>AV$2*EXP(- AV$1 * ($B218*_c1+$C218*_c2+$D218*_c3+'Input spectra'!$Y217))</f>
        <v>1.1898166637256659E-2</v>
      </c>
      <c r="AW218">
        <f>AW$2*EXP(- AW$1 * ($B218*_c1+$C218*_c2+$D218*_c3+'Input spectra'!$Y217))</f>
        <v>1.1723959897072983E-2</v>
      </c>
      <c r="AX218">
        <f>AX$2*EXP(- AX$1 * ($B218*_c1+$C218*_c2+$D218*_c3+'Input spectra'!$Y217))</f>
        <v>1.1550977105380611E-2</v>
      </c>
      <c r="AY218">
        <f>AY$2*EXP(- AY$1 * ($B218*_c1+$C218*_c2+$D218*_c3+'Input spectra'!$Y217))</f>
        <v>1.0271975564817053E-2</v>
      </c>
      <c r="AZ218">
        <f>AZ$2*EXP(- AZ$1 * ($B218*_c1+$C218*_c2+$D218*_c3+'Input spectra'!$Y217))</f>
        <v>8.7805034693858447E-3</v>
      </c>
      <c r="BA218">
        <f>BA$2*EXP(- BA$1 * ($B218*_c1+$C218*_c2+$D218*_c3+'Input spectra'!$Y217))</f>
        <v>7.9071488653448645E-3</v>
      </c>
      <c r="BB218">
        <f>BB$2*EXP(- BB$1 * ($B218*_c1+$C218*_c2+$D218*_c3+'Input spectra'!$Y217))</f>
        <v>7.2458977115354584E-3</v>
      </c>
      <c r="BC218">
        <f>BC$2*EXP(- BC$1 * ($B218*_c1+$C218*_c2+$D218*_c3+'Input spectra'!$Y217))</f>
        <v>6.7057215542991652E-3</v>
      </c>
      <c r="BD218">
        <f>BD$2*EXP(- BD$1 * ($B218*_c1+$C218*_c2+$D218*_c3+'Input spectra'!$Y217))</f>
        <v>6.2471842127610833E-3</v>
      </c>
      <c r="BE218">
        <f>BE$2*EXP(- BE$1 * ($B218*_c1+$C218*_c2+$D218*_c3+'Input spectra'!$Y217))</f>
        <v>5.8486881322619326E-3</v>
      </c>
      <c r="BF218">
        <f>BF$2*EXP(- BF$1 * ($B218*_c1+$C218*_c2+$D218*_c3+'Input spectra'!$Y217))</f>
        <v>5.4967758777268588E-3</v>
      </c>
      <c r="BG218">
        <f>BG$2*EXP(- BG$1 * ($B218*_c1+$C218*_c2+$D218*_c3+'Input spectra'!$Y217))</f>
        <v>5.1823396589551806E-3</v>
      </c>
      <c r="BH218">
        <f>BH$2*EXP(- BH$1 * ($B218*_c1+$C218*_c2+$D218*_c3+'Input spectra'!$Y217))</f>
        <v>4.8988503281374163E-3</v>
      </c>
      <c r="BI218">
        <f>BI$2*EXP(- BI$1 * ($B218*_c1+$C218*_c2+$D218*_c3+'Input spectra'!$Y217))</f>
        <v>4.6414249534673536E-3</v>
      </c>
      <c r="BJ218">
        <f>BJ$2*EXP(- BJ$1 * ($B218*_c1+$C218*_c2+$D218*_c3+'Input spectra'!$Y217))</f>
        <v>4.4062916177878449E-3</v>
      </c>
      <c r="BK218">
        <f>BK$2*EXP(- BK$1 * ($B218*_c1+$C218*_c2+$D218*_c3+'Input spectra'!$Y217))</f>
        <v>4.1904613686284476E-3</v>
      </c>
      <c r="BL218">
        <f>BL$2*EXP(- BL$1 * ($B218*_c1+$C218*_c2+$D218*_c3+'Input spectra'!$Y217))</f>
        <v>3.9915164634781947E-3</v>
      </c>
      <c r="BM218">
        <f>BM$2*EXP(- BM$1 * ($B218*_c1+$C218*_c2+$D218*_c3+'Input spectra'!$Y217))</f>
        <v>3.8074678398445508E-3</v>
      </c>
      <c r="BN218">
        <f>BN$2*EXP(- BN$1 * ($B218*_c1+$C218*_c2+$D218*_c3+'Input spectra'!$Y217))</f>
        <v>3.636655804960533E-3</v>
      </c>
      <c r="BO218">
        <f>BO$2*EXP(- BO$1 * ($B218*_c1+$C218*_c2+$D218*_c3+'Input spectra'!$Y217))</f>
        <v>3.4776788012847062E-3</v>
      </c>
      <c r="BP218">
        <f>BP$2*EXP(- BP$1 * ($B218*_c1+$C218*_c2+$D218*_c3+'Input spectra'!$Y217))</f>
        <v>3.3293410322728042E-3</v>
      </c>
      <c r="BQ218">
        <f>BQ$2*EXP(- BQ$1 * ($B218*_c1+$C218*_c2+$D218*_c3+'Input spectra'!$Y217))</f>
        <v>3.1906131270487493E-3</v>
      </c>
      <c r="BR218">
        <f>BR$2*EXP(- BR$1 * ($B218*_c1+$C218*_c2+$D218*_c3+'Input spectra'!$Y217))</f>
        <v>3.0606020465704519E-3</v>
      </c>
      <c r="BS218">
        <f>BS$2*EXP(- BS$1 * ($B218*_c1+$C218*_c2+$D218*_c3+'Input spectra'!$Y217))</f>
        <v>2.9385276839418101E-3</v>
      </c>
      <c r="BT218">
        <f>BT$2*EXP(- BT$1 * ($B218*_c1+$C218*_c2+$D218*_c3+'Input spectra'!$Y217))</f>
        <v>2.8237044076147369E-3</v>
      </c>
      <c r="BU218">
        <f>BU$2*EXP(- BU$1 * ($B218*_c1+$C218*_c2+$D218*_c3+'Input spectra'!$Y217))</f>
        <v>2.7155263170791735E-3</v>
      </c>
      <c r="BV218">
        <f>BV$2*EXP(- BV$1 * ($B218*_c1+$C218*_c2+$D218*_c3+'Input spectra'!$Y217))</f>
        <v>2.6134553296760592E-3</v>
      </c>
      <c r="BW218">
        <f>BW$2*EXP(- BW$1 * ($B218*_c1+$C218*_c2+$D218*_c3+'Input spectra'!$Y217))</f>
        <v>2.5170114561281864E-3</v>
      </c>
      <c r="BX218">
        <f>BX$2*EXP(- BX$1 * ($B218*_c1+$C218*_c2+$D218*_c3+'Input spectra'!$Y217))</f>
        <v>2.4257647891628865E-3</v>
      </c>
      <c r="BY218">
        <f>BY$2*EXP(- BY$1 * ($B218*_c1+$C218*_c2+$D218*_c3+'Input spectra'!$Y217))</f>
        <v>2.3393288480464268E-3</v>
      </c>
      <c r="BZ218">
        <f>BZ$2*EXP(- BZ$1 * ($B218*_c1+$C218*_c2+$D218*_c3+'Input spectra'!$Y217))</f>
        <v>2.2573550073111772E-3</v>
      </c>
      <c r="CA218">
        <f>CA$2*EXP(- CA$1 * ($B218*_c1+$C218*_c2+$D218*_c3+'Input spectra'!$Y217))</f>
        <v>2.1795278005155251E-3</v>
      </c>
      <c r="CB218">
        <f>CB$2*EXP(- CB$1 * ($B218*_c1+$C218*_c2+$D218*_c3+'Input spectra'!$Y217))</f>
        <v>2.10556093628017E-3</v>
      </c>
      <c r="CC218">
        <f>CC$2*EXP(- CC$1 * ($B218*_c1+$C218*_c2+$D218*_c3+'Input spectra'!$Y217))</f>
        <v>2.0351938986859571E-3</v>
      </c>
      <c r="CD218">
        <f>CD$2*EXP(- CD$1 * ($B218*_c1+$C218*_c2+$D218*_c3+'Input spectra'!$Y217))</f>
        <v>1.9681890305737028E-3</v>
      </c>
      <c r="CE218">
        <f>CE$2*EXP(- CE$1 * ($B218*_c1+$C218*_c2+$D218*_c3+'Input spectra'!$Y217))</f>
        <v>1.9043290185834917E-3</v>
      </c>
      <c r="CF218">
        <f>CF$2*EXP(- CF$1 * ($B218*_c1+$C218*_c2+$D218*_c3+'Input spectra'!$Y217))</f>
        <v>1.8434147144938337E-3</v>
      </c>
      <c r="CG218">
        <f>CG$2*EXP(- CG$1 * ($B218*_c1+$C218*_c2+$D218*_c3+'Input spectra'!$Y217))</f>
        <v>1.7852632397100702E-3</v>
      </c>
      <c r="CH218">
        <f>CH$2*EXP(- CH$1 * ($B218*_c1+$C218*_c2+$D218*_c3+'Input spectra'!$Y217))</f>
        <v>1.7297063294368972E-3</v>
      </c>
      <c r="CI218">
        <f>CI$2*EXP(- CI$1 * ($B218*_c1+$C218*_c2+$D218*_c3+'Input spectra'!$Y217))</f>
        <v>1.6765888807631648E-3</v>
      </c>
      <c r="CJ218">
        <f>CJ$2*EXP(- CJ$1 * ($B218*_c1+$C218*_c2+$D218*_c3+'Input spectra'!$Y217))</f>
        <v>1.6257676750425179E-3</v>
      </c>
      <c r="CK218">
        <f>CK$2*EXP(- CK$1 * ($B218*_c1+$C218*_c2+$D218*_c3+'Input spectra'!$Y217))</f>
        <v>1.5771102499123222E-3</v>
      </c>
      <c r="CL218">
        <f>CL$2*EXP(- CL$1 * ($B218*_c1+$C218*_c2+$D218*_c3+'Input spectra'!$Y217))</f>
        <v>1.5304939003138141E-3</v>
      </c>
      <c r="CM218">
        <f>CM$2*EXP(- CM$1 * ($B218*_c1+$C218*_c2+$D218*_c3+'Input spectra'!$Y217))</f>
        <v>1.4858047911559427E-3</v>
      </c>
      <c r="CN218">
        <f>CN$2*EXP(- CN$1 * ($B218*_c1+$C218*_c2+$D218*_c3+'Input spectra'!$Y217))</f>
        <v>1.4429371669556874E-3</v>
      </c>
      <c r="CO218">
        <f>CO$2*EXP(- CO$1 * ($B218*_c1+$C218*_c2+$D218*_c3+'Input spectra'!$Y217))</f>
        <v>1.401792646006494E-3</v>
      </c>
      <c r="CP218">
        <f>CP$2*EXP(- CP$1 * ($B218*_c1+$C218*_c2+$D218*_c3+'Input spectra'!$Y217))</f>
        <v>1.3622795884657875E-3</v>
      </c>
      <c r="CQ218">
        <f>CQ$2*EXP(- CQ$1 * ($B218*_c1+$C218*_c2+$D218*_c3+'Input spectra'!$Y217))</f>
        <v>1.3243125292845377E-3</v>
      </c>
      <c r="CR218">
        <f>CR$2*EXP(- CR$1 * ($B218*_c1+$C218*_c2+$D218*_c3+'Input spectra'!$Y217))</f>
        <v>1.2878116681837766E-3</v>
      </c>
      <c r="CS218">
        <f>CS$2*EXP(- CS$1 * ($B218*_c1+$C218*_c2+$D218*_c3+'Input spectra'!$Y217))</f>
        <v>8.2942830300893804E-4</v>
      </c>
      <c r="CT218">
        <f>CT$2*EXP(- CT$1 * ($B218*_c1+$C218*_c2+$D218*_c3+'Input spectra'!$Y217))</f>
        <v>5.3891356407215478E-4</v>
      </c>
      <c r="CU218">
        <f>CU$2*EXP(- CU$1 * ($B218*_c1+$C218*_c2+$D218*_c3+'Input spectra'!$Y217))</f>
        <v>3.733478984350675E-4</v>
      </c>
      <c r="CV218">
        <f>CV$2*EXP(- CV$1 * ($B218*_c1+$C218*_c2+$D218*_c3+'Input spectra'!$Y217))</f>
        <v>2.5981292258786862E-4</v>
      </c>
      <c r="CW218">
        <f>CW$2*EXP(- CW$1 * ($B218*_c1+$C218*_c2+$D218*_c3+'Input spectra'!$Y217))</f>
        <v>1.7746356927422543E-4</v>
      </c>
      <c r="CX218">
        <f>CX$2*EXP(- CX$1 * ($B218*_c1+$C218*_c2+$D218*_c3+'Input spectra'!$Y217))</f>
        <v>1.1669620400900391E-4</v>
      </c>
      <c r="CY218">
        <f>CY$2*EXP(- CY$1 * ($B218*_c1+$C218*_c2+$D218*_c3+'Input spectra'!$Y217))</f>
        <v>7.2092837896636799E-5</v>
      </c>
      <c r="CZ218">
        <f>CZ$2*EXP(- CZ$1 * ($B218*_c1+$C218*_c2+$D218*_c3+'Input spectra'!$Y217))</f>
        <v>4.0215496772242402E-5</v>
      </c>
      <c r="DA218">
        <f>DA$2*EXP(- DA$1 * ($B218*_c1+$C218*_c2+$D218*_c3+'Input spectra'!$Y217))</f>
        <v>1.8706244229536277E-5</v>
      </c>
      <c r="DB218">
        <f>DB$2*EXP(- DB$1 * ($B218*_c1+$C218*_c2+$D218*_c3+'Input spectra'!$Y217))</f>
        <v>5.8557031680440425E-6</v>
      </c>
      <c r="DC218">
        <f>DC$2*EXP(- DC$1 * ($B218*_c1+$C218*_c2+$D218*_c3+'Input spectra'!$Y217))</f>
        <v>3.720905734491064E-7</v>
      </c>
      <c r="DD218">
        <f>DD$2*EXP(- DD$1 * ($B218*_c1+$C218*_c2+$D218*_c3+'Input spectra'!$Y217))</f>
        <v>0</v>
      </c>
      <c r="DE218">
        <f>DE$2*EXP(- DE$1 * ($B218*_c1+$C218*_c2+$D218*_c3+'Input spectra'!$Y217))</f>
        <v>0</v>
      </c>
      <c r="DF218">
        <f>DF$2*EXP(- DF$1 * ($B218*_c1+$C218*_c2+$D218*_c3+'Input spectra'!$Y217))</f>
        <v>0</v>
      </c>
      <c r="DG218">
        <f>DG$2*EXP(- DG$1 * ($B218*_c1+$C218*_c2+$D218*_c3+'Input spectra'!$Y217))</f>
        <v>0</v>
      </c>
      <c r="DH218">
        <f>DH$2*EXP(- DH$1 * ($B218*_c1+$C218*_c2+$D218*_c3+'Input spectra'!$Y217))</f>
        <v>0</v>
      </c>
      <c r="DI218">
        <f>DI$2*EXP(- DI$1 * ($B218*_c1+$C218*_c2+$D218*_c3+'Input spectra'!$Y217))</f>
        <v>0</v>
      </c>
      <c r="DJ218">
        <f>DJ$2*EXP(- DJ$1 * ($B218*_c1+$C218*_c2+$D218*_c3+'Input spectra'!$Y217))</f>
        <v>0</v>
      </c>
      <c r="DK218">
        <f>DK$2*EXP(- DK$1 * ($B218*_c1+$C218*_c2+$D218*_c3+'Input spectra'!$Y217))</f>
        <v>0</v>
      </c>
      <c r="DL218">
        <f>DL$2*EXP(- DL$1 * ($B218*_c1+$C218*_c2+$D218*_c3+'Input spectra'!$Y217))</f>
        <v>0</v>
      </c>
      <c r="DM218">
        <f>DM$2*EXP(- DM$1 * ($B218*_c1+$C218*_c2+$D218*_c3+'Input spectra'!$Y217))</f>
        <v>0</v>
      </c>
      <c r="DN218">
        <f>DN$2*EXP(- DN$1 * ($B218*_c1+$C218*_c2+$D218*_c3+'Input spectra'!$Y217))</f>
        <v>0</v>
      </c>
      <c r="DO218">
        <f>DO$2*EXP(- DO$1 * ($B218*_c1+$C218*_c2+$D218*_c3+'Input spectra'!$Y217))</f>
        <v>0</v>
      </c>
      <c r="DP218">
        <f>DP$2*EXP(- DP$1 * ($B218*_c1+$C218*_c2+$D218*_c3+'Input spectra'!$Y217))</f>
        <v>0</v>
      </c>
      <c r="DQ218">
        <f>DQ$2*EXP(- DQ$1 * ($B218*_c1+$C218*_c2+$D218*_c3+'Input spectra'!$Y217))</f>
        <v>0</v>
      </c>
      <c r="DR218">
        <f>DR$2*EXP(- DR$1 * ($B218*_c1+$C218*_c2+$D218*_c3+'Input spectra'!$Y217))</f>
        <v>0</v>
      </c>
      <c r="DS218">
        <f>DS$2*EXP(- DS$1 * ($B218*_c1+$C218*_c2+$D218*_c3+'Input spectra'!$Y217))</f>
        <v>0</v>
      </c>
      <c r="DT218">
        <f>DT$2*EXP(- DT$1 * ($B218*_c1+$C218*_c2+$D218*_c3+'Input spectra'!$Y217))</f>
        <v>0</v>
      </c>
      <c r="DU218">
        <f>DU$2*EXP(- DU$1 * ($B218*_c1+$C218*_c2+$D218*_c3+'Input spectra'!$Y217))</f>
        <v>0</v>
      </c>
      <c r="DV218">
        <f>DV$2*EXP(- DV$1 * ($B218*_c1+$C218*_c2+$D218*_c3+'Input spectra'!$Y217))</f>
        <v>0</v>
      </c>
      <c r="DW218">
        <f>DW$2*EXP(- DW$1 * ($B218*_c1+$C218*_c2+$D218*_c3+'Input spectra'!$Y217))</f>
        <v>0</v>
      </c>
      <c r="DX218">
        <f>DX$2*EXP(- DX$1 * ($B218*_c1+$C218*_c2+$D218*_c3+'Input spectra'!$Y217))</f>
        <v>0</v>
      </c>
      <c r="DY218">
        <f>DY$2*EXP(- DY$1 * ($B218*_c1+$C218*_c2+$D218*_c3+'Input spectra'!$Y217))</f>
        <v>0</v>
      </c>
      <c r="DZ218">
        <f>DZ$2*EXP(- DZ$1 * ($B218*_c1+$C218*_c2+$D218*_c3+'Input spectra'!$Y217))</f>
        <v>0</v>
      </c>
      <c r="EA218">
        <f>EA$2*EXP(- EA$1 * ($B218*_c1+$C218*_c2+$D218*_c3+'Input spectra'!$Y217))</f>
        <v>0</v>
      </c>
      <c r="EB218">
        <f>EB$2*EXP(- EB$1 * ($B218*_c1+$C218*_c2+$D218*_c3+'Input spectra'!$Y217))</f>
        <v>0</v>
      </c>
      <c r="EC218">
        <f>EC$2*EXP(- EC$1 * ($B218*_c1+$C218*_c2+$D218*_c3+'Input spectra'!$Y217))</f>
        <v>0</v>
      </c>
      <c r="ED218">
        <f>ED$2*EXP(- ED$1 * ($B218*_c1+$C218*_c2+$D218*_c3+'Input spectra'!$Y217))</f>
        <v>0</v>
      </c>
      <c r="EE218">
        <f>EE$2*EXP(- EE$1 * ($B218*_c1+$C218*_c2+$D218*_c3+'Input spectra'!$Y217))</f>
        <v>0</v>
      </c>
      <c r="EF218">
        <f>EF$2*EXP(- EF$1 * ($B218*_c1+$C218*_c2+$D218*_c3+'Input spectra'!$Y217))</f>
        <v>0</v>
      </c>
      <c r="EG218">
        <f>EG$2*EXP(- EG$1 * ($B218*_c1+$C218*_c2+$D218*_c3+'Input spectra'!$Y217))</f>
        <v>0</v>
      </c>
      <c r="EH218">
        <f>EH$2*EXP(- EH$1 * ($B218*_c1+$C218*_c2+$D218*_c3+'Input spectra'!$Y217))</f>
        <v>0</v>
      </c>
      <c r="EI218">
        <f>EI$2*EXP(- EI$1 * ($B218*_c1+$C218*_c2+$D218*_c3+'Input spectra'!$Y217))</f>
        <v>0</v>
      </c>
      <c r="EJ218">
        <f>EJ$2*EXP(- EJ$1 * ($B218*_c1+$C218*_c2+$D218*_c3+'Input spectra'!$Y217))</f>
        <v>0</v>
      </c>
      <c r="EK218">
        <f>EK$2*EXP(- EK$1 * ($B218*_c1+$C218*_c2+$D218*_c3+'Input spectra'!$Y217))</f>
        <v>0</v>
      </c>
      <c r="EL218">
        <f>EL$2*EXP(- EL$1 * ($B218*_c1+$C218*_c2+$D218*_c3+'Input spectra'!$Y217))</f>
        <v>0</v>
      </c>
      <c r="EM218">
        <f>EM$2*EXP(- EM$1 * ($B218*_c1+$C218*_c2+$D218*_c3+'Input spectra'!$Y217))</f>
        <v>0</v>
      </c>
      <c r="EN218">
        <f>EN$2*EXP(- EN$1 * ($B218*_c1+$C218*_c2+$D218*_c3+'Input spectra'!$Y217))</f>
        <v>0</v>
      </c>
      <c r="EO218">
        <f>EO$2*EXP(- EO$1 * ($B218*_c1+$C218*_c2+$D218*_c3+'Input spectra'!$Y217))</f>
        <v>0</v>
      </c>
      <c r="EP218">
        <f>EP$2*EXP(- EP$1 * ($B218*_c1+$C218*_c2+$D218*_c3+'Input spectra'!$Y217))</f>
        <v>0</v>
      </c>
      <c r="EQ218">
        <f>EQ$2*EXP(- EQ$1 * ($B218*_c1+$C218*_c2+$D218*_c3+'Input spectra'!$Y217))</f>
        <v>0</v>
      </c>
      <c r="ER218">
        <f>ER$2*EXP(- ER$1 * ($B218*_c1+$C218*_c2+$D218*_c3+'Input spectra'!$Y217))</f>
        <v>0</v>
      </c>
      <c r="ES218">
        <f>ES$2*EXP(- ES$1 * ($B218*_c1+$C218*_c2+$D218*_c3+'Input spectra'!$Y217))</f>
        <v>0</v>
      </c>
      <c r="ET218">
        <f>ET$2*EXP(- ET$1 * ($B218*_c1+$C218*_c2+$D218*_c3+'Input spectra'!$Y217))</f>
        <v>0</v>
      </c>
      <c r="EU218">
        <f>EU$2*EXP(- EU$1 * ($B218*_c1+$C218*_c2+$D218*_c3+'Input spectra'!$Y217))</f>
        <v>0</v>
      </c>
      <c r="EV218">
        <f>EV$2*EXP(- EV$1 * ($B218*_c1+$C218*_c2+$D218*_c3+'Input spectra'!$Y217))</f>
        <v>0</v>
      </c>
      <c r="EW218">
        <f>EW$2*EXP(- EW$1 * ($B218*_c1+$C218*_c2+$D218*_c3+'Input spectra'!$Y217))</f>
        <v>0</v>
      </c>
      <c r="EX218">
        <f>EX$2*EXP(- EX$1 * ($B218*_c1+$C218*_c2+$D218*_c3+'Input spectra'!$Y217))</f>
        <v>0</v>
      </c>
      <c r="EY218">
        <f>EY$2*EXP(- EY$1 * ($B218*_c1+$C218*_c2+$D218*_c3+'Input spectra'!$Y217))</f>
        <v>0</v>
      </c>
      <c r="FA218">
        <f t="shared" si="3"/>
        <v>0.88982525592426298</v>
      </c>
      <c r="FD218">
        <f>(1-EXP(-($B218*_c1+$C218*_c2+$D218*_c3+'Input spectra'!$Y217)*_t))/2</f>
        <v>1.0121835218307174E-2</v>
      </c>
      <c r="FE218">
        <f>LN(1-FD218)/(-($B218*_c1+$C218*_c2+$D218*_c3+'Input spectra'!$Y217))</f>
        <v>0.24872181092928927</v>
      </c>
    </row>
    <row r="219" spans="1:161" x14ac:dyDescent="0.25">
      <c r="A219">
        <v>1360</v>
      </c>
      <c r="B219">
        <f>'Input spectra'!B218</f>
        <v>0</v>
      </c>
      <c r="C219">
        <f>'Input spectra'!D218</f>
        <v>0</v>
      </c>
      <c r="D219">
        <f>'Input spectra'!F218</f>
        <v>0</v>
      </c>
      <c r="E219">
        <f>E$2*EXP(- E$1 * ($B219*_c1+$C219*_c2+$D219*_c3+'Input spectra'!$Y218))</f>
        <v>2.0653927966864227E-2</v>
      </c>
      <c r="F219">
        <f>F$2*EXP(- F$1 * ($B219*_c1+$C219*_c2+$D219*_c3+'Input spectra'!$Y218))</f>
        <v>2.0419928030439478E-2</v>
      </c>
      <c r="G219">
        <f>G$2*EXP(- G$1 * ($B219*_c1+$C219*_c2+$D219*_c3+'Input spectra'!$Y218))</f>
        <v>2.0187492729160161E-2</v>
      </c>
      <c r="H219">
        <f>H$2*EXP(- H$1 * ($B219*_c1+$C219*_c2+$D219*_c3+'Input spectra'!$Y218))</f>
        <v>1.9956613194897544E-2</v>
      </c>
      <c r="I219">
        <f>I$2*EXP(- I$1 * ($B219*_c1+$C219*_c2+$D219*_c3+'Input spectra'!$Y218))</f>
        <v>1.972728060582481E-2</v>
      </c>
      <c r="J219">
        <f>J$2*EXP(- J$1 * ($B219*_c1+$C219*_c2+$D219*_c3+'Input spectra'!$Y218))</f>
        <v>1.9499486186186962E-2</v>
      </c>
      <c r="K219">
        <f>K$2*EXP(- K$1 * ($B219*_c1+$C219*_c2+$D219*_c3+'Input spectra'!$Y218))</f>
        <v>1.9273221206071767E-2</v>
      </c>
      <c r="L219">
        <f>L$2*EXP(- L$1 * ($B219*_c1+$C219*_c2+$D219*_c3+'Input spectra'!$Y218))</f>
        <v>1.9048476981181835E-2</v>
      </c>
      <c r="M219">
        <f>M$2*EXP(- M$1 * ($B219*_c1+$C219*_c2+$D219*_c3+'Input spectra'!$Y218))</f>
        <v>1.8825244872607803E-2</v>
      </c>
      <c r="N219">
        <f>N$2*EXP(- N$1 * ($B219*_c1+$C219*_c2+$D219*_c3+'Input spectra'!$Y218))</f>
        <v>1.8603516286602586E-2</v>
      </c>
      <c r="O219">
        <f>O$2*EXP(- O$1 * ($B219*_c1+$C219*_c2+$D219*_c3+'Input spectra'!$Y218))</f>
        <v>1.8383282674356727E-2</v>
      </c>
      <c r="P219">
        <f>P$2*EXP(- P$1 * ($B219*_c1+$C219*_c2+$D219*_c3+'Input spectra'!$Y218))</f>
        <v>1.8164535531774821E-2</v>
      </c>
      <c r="Q219">
        <f>Q$2*EXP(- Q$1 * ($B219*_c1+$C219*_c2+$D219*_c3+'Input spectra'!$Y218))</f>
        <v>1.7947266399253033E-2</v>
      </c>
      <c r="R219">
        <f>R$2*EXP(- R$1 * ($B219*_c1+$C219*_c2+$D219*_c3+'Input spectra'!$Y218))</f>
        <v>1.773146686145767E-2</v>
      </c>
      <c r="S219">
        <f>S$2*EXP(- S$1 * ($B219*_c1+$C219*_c2+$D219*_c3+'Input spectra'!$Y218))</f>
        <v>1.7517128547104813E-2</v>
      </c>
      <c r="T219">
        <f>T$2*EXP(- T$1 * ($B219*_c1+$C219*_c2+$D219*_c3+'Input spectra'!$Y218))</f>
        <v>1.7304243128741025E-2</v>
      </c>
      <c r="U219">
        <f>U$2*EXP(- U$1 * ($B219*_c1+$C219*_c2+$D219*_c3+'Input spectra'!$Y218))</f>
        <v>1.7092802322525129E-2</v>
      </c>
      <c r="V219">
        <f>V$2*EXP(- V$1 * ($B219*_c1+$C219*_c2+$D219*_c3+'Input spectra'!$Y218))</f>
        <v>1.6882797888010979E-2</v>
      </c>
      <c r="W219">
        <f>W$2*EXP(- W$1 * ($B219*_c1+$C219*_c2+$D219*_c3+'Input spectra'!$Y218))</f>
        <v>1.6674221627931363E-2</v>
      </c>
      <c r="X219">
        <f>X$2*EXP(- X$1 * ($B219*_c1+$C219*_c2+$D219*_c3+'Input spectra'!$Y218))</f>
        <v>1.6467065387982857E-2</v>
      </c>
      <c r="Y219">
        <f>Y$2*EXP(- Y$1 * ($B219*_c1+$C219*_c2+$D219*_c3+'Input spectra'!$Y218))</f>
        <v>1.626132105661179E-2</v>
      </c>
      <c r="Z219">
        <f>Z$2*EXP(- Z$1 * ($B219*_c1+$C219*_c2+$D219*_c3+'Input spectra'!$Y218))</f>
        <v>1.6056980564801194E-2</v>
      </c>
      <c r="AA219">
        <f>AA$2*EXP(- AA$1 * ($B219*_c1+$C219*_c2+$D219*_c3+'Input spectra'!$Y218))</f>
        <v>1.5854035885858792E-2</v>
      </c>
      <c r="AB219">
        <f>AB$2*EXP(- AB$1 * ($B219*_c1+$C219*_c2+$D219*_c3+'Input spectra'!$Y218))</f>
        <v>1.5652479035206019E-2</v>
      </c>
      <c r="AC219">
        <f>AC$2*EXP(- AC$1 * ($B219*_c1+$C219*_c2+$D219*_c3+'Input spectra'!$Y218))</f>
        <v>1.5452302070168044E-2</v>
      </c>
      <c r="AD219">
        <f>AD$2*EXP(- AD$1 * ($B219*_c1+$C219*_c2+$D219*_c3+'Input spectra'!$Y218))</f>
        <v>1.5253497089764834E-2</v>
      </c>
      <c r="AE219">
        <f>AE$2*EXP(- AE$1 * ($B219*_c1+$C219*_c2+$D219*_c3+'Input spectra'!$Y218))</f>
        <v>1.5056056234503165E-2</v>
      </c>
      <c r="AF219">
        <f>AF$2*EXP(- AF$1 * ($B219*_c1+$C219*_c2+$D219*_c3+'Input spectra'!$Y218))</f>
        <v>1.4859971686169707E-2</v>
      </c>
      <c r="AG219">
        <f>AG$2*EXP(- AG$1 * ($B219*_c1+$C219*_c2+$D219*_c3+'Input spectra'!$Y218))</f>
        <v>1.4665235667625062E-2</v>
      </c>
      <c r="AH219">
        <f>AH$2*EXP(- AH$1 * ($B219*_c1+$C219*_c2+$D219*_c3+'Input spectra'!$Y218))</f>
        <v>1.4471840442598791E-2</v>
      </c>
      <c r="AI219">
        <f>AI$2*EXP(- AI$1 * ($B219*_c1+$C219*_c2+$D219*_c3+'Input spectra'!$Y218))</f>
        <v>1.4279778315485474E-2</v>
      </c>
      <c r="AJ219">
        <f>AJ$2*EXP(- AJ$1 * ($B219*_c1+$C219*_c2+$D219*_c3+'Input spectra'!$Y218))</f>
        <v>1.4089041631141712E-2</v>
      </c>
      <c r="AK219">
        <f>AK$2*EXP(- AK$1 * ($B219*_c1+$C219*_c2+$D219*_c3+'Input spectra'!$Y218))</f>
        <v>1.3899622774684114E-2</v>
      </c>
      <c r="AL219">
        <f>AL$2*EXP(- AL$1 * ($B219*_c1+$C219*_c2+$D219*_c3+'Input spectra'!$Y218))</f>
        <v>1.3711514171288261E-2</v>
      </c>
      <c r="AM219">
        <f>AM$2*EXP(- AM$1 * ($B219*_c1+$C219*_c2+$D219*_c3+'Input spectra'!$Y218))</f>
        <v>1.3524708285988674E-2</v>
      </c>
      <c r="AN219">
        <f>AN$2*EXP(- AN$1 * ($B219*_c1+$C219*_c2+$D219*_c3+'Input spectra'!$Y218))</f>
        <v>1.3339197623479694E-2</v>
      </c>
      <c r="AO219">
        <f>AO$2*EXP(- AO$1 * ($B219*_c1+$C219*_c2+$D219*_c3+'Input spectra'!$Y218))</f>
        <v>1.3154974727917339E-2</v>
      </c>
      <c r="AP219">
        <f>AP$2*EXP(- AP$1 * ($B219*_c1+$C219*_c2+$D219*_c3+'Input spectra'!$Y218))</f>
        <v>1.2972032182722153E-2</v>
      </c>
      <c r="AQ219">
        <f>AQ$2*EXP(- AQ$1 * ($B219*_c1+$C219*_c2+$D219*_c3+'Input spectra'!$Y218))</f>
        <v>1.2790362610382962E-2</v>
      </c>
      <c r="AR219">
        <f>AR$2*EXP(- AR$1 * ($B219*_c1+$C219*_c2+$D219*_c3+'Input spectra'!$Y218))</f>
        <v>1.2609958672261591E-2</v>
      </c>
      <c r="AS219">
        <f>AS$2*EXP(- AS$1 * ($B219*_c1+$C219*_c2+$D219*_c3+'Input spectra'!$Y218))</f>
        <v>1.2430813068398539E-2</v>
      </c>
      <c r="AT219">
        <f>AT$2*EXP(- AT$1 * ($B219*_c1+$C219*_c2+$D219*_c3+'Input spectra'!$Y218))</f>
        <v>1.2252918537319574E-2</v>
      </c>
      <c r="AU219">
        <f>AU$2*EXP(- AU$1 * ($B219*_c1+$C219*_c2+$D219*_c3+'Input spectra'!$Y218))</f>
        <v>1.2076267855843264E-2</v>
      </c>
      <c r="AV219">
        <f>AV$2*EXP(- AV$1 * ($B219*_c1+$C219*_c2+$D219*_c3+'Input spectra'!$Y218))</f>
        <v>1.1900853838889459E-2</v>
      </c>
      <c r="AW219">
        <f>AW$2*EXP(- AW$1 * ($B219*_c1+$C219*_c2+$D219*_c3+'Input spectra'!$Y218))</f>
        <v>1.1726669339288663E-2</v>
      </c>
      <c r="AX219">
        <f>AX$2*EXP(- AX$1 * ($B219*_c1+$C219*_c2+$D219*_c3+'Input spectra'!$Y218))</f>
        <v>1.155370724759236E-2</v>
      </c>
      <c r="AY219">
        <f>AY$2*EXP(- AY$1 * ($B219*_c1+$C219*_c2+$D219*_c3+'Input spectra'!$Y218))</f>
        <v>1.0274457365974215E-2</v>
      </c>
      <c r="AZ219">
        <f>AZ$2*EXP(- AZ$1 * ($B219*_c1+$C219*_c2+$D219*_c3+'Input spectra'!$Y218))</f>
        <v>8.7826710416770079E-3</v>
      </c>
      <c r="BA219">
        <f>BA$2*EXP(- BA$1 * ($B219*_c1+$C219*_c2+$D219*_c3+'Input spectra'!$Y218))</f>
        <v>7.909142376209391E-3</v>
      </c>
      <c r="BB219">
        <f>BB$2*EXP(- BB$1 * ($B219*_c1+$C219*_c2+$D219*_c3+'Input spectra'!$Y218))</f>
        <v>7.2477625742835457E-3</v>
      </c>
      <c r="BC219">
        <f>BC$2*EXP(- BC$1 * ($B219*_c1+$C219*_c2+$D219*_c3+'Input spectra'!$Y218))</f>
        <v>6.7074826187707801E-3</v>
      </c>
      <c r="BD219">
        <f>BD$2*EXP(- BD$1 * ($B219*_c1+$C219*_c2+$D219*_c3+'Input spectra'!$Y218))</f>
        <v>6.2488576728690313E-3</v>
      </c>
      <c r="BE219">
        <f>BE$2*EXP(- BE$1 * ($B219*_c1+$C219*_c2+$D219*_c3+'Input spectra'!$Y218))</f>
        <v>5.8502855695730912E-3</v>
      </c>
      <c r="BF219">
        <f>BF$2*EXP(- BF$1 * ($B219*_c1+$C219*_c2+$D219*_c3+'Input spectra'!$Y218))</f>
        <v>5.4983060737038205E-3</v>
      </c>
      <c r="BG219">
        <f>BG$2*EXP(- BG$1 * ($B219*_c1+$C219*_c2+$D219*_c3+'Input spectra'!$Y218))</f>
        <v>5.1838095458938008E-3</v>
      </c>
      <c r="BH219">
        <f>BH$2*EXP(- BH$1 * ($B219*_c1+$C219*_c2+$D219*_c3+'Input spectra'!$Y218))</f>
        <v>4.9002655427294655E-3</v>
      </c>
      <c r="BI219">
        <f>BI$2*EXP(- BI$1 * ($B219*_c1+$C219*_c2+$D219*_c3+'Input spectra'!$Y218))</f>
        <v>4.6427901838279068E-3</v>
      </c>
      <c r="BJ219">
        <f>BJ$2*EXP(- BJ$1 * ($B219*_c1+$C219*_c2+$D219*_c3+'Input spectra'!$Y218))</f>
        <v>4.4076108334852497E-3</v>
      </c>
      <c r="BK219">
        <f>BK$2*EXP(- BK$1 * ($B219*_c1+$C219*_c2+$D219*_c3+'Input spectra'!$Y218))</f>
        <v>4.1917379799561007E-3</v>
      </c>
      <c r="BL219">
        <f>BL$2*EXP(- BL$1 * ($B219*_c1+$C219*_c2+$D219*_c3+'Input spectra'!$Y218))</f>
        <v>3.9927534356683511E-3</v>
      </c>
      <c r="BM219">
        <f>BM$2*EXP(- BM$1 * ($B219*_c1+$C219*_c2+$D219*_c3+'Input spectra'!$Y218))</f>
        <v>3.8086677773663691E-3</v>
      </c>
      <c r="BN219">
        <f>BN$2*EXP(- BN$1 * ($B219*_c1+$C219*_c2+$D219*_c3+'Input spectra'!$Y218))</f>
        <v>3.6378210152578812E-3</v>
      </c>
      <c r="BO219">
        <f>BO$2*EXP(- BO$1 * ($B219*_c1+$C219*_c2+$D219*_c3+'Input spectra'!$Y218))</f>
        <v>3.4788113439667579E-3</v>
      </c>
      <c r="BP219">
        <f>BP$2*EXP(- BP$1 * ($B219*_c1+$C219*_c2+$D219*_c3+'Input spectra'!$Y218))</f>
        <v>3.3304427577533235E-3</v>
      </c>
      <c r="BQ219">
        <f>BQ$2*EXP(- BQ$1 * ($B219*_c1+$C219*_c2+$D219*_c3+'Input spectra'!$Y218))</f>
        <v>3.1916857073665452E-3</v>
      </c>
      <c r="BR219">
        <f>BR$2*EXP(- BR$1 * ($B219*_c1+$C219*_c2+$D219*_c3+'Input spectra'!$Y218))</f>
        <v>3.0616470003064322E-3</v>
      </c>
      <c r="BS219">
        <f>BS$2*EXP(- BS$1 * ($B219*_c1+$C219*_c2+$D219*_c3+'Input spectra'!$Y218))</f>
        <v>2.9395463966048023E-3</v>
      </c>
      <c r="BT219">
        <f>BT$2*EXP(- BT$1 * ($B219*_c1+$C219*_c2+$D219*_c3+'Input spectra'!$Y218))</f>
        <v>2.8246981484980811E-3</v>
      </c>
      <c r="BU219">
        <f>BU$2*EXP(- BU$1 * ($B219*_c1+$C219*_c2+$D219*_c3+'Input spectra'!$Y218))</f>
        <v>2.7164962533323743E-3</v>
      </c>
      <c r="BV219">
        <f>BV$2*EXP(- BV$1 * ($B219*_c1+$C219*_c2+$D219*_c3+'Input spectra'!$Y218))</f>
        <v>2.6144025381528804E-3</v>
      </c>
      <c r="BW219">
        <f>BW$2*EXP(- BW$1 * ($B219*_c1+$C219*_c2+$D219*_c3+'Input spectra'!$Y218))</f>
        <v>2.5179369334404492E-3</v>
      </c>
      <c r="BX219">
        <f>BX$2*EXP(- BX$1 * ($B219*_c1+$C219*_c2+$D219*_c3+'Input spectra'!$Y218))</f>
        <v>2.4266694602723582E-3</v>
      </c>
      <c r="BY219">
        <f>BY$2*EXP(- BY$1 * ($B219*_c1+$C219*_c2+$D219*_c3+'Input spectra'!$Y218))</f>
        <v>2.3402135736550842E-3</v>
      </c>
      <c r="BZ219">
        <f>BZ$2*EXP(- BZ$1 * ($B219*_c1+$C219*_c2+$D219*_c3+'Input spectra'!$Y218))</f>
        <v>2.2582205902558043E-3</v>
      </c>
      <c r="CA219">
        <f>CA$2*EXP(- CA$1 * ($B219*_c1+$C219*_c2+$D219*_c3+'Input spectra'!$Y218))</f>
        <v>2.1803749913311683E-3</v>
      </c>
      <c r="CB219">
        <f>CB$2*EXP(- CB$1 * ($B219*_c1+$C219*_c2+$D219*_c3+'Input spectra'!$Y218))</f>
        <v>2.1063904380650392E-3</v>
      </c>
      <c r="CC219">
        <f>CC$2*EXP(- CC$1 * ($B219*_c1+$C219*_c2+$D219*_c3+'Input spectra'!$Y218))</f>
        <v>2.0360063713754819E-3</v>
      </c>
      <c r="CD219">
        <f>CD$2*EXP(- CD$1 * ($B219*_c1+$C219*_c2+$D219*_c3+'Input spectra'!$Y218))</f>
        <v>1.9689850947119058E-3</v>
      </c>
      <c r="CE219">
        <f>CE$2*EXP(- CE$1 * ($B219*_c1+$C219*_c2+$D219*_c3+'Input spectra'!$Y218))</f>
        <v>1.9051092586643459E-3</v>
      </c>
      <c r="CF219">
        <f>CF$2*EXP(- CF$1 * ($B219*_c1+$C219*_c2+$D219*_c3+'Input spectra'!$Y218))</f>
        <v>1.8441796819328943E-3</v>
      </c>
      <c r="CG219">
        <f>CG$2*EXP(- CG$1 * ($B219*_c1+$C219*_c2+$D219*_c3+'Input spectra'!$Y218))</f>
        <v>1.7860134554966887E-3</v>
      </c>
      <c r="CH219">
        <f>CH$2*EXP(- CH$1 * ($B219*_c1+$C219*_c2+$D219*_c3+'Input spectra'!$Y218))</f>
        <v>1.7304422865092603E-3</v>
      </c>
      <c r="CI219">
        <f>CI$2*EXP(- CI$1 * ($B219*_c1+$C219*_c2+$D219*_c3+'Input spectra'!$Y218))</f>
        <v>1.6773110461417932E-3</v>
      </c>
      <c r="CJ219">
        <f>CJ$2*EXP(- CJ$1 * ($B219*_c1+$C219*_c2+$D219*_c3+'Input spectra'!$Y218))</f>
        <v>1.6264764917524543E-3</v>
      </c>
      <c r="CK219">
        <f>CK$2*EXP(- CK$1 * ($B219*_c1+$C219*_c2+$D219*_c3+'Input spectra'!$Y218))</f>
        <v>1.5778061387197657E-3</v>
      </c>
      <c r="CL219">
        <f>CL$2*EXP(- CL$1 * ($B219*_c1+$C219*_c2+$D219*_c3+'Input spectra'!$Y218))</f>
        <v>1.5311772612992438E-3</v>
      </c>
      <c r="CM219">
        <f>CM$2*EXP(- CM$1 * ($B219*_c1+$C219*_c2+$D219*_c3+'Input spectra'!$Y218))</f>
        <v>1.4864760051426801E-3</v>
      </c>
      <c r="CN219">
        <f>CN$2*EXP(- CN$1 * ($B219*_c1+$C219*_c2+$D219*_c3+'Input spectra'!$Y218))</f>
        <v>1.4435965968102431E-3</v>
      </c>
      <c r="CO219">
        <f>CO$2*EXP(- CO$1 * ($B219*_c1+$C219*_c2+$D219*_c3+'Input spectra'!$Y218))</f>
        <v>1.4024406378248648E-3</v>
      </c>
      <c r="CP219">
        <f>CP$2*EXP(- CP$1 * ($B219*_c1+$C219*_c2+$D219*_c3+'Input spectra'!$Y218))</f>
        <v>1.3629164726580119E-3</v>
      </c>
      <c r="CQ219">
        <f>CQ$2*EXP(- CQ$1 * ($B219*_c1+$C219*_c2+$D219*_c3+'Input spectra'!$Y218))</f>
        <v>1.3249386215682477E-3</v>
      </c>
      <c r="CR219">
        <f>CR$2*EXP(- CR$1 * ($B219*_c1+$C219*_c2+$D219*_c3+'Input spectra'!$Y218))</f>
        <v>1.2884272704961391E-3</v>
      </c>
      <c r="CS219">
        <f>CS$2*EXP(- CS$1 * ($B219*_c1+$C219*_c2+$D219*_c3+'Input spectra'!$Y218))</f>
        <v>8.2982914601763117E-4</v>
      </c>
      <c r="CT219">
        <f>CT$2*EXP(- CT$1 * ($B219*_c1+$C219*_c2+$D219*_c3+'Input spectra'!$Y218))</f>
        <v>5.391768398100333E-4</v>
      </c>
      <c r="CU219">
        <f>CU$2*EXP(- CU$1 * ($B219*_c1+$C219*_c2+$D219*_c3+'Input spectra'!$Y218))</f>
        <v>3.7353225197470449E-4</v>
      </c>
      <c r="CV219">
        <f>CV$2*EXP(- CV$1 * ($B219*_c1+$C219*_c2+$D219*_c3+'Input spectra'!$Y218))</f>
        <v>2.5994257942106493E-4</v>
      </c>
      <c r="CW219">
        <f>CW$2*EXP(- CW$1 * ($B219*_c1+$C219*_c2+$D219*_c3+'Input spectra'!$Y218))</f>
        <v>1.7755306301096764E-4</v>
      </c>
      <c r="CX219">
        <f>CX$2*EXP(- CX$1 * ($B219*_c1+$C219*_c2+$D219*_c3+'Input spectra'!$Y218))</f>
        <v>1.1675566632231163E-4</v>
      </c>
      <c r="CY219">
        <f>CY$2*EXP(- CY$1 * ($B219*_c1+$C219*_c2+$D219*_c3+'Input spectra'!$Y218))</f>
        <v>7.2129951461815409E-5</v>
      </c>
      <c r="CZ219">
        <f>CZ$2*EXP(- CZ$1 * ($B219*_c1+$C219*_c2+$D219*_c3+'Input spectra'!$Y218))</f>
        <v>4.023641111642538E-5</v>
      </c>
      <c r="DA219">
        <f>DA$2*EXP(- DA$1 * ($B219*_c1+$C219*_c2+$D219*_c3+'Input spectra'!$Y218))</f>
        <v>1.8716070831370258E-5</v>
      </c>
      <c r="DB219">
        <f>DB$2*EXP(- DB$1 * ($B219*_c1+$C219*_c2+$D219*_c3+'Input spectra'!$Y218))</f>
        <v>5.858810004030649E-6</v>
      </c>
      <c r="DC219">
        <f>DC$2*EXP(- DC$1 * ($B219*_c1+$C219*_c2+$D219*_c3+'Input spectra'!$Y218))</f>
        <v>3.722899471540642E-7</v>
      </c>
      <c r="DD219">
        <f>DD$2*EXP(- DD$1 * ($B219*_c1+$C219*_c2+$D219*_c3+'Input spectra'!$Y218))</f>
        <v>0</v>
      </c>
      <c r="DE219">
        <f>DE$2*EXP(- DE$1 * ($B219*_c1+$C219*_c2+$D219*_c3+'Input spectra'!$Y218))</f>
        <v>0</v>
      </c>
      <c r="DF219">
        <f>DF$2*EXP(- DF$1 * ($B219*_c1+$C219*_c2+$D219*_c3+'Input spectra'!$Y218))</f>
        <v>0</v>
      </c>
      <c r="DG219">
        <f>DG$2*EXP(- DG$1 * ($B219*_c1+$C219*_c2+$D219*_c3+'Input spectra'!$Y218))</f>
        <v>0</v>
      </c>
      <c r="DH219">
        <f>DH$2*EXP(- DH$1 * ($B219*_c1+$C219*_c2+$D219*_c3+'Input spectra'!$Y218))</f>
        <v>0</v>
      </c>
      <c r="DI219">
        <f>DI$2*EXP(- DI$1 * ($B219*_c1+$C219*_c2+$D219*_c3+'Input spectra'!$Y218))</f>
        <v>0</v>
      </c>
      <c r="DJ219">
        <f>DJ$2*EXP(- DJ$1 * ($B219*_c1+$C219*_c2+$D219*_c3+'Input spectra'!$Y218))</f>
        <v>0</v>
      </c>
      <c r="DK219">
        <f>DK$2*EXP(- DK$1 * ($B219*_c1+$C219*_c2+$D219*_c3+'Input spectra'!$Y218))</f>
        <v>0</v>
      </c>
      <c r="DL219">
        <f>DL$2*EXP(- DL$1 * ($B219*_c1+$C219*_c2+$D219*_c3+'Input spectra'!$Y218))</f>
        <v>0</v>
      </c>
      <c r="DM219">
        <f>DM$2*EXP(- DM$1 * ($B219*_c1+$C219*_c2+$D219*_c3+'Input spectra'!$Y218))</f>
        <v>0</v>
      </c>
      <c r="DN219">
        <f>DN$2*EXP(- DN$1 * ($B219*_c1+$C219*_c2+$D219*_c3+'Input spectra'!$Y218))</f>
        <v>0</v>
      </c>
      <c r="DO219">
        <f>DO$2*EXP(- DO$1 * ($B219*_c1+$C219*_c2+$D219*_c3+'Input spectra'!$Y218))</f>
        <v>0</v>
      </c>
      <c r="DP219">
        <f>DP$2*EXP(- DP$1 * ($B219*_c1+$C219*_c2+$D219*_c3+'Input spectra'!$Y218))</f>
        <v>0</v>
      </c>
      <c r="DQ219">
        <f>DQ$2*EXP(- DQ$1 * ($B219*_c1+$C219*_c2+$D219*_c3+'Input spectra'!$Y218))</f>
        <v>0</v>
      </c>
      <c r="DR219">
        <f>DR$2*EXP(- DR$1 * ($B219*_c1+$C219*_c2+$D219*_c3+'Input spectra'!$Y218))</f>
        <v>0</v>
      </c>
      <c r="DS219">
        <f>DS$2*EXP(- DS$1 * ($B219*_c1+$C219*_c2+$D219*_c3+'Input spectra'!$Y218))</f>
        <v>0</v>
      </c>
      <c r="DT219">
        <f>DT$2*EXP(- DT$1 * ($B219*_c1+$C219*_c2+$D219*_c3+'Input spectra'!$Y218))</f>
        <v>0</v>
      </c>
      <c r="DU219">
        <f>DU$2*EXP(- DU$1 * ($B219*_c1+$C219*_c2+$D219*_c3+'Input spectra'!$Y218))</f>
        <v>0</v>
      </c>
      <c r="DV219">
        <f>DV$2*EXP(- DV$1 * ($B219*_c1+$C219*_c2+$D219*_c3+'Input spectra'!$Y218))</f>
        <v>0</v>
      </c>
      <c r="DW219">
        <f>DW$2*EXP(- DW$1 * ($B219*_c1+$C219*_c2+$D219*_c3+'Input spectra'!$Y218))</f>
        <v>0</v>
      </c>
      <c r="DX219">
        <f>DX$2*EXP(- DX$1 * ($B219*_c1+$C219*_c2+$D219*_c3+'Input spectra'!$Y218))</f>
        <v>0</v>
      </c>
      <c r="DY219">
        <f>DY$2*EXP(- DY$1 * ($B219*_c1+$C219*_c2+$D219*_c3+'Input spectra'!$Y218))</f>
        <v>0</v>
      </c>
      <c r="DZ219">
        <f>DZ$2*EXP(- DZ$1 * ($B219*_c1+$C219*_c2+$D219*_c3+'Input spectra'!$Y218))</f>
        <v>0</v>
      </c>
      <c r="EA219">
        <f>EA$2*EXP(- EA$1 * ($B219*_c1+$C219*_c2+$D219*_c3+'Input spectra'!$Y218))</f>
        <v>0</v>
      </c>
      <c r="EB219">
        <f>EB$2*EXP(- EB$1 * ($B219*_c1+$C219*_c2+$D219*_c3+'Input spectra'!$Y218))</f>
        <v>0</v>
      </c>
      <c r="EC219">
        <f>EC$2*EXP(- EC$1 * ($B219*_c1+$C219*_c2+$D219*_c3+'Input spectra'!$Y218))</f>
        <v>0</v>
      </c>
      <c r="ED219">
        <f>ED$2*EXP(- ED$1 * ($B219*_c1+$C219*_c2+$D219*_c3+'Input spectra'!$Y218))</f>
        <v>0</v>
      </c>
      <c r="EE219">
        <f>EE$2*EXP(- EE$1 * ($B219*_c1+$C219*_c2+$D219*_c3+'Input spectra'!$Y218))</f>
        <v>0</v>
      </c>
      <c r="EF219">
        <f>EF$2*EXP(- EF$1 * ($B219*_c1+$C219*_c2+$D219*_c3+'Input spectra'!$Y218))</f>
        <v>0</v>
      </c>
      <c r="EG219">
        <f>EG$2*EXP(- EG$1 * ($B219*_c1+$C219*_c2+$D219*_c3+'Input spectra'!$Y218))</f>
        <v>0</v>
      </c>
      <c r="EH219">
        <f>EH$2*EXP(- EH$1 * ($B219*_c1+$C219*_c2+$D219*_c3+'Input spectra'!$Y218))</f>
        <v>0</v>
      </c>
      <c r="EI219">
        <f>EI$2*EXP(- EI$1 * ($B219*_c1+$C219*_c2+$D219*_c3+'Input spectra'!$Y218))</f>
        <v>0</v>
      </c>
      <c r="EJ219">
        <f>EJ$2*EXP(- EJ$1 * ($B219*_c1+$C219*_c2+$D219*_c3+'Input spectra'!$Y218))</f>
        <v>0</v>
      </c>
      <c r="EK219">
        <f>EK$2*EXP(- EK$1 * ($B219*_c1+$C219*_c2+$D219*_c3+'Input spectra'!$Y218))</f>
        <v>0</v>
      </c>
      <c r="EL219">
        <f>EL$2*EXP(- EL$1 * ($B219*_c1+$C219*_c2+$D219*_c3+'Input spectra'!$Y218))</f>
        <v>0</v>
      </c>
      <c r="EM219">
        <f>EM$2*EXP(- EM$1 * ($B219*_c1+$C219*_c2+$D219*_c3+'Input spectra'!$Y218))</f>
        <v>0</v>
      </c>
      <c r="EN219">
        <f>EN$2*EXP(- EN$1 * ($B219*_c1+$C219*_c2+$D219*_c3+'Input spectra'!$Y218))</f>
        <v>0</v>
      </c>
      <c r="EO219">
        <f>EO$2*EXP(- EO$1 * ($B219*_c1+$C219*_c2+$D219*_c3+'Input spectra'!$Y218))</f>
        <v>0</v>
      </c>
      <c r="EP219">
        <f>EP$2*EXP(- EP$1 * ($B219*_c1+$C219*_c2+$D219*_c3+'Input spectra'!$Y218))</f>
        <v>0</v>
      </c>
      <c r="EQ219">
        <f>EQ$2*EXP(- EQ$1 * ($B219*_c1+$C219*_c2+$D219*_c3+'Input spectra'!$Y218))</f>
        <v>0</v>
      </c>
      <c r="ER219">
        <f>ER$2*EXP(- ER$1 * ($B219*_c1+$C219*_c2+$D219*_c3+'Input spectra'!$Y218))</f>
        <v>0</v>
      </c>
      <c r="ES219">
        <f>ES$2*EXP(- ES$1 * ($B219*_c1+$C219*_c2+$D219*_c3+'Input spectra'!$Y218))</f>
        <v>0</v>
      </c>
      <c r="ET219">
        <f>ET$2*EXP(- ET$1 * ($B219*_c1+$C219*_c2+$D219*_c3+'Input spectra'!$Y218))</f>
        <v>0</v>
      </c>
      <c r="EU219">
        <f>EU$2*EXP(- EU$1 * ($B219*_c1+$C219*_c2+$D219*_c3+'Input spectra'!$Y218))</f>
        <v>0</v>
      </c>
      <c r="EV219">
        <f>EV$2*EXP(- EV$1 * ($B219*_c1+$C219*_c2+$D219*_c3+'Input spectra'!$Y218))</f>
        <v>0</v>
      </c>
      <c r="EW219">
        <f>EW$2*EXP(- EW$1 * ($B219*_c1+$C219*_c2+$D219*_c3+'Input spectra'!$Y218))</f>
        <v>0</v>
      </c>
      <c r="EX219">
        <f>EX$2*EXP(- EX$1 * ($B219*_c1+$C219*_c2+$D219*_c3+'Input spectra'!$Y218))</f>
        <v>0</v>
      </c>
      <c r="EY219">
        <f>EY$2*EXP(- EY$1 * ($B219*_c1+$C219*_c2+$D219*_c3+'Input spectra'!$Y218))</f>
        <v>0</v>
      </c>
      <c r="FA219">
        <f t="shared" si="3"/>
        <v>0.88995450255623521</v>
      </c>
      <c r="FD219">
        <f>(1-EXP(-($B219*_c1+$C219*_c2+$D219*_c3+'Input spectra'!$Y218)*_t))/2</f>
        <v>1.0108971500553954E-2</v>
      </c>
      <c r="FE219">
        <f>LN(1-FD219)/(-($B219*_c1+$C219*_c2+$D219*_c3+'Input spectra'!$Y218))</f>
        <v>0.24872345201044757</v>
      </c>
    </row>
    <row r="220" spans="1:161" x14ac:dyDescent="0.25">
      <c r="A220">
        <v>1365</v>
      </c>
      <c r="B220">
        <f>'Input spectra'!B219</f>
        <v>0</v>
      </c>
      <c r="C220">
        <f>'Input spectra'!D219</f>
        <v>0</v>
      </c>
      <c r="D220">
        <f>'Input spectra'!F219</f>
        <v>0</v>
      </c>
      <c r="E220">
        <f>E$2*EXP(- E$1 * ($B220*_c1+$C220*_c2+$D220*_c3+'Input spectra'!$Y219))</f>
        <v>2.0653927966864227E-2</v>
      </c>
      <c r="F220">
        <f>F$2*EXP(- F$1 * ($B220*_c1+$C220*_c2+$D220*_c3+'Input spectra'!$Y219))</f>
        <v>2.0420035270749662E-2</v>
      </c>
      <c r="G220">
        <f>G$2*EXP(- G$1 * ($B220*_c1+$C220*_c2+$D220*_c3+'Input spectra'!$Y219))</f>
        <v>2.01877047689542E-2</v>
      </c>
      <c r="H220">
        <f>H$2*EXP(- H$1 * ($B220*_c1+$C220*_c2+$D220*_c3+'Input spectra'!$Y219))</f>
        <v>1.9956927617841489E-2</v>
      </c>
      <c r="I220">
        <f>I$2*EXP(- I$1 * ($B220*_c1+$C220*_c2+$D220*_c3+'Input spectra'!$Y219))</f>
        <v>1.9727695019892043E-2</v>
      </c>
      <c r="J220">
        <f>J$2*EXP(- J$1 * ($B220*_c1+$C220*_c2+$D220*_c3+'Input spectra'!$Y219))</f>
        <v>1.9499998223474323E-2</v>
      </c>
      <c r="K220">
        <f>K$2*EXP(- K$1 * ($B220*_c1+$C220*_c2+$D220*_c3+'Input spectra'!$Y219))</f>
        <v>1.9273828522616908E-2</v>
      </c>
      <c r="L220">
        <f>L$2*EXP(- L$1 * ($B220*_c1+$C220*_c2+$D220*_c3+'Input spectra'!$Y219))</f>
        <v>1.904917725678176E-2</v>
      </c>
      <c r="M220">
        <f>M$2*EXP(- M$1 * ($B220*_c1+$C220*_c2+$D220*_c3+'Input spectra'!$Y219))</f>
        <v>1.8826035810638572E-2</v>
      </c>
      <c r="N220">
        <f>N$2*EXP(- N$1 * ($B220*_c1+$C220*_c2+$D220*_c3+'Input spectra'!$Y219))</f>
        <v>1.8604395613840235E-2</v>
      </c>
      <c r="O220">
        <f>O$2*EXP(- O$1 * ($B220*_c1+$C220*_c2+$D220*_c3+'Input spectra'!$Y219))</f>
        <v>1.8384248140799336E-2</v>
      </c>
      <c r="P220">
        <f>P$2*EXP(- P$1 * ($B220*_c1+$C220*_c2+$D220*_c3+'Input spectra'!$Y219))</f>
        <v>1.8165584910465746E-2</v>
      </c>
      <c r="Q220">
        <f>Q$2*EXP(- Q$1 * ($B220*_c1+$C220*_c2+$D220*_c3+'Input spectra'!$Y219))</f>
        <v>1.7948397486105307E-2</v>
      </c>
      <c r="R220">
        <f>R$2*EXP(- R$1 * ($B220*_c1+$C220*_c2+$D220*_c3+'Input spectra'!$Y219))</f>
        <v>1.7732677475079544E-2</v>
      </c>
      <c r="S220">
        <f>S$2*EXP(- S$1 * ($B220*_c1+$C220*_c2+$D220*_c3+'Input spectra'!$Y219))</f>
        <v>1.751841652862645E-2</v>
      </c>
      <c r="T220">
        <f>T$2*EXP(- T$1 * ($B220*_c1+$C220*_c2+$D220*_c3+'Input spectra'!$Y219))</f>
        <v>1.7305606341642337E-2</v>
      </c>
      <c r="U220">
        <f>U$2*EXP(- U$1 * ($B220*_c1+$C220*_c2+$D220*_c3+'Input spectra'!$Y219))</f>
        <v>1.7094238652464715E-2</v>
      </c>
      <c r="V220">
        <f>V$2*EXP(- V$1 * ($B220*_c1+$C220*_c2+$D220*_c3+'Input spectra'!$Y219))</f>
        <v>1.6884305242656224E-2</v>
      </c>
      <c r="W220">
        <f>W$2*EXP(- W$1 * ($B220*_c1+$C220*_c2+$D220*_c3+'Input spectra'!$Y219))</f>
        <v>1.6675797936789621E-2</v>
      </c>
      <c r="X220">
        <f>X$2*EXP(- X$1 * ($B220*_c1+$C220*_c2+$D220*_c3+'Input spectra'!$Y219))</f>
        <v>1.6468708602233779E-2</v>
      </c>
      <c r="Y220">
        <f>Y$2*EXP(- Y$1 * ($B220*_c1+$C220*_c2+$D220*_c3+'Input spectra'!$Y219))</f>
        <v>1.6263029148940716E-2</v>
      </c>
      <c r="Z220">
        <f>Z$2*EXP(- Z$1 * ($B220*_c1+$C220*_c2+$D220*_c3+'Input spectra'!$Y219))</f>
        <v>1.6058751529233674E-2</v>
      </c>
      <c r="AA220">
        <f>AA$2*EXP(- AA$1 * ($B220*_c1+$C220*_c2+$D220*_c3+'Input spectra'!$Y219))</f>
        <v>1.5855867737596188E-2</v>
      </c>
      <c r="AB220">
        <f>AB$2*EXP(- AB$1 * ($B220*_c1+$C220*_c2+$D220*_c3+'Input spectra'!$Y219))</f>
        <v>1.5654369810462174E-2</v>
      </c>
      <c r="AC220">
        <f>AC$2*EXP(- AC$1 * ($B220*_c1+$C220*_c2+$D220*_c3+'Input spectra'!$Y219))</f>
        <v>1.5454249826007066E-2</v>
      </c>
      <c r="AD220">
        <f>AD$2*EXP(- AD$1 * ($B220*_c1+$C220*_c2+$D220*_c3+'Input spectra'!$Y219))</f>
        <v>1.5255499903939901E-2</v>
      </c>
      <c r="AE220">
        <f>AE$2*EXP(- AE$1 * ($B220*_c1+$C220*_c2+$D220*_c3+'Input spectra'!$Y219))</f>
        <v>1.5058112205296438E-2</v>
      </c>
      <c r="AF220">
        <f>AF$2*EXP(- AF$1 * ($B220*_c1+$C220*_c2+$D220*_c3+'Input spectra'!$Y219))</f>
        <v>1.4862078932233276E-2</v>
      </c>
      <c r="AG220">
        <f>AG$2*EXP(- AG$1 * ($B220*_c1+$C220*_c2+$D220*_c3+'Input spectra'!$Y219))</f>
        <v>1.4667392327822959E-2</v>
      </c>
      <c r="AH220">
        <f>AH$2*EXP(- AH$1 * ($B220*_c1+$C220*_c2+$D220*_c3+'Input spectra'!$Y219))</f>
        <v>1.4474044675850038E-2</v>
      </c>
      <c r="AI220">
        <f>AI$2*EXP(- AI$1 * ($B220*_c1+$C220*_c2+$D220*_c3+'Input spectra'!$Y219))</f>
        <v>1.4282028300608167E-2</v>
      </c>
      <c r="AJ220">
        <f>AJ$2*EXP(- AJ$1 * ($B220*_c1+$C220*_c2+$D220*_c3+'Input spectra'!$Y219))</f>
        <v>1.4091335566698148E-2</v>
      </c>
      <c r="AK220">
        <f>AK$2*EXP(- AK$1 * ($B220*_c1+$C220*_c2+$D220*_c3+'Input spectra'!$Y219))</f>
        <v>1.3901958878826939E-2</v>
      </c>
      <c r="AL220">
        <f>AL$2*EXP(- AL$1 * ($B220*_c1+$C220*_c2+$D220*_c3+'Input spectra'!$Y219))</f>
        <v>1.3713890681607652E-2</v>
      </c>
      <c r="AM220">
        <f>AM$2*EXP(- AM$1 * ($B220*_c1+$C220*_c2+$D220*_c3+'Input spectra'!$Y219))</f>
        <v>1.3527123459360503E-2</v>
      </c>
      <c r="AN220">
        <f>AN$2*EXP(- AN$1 * ($B220*_c1+$C220*_c2+$D220*_c3+'Input spectra'!$Y219))</f>
        <v>1.3341649735914727E-2</v>
      </c>
      <c r="AO220">
        <f>AO$2*EXP(- AO$1 * ($B220*_c1+$C220*_c2+$D220*_c3+'Input spectra'!$Y219))</f>
        <v>1.3157462074411439E-2</v>
      </c>
      <c r="AP220">
        <f>AP$2*EXP(- AP$1 * ($B220*_c1+$C220*_c2+$D220*_c3+'Input spectra'!$Y219))</f>
        <v>1.2974553077107463E-2</v>
      </c>
      <c r="AQ220">
        <f>AQ$2*EXP(- AQ$1 * ($B220*_c1+$C220*_c2+$D220*_c3+'Input spectra'!$Y219))</f>
        <v>1.2792915385180084E-2</v>
      </c>
      <c r="AR220">
        <f>AR$2*EXP(- AR$1 * ($B220*_c1+$C220*_c2+$D220*_c3+'Input spectra'!$Y219))</f>
        <v>1.2612541678532749E-2</v>
      </c>
      <c r="AS220">
        <f>AS$2*EXP(- AS$1 * ($B220*_c1+$C220*_c2+$D220*_c3+'Input spectra'!$Y219))</f>
        <v>1.2433424675601729E-2</v>
      </c>
      <c r="AT220">
        <f>AT$2*EXP(- AT$1 * ($B220*_c1+$C220*_c2+$D220*_c3+'Input spectra'!$Y219))</f>
        <v>1.2255557133163677E-2</v>
      </c>
      <c r="AU220">
        <f>AU$2*EXP(- AU$1 * ($B220*_c1+$C220*_c2+$D220*_c3+'Input spectra'!$Y219))</f>
        <v>1.2078931846144112E-2</v>
      </c>
      <c r="AV220">
        <f>AV$2*EXP(- AV$1 * ($B220*_c1+$C220*_c2+$D220*_c3+'Input spectra'!$Y219))</f>
        <v>1.1903541647426904E-2</v>
      </c>
      <c r="AW220">
        <f>AW$2*EXP(- AW$1 * ($B220*_c1+$C220*_c2+$D220*_c3+'Input spectra'!$Y219))</f>
        <v>1.1729379407664546E-2</v>
      </c>
      <c r="AX220">
        <f>AX$2*EXP(- AX$1 * ($B220*_c1+$C220*_c2+$D220*_c3+'Input spectra'!$Y219))</f>
        <v>1.1556438035089473E-2</v>
      </c>
      <c r="AY220">
        <f>AY$2*EXP(- AY$1 * ($B220*_c1+$C220*_c2+$D220*_c3+'Input spectra'!$Y219))</f>
        <v>1.0276939766756733E-2</v>
      </c>
      <c r="AZ220">
        <f>AZ$2*EXP(- AZ$1 * ($B220*_c1+$C220*_c2+$D220*_c3+'Input spectra'!$Y219))</f>
        <v>8.7848391490593109E-3</v>
      </c>
      <c r="BA220">
        <f>BA$2*EXP(- BA$1 * ($B220*_c1+$C220*_c2+$D220*_c3+'Input spectra'!$Y219))</f>
        <v>7.9111363896679186E-3</v>
      </c>
      <c r="BB220">
        <f>BB$2*EXP(- BB$1 * ($B220*_c1+$C220*_c2+$D220*_c3+'Input spectra'!$Y219))</f>
        <v>7.2496279169877685E-3</v>
      </c>
      <c r="BC220">
        <f>BC$2*EXP(- BC$1 * ($B220*_c1+$C220*_c2+$D220*_c3+'Input spectra'!$Y219))</f>
        <v>6.7092441457352152E-3</v>
      </c>
      <c r="BD220">
        <f>BD$2*EXP(- BD$1 * ($B220*_c1+$C220*_c2+$D220*_c3+'Input spectra'!$Y219))</f>
        <v>6.2505315812539366E-3</v>
      </c>
      <c r="BE220">
        <f>BE$2*EXP(- BE$1 * ($B220*_c1+$C220*_c2+$D220*_c3+'Input spectra'!$Y219))</f>
        <v>5.8518834431882374E-3</v>
      </c>
      <c r="BF220">
        <f>BF$2*EXP(- BF$1 * ($B220*_c1+$C220*_c2+$D220*_c3+'Input spectra'!$Y219))</f>
        <v>5.4998366956577165E-3</v>
      </c>
      <c r="BG220">
        <f>BG$2*EXP(- BG$1 * ($B220*_c1+$C220*_c2+$D220*_c3+'Input spectra'!$Y219))</f>
        <v>5.1852798497421084E-3</v>
      </c>
      <c r="BH220">
        <f>BH$2*EXP(- BH$1 * ($B220*_c1+$C220*_c2+$D220*_c3+'Input spectra'!$Y219))</f>
        <v>4.9016811661587324E-3</v>
      </c>
      <c r="BI220">
        <f>BI$2*EXP(- BI$1 * ($B220*_c1+$C220*_c2+$D220*_c3+'Input spectra'!$Y219))</f>
        <v>4.6441558157577952E-3</v>
      </c>
      <c r="BJ220">
        <f>BJ$2*EXP(- BJ$1 * ($B220*_c1+$C220*_c2+$D220*_c3+'Input spectra'!$Y219))</f>
        <v>4.4089304441474473E-3</v>
      </c>
      <c r="BK220">
        <f>BK$2*EXP(- BK$1 * ($B220*_c1+$C220*_c2+$D220*_c3+'Input spectra'!$Y219))</f>
        <v>4.193014980199518E-3</v>
      </c>
      <c r="BL220">
        <f>BL$2*EXP(- BL$1 * ($B220*_c1+$C220*_c2+$D220*_c3+'Input spectra'!$Y219))</f>
        <v>3.993990791196572E-3</v>
      </c>
      <c r="BM220">
        <f>BM$2*EXP(- BM$1 * ($B220*_c1+$C220*_c2+$D220*_c3+'Input spectra'!$Y219))</f>
        <v>3.8098680930529192E-3</v>
      </c>
      <c r="BN220">
        <f>BN$2*EXP(- BN$1 * ($B220*_c1+$C220*_c2+$D220*_c3+'Input spectra'!$Y219))</f>
        <v>3.6389865988968686E-3</v>
      </c>
      <c r="BO220">
        <f>BO$2*EXP(- BO$1 * ($B220*_c1+$C220*_c2+$D220*_c3+'Input spectra'!$Y219))</f>
        <v>3.4799442554732476E-3</v>
      </c>
      <c r="BP220">
        <f>BP$2*EXP(- BP$1 * ($B220*_c1+$C220*_c2+$D220*_c3+'Input spectra'!$Y219))</f>
        <v>3.3315448478102032E-3</v>
      </c>
      <c r="BQ220">
        <f>BQ$2*EXP(- BQ$1 * ($B220*_c1+$C220*_c2+$D220*_c3+'Input spectra'!$Y219))</f>
        <v>3.1927586482509442E-3</v>
      </c>
      <c r="BR220">
        <f>BR$2*EXP(- BR$1 * ($B220*_c1+$C220*_c2+$D220*_c3+'Input spectra'!$Y219))</f>
        <v>3.0626923108115359E-3</v>
      </c>
      <c r="BS220">
        <f>BS$2*EXP(- BS$1 * ($B220*_c1+$C220*_c2+$D220*_c3+'Input spectra'!$Y219))</f>
        <v>2.940565462429514E-3</v>
      </c>
      <c r="BT220">
        <f>BT$2*EXP(- BT$1 * ($B220*_c1+$C220*_c2+$D220*_c3+'Input spectra'!$Y219))</f>
        <v>2.8256922391067503E-3</v>
      </c>
      <c r="BU220">
        <f>BU$2*EXP(- BU$1 * ($B220*_c1+$C220*_c2+$D220*_c3+'Input spectra'!$Y219))</f>
        <v>2.7174665360290362E-3</v>
      </c>
      <c r="BV220">
        <f>BV$2*EXP(- BV$1 * ($B220*_c1+$C220*_c2+$D220*_c3+'Input spectra'!$Y219))</f>
        <v>2.615350089931493E-3</v>
      </c>
      <c r="BW220">
        <f>BW$2*EXP(- BW$1 * ($B220*_c1+$C220*_c2+$D220*_c3+'Input spectra'!$Y219))</f>
        <v>2.5188627510404973E-3</v>
      </c>
      <c r="BX220">
        <f>BX$2*EXP(- BX$1 * ($B220*_c1+$C220*_c2+$D220*_c3+'Input spectra'!$Y219))</f>
        <v>2.4275744687722563E-3</v>
      </c>
      <c r="BY220">
        <f>BY$2*EXP(- BY$1 * ($B220*_c1+$C220*_c2+$D220*_c3+'Input spectra'!$Y219))</f>
        <v>2.3410986338637291E-3</v>
      </c>
      <c r="BZ220">
        <f>BZ$2*EXP(- BZ$1 * ($B220*_c1+$C220*_c2+$D220*_c3+'Input spectra'!$Y219))</f>
        <v>2.2590865051082751E-3</v>
      </c>
      <c r="CA220">
        <f>CA$2*EXP(- CA$1 * ($B220*_c1+$C220*_c2+$D220*_c3+'Input spectra'!$Y219))</f>
        <v>2.1812225114531307E-3</v>
      </c>
      <c r="CB220">
        <f>CB$2*EXP(- CB$1 * ($B220*_c1+$C220*_c2+$D220*_c3+'Input spectra'!$Y219))</f>
        <v>2.1072202666384612E-3</v>
      </c>
      <c r="CC220">
        <f>CC$2*EXP(- CC$1 * ($B220*_c1+$C220*_c2+$D220*_c3+'Input spectra'!$Y219))</f>
        <v>2.0368191684134005E-3</v>
      </c>
      <c r="CD220">
        <f>CD$2*EXP(- CD$1 * ($B220*_c1+$C220*_c2+$D220*_c3+'Input spectra'!$Y219))</f>
        <v>1.9697814808304175E-3</v>
      </c>
      <c r="CE220">
        <f>CE$2*EXP(- CE$1 * ($B220*_c1+$C220*_c2+$D220*_c3+'Input spectra'!$Y219))</f>
        <v>1.9058898184245085E-3</v>
      </c>
      <c r="CF220">
        <f>CF$2*EXP(- CF$1 * ($B220*_c1+$C220*_c2+$D220*_c3+'Input spectra'!$Y219))</f>
        <v>1.844944966812831E-3</v>
      </c>
      <c r="CG220">
        <f>CG$2*EXP(- CG$1 * ($B220*_c1+$C220*_c2+$D220*_c3+'Input spectra'!$Y219))</f>
        <v>1.7867639865442246E-3</v>
      </c>
      <c r="CH220">
        <f>CH$2*EXP(- CH$1 * ($B220*_c1+$C220*_c2+$D220*_c3+'Input spectra'!$Y219))</f>
        <v>1.7311785567173292E-3</v>
      </c>
      <c r="CI220">
        <f>CI$2*EXP(- CI$1 * ($B220*_c1+$C220*_c2+$D220*_c3+'Input spectra'!$Y219))</f>
        <v>1.6780335225822685E-3</v>
      </c>
      <c r="CJ220">
        <f>CJ$2*EXP(- CJ$1 * ($B220*_c1+$C220*_c2+$D220*_c3+'Input spectra'!$Y219))</f>
        <v>1.6271856174986297E-3</v>
      </c>
      <c r="CK220">
        <f>CK$2*EXP(- CK$1 * ($B220*_c1+$C220*_c2+$D220*_c3+'Input spectra'!$Y219))</f>
        <v>1.5785023345832516E-3</v>
      </c>
      <c r="CL220">
        <f>CL$2*EXP(- CL$1 * ($B220*_c1+$C220*_c2+$D220*_c3+'Input spectra'!$Y219))</f>
        <v>1.5318609274033263E-3</v>
      </c>
      <c r="CM220">
        <f>CM$2*EXP(- CM$1 * ($B220*_c1+$C220*_c2+$D220*_c3+'Input spectra'!$Y219))</f>
        <v>1.4871475223510917E-3</v>
      </c>
      <c r="CN220">
        <f>CN$2*EXP(- CN$1 * ($B220*_c1+$C220*_c2+$D220*_c3+'Input spectra'!$Y219))</f>
        <v>1.4442563280277015E-3</v>
      </c>
      <c r="CO220">
        <f>CO$2*EXP(- CO$1 * ($B220*_c1+$C220*_c2+$D220*_c3+'Input spectra'!$Y219))</f>
        <v>1.4030889291835405E-3</v>
      </c>
      <c r="CP220">
        <f>CP$2*EXP(- CP$1 * ($B220*_c1+$C220*_c2+$D220*_c3+'Input spectra'!$Y219))</f>
        <v>1.3635536546022383E-3</v>
      </c>
      <c r="CQ220">
        <f>CQ$2*EXP(- CQ$1 * ($B220*_c1+$C220*_c2+$D220*_c3+'Input spectra'!$Y219))</f>
        <v>1.3255650098482113E-3</v>
      </c>
      <c r="CR220">
        <f>CR$2*EXP(- CR$1 * ($B220*_c1+$C220*_c2+$D220*_c3+'Input spectra'!$Y219))</f>
        <v>1.2890431670799516E-3</v>
      </c>
      <c r="CS220">
        <f>CS$2*EXP(- CS$1 * ($B220*_c1+$C220*_c2+$D220*_c3+'Input spectra'!$Y219))</f>
        <v>8.3023018274423451E-4</v>
      </c>
      <c r="CT220">
        <f>CT$2*EXP(- CT$1 * ($B220*_c1+$C220*_c2+$D220*_c3+'Input spectra'!$Y219))</f>
        <v>5.3944024416615157E-4</v>
      </c>
      <c r="CU220">
        <f>CU$2*EXP(- CU$1 * ($B220*_c1+$C220*_c2+$D220*_c3+'Input spectra'!$Y219))</f>
        <v>3.7371669654532821E-4</v>
      </c>
      <c r="CV220">
        <f>CV$2*EXP(- CV$1 * ($B220*_c1+$C220*_c2+$D220*_c3+'Input spectra'!$Y219))</f>
        <v>2.6007230095810363E-4</v>
      </c>
      <c r="CW220">
        <f>CW$2*EXP(- CW$1 * ($B220*_c1+$C220*_c2+$D220*_c3+'Input spectra'!$Y219))</f>
        <v>1.776426018788258E-4</v>
      </c>
      <c r="CX220">
        <f>CX$2*EXP(- CX$1 * ($B220*_c1+$C220*_c2+$D220*_c3+'Input spectra'!$Y219))</f>
        <v>1.1681515893452008E-4</v>
      </c>
      <c r="CY220">
        <f>CY$2*EXP(- CY$1 * ($B220*_c1+$C220*_c2+$D220*_c3+'Input spectra'!$Y219))</f>
        <v>7.2167084133146022E-5</v>
      </c>
      <c r="CZ220">
        <f>CZ$2*EXP(- CZ$1 * ($B220*_c1+$C220*_c2+$D220*_c3+'Input spectra'!$Y219))</f>
        <v>4.0257336337256119E-5</v>
      </c>
      <c r="DA220">
        <f>DA$2*EXP(- DA$1 * ($B220*_c1+$C220*_c2+$D220*_c3+'Input spectra'!$Y219))</f>
        <v>1.872590259522941E-5</v>
      </c>
      <c r="DB220">
        <f>DB$2*EXP(- DB$1 * ($B220*_c1+$C220*_c2+$D220*_c3+'Input spectra'!$Y219))</f>
        <v>5.861918488398257E-6</v>
      </c>
      <c r="DC220">
        <f>DC$2*EXP(- DC$1 * ($B220*_c1+$C220*_c2+$D220*_c3+'Input spectra'!$Y219))</f>
        <v>3.7248942768751219E-7</v>
      </c>
      <c r="DD220">
        <f>DD$2*EXP(- DD$1 * ($B220*_c1+$C220*_c2+$D220*_c3+'Input spectra'!$Y219))</f>
        <v>0</v>
      </c>
      <c r="DE220">
        <f>DE$2*EXP(- DE$1 * ($B220*_c1+$C220*_c2+$D220*_c3+'Input spectra'!$Y219))</f>
        <v>0</v>
      </c>
      <c r="DF220">
        <f>DF$2*EXP(- DF$1 * ($B220*_c1+$C220*_c2+$D220*_c3+'Input spectra'!$Y219))</f>
        <v>0</v>
      </c>
      <c r="DG220">
        <f>DG$2*EXP(- DG$1 * ($B220*_c1+$C220*_c2+$D220*_c3+'Input spectra'!$Y219))</f>
        <v>0</v>
      </c>
      <c r="DH220">
        <f>DH$2*EXP(- DH$1 * ($B220*_c1+$C220*_c2+$D220*_c3+'Input spectra'!$Y219))</f>
        <v>0</v>
      </c>
      <c r="DI220">
        <f>DI$2*EXP(- DI$1 * ($B220*_c1+$C220*_c2+$D220*_c3+'Input spectra'!$Y219))</f>
        <v>0</v>
      </c>
      <c r="DJ220">
        <f>DJ$2*EXP(- DJ$1 * ($B220*_c1+$C220*_c2+$D220*_c3+'Input spectra'!$Y219))</f>
        <v>0</v>
      </c>
      <c r="DK220">
        <f>DK$2*EXP(- DK$1 * ($B220*_c1+$C220*_c2+$D220*_c3+'Input spectra'!$Y219))</f>
        <v>0</v>
      </c>
      <c r="DL220">
        <f>DL$2*EXP(- DL$1 * ($B220*_c1+$C220*_c2+$D220*_c3+'Input spectra'!$Y219))</f>
        <v>0</v>
      </c>
      <c r="DM220">
        <f>DM$2*EXP(- DM$1 * ($B220*_c1+$C220*_c2+$D220*_c3+'Input spectra'!$Y219))</f>
        <v>0</v>
      </c>
      <c r="DN220">
        <f>DN$2*EXP(- DN$1 * ($B220*_c1+$C220*_c2+$D220*_c3+'Input spectra'!$Y219))</f>
        <v>0</v>
      </c>
      <c r="DO220">
        <f>DO$2*EXP(- DO$1 * ($B220*_c1+$C220*_c2+$D220*_c3+'Input spectra'!$Y219))</f>
        <v>0</v>
      </c>
      <c r="DP220">
        <f>DP$2*EXP(- DP$1 * ($B220*_c1+$C220*_c2+$D220*_c3+'Input spectra'!$Y219))</f>
        <v>0</v>
      </c>
      <c r="DQ220">
        <f>DQ$2*EXP(- DQ$1 * ($B220*_c1+$C220*_c2+$D220*_c3+'Input spectra'!$Y219))</f>
        <v>0</v>
      </c>
      <c r="DR220">
        <f>DR$2*EXP(- DR$1 * ($B220*_c1+$C220*_c2+$D220*_c3+'Input spectra'!$Y219))</f>
        <v>0</v>
      </c>
      <c r="DS220">
        <f>DS$2*EXP(- DS$1 * ($B220*_c1+$C220*_c2+$D220*_c3+'Input spectra'!$Y219))</f>
        <v>0</v>
      </c>
      <c r="DT220">
        <f>DT$2*EXP(- DT$1 * ($B220*_c1+$C220*_c2+$D220*_c3+'Input spectra'!$Y219))</f>
        <v>0</v>
      </c>
      <c r="DU220">
        <f>DU$2*EXP(- DU$1 * ($B220*_c1+$C220*_c2+$D220*_c3+'Input spectra'!$Y219))</f>
        <v>0</v>
      </c>
      <c r="DV220">
        <f>DV$2*EXP(- DV$1 * ($B220*_c1+$C220*_c2+$D220*_c3+'Input spectra'!$Y219))</f>
        <v>0</v>
      </c>
      <c r="DW220">
        <f>DW$2*EXP(- DW$1 * ($B220*_c1+$C220*_c2+$D220*_c3+'Input spectra'!$Y219))</f>
        <v>0</v>
      </c>
      <c r="DX220">
        <f>DX$2*EXP(- DX$1 * ($B220*_c1+$C220*_c2+$D220*_c3+'Input spectra'!$Y219))</f>
        <v>0</v>
      </c>
      <c r="DY220">
        <f>DY$2*EXP(- DY$1 * ($B220*_c1+$C220*_c2+$D220*_c3+'Input spectra'!$Y219))</f>
        <v>0</v>
      </c>
      <c r="DZ220">
        <f>DZ$2*EXP(- DZ$1 * ($B220*_c1+$C220*_c2+$D220*_c3+'Input spectra'!$Y219))</f>
        <v>0</v>
      </c>
      <c r="EA220">
        <f>EA$2*EXP(- EA$1 * ($B220*_c1+$C220*_c2+$D220*_c3+'Input spectra'!$Y219))</f>
        <v>0</v>
      </c>
      <c r="EB220">
        <f>EB$2*EXP(- EB$1 * ($B220*_c1+$C220*_c2+$D220*_c3+'Input spectra'!$Y219))</f>
        <v>0</v>
      </c>
      <c r="EC220">
        <f>EC$2*EXP(- EC$1 * ($B220*_c1+$C220*_c2+$D220*_c3+'Input spectra'!$Y219))</f>
        <v>0</v>
      </c>
      <c r="ED220">
        <f>ED$2*EXP(- ED$1 * ($B220*_c1+$C220*_c2+$D220*_c3+'Input spectra'!$Y219))</f>
        <v>0</v>
      </c>
      <c r="EE220">
        <f>EE$2*EXP(- EE$1 * ($B220*_c1+$C220*_c2+$D220*_c3+'Input spectra'!$Y219))</f>
        <v>0</v>
      </c>
      <c r="EF220">
        <f>EF$2*EXP(- EF$1 * ($B220*_c1+$C220*_c2+$D220*_c3+'Input spectra'!$Y219))</f>
        <v>0</v>
      </c>
      <c r="EG220">
        <f>EG$2*EXP(- EG$1 * ($B220*_c1+$C220*_c2+$D220*_c3+'Input spectra'!$Y219))</f>
        <v>0</v>
      </c>
      <c r="EH220">
        <f>EH$2*EXP(- EH$1 * ($B220*_c1+$C220*_c2+$D220*_c3+'Input spectra'!$Y219))</f>
        <v>0</v>
      </c>
      <c r="EI220">
        <f>EI$2*EXP(- EI$1 * ($B220*_c1+$C220*_c2+$D220*_c3+'Input spectra'!$Y219))</f>
        <v>0</v>
      </c>
      <c r="EJ220">
        <f>EJ$2*EXP(- EJ$1 * ($B220*_c1+$C220*_c2+$D220*_c3+'Input spectra'!$Y219))</f>
        <v>0</v>
      </c>
      <c r="EK220">
        <f>EK$2*EXP(- EK$1 * ($B220*_c1+$C220*_c2+$D220*_c3+'Input spectra'!$Y219))</f>
        <v>0</v>
      </c>
      <c r="EL220">
        <f>EL$2*EXP(- EL$1 * ($B220*_c1+$C220*_c2+$D220*_c3+'Input spectra'!$Y219))</f>
        <v>0</v>
      </c>
      <c r="EM220">
        <f>EM$2*EXP(- EM$1 * ($B220*_c1+$C220*_c2+$D220*_c3+'Input spectra'!$Y219))</f>
        <v>0</v>
      </c>
      <c r="EN220">
        <f>EN$2*EXP(- EN$1 * ($B220*_c1+$C220*_c2+$D220*_c3+'Input spectra'!$Y219))</f>
        <v>0</v>
      </c>
      <c r="EO220">
        <f>EO$2*EXP(- EO$1 * ($B220*_c1+$C220*_c2+$D220*_c3+'Input spectra'!$Y219))</f>
        <v>0</v>
      </c>
      <c r="EP220">
        <f>EP$2*EXP(- EP$1 * ($B220*_c1+$C220*_c2+$D220*_c3+'Input spectra'!$Y219))</f>
        <v>0</v>
      </c>
      <c r="EQ220">
        <f>EQ$2*EXP(- EQ$1 * ($B220*_c1+$C220*_c2+$D220*_c3+'Input spectra'!$Y219))</f>
        <v>0</v>
      </c>
      <c r="ER220">
        <f>ER$2*EXP(- ER$1 * ($B220*_c1+$C220*_c2+$D220*_c3+'Input spectra'!$Y219))</f>
        <v>0</v>
      </c>
      <c r="ES220">
        <f>ES$2*EXP(- ES$1 * ($B220*_c1+$C220*_c2+$D220*_c3+'Input spectra'!$Y219))</f>
        <v>0</v>
      </c>
      <c r="ET220">
        <f>ET$2*EXP(- ET$1 * ($B220*_c1+$C220*_c2+$D220*_c3+'Input spectra'!$Y219))</f>
        <v>0</v>
      </c>
      <c r="EU220">
        <f>EU$2*EXP(- EU$1 * ($B220*_c1+$C220*_c2+$D220*_c3+'Input spectra'!$Y219))</f>
        <v>0</v>
      </c>
      <c r="EV220">
        <f>EV$2*EXP(- EV$1 * ($B220*_c1+$C220*_c2+$D220*_c3+'Input spectra'!$Y219))</f>
        <v>0</v>
      </c>
      <c r="EW220">
        <f>EW$2*EXP(- EW$1 * ($B220*_c1+$C220*_c2+$D220*_c3+'Input spectra'!$Y219))</f>
        <v>0</v>
      </c>
      <c r="EX220">
        <f>EX$2*EXP(- EX$1 * ($B220*_c1+$C220*_c2+$D220*_c3+'Input spectra'!$Y219))</f>
        <v>0</v>
      </c>
      <c r="EY220">
        <f>EY$2*EXP(- EY$1 * ($B220*_c1+$C220*_c2+$D220*_c3+'Input spectra'!$Y219))</f>
        <v>0</v>
      </c>
      <c r="FA220">
        <f t="shared" si="3"/>
        <v>0.89008377833052732</v>
      </c>
      <c r="FD220">
        <f>(1-EXP(-($B220*_c1+$C220*_c2+$D220*_c3+'Input spectra'!$Y219)*_t))/2</f>
        <v>1.0096107445012215E-2</v>
      </c>
      <c r="FE220">
        <f>LN(1-FD220)/(-($B220*_c1+$C220*_c2+$D220*_c3+'Input spectra'!$Y219))</f>
        <v>0.24872509309182525</v>
      </c>
    </row>
    <row r="221" spans="1:161" x14ac:dyDescent="0.25">
      <c r="A221">
        <v>1370</v>
      </c>
      <c r="B221">
        <f>'Input spectra'!B220</f>
        <v>0</v>
      </c>
      <c r="C221">
        <f>'Input spectra'!D220</f>
        <v>0</v>
      </c>
      <c r="D221">
        <f>'Input spectra'!F220</f>
        <v>0</v>
      </c>
      <c r="E221">
        <f>E$2*EXP(- E$1 * ($B221*_c1+$C221*_c2+$D221*_c3+'Input spectra'!$Y220))</f>
        <v>2.0653927966864227E-2</v>
      </c>
      <c r="F221">
        <f>F$2*EXP(- F$1 * ($B221*_c1+$C221*_c2+$D221*_c3+'Input spectra'!$Y220))</f>
        <v>2.0420142511623045E-2</v>
      </c>
      <c r="G221">
        <f>G$2*EXP(- G$1 * ($B221*_c1+$C221*_c2+$D221*_c3+'Input spectra'!$Y220))</f>
        <v>2.0187916810975402E-2</v>
      </c>
      <c r="H221">
        <f>H$2*EXP(- H$1 * ($B221*_c1+$C221*_c2+$D221*_c3+'Input spectra'!$Y220))</f>
        <v>1.9957242045739274E-2</v>
      </c>
      <c r="I221">
        <f>I$2*EXP(- I$1 * ($B221*_c1+$C221*_c2+$D221*_c3+'Input spectra'!$Y220))</f>
        <v>1.9728109442664937E-2</v>
      </c>
      <c r="J221">
        <f>J$2*EXP(- J$1 * ($B221*_c1+$C221*_c2+$D221*_c3+'Input spectra'!$Y220))</f>
        <v>1.9500510274207277E-2</v>
      </c>
      <c r="K221">
        <f>K$2*EXP(- K$1 * ($B221*_c1+$C221*_c2+$D221*_c3+'Input spectra'!$Y220))</f>
        <v>1.9274435858299143E-2</v>
      </c>
      <c r="L221">
        <f>L$2*EXP(- L$1 * ($B221*_c1+$C221*_c2+$D221*_c3+'Input spectra'!$Y220))</f>
        <v>1.9049877558125781E-2</v>
      </c>
      <c r="M221">
        <f>M$2*EXP(- M$1 * ($B221*_c1+$C221*_c2+$D221*_c3+'Input spectra'!$Y220))</f>
        <v>1.8826826781900407E-2</v>
      </c>
      <c r="N221">
        <f>N$2*EXP(- N$1 * ($B221*_c1+$C221*_c2+$D221*_c3+'Input spectra'!$Y220))</f>
        <v>1.86052749826408E-2</v>
      </c>
      <c r="O221">
        <f>O$2*EXP(- O$1 * ($B221*_c1+$C221*_c2+$D221*_c3+'Input spectra'!$Y220))</f>
        <v>1.8385213657947003E-2</v>
      </c>
      <c r="P221">
        <f>P$2*EXP(- P$1 * ($B221*_c1+$C221*_c2+$D221*_c3+'Input spectra'!$Y220))</f>
        <v>1.8166634349780053E-2</v>
      </c>
      <c r="Q221">
        <f>Q$2*EXP(- Q$1 * ($B221*_c1+$C221*_c2+$D221*_c3+'Input spectra'!$Y220))</f>
        <v>1.7949528644241833E-2</v>
      </c>
      <c r="R221">
        <f>R$2*EXP(- R$1 * ($B221*_c1+$C221*_c2+$D221*_c3+'Input spectra'!$Y220))</f>
        <v>1.7733888171355908E-2</v>
      </c>
      <c r="S221">
        <f>S$2*EXP(- S$1 * ($B221*_c1+$C221*_c2+$D221*_c3+'Input spectra'!$Y220))</f>
        <v>1.7519704604849484E-2</v>
      </c>
      <c r="T221">
        <f>T$2*EXP(- T$1 * ($B221*_c1+$C221*_c2+$D221*_c3+'Input spectra'!$Y220))</f>
        <v>1.7306969661936351E-2</v>
      </c>
      <c r="U221">
        <f>U$2*EXP(- U$1 * ($B221*_c1+$C221*_c2+$D221*_c3+'Input spectra'!$Y220))</f>
        <v>1.7095675103100935E-2</v>
      </c>
      <c r="V221">
        <f>V$2*EXP(- V$1 * ($B221*_c1+$C221*_c2+$D221*_c3+'Input spectra'!$Y220))</f>
        <v>1.6885812731883307E-2</v>
      </c>
      <c r="W221">
        <f>W$2*EXP(- W$1 * ($B221*_c1+$C221*_c2+$D221*_c3+'Input spectra'!$Y220))</f>
        <v>1.6677374394665309E-2</v>
      </c>
      <c r="X221">
        <f>X$2*EXP(- X$1 * ($B221*_c1+$C221*_c2+$D221*_c3+'Input spectra'!$Y220))</f>
        <v>1.6470351980457636E-2</v>
      </c>
      <c r="Y221">
        <f>Y$2*EXP(- Y$1 * ($B221*_c1+$C221*_c2+$D221*_c3+'Input spectra'!$Y220))</f>
        <v>1.6264737420687993E-2</v>
      </c>
      <c r="Z221">
        <f>Z$2*EXP(- Z$1 * ($B221*_c1+$C221*_c2+$D221*_c3+'Input spectra'!$Y220))</f>
        <v>1.6060522688990241E-2</v>
      </c>
      <c r="AA221">
        <f>AA$2*EXP(- AA$1 * ($B221*_c1+$C221*_c2+$D221*_c3+'Input spectra'!$Y220))</f>
        <v>1.5857699800994565E-2</v>
      </c>
      <c r="AB221">
        <f>AB$2*EXP(- AB$1 * ($B221*_c1+$C221*_c2+$D221*_c3+'Input spectra'!$Y220))</f>
        <v>1.5656260814118642E-2</v>
      </c>
      <c r="AC221">
        <f>AC$2*EXP(- AC$1 * ($B221*_c1+$C221*_c2+$D221*_c3+'Input spectra'!$Y220))</f>
        <v>1.5456197827359849E-2</v>
      </c>
      <c r="AD221">
        <f>AD$2*EXP(- AD$1 * ($B221*_c1+$C221*_c2+$D221*_c3+'Input spectra'!$Y220))</f>
        <v>1.5257502981088409E-2</v>
      </c>
      <c r="AE221">
        <f>AE$2*EXP(- AE$1 * ($B221*_c1+$C221*_c2+$D221*_c3+'Input spectra'!$Y220))</f>
        <v>1.5060168456841577E-2</v>
      </c>
      <c r="AF221">
        <f>AF$2*EXP(- AF$1 * ($B221*_c1+$C221*_c2+$D221*_c3+'Input spectra'!$Y220))</f>
        <v>1.4864186477118813E-2</v>
      </c>
      <c r="AG221">
        <f>AG$2*EXP(- AG$1 * ($B221*_c1+$C221*_c2+$D221*_c3+'Input spectra'!$Y220))</f>
        <v>1.466954930517793E-2</v>
      </c>
      <c r="AH221">
        <f>AH$2*EXP(- AH$1 * ($B221*_c1+$C221*_c2+$D221*_c3+'Input spectra'!$Y220))</f>
        <v>1.4476249244832198E-2</v>
      </c>
      <c r="AI221">
        <f>AI$2*EXP(- AI$1 * ($B221*_c1+$C221*_c2+$D221*_c3+'Input spectra'!$Y220))</f>
        <v>1.428427864024848E-2</v>
      </c>
      <c r="AJ221">
        <f>AJ$2*EXP(- AJ$1 * ($B221*_c1+$C221*_c2+$D221*_c3+'Input spectra'!$Y220))</f>
        <v>1.4093629875746298E-2</v>
      </c>
      <c r="AK221">
        <f>AK$2*EXP(- AK$1 * ($B221*_c1+$C221*_c2+$D221*_c3+'Input spectra'!$Y220))</f>
        <v>1.3904295375597875E-2</v>
      </c>
      <c r="AL221">
        <f>AL$2*EXP(- AL$1 * ($B221*_c1+$C221*_c2+$D221*_c3+'Input spectra'!$Y220))</f>
        <v>1.371626760382913E-2</v>
      </c>
      <c r="AM221">
        <f>AM$2*EXP(- AM$1 * ($B221*_c1+$C221*_c2+$D221*_c3+'Input spectra'!$Y220))</f>
        <v>1.3529539064021661E-2</v>
      </c>
      <c r="AN221">
        <f>AN$2*EXP(- AN$1 * ($B221*_c1+$C221*_c2+$D221*_c3+'Input spectra'!$Y220))</f>
        <v>1.3344102299115659E-2</v>
      </c>
      <c r="AO221">
        <f>AO$2*EXP(- AO$1 * ($B221*_c1+$C221*_c2+$D221*_c3+'Input spectra'!$Y220))</f>
        <v>1.3159949891213748E-2</v>
      </c>
      <c r="AP221">
        <f>AP$2*EXP(- AP$1 * ($B221*_c1+$C221*_c2+$D221*_c3+'Input spectra'!$Y220))</f>
        <v>1.2977074461385829E-2</v>
      </c>
      <c r="AQ221">
        <f>AQ$2*EXP(- AQ$1 * ($B221*_c1+$C221*_c2+$D221*_c3+'Input spectra'!$Y220))</f>
        <v>1.2795468669474811E-2</v>
      </c>
      <c r="AR221">
        <f>AR$2*EXP(- AR$1 * ($B221*_c1+$C221*_c2+$D221*_c3+'Input spectra'!$Y220))</f>
        <v>1.2615125213903294E-2</v>
      </c>
      <c r="AS221">
        <f>AS$2*EXP(- AS$1 * ($B221*_c1+$C221*_c2+$D221*_c3+'Input spectra'!$Y220))</f>
        <v>1.2436036831481192E-2</v>
      </c>
      <c r="AT221">
        <f>AT$2*EXP(- AT$1 * ($B221*_c1+$C221*_c2+$D221*_c3+'Input spectra'!$Y220))</f>
        <v>1.2258196297214282E-2</v>
      </c>
      <c r="AU221">
        <f>AU$2*EXP(- AU$1 * ($B221*_c1+$C221*_c2+$D221*_c3+'Input spectra'!$Y220))</f>
        <v>1.2081596424113638E-2</v>
      </c>
      <c r="AV221">
        <f>AV$2*EXP(- AV$1 * ($B221*_c1+$C221*_c2+$D221*_c3+'Input spectra'!$Y220))</f>
        <v>1.1906230063006064E-2</v>
      </c>
      <c r="AW221">
        <f>AW$2*EXP(- AW$1 * ($B221*_c1+$C221*_c2+$D221*_c3+'Input spectra'!$Y220))</f>
        <v>1.1732090102345343E-2</v>
      </c>
      <c r="AX221">
        <f>AX$2*EXP(- AX$1 * ($B221*_c1+$C221*_c2+$D221*_c3+'Input spectra'!$Y220))</f>
        <v>1.1559169468024471E-2</v>
      </c>
      <c r="AY221">
        <f>AY$2*EXP(- AY$1 * ($B221*_c1+$C221*_c2+$D221*_c3+'Input spectra'!$Y220))</f>
        <v>1.0279422767309478E-2</v>
      </c>
      <c r="AZ221">
        <f>AZ$2*EXP(- AZ$1 * ($B221*_c1+$C221*_c2+$D221*_c3+'Input spectra'!$Y220))</f>
        <v>8.7870077916648529E-3</v>
      </c>
      <c r="BA221">
        <f>BA$2*EXP(- BA$1 * ($B221*_c1+$C221*_c2+$D221*_c3+'Input spectra'!$Y220))</f>
        <v>7.9131309058471534E-3</v>
      </c>
      <c r="BB221">
        <f>BB$2*EXP(- BB$1 * ($B221*_c1+$C221*_c2+$D221*_c3+'Input spectra'!$Y220))</f>
        <v>7.2514937397716531E-3</v>
      </c>
      <c r="BC221">
        <f>BC$2*EXP(- BC$1 * ($B221*_c1+$C221*_c2+$D221*_c3+'Input spectra'!$Y220))</f>
        <v>6.7110061353139313E-3</v>
      </c>
      <c r="BD221">
        <f>BD$2*EXP(- BD$1 * ($B221*_c1+$C221*_c2+$D221*_c3+'Input spectra'!$Y220))</f>
        <v>6.2522059380358827E-3</v>
      </c>
      <c r="BE221">
        <f>BE$2*EXP(- BE$1 * ($B221*_c1+$C221*_c2+$D221*_c3+'Input spectra'!$Y220))</f>
        <v>5.8534817532265408E-3</v>
      </c>
      <c r="BF221">
        <f>BF$2*EXP(- BF$1 * ($B221*_c1+$C221*_c2+$D221*_c3+'Input spectra'!$Y220))</f>
        <v>5.5013677437071281E-3</v>
      </c>
      <c r="BG221">
        <f>BG$2*EXP(- BG$1 * ($B221*_c1+$C221*_c2+$D221*_c3+'Input spectra'!$Y220))</f>
        <v>5.1867505706183559E-3</v>
      </c>
      <c r="BH221">
        <f>BH$2*EXP(- BH$1 * ($B221*_c1+$C221*_c2+$D221*_c3+'Input spectra'!$Y220))</f>
        <v>4.9030971985433262E-3</v>
      </c>
      <c r="BI221">
        <f>BI$2*EXP(- BI$1 * ($B221*_c1+$C221*_c2+$D221*_c3+'Input spectra'!$Y220))</f>
        <v>4.6455218493751376E-3</v>
      </c>
      <c r="BJ221">
        <f>BJ$2*EXP(- BJ$1 * ($B221*_c1+$C221*_c2+$D221*_c3+'Input spectra'!$Y220))</f>
        <v>4.4102504498926874E-3</v>
      </c>
      <c r="BK221">
        <f>BK$2*EXP(- BK$1 * ($B221*_c1+$C221*_c2+$D221*_c3+'Input spectra'!$Y220))</f>
        <v>4.1942923694771794E-3</v>
      </c>
      <c r="BL221">
        <f>BL$2*EXP(- BL$1 * ($B221*_c1+$C221*_c2+$D221*_c3+'Input spectra'!$Y220))</f>
        <v>3.9952285301816555E-3</v>
      </c>
      <c r="BM221">
        <f>BM$2*EXP(- BM$1 * ($B221*_c1+$C221*_c2+$D221*_c3+'Input spectra'!$Y220))</f>
        <v>3.8110687870233817E-3</v>
      </c>
      <c r="BN221">
        <f>BN$2*EXP(- BN$1 * ($B221*_c1+$C221*_c2+$D221*_c3+'Input spectra'!$Y220))</f>
        <v>3.6401525559971158E-3</v>
      </c>
      <c r="BO221">
        <f>BO$2*EXP(- BO$1 * ($B221*_c1+$C221*_c2+$D221*_c3+'Input spectra'!$Y220))</f>
        <v>3.4810775359242858E-3</v>
      </c>
      <c r="BP221">
        <f>BP$2*EXP(- BP$1 * ($B221*_c1+$C221*_c2+$D221*_c3+'Input spectra'!$Y220))</f>
        <v>3.3326473025640855E-3</v>
      </c>
      <c r="BQ221">
        <f>BQ$2*EXP(- BQ$1 * ($B221*_c1+$C221*_c2+$D221*_c3+'Input spectra'!$Y220))</f>
        <v>3.1938319498231575E-3</v>
      </c>
      <c r="BR221">
        <f>BR$2*EXP(- BR$1 * ($B221*_c1+$C221*_c2+$D221*_c3+'Input spectra'!$Y220))</f>
        <v>3.0637379782075722E-3</v>
      </c>
      <c r="BS221">
        <f>BS$2*EXP(- BS$1 * ($B221*_c1+$C221*_c2+$D221*_c3+'Input spectra'!$Y220))</f>
        <v>2.941584881538378E-3</v>
      </c>
      <c r="BT221">
        <f>BT$2*EXP(- BT$1 * ($B221*_c1+$C221*_c2+$D221*_c3+'Input spectra'!$Y220))</f>
        <v>2.8266866795638233E-3</v>
      </c>
      <c r="BU221">
        <f>BU$2*EXP(- BU$1 * ($B221*_c1+$C221*_c2+$D221*_c3+'Input spectra'!$Y220))</f>
        <v>2.718437165292902E-3</v>
      </c>
      <c r="BV221">
        <f>BV$2*EXP(- BV$1 * ($B221*_c1+$C221*_c2+$D221*_c3+'Input spectra'!$Y220))</f>
        <v>2.6162979851363237E-3</v>
      </c>
      <c r="BW221">
        <f>BW$2*EXP(- BW$1 * ($B221*_c1+$C221*_c2+$D221*_c3+'Input spectra'!$Y220))</f>
        <v>2.5197889090534521E-3</v>
      </c>
      <c r="BX221">
        <f>BX$2*EXP(- BX$1 * ($B221*_c1+$C221*_c2+$D221*_c3+'Input spectra'!$Y220))</f>
        <v>2.4284798147884076E-3</v>
      </c>
      <c r="BY221">
        <f>BY$2*EXP(- BY$1 * ($B221*_c1+$C221*_c2+$D221*_c3+'Input spectra'!$Y220))</f>
        <v>2.3419840287989056E-3</v>
      </c>
      <c r="BZ221">
        <f>BZ$2*EXP(- BZ$1 * ($B221*_c1+$C221*_c2+$D221*_c3+'Input spectra'!$Y220))</f>
        <v>2.2599527519958605E-3</v>
      </c>
      <c r="CA221">
        <f>CA$2*EXP(- CA$1 * ($B221*_c1+$C221*_c2+$D221*_c3+'Input spectra'!$Y220))</f>
        <v>2.182070361009415E-3</v>
      </c>
      <c r="CB221">
        <f>CB$2*EXP(- CB$1 * ($B221*_c1+$C221*_c2+$D221*_c3+'Input spectra'!$Y220))</f>
        <v>2.1080504221291773E-3</v>
      </c>
      <c r="CC221">
        <f>CC$2*EXP(- CC$1 * ($B221*_c1+$C221*_c2+$D221*_c3+'Input spectra'!$Y220))</f>
        <v>2.0376322899291958E-3</v>
      </c>
      <c r="CD221">
        <f>CD$2*EXP(- CD$1 * ($B221*_c1+$C221*_c2+$D221*_c3+'Input spectra'!$Y220))</f>
        <v>1.9705781890594679E-3</v>
      </c>
      <c r="CE221">
        <f>CE$2*EXP(- CE$1 * ($B221*_c1+$C221*_c2+$D221*_c3+'Input spectra'!$Y220))</f>
        <v>1.9066706979949586E-3</v>
      </c>
      <c r="CF221">
        <f>CF$2*EXP(- CF$1 * ($B221*_c1+$C221*_c2+$D221*_c3+'Input spectra'!$Y220))</f>
        <v>1.8457105692653742E-3</v>
      </c>
      <c r="CG221">
        <f>CG$2*EXP(- CG$1 * ($B221*_c1+$C221*_c2+$D221*_c3+'Input spectra'!$Y220))</f>
        <v>1.787514832985159E-3</v>
      </c>
      <c r="CH221">
        <f>CH$2*EXP(- CH$1 * ($B221*_c1+$C221*_c2+$D221*_c3+'Input spectra'!$Y220))</f>
        <v>1.7319151401943376E-3</v>
      </c>
      <c r="CI221">
        <f>CI$2*EXP(- CI$1 * ($B221*_c1+$C221*_c2+$D221*_c3+'Input spectra'!$Y220))</f>
        <v>1.6787563102185761E-3</v>
      </c>
      <c r="CJ221">
        <f>CJ$2*EXP(- CJ$1 * ($B221*_c1+$C221*_c2+$D221*_c3+'Input spectra'!$Y220))</f>
        <v>1.6278950524157806E-3</v>
      </c>
      <c r="CK221">
        <f>CK$2*EXP(- CK$1 * ($B221*_c1+$C221*_c2+$D221*_c3+'Input spectra'!$Y220))</f>
        <v>1.5791988376382667E-3</v>
      </c>
      <c r="CL221">
        <f>CL$2*EXP(- CL$1 * ($B221*_c1+$C221*_c2+$D221*_c3+'Input spectra'!$Y220))</f>
        <v>1.5325448987622958E-3</v>
      </c>
      <c r="CM221">
        <f>CM$2*EXP(- CM$1 * ($B221*_c1+$C221*_c2+$D221*_c3+'Input spectra'!$Y220))</f>
        <v>1.4878193429181581E-3</v>
      </c>
      <c r="CN221">
        <f>CN$2*EXP(- CN$1 * ($B221*_c1+$C221*_c2+$D221*_c3+'Input spectra'!$Y220))</f>
        <v>1.4449163607457871E-3</v>
      </c>
      <c r="CO221">
        <f>CO$2*EXP(- CO$1 * ($B221*_c1+$C221*_c2+$D221*_c3+'Input spectra'!$Y220))</f>
        <v>1.4037375202209867E-3</v>
      </c>
      <c r="CP221">
        <f>CP$2*EXP(- CP$1 * ($B221*_c1+$C221*_c2+$D221*_c3+'Input spectra'!$Y220))</f>
        <v>1.3641911344376692E-3</v>
      </c>
      <c r="CQ221">
        <f>CQ$2*EXP(- CQ$1 * ($B221*_c1+$C221*_c2+$D221*_c3+'Input spectra'!$Y220))</f>
        <v>1.3261916942643665E-3</v>
      </c>
      <c r="CR221">
        <f>CR$2*EXP(- CR$1 * ($B221*_c1+$C221*_c2+$D221*_c3+'Input spectra'!$Y220))</f>
        <v>1.2896593580758826E-3</v>
      </c>
      <c r="CS221">
        <f>CS$2*EXP(- CS$1 * ($B221*_c1+$C221*_c2+$D221*_c3+'Input spectra'!$Y220))</f>
        <v>8.3063141328236739E-4</v>
      </c>
      <c r="CT221">
        <f>CT$2*EXP(- CT$1 * ($B221*_c1+$C221*_c2+$D221*_c3+'Input spectra'!$Y220))</f>
        <v>5.397037772033441E-4</v>
      </c>
      <c r="CU221">
        <f>CU$2*EXP(- CU$1 * ($B221*_c1+$C221*_c2+$D221*_c3+'Input spectra'!$Y220))</f>
        <v>3.7390123219188833E-4</v>
      </c>
      <c r="CV221">
        <f>CV$2*EXP(- CV$1 * ($B221*_c1+$C221*_c2+$D221*_c3+'Input spectra'!$Y220))</f>
        <v>2.6020208723127441E-4</v>
      </c>
      <c r="CW221">
        <f>CW$2*EXP(- CW$1 * ($B221*_c1+$C221*_c2+$D221*_c3+'Input spectra'!$Y220))</f>
        <v>1.7773218590055916E-4</v>
      </c>
      <c r="CX221">
        <f>CX$2*EXP(- CX$1 * ($B221*_c1+$C221*_c2+$D221*_c3+'Input spectra'!$Y220))</f>
        <v>1.1687468186106809E-4</v>
      </c>
      <c r="CY221">
        <f>CY$2*EXP(- CY$1 * ($B221*_c1+$C221*_c2+$D221*_c3+'Input spectra'!$Y220))</f>
        <v>7.2204235920464549E-5</v>
      </c>
      <c r="CZ221">
        <f>CZ$2*EXP(- CZ$1 * ($B221*_c1+$C221*_c2+$D221*_c3+'Input spectra'!$Y220))</f>
        <v>4.0278272440391078E-5</v>
      </c>
      <c r="DA221">
        <f>DA$2*EXP(- DA$1 * ($B221*_c1+$C221*_c2+$D221*_c3+'Input spectra'!$Y220))</f>
        <v>1.8735739523825406E-5</v>
      </c>
      <c r="DB221">
        <f>DB$2*EXP(- DB$1 * ($B221*_c1+$C221*_c2+$D221*_c3+'Input spectra'!$Y220))</f>
        <v>5.8650286220214397E-6</v>
      </c>
      <c r="DC221">
        <f>DC$2*EXP(- DC$1 * ($B221*_c1+$C221*_c2+$D221*_c3+'Input spectra'!$Y220))</f>
        <v>3.7268901510669143E-7</v>
      </c>
      <c r="DD221">
        <f>DD$2*EXP(- DD$1 * ($B221*_c1+$C221*_c2+$D221*_c3+'Input spectra'!$Y220))</f>
        <v>0</v>
      </c>
      <c r="DE221">
        <f>DE$2*EXP(- DE$1 * ($B221*_c1+$C221*_c2+$D221*_c3+'Input spectra'!$Y220))</f>
        <v>0</v>
      </c>
      <c r="DF221">
        <f>DF$2*EXP(- DF$1 * ($B221*_c1+$C221*_c2+$D221*_c3+'Input spectra'!$Y220))</f>
        <v>0</v>
      </c>
      <c r="DG221">
        <f>DG$2*EXP(- DG$1 * ($B221*_c1+$C221*_c2+$D221*_c3+'Input spectra'!$Y220))</f>
        <v>0</v>
      </c>
      <c r="DH221">
        <f>DH$2*EXP(- DH$1 * ($B221*_c1+$C221*_c2+$D221*_c3+'Input spectra'!$Y220))</f>
        <v>0</v>
      </c>
      <c r="DI221">
        <f>DI$2*EXP(- DI$1 * ($B221*_c1+$C221*_c2+$D221*_c3+'Input spectra'!$Y220))</f>
        <v>0</v>
      </c>
      <c r="DJ221">
        <f>DJ$2*EXP(- DJ$1 * ($B221*_c1+$C221*_c2+$D221*_c3+'Input spectra'!$Y220))</f>
        <v>0</v>
      </c>
      <c r="DK221">
        <f>DK$2*EXP(- DK$1 * ($B221*_c1+$C221*_c2+$D221*_c3+'Input spectra'!$Y220))</f>
        <v>0</v>
      </c>
      <c r="DL221">
        <f>DL$2*EXP(- DL$1 * ($B221*_c1+$C221*_c2+$D221*_c3+'Input spectra'!$Y220))</f>
        <v>0</v>
      </c>
      <c r="DM221">
        <f>DM$2*EXP(- DM$1 * ($B221*_c1+$C221*_c2+$D221*_c3+'Input spectra'!$Y220))</f>
        <v>0</v>
      </c>
      <c r="DN221">
        <f>DN$2*EXP(- DN$1 * ($B221*_c1+$C221*_c2+$D221*_c3+'Input spectra'!$Y220))</f>
        <v>0</v>
      </c>
      <c r="DO221">
        <f>DO$2*EXP(- DO$1 * ($B221*_c1+$C221*_c2+$D221*_c3+'Input spectra'!$Y220))</f>
        <v>0</v>
      </c>
      <c r="DP221">
        <f>DP$2*EXP(- DP$1 * ($B221*_c1+$C221*_c2+$D221*_c3+'Input spectra'!$Y220))</f>
        <v>0</v>
      </c>
      <c r="DQ221">
        <f>DQ$2*EXP(- DQ$1 * ($B221*_c1+$C221*_c2+$D221*_c3+'Input spectra'!$Y220))</f>
        <v>0</v>
      </c>
      <c r="DR221">
        <f>DR$2*EXP(- DR$1 * ($B221*_c1+$C221*_c2+$D221*_c3+'Input spectra'!$Y220))</f>
        <v>0</v>
      </c>
      <c r="DS221">
        <f>DS$2*EXP(- DS$1 * ($B221*_c1+$C221*_c2+$D221*_c3+'Input spectra'!$Y220))</f>
        <v>0</v>
      </c>
      <c r="DT221">
        <f>DT$2*EXP(- DT$1 * ($B221*_c1+$C221*_c2+$D221*_c3+'Input spectra'!$Y220))</f>
        <v>0</v>
      </c>
      <c r="DU221">
        <f>DU$2*EXP(- DU$1 * ($B221*_c1+$C221*_c2+$D221*_c3+'Input spectra'!$Y220))</f>
        <v>0</v>
      </c>
      <c r="DV221">
        <f>DV$2*EXP(- DV$1 * ($B221*_c1+$C221*_c2+$D221*_c3+'Input spectra'!$Y220))</f>
        <v>0</v>
      </c>
      <c r="DW221">
        <f>DW$2*EXP(- DW$1 * ($B221*_c1+$C221*_c2+$D221*_c3+'Input spectra'!$Y220))</f>
        <v>0</v>
      </c>
      <c r="DX221">
        <f>DX$2*EXP(- DX$1 * ($B221*_c1+$C221*_c2+$D221*_c3+'Input spectra'!$Y220))</f>
        <v>0</v>
      </c>
      <c r="DY221">
        <f>DY$2*EXP(- DY$1 * ($B221*_c1+$C221*_c2+$D221*_c3+'Input spectra'!$Y220))</f>
        <v>0</v>
      </c>
      <c r="DZ221">
        <f>DZ$2*EXP(- DZ$1 * ($B221*_c1+$C221*_c2+$D221*_c3+'Input spectra'!$Y220))</f>
        <v>0</v>
      </c>
      <c r="EA221">
        <f>EA$2*EXP(- EA$1 * ($B221*_c1+$C221*_c2+$D221*_c3+'Input spectra'!$Y220))</f>
        <v>0</v>
      </c>
      <c r="EB221">
        <f>EB$2*EXP(- EB$1 * ($B221*_c1+$C221*_c2+$D221*_c3+'Input spectra'!$Y220))</f>
        <v>0</v>
      </c>
      <c r="EC221">
        <f>EC$2*EXP(- EC$1 * ($B221*_c1+$C221*_c2+$D221*_c3+'Input spectra'!$Y220))</f>
        <v>0</v>
      </c>
      <c r="ED221">
        <f>ED$2*EXP(- ED$1 * ($B221*_c1+$C221*_c2+$D221*_c3+'Input spectra'!$Y220))</f>
        <v>0</v>
      </c>
      <c r="EE221">
        <f>EE$2*EXP(- EE$1 * ($B221*_c1+$C221*_c2+$D221*_c3+'Input spectra'!$Y220))</f>
        <v>0</v>
      </c>
      <c r="EF221">
        <f>EF$2*EXP(- EF$1 * ($B221*_c1+$C221*_c2+$D221*_c3+'Input spectra'!$Y220))</f>
        <v>0</v>
      </c>
      <c r="EG221">
        <f>EG$2*EXP(- EG$1 * ($B221*_c1+$C221*_c2+$D221*_c3+'Input spectra'!$Y220))</f>
        <v>0</v>
      </c>
      <c r="EH221">
        <f>EH$2*EXP(- EH$1 * ($B221*_c1+$C221*_c2+$D221*_c3+'Input spectra'!$Y220))</f>
        <v>0</v>
      </c>
      <c r="EI221">
        <f>EI$2*EXP(- EI$1 * ($B221*_c1+$C221*_c2+$D221*_c3+'Input spectra'!$Y220))</f>
        <v>0</v>
      </c>
      <c r="EJ221">
        <f>EJ$2*EXP(- EJ$1 * ($B221*_c1+$C221*_c2+$D221*_c3+'Input spectra'!$Y220))</f>
        <v>0</v>
      </c>
      <c r="EK221">
        <f>EK$2*EXP(- EK$1 * ($B221*_c1+$C221*_c2+$D221*_c3+'Input spectra'!$Y220))</f>
        <v>0</v>
      </c>
      <c r="EL221">
        <f>EL$2*EXP(- EL$1 * ($B221*_c1+$C221*_c2+$D221*_c3+'Input spectra'!$Y220))</f>
        <v>0</v>
      </c>
      <c r="EM221">
        <f>EM$2*EXP(- EM$1 * ($B221*_c1+$C221*_c2+$D221*_c3+'Input spectra'!$Y220))</f>
        <v>0</v>
      </c>
      <c r="EN221">
        <f>EN$2*EXP(- EN$1 * ($B221*_c1+$C221*_c2+$D221*_c3+'Input spectra'!$Y220))</f>
        <v>0</v>
      </c>
      <c r="EO221">
        <f>EO$2*EXP(- EO$1 * ($B221*_c1+$C221*_c2+$D221*_c3+'Input spectra'!$Y220))</f>
        <v>0</v>
      </c>
      <c r="EP221">
        <f>EP$2*EXP(- EP$1 * ($B221*_c1+$C221*_c2+$D221*_c3+'Input spectra'!$Y220))</f>
        <v>0</v>
      </c>
      <c r="EQ221">
        <f>EQ$2*EXP(- EQ$1 * ($B221*_c1+$C221*_c2+$D221*_c3+'Input spectra'!$Y220))</f>
        <v>0</v>
      </c>
      <c r="ER221">
        <f>ER$2*EXP(- ER$1 * ($B221*_c1+$C221*_c2+$D221*_c3+'Input spectra'!$Y220))</f>
        <v>0</v>
      </c>
      <c r="ES221">
        <f>ES$2*EXP(- ES$1 * ($B221*_c1+$C221*_c2+$D221*_c3+'Input spectra'!$Y220))</f>
        <v>0</v>
      </c>
      <c r="ET221">
        <f>ET$2*EXP(- ET$1 * ($B221*_c1+$C221*_c2+$D221*_c3+'Input spectra'!$Y220))</f>
        <v>0</v>
      </c>
      <c r="EU221">
        <f>EU$2*EXP(- EU$1 * ($B221*_c1+$C221*_c2+$D221*_c3+'Input spectra'!$Y220))</f>
        <v>0</v>
      </c>
      <c r="EV221">
        <f>EV$2*EXP(- EV$1 * ($B221*_c1+$C221*_c2+$D221*_c3+'Input spectra'!$Y220))</f>
        <v>0</v>
      </c>
      <c r="EW221">
        <f>EW$2*EXP(- EW$1 * ($B221*_c1+$C221*_c2+$D221*_c3+'Input spectra'!$Y220))</f>
        <v>0</v>
      </c>
      <c r="EX221">
        <f>EX$2*EXP(- EX$1 * ($B221*_c1+$C221*_c2+$D221*_c3+'Input spectra'!$Y220))</f>
        <v>0</v>
      </c>
      <c r="EY221">
        <f>EY$2*EXP(- EY$1 * ($B221*_c1+$C221*_c2+$D221*_c3+'Input spectra'!$Y220))</f>
        <v>0</v>
      </c>
      <c r="FA221">
        <f t="shared" si="3"/>
        <v>0.89021308325531989</v>
      </c>
      <c r="FD221">
        <f>(1-EXP(-($B221*_c1+$C221*_c2+$D221*_c3+'Input spectra'!$Y220)*_t))/2</f>
        <v>1.0083243051673019E-2</v>
      </c>
      <c r="FE221">
        <f>LN(1-FD221)/(-($B221*_c1+$C221*_c2+$D221*_c3+'Input spectra'!$Y220))</f>
        <v>0.24872673417342453</v>
      </c>
    </row>
    <row r="222" spans="1:161" x14ac:dyDescent="0.25">
      <c r="A222">
        <v>1375</v>
      </c>
      <c r="B222">
        <f>'Input spectra'!B221</f>
        <v>0</v>
      </c>
      <c r="C222">
        <f>'Input spectra'!D221</f>
        <v>0</v>
      </c>
      <c r="D222">
        <f>'Input spectra'!F221</f>
        <v>0</v>
      </c>
      <c r="E222">
        <f>E$2*EXP(- E$1 * ($B222*_c1+$C222*_c2+$D222*_c3+'Input spectra'!$Y221))</f>
        <v>2.0653927966864227E-2</v>
      </c>
      <c r="F222">
        <f>F$2*EXP(- F$1 * ($B222*_c1+$C222*_c2+$D222*_c3+'Input spectra'!$Y221))</f>
        <v>2.042024975305963E-2</v>
      </c>
      <c r="G222">
        <f>G$2*EXP(- G$1 * ($B222*_c1+$C222*_c2+$D222*_c3+'Input spectra'!$Y221))</f>
        <v>2.0188128855223794E-2</v>
      </c>
      <c r="H222">
        <f>H$2*EXP(- H$1 * ($B222*_c1+$C222*_c2+$D222*_c3+'Input spectra'!$Y221))</f>
        <v>1.9957556478590967E-2</v>
      </c>
      <c r="I222">
        <f>I$2*EXP(- I$1 * ($B222*_c1+$C222*_c2+$D222*_c3+'Input spectra'!$Y221))</f>
        <v>1.9728523874143672E-2</v>
      </c>
      <c r="J222">
        <f>J$2*EXP(- J$1 * ($B222*_c1+$C222*_c2+$D222*_c3+'Input spectra'!$Y221))</f>
        <v>1.9501022338386177E-2</v>
      </c>
      <c r="K222">
        <f>K$2*EXP(- K$1 * ($B222*_c1+$C222*_c2+$D222*_c3+'Input spectra'!$Y221))</f>
        <v>1.9275043213119066E-2</v>
      </c>
      <c r="L222">
        <f>L$2*EXP(- L$1 * ($B222*_c1+$C222*_c2+$D222*_c3+'Input spectra'!$Y221))</f>
        <v>1.9050577885214852E-2</v>
      </c>
      <c r="M222">
        <f>M$2*EXP(- M$1 * ($B222*_c1+$C222*_c2+$D222*_c3+'Input spectra'!$Y221))</f>
        <v>1.8827617786394701E-2</v>
      </c>
      <c r="N222">
        <f>N$2*EXP(- N$1 * ($B222*_c1+$C222*_c2+$D222*_c3+'Input spectra'!$Y221))</f>
        <v>1.8606154393006245E-2</v>
      </c>
      <c r="O222">
        <f>O$2*EXP(- O$1 * ($B222*_c1+$C222*_c2+$D222*_c3+'Input spectra'!$Y221))</f>
        <v>1.8386179225802397E-2</v>
      </c>
      <c r="P222">
        <f>P$2*EXP(- P$1 * ($B222*_c1+$C222*_c2+$D222*_c3+'Input spectra'!$Y221))</f>
        <v>1.8167683849721252E-2</v>
      </c>
      <c r="Q222">
        <f>Q$2*EXP(- Q$1 * ($B222*_c1+$C222*_c2+$D222*_c3+'Input spectra'!$Y221))</f>
        <v>1.7950659873667101E-2</v>
      </c>
      <c r="R222">
        <f>R$2*EXP(- R$1 * ($B222*_c1+$C222*_c2+$D222*_c3+'Input spectra'!$Y221))</f>
        <v>1.7735098950292405E-2</v>
      </c>
      <c r="S222">
        <f>S$2*EXP(- S$1 * ($B222*_c1+$C222*_c2+$D222*_c3+'Input spectra'!$Y221))</f>
        <v>1.7520992775780866E-2</v>
      </c>
      <c r="T222">
        <f>T$2*EXP(- T$1 * ($B222*_c1+$C222*_c2+$D222*_c3+'Input spectra'!$Y221))</f>
        <v>1.7308333089631527E-2</v>
      </c>
      <c r="U222">
        <f>U$2*EXP(- U$1 * ($B222*_c1+$C222*_c2+$D222*_c3+'Input spectra'!$Y221))</f>
        <v>1.7097111674443933E-2</v>
      </c>
      <c r="V222">
        <f>V$2*EXP(- V$1 * ($B222*_c1+$C222*_c2+$D222*_c3+'Input spectra'!$Y221))</f>
        <v>1.6887320355704252E-2</v>
      </c>
      <c r="W222">
        <f>W$2*EXP(- W$1 * ($B222*_c1+$C222*_c2+$D222*_c3+'Input spectra'!$Y221))</f>
        <v>1.6678951001572514E-2</v>
      </c>
      <c r="X222">
        <f>X$2*EXP(- X$1 * ($B222*_c1+$C222*_c2+$D222*_c3+'Input spectra'!$Y221))</f>
        <v>1.6471995522670795E-2</v>
      </c>
      <c r="Y222">
        <f>Y$2*EXP(- Y$1 * ($B222*_c1+$C222*_c2+$D222*_c3+'Input spectra'!$Y221))</f>
        <v>1.6266445871872464E-2</v>
      </c>
      <c r="Z222">
        <f>Z$2*EXP(- Z$1 * ($B222*_c1+$C222*_c2+$D222*_c3+'Input spectra'!$Y221))</f>
        <v>1.6062294044092432E-2</v>
      </c>
      <c r="AA222">
        <f>AA$2*EXP(- AA$1 * ($B222*_c1+$C222*_c2+$D222*_c3+'Input spectra'!$Y221))</f>
        <v>1.5859532076078375E-2</v>
      </c>
      <c r="AB222">
        <f>AB$2*EXP(- AB$1 * ($B222*_c1+$C222*_c2+$D222*_c3+'Input spectra'!$Y221))</f>
        <v>1.5658152046203012E-2</v>
      </c>
      <c r="AC222">
        <f>AC$2*EXP(- AC$1 * ($B222*_c1+$C222*_c2+$D222*_c3+'Input spectra'!$Y221))</f>
        <v>1.5458146074257341E-2</v>
      </c>
      <c r="AD222">
        <f>AD$2*EXP(- AD$1 * ($B222*_c1+$C222*_c2+$D222*_c3+'Input spectra'!$Y221))</f>
        <v>1.5259506321244886E-2</v>
      </c>
      <c r="AE222">
        <f>AE$2*EXP(- AE$1 * ($B222*_c1+$C222*_c2+$D222*_c3+'Input spectra'!$Y221))</f>
        <v>1.506222498917692E-2</v>
      </c>
      <c r="AF222">
        <f>AF$2*EXP(- AF$1 * ($B222*_c1+$C222*_c2+$D222*_c3+'Input spectra'!$Y221))</f>
        <v>1.4866294320868693E-2</v>
      </c>
      <c r="AG222">
        <f>AG$2*EXP(- AG$1 * ($B222*_c1+$C222*_c2+$D222*_c3+'Input spectra'!$Y221))</f>
        <v>1.4671706599736614E-2</v>
      </c>
      <c r="AH222">
        <f>AH$2*EXP(- AH$1 * ($B222*_c1+$C222*_c2+$D222*_c3+'Input spectra'!$Y221))</f>
        <v>1.4478454149596408E-2</v>
      </c>
      <c r="AI222">
        <f>AI$2*EXP(- AI$1 * ($B222*_c1+$C222*_c2+$D222*_c3+'Input spectra'!$Y221))</f>
        <v>1.4286529334462275E-2</v>
      </c>
      <c r="AJ222">
        <f>AJ$2*EXP(- AJ$1 * ($B222*_c1+$C222*_c2+$D222*_c3+'Input spectra'!$Y221))</f>
        <v>1.4095924558346977E-2</v>
      </c>
      <c r="AK222">
        <f>AK$2*EXP(- AK$1 * ($B222*_c1+$C222*_c2+$D222*_c3+'Input spectra'!$Y221))</f>
        <v>1.3906632265062904E-2</v>
      </c>
      <c r="AL222">
        <f>AL$2*EXP(- AL$1 * ($B222*_c1+$C222*_c2+$D222*_c3+'Input spectra'!$Y221))</f>
        <v>1.3718644938024084E-2</v>
      </c>
      <c r="AM222">
        <f>AM$2*EXP(- AM$1 * ($B222*_c1+$C222*_c2+$D222*_c3+'Input spectra'!$Y221))</f>
        <v>1.3531955100049174E-2</v>
      </c>
      <c r="AN222">
        <f>AN$2*EXP(- AN$1 * ($B222*_c1+$C222*_c2+$D222*_c3+'Input spectra'!$Y221))</f>
        <v>1.3346555313165351E-2</v>
      </c>
      <c r="AO222">
        <f>AO$2*EXP(- AO$1 * ($B222*_c1+$C222*_c2+$D222*_c3+'Input spectra'!$Y221))</f>
        <v>1.3162438178413189E-2</v>
      </c>
      <c r="AP222">
        <f>AP$2*EXP(- AP$1 * ($B222*_c1+$C222*_c2+$D222*_c3+'Input spectra'!$Y221))</f>
        <v>1.2979596335652453E-2</v>
      </c>
      <c r="AQ222">
        <f>AQ$2*EXP(- AQ$1 * ($B222*_c1+$C222*_c2+$D222*_c3+'Input spectra'!$Y221))</f>
        <v>1.2798022463368837E-2</v>
      </c>
      <c r="AR222">
        <f>AR$2*EXP(- AR$1 * ($B222*_c1+$C222*_c2+$D222*_c3+'Input spectra'!$Y221))</f>
        <v>1.2617709278481605E-2</v>
      </c>
      <c r="AS222">
        <f>AS$2*EXP(- AS$1 * ($B222*_c1+$C222*_c2+$D222*_c3+'Input spectra'!$Y221))</f>
        <v>1.2438649536152202E-2</v>
      </c>
      <c r="AT222">
        <f>AT$2*EXP(- AT$1 * ($B222*_c1+$C222*_c2+$D222*_c3+'Input spectra'!$Y221))</f>
        <v>1.2260836029593753E-2</v>
      </c>
      <c r="AU222">
        <f>AU$2*EXP(- AU$1 * ($B222*_c1+$C222*_c2+$D222*_c3+'Input spectra'!$Y221))</f>
        <v>1.2084261589881476E-2</v>
      </c>
      <c r="AV222">
        <f>AV$2*EXP(- AV$1 * ($B222*_c1+$C222*_c2+$D222*_c3+'Input spectra'!$Y221))</f>
        <v>1.190891908576404E-2</v>
      </c>
      <c r="AW222">
        <f>AW$2*EXP(- AW$1 * ($B222*_c1+$C222*_c2+$D222*_c3+'Input spectra'!$Y221))</f>
        <v>1.173480142347579E-2</v>
      </c>
      <c r="AX222">
        <f>AX$2*EXP(- AX$1 * ($B222*_c1+$C222*_c2+$D222*_c3+'Input spectra'!$Y221))</f>
        <v>1.1561901546549905E-2</v>
      </c>
      <c r="AY222">
        <f>AY$2*EXP(- AY$1 * ($B222*_c1+$C222*_c2+$D222*_c3+'Input spectra'!$Y221))</f>
        <v>1.0281906367777363E-2</v>
      </c>
      <c r="AZ222">
        <f>AZ$2*EXP(- AZ$1 * ($B222*_c1+$C222*_c2+$D222*_c3+'Input spectra'!$Y221))</f>
        <v>8.7891769696257574E-3</v>
      </c>
      <c r="BA222">
        <f>BA$2*EXP(- BA$1 * ($B222*_c1+$C222*_c2+$D222*_c3+'Input spectra'!$Y221))</f>
        <v>7.9151259248738427E-3</v>
      </c>
      <c r="BB222">
        <f>BB$2*EXP(- BB$1 * ($B222*_c1+$C222*_c2+$D222*_c3+'Input spectra'!$Y221))</f>
        <v>7.253360042758757E-3</v>
      </c>
      <c r="BC222">
        <f>BC$2*EXP(- BC$1 * ($B222*_c1+$C222*_c2+$D222*_c3+'Input spectra'!$Y221))</f>
        <v>6.7127685876284199E-3</v>
      </c>
      <c r="BD222">
        <f>BD$2*EXP(- BD$1 * ($B222*_c1+$C222*_c2+$D222*_c3+'Input spectra'!$Y221))</f>
        <v>6.2538807433349811E-3</v>
      </c>
      <c r="BE222">
        <f>BE$2*EXP(- BE$1 * ($B222*_c1+$C222*_c2+$D222*_c3+'Input spectra'!$Y221))</f>
        <v>5.8550804998071977E-3</v>
      </c>
      <c r="BF222">
        <f>BF$2*EXP(- BF$1 * ($B222*_c1+$C222*_c2+$D222*_c3+'Input spectra'!$Y221))</f>
        <v>5.5028992179706731E-3</v>
      </c>
      <c r="BG222">
        <f>BG$2*EXP(- BG$1 * ($B222*_c1+$C222*_c2+$D222*_c3+'Input spectra'!$Y221))</f>
        <v>5.1882217086408229E-3</v>
      </c>
      <c r="BH222">
        <f>BH$2*EXP(- BH$1 * ($B222*_c1+$C222*_c2+$D222*_c3+'Input spectra'!$Y221))</f>
        <v>4.9045136400013871E-3</v>
      </c>
      <c r="BI222">
        <f>BI$2*EXP(- BI$1 * ($B222*_c1+$C222*_c2+$D222*_c3+'Input spectra'!$Y221))</f>
        <v>4.6468882847980871E-3</v>
      </c>
      <c r="BJ222">
        <f>BJ$2*EXP(- BJ$1 * ($B222*_c1+$C222*_c2+$D222*_c3+'Input spectra'!$Y221))</f>
        <v>4.4115708508392559E-3</v>
      </c>
      <c r="BK222">
        <f>BK$2*EXP(- BK$1 * ($B222*_c1+$C222*_c2+$D222*_c3+'Input spectra'!$Y221))</f>
        <v>4.1955701479076046E-3</v>
      </c>
      <c r="BL222">
        <f>BL$2*EXP(- BL$1 * ($B222*_c1+$C222*_c2+$D222*_c3+'Input spectra'!$Y221))</f>
        <v>3.9964666527424345E-3</v>
      </c>
      <c r="BM222">
        <f>BM$2*EXP(- BM$1 * ($B222*_c1+$C222*_c2+$D222*_c3+'Input spectra'!$Y221))</f>
        <v>3.8122698593969742E-3</v>
      </c>
      <c r="BN222">
        <f>BN$2*EXP(- BN$1 * ($B222*_c1+$C222*_c2+$D222*_c3+'Input spectra'!$Y221))</f>
        <v>3.6413188866782822E-3</v>
      </c>
      <c r="BO222">
        <f>BO$2*EXP(- BO$1 * ($B222*_c1+$C222*_c2+$D222*_c3+'Input spectra'!$Y221))</f>
        <v>3.482211185440023E-3</v>
      </c>
      <c r="BP222">
        <f>BP$2*EXP(- BP$1 * ($B222*_c1+$C222*_c2+$D222*_c3+'Input spectra'!$Y221))</f>
        <v>3.3337501221356557E-3</v>
      </c>
      <c r="BQ222">
        <f>BQ$2*EXP(- BQ$1 * ($B222*_c1+$C222*_c2+$D222*_c3+'Input spectra'!$Y221))</f>
        <v>3.1949056122044365E-3</v>
      </c>
      <c r="BR222">
        <f>BR$2*EXP(- BR$1 * ($B222*_c1+$C222*_c2+$D222*_c3+'Input spectra'!$Y221))</f>
        <v>3.0647840026163907E-3</v>
      </c>
      <c r="BS222">
        <f>BS$2*EXP(- BS$1 * ($B222*_c1+$C222*_c2+$D222*_c3+'Input spectra'!$Y221))</f>
        <v>2.9426046540538681E-3</v>
      </c>
      <c r="BT222">
        <f>BT$2*EXP(- BT$1 * ($B222*_c1+$C222*_c2+$D222*_c3+'Input spectra'!$Y221))</f>
        <v>2.8276814699924216E-3</v>
      </c>
      <c r="BU222">
        <f>BU$2*EXP(- BU$1 * ($B222*_c1+$C222*_c2+$D222*_c3+'Input spectra'!$Y221))</f>
        <v>2.7194081412477591E-3</v>
      </c>
      <c r="BV222">
        <f>BV$2*EXP(- BV$1 * ($B222*_c1+$C222*_c2+$D222*_c3+'Input spectra'!$Y221))</f>
        <v>2.6172462238918406E-3</v>
      </c>
      <c r="BW222">
        <f>BW$2*EXP(- BW$1 * ($B222*_c1+$C222*_c2+$D222*_c3+'Input spectra'!$Y221))</f>
        <v>2.5207154076044781E-3</v>
      </c>
      <c r="BX222">
        <f>BX$2*EXP(- BX$1 * ($B222*_c1+$C222*_c2+$D222*_c3+'Input spectra'!$Y221))</f>
        <v>2.4293854984466872E-3</v>
      </c>
      <c r="BY222">
        <f>BY$2*EXP(- BY$1 * ($B222*_c1+$C222*_c2+$D222*_c3+'Input spectra'!$Y221))</f>
        <v>2.3428697585872061E-3</v>
      </c>
      <c r="BZ222">
        <f>BZ$2*EXP(- BZ$1 * ($B222*_c1+$C222*_c2+$D222*_c3+'Input spectra'!$Y221))</f>
        <v>2.2608193310458789E-3</v>
      </c>
      <c r="CA222">
        <f>CA$2*EXP(- CA$1 * ($B222*_c1+$C222*_c2+$D222*_c3+'Input spectra'!$Y221))</f>
        <v>2.182918540128074E-3</v>
      </c>
      <c r="CB222">
        <f>CB$2*EXP(- CB$1 * ($B222*_c1+$C222*_c2+$D222*_c3+'Input spectra'!$Y221))</f>
        <v>2.108880904665978E-3</v>
      </c>
      <c r="CC222">
        <f>CC$2*EXP(- CC$1 * ($B222*_c1+$C222*_c2+$D222*_c3+'Input spectra'!$Y221))</f>
        <v>2.0384457360524038E-3</v>
      </c>
      <c r="CD222">
        <f>CD$2*EXP(- CD$1 * ($B222*_c1+$C222*_c2+$D222*_c3+'Input spectra'!$Y221))</f>
        <v>1.9713752195293401E-3</v>
      </c>
      <c r="CE222">
        <f>CE$2*EXP(- CE$1 * ($B222*_c1+$C222*_c2+$D222*_c3+'Input spectra'!$Y221))</f>
        <v>1.9074518975067279E-3</v>
      </c>
      <c r="CF222">
        <f>CF$2*EXP(- CF$1 * ($B222*_c1+$C222*_c2+$D222*_c3+'Input spectra'!$Y221))</f>
        <v>1.846476489422307E-3</v>
      </c>
      <c r="CG222">
        <f>CG$2*EXP(- CG$1 * ($B222*_c1+$C222*_c2+$D222*_c3+'Input spectra'!$Y221))</f>
        <v>1.7882659949520284E-3</v>
      </c>
      <c r="CH222">
        <f>CH$2*EXP(- CH$1 * ($B222*_c1+$C222*_c2+$D222*_c3+'Input spectra'!$Y221))</f>
        <v>1.7326520370735748E-3</v>
      </c>
      <c r="CI222">
        <f>CI$2*EXP(- CI$1 * ($B222*_c1+$C222*_c2+$D222*_c3+'Input spectra'!$Y221))</f>
        <v>1.6794794091847588E-3</v>
      </c>
      <c r="CJ222">
        <f>CJ$2*EXP(- CJ$1 * ($B222*_c1+$C222*_c2+$D222*_c3+'Input spectra'!$Y221))</f>
        <v>1.6286047966387026E-3</v>
      </c>
      <c r="CK222">
        <f>CK$2*EXP(- CK$1 * ($B222*_c1+$C222*_c2+$D222*_c3+'Input spectra'!$Y221))</f>
        <v>1.5798956480203568E-3</v>
      </c>
      <c r="CL222">
        <f>CL$2*EXP(- CL$1 * ($B222*_c1+$C222*_c2+$D222*_c3+'Input spectra'!$Y221))</f>
        <v>1.5332291755124473E-3</v>
      </c>
      <c r="CM222">
        <f>CM$2*EXP(- CM$1 * ($B222*_c1+$C222*_c2+$D222*_c3+'Input spectra'!$Y221))</f>
        <v>1.4884914669809216E-3</v>
      </c>
      <c r="CN222">
        <f>CN$2*EXP(- CN$1 * ($B222*_c1+$C222*_c2+$D222*_c3+'Input spectra'!$Y221))</f>
        <v>1.4455766951022872E-3</v>
      </c>
      <c r="CO222">
        <f>CO$2*EXP(- CO$1 * ($B222*_c1+$C222*_c2+$D222*_c3+'Input spectra'!$Y221))</f>
        <v>1.4043864110757324E-3</v>
      </c>
      <c r="CP222">
        <f>CP$2*EXP(- CP$1 * ($B222*_c1+$C222*_c2+$D222*_c3+'Input spectra'!$Y221))</f>
        <v>1.364828912303573E-3</v>
      </c>
      <c r="CQ222">
        <f>CQ$2*EXP(- CQ$1 * ($B222*_c1+$C222*_c2+$D222*_c3+'Input spectra'!$Y221))</f>
        <v>1.326818674956717E-3</v>
      </c>
      <c r="CR222">
        <f>CR$2*EXP(- CR$1 * ($B222*_c1+$C222*_c2+$D222*_c3+'Input spectra'!$Y221))</f>
        <v>1.2902758436246673E-3</v>
      </c>
      <c r="CS222">
        <f>CS$2*EXP(- CS$1 * ($B222*_c1+$C222*_c2+$D222*_c3+'Input spectra'!$Y221))</f>
        <v>8.3103283772569447E-4</v>
      </c>
      <c r="CT222">
        <f>CT$2*EXP(- CT$1 * ($B222*_c1+$C222*_c2+$D222*_c3+'Input spectra'!$Y221))</f>
        <v>5.399674389844751E-4</v>
      </c>
      <c r="CU222">
        <f>CU$2*EXP(- CU$1 * ($B222*_c1+$C222*_c2+$D222*_c3+'Input spectra'!$Y221))</f>
        <v>3.7408585895935673E-4</v>
      </c>
      <c r="CV222">
        <f>CV$2*EXP(- CV$1 * ($B222*_c1+$C222*_c2+$D222*_c3+'Input spectra'!$Y221))</f>
        <v>2.6033193827288331E-4</v>
      </c>
      <c r="CW222">
        <f>CW$2*EXP(- CW$1 * ($B222*_c1+$C222*_c2+$D222*_c3+'Input spectra'!$Y221))</f>
        <v>1.7782181509893861E-4</v>
      </c>
      <c r="CX222">
        <f>CX$2*EXP(- CX$1 * ($B222*_c1+$C222*_c2+$D222*_c3+'Input spectra'!$Y221))</f>
        <v>1.1693423511740215E-4</v>
      </c>
      <c r="CY222">
        <f>CY$2*EXP(- CY$1 * ($B222*_c1+$C222*_c2+$D222*_c3+'Input spectra'!$Y221))</f>
        <v>7.224140683361194E-5</v>
      </c>
      <c r="CZ222">
        <f>CZ$2*EXP(- CZ$1 * ($B222*_c1+$C222*_c2+$D222*_c3+'Input spectra'!$Y221))</f>
        <v>4.029921943148969E-5</v>
      </c>
      <c r="DA222">
        <f>DA$2*EXP(- DA$1 * ($B222*_c1+$C222*_c2+$D222*_c3+'Input spectra'!$Y221))</f>
        <v>1.8745581619871335E-5</v>
      </c>
      <c r="DB222">
        <f>DB$2*EXP(- DB$1 * ($B222*_c1+$C222*_c2+$D222*_c3+'Input spectra'!$Y221))</f>
        <v>5.8681404057752373E-6</v>
      </c>
      <c r="DC222">
        <f>DC$2*EXP(- DC$1 * ($B222*_c1+$C222*_c2+$D222*_c3+'Input spectra'!$Y221))</f>
        <v>3.7288870946887342E-7</v>
      </c>
      <c r="DD222">
        <f>DD$2*EXP(- DD$1 * ($B222*_c1+$C222*_c2+$D222*_c3+'Input spectra'!$Y221))</f>
        <v>0</v>
      </c>
      <c r="DE222">
        <f>DE$2*EXP(- DE$1 * ($B222*_c1+$C222*_c2+$D222*_c3+'Input spectra'!$Y221))</f>
        <v>0</v>
      </c>
      <c r="DF222">
        <f>DF$2*EXP(- DF$1 * ($B222*_c1+$C222*_c2+$D222*_c3+'Input spectra'!$Y221))</f>
        <v>0</v>
      </c>
      <c r="DG222">
        <f>DG$2*EXP(- DG$1 * ($B222*_c1+$C222*_c2+$D222*_c3+'Input spectra'!$Y221))</f>
        <v>0</v>
      </c>
      <c r="DH222">
        <f>DH$2*EXP(- DH$1 * ($B222*_c1+$C222*_c2+$D222*_c3+'Input spectra'!$Y221))</f>
        <v>0</v>
      </c>
      <c r="DI222">
        <f>DI$2*EXP(- DI$1 * ($B222*_c1+$C222*_c2+$D222*_c3+'Input spectra'!$Y221))</f>
        <v>0</v>
      </c>
      <c r="DJ222">
        <f>DJ$2*EXP(- DJ$1 * ($B222*_c1+$C222*_c2+$D222*_c3+'Input spectra'!$Y221))</f>
        <v>0</v>
      </c>
      <c r="DK222">
        <f>DK$2*EXP(- DK$1 * ($B222*_c1+$C222*_c2+$D222*_c3+'Input spectra'!$Y221))</f>
        <v>0</v>
      </c>
      <c r="DL222">
        <f>DL$2*EXP(- DL$1 * ($B222*_c1+$C222*_c2+$D222*_c3+'Input spectra'!$Y221))</f>
        <v>0</v>
      </c>
      <c r="DM222">
        <f>DM$2*EXP(- DM$1 * ($B222*_c1+$C222*_c2+$D222*_c3+'Input spectra'!$Y221))</f>
        <v>0</v>
      </c>
      <c r="DN222">
        <f>DN$2*EXP(- DN$1 * ($B222*_c1+$C222*_c2+$D222*_c3+'Input spectra'!$Y221))</f>
        <v>0</v>
      </c>
      <c r="DO222">
        <f>DO$2*EXP(- DO$1 * ($B222*_c1+$C222*_c2+$D222*_c3+'Input spectra'!$Y221))</f>
        <v>0</v>
      </c>
      <c r="DP222">
        <f>DP$2*EXP(- DP$1 * ($B222*_c1+$C222*_c2+$D222*_c3+'Input spectra'!$Y221))</f>
        <v>0</v>
      </c>
      <c r="DQ222">
        <f>DQ$2*EXP(- DQ$1 * ($B222*_c1+$C222*_c2+$D222*_c3+'Input spectra'!$Y221))</f>
        <v>0</v>
      </c>
      <c r="DR222">
        <f>DR$2*EXP(- DR$1 * ($B222*_c1+$C222*_c2+$D222*_c3+'Input spectra'!$Y221))</f>
        <v>0</v>
      </c>
      <c r="DS222">
        <f>DS$2*EXP(- DS$1 * ($B222*_c1+$C222*_c2+$D222*_c3+'Input spectra'!$Y221))</f>
        <v>0</v>
      </c>
      <c r="DT222">
        <f>DT$2*EXP(- DT$1 * ($B222*_c1+$C222*_c2+$D222*_c3+'Input spectra'!$Y221))</f>
        <v>0</v>
      </c>
      <c r="DU222">
        <f>DU$2*EXP(- DU$1 * ($B222*_c1+$C222*_c2+$D222*_c3+'Input spectra'!$Y221))</f>
        <v>0</v>
      </c>
      <c r="DV222">
        <f>DV$2*EXP(- DV$1 * ($B222*_c1+$C222*_c2+$D222*_c3+'Input spectra'!$Y221))</f>
        <v>0</v>
      </c>
      <c r="DW222">
        <f>DW$2*EXP(- DW$1 * ($B222*_c1+$C222*_c2+$D222*_c3+'Input spectra'!$Y221))</f>
        <v>0</v>
      </c>
      <c r="DX222">
        <f>DX$2*EXP(- DX$1 * ($B222*_c1+$C222*_c2+$D222*_c3+'Input spectra'!$Y221))</f>
        <v>0</v>
      </c>
      <c r="DY222">
        <f>DY$2*EXP(- DY$1 * ($B222*_c1+$C222*_c2+$D222*_c3+'Input spectra'!$Y221))</f>
        <v>0</v>
      </c>
      <c r="DZ222">
        <f>DZ$2*EXP(- DZ$1 * ($B222*_c1+$C222*_c2+$D222*_c3+'Input spectra'!$Y221))</f>
        <v>0</v>
      </c>
      <c r="EA222">
        <f>EA$2*EXP(- EA$1 * ($B222*_c1+$C222*_c2+$D222*_c3+'Input spectra'!$Y221))</f>
        <v>0</v>
      </c>
      <c r="EB222">
        <f>EB$2*EXP(- EB$1 * ($B222*_c1+$C222*_c2+$D222*_c3+'Input spectra'!$Y221))</f>
        <v>0</v>
      </c>
      <c r="EC222">
        <f>EC$2*EXP(- EC$1 * ($B222*_c1+$C222*_c2+$D222*_c3+'Input spectra'!$Y221))</f>
        <v>0</v>
      </c>
      <c r="ED222">
        <f>ED$2*EXP(- ED$1 * ($B222*_c1+$C222*_c2+$D222*_c3+'Input spectra'!$Y221))</f>
        <v>0</v>
      </c>
      <c r="EE222">
        <f>EE$2*EXP(- EE$1 * ($B222*_c1+$C222*_c2+$D222*_c3+'Input spectra'!$Y221))</f>
        <v>0</v>
      </c>
      <c r="EF222">
        <f>EF$2*EXP(- EF$1 * ($B222*_c1+$C222*_c2+$D222*_c3+'Input spectra'!$Y221))</f>
        <v>0</v>
      </c>
      <c r="EG222">
        <f>EG$2*EXP(- EG$1 * ($B222*_c1+$C222*_c2+$D222*_c3+'Input spectra'!$Y221))</f>
        <v>0</v>
      </c>
      <c r="EH222">
        <f>EH$2*EXP(- EH$1 * ($B222*_c1+$C222*_c2+$D222*_c3+'Input spectra'!$Y221))</f>
        <v>0</v>
      </c>
      <c r="EI222">
        <f>EI$2*EXP(- EI$1 * ($B222*_c1+$C222*_c2+$D222*_c3+'Input spectra'!$Y221))</f>
        <v>0</v>
      </c>
      <c r="EJ222">
        <f>EJ$2*EXP(- EJ$1 * ($B222*_c1+$C222*_c2+$D222*_c3+'Input spectra'!$Y221))</f>
        <v>0</v>
      </c>
      <c r="EK222">
        <f>EK$2*EXP(- EK$1 * ($B222*_c1+$C222*_c2+$D222*_c3+'Input spectra'!$Y221))</f>
        <v>0</v>
      </c>
      <c r="EL222">
        <f>EL$2*EXP(- EL$1 * ($B222*_c1+$C222*_c2+$D222*_c3+'Input spectra'!$Y221))</f>
        <v>0</v>
      </c>
      <c r="EM222">
        <f>EM$2*EXP(- EM$1 * ($B222*_c1+$C222*_c2+$D222*_c3+'Input spectra'!$Y221))</f>
        <v>0</v>
      </c>
      <c r="EN222">
        <f>EN$2*EXP(- EN$1 * ($B222*_c1+$C222*_c2+$D222*_c3+'Input spectra'!$Y221))</f>
        <v>0</v>
      </c>
      <c r="EO222">
        <f>EO$2*EXP(- EO$1 * ($B222*_c1+$C222*_c2+$D222*_c3+'Input spectra'!$Y221))</f>
        <v>0</v>
      </c>
      <c r="EP222">
        <f>EP$2*EXP(- EP$1 * ($B222*_c1+$C222*_c2+$D222*_c3+'Input spectra'!$Y221))</f>
        <v>0</v>
      </c>
      <c r="EQ222">
        <f>EQ$2*EXP(- EQ$1 * ($B222*_c1+$C222*_c2+$D222*_c3+'Input spectra'!$Y221))</f>
        <v>0</v>
      </c>
      <c r="ER222">
        <f>ER$2*EXP(- ER$1 * ($B222*_c1+$C222*_c2+$D222*_c3+'Input spectra'!$Y221))</f>
        <v>0</v>
      </c>
      <c r="ES222">
        <f>ES$2*EXP(- ES$1 * ($B222*_c1+$C222*_c2+$D222*_c3+'Input spectra'!$Y221))</f>
        <v>0</v>
      </c>
      <c r="ET222">
        <f>ET$2*EXP(- ET$1 * ($B222*_c1+$C222*_c2+$D222*_c3+'Input spectra'!$Y221))</f>
        <v>0</v>
      </c>
      <c r="EU222">
        <f>EU$2*EXP(- EU$1 * ($B222*_c1+$C222*_c2+$D222*_c3+'Input spectra'!$Y221))</f>
        <v>0</v>
      </c>
      <c r="EV222">
        <f>EV$2*EXP(- EV$1 * ($B222*_c1+$C222*_c2+$D222*_c3+'Input spectra'!$Y221))</f>
        <v>0</v>
      </c>
      <c r="EW222">
        <f>EW$2*EXP(- EW$1 * ($B222*_c1+$C222*_c2+$D222*_c3+'Input spectra'!$Y221))</f>
        <v>0</v>
      </c>
      <c r="EX222">
        <f>EX$2*EXP(- EX$1 * ($B222*_c1+$C222*_c2+$D222*_c3+'Input spectra'!$Y221))</f>
        <v>0</v>
      </c>
      <c r="EY222">
        <f>EY$2*EXP(- EY$1 * ($B222*_c1+$C222*_c2+$D222*_c3+'Input spectra'!$Y221))</f>
        <v>0</v>
      </c>
      <c r="FA222">
        <f t="shared" si="3"/>
        <v>0.89034241733879971</v>
      </c>
      <c r="FD222">
        <f>(1-EXP(-($B222*_c1+$C222*_c2+$D222*_c3+'Input spectra'!$Y221)*_t))/2</f>
        <v>1.0070378320527595E-2</v>
      </c>
      <c r="FE222">
        <f>LN(1-FD222)/(-($B222*_c1+$C222*_c2+$D222*_c3+'Input spectra'!$Y221))</f>
        <v>0.248728375255242</v>
      </c>
    </row>
    <row r="223" spans="1:161" x14ac:dyDescent="0.25">
      <c r="A223">
        <v>1380</v>
      </c>
      <c r="B223">
        <f>'Input spectra'!B222</f>
        <v>0</v>
      </c>
      <c r="C223">
        <f>'Input spectra'!D222</f>
        <v>0</v>
      </c>
      <c r="D223">
        <f>'Input spectra'!F222</f>
        <v>0</v>
      </c>
      <c r="E223">
        <f>E$2*EXP(- E$1 * ($B223*_c1+$C223*_c2+$D223*_c3+'Input spectra'!$Y222))</f>
        <v>2.0653927966864227E-2</v>
      </c>
      <c r="F223">
        <f>F$2*EXP(- F$1 * ($B223*_c1+$C223*_c2+$D223*_c3+'Input spectra'!$Y222))</f>
        <v>2.0420356995059424E-2</v>
      </c>
      <c r="G223">
        <f>G$2*EXP(- G$1 * ($B223*_c1+$C223*_c2+$D223*_c3+'Input spectra'!$Y222))</f>
        <v>2.0188340901699395E-2</v>
      </c>
      <c r="H223">
        <f>H$2*EXP(- H$1 * ($B223*_c1+$C223*_c2+$D223*_c3+'Input spectra'!$Y222))</f>
        <v>1.9957870916396656E-2</v>
      </c>
      <c r="I223">
        <f>I$2*EXP(- I$1 * ($B223*_c1+$C223*_c2+$D223*_c3+'Input spectra'!$Y222))</f>
        <v>1.9728938314328436E-2</v>
      </c>
      <c r="J223">
        <f>J$2*EXP(- J$1 * ($B223*_c1+$C223*_c2+$D223*_c3+'Input spectra'!$Y222))</f>
        <v>1.9501534416011383E-2</v>
      </c>
      <c r="K223">
        <f>K$2*EXP(- K$1 * ($B223*_c1+$C223*_c2+$D223*_c3+'Input spectra'!$Y222))</f>
        <v>1.9275650587077291E-2</v>
      </c>
      <c r="L223">
        <f>L$2*EXP(- L$1 * ($B223*_c1+$C223*_c2+$D223*_c3+'Input spectra'!$Y222))</f>
        <v>1.9051278238049914E-2</v>
      </c>
      <c r="M223">
        <f>M$2*EXP(- M$1 * ($B223*_c1+$C223*_c2+$D223*_c3+'Input spectra'!$Y222))</f>
        <v>1.8828408824122858E-2</v>
      </c>
      <c r="N223">
        <f>N$2*EXP(- N$1 * ($B223*_c1+$C223*_c2+$D223*_c3+'Input spectra'!$Y222))</f>
        <v>1.8607033844938538E-2</v>
      </c>
      <c r="O223">
        <f>O$2*EXP(- O$1 * ($B223*_c1+$C223*_c2+$D223*_c3+'Input spectra'!$Y222))</f>
        <v>1.8387144844368174E-2</v>
      </c>
      <c r="P223">
        <f>P$2*EXP(- P$1 * ($B223*_c1+$C223*_c2+$D223*_c3+'Input spectra'!$Y222))</f>
        <v>1.8168733410292841E-2</v>
      </c>
      <c r="Q223">
        <f>Q$2*EXP(- Q$1 * ($B223*_c1+$C223*_c2+$D223*_c3+'Input spectra'!$Y222))</f>
        <v>1.7951791174385608E-2</v>
      </c>
      <c r="R223">
        <f>R$2*EXP(- R$1 * ($B223*_c1+$C223*_c2+$D223*_c3+'Input spectra'!$Y222))</f>
        <v>1.7736309811894679E-2</v>
      </c>
      <c r="S223">
        <f>S$2*EXP(- S$1 * ($B223*_c1+$C223*_c2+$D223*_c3+'Input spectra'!$Y222))</f>
        <v>1.752228104142756E-2</v>
      </c>
      <c r="T223">
        <f>T$2*EXP(- T$1 * ($B223*_c1+$C223*_c2+$D223*_c3+'Input spectra'!$Y222))</f>
        <v>1.7309696624736328E-2</v>
      </c>
      <c r="U223">
        <f>U$2*EXP(- U$1 * ($B223*_c1+$C223*_c2+$D223*_c3+'Input spectra'!$Y222))</f>
        <v>1.709854836650385E-2</v>
      </c>
      <c r="V223">
        <f>V$2*EXP(- V$1 * ($B223*_c1+$C223*_c2+$D223*_c3+'Input spectra'!$Y222))</f>
        <v>1.6888828114131071E-2</v>
      </c>
      <c r="W223">
        <f>W$2*EXP(- W$1 * ($B223*_c1+$C223*_c2+$D223*_c3+'Input spectra'!$Y222))</f>
        <v>1.6680527757525317E-2</v>
      </c>
      <c r="X223">
        <f>X$2*EXP(- X$1 * ($B223*_c1+$C223*_c2+$D223*_c3+'Input spectra'!$Y222))</f>
        <v>1.6473639228889614E-2</v>
      </c>
      <c r="Y223">
        <f>Y$2*EXP(- Y$1 * ($B223*_c1+$C223*_c2+$D223*_c3+'Input spectra'!$Y222))</f>
        <v>1.6268154502512983E-2</v>
      </c>
      <c r="Z223">
        <f>Z$2*EXP(- Z$1 * ($B223*_c1+$C223*_c2+$D223*_c3+'Input spectra'!$Y222))</f>
        <v>1.6064065594561795E-2</v>
      </c>
      <c r="AA223">
        <f>AA$2*EXP(- AA$1 * ($B223*_c1+$C223*_c2+$D223*_c3+'Input spectra'!$Y222))</f>
        <v>1.5861364562872089E-2</v>
      </c>
      <c r="AB223">
        <f>AB$2*EXP(- AB$1 * ($B223*_c1+$C223*_c2+$D223*_c3+'Input spectra'!$Y222))</f>
        <v>1.5660043506742875E-2</v>
      </c>
      <c r="AC223">
        <f>AC$2*EXP(- AC$1 * ($B223*_c1+$C223*_c2+$D223*_c3+'Input spectra'!$Y222))</f>
        <v>1.5460094566730491E-2</v>
      </c>
      <c r="AD223">
        <f>AD$2*EXP(- AD$1 * ($B223*_c1+$C223*_c2+$D223*_c3+'Input spectra'!$Y222))</f>
        <v>1.5261509924443866E-2</v>
      </c>
      <c r="AE223">
        <f>AE$2*EXP(- AE$1 * ($B223*_c1+$C223*_c2+$D223*_c3+'Input spectra'!$Y222))</f>
        <v>1.5064281802340812E-2</v>
      </c>
      <c r="AF223">
        <f>AF$2*EXP(- AF$1 * ($B223*_c1+$C223*_c2+$D223*_c3+'Input spectra'!$Y222))</f>
        <v>1.4868402463525297E-2</v>
      </c>
      <c r="AG223">
        <f>AG$2*EXP(- AG$1 * ($B223*_c1+$C223*_c2+$D223*_c3+'Input spectra'!$Y222))</f>
        <v>1.4673864211545659E-2</v>
      </c>
      <c r="AH223">
        <f>AH$2*EXP(- AH$1 * ($B223*_c1+$C223*_c2+$D223*_c3+'Input spectra'!$Y222))</f>
        <v>1.4480659390193811E-2</v>
      </c>
      <c r="AI223">
        <f>AI$2*EXP(- AI$1 * ($B223*_c1+$C223*_c2+$D223*_c3+'Input spectra'!$Y222))</f>
        <v>1.428878038330542E-2</v>
      </c>
      <c r="AJ223">
        <f>AJ$2*EXP(- AJ$1 * ($B223*_c1+$C223*_c2+$D223*_c3+'Input spectra'!$Y222))</f>
        <v>1.4098219614561001E-2</v>
      </c>
      <c r="AK223">
        <f>AK$2*EXP(- AK$1 * ($B223*_c1+$C223*_c2+$D223*_c3+'Input spectra'!$Y222))</f>
        <v>1.3908969547288028E-2</v>
      </c>
      <c r="AL223">
        <f>AL$2*EXP(- AL$1 * ($B223*_c1+$C223*_c2+$D223*_c3+'Input spectra'!$Y222))</f>
        <v>1.3721022684263923E-2</v>
      </c>
      <c r="AM223">
        <f>AM$2*EXP(- AM$1 * ($B223*_c1+$C223*_c2+$D223*_c3+'Input spectra'!$Y222))</f>
        <v>1.3534371567520066E-2</v>
      </c>
      <c r="AN223">
        <f>AN$2*EXP(- AN$1 * ($B223*_c1+$C223*_c2+$D223*_c3+'Input spectra'!$Y222))</f>
        <v>1.3349008778146683E-2</v>
      </c>
      <c r="AO223">
        <f>AO$2*EXP(- AO$1 * ($B223*_c1+$C223*_c2+$D223*_c3+'Input spectra'!$Y222))</f>
        <v>1.3164926936098708E-2</v>
      </c>
      <c r="AP223">
        <f>AP$2*EXP(- AP$1 * ($B223*_c1+$C223*_c2+$D223*_c3+'Input spectra'!$Y222))</f>
        <v>1.2982118700002562E-2</v>
      </c>
      <c r="AQ223">
        <f>AQ$2*EXP(- AQ$1 * ($B223*_c1+$C223*_c2+$D223*_c3+'Input spectra'!$Y222))</f>
        <v>1.280057676696387E-2</v>
      </c>
      <c r="AR223">
        <f>AR$2*EXP(- AR$1 * ($B223*_c1+$C223*_c2+$D223*_c3+'Input spectra'!$Y222))</f>
        <v>1.2620293872376084E-2</v>
      </c>
      <c r="AS223">
        <f>AS$2*EXP(- AS$1 * ($B223*_c1+$C223*_c2+$D223*_c3+'Input spectra'!$Y222))</f>
        <v>1.2441262789730052E-2</v>
      </c>
      <c r="AT223">
        <f>AT$2*EXP(- AT$1 * ($B223*_c1+$C223*_c2+$D223*_c3+'Input spectra'!$Y222))</f>
        <v>1.226347633042448E-2</v>
      </c>
      <c r="AU223">
        <f>AU$2*EXP(- AU$1 * ($B223*_c1+$C223*_c2+$D223*_c3+'Input spectra'!$Y222))</f>
        <v>1.2086927343577294E-2</v>
      </c>
      <c r="AV223">
        <f>AV$2*EXP(- AV$1 * ($B223*_c1+$C223*_c2+$D223*_c3+'Input spectra'!$Y222))</f>
        <v>1.1911608715837968E-2</v>
      </c>
      <c r="AW223">
        <f>AW$2*EXP(- AW$1 * ($B223*_c1+$C223*_c2+$D223*_c3+'Input spectra'!$Y222))</f>
        <v>1.1737513371200667E-2</v>
      </c>
      <c r="AX223">
        <f>AX$2*EXP(- AX$1 * ($B223*_c1+$C223*_c2+$D223*_c3+'Input spectra'!$Y222))</f>
        <v>1.1564634270818367E-2</v>
      </c>
      <c r="AY223">
        <f>AY$2*EXP(- AY$1 * ($B223*_c1+$C223*_c2+$D223*_c3+'Input spectra'!$Y222))</f>
        <v>1.0284390568305331E-2</v>
      </c>
      <c r="AZ223">
        <f>AZ$2*EXP(- AZ$1 * ($B223*_c1+$C223*_c2+$D223*_c3+'Input spectra'!$Y222))</f>
        <v>8.7913466830741825E-3</v>
      </c>
      <c r="BA223">
        <f>BA$2*EXP(- BA$1 * ($B223*_c1+$C223*_c2+$D223*_c3+'Input spectra'!$Y222))</f>
        <v>7.9171214468747621E-3</v>
      </c>
      <c r="BB223">
        <f>BB$2*EXP(- BB$1 * ($B223*_c1+$C223*_c2+$D223*_c3+'Input spectra'!$Y222))</f>
        <v>7.2552268260726695E-3</v>
      </c>
      <c r="BC223">
        <f>BC$2*EXP(- BC$1 * ($B223*_c1+$C223*_c2+$D223*_c3+'Input spectra'!$Y222))</f>
        <v>6.7145315028002061E-3</v>
      </c>
      <c r="BD223">
        <f>BD$2*EXP(- BD$1 * ($B223*_c1+$C223*_c2+$D223*_c3+'Input spectra'!$Y222))</f>
        <v>6.2555559972713804E-3</v>
      </c>
      <c r="BE223">
        <f>BE$2*EXP(- BE$1 * ($B223*_c1+$C223*_c2+$D223*_c3+'Input spectra'!$Y222))</f>
        <v>5.8566796830494417E-3</v>
      </c>
      <c r="BF223">
        <f>BF$2*EXP(- BF$1 * ($B223*_c1+$C223*_c2+$D223*_c3+'Input spectra'!$Y222))</f>
        <v>5.5044311185670006E-3</v>
      </c>
      <c r="BG223">
        <f>BG$2*EXP(- BG$1 * ($B223*_c1+$C223*_c2+$D223*_c3+'Input spectra'!$Y222))</f>
        <v>5.1896932639278288E-3</v>
      </c>
      <c r="BH223">
        <f>BH$2*EXP(- BH$1 * ($B223*_c1+$C223*_c2+$D223*_c3+'Input spectra'!$Y222))</f>
        <v>4.9059304906510929E-3</v>
      </c>
      <c r="BI223">
        <f>BI$2*EXP(- BI$1 * ($B223*_c1+$C223*_c2+$D223*_c3+'Input spectra'!$Y222))</f>
        <v>4.6482551221448294E-3</v>
      </c>
      <c r="BJ223">
        <f>BJ$2*EXP(- BJ$1 * ($B223*_c1+$C223*_c2+$D223*_c3+'Input spectra'!$Y222))</f>
        <v>4.4128916471054729E-3</v>
      </c>
      <c r="BK223">
        <f>BK$2*EXP(- BK$1 * ($B223*_c1+$C223*_c2+$D223*_c3+'Input spectra'!$Y222))</f>
        <v>4.1968483156093481E-3</v>
      </c>
      <c r="BL223">
        <f>BL$2*EXP(- BL$1 * ($B223*_c1+$C223*_c2+$D223*_c3+'Input spectra'!$Y222))</f>
        <v>3.9977051589977792E-3</v>
      </c>
      <c r="BM223">
        <f>BM$2*EXP(- BM$1 * ($B223*_c1+$C223*_c2+$D223*_c3+'Input spectra'!$Y222))</f>
        <v>3.8134713102929521E-3</v>
      </c>
      <c r="BN223">
        <f>BN$2*EXP(- BN$1 * ($B223*_c1+$C223*_c2+$D223*_c3+'Input spectra'!$Y222))</f>
        <v>3.6424855910600663E-3</v>
      </c>
      <c r="BO223">
        <f>BO$2*EXP(- BO$1 * ($B223*_c1+$C223*_c2+$D223*_c3+'Input spectra'!$Y222))</f>
        <v>3.4833452041406502E-3</v>
      </c>
      <c r="BP223">
        <f>BP$2*EXP(- BP$1 * ($B223*_c1+$C223*_c2+$D223*_c3+'Input spectra'!$Y222))</f>
        <v>3.3348533066456347E-3</v>
      </c>
      <c r="BQ223">
        <f>BQ$2*EXP(- BQ$1 * ($B223*_c1+$C223*_c2+$D223*_c3+'Input spectra'!$Y222))</f>
        <v>3.1959796355160736E-3</v>
      </c>
      <c r="BR223">
        <f>BR$2*EXP(- BR$1 * ($B223*_c1+$C223*_c2+$D223*_c3+'Input spectra'!$Y222))</f>
        <v>3.065830384159883E-3</v>
      </c>
      <c r="BS223">
        <f>BS$2*EXP(- BS$1 * ($B223*_c1+$C223*_c2+$D223*_c3+'Input spectra'!$Y222))</f>
        <v>2.9436247800985011E-3</v>
      </c>
      <c r="BT223">
        <f>BT$2*EXP(- BT$1 * ($B223*_c1+$C223*_c2+$D223*_c3+'Input spectra'!$Y222))</f>
        <v>2.8286766105157101E-3</v>
      </c>
      <c r="BU223">
        <f>BU$2*EXP(- BU$1 * ($B223*_c1+$C223*_c2+$D223*_c3+'Input spectra'!$Y222))</f>
        <v>2.7203794640174397E-3</v>
      </c>
      <c r="BV223">
        <f>BV$2*EXP(- BV$1 * ($B223*_c1+$C223*_c2+$D223*_c3+'Input spectra'!$Y222))</f>
        <v>2.618194806322559E-3</v>
      </c>
      <c r="BW223">
        <f>BW$2*EXP(- BW$1 * ($B223*_c1+$C223*_c2+$D223*_c3+'Input spectra'!$Y222))</f>
        <v>2.5216422468187891E-3</v>
      </c>
      <c r="BX223">
        <f>BX$2*EXP(- BX$1 * ($B223*_c1+$C223*_c2+$D223*_c3+'Input spectra'!$Y222))</f>
        <v>2.4302915198730155E-3</v>
      </c>
      <c r="BY223">
        <f>BY$2*EXP(- BY$1 * ($B223*_c1+$C223*_c2+$D223*_c3+'Input spectra'!$Y222))</f>
        <v>2.343755823355271E-3</v>
      </c>
      <c r="BZ223">
        <f>BZ$2*EXP(- BZ$1 * ($B223*_c1+$C223*_c2+$D223*_c3+'Input spectra'!$Y222))</f>
        <v>2.2616862423856985E-3</v>
      </c>
      <c r="CA223">
        <f>CA$2*EXP(- CA$1 * ($B223*_c1+$C223*_c2+$D223*_c3+'Input spectra'!$Y222))</f>
        <v>2.1837670489372098E-3</v>
      </c>
      <c r="CB223">
        <f>CB$2*EXP(- CB$1 * ($B223*_c1+$C223*_c2+$D223*_c3+'Input spectra'!$Y222))</f>
        <v>2.1097117143777061E-3</v>
      </c>
      <c r="CC223">
        <f>CC$2*EXP(- CC$1 * ($B223*_c1+$C223*_c2+$D223*_c3+'Input spectra'!$Y222))</f>
        <v>2.0392595069126107E-3</v>
      </c>
      <c r="CD223">
        <f>CD$2*EXP(- CD$1 * ($B223*_c1+$C223*_c2+$D223*_c3+'Input spectra'!$Y222))</f>
        <v>1.9721725723703684E-3</v>
      </c>
      <c r="CE223">
        <f>CE$2*EXP(- CE$1 * ($B223*_c1+$C223*_c2+$D223*_c3+'Input spectra'!$Y222))</f>
        <v>1.9082334170909029E-3</v>
      </c>
      <c r="CF223">
        <f>CF$2*EXP(- CF$1 * ($B223*_c1+$C223*_c2+$D223*_c3+'Input spectra'!$Y222))</f>
        <v>1.8472427274154688E-3</v>
      </c>
      <c r="CG223">
        <f>CG$2*EXP(- CG$1 * ($B223*_c1+$C223*_c2+$D223*_c3+'Input spectra'!$Y222))</f>
        <v>1.7890174725774257E-3</v>
      </c>
      <c r="CH223">
        <f>CH$2*EXP(- CH$1 * ($B223*_c1+$C223*_c2+$D223*_c3+'Input spectra'!$Y222))</f>
        <v>1.733389247488388E-3</v>
      </c>
      <c r="CI223">
        <f>CI$2*EXP(- CI$1 * ($B223*_c1+$C223*_c2+$D223*_c3+'Input spectra'!$Y222))</f>
        <v>1.6802028196149178E-3</v>
      </c>
      <c r="CJ223">
        <f>CJ$2*EXP(- CJ$1 * ($B223*_c1+$C223*_c2+$D223*_c3+'Input spectra'!$Y222))</f>
        <v>1.6293148503022492E-3</v>
      </c>
      <c r="CK223">
        <f>CK$2*EXP(- CK$1 * ($B223*_c1+$C223*_c2+$D223*_c3+'Input spectra'!$Y222))</f>
        <v>1.5805927658651281E-3</v>
      </c>
      <c r="CL223">
        <f>CL$2*EXP(- CL$1 * ($B223*_c1+$C223*_c2+$D223*_c3+'Input spectra'!$Y222))</f>
        <v>1.533913757790138E-3</v>
      </c>
      <c r="CM223">
        <f>CM$2*EXP(- CM$1 * ($B223*_c1+$C223*_c2+$D223*_c3+'Input spectra'!$Y222))</f>
        <v>1.4891638946764874E-3</v>
      </c>
      <c r="CN223">
        <f>CN$2*EXP(- CN$1 * ($B223*_c1+$C223*_c2+$D223*_c3+'Input spectra'!$Y222))</f>
        <v>1.4462373312350524E-3</v>
      </c>
      <c r="CO223">
        <f>CO$2*EXP(- CO$1 * ($B223*_c1+$C223*_c2+$D223*_c3+'Input spectra'!$Y222))</f>
        <v>1.405035601886371E-3</v>
      </c>
      <c r="CP223">
        <f>CP$2*EXP(- CP$1 * ($B223*_c1+$C223*_c2+$D223*_c3+'Input spectra'!$Y222))</f>
        <v>1.3654669883392831E-3</v>
      </c>
      <c r="CQ223">
        <f>CQ$2*EXP(- CQ$1 * ($B223*_c1+$C223*_c2+$D223*_c3+'Input spectra'!$Y222))</f>
        <v>1.3274459520653322E-3</v>
      </c>
      <c r="CR223">
        <f>CR$2*EXP(- CR$1 * ($B223*_c1+$C223*_c2+$D223*_c3+'Input spectra'!$Y222))</f>
        <v>1.2908926238671084E-3</v>
      </c>
      <c r="CS223">
        <f>CS$2*EXP(- CS$1 * ($B223*_c1+$C223*_c2+$D223*_c3+'Input spectra'!$Y222))</f>
        <v>8.3143445616792541E-4</v>
      </c>
      <c r="CT223">
        <f>CT$2*EXP(- CT$1 * ($B223*_c1+$C223*_c2+$D223*_c3+'Input spectra'!$Y222))</f>
        <v>5.4023122957244023E-4</v>
      </c>
      <c r="CU223">
        <f>CU$2*EXP(- CU$1 * ($B223*_c1+$C223*_c2+$D223*_c3+'Input spectra'!$Y222))</f>
        <v>3.7427057689272771E-4</v>
      </c>
      <c r="CV223">
        <f>CV$2*EXP(- CV$1 * ($B223*_c1+$C223*_c2+$D223*_c3+'Input spectra'!$Y222))</f>
        <v>2.6046185411525218E-4</v>
      </c>
      <c r="CW223">
        <f>CW$2*EXP(- CW$1 * ($B223*_c1+$C223*_c2+$D223*_c3+'Input spectra'!$Y222))</f>
        <v>1.7791148949674641E-4</v>
      </c>
      <c r="CX223">
        <f>CX$2*EXP(- CX$1 * ($B223*_c1+$C223*_c2+$D223*_c3+'Input spectra'!$Y222))</f>
        <v>1.1699381871897683E-4</v>
      </c>
      <c r="CY223">
        <f>CY$2*EXP(- CY$1 * ($B223*_c1+$C223*_c2+$D223*_c3+'Input spectra'!$Y222))</f>
        <v>7.2278596882434241E-5</v>
      </c>
      <c r="CZ223">
        <f>CZ$2*EXP(- CZ$1 * ($B223*_c1+$C223*_c2+$D223*_c3+'Input spectra'!$Y222))</f>
        <v>4.0320177316214304E-5</v>
      </c>
      <c r="DA223">
        <f>DA$2*EXP(- DA$1 * ($B223*_c1+$C223*_c2+$D223*_c3+'Input spectra'!$Y222))</f>
        <v>1.8755428886081729E-5</v>
      </c>
      <c r="DB223">
        <f>DB$2*EXP(- DB$1 * ($B223*_c1+$C223*_c2+$D223*_c3+'Input spectra'!$Y222))</f>
        <v>5.8712538405351515E-6</v>
      </c>
      <c r="DC223">
        <f>DC$2*EXP(- DC$1 * ($B223*_c1+$C223*_c2+$D223*_c3+'Input spectra'!$Y222))</f>
        <v>3.7308851083136052E-7</v>
      </c>
      <c r="DD223">
        <f>DD$2*EXP(- DD$1 * ($B223*_c1+$C223*_c2+$D223*_c3+'Input spectra'!$Y222))</f>
        <v>0</v>
      </c>
      <c r="DE223">
        <f>DE$2*EXP(- DE$1 * ($B223*_c1+$C223*_c2+$D223*_c3+'Input spectra'!$Y222))</f>
        <v>0</v>
      </c>
      <c r="DF223">
        <f>DF$2*EXP(- DF$1 * ($B223*_c1+$C223*_c2+$D223*_c3+'Input spectra'!$Y222))</f>
        <v>0</v>
      </c>
      <c r="DG223">
        <f>DG$2*EXP(- DG$1 * ($B223*_c1+$C223*_c2+$D223*_c3+'Input spectra'!$Y222))</f>
        <v>0</v>
      </c>
      <c r="DH223">
        <f>DH$2*EXP(- DH$1 * ($B223*_c1+$C223*_c2+$D223*_c3+'Input spectra'!$Y222))</f>
        <v>0</v>
      </c>
      <c r="DI223">
        <f>DI$2*EXP(- DI$1 * ($B223*_c1+$C223*_c2+$D223*_c3+'Input spectra'!$Y222))</f>
        <v>0</v>
      </c>
      <c r="DJ223">
        <f>DJ$2*EXP(- DJ$1 * ($B223*_c1+$C223*_c2+$D223*_c3+'Input spectra'!$Y222))</f>
        <v>0</v>
      </c>
      <c r="DK223">
        <f>DK$2*EXP(- DK$1 * ($B223*_c1+$C223*_c2+$D223*_c3+'Input spectra'!$Y222))</f>
        <v>0</v>
      </c>
      <c r="DL223">
        <f>DL$2*EXP(- DL$1 * ($B223*_c1+$C223*_c2+$D223*_c3+'Input spectra'!$Y222))</f>
        <v>0</v>
      </c>
      <c r="DM223">
        <f>DM$2*EXP(- DM$1 * ($B223*_c1+$C223*_c2+$D223*_c3+'Input spectra'!$Y222))</f>
        <v>0</v>
      </c>
      <c r="DN223">
        <f>DN$2*EXP(- DN$1 * ($B223*_c1+$C223*_c2+$D223*_c3+'Input spectra'!$Y222))</f>
        <v>0</v>
      </c>
      <c r="DO223">
        <f>DO$2*EXP(- DO$1 * ($B223*_c1+$C223*_c2+$D223*_c3+'Input spectra'!$Y222))</f>
        <v>0</v>
      </c>
      <c r="DP223">
        <f>DP$2*EXP(- DP$1 * ($B223*_c1+$C223*_c2+$D223*_c3+'Input spectra'!$Y222))</f>
        <v>0</v>
      </c>
      <c r="DQ223">
        <f>DQ$2*EXP(- DQ$1 * ($B223*_c1+$C223*_c2+$D223*_c3+'Input spectra'!$Y222))</f>
        <v>0</v>
      </c>
      <c r="DR223">
        <f>DR$2*EXP(- DR$1 * ($B223*_c1+$C223*_c2+$D223*_c3+'Input spectra'!$Y222))</f>
        <v>0</v>
      </c>
      <c r="DS223">
        <f>DS$2*EXP(- DS$1 * ($B223*_c1+$C223*_c2+$D223*_c3+'Input spectra'!$Y222))</f>
        <v>0</v>
      </c>
      <c r="DT223">
        <f>DT$2*EXP(- DT$1 * ($B223*_c1+$C223*_c2+$D223*_c3+'Input spectra'!$Y222))</f>
        <v>0</v>
      </c>
      <c r="DU223">
        <f>DU$2*EXP(- DU$1 * ($B223*_c1+$C223*_c2+$D223*_c3+'Input spectra'!$Y222))</f>
        <v>0</v>
      </c>
      <c r="DV223">
        <f>DV$2*EXP(- DV$1 * ($B223*_c1+$C223*_c2+$D223*_c3+'Input spectra'!$Y222))</f>
        <v>0</v>
      </c>
      <c r="DW223">
        <f>DW$2*EXP(- DW$1 * ($B223*_c1+$C223*_c2+$D223*_c3+'Input spectra'!$Y222))</f>
        <v>0</v>
      </c>
      <c r="DX223">
        <f>DX$2*EXP(- DX$1 * ($B223*_c1+$C223*_c2+$D223*_c3+'Input spectra'!$Y222))</f>
        <v>0</v>
      </c>
      <c r="DY223">
        <f>DY$2*EXP(- DY$1 * ($B223*_c1+$C223*_c2+$D223*_c3+'Input spectra'!$Y222))</f>
        <v>0</v>
      </c>
      <c r="DZ223">
        <f>DZ$2*EXP(- DZ$1 * ($B223*_c1+$C223*_c2+$D223*_c3+'Input spectra'!$Y222))</f>
        <v>0</v>
      </c>
      <c r="EA223">
        <f>EA$2*EXP(- EA$1 * ($B223*_c1+$C223*_c2+$D223*_c3+'Input spectra'!$Y222))</f>
        <v>0</v>
      </c>
      <c r="EB223">
        <f>EB$2*EXP(- EB$1 * ($B223*_c1+$C223*_c2+$D223*_c3+'Input spectra'!$Y222))</f>
        <v>0</v>
      </c>
      <c r="EC223">
        <f>EC$2*EXP(- EC$1 * ($B223*_c1+$C223*_c2+$D223*_c3+'Input spectra'!$Y222))</f>
        <v>0</v>
      </c>
      <c r="ED223">
        <f>ED$2*EXP(- ED$1 * ($B223*_c1+$C223*_c2+$D223*_c3+'Input spectra'!$Y222))</f>
        <v>0</v>
      </c>
      <c r="EE223">
        <f>EE$2*EXP(- EE$1 * ($B223*_c1+$C223*_c2+$D223*_c3+'Input spectra'!$Y222))</f>
        <v>0</v>
      </c>
      <c r="EF223">
        <f>EF$2*EXP(- EF$1 * ($B223*_c1+$C223*_c2+$D223*_c3+'Input spectra'!$Y222))</f>
        <v>0</v>
      </c>
      <c r="EG223">
        <f>EG$2*EXP(- EG$1 * ($B223*_c1+$C223*_c2+$D223*_c3+'Input spectra'!$Y222))</f>
        <v>0</v>
      </c>
      <c r="EH223">
        <f>EH$2*EXP(- EH$1 * ($B223*_c1+$C223*_c2+$D223*_c3+'Input spectra'!$Y222))</f>
        <v>0</v>
      </c>
      <c r="EI223">
        <f>EI$2*EXP(- EI$1 * ($B223*_c1+$C223*_c2+$D223*_c3+'Input spectra'!$Y222))</f>
        <v>0</v>
      </c>
      <c r="EJ223">
        <f>EJ$2*EXP(- EJ$1 * ($B223*_c1+$C223*_c2+$D223*_c3+'Input spectra'!$Y222))</f>
        <v>0</v>
      </c>
      <c r="EK223">
        <f>EK$2*EXP(- EK$1 * ($B223*_c1+$C223*_c2+$D223*_c3+'Input spectra'!$Y222))</f>
        <v>0</v>
      </c>
      <c r="EL223">
        <f>EL$2*EXP(- EL$1 * ($B223*_c1+$C223*_c2+$D223*_c3+'Input spectra'!$Y222))</f>
        <v>0</v>
      </c>
      <c r="EM223">
        <f>EM$2*EXP(- EM$1 * ($B223*_c1+$C223*_c2+$D223*_c3+'Input spectra'!$Y222))</f>
        <v>0</v>
      </c>
      <c r="EN223">
        <f>EN$2*EXP(- EN$1 * ($B223*_c1+$C223*_c2+$D223*_c3+'Input spectra'!$Y222))</f>
        <v>0</v>
      </c>
      <c r="EO223">
        <f>EO$2*EXP(- EO$1 * ($B223*_c1+$C223*_c2+$D223*_c3+'Input spectra'!$Y222))</f>
        <v>0</v>
      </c>
      <c r="EP223">
        <f>EP$2*EXP(- EP$1 * ($B223*_c1+$C223*_c2+$D223*_c3+'Input spectra'!$Y222))</f>
        <v>0</v>
      </c>
      <c r="EQ223">
        <f>EQ$2*EXP(- EQ$1 * ($B223*_c1+$C223*_c2+$D223*_c3+'Input spectra'!$Y222))</f>
        <v>0</v>
      </c>
      <c r="ER223">
        <f>ER$2*EXP(- ER$1 * ($B223*_c1+$C223*_c2+$D223*_c3+'Input spectra'!$Y222))</f>
        <v>0</v>
      </c>
      <c r="ES223">
        <f>ES$2*EXP(- ES$1 * ($B223*_c1+$C223*_c2+$D223*_c3+'Input spectra'!$Y222))</f>
        <v>0</v>
      </c>
      <c r="ET223">
        <f>ET$2*EXP(- ET$1 * ($B223*_c1+$C223*_c2+$D223*_c3+'Input spectra'!$Y222))</f>
        <v>0</v>
      </c>
      <c r="EU223">
        <f>EU$2*EXP(- EU$1 * ($B223*_c1+$C223*_c2+$D223*_c3+'Input spectra'!$Y222))</f>
        <v>0</v>
      </c>
      <c r="EV223">
        <f>EV$2*EXP(- EV$1 * ($B223*_c1+$C223*_c2+$D223*_c3+'Input spectra'!$Y222))</f>
        <v>0</v>
      </c>
      <c r="EW223">
        <f>EW$2*EXP(- EW$1 * ($B223*_c1+$C223*_c2+$D223*_c3+'Input spectra'!$Y222))</f>
        <v>0</v>
      </c>
      <c r="EX223">
        <f>EX$2*EXP(- EX$1 * ($B223*_c1+$C223*_c2+$D223*_c3+'Input spectra'!$Y222))</f>
        <v>0</v>
      </c>
      <c r="EY223">
        <f>EY$2*EXP(- EY$1 * ($B223*_c1+$C223*_c2+$D223*_c3+'Input spectra'!$Y222))</f>
        <v>0</v>
      </c>
      <c r="FA223">
        <f t="shared" si="3"/>
        <v>0.89047178058915355</v>
      </c>
      <c r="FD223">
        <f>(1-EXP(-($B223*_c1+$C223*_c2+$D223*_c3+'Input spectra'!$Y222)*_t))/2</f>
        <v>1.0057513251566952E-2</v>
      </c>
      <c r="FE223">
        <f>LN(1-FD223)/(-($B223*_c1+$C223*_c2+$D223*_c3+'Input spectra'!$Y222))</f>
        <v>0.24873001633727995</v>
      </c>
    </row>
    <row r="224" spans="1:161" x14ac:dyDescent="0.25">
      <c r="A224">
        <v>1385</v>
      </c>
      <c r="B224">
        <f>'Input spectra'!B223</f>
        <v>0</v>
      </c>
      <c r="C224">
        <f>'Input spectra'!D223</f>
        <v>0</v>
      </c>
      <c r="D224">
        <f>'Input spectra'!F223</f>
        <v>0</v>
      </c>
      <c r="E224">
        <f>E$2*EXP(- E$1 * ($B224*_c1+$C224*_c2+$D224*_c3+'Input spectra'!$Y223))</f>
        <v>2.0653927966864227E-2</v>
      </c>
      <c r="F224">
        <f>F$2*EXP(- F$1 * ($B224*_c1+$C224*_c2+$D224*_c3+'Input spectra'!$Y223))</f>
        <v>2.0420464237622421E-2</v>
      </c>
      <c r="G224">
        <f>G$2*EXP(- G$1 * ($B224*_c1+$C224*_c2+$D224*_c3+'Input spectra'!$Y223))</f>
        <v>2.0188552950402235E-2</v>
      </c>
      <c r="H224">
        <f>H$2*EXP(- H$1 * ($B224*_c1+$C224*_c2+$D224*_c3+'Input spectra'!$Y223))</f>
        <v>1.9958185359156416E-2</v>
      </c>
      <c r="I224">
        <f>I$2*EXP(- I$1 * ($B224*_c1+$C224*_c2+$D224*_c3+'Input spectra'!$Y223))</f>
        <v>1.9729352763219406E-2</v>
      </c>
      <c r="J224">
        <f>J$2*EXP(- J$1 * ($B224*_c1+$C224*_c2+$D224*_c3+'Input spectra'!$Y223))</f>
        <v>1.9502046507083239E-2</v>
      </c>
      <c r="K224">
        <f>K$2*EXP(- K$1 * ($B224*_c1+$C224*_c2+$D224*_c3+'Input spectra'!$Y223))</f>
        <v>1.9276257980174415E-2</v>
      </c>
      <c r="L224">
        <f>L$2*EXP(- L$1 * ($B224*_c1+$C224*_c2+$D224*_c3+'Input spectra'!$Y223))</f>
        <v>1.9051978616631916E-2</v>
      </c>
      <c r="M224">
        <f>M$2*EXP(- M$1 * ($B224*_c1+$C224*_c2+$D224*_c3+'Input spectra'!$Y223))</f>
        <v>1.882919989508627E-2</v>
      </c>
      <c r="N224">
        <f>N$2*EXP(- N$1 * ($B224*_c1+$C224*_c2+$D224*_c3+'Input spectra'!$Y223))</f>
        <v>1.8607913338439641E-2</v>
      </c>
      <c r="O224">
        <f>O$2*EXP(- O$1 * ($B224*_c1+$C224*_c2+$D224*_c3+'Input spectra'!$Y223))</f>
        <v>1.8388110513646999E-2</v>
      </c>
      <c r="P224">
        <f>P$2*EXP(- P$1 * ($B224*_c1+$C224*_c2+$D224*_c3+'Input spectra'!$Y223))</f>
        <v>1.816978303149832E-2</v>
      </c>
      <c r="Q224">
        <f>Q$2*EXP(- Q$1 * ($B224*_c1+$C224*_c2+$D224*_c3+'Input spectra'!$Y223))</f>
        <v>1.7952922546401847E-2</v>
      </c>
      <c r="R224">
        <f>R$2*EXP(- R$1 * ($B224*_c1+$C224*_c2+$D224*_c3+'Input spectra'!$Y223))</f>
        <v>1.7737520756168371E-2</v>
      </c>
      <c r="S224">
        <f>S$2*EXP(- S$1 * ($B224*_c1+$C224*_c2+$D224*_c3+'Input spectra'!$Y223))</f>
        <v>1.7523569401796536E-2</v>
      </c>
      <c r="T224">
        <f>T$2*EXP(- T$1 * ($B224*_c1+$C224*_c2+$D224*_c3+'Input spectra'!$Y223))</f>
        <v>1.7311060267259211E-2</v>
      </c>
      <c r="U224">
        <f>U$2*EXP(- U$1 * ($B224*_c1+$C224*_c2+$D224*_c3+'Input spectra'!$Y223))</f>
        <v>1.7099985179290827E-2</v>
      </c>
      <c r="V224">
        <f>V$2*EXP(- V$1 * ($B224*_c1+$C224*_c2+$D224*_c3+'Input spectra'!$Y223))</f>
        <v>1.689033600717578E-2</v>
      </c>
      <c r="W224">
        <f>W$2*EXP(- W$1 * ($B224*_c1+$C224*_c2+$D224*_c3+'Input spectra'!$Y223))</f>
        <v>1.6682104662537819E-2</v>
      </c>
      <c r="X224">
        <f>X$2*EXP(- X$1 * ($B224*_c1+$C224*_c2+$D224*_c3+'Input spectra'!$Y223))</f>
        <v>1.6475283099130465E-2</v>
      </c>
      <c r="Y224">
        <f>Y$2*EXP(- Y$1 * ($B224*_c1+$C224*_c2+$D224*_c3+'Input spectra'!$Y223))</f>
        <v>1.6269863312628398E-2</v>
      </c>
      <c r="Z224">
        <f>Z$2*EXP(- Z$1 * ($B224*_c1+$C224*_c2+$D224*_c3+'Input spectra'!$Y223))</f>
        <v>1.6065837340419879E-2</v>
      </c>
      <c r="AA224">
        <f>AA$2*EXP(- AA$1 * ($B224*_c1+$C224*_c2+$D224*_c3+'Input spectra'!$Y223))</f>
        <v>1.5863197261400157E-2</v>
      </c>
      <c r="AB224">
        <f>AB$2*EXP(- AB$1 * ($B224*_c1+$C224*_c2+$D224*_c3+'Input spectra'!$Y223))</f>
        <v>1.5661935195765829E-2</v>
      </c>
      <c r="AC224">
        <f>AC$2*EXP(- AC$1 * ($B224*_c1+$C224*_c2+$D224*_c3+'Input spectra'!$Y223))</f>
        <v>1.5462043304810255E-2</v>
      </c>
      <c r="AD224">
        <f>AD$2*EXP(- AD$1 * ($B224*_c1+$C224*_c2+$D224*_c3+'Input spectra'!$Y223))</f>
        <v>1.526351379071989E-2</v>
      </c>
      <c r="AE224">
        <f>AE$2*EXP(- AE$1 * ($B224*_c1+$C224*_c2+$D224*_c3+'Input spectra'!$Y223))</f>
        <v>1.5066338896371602E-2</v>
      </c>
      <c r="AF224">
        <f>AF$2*EXP(- AF$1 * ($B224*_c1+$C224*_c2+$D224*_c3+'Input spectra'!$Y223))</f>
        <v>1.487051090513101E-2</v>
      </c>
      <c r="AG224">
        <f>AG$2*EXP(- AG$1 * ($B224*_c1+$C224*_c2+$D224*_c3+'Input spectra'!$Y223))</f>
        <v>1.467602214065172E-2</v>
      </c>
      <c r="AH224">
        <f>AH$2*EXP(- AH$1 * ($B224*_c1+$C224*_c2+$D224*_c3+'Input spectra'!$Y223))</f>
        <v>1.4482864966675564E-2</v>
      </c>
      <c r="AI224">
        <f>AI$2*EXP(- AI$1 * ($B224*_c1+$C224*_c2+$D224*_c3+'Input spectra'!$Y223))</f>
        <v>1.429103178683379E-2</v>
      </c>
      <c r="AJ224">
        <f>AJ$2*EXP(- AJ$1 * ($B224*_c1+$C224*_c2+$D224*_c3+'Input spectra'!$Y223))</f>
        <v>1.4100515044449206E-2</v>
      </c>
      <c r="AK224">
        <f>AK$2*EXP(- AK$1 * ($B224*_c1+$C224*_c2+$D224*_c3+'Input spectra'!$Y223))</f>
        <v>1.3911307222339259E-2</v>
      </c>
      <c r="AL224">
        <f>AL$2*EXP(- AL$1 * ($B224*_c1+$C224*_c2+$D224*_c3+'Input spectra'!$Y223))</f>
        <v>1.3723400842620061E-2</v>
      </c>
      <c r="AM224">
        <f>AM$2*EXP(- AM$1 * ($B224*_c1+$C224*_c2+$D224*_c3+'Input spectra'!$Y223))</f>
        <v>1.3536788466511384E-2</v>
      </c>
      <c r="AN224">
        <f>AN$2*EXP(- AN$1 * ($B224*_c1+$C224*_c2+$D224*_c3+'Input spectra'!$Y223))</f>
        <v>1.335146269414255E-2</v>
      </c>
      <c r="AO224">
        <f>AO$2*EXP(- AO$1 * ($B224*_c1+$C224*_c2+$D224*_c3+'Input spectra'!$Y223))</f>
        <v>1.3167416164359262E-2</v>
      </c>
      <c r="AP224">
        <f>AP$2*EXP(- AP$1 * ($B224*_c1+$C224*_c2+$D224*_c3+'Input spectra'!$Y223))</f>
        <v>1.2984641554531388E-2</v>
      </c>
      <c r="AQ224">
        <f>AQ$2*EXP(- AQ$1 * ($B224*_c1+$C224*_c2+$D224*_c3+'Input spectra'!$Y223))</f>
        <v>1.2803131580361638E-2</v>
      </c>
      <c r="AR224">
        <f>AR$2*EXP(- AR$1 * ($B224*_c1+$C224*_c2+$D224*_c3+'Input spectra'!$Y223))</f>
        <v>1.2622878995695157E-2</v>
      </c>
      <c r="AS224">
        <f>AS$2*EXP(- AS$1 * ($B224*_c1+$C224*_c2+$D224*_c3+'Input spectra'!$Y223))</f>
        <v>1.2443876592330065E-2</v>
      </c>
      <c r="AT224">
        <f>AT$2*EXP(- AT$1 * ($B224*_c1+$C224*_c2+$D224*_c3+'Input spectra'!$Y223))</f>
        <v>1.2266117199828869E-2</v>
      </c>
      <c r="AU224">
        <f>AU$2*EXP(- AU$1 * ($B224*_c1+$C224*_c2+$D224*_c3+'Input spectra'!$Y223))</f>
        <v>1.2089593685330786E-2</v>
      </c>
      <c r="AV224">
        <f>AV$2*EXP(- AV$1 * ($B224*_c1+$C224*_c2+$D224*_c3+'Input spectra'!$Y223))</f>
        <v>1.1914298953365002E-2</v>
      </c>
      <c r="AW224">
        <f>AW$2*EXP(- AW$1 * ($B224*_c1+$C224*_c2+$D224*_c3+'Input spectra'!$Y223))</f>
        <v>1.1740225945664777E-2</v>
      </c>
      <c r="AX224">
        <f>AX$2*EXP(- AX$1 * ($B224*_c1+$C224*_c2+$D224*_c3+'Input spectra'!$Y223))</f>
        <v>1.1567367640982479E-2</v>
      </c>
      <c r="AY224">
        <f>AY$2*EXP(- AY$1 * ($B224*_c1+$C224*_c2+$D224*_c3+'Input spectra'!$Y223))</f>
        <v>1.0286875369038363E-2</v>
      </c>
      <c r="AZ224">
        <f>AZ$2*EXP(- AZ$1 * ($B224*_c1+$C224*_c2+$D224*_c3+'Input spectra'!$Y223))</f>
        <v>8.7935169321423211E-3</v>
      </c>
      <c r="BA224">
        <f>BA$2*EXP(- BA$1 * ($B224*_c1+$C224*_c2+$D224*_c3+'Input spectra'!$Y223))</f>
        <v>7.9191174719767179E-3</v>
      </c>
      <c r="BB224">
        <f>BB$2*EXP(- BB$1 * ($B224*_c1+$C224*_c2+$D224*_c3+'Input spectra'!$Y223))</f>
        <v>7.257094089837008E-3</v>
      </c>
      <c r="BC224">
        <f>BC$2*EXP(- BC$1 * ($B224*_c1+$C224*_c2+$D224*_c3+'Input spectra'!$Y223))</f>
        <v>6.7162948809508446E-3</v>
      </c>
      <c r="BD224">
        <f>BD$2*EXP(- BD$1 * ($B224*_c1+$C224*_c2+$D224*_c3+'Input spectra'!$Y223))</f>
        <v>6.2572316999652579E-3</v>
      </c>
      <c r="BE224">
        <f>BE$2*EXP(- BE$1 * ($B224*_c1+$C224*_c2+$D224*_c3+'Input spectra'!$Y223))</f>
        <v>5.8582793030725368E-3</v>
      </c>
      <c r="BF224">
        <f>BF$2*EXP(- BF$1 * ($B224*_c1+$C224*_c2+$D224*_c3+'Input spectra'!$Y223))</f>
        <v>5.5059634456147951E-3</v>
      </c>
      <c r="BG224">
        <f>BG$2*EXP(- BG$1 * ($B224*_c1+$C224*_c2+$D224*_c3+'Input spectra'!$Y223))</f>
        <v>5.1911652365977234E-3</v>
      </c>
      <c r="BH224">
        <f>BH$2*EXP(- BH$1 * ($B224*_c1+$C224*_c2+$D224*_c3+'Input spectra'!$Y223))</f>
        <v>4.9073477506106529E-3</v>
      </c>
      <c r="BI224">
        <f>BI$2*EXP(- BI$1 * ($B224*_c1+$C224*_c2+$D224*_c3+'Input spectra'!$Y223))</f>
        <v>4.6496223615335877E-3</v>
      </c>
      <c r="BJ224">
        <f>BJ$2*EXP(- BJ$1 * ($B224*_c1+$C224*_c2+$D224*_c3+'Input spectra'!$Y223))</f>
        <v>4.4142128388096951E-3</v>
      </c>
      <c r="BK224">
        <f>BK$2*EXP(- BK$1 * ($B224*_c1+$C224*_c2+$D224*_c3+'Input spectra'!$Y223))</f>
        <v>4.1981268727009991E-3</v>
      </c>
      <c r="BL224">
        <f>BL$2*EXP(- BL$1 * ($B224*_c1+$C224*_c2+$D224*_c3+'Input spectra'!$Y223))</f>
        <v>3.9989440490665962E-3</v>
      </c>
      <c r="BM224">
        <f>BM$2*EXP(- BM$1 * ($B224*_c1+$C224*_c2+$D224*_c3+'Input spectra'!$Y223))</f>
        <v>3.8146731398306074E-3</v>
      </c>
      <c r="BN224">
        <f>BN$2*EXP(- BN$1 * ($B224*_c1+$C224*_c2+$D224*_c3+'Input spectra'!$Y223))</f>
        <v>3.6436526692622036E-3</v>
      </c>
      <c r="BO224">
        <f>BO$2*EXP(- BO$1 * ($B224*_c1+$C224*_c2+$D224*_c3+'Input spectra'!$Y223))</f>
        <v>3.4844795921463952E-3</v>
      </c>
      <c r="BP224">
        <f>BP$2*EXP(- BP$1 * ($B224*_c1+$C224*_c2+$D224*_c3+'Input spectra'!$Y223))</f>
        <v>3.3359568562147876E-3</v>
      </c>
      <c r="BQ224">
        <f>BQ$2*EXP(- BQ$1 * ($B224*_c1+$C224*_c2+$D224*_c3+'Input spectra'!$Y223))</f>
        <v>3.1970540198794019E-3</v>
      </c>
      <c r="BR224">
        <f>BR$2*EXP(- BR$1 * ($B224*_c1+$C224*_c2+$D224*_c3+'Input spectra'!$Y223))</f>
        <v>3.0668771229599824E-3</v>
      </c>
      <c r="BS224">
        <f>BS$2*EXP(- BS$1 * ($B224*_c1+$C224*_c2+$D224*_c3+'Input spectra'!$Y223))</f>
        <v>2.9446452597948376E-3</v>
      </c>
      <c r="BT224">
        <f>BT$2*EXP(- BT$1 * ($B224*_c1+$C224*_c2+$D224*_c3+'Input spectra'!$Y223))</f>
        <v>2.8296721012568966E-3</v>
      </c>
      <c r="BU224">
        <f>BU$2*EXP(- BU$1 * ($B224*_c1+$C224*_c2+$D224*_c3+'Input spectra'!$Y223))</f>
        <v>2.7213511337258194E-3</v>
      </c>
      <c r="BV224">
        <f>BV$2*EXP(- BV$1 * ($B224*_c1+$C224*_c2+$D224*_c3+'Input spectra'!$Y223))</f>
        <v>2.6191437325530391E-3</v>
      </c>
      <c r="BW224">
        <f>BW$2*EXP(- BW$1 * ($B224*_c1+$C224*_c2+$D224*_c3+'Input spectra'!$Y223))</f>
        <v>2.5225694268216424E-3</v>
      </c>
      <c r="BX224">
        <f>BX$2*EXP(- BX$1 * ($B224*_c1+$C224*_c2+$D224*_c3+'Input spectra'!$Y223))</f>
        <v>2.4311978791933609E-3</v>
      </c>
      <c r="BY224">
        <f>BY$2*EXP(- BY$1 * ($B224*_c1+$C224*_c2+$D224*_c3+'Input spectra'!$Y223))</f>
        <v>2.3446422232297885E-3</v>
      </c>
      <c r="BZ224">
        <f>BZ$2*EXP(- BZ$1 * ($B224*_c1+$C224*_c2+$D224*_c3+'Input spectra'!$Y223))</f>
        <v>2.2625534861427351E-3</v>
      </c>
      <c r="CA224">
        <f>CA$2*EXP(- CA$1 * ($B224*_c1+$C224*_c2+$D224*_c3+'Input spectra'!$Y223))</f>
        <v>2.1846158875649738E-3</v>
      </c>
      <c r="CB224">
        <f>CB$2*EXP(- CB$1 * ($B224*_c1+$C224*_c2+$D224*_c3+'Input spectra'!$Y223))</f>
        <v>2.1105428513932553E-3</v>
      </c>
      <c r="CC224">
        <f>CC$2*EXP(- CC$1 * ($B224*_c1+$C224*_c2+$D224*_c3+'Input spectra'!$Y223))</f>
        <v>2.0400736026394556E-3</v>
      </c>
      <c r="CD224">
        <f>CD$2*EXP(- CD$1 * ($B224*_c1+$C224*_c2+$D224*_c3+'Input spectra'!$Y223))</f>
        <v>1.9729702477129414E-3</v>
      </c>
      <c r="CE224">
        <f>CE$2*EXP(- CE$1 * ($B224*_c1+$C224*_c2+$D224*_c3+'Input spectra'!$Y223))</f>
        <v>1.9090152568786239E-3</v>
      </c>
      <c r="CF224">
        <f>CF$2*EXP(- CF$1 * ($B224*_c1+$C224*_c2+$D224*_c3+'Input spectra'!$Y223))</f>
        <v>1.8480092833767529E-3</v>
      </c>
      <c r="CG224">
        <f>CG$2*EXP(- CG$1 * ($B224*_c1+$C224*_c2+$D224*_c3+'Input spectra'!$Y223))</f>
        <v>1.7897692659939988E-3</v>
      </c>
      <c r="CH224">
        <f>CH$2*EXP(- CH$1 * ($B224*_c1+$C224*_c2+$D224*_c3+'Input spectra'!$Y223))</f>
        <v>1.7341267715721802E-3</v>
      </c>
      <c r="CI224">
        <f>CI$2*EXP(- CI$1 * ($B224*_c1+$C224*_c2+$D224*_c3+'Input spectra'!$Y223))</f>
        <v>1.6809265416432107E-3</v>
      </c>
      <c r="CJ224">
        <f>CJ$2*EXP(- CJ$1 * ($B224*_c1+$C224*_c2+$D224*_c3+'Input spectra'!$Y223))</f>
        <v>1.6300252135413333E-3</v>
      </c>
      <c r="CK224">
        <f>CK$2*EXP(- CK$1 * ($B224*_c1+$C224*_c2+$D224*_c3+'Input spectra'!$Y223))</f>
        <v>1.5812901913082463E-3</v>
      </c>
      <c r="CL224">
        <f>CL$2*EXP(- CL$1 * ($B224*_c1+$C224*_c2+$D224*_c3+'Input spectra'!$Y223))</f>
        <v>1.5345986457317839E-3</v>
      </c>
      <c r="CM224">
        <f>CM$2*EXP(- CM$1 * ($B224*_c1+$C224*_c2+$D224*_c3+'Input spectra'!$Y223))</f>
        <v>1.4898366261420209E-3</v>
      </c>
      <c r="CN224">
        <f>CN$2*EXP(- CN$1 * ($B224*_c1+$C224*_c2+$D224*_c3+'Input spectra'!$Y223))</f>
        <v>1.4468982692819954E-3</v>
      </c>
      <c r="CO224">
        <f>CO$2*EXP(- CO$1 * ($B224*_c1+$C224*_c2+$D224*_c3+'Input spectra'!$Y223))</f>
        <v>1.4056850927915599E-3</v>
      </c>
      <c r="CP224">
        <f>CP$2*EXP(- CP$1 * ($B224*_c1+$C224*_c2+$D224*_c3+'Input spectra'!$Y223))</f>
        <v>1.366105362684198E-3</v>
      </c>
      <c r="CQ224">
        <f>CQ$2*EXP(- CQ$1 * ($B224*_c1+$C224*_c2+$D224*_c3+'Input spectra'!$Y223))</f>
        <v>1.3280735257303483E-3</v>
      </c>
      <c r="CR224">
        <f>CR$2*EXP(- CR$1 * ($B224*_c1+$C224*_c2+$D224*_c3+'Input spectra'!$Y223))</f>
        <v>1.2915096989440759E-3</v>
      </c>
      <c r="CS224">
        <f>CS$2*EXP(- CS$1 * ($B224*_c1+$C224*_c2+$D224*_c3+'Input spectra'!$Y223))</f>
        <v>8.3183626870281518E-4</v>
      </c>
      <c r="CT224">
        <f>CT$2*EXP(- CT$1 * ($B224*_c1+$C224*_c2+$D224*_c3+'Input spectra'!$Y223))</f>
        <v>5.4049514903016537E-4</v>
      </c>
      <c r="CU224">
        <f>CU$2*EXP(- CU$1 * ($B224*_c1+$C224*_c2+$D224*_c3+'Input spectra'!$Y223))</f>
        <v>3.7445538603701745E-4</v>
      </c>
      <c r="CV224">
        <f>CV$2*EXP(- CV$1 * ($B224*_c1+$C224*_c2+$D224*_c3+'Input spectra'!$Y223))</f>
        <v>2.6059183479071915E-4</v>
      </c>
      <c r="CW224">
        <f>CW$2*EXP(- CW$1 * ($B224*_c1+$C224*_c2+$D224*_c3+'Input spectra'!$Y223))</f>
        <v>1.7800120911677636E-4</v>
      </c>
      <c r="CX224">
        <f>CX$2*EXP(- CX$1 * ($B224*_c1+$C224*_c2+$D224*_c3+'Input spectra'!$Y223))</f>
        <v>1.1705343268125445E-4</v>
      </c>
      <c r="CY224">
        <f>CY$2*EXP(- CY$1 * ($B224*_c1+$C224*_c2+$D224*_c3+'Input spectra'!$Y223))</f>
        <v>7.2315806076782513E-5</v>
      </c>
      <c r="CZ224">
        <f>CZ$2*EXP(- CZ$1 * ($B224*_c1+$C224*_c2+$D224*_c3+'Input spectra'!$Y223))</f>
        <v>4.034114610023022E-5</v>
      </c>
      <c r="DA224">
        <f>DA$2*EXP(- DA$1 * ($B224*_c1+$C224*_c2+$D224*_c3+'Input spectra'!$Y223))</f>
        <v>1.8765281325172519E-5</v>
      </c>
      <c r="DB224">
        <f>DB$2*EXP(- DB$1 * ($B224*_c1+$C224*_c2+$D224*_c3+'Input spectra'!$Y223))</f>
        <v>5.874368927177149E-6</v>
      </c>
      <c r="DC224">
        <f>DC$2*EXP(- DC$1 * ($B224*_c1+$C224*_c2+$D224*_c3+'Input spectra'!$Y223))</f>
        <v>3.7328841925148547E-7</v>
      </c>
      <c r="DD224">
        <f>DD$2*EXP(- DD$1 * ($B224*_c1+$C224*_c2+$D224*_c3+'Input spectra'!$Y223))</f>
        <v>0</v>
      </c>
      <c r="DE224">
        <f>DE$2*EXP(- DE$1 * ($B224*_c1+$C224*_c2+$D224*_c3+'Input spectra'!$Y223))</f>
        <v>0</v>
      </c>
      <c r="DF224">
        <f>DF$2*EXP(- DF$1 * ($B224*_c1+$C224*_c2+$D224*_c3+'Input spectra'!$Y223))</f>
        <v>0</v>
      </c>
      <c r="DG224">
        <f>DG$2*EXP(- DG$1 * ($B224*_c1+$C224*_c2+$D224*_c3+'Input spectra'!$Y223))</f>
        <v>0</v>
      </c>
      <c r="DH224">
        <f>DH$2*EXP(- DH$1 * ($B224*_c1+$C224*_c2+$D224*_c3+'Input spectra'!$Y223))</f>
        <v>0</v>
      </c>
      <c r="DI224">
        <f>DI$2*EXP(- DI$1 * ($B224*_c1+$C224*_c2+$D224*_c3+'Input spectra'!$Y223))</f>
        <v>0</v>
      </c>
      <c r="DJ224">
        <f>DJ$2*EXP(- DJ$1 * ($B224*_c1+$C224*_c2+$D224*_c3+'Input spectra'!$Y223))</f>
        <v>0</v>
      </c>
      <c r="DK224">
        <f>DK$2*EXP(- DK$1 * ($B224*_c1+$C224*_c2+$D224*_c3+'Input spectra'!$Y223))</f>
        <v>0</v>
      </c>
      <c r="DL224">
        <f>DL$2*EXP(- DL$1 * ($B224*_c1+$C224*_c2+$D224*_c3+'Input spectra'!$Y223))</f>
        <v>0</v>
      </c>
      <c r="DM224">
        <f>DM$2*EXP(- DM$1 * ($B224*_c1+$C224*_c2+$D224*_c3+'Input spectra'!$Y223))</f>
        <v>0</v>
      </c>
      <c r="DN224">
        <f>DN$2*EXP(- DN$1 * ($B224*_c1+$C224*_c2+$D224*_c3+'Input spectra'!$Y223))</f>
        <v>0</v>
      </c>
      <c r="DO224">
        <f>DO$2*EXP(- DO$1 * ($B224*_c1+$C224*_c2+$D224*_c3+'Input spectra'!$Y223))</f>
        <v>0</v>
      </c>
      <c r="DP224">
        <f>DP$2*EXP(- DP$1 * ($B224*_c1+$C224*_c2+$D224*_c3+'Input spectra'!$Y223))</f>
        <v>0</v>
      </c>
      <c r="DQ224">
        <f>DQ$2*EXP(- DQ$1 * ($B224*_c1+$C224*_c2+$D224*_c3+'Input spectra'!$Y223))</f>
        <v>0</v>
      </c>
      <c r="DR224">
        <f>DR$2*EXP(- DR$1 * ($B224*_c1+$C224*_c2+$D224*_c3+'Input spectra'!$Y223))</f>
        <v>0</v>
      </c>
      <c r="DS224">
        <f>DS$2*EXP(- DS$1 * ($B224*_c1+$C224*_c2+$D224*_c3+'Input spectra'!$Y223))</f>
        <v>0</v>
      </c>
      <c r="DT224">
        <f>DT$2*EXP(- DT$1 * ($B224*_c1+$C224*_c2+$D224*_c3+'Input spectra'!$Y223))</f>
        <v>0</v>
      </c>
      <c r="DU224">
        <f>DU$2*EXP(- DU$1 * ($B224*_c1+$C224*_c2+$D224*_c3+'Input spectra'!$Y223))</f>
        <v>0</v>
      </c>
      <c r="DV224">
        <f>DV$2*EXP(- DV$1 * ($B224*_c1+$C224*_c2+$D224*_c3+'Input spectra'!$Y223))</f>
        <v>0</v>
      </c>
      <c r="DW224">
        <f>DW$2*EXP(- DW$1 * ($B224*_c1+$C224*_c2+$D224*_c3+'Input spectra'!$Y223))</f>
        <v>0</v>
      </c>
      <c r="DX224">
        <f>DX$2*EXP(- DX$1 * ($B224*_c1+$C224*_c2+$D224*_c3+'Input spectra'!$Y223))</f>
        <v>0</v>
      </c>
      <c r="DY224">
        <f>DY$2*EXP(- DY$1 * ($B224*_c1+$C224*_c2+$D224*_c3+'Input spectra'!$Y223))</f>
        <v>0</v>
      </c>
      <c r="DZ224">
        <f>DZ$2*EXP(- DZ$1 * ($B224*_c1+$C224*_c2+$D224*_c3+'Input spectra'!$Y223))</f>
        <v>0</v>
      </c>
      <c r="EA224">
        <f>EA$2*EXP(- EA$1 * ($B224*_c1+$C224*_c2+$D224*_c3+'Input spectra'!$Y223))</f>
        <v>0</v>
      </c>
      <c r="EB224">
        <f>EB$2*EXP(- EB$1 * ($B224*_c1+$C224*_c2+$D224*_c3+'Input spectra'!$Y223))</f>
        <v>0</v>
      </c>
      <c r="EC224">
        <f>EC$2*EXP(- EC$1 * ($B224*_c1+$C224*_c2+$D224*_c3+'Input spectra'!$Y223))</f>
        <v>0</v>
      </c>
      <c r="ED224">
        <f>ED$2*EXP(- ED$1 * ($B224*_c1+$C224*_c2+$D224*_c3+'Input spectra'!$Y223))</f>
        <v>0</v>
      </c>
      <c r="EE224">
        <f>EE$2*EXP(- EE$1 * ($B224*_c1+$C224*_c2+$D224*_c3+'Input spectra'!$Y223))</f>
        <v>0</v>
      </c>
      <c r="EF224">
        <f>EF$2*EXP(- EF$1 * ($B224*_c1+$C224*_c2+$D224*_c3+'Input spectra'!$Y223))</f>
        <v>0</v>
      </c>
      <c r="EG224">
        <f>EG$2*EXP(- EG$1 * ($B224*_c1+$C224*_c2+$D224*_c3+'Input spectra'!$Y223))</f>
        <v>0</v>
      </c>
      <c r="EH224">
        <f>EH$2*EXP(- EH$1 * ($B224*_c1+$C224*_c2+$D224*_c3+'Input spectra'!$Y223))</f>
        <v>0</v>
      </c>
      <c r="EI224">
        <f>EI$2*EXP(- EI$1 * ($B224*_c1+$C224*_c2+$D224*_c3+'Input spectra'!$Y223))</f>
        <v>0</v>
      </c>
      <c r="EJ224">
        <f>EJ$2*EXP(- EJ$1 * ($B224*_c1+$C224*_c2+$D224*_c3+'Input spectra'!$Y223))</f>
        <v>0</v>
      </c>
      <c r="EK224">
        <f>EK$2*EXP(- EK$1 * ($B224*_c1+$C224*_c2+$D224*_c3+'Input spectra'!$Y223))</f>
        <v>0</v>
      </c>
      <c r="EL224">
        <f>EL$2*EXP(- EL$1 * ($B224*_c1+$C224*_c2+$D224*_c3+'Input spectra'!$Y223))</f>
        <v>0</v>
      </c>
      <c r="EM224">
        <f>EM$2*EXP(- EM$1 * ($B224*_c1+$C224*_c2+$D224*_c3+'Input spectra'!$Y223))</f>
        <v>0</v>
      </c>
      <c r="EN224">
        <f>EN$2*EXP(- EN$1 * ($B224*_c1+$C224*_c2+$D224*_c3+'Input spectra'!$Y223))</f>
        <v>0</v>
      </c>
      <c r="EO224">
        <f>EO$2*EXP(- EO$1 * ($B224*_c1+$C224*_c2+$D224*_c3+'Input spectra'!$Y223))</f>
        <v>0</v>
      </c>
      <c r="EP224">
        <f>EP$2*EXP(- EP$1 * ($B224*_c1+$C224*_c2+$D224*_c3+'Input spectra'!$Y223))</f>
        <v>0</v>
      </c>
      <c r="EQ224">
        <f>EQ$2*EXP(- EQ$1 * ($B224*_c1+$C224*_c2+$D224*_c3+'Input spectra'!$Y223))</f>
        <v>0</v>
      </c>
      <c r="ER224">
        <f>ER$2*EXP(- ER$1 * ($B224*_c1+$C224*_c2+$D224*_c3+'Input spectra'!$Y223))</f>
        <v>0</v>
      </c>
      <c r="ES224">
        <f>ES$2*EXP(- ES$1 * ($B224*_c1+$C224*_c2+$D224*_c3+'Input spectra'!$Y223))</f>
        <v>0</v>
      </c>
      <c r="ET224">
        <f>ET$2*EXP(- ET$1 * ($B224*_c1+$C224*_c2+$D224*_c3+'Input spectra'!$Y223))</f>
        <v>0</v>
      </c>
      <c r="EU224">
        <f>EU$2*EXP(- EU$1 * ($B224*_c1+$C224*_c2+$D224*_c3+'Input spectra'!$Y223))</f>
        <v>0</v>
      </c>
      <c r="EV224">
        <f>EV$2*EXP(- EV$1 * ($B224*_c1+$C224*_c2+$D224*_c3+'Input spectra'!$Y223))</f>
        <v>0</v>
      </c>
      <c r="EW224">
        <f>EW$2*EXP(- EW$1 * ($B224*_c1+$C224*_c2+$D224*_c3+'Input spectra'!$Y223))</f>
        <v>0</v>
      </c>
      <c r="EX224">
        <f>EX$2*EXP(- EX$1 * ($B224*_c1+$C224*_c2+$D224*_c3+'Input spectra'!$Y223))</f>
        <v>0</v>
      </c>
      <c r="EY224">
        <f>EY$2*EXP(- EY$1 * ($B224*_c1+$C224*_c2+$D224*_c3+'Input spectra'!$Y223))</f>
        <v>0</v>
      </c>
      <c r="FA224">
        <f t="shared" si="3"/>
        <v>0.89060117301457353</v>
      </c>
      <c r="FD224">
        <f>(1-EXP(-($B224*_c1+$C224*_c2+$D224*_c3+'Input spectra'!$Y223)*_t))/2</f>
        <v>1.0044647844782262E-2</v>
      </c>
      <c r="FE224">
        <f>LN(1-FD224)/(-($B224*_c1+$C224*_c2+$D224*_c3+'Input spectra'!$Y223))</f>
        <v>0.24873165741953224</v>
      </c>
    </row>
    <row r="225" spans="1:161" x14ac:dyDescent="0.25">
      <c r="A225">
        <v>1390</v>
      </c>
      <c r="B225">
        <f>'Input spectra'!B224</f>
        <v>0</v>
      </c>
      <c r="C225">
        <f>'Input spectra'!D224</f>
        <v>0</v>
      </c>
      <c r="D225">
        <f>'Input spectra'!F224</f>
        <v>0</v>
      </c>
      <c r="E225">
        <f>E$2*EXP(- E$1 * ($B225*_c1+$C225*_c2+$D225*_c3+'Input spectra'!$Y224))</f>
        <v>2.0653927966864227E-2</v>
      </c>
      <c r="F225">
        <f>F$2*EXP(- F$1 * ($B225*_c1+$C225*_c2+$D225*_c3+'Input spectra'!$Y224))</f>
        <v>2.0420571480748634E-2</v>
      </c>
      <c r="G225">
        <f>G$2*EXP(- G$1 * ($B225*_c1+$C225*_c2+$D225*_c3+'Input spectra'!$Y224))</f>
        <v>2.0188765001332331E-2</v>
      </c>
      <c r="H225">
        <f>H$2*EXP(- H$1 * ($B225*_c1+$C225*_c2+$D225*_c3+'Input spectra'!$Y224))</f>
        <v>1.9958499806870318E-2</v>
      </c>
      <c r="I225">
        <f>I$2*EXP(- I$1 * ($B225*_c1+$C225*_c2+$D225*_c3+'Input spectra'!$Y224))</f>
        <v>1.9729767220816773E-2</v>
      </c>
      <c r="J225">
        <f>J$2*EXP(- J$1 * ($B225*_c1+$C225*_c2+$D225*_c3+'Input spectra'!$Y224))</f>
        <v>1.9502558611602099E-2</v>
      </c>
      <c r="K225">
        <f>K$2*EXP(- K$1 * ($B225*_c1+$C225*_c2+$D225*_c3+'Input spectra'!$Y224))</f>
        <v>1.9276865392411042E-2</v>
      </c>
      <c r="L225">
        <f>L$2*EXP(- L$1 * ($B225*_c1+$C225*_c2+$D225*_c3+'Input spectra'!$Y224))</f>
        <v>1.9052679020961808E-2</v>
      </c>
      <c r="M225">
        <f>M$2*EXP(- M$1 * ($B225*_c1+$C225*_c2+$D225*_c3+'Input spectra'!$Y224))</f>
        <v>1.8829990999286336E-2</v>
      </c>
      <c r="N225">
        <f>N$2*EXP(- N$1 * ($B225*_c1+$C225*_c2+$D225*_c3+'Input spectra'!$Y224))</f>
        <v>1.8608792873511519E-2</v>
      </c>
      <c r="O225">
        <f>O$2*EXP(- O$1 * ($B225*_c1+$C225*_c2+$D225*_c3+'Input spectra'!$Y224))</f>
        <v>1.8389076233641541E-2</v>
      </c>
      <c r="P225">
        <f>P$2*EXP(- P$1 * ($B225*_c1+$C225*_c2+$D225*_c3+'Input spectra'!$Y224))</f>
        <v>1.8170832713341196E-2</v>
      </c>
      <c r="Q225">
        <f>Q$2*EXP(- Q$1 * ($B225*_c1+$C225*_c2+$D225*_c3+'Input spectra'!$Y224))</f>
        <v>1.7954053989720307E-2</v>
      </c>
      <c r="R225">
        <f>R$2*EXP(- R$1 * ($B225*_c1+$C225*_c2+$D225*_c3+'Input spectra'!$Y224))</f>
        <v>1.7738731783119129E-2</v>
      </c>
      <c r="S225">
        <f>S$2*EXP(- S$1 * ($B225*_c1+$C225*_c2+$D225*_c3+'Input spectra'!$Y224))</f>
        <v>1.7524857856894758E-2</v>
      </c>
      <c r="T225">
        <f>T$2*EXP(- T$1 * ($B225*_c1+$C225*_c2+$D225*_c3+'Input spectra'!$Y224))</f>
        <v>1.7312424017208641E-2</v>
      </c>
      <c r="U225">
        <f>U$2*EXP(- U$1 * ($B225*_c1+$C225*_c2+$D225*_c3+'Input spectra'!$Y224))</f>
        <v>1.7101422112815016E-2</v>
      </c>
      <c r="V225">
        <f>V$2*EXP(- V$1 * ($B225*_c1+$C225*_c2+$D225*_c3+'Input spectra'!$Y224))</f>
        <v>1.68918440348504E-2</v>
      </c>
      <c r="W225">
        <f>W$2*EXP(- W$1 * ($B225*_c1+$C225*_c2+$D225*_c3+'Input spectra'!$Y224))</f>
        <v>1.6683681716624106E-2</v>
      </c>
      <c r="X225">
        <f>X$2*EXP(- X$1 * ($B225*_c1+$C225*_c2+$D225*_c3+'Input spectra'!$Y224))</f>
        <v>1.6476927133409713E-2</v>
      </c>
      <c r="Y225">
        <f>Y$2*EXP(- Y$1 * ($B225*_c1+$C225*_c2+$D225*_c3+'Input spectra'!$Y224))</f>
        <v>1.6271572302237556E-2</v>
      </c>
      <c r="Z225">
        <f>Z$2*EXP(- Z$1 * ($B225*_c1+$C225*_c2+$D225*_c3+'Input spectra'!$Y224))</f>
        <v>1.6067609281688232E-2</v>
      </c>
      <c r="AA225">
        <f>AA$2*EXP(- AA$1 * ($B225*_c1+$C225*_c2+$D225*_c3+'Input spectra'!$Y224))</f>
        <v>1.5865030171687049E-2</v>
      </c>
      <c r="AB225">
        <f>AB$2*EXP(- AB$1 * ($B225*_c1+$C225*_c2+$D225*_c3+'Input spectra'!$Y224))</f>
        <v>1.5663827113299476E-2</v>
      </c>
      <c r="AC225">
        <f>AC$2*EXP(- AC$1 * ($B225*_c1+$C225*_c2+$D225*_c3+'Input spectra'!$Y224))</f>
        <v>1.5463992288527593E-2</v>
      </c>
      <c r="AD225">
        <f>AD$2*EXP(- AD$1 * ($B225*_c1+$C225*_c2+$D225*_c3+'Input spectra'!$Y224))</f>
        <v>1.5265517920107496E-2</v>
      </c>
      <c r="AE225">
        <f>AE$2*EXP(- AE$1 * ($B225*_c1+$C225*_c2+$D225*_c3+'Input spectra'!$Y224))</f>
        <v>1.5068396271307643E-2</v>
      </c>
      <c r="AF225">
        <f>AF$2*EXP(- AF$1 * ($B225*_c1+$C225*_c2+$D225*_c3+'Input spectra'!$Y224))</f>
        <v>1.4872619645728226E-2</v>
      </c>
      <c r="AG225">
        <f>AG$2*EXP(- AG$1 * ($B225*_c1+$C225*_c2+$D225*_c3+'Input spectra'!$Y224))</f>
        <v>1.4678180387101458E-2</v>
      </c>
      <c r="AH225">
        <f>AH$2*EXP(- AH$1 * ($B225*_c1+$C225*_c2+$D225*_c3+'Input spectra'!$Y224))</f>
        <v>1.4485070879092817E-2</v>
      </c>
      <c r="AI225">
        <f>AI$2*EXP(- AI$1 * ($B225*_c1+$C225*_c2+$D225*_c3+'Input spectra'!$Y224))</f>
        <v>1.4293283545103274E-2</v>
      </c>
      <c r="AJ225">
        <f>AJ$2*EXP(- AJ$1 * ($B225*_c1+$C225*_c2+$D225*_c3+'Input spectra'!$Y224))</f>
        <v>1.4102810848072429E-2</v>
      </c>
      <c r="AK225">
        <f>AK$2*EXP(- AK$1 * ($B225*_c1+$C225*_c2+$D225*_c3+'Input spectra'!$Y224))</f>
        <v>1.3913645290282618E-2</v>
      </c>
      <c r="AL225">
        <f>AL$2*EXP(- AL$1 * ($B225*_c1+$C225*_c2+$D225*_c3+'Input spectra'!$Y224))</f>
        <v>1.3725779413163929E-2</v>
      </c>
      <c r="AM225">
        <f>AM$2*EXP(- AM$1 * ($B225*_c1+$C225*_c2+$D225*_c3+'Input spectra'!$Y224))</f>
        <v>1.3539205797100188E-2</v>
      </c>
      <c r="AN225">
        <f>AN$2*EXP(- AN$1 * ($B225*_c1+$C225*_c2+$D225*_c3+'Input spectra'!$Y224))</f>
        <v>1.3353917061235857E-2</v>
      </c>
      <c r="AO225">
        <f>AO$2*EXP(- AO$1 * ($B225*_c1+$C225*_c2+$D225*_c3+'Input spectra'!$Y224))</f>
        <v>1.3169905863283827E-2</v>
      </c>
      <c r="AP225">
        <f>AP$2*EXP(- AP$1 * ($B225*_c1+$C225*_c2+$D225*_c3+'Input spectra'!$Y224))</f>
        <v>1.2987164899334189E-2</v>
      </c>
      <c r="AQ225">
        <f>AQ$2*EXP(- AQ$1 * ($B225*_c1+$C225*_c2+$D225*_c3+'Input spectra'!$Y224))</f>
        <v>1.2805686903663889E-2</v>
      </c>
      <c r="AR225">
        <f>AR$2*EXP(- AR$1 * ($B225*_c1+$C225*_c2+$D225*_c3+'Input spectra'!$Y224))</f>
        <v>1.2625464648547269E-2</v>
      </c>
      <c r="AS225">
        <f>AS$2*EXP(- AS$1 * ($B225*_c1+$C225*_c2+$D225*_c3+'Input spectra'!$Y224))</f>
        <v>1.2446490944067584E-2</v>
      </c>
      <c r="AT225">
        <f>AT$2*EXP(- AT$1 * ($B225*_c1+$C225*_c2+$D225*_c3+'Input spectra'!$Y224))</f>
        <v>1.2268758637929363E-2</v>
      </c>
      <c r="AU225">
        <f>AU$2*EXP(- AU$1 * ($B225*_c1+$C225*_c2+$D225*_c3+'Input spectra'!$Y224))</f>
        <v>1.2092260615271674E-2</v>
      </c>
      <c r="AV225">
        <f>AV$2*EXP(- AV$1 * ($B225*_c1+$C225*_c2+$D225*_c3+'Input spectra'!$Y224))</f>
        <v>1.191698979848234E-2</v>
      </c>
      <c r="AW225">
        <f>AW$2*EXP(- AW$1 * ($B225*_c1+$C225*_c2+$D225*_c3+'Input spectra'!$Y224))</f>
        <v>1.1742939147012963E-2</v>
      </c>
      <c r="AX225">
        <f>AX$2*EXP(- AX$1 * ($B225*_c1+$C225*_c2+$D225*_c3+'Input spectra'!$Y224))</f>
        <v>1.1570101657194902E-2</v>
      </c>
      <c r="AY225">
        <f>AY$2*EXP(- AY$1 * ($B225*_c1+$C225*_c2+$D225*_c3+'Input spectra'!$Y224))</f>
        <v>1.0289360770121473E-2</v>
      </c>
      <c r="AZ225">
        <f>AZ$2*EXP(- AZ$1 * ($B225*_c1+$C225*_c2+$D225*_c3+'Input spectra'!$Y224))</f>
        <v>8.7956877169623991E-3</v>
      </c>
      <c r="BA225">
        <f>BA$2*EXP(- BA$1 * ($B225*_c1+$C225*_c2+$D225*_c3+'Input spectra'!$Y224))</f>
        <v>7.9211140003065481E-3</v>
      </c>
      <c r="BB225">
        <f>BB$2*EXP(- BB$1 * ($B225*_c1+$C225*_c2+$D225*_c3+'Input spectra'!$Y224))</f>
        <v>7.2589618341754305E-3</v>
      </c>
      <c r="BC225">
        <f>BC$2*EXP(- BC$1 * ($B225*_c1+$C225*_c2+$D225*_c3+'Input spectra'!$Y224))</f>
        <v>6.7180587222019248E-3</v>
      </c>
      <c r="BD225">
        <f>BD$2*EXP(- BD$1 * ($B225*_c1+$C225*_c2+$D225*_c3+'Input spectra'!$Y224))</f>
        <v>6.258907851536823E-3</v>
      </c>
      <c r="BE225">
        <f>BE$2*EXP(- BE$1 * ($B225*_c1+$C225*_c2+$D225*_c3+'Input spectra'!$Y224))</f>
        <v>5.859879359995779E-3</v>
      </c>
      <c r="BF225">
        <f>BF$2*EXP(- BF$1 * ($B225*_c1+$C225*_c2+$D225*_c3+'Input spectra'!$Y224))</f>
        <v>5.5074961992327689E-3</v>
      </c>
      <c r="BG225">
        <f>BG$2*EXP(- BG$1 * ($B225*_c1+$C225*_c2+$D225*_c3+'Input spectra'!$Y224))</f>
        <v>5.1926376267688902E-3</v>
      </c>
      <c r="BH225">
        <f>BH$2*EXP(- BH$1 * ($B225*_c1+$C225*_c2+$D225*_c3+'Input spectra'!$Y224))</f>
        <v>4.908765419998312E-3</v>
      </c>
      <c r="BI225">
        <f>BI$2*EXP(- BI$1 * ($B225*_c1+$C225*_c2+$D225*_c3+'Input spectra'!$Y224))</f>
        <v>4.650990003082619E-3</v>
      </c>
      <c r="BJ225">
        <f>BJ$2*EXP(- BJ$1 * ($B225*_c1+$C225*_c2+$D225*_c3+'Input spectra'!$Y224))</f>
        <v>4.4155344260703149E-3</v>
      </c>
      <c r="BK225">
        <f>BK$2*EXP(- BK$1 * ($B225*_c1+$C225*_c2+$D225*_c3+'Input spectra'!$Y224))</f>
        <v>4.1994058193011849E-3</v>
      </c>
      <c r="BL225">
        <f>BL$2*EXP(- BL$1 * ($B225*_c1+$C225*_c2+$D225*_c3+'Input spectra'!$Y224))</f>
        <v>4.0001833230678303E-3</v>
      </c>
      <c r="BM225">
        <f>BM$2*EXP(- BM$1 * ($B225*_c1+$C225*_c2+$D225*_c3+'Input spectra'!$Y224))</f>
        <v>3.81587534812927E-3</v>
      </c>
      <c r="BN225">
        <f>BN$2*EXP(- BN$1 * ($B225*_c1+$C225*_c2+$D225*_c3+'Input spectra'!$Y224))</f>
        <v>3.6448201214044702E-3</v>
      </c>
      <c r="BO225">
        <f>BO$2*EXP(- BO$1 * ($B225*_c1+$C225*_c2+$D225*_c3+'Input spectra'!$Y224))</f>
        <v>3.4856143495775264E-3</v>
      </c>
      <c r="BP225">
        <f>BP$2*EXP(- BP$1 * ($B225*_c1+$C225*_c2+$D225*_c3+'Input spectra'!$Y224))</f>
        <v>3.3370607709639162E-3</v>
      </c>
      <c r="BQ225">
        <f>BQ$2*EXP(- BQ$1 * ($B225*_c1+$C225*_c2+$D225*_c3+'Input spectra'!$Y224))</f>
        <v>3.1981287654157943E-3</v>
      </c>
      <c r="BR225">
        <f>BR$2*EXP(- BR$1 * ($B225*_c1+$C225*_c2+$D225*_c3+'Input spectra'!$Y224))</f>
        <v>3.0679242191386635E-3</v>
      </c>
      <c r="BS225">
        <f>BS$2*EXP(- BS$1 * ($B225*_c1+$C225*_c2+$D225*_c3+'Input spectra'!$Y224))</f>
        <v>2.9456660932654787E-3</v>
      </c>
      <c r="BT225">
        <f>BT$2*EXP(- BT$1 * ($B225*_c1+$C225*_c2+$D225*_c3+'Input spectra'!$Y224))</f>
        <v>2.8306679423392321E-3</v>
      </c>
      <c r="BU225">
        <f>BU$2*EXP(- BU$1 * ($B225*_c1+$C225*_c2+$D225*_c3+'Input spectra'!$Y224))</f>
        <v>2.7223231504968186E-3</v>
      </c>
      <c r="BV225">
        <f>BV$2*EXP(- BV$1 * ($B225*_c1+$C225*_c2+$D225*_c3+'Input spectra'!$Y224))</f>
        <v>2.6200930027078856E-3</v>
      </c>
      <c r="BW225">
        <f>BW$2*EXP(- BW$1 * ($B225*_c1+$C225*_c2+$D225*_c3+'Input spectra'!$Y224))</f>
        <v>2.5234969477383414E-3</v>
      </c>
      <c r="BX225">
        <f>BX$2*EXP(- BX$1 * ($B225*_c1+$C225*_c2+$D225*_c3+'Input spectra'!$Y224))</f>
        <v>2.4321045765337383E-3</v>
      </c>
      <c r="BY225">
        <f>BY$2*EXP(- BY$1 * ($B225*_c1+$C225*_c2+$D225*_c3+'Input spectra'!$Y224))</f>
        <v>2.3455289583374935E-3</v>
      </c>
      <c r="BZ225">
        <f>BZ$2*EXP(- BZ$1 * ($B225*_c1+$C225*_c2+$D225*_c3+'Input spectra'!$Y224))</f>
        <v>2.2634210624444548E-3</v>
      </c>
      <c r="CA225">
        <f>CA$2*EXP(- CA$1 * ($B225*_c1+$C225*_c2+$D225*_c3+'Input spectra'!$Y224))</f>
        <v>2.185465056139568E-3</v>
      </c>
      <c r="CB225">
        <f>CB$2*EXP(- CB$1 * ($B225*_c1+$C225*_c2+$D225*_c3+'Input spectra'!$Y224))</f>
        <v>2.1113743158415687E-3</v>
      </c>
      <c r="CC225">
        <f>CC$2*EXP(- CC$1 * ($B225*_c1+$C225*_c2+$D225*_c3+'Input spectra'!$Y224))</f>
        <v>2.0408880233626289E-3</v>
      </c>
      <c r="CD225">
        <f>CD$2*EXP(- CD$1 * ($B225*_c1+$C225*_c2+$D225*_c3+'Input spectra'!$Y224))</f>
        <v>1.9737682456874997E-3</v>
      </c>
      <c r="CE225">
        <f>CE$2*EXP(- CE$1 * ($B225*_c1+$C225*_c2+$D225*_c3+'Input spectra'!$Y224))</f>
        <v>1.9097974170010836E-3</v>
      </c>
      <c r="CF225">
        <f>CF$2*EXP(- CF$1 * ($B225*_c1+$C225*_c2+$D225*_c3+'Input spectra'!$Y224))</f>
        <v>1.8487761574381076E-3</v>
      </c>
      <c r="CG225">
        <f>CG$2*EXP(- CG$1 * ($B225*_c1+$C225*_c2+$D225*_c3+'Input spectra'!$Y224))</f>
        <v>1.7905213753344519E-3</v>
      </c>
      <c r="CH225">
        <f>CH$2*EXP(- CH$1 * ($B225*_c1+$C225*_c2+$D225*_c3+'Input spectra'!$Y224))</f>
        <v>1.7348646094584115E-3</v>
      </c>
      <c r="CI225">
        <f>CI$2*EXP(- CI$1 * ($B225*_c1+$C225*_c2+$D225*_c3+'Input spectra'!$Y224))</f>
        <v>1.6816505754038541E-3</v>
      </c>
      <c r="CJ225">
        <f>CJ$2*EXP(- CJ$1 * ($B225*_c1+$C225*_c2+$D225*_c3+'Input spectra'!$Y224))</f>
        <v>1.6307358864909261E-3</v>
      </c>
      <c r="CK225">
        <f>CK$2*EXP(- CK$1 * ($B225*_c1+$C225*_c2+$D225*_c3+'Input spectra'!$Y224))</f>
        <v>1.581987924485437E-3</v>
      </c>
      <c r="CL225">
        <f>CL$2*EXP(- CL$1 * ($B225*_c1+$C225*_c2+$D225*_c3+'Input spectra'!$Y224))</f>
        <v>1.535283839473864E-3</v>
      </c>
      <c r="CM225">
        <f>CM$2*EXP(- CM$1 * ($B225*_c1+$C225*_c2+$D225*_c3+'Input spectra'!$Y224))</f>
        <v>1.4905096615147513E-3</v>
      </c>
      <c r="CN225">
        <f>CN$2*EXP(- CN$1 * ($B225*_c1+$C225*_c2+$D225*_c3+'Input spectra'!$Y224))</f>
        <v>1.4475595093810935E-3</v>
      </c>
      <c r="CO225">
        <f>CO$2*EXP(- CO$1 * ($B225*_c1+$C225*_c2+$D225*_c3+'Input spectra'!$Y224))</f>
        <v>1.4063348839300209E-3</v>
      </c>
      <c r="CP225">
        <f>CP$2*EXP(- CP$1 * ($B225*_c1+$C225*_c2+$D225*_c3+'Input spectra'!$Y224))</f>
        <v>1.3667440354777811E-3</v>
      </c>
      <c r="CQ225">
        <f>CQ$2*EXP(- CQ$1 * ($B225*_c1+$C225*_c2+$D225*_c3+'Input spectra'!$Y224))</f>
        <v>1.3287013960919679E-3</v>
      </c>
      <c r="CR225">
        <f>CR$2*EXP(- CR$1 * ($B225*_c1+$C225*_c2+$D225*_c3+'Input spectra'!$Y224))</f>
        <v>1.2921270689965076E-3</v>
      </c>
      <c r="CS225">
        <f>CS$2*EXP(- CS$1 * ($B225*_c1+$C225*_c2+$D225*_c3+'Input spectra'!$Y224))</f>
        <v>8.3223827542416428E-4</v>
      </c>
      <c r="CT225">
        <f>CT$2*EXP(- CT$1 * ($B225*_c1+$C225*_c2+$D225*_c3+'Input spectra'!$Y224))</f>
        <v>5.4075919742060735E-4</v>
      </c>
      <c r="CU225">
        <f>CU$2*EXP(- CU$1 * ($B225*_c1+$C225*_c2+$D225*_c3+'Input spectra'!$Y224))</f>
        <v>3.7464028643726456E-4</v>
      </c>
      <c r="CV225">
        <f>CV$2*EXP(- CV$1 * ($B225*_c1+$C225*_c2+$D225*_c3+'Input spectra'!$Y224))</f>
        <v>2.6072188033163853E-4</v>
      </c>
      <c r="CW225">
        <f>CW$2*EXP(- CW$1 * ($B225*_c1+$C225*_c2+$D225*_c3+'Input spectra'!$Y224))</f>
        <v>1.7809097398183369E-4</v>
      </c>
      <c r="CX225">
        <f>CX$2*EXP(- CX$1 * ($B225*_c1+$C225*_c2+$D225*_c3+'Input spectra'!$Y224))</f>
        <v>1.1711307701970526E-4</v>
      </c>
      <c r="CY225">
        <f>CY$2*EXP(- CY$1 * ($B225*_c1+$C225*_c2+$D225*_c3+'Input spectra'!$Y224))</f>
        <v>7.2353034426512913E-5</v>
      </c>
      <c r="CZ225">
        <f>CZ$2*EXP(- CZ$1 * ($B225*_c1+$C225*_c2+$D225*_c3+'Input spectra'!$Y224))</f>
        <v>4.0362125789205702E-5</v>
      </c>
      <c r="DA225">
        <f>DA$2*EXP(- DA$1 * ($B225*_c1+$C225*_c2+$D225*_c3+'Input spectra'!$Y224))</f>
        <v>1.8775138939861094E-5</v>
      </c>
      <c r="DB225">
        <f>DB$2*EXP(- DB$1 * ($B225*_c1+$C225*_c2+$D225*_c3+'Input spectra'!$Y224))</f>
        <v>5.8774856665776633E-6</v>
      </c>
      <c r="DC225">
        <f>DC$2*EXP(- DC$1 * ($B225*_c1+$C225*_c2+$D225*_c3+'Input spectra'!$Y224))</f>
        <v>3.7348843478661205E-7</v>
      </c>
      <c r="DD225">
        <f>DD$2*EXP(- DD$1 * ($B225*_c1+$C225*_c2+$D225*_c3+'Input spectra'!$Y224))</f>
        <v>0</v>
      </c>
      <c r="DE225">
        <f>DE$2*EXP(- DE$1 * ($B225*_c1+$C225*_c2+$D225*_c3+'Input spectra'!$Y224))</f>
        <v>0</v>
      </c>
      <c r="DF225">
        <f>DF$2*EXP(- DF$1 * ($B225*_c1+$C225*_c2+$D225*_c3+'Input spectra'!$Y224))</f>
        <v>0</v>
      </c>
      <c r="DG225">
        <f>DG$2*EXP(- DG$1 * ($B225*_c1+$C225*_c2+$D225*_c3+'Input spectra'!$Y224))</f>
        <v>0</v>
      </c>
      <c r="DH225">
        <f>DH$2*EXP(- DH$1 * ($B225*_c1+$C225*_c2+$D225*_c3+'Input spectra'!$Y224))</f>
        <v>0</v>
      </c>
      <c r="DI225">
        <f>DI$2*EXP(- DI$1 * ($B225*_c1+$C225*_c2+$D225*_c3+'Input spectra'!$Y224))</f>
        <v>0</v>
      </c>
      <c r="DJ225">
        <f>DJ$2*EXP(- DJ$1 * ($B225*_c1+$C225*_c2+$D225*_c3+'Input spectra'!$Y224))</f>
        <v>0</v>
      </c>
      <c r="DK225">
        <f>DK$2*EXP(- DK$1 * ($B225*_c1+$C225*_c2+$D225*_c3+'Input spectra'!$Y224))</f>
        <v>0</v>
      </c>
      <c r="DL225">
        <f>DL$2*EXP(- DL$1 * ($B225*_c1+$C225*_c2+$D225*_c3+'Input spectra'!$Y224))</f>
        <v>0</v>
      </c>
      <c r="DM225">
        <f>DM$2*EXP(- DM$1 * ($B225*_c1+$C225*_c2+$D225*_c3+'Input spectra'!$Y224))</f>
        <v>0</v>
      </c>
      <c r="DN225">
        <f>DN$2*EXP(- DN$1 * ($B225*_c1+$C225*_c2+$D225*_c3+'Input spectra'!$Y224))</f>
        <v>0</v>
      </c>
      <c r="DO225">
        <f>DO$2*EXP(- DO$1 * ($B225*_c1+$C225*_c2+$D225*_c3+'Input spectra'!$Y224))</f>
        <v>0</v>
      </c>
      <c r="DP225">
        <f>DP$2*EXP(- DP$1 * ($B225*_c1+$C225*_c2+$D225*_c3+'Input spectra'!$Y224))</f>
        <v>0</v>
      </c>
      <c r="DQ225">
        <f>DQ$2*EXP(- DQ$1 * ($B225*_c1+$C225*_c2+$D225*_c3+'Input spectra'!$Y224))</f>
        <v>0</v>
      </c>
      <c r="DR225">
        <f>DR$2*EXP(- DR$1 * ($B225*_c1+$C225*_c2+$D225*_c3+'Input spectra'!$Y224))</f>
        <v>0</v>
      </c>
      <c r="DS225">
        <f>DS$2*EXP(- DS$1 * ($B225*_c1+$C225*_c2+$D225*_c3+'Input spectra'!$Y224))</f>
        <v>0</v>
      </c>
      <c r="DT225">
        <f>DT$2*EXP(- DT$1 * ($B225*_c1+$C225*_c2+$D225*_c3+'Input spectra'!$Y224))</f>
        <v>0</v>
      </c>
      <c r="DU225">
        <f>DU$2*EXP(- DU$1 * ($B225*_c1+$C225*_c2+$D225*_c3+'Input spectra'!$Y224))</f>
        <v>0</v>
      </c>
      <c r="DV225">
        <f>DV$2*EXP(- DV$1 * ($B225*_c1+$C225*_c2+$D225*_c3+'Input spectra'!$Y224))</f>
        <v>0</v>
      </c>
      <c r="DW225">
        <f>DW$2*EXP(- DW$1 * ($B225*_c1+$C225*_c2+$D225*_c3+'Input spectra'!$Y224))</f>
        <v>0</v>
      </c>
      <c r="DX225">
        <f>DX$2*EXP(- DX$1 * ($B225*_c1+$C225*_c2+$D225*_c3+'Input spectra'!$Y224))</f>
        <v>0</v>
      </c>
      <c r="DY225">
        <f>DY$2*EXP(- DY$1 * ($B225*_c1+$C225*_c2+$D225*_c3+'Input spectra'!$Y224))</f>
        <v>0</v>
      </c>
      <c r="DZ225">
        <f>DZ$2*EXP(- DZ$1 * ($B225*_c1+$C225*_c2+$D225*_c3+'Input spectra'!$Y224))</f>
        <v>0</v>
      </c>
      <c r="EA225">
        <f>EA$2*EXP(- EA$1 * ($B225*_c1+$C225*_c2+$D225*_c3+'Input spectra'!$Y224))</f>
        <v>0</v>
      </c>
      <c r="EB225">
        <f>EB$2*EXP(- EB$1 * ($B225*_c1+$C225*_c2+$D225*_c3+'Input spectra'!$Y224))</f>
        <v>0</v>
      </c>
      <c r="EC225">
        <f>EC$2*EXP(- EC$1 * ($B225*_c1+$C225*_c2+$D225*_c3+'Input spectra'!$Y224))</f>
        <v>0</v>
      </c>
      <c r="ED225">
        <f>ED$2*EXP(- ED$1 * ($B225*_c1+$C225*_c2+$D225*_c3+'Input spectra'!$Y224))</f>
        <v>0</v>
      </c>
      <c r="EE225">
        <f>EE$2*EXP(- EE$1 * ($B225*_c1+$C225*_c2+$D225*_c3+'Input spectra'!$Y224))</f>
        <v>0</v>
      </c>
      <c r="EF225">
        <f>EF$2*EXP(- EF$1 * ($B225*_c1+$C225*_c2+$D225*_c3+'Input spectra'!$Y224))</f>
        <v>0</v>
      </c>
      <c r="EG225">
        <f>EG$2*EXP(- EG$1 * ($B225*_c1+$C225*_c2+$D225*_c3+'Input spectra'!$Y224))</f>
        <v>0</v>
      </c>
      <c r="EH225">
        <f>EH$2*EXP(- EH$1 * ($B225*_c1+$C225*_c2+$D225*_c3+'Input spectra'!$Y224))</f>
        <v>0</v>
      </c>
      <c r="EI225">
        <f>EI$2*EXP(- EI$1 * ($B225*_c1+$C225*_c2+$D225*_c3+'Input spectra'!$Y224))</f>
        <v>0</v>
      </c>
      <c r="EJ225">
        <f>EJ$2*EXP(- EJ$1 * ($B225*_c1+$C225*_c2+$D225*_c3+'Input spectra'!$Y224))</f>
        <v>0</v>
      </c>
      <c r="EK225">
        <f>EK$2*EXP(- EK$1 * ($B225*_c1+$C225*_c2+$D225*_c3+'Input spectra'!$Y224))</f>
        <v>0</v>
      </c>
      <c r="EL225">
        <f>EL$2*EXP(- EL$1 * ($B225*_c1+$C225*_c2+$D225*_c3+'Input spectra'!$Y224))</f>
        <v>0</v>
      </c>
      <c r="EM225">
        <f>EM$2*EXP(- EM$1 * ($B225*_c1+$C225*_c2+$D225*_c3+'Input spectra'!$Y224))</f>
        <v>0</v>
      </c>
      <c r="EN225">
        <f>EN$2*EXP(- EN$1 * ($B225*_c1+$C225*_c2+$D225*_c3+'Input spectra'!$Y224))</f>
        <v>0</v>
      </c>
      <c r="EO225">
        <f>EO$2*EXP(- EO$1 * ($B225*_c1+$C225*_c2+$D225*_c3+'Input spectra'!$Y224))</f>
        <v>0</v>
      </c>
      <c r="EP225">
        <f>EP$2*EXP(- EP$1 * ($B225*_c1+$C225*_c2+$D225*_c3+'Input spectra'!$Y224))</f>
        <v>0</v>
      </c>
      <c r="EQ225">
        <f>EQ$2*EXP(- EQ$1 * ($B225*_c1+$C225*_c2+$D225*_c3+'Input spectra'!$Y224))</f>
        <v>0</v>
      </c>
      <c r="ER225">
        <f>ER$2*EXP(- ER$1 * ($B225*_c1+$C225*_c2+$D225*_c3+'Input spectra'!$Y224))</f>
        <v>0</v>
      </c>
      <c r="ES225">
        <f>ES$2*EXP(- ES$1 * ($B225*_c1+$C225*_c2+$D225*_c3+'Input spectra'!$Y224))</f>
        <v>0</v>
      </c>
      <c r="ET225">
        <f>ET$2*EXP(- ET$1 * ($B225*_c1+$C225*_c2+$D225*_c3+'Input spectra'!$Y224))</f>
        <v>0</v>
      </c>
      <c r="EU225">
        <f>EU$2*EXP(- EU$1 * ($B225*_c1+$C225*_c2+$D225*_c3+'Input spectra'!$Y224))</f>
        <v>0</v>
      </c>
      <c r="EV225">
        <f>EV$2*EXP(- EV$1 * ($B225*_c1+$C225*_c2+$D225*_c3+'Input spectra'!$Y224))</f>
        <v>0</v>
      </c>
      <c r="EW225">
        <f>EW$2*EXP(- EW$1 * ($B225*_c1+$C225*_c2+$D225*_c3+'Input spectra'!$Y224))</f>
        <v>0</v>
      </c>
      <c r="EX225">
        <f>EX$2*EXP(- EX$1 * ($B225*_c1+$C225*_c2+$D225*_c3+'Input spectra'!$Y224))</f>
        <v>0</v>
      </c>
      <c r="EY225">
        <f>EY$2*EXP(- EY$1 * ($B225*_c1+$C225*_c2+$D225*_c3+'Input spectra'!$Y224))</f>
        <v>0</v>
      </c>
      <c r="FA225">
        <f t="shared" si="3"/>
        <v>0.89073059462325055</v>
      </c>
      <c r="FD225">
        <f>(1-EXP(-($B225*_c1+$C225*_c2+$D225*_c3+'Input spectra'!$Y224)*_t))/2</f>
        <v>1.0031782100164754E-2</v>
      </c>
      <c r="FE225">
        <f>LN(1-FD225)/(-($B225*_c1+$C225*_c2+$D225*_c3+'Input spectra'!$Y224))</f>
        <v>0.24873329850200934</v>
      </c>
    </row>
    <row r="226" spans="1:161" x14ac:dyDescent="0.25">
      <c r="A226">
        <v>1395</v>
      </c>
      <c r="B226">
        <f>'Input spectra'!B225</f>
        <v>0</v>
      </c>
      <c r="C226">
        <f>'Input spectra'!D225</f>
        <v>0</v>
      </c>
      <c r="D226">
        <f>'Input spectra'!F225</f>
        <v>0</v>
      </c>
      <c r="E226">
        <f>E$2*EXP(- E$1 * ($B226*_c1+$C226*_c2+$D226*_c3+'Input spectra'!$Y225))</f>
        <v>2.0653927966864227E-2</v>
      </c>
      <c r="F226">
        <f>F$2*EXP(- F$1 * ($B226*_c1+$C226*_c2+$D226*_c3+'Input spectra'!$Y225))</f>
        <v>2.0420678724438056E-2</v>
      </c>
      <c r="G226">
        <f>G$2*EXP(- G$1 * ($B226*_c1+$C226*_c2+$D226*_c3+'Input spectra'!$Y225))</f>
        <v>2.0188977054489712E-2</v>
      </c>
      <c r="H226">
        <f>H$2*EXP(- H$1 * ($B226*_c1+$C226*_c2+$D226*_c3+'Input spectra'!$Y225))</f>
        <v>1.9958814259538455E-2</v>
      </c>
      <c r="I226">
        <f>I$2*EXP(- I$1 * ($B226*_c1+$C226*_c2+$D226*_c3+'Input spectra'!$Y225))</f>
        <v>1.9730181687120714E-2</v>
      </c>
      <c r="J226">
        <f>J$2*EXP(- J$1 * ($B226*_c1+$C226*_c2+$D226*_c3+'Input spectra'!$Y225))</f>
        <v>1.9503070729568323E-2</v>
      </c>
      <c r="K226">
        <f>K$2*EXP(- K$1 * ($B226*_c1+$C226*_c2+$D226*_c3+'Input spectra'!$Y225))</f>
        <v>1.9277472823787771E-2</v>
      </c>
      <c r="L226">
        <f>L$2*EXP(- L$1 * ($B226*_c1+$C226*_c2+$D226*_c3+'Input spectra'!$Y225))</f>
        <v>1.9053379451040534E-2</v>
      </c>
      <c r="M226">
        <f>M$2*EXP(- M$1 * ($B226*_c1+$C226*_c2+$D226*_c3+'Input spectra'!$Y225))</f>
        <v>1.8830782136724449E-2</v>
      </c>
      <c r="N226">
        <f>N$2*EXP(- N$1 * ($B226*_c1+$C226*_c2+$D226*_c3+'Input spectra'!$Y225))</f>
        <v>1.8609672450156135E-2</v>
      </c>
      <c r="O226">
        <f>O$2*EXP(- O$1 * ($B226*_c1+$C226*_c2+$D226*_c3+'Input spectra'!$Y225))</f>
        <v>1.8390042004354453E-2</v>
      </c>
      <c r="P226">
        <f>P$2*EXP(- P$1 * ($B226*_c1+$C226*_c2+$D226*_c3+'Input spectra'!$Y225))</f>
        <v>1.8171882455824968E-2</v>
      </c>
      <c r="Q226">
        <f>Q$2*EXP(- Q$1 * ($B226*_c1+$C226*_c2+$D226*_c3+'Input spectra'!$Y225))</f>
        <v>1.7955185504345487E-2</v>
      </c>
      <c r="R226">
        <f>R$2*EXP(- R$1 * ($B226*_c1+$C226*_c2+$D226*_c3+'Input spectra'!$Y225))</f>
        <v>1.7739942892752596E-2</v>
      </c>
      <c r="S226">
        <f>S$2*EXP(- S$1 * ($B226*_c1+$C226*_c2+$D226*_c3+'Input spectra'!$Y225))</f>
        <v>1.7526146406729188E-2</v>
      </c>
      <c r="T226">
        <f>T$2*EXP(- T$1 * ($B226*_c1+$C226*_c2+$D226*_c3+'Input spectra'!$Y225))</f>
        <v>1.7313787874593079E-2</v>
      </c>
      <c r="U226">
        <f>U$2*EXP(- U$1 * ($B226*_c1+$C226*_c2+$D226*_c3+'Input spectra'!$Y225))</f>
        <v>1.7102859167086554E-2</v>
      </c>
      <c r="V226">
        <f>V$2*EXP(- V$1 * ($B226*_c1+$C226*_c2+$D226*_c3+'Input spectra'!$Y225))</f>
        <v>1.6893352197166953E-2</v>
      </c>
      <c r="W226">
        <f>W$2*EXP(- W$1 * ($B226*_c1+$C226*_c2+$D226*_c3+'Input spectra'!$Y225))</f>
        <v>1.668525891979827E-2</v>
      </c>
      <c r="X226">
        <f>X$2*EXP(- X$1 * ($B226*_c1+$C226*_c2+$D226*_c3+'Input spectra'!$Y225))</f>
        <v>1.6478571331743724E-2</v>
      </c>
      <c r="Y226">
        <f>Y$2*EXP(- Y$1 * ($B226*_c1+$C226*_c2+$D226*_c3+'Input spectra'!$Y225))</f>
        <v>1.6273281471359317E-2</v>
      </c>
      <c r="Z226">
        <f>Z$2*EXP(- Z$1 * ($B226*_c1+$C226*_c2+$D226*_c3+'Input spectra'!$Y225))</f>
        <v>1.6069381418388408E-2</v>
      </c>
      <c r="AA226">
        <f>AA$2*EXP(- AA$1 * ($B226*_c1+$C226*_c2+$D226*_c3+'Input spectra'!$Y225))</f>
        <v>1.5866863293757229E-2</v>
      </c>
      <c r="AB226">
        <f>AB$2*EXP(- AB$1 * ($B226*_c1+$C226*_c2+$D226*_c3+'Input spectra'!$Y225))</f>
        <v>1.5665719259371415E-2</v>
      </c>
      <c r="AC226">
        <f>AC$2*EXP(- AC$1 * ($B226*_c1+$C226*_c2+$D226*_c3+'Input spectra'!$Y225))</f>
        <v>1.5465941517913466E-2</v>
      </c>
      <c r="AD226">
        <f>AD$2*EXP(- AD$1 * ($B226*_c1+$C226*_c2+$D226*_c3+'Input spectra'!$Y225))</f>
        <v>1.5267522312641234E-2</v>
      </c>
      <c r="AE226">
        <f>AE$2*EXP(- AE$1 * ($B226*_c1+$C226*_c2+$D226*_c3+'Input spectra'!$Y225))</f>
        <v>1.5070453927187292E-2</v>
      </c>
      <c r="AF226">
        <f>AF$2*EXP(- AF$1 * ($B226*_c1+$C226*_c2+$D226*_c3+'Input spectra'!$Y225))</f>
        <v>1.4874728685359344E-2</v>
      </c>
      <c r="AG226">
        <f>AG$2*EXP(- AG$1 * ($B226*_c1+$C226*_c2+$D226*_c3+'Input spectra'!$Y225))</f>
        <v>1.4680338950941542E-2</v>
      </c>
      <c r="AH226">
        <f>AH$2*EXP(- AH$1 * ($B226*_c1+$C226*_c2+$D226*_c3+'Input spectra'!$Y225))</f>
        <v>1.4487277127496744E-2</v>
      </c>
      <c r="AI226">
        <f>AI$2*EXP(- AI$1 * ($B226*_c1+$C226*_c2+$D226*_c3+'Input spectra'!$Y225))</f>
        <v>1.4295535658169765E-2</v>
      </c>
      <c r="AJ226">
        <f>AJ$2*EXP(- AJ$1 * ($B226*_c1+$C226*_c2+$D226*_c3+'Input spectra'!$Y225))</f>
        <v>1.4105107025491521E-2</v>
      </c>
      <c r="AK226">
        <f>AK$2*EXP(- AK$1 * ($B226*_c1+$C226*_c2+$D226*_c3+'Input spectra'!$Y225))</f>
        <v>1.3915983751184137E-2</v>
      </c>
      <c r="AL226">
        <f>AL$2*EXP(- AL$1 * ($B226*_c1+$C226*_c2+$D226*_c3+'Input spectra'!$Y225))</f>
        <v>1.3728158395966963E-2</v>
      </c>
      <c r="AM226">
        <f>AM$2*EXP(- AM$1 * ($B226*_c1+$C226*_c2+$D226*_c3+'Input spectra'!$Y225))</f>
        <v>1.3541623559363551E-2</v>
      </c>
      <c r="AN226">
        <f>AN$2*EXP(- AN$1 * ($B226*_c1+$C226*_c2+$D226*_c3+'Input spectra'!$Y225))</f>
        <v>1.3356371879509532E-2</v>
      </c>
      <c r="AO226">
        <f>AO$2*EXP(- AO$1 * ($B226*_c1+$C226*_c2+$D226*_c3+'Input spectra'!$Y225))</f>
        <v>1.3172396032961399E-2</v>
      </c>
      <c r="AP226">
        <f>AP$2*EXP(- AP$1 * ($B226*_c1+$C226*_c2+$D226*_c3+'Input spectra'!$Y225))</f>
        <v>1.2989688734506248E-2</v>
      </c>
      <c r="AQ226">
        <f>AQ$2*EXP(- AQ$1 * ($B226*_c1+$C226*_c2+$D226*_c3+'Input spectra'!$Y225))</f>
        <v>1.2808242736972394E-2</v>
      </c>
      <c r="AR226">
        <f>AR$2*EXP(- AR$1 * ($B226*_c1+$C226*_c2+$D226*_c3+'Input spectra'!$Y225))</f>
        <v>1.2628050831040889E-2</v>
      </c>
      <c r="AS226">
        <f>AS$2*EXP(- AS$1 * ($B226*_c1+$C226*_c2+$D226*_c3+'Input spectra'!$Y225))</f>
        <v>1.2449105845057979E-2</v>
      </c>
      <c r="AT226">
        <f>AT$2*EXP(- AT$1 * ($B226*_c1+$C226*_c2+$D226*_c3+'Input spectra'!$Y225))</f>
        <v>1.2271400644848426E-2</v>
      </c>
      <c r="AU226">
        <f>AU$2*EXP(- AU$1 * ($B226*_c1+$C226*_c2+$D226*_c3+'Input spectra'!$Y225))</f>
        <v>1.2094928133529715E-2</v>
      </c>
      <c r="AV226">
        <f>AV$2*EXP(- AV$1 * ($B226*_c1+$C226*_c2+$D226*_c3+'Input spectra'!$Y225))</f>
        <v>1.1919681251327205E-2</v>
      </c>
      <c r="AW226">
        <f>AW$2*EXP(- AW$1 * ($B226*_c1+$C226*_c2+$D226*_c3+'Input spectra'!$Y225))</f>
        <v>1.1745652975390099E-2</v>
      </c>
      <c r="AX226">
        <f>AX$2*EXP(- AX$1 * ($B226*_c1+$C226*_c2+$D226*_c3+'Input spectra'!$Y225))</f>
        <v>1.1572836319608338E-2</v>
      </c>
      <c r="AY226">
        <f>AY$2*EXP(- AY$1 * ($B226*_c1+$C226*_c2+$D226*_c3+'Input spectra'!$Y225))</f>
        <v>1.029184677169971E-2</v>
      </c>
      <c r="AZ226">
        <f>AZ$2*EXP(- AZ$1 * ($B226*_c1+$C226*_c2+$D226*_c3+'Input spectra'!$Y225))</f>
        <v>8.79785903766667E-3</v>
      </c>
      <c r="BA226">
        <f>BA$2*EXP(- BA$1 * ($B226*_c1+$C226*_c2+$D226*_c3+'Input spectra'!$Y225))</f>
        <v>7.9231110319911251E-3</v>
      </c>
      <c r="BB226">
        <f>BB$2*EXP(- BB$1 * ($B226*_c1+$C226*_c2+$D226*_c3+'Input spectra'!$Y225))</f>
        <v>7.2608300592116167E-3</v>
      </c>
      <c r="BC226">
        <f>BC$2*EXP(- BC$1 * ($B226*_c1+$C226*_c2+$D226*_c3+'Input spectra'!$Y225))</f>
        <v>6.7198230266750664E-3</v>
      </c>
      <c r="BD226">
        <f>BD$2*EXP(- BD$1 * ($B226*_c1+$C226*_c2+$D226*_c3+'Input spectra'!$Y225))</f>
        <v>6.2605844521063207E-3</v>
      </c>
      <c r="BE226">
        <f>BE$2*EXP(- BE$1 * ($B226*_c1+$C226*_c2+$D226*_c3+'Input spectra'!$Y225))</f>
        <v>5.8614798539384991E-3</v>
      </c>
      <c r="BF226">
        <f>BF$2*EXP(- BF$1 * ($B226*_c1+$C226*_c2+$D226*_c3+'Input spectra'!$Y225))</f>
        <v>5.5090293795396752E-3</v>
      </c>
      <c r="BG226">
        <f>BG$2*EXP(- BG$1 * ($B226*_c1+$C226*_c2+$D226*_c3+'Input spectra'!$Y225))</f>
        <v>5.1941104345597467E-3</v>
      </c>
      <c r="BH226">
        <f>BH$2*EXP(- BH$1 * ($B226*_c1+$C226*_c2+$D226*_c3+'Input spectra'!$Y225))</f>
        <v>4.9101834989323479E-3</v>
      </c>
      <c r="BI226">
        <f>BI$2*EXP(- BI$1 * ($B226*_c1+$C226*_c2+$D226*_c3+'Input spectra'!$Y225))</f>
        <v>4.6523580469102141E-3</v>
      </c>
      <c r="BJ226">
        <f>BJ$2*EXP(- BJ$1 * ($B226*_c1+$C226*_c2+$D226*_c3+'Input spectra'!$Y225))</f>
        <v>4.4168564090057583E-3</v>
      </c>
      <c r="BK226">
        <f>BK$2*EXP(- BK$1 * ($B226*_c1+$C226*_c2+$D226*_c3+'Input spectra'!$Y225))</f>
        <v>4.2006851555285675E-3</v>
      </c>
      <c r="BL226">
        <f>BL$2*EXP(- BL$1 * ($B226*_c1+$C226*_c2+$D226*_c3+'Input spectra'!$Y225))</f>
        <v>4.0014229811204619E-3</v>
      </c>
      <c r="BM226">
        <f>BM$2*EXP(- BM$1 * ($B226*_c1+$C226*_c2+$D226*_c3+'Input spectra'!$Y225))</f>
        <v>3.8170779353083094E-3</v>
      </c>
      <c r="BN226">
        <f>BN$2*EXP(- BN$1 * ($B226*_c1+$C226*_c2+$D226*_c3+'Input spectra'!$Y225))</f>
        <v>3.6459879476066783E-3</v>
      </c>
      <c r="BO226">
        <f>BO$2*EXP(- BO$1 * ($B226*_c1+$C226*_c2+$D226*_c3+'Input spectra'!$Y225))</f>
        <v>3.4867494765543515E-3</v>
      </c>
      <c r="BP226">
        <f>BP$2*EXP(- BP$1 * ($B226*_c1+$C226*_c2+$D226*_c3+'Input spectra'!$Y225))</f>
        <v>3.3381650510138647E-3</v>
      </c>
      <c r="BQ226">
        <f>BQ$2*EXP(- BQ$1 * ($B226*_c1+$C226*_c2+$D226*_c3+'Input spectra'!$Y225))</f>
        <v>3.1992038722466671E-3</v>
      </c>
      <c r="BR226">
        <f>BR$2*EXP(- BR$1 * ($B226*_c1+$C226*_c2+$D226*_c3+'Input spectra'!$Y225))</f>
        <v>3.0689716728179444E-3</v>
      </c>
      <c r="BS226">
        <f>BS$2*EXP(- BS$1 * ($B226*_c1+$C226*_c2+$D226*_c3+'Input spectra'!$Y225))</f>
        <v>2.9466872806330697E-3</v>
      </c>
      <c r="BT226">
        <f>BT$2*EXP(- BT$1 * ($B226*_c1+$C226*_c2+$D226*_c3+'Input spectra'!$Y225))</f>
        <v>2.8316641338860132E-3</v>
      </c>
      <c r="BU226">
        <f>BU$2*EXP(- BU$1 * ($B226*_c1+$C226*_c2+$D226*_c3+'Input spectra'!$Y225))</f>
        <v>2.7232955144544007E-3</v>
      </c>
      <c r="BV226">
        <f>BV$2*EXP(- BV$1 * ($B226*_c1+$C226*_c2+$D226*_c3+'Input spectra'!$Y225))</f>
        <v>2.6210426169117496E-3</v>
      </c>
      <c r="BW226">
        <f>BW$2*EXP(- BW$1 * ($B226*_c1+$C226*_c2+$D226*_c3+'Input spectra'!$Y225))</f>
        <v>2.5244248096942378E-3</v>
      </c>
      <c r="BX226">
        <f>BX$2*EXP(- BX$1 * ($B226*_c1+$C226*_c2+$D226*_c3+'Input spectra'!$Y225))</f>
        <v>2.4330116120202094E-3</v>
      </c>
      <c r="BY226">
        <f>BY$2*EXP(- BY$1 * ($B226*_c1+$C226*_c2+$D226*_c3+'Input spectra'!$Y225))</f>
        <v>2.3464160288051714E-3</v>
      </c>
      <c r="BZ226">
        <f>BZ$2*EXP(- BZ$1 * ($B226*_c1+$C226*_c2+$D226*_c3+'Input spectra'!$Y225))</f>
        <v>2.2642889714183712E-3</v>
      </c>
      <c r="CA226">
        <f>CA$2*EXP(- CA$1 * ($B226*_c1+$C226*_c2+$D226*_c3+'Input spectra'!$Y225))</f>
        <v>2.1863145547892445E-3</v>
      </c>
      <c r="CB226">
        <f>CB$2*EXP(- CB$1 * ($B226*_c1+$C226*_c2+$D226*_c3+'Input spectra'!$Y225))</f>
        <v>2.112206107851641E-3</v>
      </c>
      <c r="CC226">
        <f>CC$2*EXP(- CC$1 * ($B226*_c1+$C226*_c2+$D226*_c3+'Input spectra'!$Y225))</f>
        <v>2.0417027692118733E-3</v>
      </c>
      <c r="CD226">
        <f>CD$2*EXP(- CD$1 * ($B226*_c1+$C226*_c2+$D226*_c3+'Input spectra'!$Y225))</f>
        <v>1.9745665664245367E-3</v>
      </c>
      <c r="CE226">
        <f>CE$2*EXP(- CE$1 * ($B226*_c1+$C226*_c2+$D226*_c3+'Input spectra'!$Y225))</f>
        <v>1.9105798975895298E-3</v>
      </c>
      <c r="CF226">
        <f>CF$2*EXP(- CF$1 * ($B226*_c1+$C226*_c2+$D226*_c3+'Input spectra'!$Y225))</f>
        <v>1.8495433497315355E-3</v>
      </c>
      <c r="CG226">
        <f>CG$2*EXP(- CG$1 * ($B226*_c1+$C226*_c2+$D226*_c3+'Input spectra'!$Y225))</f>
        <v>1.7912738007315448E-3</v>
      </c>
      <c r="CH226">
        <f>CH$2*EXP(- CH$1 * ($B226*_c1+$C226*_c2+$D226*_c3+'Input spectra'!$Y225))</f>
        <v>1.7356027612805993E-3</v>
      </c>
      <c r="CI226">
        <f>CI$2*EXP(- CI$1 * ($B226*_c1+$C226*_c2+$D226*_c3+'Input spectra'!$Y225))</f>
        <v>1.6823749210311222E-3</v>
      </c>
      <c r="CJ226">
        <f>CJ$2*EXP(- CJ$1 * ($B226*_c1+$C226*_c2+$D226*_c3+'Input spectra'!$Y225))</f>
        <v>1.6314468692860582E-3</v>
      </c>
      <c r="CK226">
        <f>CK$2*EXP(- CK$1 * ($B226*_c1+$C226*_c2+$D226*_c3+'Input spectra'!$Y225))</f>
        <v>1.5826859655324855E-3</v>
      </c>
      <c r="CL226">
        <f>CL$2*EXP(- CL$1 * ($B226*_c1+$C226*_c2+$D226*_c3+'Input spectra'!$Y225))</f>
        <v>1.535969339152917E-3</v>
      </c>
      <c r="CM226">
        <f>CM$2*EXP(- CM$1 * ($B226*_c1+$C226*_c2+$D226*_c3+'Input spectra'!$Y225))</f>
        <v>1.4911830009319692E-3</v>
      </c>
      <c r="CN226">
        <f>CN$2*EXP(- CN$1 * ($B226*_c1+$C226*_c2+$D226*_c3+'Input spectra'!$Y225))</f>
        <v>1.4482210516703852E-3</v>
      </c>
      <c r="CO226">
        <f>CO$2*EXP(- CO$1 * ($B226*_c1+$C226*_c2+$D226*_c3+'Input spectra'!$Y225))</f>
        <v>1.4069849754405396E-3</v>
      </c>
      <c r="CP226">
        <f>CP$2*EXP(- CP$1 * ($B226*_c1+$C226*_c2+$D226*_c3+'Input spectra'!$Y225))</f>
        <v>1.3673830068595613E-3</v>
      </c>
      <c r="CQ226">
        <f>CQ$2*EXP(- CQ$1 * ($B226*_c1+$C226*_c2+$D226*_c3+'Input spectra'!$Y225))</f>
        <v>1.3293295632904594E-3</v>
      </c>
      <c r="CR226">
        <f>CR$2*EXP(- CR$1 * ($B226*_c1+$C226*_c2+$D226*_c3+'Input spectra'!$Y225))</f>
        <v>1.2927447341654079E-3</v>
      </c>
      <c r="CS226">
        <f>CS$2*EXP(- CS$1 * ($B226*_c1+$C226*_c2+$D226*_c3+'Input spectra'!$Y225))</f>
        <v>8.3264047642581866E-4</v>
      </c>
      <c r="CT226">
        <f>CT$2*EXP(- CT$1 * ($B226*_c1+$C226*_c2+$D226*_c3+'Input spectra'!$Y225))</f>
        <v>5.4102337480675374E-4</v>
      </c>
      <c r="CU226">
        <f>CU$2*EXP(- CU$1 * ($B226*_c1+$C226*_c2+$D226*_c3+'Input spectra'!$Y225))</f>
        <v>3.7482527813852986E-4</v>
      </c>
      <c r="CV226">
        <f>CV$2*EXP(- CV$1 * ($B226*_c1+$C226*_c2+$D226*_c3+'Input spectra'!$Y225))</f>
        <v>2.6085199077038065E-4</v>
      </c>
      <c r="CW226">
        <f>CW$2*EXP(- CW$1 * ($B226*_c1+$C226*_c2+$D226*_c3+'Input spectra'!$Y225))</f>
        <v>1.781807841147352E-4</v>
      </c>
      <c r="CX226">
        <f>CX$2*EXP(- CX$1 * ($B226*_c1+$C226*_c2+$D226*_c3+'Input spectra'!$Y225))</f>
        <v>1.1717275174980735E-4</v>
      </c>
      <c r="CY226">
        <f>CY$2*EXP(- CY$1 * ($B226*_c1+$C226*_c2+$D226*_c3+'Input spectra'!$Y225))</f>
        <v>7.2390281941486708E-5</v>
      </c>
      <c r="CZ226">
        <f>CZ$2*EXP(- CZ$1 * ($B226*_c1+$C226*_c2+$D226*_c3+'Input spectra'!$Y225))</f>
        <v>4.0383116388811941E-5</v>
      </c>
      <c r="DA226">
        <f>DA$2*EXP(- DA$1 * ($B226*_c1+$C226*_c2+$D226*_c3+'Input spectra'!$Y225))</f>
        <v>1.8785001732866242E-5</v>
      </c>
      <c r="DB226">
        <f>DB$2*EXP(- DB$1 * ($B226*_c1+$C226*_c2+$D226*_c3+'Input spectra'!$Y225))</f>
        <v>5.8806040596135912E-6</v>
      </c>
      <c r="DC226">
        <f>DC$2*EXP(- DC$1 * ($B226*_c1+$C226*_c2+$D226*_c3+'Input spectra'!$Y225))</f>
        <v>3.7368855749413463E-7</v>
      </c>
      <c r="DD226">
        <f>DD$2*EXP(- DD$1 * ($B226*_c1+$C226*_c2+$D226*_c3+'Input spectra'!$Y225))</f>
        <v>0</v>
      </c>
      <c r="DE226">
        <f>DE$2*EXP(- DE$1 * ($B226*_c1+$C226*_c2+$D226*_c3+'Input spectra'!$Y225))</f>
        <v>0</v>
      </c>
      <c r="DF226">
        <f>DF$2*EXP(- DF$1 * ($B226*_c1+$C226*_c2+$D226*_c3+'Input spectra'!$Y225))</f>
        <v>0</v>
      </c>
      <c r="DG226">
        <f>DG$2*EXP(- DG$1 * ($B226*_c1+$C226*_c2+$D226*_c3+'Input spectra'!$Y225))</f>
        <v>0</v>
      </c>
      <c r="DH226">
        <f>DH$2*EXP(- DH$1 * ($B226*_c1+$C226*_c2+$D226*_c3+'Input spectra'!$Y225))</f>
        <v>0</v>
      </c>
      <c r="DI226">
        <f>DI$2*EXP(- DI$1 * ($B226*_c1+$C226*_c2+$D226*_c3+'Input spectra'!$Y225))</f>
        <v>0</v>
      </c>
      <c r="DJ226">
        <f>DJ$2*EXP(- DJ$1 * ($B226*_c1+$C226*_c2+$D226*_c3+'Input spectra'!$Y225))</f>
        <v>0</v>
      </c>
      <c r="DK226">
        <f>DK$2*EXP(- DK$1 * ($B226*_c1+$C226*_c2+$D226*_c3+'Input spectra'!$Y225))</f>
        <v>0</v>
      </c>
      <c r="DL226">
        <f>DL$2*EXP(- DL$1 * ($B226*_c1+$C226*_c2+$D226*_c3+'Input spectra'!$Y225))</f>
        <v>0</v>
      </c>
      <c r="DM226">
        <f>DM$2*EXP(- DM$1 * ($B226*_c1+$C226*_c2+$D226*_c3+'Input spectra'!$Y225))</f>
        <v>0</v>
      </c>
      <c r="DN226">
        <f>DN$2*EXP(- DN$1 * ($B226*_c1+$C226*_c2+$D226*_c3+'Input spectra'!$Y225))</f>
        <v>0</v>
      </c>
      <c r="DO226">
        <f>DO$2*EXP(- DO$1 * ($B226*_c1+$C226*_c2+$D226*_c3+'Input spectra'!$Y225))</f>
        <v>0</v>
      </c>
      <c r="DP226">
        <f>DP$2*EXP(- DP$1 * ($B226*_c1+$C226*_c2+$D226*_c3+'Input spectra'!$Y225))</f>
        <v>0</v>
      </c>
      <c r="DQ226">
        <f>DQ$2*EXP(- DQ$1 * ($B226*_c1+$C226*_c2+$D226*_c3+'Input spectra'!$Y225))</f>
        <v>0</v>
      </c>
      <c r="DR226">
        <f>DR$2*EXP(- DR$1 * ($B226*_c1+$C226*_c2+$D226*_c3+'Input spectra'!$Y225))</f>
        <v>0</v>
      </c>
      <c r="DS226">
        <f>DS$2*EXP(- DS$1 * ($B226*_c1+$C226*_c2+$D226*_c3+'Input spectra'!$Y225))</f>
        <v>0</v>
      </c>
      <c r="DT226">
        <f>DT$2*EXP(- DT$1 * ($B226*_c1+$C226*_c2+$D226*_c3+'Input spectra'!$Y225))</f>
        <v>0</v>
      </c>
      <c r="DU226">
        <f>DU$2*EXP(- DU$1 * ($B226*_c1+$C226*_c2+$D226*_c3+'Input spectra'!$Y225))</f>
        <v>0</v>
      </c>
      <c r="DV226">
        <f>DV$2*EXP(- DV$1 * ($B226*_c1+$C226*_c2+$D226*_c3+'Input spectra'!$Y225))</f>
        <v>0</v>
      </c>
      <c r="DW226">
        <f>DW$2*EXP(- DW$1 * ($B226*_c1+$C226*_c2+$D226*_c3+'Input spectra'!$Y225))</f>
        <v>0</v>
      </c>
      <c r="DX226">
        <f>DX$2*EXP(- DX$1 * ($B226*_c1+$C226*_c2+$D226*_c3+'Input spectra'!$Y225))</f>
        <v>0</v>
      </c>
      <c r="DY226">
        <f>DY$2*EXP(- DY$1 * ($B226*_c1+$C226*_c2+$D226*_c3+'Input spectra'!$Y225))</f>
        <v>0</v>
      </c>
      <c r="DZ226">
        <f>DZ$2*EXP(- DZ$1 * ($B226*_c1+$C226*_c2+$D226*_c3+'Input spectra'!$Y225))</f>
        <v>0</v>
      </c>
      <c r="EA226">
        <f>EA$2*EXP(- EA$1 * ($B226*_c1+$C226*_c2+$D226*_c3+'Input spectra'!$Y225))</f>
        <v>0</v>
      </c>
      <c r="EB226">
        <f>EB$2*EXP(- EB$1 * ($B226*_c1+$C226*_c2+$D226*_c3+'Input spectra'!$Y225))</f>
        <v>0</v>
      </c>
      <c r="EC226">
        <f>EC$2*EXP(- EC$1 * ($B226*_c1+$C226*_c2+$D226*_c3+'Input spectra'!$Y225))</f>
        <v>0</v>
      </c>
      <c r="ED226">
        <f>ED$2*EXP(- ED$1 * ($B226*_c1+$C226*_c2+$D226*_c3+'Input spectra'!$Y225))</f>
        <v>0</v>
      </c>
      <c r="EE226">
        <f>EE$2*EXP(- EE$1 * ($B226*_c1+$C226*_c2+$D226*_c3+'Input spectra'!$Y225))</f>
        <v>0</v>
      </c>
      <c r="EF226">
        <f>EF$2*EXP(- EF$1 * ($B226*_c1+$C226*_c2+$D226*_c3+'Input spectra'!$Y225))</f>
        <v>0</v>
      </c>
      <c r="EG226">
        <f>EG$2*EXP(- EG$1 * ($B226*_c1+$C226*_c2+$D226*_c3+'Input spectra'!$Y225))</f>
        <v>0</v>
      </c>
      <c r="EH226">
        <f>EH$2*EXP(- EH$1 * ($B226*_c1+$C226*_c2+$D226*_c3+'Input spectra'!$Y225))</f>
        <v>0</v>
      </c>
      <c r="EI226">
        <f>EI$2*EXP(- EI$1 * ($B226*_c1+$C226*_c2+$D226*_c3+'Input spectra'!$Y225))</f>
        <v>0</v>
      </c>
      <c r="EJ226">
        <f>EJ$2*EXP(- EJ$1 * ($B226*_c1+$C226*_c2+$D226*_c3+'Input spectra'!$Y225))</f>
        <v>0</v>
      </c>
      <c r="EK226">
        <f>EK$2*EXP(- EK$1 * ($B226*_c1+$C226*_c2+$D226*_c3+'Input spectra'!$Y225))</f>
        <v>0</v>
      </c>
      <c r="EL226">
        <f>EL$2*EXP(- EL$1 * ($B226*_c1+$C226*_c2+$D226*_c3+'Input spectra'!$Y225))</f>
        <v>0</v>
      </c>
      <c r="EM226">
        <f>EM$2*EXP(- EM$1 * ($B226*_c1+$C226*_c2+$D226*_c3+'Input spectra'!$Y225))</f>
        <v>0</v>
      </c>
      <c r="EN226">
        <f>EN$2*EXP(- EN$1 * ($B226*_c1+$C226*_c2+$D226*_c3+'Input spectra'!$Y225))</f>
        <v>0</v>
      </c>
      <c r="EO226">
        <f>EO$2*EXP(- EO$1 * ($B226*_c1+$C226*_c2+$D226*_c3+'Input spectra'!$Y225))</f>
        <v>0</v>
      </c>
      <c r="EP226">
        <f>EP$2*EXP(- EP$1 * ($B226*_c1+$C226*_c2+$D226*_c3+'Input spectra'!$Y225))</f>
        <v>0</v>
      </c>
      <c r="EQ226">
        <f>EQ$2*EXP(- EQ$1 * ($B226*_c1+$C226*_c2+$D226*_c3+'Input spectra'!$Y225))</f>
        <v>0</v>
      </c>
      <c r="ER226">
        <f>ER$2*EXP(- ER$1 * ($B226*_c1+$C226*_c2+$D226*_c3+'Input spectra'!$Y225))</f>
        <v>0</v>
      </c>
      <c r="ES226">
        <f>ES$2*EXP(- ES$1 * ($B226*_c1+$C226*_c2+$D226*_c3+'Input spectra'!$Y225))</f>
        <v>0</v>
      </c>
      <c r="ET226">
        <f>ET$2*EXP(- ET$1 * ($B226*_c1+$C226*_c2+$D226*_c3+'Input spectra'!$Y225))</f>
        <v>0</v>
      </c>
      <c r="EU226">
        <f>EU$2*EXP(- EU$1 * ($B226*_c1+$C226*_c2+$D226*_c3+'Input spectra'!$Y225))</f>
        <v>0</v>
      </c>
      <c r="EV226">
        <f>EV$2*EXP(- EV$1 * ($B226*_c1+$C226*_c2+$D226*_c3+'Input spectra'!$Y225))</f>
        <v>0</v>
      </c>
      <c r="EW226">
        <f>EW$2*EXP(- EW$1 * ($B226*_c1+$C226*_c2+$D226*_c3+'Input spectra'!$Y225))</f>
        <v>0</v>
      </c>
      <c r="EX226">
        <f>EX$2*EXP(- EX$1 * ($B226*_c1+$C226*_c2+$D226*_c3+'Input spectra'!$Y225))</f>
        <v>0</v>
      </c>
      <c r="EY226">
        <f>EY$2*EXP(- EY$1 * ($B226*_c1+$C226*_c2+$D226*_c3+'Input spectra'!$Y225))</f>
        <v>0</v>
      </c>
      <c r="FA226">
        <f t="shared" si="3"/>
        <v>0.89086004542338293</v>
      </c>
      <c r="FD226">
        <f>(1-EXP(-($B226*_c1+$C226*_c2+$D226*_c3+'Input spectra'!$Y225)*_t))/2</f>
        <v>1.0018916017705382E-2</v>
      </c>
      <c r="FE226">
        <f>LN(1-FD226)/(-($B226*_c1+$C226*_c2+$D226*_c3+'Input spectra'!$Y225))</f>
        <v>0.24873493958469978</v>
      </c>
    </row>
    <row r="227" spans="1:161" x14ac:dyDescent="0.25">
      <c r="A227">
        <v>1400</v>
      </c>
      <c r="B227">
        <f>'Input spectra'!B226</f>
        <v>0</v>
      </c>
      <c r="C227">
        <f>'Input spectra'!D226</f>
        <v>0</v>
      </c>
      <c r="D227">
        <f>'Input spectra'!F226</f>
        <v>0</v>
      </c>
      <c r="E227">
        <f>E$2*EXP(- E$1 * ($B227*_c1+$C227*_c2+$D227*_c3+'Input spectra'!$Y226))</f>
        <v>2.0653927966864227E-2</v>
      </c>
      <c r="F227">
        <f>F$2*EXP(- F$1 * ($B227*_c1+$C227*_c2+$D227*_c3+'Input spectra'!$Y226))</f>
        <v>2.0420785968690697E-2</v>
      </c>
      <c r="G227">
        <f>G$2*EXP(- G$1 * ($B227*_c1+$C227*_c2+$D227*_c3+'Input spectra'!$Y226))</f>
        <v>2.0189189109874391E-2</v>
      </c>
      <c r="H227">
        <f>H$2*EXP(- H$1 * ($B227*_c1+$C227*_c2+$D227*_c3+'Input spectra'!$Y226))</f>
        <v>1.9959128717160889E-2</v>
      </c>
      <c r="I227">
        <f>I$2*EXP(- I$1 * ($B227*_c1+$C227*_c2+$D227*_c3+'Input spectra'!$Y226))</f>
        <v>1.9730596162131415E-2</v>
      </c>
      <c r="J227">
        <f>J$2*EXP(- J$1 * ($B227*_c1+$C227*_c2+$D227*_c3+'Input spectra'!$Y226))</f>
        <v>1.950358286098226E-2</v>
      </c>
      <c r="K227">
        <f>K$2*EXP(- K$1 * ($B227*_c1+$C227*_c2+$D227*_c3+'Input spectra'!$Y226))</f>
        <v>1.9278080274305213E-2</v>
      </c>
      <c r="L227">
        <f>L$2*EXP(- L$1 * ($B227*_c1+$C227*_c2+$D227*_c3+'Input spectra'!$Y226))</f>
        <v>1.905407990686904E-2</v>
      </c>
      <c r="M227">
        <f>M$2*EXP(- M$1 * ($B227*_c1+$C227*_c2+$D227*_c3+'Input spectra'!$Y226))</f>
        <v>1.8831573307402004E-2</v>
      </c>
      <c r="N227">
        <f>N$2*EXP(- N$1 * ($B227*_c1+$C227*_c2+$D227*_c3+'Input spectra'!$Y226))</f>
        <v>1.8610552068375457E-2</v>
      </c>
      <c r="O227">
        <f>O$2*EXP(- O$1 * ($B227*_c1+$C227*_c2+$D227*_c3+'Input spectra'!$Y226))</f>
        <v>1.8391007825788411E-2</v>
      </c>
      <c r="P227">
        <f>P$2*EXP(- P$1 * ($B227*_c1+$C227*_c2+$D227*_c3+'Input spectra'!$Y226))</f>
        <v>1.8172932258953143E-2</v>
      </c>
      <c r="Q227">
        <f>Q$2*EXP(- Q$1 * ($B227*_c1+$C227*_c2+$D227*_c3+'Input spectra'!$Y226))</f>
        <v>1.7956317090281879E-2</v>
      </c>
      <c r="R227">
        <f>R$2*EXP(- R$1 * ($B227*_c1+$C227*_c2+$D227*_c3+'Input spectra'!$Y226))</f>
        <v>1.7741154085074415E-2</v>
      </c>
      <c r="S227">
        <f>S$2*EXP(- S$1 * ($B227*_c1+$C227*_c2+$D227*_c3+'Input spectra'!$Y226))</f>
        <v>1.7527435051306797E-2</v>
      </c>
      <c r="T227">
        <f>T$2*EXP(- T$1 * ($B227*_c1+$C227*_c2+$D227*_c3+'Input spectra'!$Y226))</f>
        <v>1.7315151839420992E-2</v>
      </c>
      <c r="U227">
        <f>U$2*EXP(- U$1 * ($B227*_c1+$C227*_c2+$D227*_c3+'Input spectra'!$Y226))</f>
        <v>1.7104296342115594E-2</v>
      </c>
      <c r="V227">
        <f>V$2*EXP(- V$1 * ($B227*_c1+$C227*_c2+$D227*_c3+'Input spectra'!$Y226))</f>
        <v>1.6894860494137461E-2</v>
      </c>
      <c r="W227">
        <f>W$2*EXP(- W$1 * ($B227*_c1+$C227*_c2+$D227*_c3+'Input spectra'!$Y226))</f>
        <v>1.6686836272074408E-2</v>
      </c>
      <c r="X227">
        <f>X$2*EXP(- X$1 * ($B227*_c1+$C227*_c2+$D227*_c3+'Input spectra'!$Y226))</f>
        <v>1.6480215694148873E-2</v>
      </c>
      <c r="Y227">
        <f>Y$2*EXP(- Y$1 * ($B227*_c1+$C227*_c2+$D227*_c3+'Input spectra'!$Y226))</f>
        <v>1.6274990820012537E-2</v>
      </c>
      <c r="Z227">
        <f>Z$2*EXP(- Z$1 * ($B227*_c1+$C227*_c2+$D227*_c3+'Input spectra'!$Y226))</f>
        <v>1.6071153750541956E-2</v>
      </c>
      <c r="AA227">
        <f>AA$2*EXP(- AA$1 * ($B227*_c1+$C227*_c2+$D227*_c3+'Input spectra'!$Y226))</f>
        <v>1.5868696627635171E-2</v>
      </c>
      <c r="AB227">
        <f>AB$2*EXP(- AB$1 * ($B227*_c1+$C227*_c2+$D227*_c3+'Input spectra'!$Y226))</f>
        <v>1.5667611634009253E-2</v>
      </c>
      <c r="AC227">
        <f>AC$2*EXP(- AC$1 * ($B227*_c1+$C227*_c2+$D227*_c3+'Input spectra'!$Y226))</f>
        <v>1.5467890992998843E-2</v>
      </c>
      <c r="AD227">
        <f>AD$2*EXP(- AD$1 * ($B227*_c1+$C227*_c2+$D227*_c3+'Input spectra'!$Y226))</f>
        <v>1.5269526968355655E-2</v>
      </c>
      <c r="AE227">
        <f>AE$2*EXP(- AE$1 * ($B227*_c1+$C227*_c2+$D227*_c3+'Input spectra'!$Y226))</f>
        <v>1.5072511864048914E-2</v>
      </c>
      <c r="AF227">
        <f>AF$2*EXP(- AF$1 * ($B227*_c1+$C227*_c2+$D227*_c3+'Input spectra'!$Y226))</f>
        <v>1.4876838024066771E-2</v>
      </c>
      <c r="AG227">
        <f>AG$2*EXP(- AG$1 * ($B227*_c1+$C227*_c2+$D227*_c3+'Input spectra'!$Y226))</f>
        <v>1.4682497832218646E-2</v>
      </c>
      <c r="AH227">
        <f>AH$2*EXP(- AH$1 * ($B227*_c1+$C227*_c2+$D227*_c3+'Input spectra'!$Y226))</f>
        <v>1.4489483711938514E-2</v>
      </c>
      <c r="AI227">
        <f>AI$2*EXP(- AI$1 * ($B227*_c1+$C227*_c2+$D227*_c3+'Input spectra'!$Y226))</f>
        <v>1.4297788126089164E-2</v>
      </c>
      <c r="AJ227">
        <f>AJ$2*EXP(- AJ$1 * ($B227*_c1+$C227*_c2+$D227*_c3+'Input spectra'!$Y226))</f>
        <v>1.4107403576767341E-2</v>
      </c>
      <c r="AK227">
        <f>AK$2*EXP(- AK$1 * ($B227*_c1+$C227*_c2+$D227*_c3+'Input spectra'!$Y226))</f>
        <v>1.391832260510986E-2</v>
      </c>
      <c r="AL227">
        <f>AL$2*EXP(- AL$1 * ($B227*_c1+$C227*_c2+$D227*_c3+'Input spectra'!$Y226))</f>
        <v>1.373053779110062E-2</v>
      </c>
      <c r="AM227">
        <f>AM$2*EXP(- AM$1 * ($B227*_c1+$C227*_c2+$D227*_c3+'Input spectra'!$Y226))</f>
        <v>1.3544041753378557E-2</v>
      </c>
      <c r="AN227">
        <f>AN$2*EXP(- AN$1 * ($B227*_c1+$C227*_c2+$D227*_c3+'Input spectra'!$Y226))</f>
        <v>1.335882714904651E-2</v>
      </c>
      <c r="AO227">
        <f>AO$2*EXP(- AO$1 * ($B227*_c1+$C227*_c2+$D227*_c3+'Input spectra'!$Y226))</f>
        <v>1.3174886673480985E-2</v>
      </c>
      <c r="AP227">
        <f>AP$2*EXP(- AP$1 * ($B227*_c1+$C227*_c2+$D227*_c3+'Input spectra'!$Y226))</f>
        <v>1.2992213060142853E-2</v>
      </c>
      <c r="AQ227">
        <f>AQ$2*EXP(- AQ$1 * ($B227*_c1+$C227*_c2+$D227*_c3+'Input spectra'!$Y226))</f>
        <v>1.2810799080388943E-2</v>
      </c>
      <c r="AR227">
        <f>AR$2*EXP(- AR$1 * ($B227*_c1+$C227*_c2+$D227*_c3+'Input spectra'!$Y226))</f>
        <v>1.263063754328451E-2</v>
      </c>
      <c r="AS227">
        <f>AS$2*EXP(- AS$1 * ($B227*_c1+$C227*_c2+$D227*_c3+'Input spectra'!$Y226))</f>
        <v>1.2451721295416645E-2</v>
      </c>
      <c r="AT227">
        <f>AT$2*EXP(- AT$1 * ($B227*_c1+$C227*_c2+$D227*_c3+'Input spectra'!$Y226))</f>
        <v>1.2274043220708551E-2</v>
      </c>
      <c r="AU227">
        <f>AU$2*EXP(- AU$1 * ($B227*_c1+$C227*_c2+$D227*_c3+'Input spectra'!$Y226))</f>
        <v>1.2097596240234687E-2</v>
      </c>
      <c r="AV227">
        <f>AV$2*EXP(- AV$1 * ($B227*_c1+$C227*_c2+$D227*_c3+'Input spectra'!$Y226))</f>
        <v>1.1922373312036855E-2</v>
      </c>
      <c r="AW227">
        <f>AW$2*EXP(- AW$1 * ($B227*_c1+$C227*_c2+$D227*_c3+'Input spectra'!$Y226))</f>
        <v>1.1748367430941094E-2</v>
      </c>
      <c r="AX227">
        <f>AX$2*EXP(- AX$1 * ($B227*_c1+$C227*_c2+$D227*_c3+'Input spectra'!$Y226))</f>
        <v>1.1575571628375513E-2</v>
      </c>
      <c r="AY227">
        <f>AY$2*EXP(- AY$1 * ($B227*_c1+$C227*_c2+$D227*_c3+'Input spectra'!$Y226))</f>
        <v>1.0294333373918161E-2</v>
      </c>
      <c r="AZ227">
        <f>AZ$2*EXP(- AZ$1 * ($B227*_c1+$C227*_c2+$D227*_c3+'Input spectra'!$Y226))</f>
        <v>8.8000308943874221E-3</v>
      </c>
      <c r="BA227">
        <f>BA$2*EXP(- BA$1 * ($B227*_c1+$C227*_c2+$D227*_c3+'Input spectra'!$Y226))</f>
        <v>7.9251085671573542E-3</v>
      </c>
      <c r="BB227">
        <f>BB$2*EXP(- BB$1 * ($B227*_c1+$C227*_c2+$D227*_c3+'Input spectra'!$Y226))</f>
        <v>7.2626987650692854E-3</v>
      </c>
      <c r="BC227">
        <f>BC$2*EXP(- BC$1 * ($B227*_c1+$C227*_c2+$D227*_c3+'Input spectra'!$Y226))</f>
        <v>6.7215877944919221E-3</v>
      </c>
      <c r="BD227">
        <f>BD$2*EXP(- BD$1 * ($B227*_c1+$C227*_c2+$D227*_c3+'Input spectra'!$Y226))</f>
        <v>6.2622615017940246E-3</v>
      </c>
      <c r="BE227">
        <f>BE$2*EXP(- BE$1 * ($B227*_c1+$C227*_c2+$D227*_c3+'Input spectra'!$Y226))</f>
        <v>5.8630807850200565E-3</v>
      </c>
      <c r="BF227">
        <f>BF$2*EXP(- BF$1 * ($B227*_c1+$C227*_c2+$D227*_c3+'Input spectra'!$Y226))</f>
        <v>5.5105629866542922E-3</v>
      </c>
      <c r="BG227">
        <f>BG$2*EXP(- BG$1 * ($B227*_c1+$C227*_c2+$D227*_c3+'Input spectra'!$Y226))</f>
        <v>5.1955836600887434E-3</v>
      </c>
      <c r="BH227">
        <f>BH$2*EXP(- BH$1 * ($B227*_c1+$C227*_c2+$D227*_c3+'Input spectra'!$Y226))</f>
        <v>4.9116019875310732E-3</v>
      </c>
      <c r="BI227">
        <f>BI$2*EXP(- BI$1 * ($B227*_c1+$C227*_c2+$D227*_c3+'Input spectra'!$Y226))</f>
        <v>4.6537264931346984E-3</v>
      </c>
      <c r="BJ227">
        <f>BJ$2*EXP(- BJ$1 * ($B227*_c1+$C227*_c2+$D227*_c3+'Input spectra'!$Y226))</f>
        <v>4.4181787877344879E-3</v>
      </c>
      <c r="BK227">
        <f>BK$2*EXP(- BK$1 * ($B227*_c1+$C227*_c2+$D227*_c3+'Input spectra'!$Y226))</f>
        <v>4.2019648815018453E-3</v>
      </c>
      <c r="BL227">
        <f>BL$2*EXP(- BL$1 * ($B227*_c1+$C227*_c2+$D227*_c3+'Input spectra'!$Y226))</f>
        <v>4.0026630233435077E-3</v>
      </c>
      <c r="BM227">
        <f>BM$2*EXP(- BM$1 * ($B227*_c1+$C227*_c2+$D227*_c3+'Input spectra'!$Y226))</f>
        <v>3.81828090148713E-3</v>
      </c>
      <c r="BN227">
        <f>BN$2*EXP(- BN$1 * ($B227*_c1+$C227*_c2+$D227*_c3+'Input spectra'!$Y226))</f>
        <v>3.6471561479886785E-3</v>
      </c>
      <c r="BO227">
        <f>BO$2*EXP(- BO$1 * ($B227*_c1+$C227*_c2+$D227*_c3+'Input spectra'!$Y226))</f>
        <v>3.4878849731972161E-3</v>
      </c>
      <c r="BP227">
        <f>BP$2*EXP(- BP$1 * ($B227*_c1+$C227*_c2+$D227*_c3+'Input spectra'!$Y226))</f>
        <v>3.3392696964855157E-3</v>
      </c>
      <c r="BQ227">
        <f>BQ$2*EXP(- BQ$1 * ($B227*_c1+$C227*_c2+$D227*_c3+'Input spectra'!$Y226))</f>
        <v>3.200279340493474E-3</v>
      </c>
      <c r="BR227">
        <f>BR$2*EXP(- BR$1 * ($B227*_c1+$C227*_c2+$D227*_c3+'Input spectra'!$Y226))</f>
        <v>3.0700194841198811E-3</v>
      </c>
      <c r="BS227">
        <f>BS$2*EXP(- BS$1 * ($B227*_c1+$C227*_c2+$D227*_c3+'Input spectra'!$Y226))</f>
        <v>2.9477088220202967E-3</v>
      </c>
      <c r="BT227">
        <f>BT$2*EXP(- BT$1 * ($B227*_c1+$C227*_c2+$D227*_c3+'Input spectra'!$Y226))</f>
        <v>2.8326606760205766E-3</v>
      </c>
      <c r="BU227">
        <f>BU$2*EXP(- BU$1 * ($B227*_c1+$C227*_c2+$D227*_c3+'Input spectra'!$Y226))</f>
        <v>2.7242682257225758E-3</v>
      </c>
      <c r="BV227">
        <f>BV$2*EXP(- BV$1 * ($B227*_c1+$C227*_c2+$D227*_c3+'Input spectra'!$Y226))</f>
        <v>2.6219925752893262E-3</v>
      </c>
      <c r="BW227">
        <f>BW$2*EXP(- BW$1 * ($B227*_c1+$C227*_c2+$D227*_c3+'Input spectra'!$Y226))</f>
        <v>2.5253530128147264E-3</v>
      </c>
      <c r="BX227">
        <f>BX$2*EXP(- BX$1 * ($B227*_c1+$C227*_c2+$D227*_c3+'Input spectra'!$Y226))</f>
        <v>2.4339189857788845E-3</v>
      </c>
      <c r="BY227">
        <f>BY$2*EXP(- BY$1 * ($B227*_c1+$C227*_c2+$D227*_c3+'Input spectra'!$Y226))</f>
        <v>2.3473034347596539E-3</v>
      </c>
      <c r="BZ227">
        <f>BZ$2*EXP(- BZ$1 * ($B227*_c1+$C227*_c2+$D227*_c3+'Input spectra'!$Y226))</f>
        <v>2.2651572131920485E-3</v>
      </c>
      <c r="CA227">
        <f>CA$2*EXP(- CA$1 * ($B227*_c1+$C227*_c2+$D227*_c3+'Input spectra'!$Y226))</f>
        <v>2.1871643836423042E-3</v>
      </c>
      <c r="CB227">
        <f>CB$2*EXP(- CB$1 * ($B227*_c1+$C227*_c2+$D227*_c3+'Input spectra'!$Y226))</f>
        <v>2.1130382275525174E-3</v>
      </c>
      <c r="CC227">
        <f>CC$2*EXP(- CC$1 * ($B227*_c1+$C227*_c2+$D227*_c3+'Input spectra'!$Y226))</f>
        <v>2.0425178403169816E-3</v>
      </c>
      <c r="CD227">
        <f>CD$2*EXP(- CD$1 * ($B227*_c1+$C227*_c2+$D227*_c3+'Input spectra'!$Y226))</f>
        <v>1.975365210054598E-3</v>
      </c>
      <c r="CE227">
        <f>CE$2*EXP(- CE$1 * ($B227*_c1+$C227*_c2+$D227*_c3+'Input spectra'!$Y226))</f>
        <v>1.9113626987752629E-3</v>
      </c>
      <c r="CF227">
        <f>CF$2*EXP(- CF$1 * ($B227*_c1+$C227*_c2+$D227*_c3+'Input spectra'!$Y226))</f>
        <v>1.8503108603890948E-3</v>
      </c>
      <c r="CG227">
        <f>CG$2*EXP(- CG$1 * ($B227*_c1+$C227*_c2+$D227*_c3+'Input spectra'!$Y226))</f>
        <v>1.7920265423180925E-3</v>
      </c>
      <c r="CH227">
        <f>CH$2*EXP(- CH$1 * ($B227*_c1+$C227*_c2+$D227*_c3+'Input spectra'!$Y226))</f>
        <v>1.7363412271723172E-3</v>
      </c>
      <c r="CI227">
        <f>CI$2*EXP(- CI$1 * ($B227*_c1+$C227*_c2+$D227*_c3+'Input spectra'!$Y226))</f>
        <v>1.6830995786593463E-3</v>
      </c>
      <c r="CJ227">
        <f>CJ$2*EXP(- CJ$1 * ($B227*_c1+$C227*_c2+$D227*_c3+'Input spectra'!$Y226))</f>
        <v>1.6321581620618187E-3</v>
      </c>
      <c r="CK227">
        <f>CK$2*EXP(- CK$1 * ($B227*_c1+$C227*_c2+$D227*_c3+'Input spectra'!$Y226))</f>
        <v>1.5833843145852372E-3</v>
      </c>
      <c r="CL227">
        <f>CL$2*EXP(- CL$1 * ($B227*_c1+$C227*_c2+$D227*_c3+'Input spectra'!$Y226))</f>
        <v>1.5366551449055425E-3</v>
      </c>
      <c r="CM227">
        <f>CM$2*EXP(- CM$1 * ($B227*_c1+$C227*_c2+$D227*_c3+'Input spectra'!$Y226))</f>
        <v>1.4918566445310264E-3</v>
      </c>
      <c r="CN227">
        <f>CN$2*EXP(- CN$1 * ($B227*_c1+$C227*_c2+$D227*_c3+'Input spectra'!$Y226))</f>
        <v>1.4488828962879734E-3</v>
      </c>
      <c r="CO227">
        <f>CO$2*EXP(- CO$1 * ($B227*_c1+$C227*_c2+$D227*_c3+'Input spectra'!$Y226))</f>
        <v>1.4076353674619653E-3</v>
      </c>
      <c r="CP227">
        <f>CP$2*EXP(- CP$1 * ($B227*_c1+$C227*_c2+$D227*_c3+'Input spectra'!$Y226))</f>
        <v>1.3680222769691325E-3</v>
      </c>
      <c r="CQ227">
        <f>CQ$2*EXP(- CQ$1 * ($B227*_c1+$C227*_c2+$D227*_c3+'Input spectra'!$Y226))</f>
        <v>1.3299580274661574E-3</v>
      </c>
      <c r="CR227">
        <f>CR$2*EXP(- CR$1 * ($B227*_c1+$C227*_c2+$D227*_c3+'Input spectra'!$Y226))</f>
        <v>1.293362694591849E-3</v>
      </c>
      <c r="CS227">
        <f>CS$2*EXP(- CS$1 * ($B227*_c1+$C227*_c2+$D227*_c3+'Input spectra'!$Y226))</f>
        <v>8.3304287180166882E-4</v>
      </c>
      <c r="CT227">
        <f>CT$2*EXP(- CT$1 * ($B227*_c1+$C227*_c2+$D227*_c3+'Input spectra'!$Y226))</f>
        <v>5.4128768125162293E-4</v>
      </c>
      <c r="CU227">
        <f>CU$2*EXP(- CU$1 * ($B227*_c1+$C227*_c2+$D227*_c3+'Input spectra'!$Y226))</f>
        <v>3.7501036118589641E-4</v>
      </c>
      <c r="CV227">
        <f>CV$2*EXP(- CV$1 * ($B227*_c1+$C227*_c2+$D227*_c3+'Input spectra'!$Y226))</f>
        <v>2.6098216613933215E-4</v>
      </c>
      <c r="CW227">
        <f>CW$2*EXP(- CW$1 * ($B227*_c1+$C227*_c2+$D227*_c3+'Input spectra'!$Y226))</f>
        <v>1.7827063953830918E-4</v>
      </c>
      <c r="CX227">
        <f>CX$2*EXP(- CX$1 * ($B227*_c1+$C227*_c2+$D227*_c3+'Input spectra'!$Y226))</f>
        <v>1.1723245688704674E-4</v>
      </c>
      <c r="CY227">
        <f>CY$2*EXP(- CY$1 * ($B227*_c1+$C227*_c2+$D227*_c3+'Input spectra'!$Y226))</f>
        <v>7.242754863157019E-5</v>
      </c>
      <c r="CZ227">
        <f>CZ$2*EXP(- CZ$1 * ($B227*_c1+$C227*_c2+$D227*_c3+'Input spectra'!$Y226))</f>
        <v>4.0404117904723096E-5</v>
      </c>
      <c r="DA227">
        <f>DA$2*EXP(- DA$1 * ($B227*_c1+$C227*_c2+$D227*_c3+'Input spectra'!$Y226))</f>
        <v>1.8794869706908189E-5</v>
      </c>
      <c r="DB227">
        <f>DB$2*EXP(- DB$1 * ($B227*_c1+$C227*_c2+$D227*_c3+'Input spectra'!$Y226))</f>
        <v>5.8837241071622953E-6</v>
      </c>
      <c r="DC227">
        <f>DC$2*EXP(- DC$1 * ($B227*_c1+$C227*_c2+$D227*_c3+'Input spectra'!$Y226))</f>
        <v>3.7388878743147839E-7</v>
      </c>
      <c r="DD227">
        <f>DD$2*EXP(- DD$1 * ($B227*_c1+$C227*_c2+$D227*_c3+'Input spectra'!$Y226))</f>
        <v>0</v>
      </c>
      <c r="DE227">
        <f>DE$2*EXP(- DE$1 * ($B227*_c1+$C227*_c2+$D227*_c3+'Input spectra'!$Y226))</f>
        <v>0</v>
      </c>
      <c r="DF227">
        <f>DF$2*EXP(- DF$1 * ($B227*_c1+$C227*_c2+$D227*_c3+'Input spectra'!$Y226))</f>
        <v>0</v>
      </c>
      <c r="DG227">
        <f>DG$2*EXP(- DG$1 * ($B227*_c1+$C227*_c2+$D227*_c3+'Input spectra'!$Y226))</f>
        <v>0</v>
      </c>
      <c r="DH227">
        <f>DH$2*EXP(- DH$1 * ($B227*_c1+$C227*_c2+$D227*_c3+'Input spectra'!$Y226))</f>
        <v>0</v>
      </c>
      <c r="DI227">
        <f>DI$2*EXP(- DI$1 * ($B227*_c1+$C227*_c2+$D227*_c3+'Input spectra'!$Y226))</f>
        <v>0</v>
      </c>
      <c r="DJ227">
        <f>DJ$2*EXP(- DJ$1 * ($B227*_c1+$C227*_c2+$D227*_c3+'Input spectra'!$Y226))</f>
        <v>0</v>
      </c>
      <c r="DK227">
        <f>DK$2*EXP(- DK$1 * ($B227*_c1+$C227*_c2+$D227*_c3+'Input spectra'!$Y226))</f>
        <v>0</v>
      </c>
      <c r="DL227">
        <f>DL$2*EXP(- DL$1 * ($B227*_c1+$C227*_c2+$D227*_c3+'Input spectra'!$Y226))</f>
        <v>0</v>
      </c>
      <c r="DM227">
        <f>DM$2*EXP(- DM$1 * ($B227*_c1+$C227*_c2+$D227*_c3+'Input spectra'!$Y226))</f>
        <v>0</v>
      </c>
      <c r="DN227">
        <f>DN$2*EXP(- DN$1 * ($B227*_c1+$C227*_c2+$D227*_c3+'Input spectra'!$Y226))</f>
        <v>0</v>
      </c>
      <c r="DO227">
        <f>DO$2*EXP(- DO$1 * ($B227*_c1+$C227*_c2+$D227*_c3+'Input spectra'!$Y226))</f>
        <v>0</v>
      </c>
      <c r="DP227">
        <f>DP$2*EXP(- DP$1 * ($B227*_c1+$C227*_c2+$D227*_c3+'Input spectra'!$Y226))</f>
        <v>0</v>
      </c>
      <c r="DQ227">
        <f>DQ$2*EXP(- DQ$1 * ($B227*_c1+$C227*_c2+$D227*_c3+'Input spectra'!$Y226))</f>
        <v>0</v>
      </c>
      <c r="DR227">
        <f>DR$2*EXP(- DR$1 * ($B227*_c1+$C227*_c2+$D227*_c3+'Input spectra'!$Y226))</f>
        <v>0</v>
      </c>
      <c r="DS227">
        <f>DS$2*EXP(- DS$1 * ($B227*_c1+$C227*_c2+$D227*_c3+'Input spectra'!$Y226))</f>
        <v>0</v>
      </c>
      <c r="DT227">
        <f>DT$2*EXP(- DT$1 * ($B227*_c1+$C227*_c2+$D227*_c3+'Input spectra'!$Y226))</f>
        <v>0</v>
      </c>
      <c r="DU227">
        <f>DU$2*EXP(- DU$1 * ($B227*_c1+$C227*_c2+$D227*_c3+'Input spectra'!$Y226))</f>
        <v>0</v>
      </c>
      <c r="DV227">
        <f>DV$2*EXP(- DV$1 * ($B227*_c1+$C227*_c2+$D227*_c3+'Input spectra'!$Y226))</f>
        <v>0</v>
      </c>
      <c r="DW227">
        <f>DW$2*EXP(- DW$1 * ($B227*_c1+$C227*_c2+$D227*_c3+'Input spectra'!$Y226))</f>
        <v>0</v>
      </c>
      <c r="DX227">
        <f>DX$2*EXP(- DX$1 * ($B227*_c1+$C227*_c2+$D227*_c3+'Input spectra'!$Y226))</f>
        <v>0</v>
      </c>
      <c r="DY227">
        <f>DY$2*EXP(- DY$1 * ($B227*_c1+$C227*_c2+$D227*_c3+'Input spectra'!$Y226))</f>
        <v>0</v>
      </c>
      <c r="DZ227">
        <f>DZ$2*EXP(- DZ$1 * ($B227*_c1+$C227*_c2+$D227*_c3+'Input spectra'!$Y226))</f>
        <v>0</v>
      </c>
      <c r="EA227">
        <f>EA$2*EXP(- EA$1 * ($B227*_c1+$C227*_c2+$D227*_c3+'Input spectra'!$Y226))</f>
        <v>0</v>
      </c>
      <c r="EB227">
        <f>EB$2*EXP(- EB$1 * ($B227*_c1+$C227*_c2+$D227*_c3+'Input spectra'!$Y226))</f>
        <v>0</v>
      </c>
      <c r="EC227">
        <f>EC$2*EXP(- EC$1 * ($B227*_c1+$C227*_c2+$D227*_c3+'Input spectra'!$Y226))</f>
        <v>0</v>
      </c>
      <c r="ED227">
        <f>ED$2*EXP(- ED$1 * ($B227*_c1+$C227*_c2+$D227*_c3+'Input spectra'!$Y226))</f>
        <v>0</v>
      </c>
      <c r="EE227">
        <f>EE$2*EXP(- EE$1 * ($B227*_c1+$C227*_c2+$D227*_c3+'Input spectra'!$Y226))</f>
        <v>0</v>
      </c>
      <c r="EF227">
        <f>EF$2*EXP(- EF$1 * ($B227*_c1+$C227*_c2+$D227*_c3+'Input spectra'!$Y226))</f>
        <v>0</v>
      </c>
      <c r="EG227">
        <f>EG$2*EXP(- EG$1 * ($B227*_c1+$C227*_c2+$D227*_c3+'Input spectra'!$Y226))</f>
        <v>0</v>
      </c>
      <c r="EH227">
        <f>EH$2*EXP(- EH$1 * ($B227*_c1+$C227*_c2+$D227*_c3+'Input spectra'!$Y226))</f>
        <v>0</v>
      </c>
      <c r="EI227">
        <f>EI$2*EXP(- EI$1 * ($B227*_c1+$C227*_c2+$D227*_c3+'Input spectra'!$Y226))</f>
        <v>0</v>
      </c>
      <c r="EJ227">
        <f>EJ$2*EXP(- EJ$1 * ($B227*_c1+$C227*_c2+$D227*_c3+'Input spectra'!$Y226))</f>
        <v>0</v>
      </c>
      <c r="EK227">
        <f>EK$2*EXP(- EK$1 * ($B227*_c1+$C227*_c2+$D227*_c3+'Input spectra'!$Y226))</f>
        <v>0</v>
      </c>
      <c r="EL227">
        <f>EL$2*EXP(- EL$1 * ($B227*_c1+$C227*_c2+$D227*_c3+'Input spectra'!$Y226))</f>
        <v>0</v>
      </c>
      <c r="EM227">
        <f>EM$2*EXP(- EM$1 * ($B227*_c1+$C227*_c2+$D227*_c3+'Input spectra'!$Y226))</f>
        <v>0</v>
      </c>
      <c r="EN227">
        <f>EN$2*EXP(- EN$1 * ($B227*_c1+$C227*_c2+$D227*_c3+'Input spectra'!$Y226))</f>
        <v>0</v>
      </c>
      <c r="EO227">
        <f>EO$2*EXP(- EO$1 * ($B227*_c1+$C227*_c2+$D227*_c3+'Input spectra'!$Y226))</f>
        <v>0</v>
      </c>
      <c r="EP227">
        <f>EP$2*EXP(- EP$1 * ($B227*_c1+$C227*_c2+$D227*_c3+'Input spectra'!$Y226))</f>
        <v>0</v>
      </c>
      <c r="EQ227">
        <f>EQ$2*EXP(- EQ$1 * ($B227*_c1+$C227*_c2+$D227*_c3+'Input spectra'!$Y226))</f>
        <v>0</v>
      </c>
      <c r="ER227">
        <f>ER$2*EXP(- ER$1 * ($B227*_c1+$C227*_c2+$D227*_c3+'Input spectra'!$Y226))</f>
        <v>0</v>
      </c>
      <c r="ES227">
        <f>ES$2*EXP(- ES$1 * ($B227*_c1+$C227*_c2+$D227*_c3+'Input spectra'!$Y226))</f>
        <v>0</v>
      </c>
      <c r="ET227">
        <f>ET$2*EXP(- ET$1 * ($B227*_c1+$C227*_c2+$D227*_c3+'Input spectra'!$Y226))</f>
        <v>0</v>
      </c>
      <c r="EU227">
        <f>EU$2*EXP(- EU$1 * ($B227*_c1+$C227*_c2+$D227*_c3+'Input spectra'!$Y226))</f>
        <v>0</v>
      </c>
      <c r="EV227">
        <f>EV$2*EXP(- EV$1 * ($B227*_c1+$C227*_c2+$D227*_c3+'Input spectra'!$Y226))</f>
        <v>0</v>
      </c>
      <c r="EW227">
        <f>EW$2*EXP(- EW$1 * ($B227*_c1+$C227*_c2+$D227*_c3+'Input spectra'!$Y226))</f>
        <v>0</v>
      </c>
      <c r="EX227">
        <f>EX$2*EXP(- EX$1 * ($B227*_c1+$C227*_c2+$D227*_c3+'Input spectra'!$Y226))</f>
        <v>0</v>
      </c>
      <c r="EY227">
        <f>EY$2*EXP(- EY$1 * ($B227*_c1+$C227*_c2+$D227*_c3+'Input spectra'!$Y226))</f>
        <v>0</v>
      </c>
      <c r="FA227">
        <f t="shared" si="3"/>
        <v>0.89098952542316634</v>
      </c>
      <c r="FD227">
        <f>(1-EXP(-($B227*_c1+$C227*_c2+$D227*_c3+'Input spectra'!$Y226)*_t))/2</f>
        <v>1.0006049597395428E-2</v>
      </c>
      <c r="FE227">
        <f>LN(1-FD227)/(-($B227*_c1+$C227*_c2+$D227*_c3+'Input spectra'!$Y226))</f>
        <v>0.24873658066761389</v>
      </c>
    </row>
    <row r="228" spans="1:161" x14ac:dyDescent="0.25">
      <c r="A228">
        <v>1405</v>
      </c>
      <c r="B228">
        <f>'Input spectra'!B227</f>
        <v>0</v>
      </c>
      <c r="C228">
        <f>'Input spectra'!D227</f>
        <v>0</v>
      </c>
      <c r="D228">
        <f>'Input spectra'!F227</f>
        <v>0</v>
      </c>
      <c r="E228">
        <f>E$2*EXP(- E$1 * ($B228*_c1+$C228*_c2+$D228*_c3+'Input spectra'!$Y227))</f>
        <v>2.0653927966864227E-2</v>
      </c>
      <c r="F228">
        <f>F$2*EXP(- F$1 * ($B228*_c1+$C228*_c2+$D228*_c3+'Input spectra'!$Y227))</f>
        <v>2.0420893213506559E-2</v>
      </c>
      <c r="G228">
        <f>G$2*EXP(- G$1 * ($B228*_c1+$C228*_c2+$D228*_c3+'Input spectra'!$Y227))</f>
        <v>2.0189401167486402E-2</v>
      </c>
      <c r="H228">
        <f>H$2*EXP(- H$1 * ($B228*_c1+$C228*_c2+$D228*_c3+'Input spectra'!$Y227))</f>
        <v>1.9959443179737708E-2</v>
      </c>
      <c r="I228">
        <f>I$2*EXP(- I$1 * ($B228*_c1+$C228*_c2+$D228*_c3+'Input spectra'!$Y227))</f>
        <v>1.9731010645849055E-2</v>
      </c>
      <c r="J228">
        <f>J$2*EXP(- J$1 * ($B228*_c1+$C228*_c2+$D228*_c3+'Input spectra'!$Y227))</f>
        <v>1.9504095005844262E-2</v>
      </c>
      <c r="K228">
        <f>K$2*EXP(- K$1 * ($B228*_c1+$C228*_c2+$D228*_c3+'Input spectra'!$Y227))</f>
        <v>1.927868774396397E-2</v>
      </c>
      <c r="L228">
        <f>L$2*EXP(- L$1 * ($B228*_c1+$C228*_c2+$D228*_c3+'Input spectra'!$Y227))</f>
        <v>1.9054780388448267E-2</v>
      </c>
      <c r="M228">
        <f>M$2*EXP(- M$1 * ($B228*_c1+$C228*_c2+$D228*_c3+'Input spectra'!$Y227))</f>
        <v>1.8832364511320403E-2</v>
      </c>
      <c r="N228">
        <f>N$2*EXP(- N$1 * ($B228*_c1+$C228*_c2+$D228*_c3+'Input spectra'!$Y227))</f>
        <v>1.8611431728171448E-2</v>
      </c>
      <c r="O228">
        <f>O$2*EXP(- O$1 * ($B228*_c1+$C228*_c2+$D228*_c3+'Input spectra'!$Y227))</f>
        <v>1.8391973697946068E-2</v>
      </c>
      <c r="P228">
        <f>P$2*EXP(- P$1 * ($B228*_c1+$C228*_c2+$D228*_c3+'Input spectra'!$Y227))</f>
        <v>1.8173982122729228E-2</v>
      </c>
      <c r="Q228">
        <f>Q$2*EXP(- Q$1 * ($B228*_c1+$C228*_c2+$D228*_c3+'Input spectra'!$Y227))</f>
        <v>1.795744874753398E-2</v>
      </c>
      <c r="R228">
        <f>R$2*EXP(- R$1 * ($B228*_c1+$C228*_c2+$D228*_c3+'Input spectra'!$Y227))</f>
        <v>1.7742365360090238E-2</v>
      </c>
      <c r="S228">
        <f>S$2*EXP(- S$1 * ($B228*_c1+$C228*_c2+$D228*_c3+'Input spectra'!$Y227))</f>
        <v>1.752872379063454E-2</v>
      </c>
      <c r="T228">
        <f>T$2*EXP(- T$1 * ($B228*_c1+$C228*_c2+$D228*_c3+'Input spectra'!$Y227))</f>
        <v>1.7316515911700841E-2</v>
      </c>
      <c r="U228">
        <f>U$2*EXP(- U$1 * ($B228*_c1+$C228*_c2+$D228*_c3+'Input spectra'!$Y227))</f>
        <v>1.710573363791228E-2</v>
      </c>
      <c r="V228">
        <f>V$2*EXP(- V$1 * ($B228*_c1+$C228*_c2+$D228*_c3+'Input spectra'!$Y227))</f>
        <v>1.6896368925773939E-2</v>
      </c>
      <c r="W228">
        <f>W$2*EXP(- W$1 * ($B228*_c1+$C228*_c2+$D228*_c3+'Input spectra'!$Y227))</f>
        <v>1.6688413773466613E-2</v>
      </c>
      <c r="X228">
        <f>X$2*EXP(- X$1 * ($B228*_c1+$C228*_c2+$D228*_c3+'Input spectra'!$Y227))</f>
        <v>1.648186022064153E-2</v>
      </c>
      <c r="Y228">
        <f>Y$2*EXP(- Y$1 * ($B228*_c1+$C228*_c2+$D228*_c3+'Input spectra'!$Y227))</f>
        <v>1.6276700348216069E-2</v>
      </c>
      <c r="Z228">
        <f>Z$2*EXP(- Z$1 * ($B228*_c1+$C228*_c2+$D228*_c3+'Input spectra'!$Y227))</f>
        <v>1.6072926278170443E-2</v>
      </c>
      <c r="AA228">
        <f>AA$2*EXP(- AA$1 * ($B228*_c1+$C228*_c2+$D228*_c3+'Input spectra'!$Y227))</f>
        <v>1.5870530173345353E-2</v>
      </c>
      <c r="AB228">
        <f>AB$2*EXP(- AB$1 * ($B228*_c1+$C228*_c2+$D228*_c3+'Input spectra'!$Y227))</f>
        <v>1.5669504237240603E-2</v>
      </c>
      <c r="AC228">
        <f>AC$2*EXP(- AC$1 * ($B228*_c1+$C228*_c2+$D228*_c3+'Input spectra'!$Y227))</f>
        <v>1.5469840713814688E-2</v>
      </c>
      <c r="AD228">
        <f>AD$2*EXP(- AD$1 * ($B228*_c1+$C228*_c2+$D228*_c3+'Input spectra'!$Y227))</f>
        <v>1.5271531887285316E-2</v>
      </c>
      <c r="AE228">
        <f>AE$2*EXP(- AE$1 * ($B228*_c1+$C228*_c2+$D228*_c3+'Input spectra'!$Y227))</f>
        <v>1.5074570081930879E-2</v>
      </c>
      <c r="AF228">
        <f>AF$2*EXP(- AF$1 * ($B228*_c1+$C228*_c2+$D228*_c3+'Input spectra'!$Y227))</f>
        <v>1.4878947661892915E-2</v>
      </c>
      <c r="AG228">
        <f>AG$2*EXP(- AG$1 * ($B228*_c1+$C228*_c2+$D228*_c3+'Input spectra'!$Y227))</f>
        <v>1.4684657030979452E-2</v>
      </c>
      <c r="AH228">
        <f>AH$2*EXP(- AH$1 * ($B228*_c1+$C228*_c2+$D228*_c3+'Input spectra'!$Y227))</f>
        <v>1.4491690632469316E-2</v>
      </c>
      <c r="AI228">
        <f>AI$2*EXP(- AI$1 * ($B228*_c1+$C228*_c2+$D228*_c3+'Input spectra'!$Y227))</f>
        <v>1.4300040948917387E-2</v>
      </c>
      <c r="AJ228">
        <f>AJ$2*EXP(- AJ$1 * ($B228*_c1+$C228*_c2+$D228*_c3+'Input spectra'!$Y227))</f>
        <v>1.4109700501960762E-2</v>
      </c>
      <c r="AK228">
        <f>AK$2*EXP(- AK$1 * ($B228*_c1+$C228*_c2+$D228*_c3+'Input spectra'!$Y227))</f>
        <v>1.3920661852125848E-2</v>
      </c>
      <c r="AL228">
        <f>AL$2*EXP(- AL$1 * ($B228*_c1+$C228*_c2+$D228*_c3+'Input spectra'!$Y227))</f>
        <v>1.3732917598636369E-2</v>
      </c>
      <c r="AM228">
        <f>AM$2*EXP(- AM$1 * ($B228*_c1+$C228*_c2+$D228*_c3+'Input spectra'!$Y227))</f>
        <v>1.3546460379222308E-2</v>
      </c>
      <c r="AN228">
        <f>AN$2*EXP(- AN$1 * ($B228*_c1+$C228*_c2+$D228*_c3+'Input spectra'!$Y227))</f>
        <v>1.3361282869929752E-2</v>
      </c>
      <c r="AO228">
        <f>AO$2*EXP(- AO$1 * ($B228*_c1+$C228*_c2+$D228*_c3+'Input spectra'!$Y227))</f>
        <v>1.3177377784931615E-2</v>
      </c>
      <c r="AP228">
        <f>AP$2*EXP(- AP$1 * ($B228*_c1+$C228*_c2+$D228*_c3+'Input spectra'!$Y227))</f>
        <v>1.2994737876339323E-2</v>
      </c>
      <c r="AQ228">
        <f>AQ$2*EXP(- AQ$1 * ($B228*_c1+$C228*_c2+$D228*_c3+'Input spectra'!$Y227))</f>
        <v>1.2813355934015348E-2</v>
      </c>
      <c r="AR228">
        <f>AR$2*EXP(- AR$1 * ($B228*_c1+$C228*_c2+$D228*_c3+'Input spectra'!$Y227))</f>
        <v>1.2633224785386641E-2</v>
      </c>
      <c r="AS228">
        <f>AS$2*EXP(- AS$1 * ($B228*_c1+$C228*_c2+$D228*_c3+'Input spectra'!$Y227))</f>
        <v>1.2454337295258997E-2</v>
      </c>
      <c r="AT228">
        <f>AT$2*EXP(- AT$1 * ($B228*_c1+$C228*_c2+$D228*_c3+'Input spectra'!$Y227))</f>
        <v>1.2276686365632254E-2</v>
      </c>
      <c r="AU228">
        <f>AU$2*EXP(- AU$1 * ($B228*_c1+$C228*_c2+$D228*_c3+'Input spectra'!$Y227))</f>
        <v>1.21002649355164E-2</v>
      </c>
      <c r="AV228">
        <f>AV$2*EXP(- AV$1 * ($B228*_c1+$C228*_c2+$D228*_c3+'Input spectra'!$Y227))</f>
        <v>1.1925065980748573E-2</v>
      </c>
      <c r="AW228">
        <f>AW$2*EXP(- AW$1 * ($B228*_c1+$C228*_c2+$D228*_c3+'Input spectra'!$Y227))</f>
        <v>1.1751082513810891E-2</v>
      </c>
      <c r="AX228">
        <f>AX$2*EXP(- AX$1 * ($B228*_c1+$C228*_c2+$D228*_c3+'Input spectra'!$Y227))</f>
        <v>1.1578307583649203E-2</v>
      </c>
      <c r="AY228">
        <f>AY$2*EXP(- AY$1 * ($B228*_c1+$C228*_c2+$D228*_c3+'Input spectra'!$Y227))</f>
        <v>1.0296820576921946E-2</v>
      </c>
      <c r="AZ228">
        <f>AZ$2*EXP(- AZ$1 * ($B228*_c1+$C228*_c2+$D228*_c3+'Input spectra'!$Y227))</f>
        <v>8.8022032872569836E-3</v>
      </c>
      <c r="BA228">
        <f>BA$2*EXP(- BA$1 * ($B228*_c1+$C228*_c2+$D228*_c3+'Input spectra'!$Y227))</f>
        <v>7.9271066059321688E-3</v>
      </c>
      <c r="BB228">
        <f>BB$2*EXP(- BB$1 * ($B228*_c1+$C228*_c2+$D228*_c3+'Input spectra'!$Y227))</f>
        <v>7.2645679518721839E-3</v>
      </c>
      <c r="BC228">
        <f>BC$2*EXP(- BC$1 * ($B228*_c1+$C228*_c2+$D228*_c3+'Input spectra'!$Y227))</f>
        <v>6.7233530257741741E-3</v>
      </c>
      <c r="BD228">
        <f>BD$2*EXP(- BD$1 * ($B228*_c1+$C228*_c2+$D228*_c3+'Input spectra'!$Y227))</f>
        <v>6.2639390007202421E-3</v>
      </c>
      <c r="BE228">
        <f>BE$2*EXP(- BE$1 * ($B228*_c1+$C228*_c2+$D228*_c3+'Input spectra'!$Y227))</f>
        <v>5.8646821533598495E-3</v>
      </c>
      <c r="BF228">
        <f>BF$2*EXP(- BF$1 * ($B228*_c1+$C228*_c2+$D228*_c3+'Input spectra'!$Y227))</f>
        <v>5.5120970206954381E-3</v>
      </c>
      <c r="BG228">
        <f>BG$2*EXP(- BG$1 * ($B228*_c1+$C228*_c2+$D228*_c3+'Input spectra'!$Y227))</f>
        <v>5.1970573034743669E-3</v>
      </c>
      <c r="BH228">
        <f>BH$2*EXP(- BH$1 * ($B228*_c1+$C228*_c2+$D228*_c3+'Input spectra'!$Y227))</f>
        <v>4.9130208859128359E-3</v>
      </c>
      <c r="BI228">
        <f>BI$2*EXP(- BI$1 * ($B228*_c1+$C228*_c2+$D228*_c3+'Input spectra'!$Y227))</f>
        <v>4.6550953418744356E-3</v>
      </c>
      <c r="BJ228">
        <f>BJ$2*EXP(- BJ$1 * ($B228*_c1+$C228*_c2+$D228*_c3+'Input spectra'!$Y227))</f>
        <v>4.4195015623750018E-3</v>
      </c>
      <c r="BK228">
        <f>BK$2*EXP(- BK$1 * ($B228*_c1+$C228*_c2+$D228*_c3+'Input spectra'!$Y227))</f>
        <v>4.2032449973397543E-3</v>
      </c>
      <c r="BL228">
        <f>BL$2*EXP(- BL$1 * ($B228*_c1+$C228*_c2+$D228*_c3+'Input spectra'!$Y227))</f>
        <v>4.0039034498560236E-3</v>
      </c>
      <c r="BM228">
        <f>BM$2*EXP(- BM$1 * ($B228*_c1+$C228*_c2+$D228*_c3+'Input spectra'!$Y227))</f>
        <v>3.8194842467851754E-3</v>
      </c>
      <c r="BN228">
        <f>BN$2*EXP(- BN$1 * ($B228*_c1+$C228*_c2+$D228*_c3+'Input spectra'!$Y227))</f>
        <v>3.6483247226703625E-3</v>
      </c>
      <c r="BO228">
        <f>BO$2*EXP(- BO$1 * ($B228*_c1+$C228*_c2+$D228*_c3+'Input spectra'!$Y227))</f>
        <v>3.4890208396265066E-3</v>
      </c>
      <c r="BP228">
        <f>BP$2*EXP(- BP$1 * ($B228*_c1+$C228*_c2+$D228*_c3+'Input spectra'!$Y227))</f>
        <v>3.3403747074997928E-3</v>
      </c>
      <c r="BQ228">
        <f>BQ$2*EXP(- BQ$1 * ($B228*_c1+$C228*_c2+$D228*_c3+'Input spectra'!$Y227))</f>
        <v>3.2013551702777124E-3</v>
      </c>
      <c r="BR228">
        <f>BR$2*EXP(- BR$1 * ($B228*_c1+$C228*_c2+$D228*_c3+'Input spectra'!$Y227))</f>
        <v>3.0710676531665749E-3</v>
      </c>
      <c r="BS228">
        <f>BS$2*EXP(- BS$1 * ($B228*_c1+$C228*_c2+$D228*_c3+'Input spectra'!$Y227))</f>
        <v>2.9487307175498898E-3</v>
      </c>
      <c r="BT228">
        <f>BT$2*EXP(- BT$1 * ($B228*_c1+$C228*_c2+$D228*_c3+'Input spectra'!$Y227))</f>
        <v>2.8336575688663046E-3</v>
      </c>
      <c r="BU228">
        <f>BU$2*EXP(- BU$1 * ($B228*_c1+$C228*_c2+$D228*_c3+'Input spectra'!$Y227))</f>
        <v>2.7252412844253962E-3</v>
      </c>
      <c r="BV228">
        <f>BV$2*EXP(- BV$1 * ($B228*_c1+$C228*_c2+$D228*_c3+'Input spectra'!$Y227))</f>
        <v>2.6229428779653559E-3</v>
      </c>
      <c r="BW228">
        <f>BW$2*EXP(- BW$1 * ($B228*_c1+$C228*_c2+$D228*_c3+'Input spectra'!$Y227))</f>
        <v>2.5262815572252512E-3</v>
      </c>
      <c r="BX228">
        <f>BX$2*EXP(- BX$1 * ($B228*_c1+$C228*_c2+$D228*_c3+'Input spectra'!$Y227))</f>
        <v>2.4348266979359184E-3</v>
      </c>
      <c r="BY228">
        <f>BY$2*EXP(- BY$1 * ($B228*_c1+$C228*_c2+$D228*_c3+'Input spectra'!$Y227))</f>
        <v>2.3481911763278203E-3</v>
      </c>
      <c r="BZ228">
        <f>BZ$2*EXP(- BZ$1 * ($B228*_c1+$C228*_c2+$D228*_c3+'Input spectra'!$Y227))</f>
        <v>2.2660257878930981E-3</v>
      </c>
      <c r="CA228">
        <f>CA$2*EXP(- CA$1 * ($B228*_c1+$C228*_c2+$D228*_c3+'Input spectra'!$Y227))</f>
        <v>2.1880145428270987E-3</v>
      </c>
      <c r="CB228">
        <f>CB$2*EXP(- CB$1 * ($B228*_c1+$C228*_c2+$D228*_c3+'Input spectra'!$Y227))</f>
        <v>2.1138706750732945E-3</v>
      </c>
      <c r="CC228">
        <f>CC$2*EXP(- CC$1 * ($B228*_c1+$C228*_c2+$D228*_c3+'Input spectra'!$Y227))</f>
        <v>2.0433332368078008E-3</v>
      </c>
      <c r="CD228">
        <f>CD$2*EXP(- CD$1 * ($B228*_c1+$C228*_c2+$D228*_c3+'Input spectra'!$Y227))</f>
        <v>1.9761641767082837E-3</v>
      </c>
      <c r="CE228">
        <f>CE$2*EXP(- CE$1 * ($B228*_c1+$C228*_c2+$D228*_c3+'Input spectra'!$Y227))</f>
        <v>1.9121458206896387E-3</v>
      </c>
      <c r="CF228">
        <f>CF$2*EXP(- CF$1 * ($B228*_c1+$C228*_c2+$D228*_c3+'Input spectra'!$Y227))</f>
        <v>1.8510786895428975E-3</v>
      </c>
      <c r="CG228">
        <f>CG$2*EXP(- CG$1 * ($B228*_c1+$C228*_c2+$D228*_c3+'Input spectra'!$Y227))</f>
        <v>1.7927796002269673E-3</v>
      </c>
      <c r="CH228">
        <f>CH$2*EXP(- CH$1 * ($B228*_c1+$C228*_c2+$D228*_c3+'Input spectra'!$Y227))</f>
        <v>1.7370800072671957E-3</v>
      </c>
      <c r="CI228">
        <f>CI$2*EXP(- CI$1 * ($B228*_c1+$C228*_c2+$D228*_c3+'Input spectra'!$Y227))</f>
        <v>1.6838245484229169E-3</v>
      </c>
      <c r="CJ228">
        <f>CJ$2*EXP(- CJ$1 * ($B228*_c1+$C228*_c2+$D228*_c3+'Input spectra'!$Y227))</f>
        <v>1.632869764953356E-3</v>
      </c>
      <c r="CK228">
        <f>CK$2*EXP(- CK$1 * ($B228*_c1+$C228*_c2+$D228*_c3+'Input spectra'!$Y227))</f>
        <v>1.5840829717795979E-3</v>
      </c>
      <c r="CL228">
        <f>CL$2*EXP(- CL$1 * ($B228*_c1+$C228*_c2+$D228*_c3+'Input spectra'!$Y227))</f>
        <v>1.537341256868402E-3</v>
      </c>
      <c r="CM228">
        <f>CM$2*EXP(- CM$1 * ($B228*_c1+$C228*_c2+$D228*_c3+'Input spectra'!$Y227))</f>
        <v>1.492530592449338E-3</v>
      </c>
      <c r="CN228">
        <f>CN$2*EXP(- CN$1 * ($B228*_c1+$C228*_c2+$D228*_c3+'Input spectra'!$Y227))</f>
        <v>1.4495450433720234E-3</v>
      </c>
      <c r="CO228">
        <f>CO$2*EXP(- CO$1 * ($B228*_c1+$C228*_c2+$D228*_c3+'Input spectra'!$Y227))</f>
        <v>1.4082860601332126E-3</v>
      </c>
      <c r="CP228">
        <f>CP$2*EXP(- CP$1 * ($B228*_c1+$C228*_c2+$D228*_c3+'Input spectra'!$Y227))</f>
        <v>1.368661845946154E-3</v>
      </c>
      <c r="CQ228">
        <f>CQ$2*EXP(- CQ$1 * ($B228*_c1+$C228*_c2+$D228*_c3+'Input spectra'!$Y227))</f>
        <v>1.3305867887594637E-3</v>
      </c>
      <c r="CR228">
        <f>CR$2*EXP(- CR$1 * ($B228*_c1+$C228*_c2+$D228*_c3+'Input spectra'!$Y227))</f>
        <v>1.2939809504169707E-3</v>
      </c>
      <c r="CS228">
        <f>CS$2*EXP(- CS$1 * ($B228*_c1+$C228*_c2+$D228*_c3+'Input spectra'!$Y227))</f>
        <v>8.3344546164565154E-4</v>
      </c>
      <c r="CT228">
        <f>CT$2*EXP(- CT$1 * ($B228*_c1+$C228*_c2+$D228*_c3+'Input spectra'!$Y227))</f>
        <v>5.415521168182641E-4</v>
      </c>
      <c r="CU228">
        <f>CU$2*EXP(- CU$1 * ($B228*_c1+$C228*_c2+$D228*_c3+'Input spectra'!$Y227))</f>
        <v>3.7519553562446952E-4</v>
      </c>
      <c r="CV228">
        <f>CV$2*EXP(- CV$1 * ($B228*_c1+$C228*_c2+$D228*_c3+'Input spectra'!$Y227))</f>
        <v>2.6111240647089571E-4</v>
      </c>
      <c r="CW228">
        <f>CW$2*EXP(- CW$1 * ($B228*_c1+$C228*_c2+$D228*_c3+'Input spectra'!$Y227))</f>
        <v>1.7836054027539541E-4</v>
      </c>
      <c r="CX228">
        <f>CX$2*EXP(- CX$1 * ($B228*_c1+$C228*_c2+$D228*_c3+'Input spectra'!$Y227))</f>
        <v>1.1729219244691736E-4</v>
      </c>
      <c r="CY228">
        <f>CY$2*EXP(- CY$1 * ($B228*_c1+$C228*_c2+$D228*_c3+'Input spectra'!$Y227))</f>
        <v>7.246483450663475E-5</v>
      </c>
      <c r="CZ228">
        <f>CZ$2*EXP(- CZ$1 * ($B228*_c1+$C228*_c2+$D228*_c3+'Input spectra'!$Y227))</f>
        <v>4.0425130342616251E-5</v>
      </c>
      <c r="DA228">
        <f>DA$2*EXP(- DA$1 * ($B228*_c1+$C228*_c2+$D228*_c3+'Input spectra'!$Y227))</f>
        <v>1.8804742864708605E-5</v>
      </c>
      <c r="DB228">
        <f>DB$2*EXP(- DB$1 * ($B228*_c1+$C228*_c2+$D228*_c3+'Input spectra'!$Y227))</f>
        <v>5.8868458101016034E-6</v>
      </c>
      <c r="DC228">
        <f>DC$2*EXP(- DC$1 * ($B228*_c1+$C228*_c2+$D228*_c3+'Input spectra'!$Y227))</f>
        <v>3.7408912465609921E-7</v>
      </c>
      <c r="DD228">
        <f>DD$2*EXP(- DD$1 * ($B228*_c1+$C228*_c2+$D228*_c3+'Input spectra'!$Y227))</f>
        <v>0</v>
      </c>
      <c r="DE228">
        <f>DE$2*EXP(- DE$1 * ($B228*_c1+$C228*_c2+$D228*_c3+'Input spectra'!$Y227))</f>
        <v>0</v>
      </c>
      <c r="DF228">
        <f>DF$2*EXP(- DF$1 * ($B228*_c1+$C228*_c2+$D228*_c3+'Input spectra'!$Y227))</f>
        <v>0</v>
      </c>
      <c r="DG228">
        <f>DG$2*EXP(- DG$1 * ($B228*_c1+$C228*_c2+$D228*_c3+'Input spectra'!$Y227))</f>
        <v>0</v>
      </c>
      <c r="DH228">
        <f>DH$2*EXP(- DH$1 * ($B228*_c1+$C228*_c2+$D228*_c3+'Input spectra'!$Y227))</f>
        <v>0</v>
      </c>
      <c r="DI228">
        <f>DI$2*EXP(- DI$1 * ($B228*_c1+$C228*_c2+$D228*_c3+'Input spectra'!$Y227))</f>
        <v>0</v>
      </c>
      <c r="DJ228">
        <f>DJ$2*EXP(- DJ$1 * ($B228*_c1+$C228*_c2+$D228*_c3+'Input spectra'!$Y227))</f>
        <v>0</v>
      </c>
      <c r="DK228">
        <f>DK$2*EXP(- DK$1 * ($B228*_c1+$C228*_c2+$D228*_c3+'Input spectra'!$Y227))</f>
        <v>0</v>
      </c>
      <c r="DL228">
        <f>DL$2*EXP(- DL$1 * ($B228*_c1+$C228*_c2+$D228*_c3+'Input spectra'!$Y227))</f>
        <v>0</v>
      </c>
      <c r="DM228">
        <f>DM$2*EXP(- DM$1 * ($B228*_c1+$C228*_c2+$D228*_c3+'Input spectra'!$Y227))</f>
        <v>0</v>
      </c>
      <c r="DN228">
        <f>DN$2*EXP(- DN$1 * ($B228*_c1+$C228*_c2+$D228*_c3+'Input spectra'!$Y227))</f>
        <v>0</v>
      </c>
      <c r="DO228">
        <f>DO$2*EXP(- DO$1 * ($B228*_c1+$C228*_c2+$D228*_c3+'Input spectra'!$Y227))</f>
        <v>0</v>
      </c>
      <c r="DP228">
        <f>DP$2*EXP(- DP$1 * ($B228*_c1+$C228*_c2+$D228*_c3+'Input spectra'!$Y227))</f>
        <v>0</v>
      </c>
      <c r="DQ228">
        <f>DQ$2*EXP(- DQ$1 * ($B228*_c1+$C228*_c2+$D228*_c3+'Input spectra'!$Y227))</f>
        <v>0</v>
      </c>
      <c r="DR228">
        <f>DR$2*EXP(- DR$1 * ($B228*_c1+$C228*_c2+$D228*_c3+'Input spectra'!$Y227))</f>
        <v>0</v>
      </c>
      <c r="DS228">
        <f>DS$2*EXP(- DS$1 * ($B228*_c1+$C228*_c2+$D228*_c3+'Input spectra'!$Y227))</f>
        <v>0</v>
      </c>
      <c r="DT228">
        <f>DT$2*EXP(- DT$1 * ($B228*_c1+$C228*_c2+$D228*_c3+'Input spectra'!$Y227))</f>
        <v>0</v>
      </c>
      <c r="DU228">
        <f>DU$2*EXP(- DU$1 * ($B228*_c1+$C228*_c2+$D228*_c3+'Input spectra'!$Y227))</f>
        <v>0</v>
      </c>
      <c r="DV228">
        <f>DV$2*EXP(- DV$1 * ($B228*_c1+$C228*_c2+$D228*_c3+'Input spectra'!$Y227))</f>
        <v>0</v>
      </c>
      <c r="DW228">
        <f>DW$2*EXP(- DW$1 * ($B228*_c1+$C228*_c2+$D228*_c3+'Input spectra'!$Y227))</f>
        <v>0</v>
      </c>
      <c r="DX228">
        <f>DX$2*EXP(- DX$1 * ($B228*_c1+$C228*_c2+$D228*_c3+'Input spectra'!$Y227))</f>
        <v>0</v>
      </c>
      <c r="DY228">
        <f>DY$2*EXP(- DY$1 * ($B228*_c1+$C228*_c2+$D228*_c3+'Input spectra'!$Y227))</f>
        <v>0</v>
      </c>
      <c r="DZ228">
        <f>DZ$2*EXP(- DZ$1 * ($B228*_c1+$C228*_c2+$D228*_c3+'Input spectra'!$Y227))</f>
        <v>0</v>
      </c>
      <c r="EA228">
        <f>EA$2*EXP(- EA$1 * ($B228*_c1+$C228*_c2+$D228*_c3+'Input spectra'!$Y227))</f>
        <v>0</v>
      </c>
      <c r="EB228">
        <f>EB$2*EXP(- EB$1 * ($B228*_c1+$C228*_c2+$D228*_c3+'Input spectra'!$Y227))</f>
        <v>0</v>
      </c>
      <c r="EC228">
        <f>EC$2*EXP(- EC$1 * ($B228*_c1+$C228*_c2+$D228*_c3+'Input spectra'!$Y227))</f>
        <v>0</v>
      </c>
      <c r="ED228">
        <f>ED$2*EXP(- ED$1 * ($B228*_c1+$C228*_c2+$D228*_c3+'Input spectra'!$Y227))</f>
        <v>0</v>
      </c>
      <c r="EE228">
        <f>EE$2*EXP(- EE$1 * ($B228*_c1+$C228*_c2+$D228*_c3+'Input spectra'!$Y227))</f>
        <v>0</v>
      </c>
      <c r="EF228">
        <f>EF$2*EXP(- EF$1 * ($B228*_c1+$C228*_c2+$D228*_c3+'Input spectra'!$Y227))</f>
        <v>0</v>
      </c>
      <c r="EG228">
        <f>EG$2*EXP(- EG$1 * ($B228*_c1+$C228*_c2+$D228*_c3+'Input spectra'!$Y227))</f>
        <v>0</v>
      </c>
      <c r="EH228">
        <f>EH$2*EXP(- EH$1 * ($B228*_c1+$C228*_c2+$D228*_c3+'Input spectra'!$Y227))</f>
        <v>0</v>
      </c>
      <c r="EI228">
        <f>EI$2*EXP(- EI$1 * ($B228*_c1+$C228*_c2+$D228*_c3+'Input spectra'!$Y227))</f>
        <v>0</v>
      </c>
      <c r="EJ228">
        <f>EJ$2*EXP(- EJ$1 * ($B228*_c1+$C228*_c2+$D228*_c3+'Input spectra'!$Y227))</f>
        <v>0</v>
      </c>
      <c r="EK228">
        <f>EK$2*EXP(- EK$1 * ($B228*_c1+$C228*_c2+$D228*_c3+'Input spectra'!$Y227))</f>
        <v>0</v>
      </c>
      <c r="EL228">
        <f>EL$2*EXP(- EL$1 * ($B228*_c1+$C228*_c2+$D228*_c3+'Input spectra'!$Y227))</f>
        <v>0</v>
      </c>
      <c r="EM228">
        <f>EM$2*EXP(- EM$1 * ($B228*_c1+$C228*_c2+$D228*_c3+'Input spectra'!$Y227))</f>
        <v>0</v>
      </c>
      <c r="EN228">
        <f>EN$2*EXP(- EN$1 * ($B228*_c1+$C228*_c2+$D228*_c3+'Input spectra'!$Y227))</f>
        <v>0</v>
      </c>
      <c r="EO228">
        <f>EO$2*EXP(- EO$1 * ($B228*_c1+$C228*_c2+$D228*_c3+'Input spectra'!$Y227))</f>
        <v>0</v>
      </c>
      <c r="EP228">
        <f>EP$2*EXP(- EP$1 * ($B228*_c1+$C228*_c2+$D228*_c3+'Input spectra'!$Y227))</f>
        <v>0</v>
      </c>
      <c r="EQ228">
        <f>EQ$2*EXP(- EQ$1 * ($B228*_c1+$C228*_c2+$D228*_c3+'Input spectra'!$Y227))</f>
        <v>0</v>
      </c>
      <c r="ER228">
        <f>ER$2*EXP(- ER$1 * ($B228*_c1+$C228*_c2+$D228*_c3+'Input spectra'!$Y227))</f>
        <v>0</v>
      </c>
      <c r="ES228">
        <f>ES$2*EXP(- ES$1 * ($B228*_c1+$C228*_c2+$D228*_c3+'Input spectra'!$Y227))</f>
        <v>0</v>
      </c>
      <c r="ET228">
        <f>ET$2*EXP(- ET$1 * ($B228*_c1+$C228*_c2+$D228*_c3+'Input spectra'!$Y227))</f>
        <v>0</v>
      </c>
      <c r="EU228">
        <f>EU$2*EXP(- EU$1 * ($B228*_c1+$C228*_c2+$D228*_c3+'Input spectra'!$Y227))</f>
        <v>0</v>
      </c>
      <c r="EV228">
        <f>EV$2*EXP(- EV$1 * ($B228*_c1+$C228*_c2+$D228*_c3+'Input spectra'!$Y227))</f>
        <v>0</v>
      </c>
      <c r="EW228">
        <f>EW$2*EXP(- EW$1 * ($B228*_c1+$C228*_c2+$D228*_c3+'Input spectra'!$Y227))</f>
        <v>0</v>
      </c>
      <c r="EX228">
        <f>EX$2*EXP(- EX$1 * ($B228*_c1+$C228*_c2+$D228*_c3+'Input spectra'!$Y227))</f>
        <v>0</v>
      </c>
      <c r="EY228">
        <f>EY$2*EXP(- EY$1 * ($B228*_c1+$C228*_c2+$D228*_c3+'Input spectra'!$Y227))</f>
        <v>0</v>
      </c>
      <c r="FA228">
        <f t="shared" si="3"/>
        <v>0.89111903463080444</v>
      </c>
      <c r="FD228">
        <f>(1-EXP(-($B228*_c1+$C228*_c2+$D228*_c3+'Input spectra'!$Y227)*_t))/2</f>
        <v>9.9931828392259558E-3</v>
      </c>
      <c r="FE228">
        <f>LN(1-FD228)/(-($B228*_c1+$C228*_c2+$D228*_c3+'Input spectra'!$Y227))</f>
        <v>0.24873822175074026</v>
      </c>
    </row>
    <row r="229" spans="1:161" x14ac:dyDescent="0.25">
      <c r="A229">
        <v>1410</v>
      </c>
      <c r="B229">
        <f>'Input spectra'!B228</f>
        <v>0</v>
      </c>
      <c r="C229">
        <f>'Input spectra'!D228</f>
        <v>0</v>
      </c>
      <c r="D229">
        <f>'Input spectra'!F228</f>
        <v>0</v>
      </c>
      <c r="E229">
        <f>E$2*EXP(- E$1 * ($B229*_c1+$C229*_c2+$D229*_c3+'Input spectra'!$Y228))</f>
        <v>2.0653927966864227E-2</v>
      </c>
      <c r="F229">
        <f>F$2*EXP(- F$1 * ($B229*_c1+$C229*_c2+$D229*_c3+'Input spectra'!$Y228))</f>
        <v>2.0421000458885639E-2</v>
      </c>
      <c r="G229">
        <f>G$2*EXP(- G$1 * ($B229*_c1+$C229*_c2+$D229*_c3+'Input spectra'!$Y228))</f>
        <v>2.0189613227325768E-2</v>
      </c>
      <c r="H229">
        <f>H$2*EXP(- H$1 * ($B229*_c1+$C229*_c2+$D229*_c3+'Input spectra'!$Y228))</f>
        <v>1.9959757647268987E-2</v>
      </c>
      <c r="I229">
        <f>I$2*EXP(- I$1 * ($B229*_c1+$C229*_c2+$D229*_c3+'Input spectra'!$Y228))</f>
        <v>1.973142513827382E-2</v>
      </c>
      <c r="J229">
        <f>J$2*EXP(- J$1 * ($B229*_c1+$C229*_c2+$D229*_c3+'Input spectra'!$Y228))</f>
        <v>1.9504607164154683E-2</v>
      </c>
      <c r="K229">
        <f>K$2*EXP(- K$1 * ($B229*_c1+$C229*_c2+$D229*_c3+'Input spectra'!$Y228))</f>
        <v>1.9279295232764639E-2</v>
      </c>
      <c r="L229">
        <f>L$2*EXP(- L$1 * ($B229*_c1+$C229*_c2+$D229*_c3+'Input spectra'!$Y228))</f>
        <v>1.9055480895779173E-2</v>
      </c>
      <c r="M229">
        <f>M$2*EXP(- M$1 * ($B229*_c1+$C229*_c2+$D229*_c3+'Input spectra'!$Y228))</f>
        <v>1.8833155748481035E-2</v>
      </c>
      <c r="N229">
        <f>N$2*EXP(- N$1 * ($B229*_c1+$C229*_c2+$D229*_c3+'Input spectra'!$Y228))</f>
        <v>1.8612311429546075E-2</v>
      </c>
      <c r="O229">
        <f>O$2*EXP(- O$1 * ($B229*_c1+$C229*_c2+$D229*_c3+'Input spectra'!$Y228))</f>
        <v>1.8392939620830096E-2</v>
      </c>
      <c r="P229">
        <f>P$2*EXP(- P$1 * ($B229*_c1+$C229*_c2+$D229*_c3+'Input spectra'!$Y228))</f>
        <v>1.8175032047156717E-2</v>
      </c>
      <c r="Q229">
        <f>Q$2*EXP(- Q$1 * ($B229*_c1+$C229*_c2+$D229*_c3+'Input spectra'!$Y228))</f>
        <v>1.7958580476106278E-2</v>
      </c>
      <c r="R229">
        <f>R$2*EXP(- R$1 * ($B229*_c1+$C229*_c2+$D229*_c3+'Input spectra'!$Y228))</f>
        <v>1.7743576717805704E-2</v>
      </c>
      <c r="S229">
        <f>S$2*EXP(- S$1 * ($B229*_c1+$C229*_c2+$D229*_c3+'Input spectra'!$Y228))</f>
        <v>1.7530012624719395E-2</v>
      </c>
      <c r="T229">
        <f>T$2*EXP(- T$1 * ($B229*_c1+$C229*_c2+$D229*_c3+'Input spectra'!$Y228))</f>
        <v>1.7317880091441095E-2</v>
      </c>
      <c r="U229">
        <f>U$2*EXP(- U$1 * ($B229*_c1+$C229*_c2+$D229*_c3+'Input spectra'!$Y228))</f>
        <v>1.7107171054486763E-2</v>
      </c>
      <c r="V229">
        <f>V$2*EXP(- V$1 * ($B229*_c1+$C229*_c2+$D229*_c3+'Input spectra'!$Y228))</f>
        <v>1.6897877492088421E-2</v>
      </c>
      <c r="W229">
        <f>W$2*EXP(- W$1 * ($B229*_c1+$C229*_c2+$D229*_c3+'Input spectra'!$Y228))</f>
        <v>1.6689991423988984E-2</v>
      </c>
      <c r="X229">
        <f>X$2*EXP(- X$1 * ($B229*_c1+$C229*_c2+$D229*_c3+'Input spectra'!$Y228))</f>
        <v>1.6483504911238071E-2</v>
      </c>
      <c r="Y229">
        <f>Y$2*EXP(- Y$1 * ($B229*_c1+$C229*_c2+$D229*_c3+'Input spectra'!$Y228))</f>
        <v>1.6278410055988776E-2</v>
      </c>
      <c r="Z229">
        <f>Z$2*EXP(- Z$1 * ($B229*_c1+$C229*_c2+$D229*_c3+'Input spectra'!$Y228))</f>
        <v>1.607469900129542E-2</v>
      </c>
      <c r="AA229">
        <f>AA$2*EXP(- AA$1 * ($B229*_c1+$C229*_c2+$D229*_c3+'Input spectra'!$Y228))</f>
        <v>1.587236393091224E-2</v>
      </c>
      <c r="AB229">
        <f>AB$2*EXP(- AB$1 * ($B229*_c1+$C229*_c2+$D229*_c3+'Input spectra'!$Y228))</f>
        <v>1.5671397069093079E-2</v>
      </c>
      <c r="AC229">
        <f>AC$2*EXP(- AC$1 * ($B229*_c1+$C229*_c2+$D229*_c3+'Input spectra'!$Y228))</f>
        <v>1.5471790680391981E-2</v>
      </c>
      <c r="AD229">
        <f>AD$2*EXP(- AD$1 * ($B229*_c1+$C229*_c2+$D229*_c3+'Input spectra'!$Y228))</f>
        <v>1.5273537069464773E-2</v>
      </c>
      <c r="AE229">
        <f>AE$2*EXP(- AE$1 * ($B229*_c1+$C229*_c2+$D229*_c3+'Input spectra'!$Y228))</f>
        <v>1.5076628580871561E-2</v>
      </c>
      <c r="AF229">
        <f>AF$2*EXP(- AF$1 * ($B229*_c1+$C229*_c2+$D229*_c3+'Input spectra'!$Y228))</f>
        <v>1.4881057598880197E-2</v>
      </c>
      <c r="AG229">
        <f>AG$2*EXP(- AG$1 * ($B229*_c1+$C229*_c2+$D229*_c3+'Input spectra'!$Y228))</f>
        <v>1.4686816547270651E-2</v>
      </c>
      <c r="AH229">
        <f>AH$2*EXP(- AH$1 * ($B229*_c1+$C229*_c2+$D229*_c3+'Input spectra'!$Y228))</f>
        <v>1.4493897889140335E-2</v>
      </c>
      <c r="AI229">
        <f>AI$2*EXP(- AI$1 * ($B229*_c1+$C229*_c2+$D229*_c3+'Input spectra'!$Y228))</f>
        <v>1.4302294126710354E-2</v>
      </c>
      <c r="AJ229">
        <f>AJ$2*EXP(- AJ$1 * ($B229*_c1+$C229*_c2+$D229*_c3+'Input spectra'!$Y228))</f>
        <v>1.4111997801132663E-2</v>
      </c>
      <c r="AK229">
        <f>AK$2*EXP(- AK$1 * ($B229*_c1+$C229*_c2+$D229*_c3+'Input spectra'!$Y228))</f>
        <v>1.3923001492298161E-2</v>
      </c>
      <c r="AL229">
        <f>AL$2*EXP(- AL$1 * ($B229*_c1+$C229*_c2+$D229*_c3+'Input spectra'!$Y228))</f>
        <v>1.3735297818645683E-2</v>
      </c>
      <c r="AM229">
        <f>AM$2*EXP(- AM$1 * ($B229*_c1+$C229*_c2+$D229*_c3+'Input spectra'!$Y228))</f>
        <v>1.3548879436971915E-2</v>
      </c>
      <c r="AN229">
        <f>AN$2*EXP(- AN$1 * ($B229*_c1+$C229*_c2+$D229*_c3+'Input spectra'!$Y228))</f>
        <v>1.336373904224222E-2</v>
      </c>
      <c r="AO229">
        <f>AO$2*EXP(- AO$1 * ($B229*_c1+$C229*_c2+$D229*_c3+'Input spectra'!$Y228))</f>
        <v>1.3179869367402331E-2</v>
      </c>
      <c r="AP229">
        <f>AP$2*EXP(- AP$1 * ($B229*_c1+$C229*_c2+$D229*_c3+'Input spectra'!$Y228))</f>
        <v>1.2997263183190987E-2</v>
      </c>
      <c r="AQ229">
        <f>AQ$2*EXP(- AQ$1 * ($B229*_c1+$C229*_c2+$D229*_c3+'Input spectra'!$Y228))</f>
        <v>1.2815913297953436E-2</v>
      </c>
      <c r="AR229">
        <f>AR$2*EXP(- AR$1 * ($B229*_c1+$C229*_c2+$D229*_c3+'Input spectra'!$Y228))</f>
        <v>1.2635812557455823E-2</v>
      </c>
      <c r="AS229">
        <f>AS$2*EXP(- AS$1 * ($B229*_c1+$C229*_c2+$D229*_c3+'Input spectra'!$Y228))</f>
        <v>1.2456953844700476E-2</v>
      </c>
      <c r="AT229">
        <f>AT$2*EXP(- AT$1 * ($B229*_c1+$C229*_c2+$D229*_c3+'Input spectra'!$Y228))</f>
        <v>1.2279330079742082E-2</v>
      </c>
      <c r="AU229">
        <f>AU$2*EXP(- AU$1 * ($B229*_c1+$C229*_c2+$D229*_c3+'Input spectra'!$Y228))</f>
        <v>1.2102934219504691E-2</v>
      </c>
      <c r="AV229">
        <f>AV$2*EXP(- AV$1 * ($B229*_c1+$C229*_c2+$D229*_c3+'Input spectra'!$Y228))</f>
        <v>1.1927759257599676E-2</v>
      </c>
      <c r="AW229">
        <f>AW$2*EXP(- AW$1 * ($B229*_c1+$C229*_c2+$D229*_c3+'Input spectra'!$Y228))</f>
        <v>1.1753798224144463E-2</v>
      </c>
      <c r="AX229">
        <f>AX$2*EXP(- AX$1 * ($B229*_c1+$C229*_c2+$D229*_c3+'Input spectra'!$Y228))</f>
        <v>1.1581044185582211E-2</v>
      </c>
      <c r="AY229">
        <f>AY$2*EXP(- AY$1 * ($B229*_c1+$C229*_c2+$D229*_c3+'Input spectra'!$Y228))</f>
        <v>1.0299308380856218E-2</v>
      </c>
      <c r="AZ229">
        <f>AZ$2*EXP(- AZ$1 * ($B229*_c1+$C229*_c2+$D229*_c3+'Input spectra'!$Y228))</f>
        <v>8.8043762164077034E-3</v>
      </c>
      <c r="BA229">
        <f>BA$2*EXP(- BA$1 * ($B229*_c1+$C229*_c2+$D229*_c3+'Input spectra'!$Y228))</f>
        <v>7.9291051484425331E-3</v>
      </c>
      <c r="BB229">
        <f>BB$2*EXP(- BB$1 * ($B229*_c1+$C229*_c2+$D229*_c3+'Input spectra'!$Y228))</f>
        <v>7.2664376197440917E-3</v>
      </c>
      <c r="BC229">
        <f>BC$2*EXP(- BC$1 * ($B229*_c1+$C229*_c2+$D229*_c3+'Input spectra'!$Y228))</f>
        <v>6.7251187206435383E-3</v>
      </c>
      <c r="BD229">
        <f>BD$2*EXP(- BD$1 * ($B229*_c1+$C229*_c2+$D229*_c3+'Input spectra'!$Y228))</f>
        <v>6.2656169490053135E-3</v>
      </c>
      <c r="BE229">
        <f>BE$2*EXP(- BE$1 * ($B229*_c1+$C229*_c2+$D229*_c3+'Input spectra'!$Y228))</f>
        <v>5.8662839590773027E-3</v>
      </c>
      <c r="BF229">
        <f>BF$2*EXP(- BF$1 * ($B229*_c1+$C229*_c2+$D229*_c3+'Input spectra'!$Y228))</f>
        <v>5.5136314817819587E-3</v>
      </c>
      <c r="BG229">
        <f>BG$2*EXP(- BG$1 * ($B229*_c1+$C229*_c2+$D229*_c3+'Input spectra'!$Y228))</f>
        <v>5.1985313648351336E-3</v>
      </c>
      <c r="BH229">
        <f>BH$2*EXP(- BH$1 * ($B229*_c1+$C229*_c2+$D229*_c3+'Input spectra'!$Y228))</f>
        <v>4.914440194196016E-3</v>
      </c>
      <c r="BI229">
        <f>BI$2*EXP(- BI$1 * ($B229*_c1+$C229*_c2+$D229*_c3+'Input spectra'!$Y228))</f>
        <v>4.6564645932478197E-3</v>
      </c>
      <c r="BJ229">
        <f>BJ$2*EXP(- BJ$1 * ($B229*_c1+$C229*_c2+$D229*_c3+'Input spectra'!$Y228))</f>
        <v>4.4208247330458335E-3</v>
      </c>
      <c r="BK229">
        <f>BK$2*EXP(- BK$1 * ($B229*_c1+$C229*_c2+$D229*_c3+'Input spectra'!$Y228))</f>
        <v>4.2045255031610655E-3</v>
      </c>
      <c r="BL229">
        <f>BL$2*EXP(- BL$1 * ($B229*_c1+$C229*_c2+$D229*_c3+'Input spectra'!$Y228))</f>
        <v>4.0051442607771008E-3</v>
      </c>
      <c r="BM229">
        <f>BM$2*EXP(- BM$1 * ($B229*_c1+$C229*_c2+$D229*_c3+'Input spectra'!$Y228))</f>
        <v>3.8206879713219267E-3</v>
      </c>
      <c r="BN229">
        <f>BN$2*EXP(- BN$1 * ($B229*_c1+$C229*_c2+$D229*_c3+'Input spectra'!$Y228))</f>
        <v>3.6494936717716571E-3</v>
      </c>
      <c r="BO229">
        <f>BO$2*EXP(- BO$1 * ($B229*_c1+$C229*_c2+$D229*_c3+'Input spectra'!$Y228))</f>
        <v>3.4901570759626474E-3</v>
      </c>
      <c r="BP229">
        <f>BP$2*EXP(- BP$1 * ($B229*_c1+$C229*_c2+$D229*_c3+'Input spectra'!$Y228))</f>
        <v>3.3414800841776583E-3</v>
      </c>
      <c r="BQ229">
        <f>BQ$2*EXP(- BQ$1 * ($B229*_c1+$C229*_c2+$D229*_c3+'Input spectra'!$Y228))</f>
        <v>3.2024313617209197E-3</v>
      </c>
      <c r="BR229">
        <f>BR$2*EXP(- BR$1 * ($B229*_c1+$C229*_c2+$D229*_c3+'Input spectra'!$Y228))</f>
        <v>3.0721161800801667E-3</v>
      </c>
      <c r="BS229">
        <f>BS$2*EXP(- BS$1 * ($B229*_c1+$C229*_c2+$D229*_c3+'Input spectra'!$Y228))</f>
        <v>2.9497529673446219E-3</v>
      </c>
      <c r="BT229">
        <f>BT$2*EXP(- BT$1 * ($B229*_c1+$C229*_c2+$D229*_c3+'Input spectra'!$Y228))</f>
        <v>2.8346548125466227E-3</v>
      </c>
      <c r="BU229">
        <f>BU$2*EXP(- BU$1 * ($B229*_c1+$C229*_c2+$D229*_c3+'Input spectra'!$Y228))</f>
        <v>2.7262146906869588E-3</v>
      </c>
      <c r="BV229">
        <f>BV$2*EXP(- BV$1 * ($B229*_c1+$C229*_c2+$D229*_c3+'Input spectra'!$Y228))</f>
        <v>2.6238935250646254E-3</v>
      </c>
      <c r="BW229">
        <f>BW$2*EXP(- BW$1 * ($B229*_c1+$C229*_c2+$D229*_c3+'Input spectra'!$Y228))</f>
        <v>2.5272104430512994E-3</v>
      </c>
      <c r="BX229">
        <f>BX$2*EXP(- BX$1 * ($B229*_c1+$C229*_c2+$D229*_c3+'Input spectra'!$Y228))</f>
        <v>2.4357347486175154E-3</v>
      </c>
      <c r="BY229">
        <f>BY$2*EXP(- BY$1 * ($B229*_c1+$C229*_c2+$D229*_c3+'Input spectra'!$Y228))</f>
        <v>2.3490792536365991E-3</v>
      </c>
      <c r="BZ229">
        <f>BZ$2*EXP(- BZ$1 * ($B229*_c1+$C229*_c2+$D229*_c3+'Input spectra'!$Y228))</f>
        <v>2.2668946956491808E-3</v>
      </c>
      <c r="CA229">
        <f>CA$2*EXP(- CA$1 * ($B229*_c1+$C229*_c2+$D229*_c3+'Input spectra'!$Y228))</f>
        <v>2.1888650324720293E-3</v>
      </c>
      <c r="CB229">
        <f>CB$2*EXP(- CB$1 * ($B229*_c1+$C229*_c2+$D229*_c3+'Input spectra'!$Y228))</f>
        <v>2.1147034505431196E-3</v>
      </c>
      <c r="CC229">
        <f>CC$2*EXP(- CC$1 * ($B229*_c1+$C229*_c2+$D229*_c3+'Input spectra'!$Y228))</f>
        <v>2.0441489588142285E-3</v>
      </c>
      <c r="CD229">
        <f>CD$2*EXP(- CD$1 * ($B229*_c1+$C229*_c2+$D229*_c3+'Input spectra'!$Y228))</f>
        <v>1.9769634665162449E-3</v>
      </c>
      <c r="CE229">
        <f>CE$2*EXP(- CE$1 * ($B229*_c1+$C229*_c2+$D229*_c3+'Input spectra'!$Y228))</f>
        <v>1.9129292634640653E-3</v>
      </c>
      <c r="CF229">
        <f>CF$2*EXP(- CF$1 * ($B229*_c1+$C229*_c2+$D229*_c3+'Input spectra'!$Y228))</f>
        <v>1.8518468373251115E-3</v>
      </c>
      <c r="CG229">
        <f>CG$2*EXP(- CG$1 * ($B229*_c1+$C229*_c2+$D229*_c3+'Input spectra'!$Y228))</f>
        <v>1.7935329745910951E-3</v>
      </c>
      <c r="CH229">
        <f>CH$2*EXP(- CH$1 * ($B229*_c1+$C229*_c2+$D229*_c3+'Input spectra'!$Y228))</f>
        <v>1.7378191016989223E-3</v>
      </c>
      <c r="CI229">
        <f>CI$2*EXP(- CI$1 * ($B229*_c1+$C229*_c2+$D229*_c3+'Input spectra'!$Y228))</f>
        <v>1.6845498304562806E-3</v>
      </c>
      <c r="CJ229">
        <f>CJ$2*EXP(- CJ$1 * ($B229*_c1+$C229*_c2+$D229*_c3+'Input spectra'!$Y228))</f>
        <v>1.6335816780958768E-3</v>
      </c>
      <c r="CK229">
        <f>CK$2*EXP(- CK$1 * ($B229*_c1+$C229*_c2+$D229*_c3+'Input spectra'!$Y228))</f>
        <v>1.5847819372515324E-3</v>
      </c>
      <c r="CL229">
        <f>CL$2*EXP(- CL$1 * ($B229*_c1+$C229*_c2+$D229*_c3+'Input spectra'!$Y228))</f>
        <v>1.5380276751782169E-3</v>
      </c>
      <c r="CM229">
        <f>CM$2*EXP(- CM$1 * ($B229*_c1+$C229*_c2+$D229*_c3+'Input spectra'!$Y228))</f>
        <v>1.4932048448243797E-3</v>
      </c>
      <c r="CN229">
        <f>CN$2*EXP(- CN$1 * ($B229*_c1+$C229*_c2+$D229*_c3+'Input spectra'!$Y228))</f>
        <v>1.4502074930607645E-3</v>
      </c>
      <c r="CO229">
        <f>CO$2*EXP(- CO$1 * ($B229*_c1+$C229*_c2+$D229*_c3+'Input spectra'!$Y228))</f>
        <v>1.4089370535932595E-3</v>
      </c>
      <c r="CP229">
        <f>CP$2*EXP(- CP$1 * ($B229*_c1+$C229*_c2+$D229*_c3+'Input spectra'!$Y228))</f>
        <v>1.3693017139303509E-3</v>
      </c>
      <c r="CQ229">
        <f>CQ$2*EXP(- CQ$1 * ($B229*_c1+$C229*_c2+$D229*_c3+'Input spectra'!$Y228))</f>
        <v>1.3312158473108456E-3</v>
      </c>
      <c r="CR229">
        <f>CR$2*EXP(- CR$1 * ($B229*_c1+$C229*_c2+$D229*_c3+'Input spectra'!$Y228))</f>
        <v>1.2945995017819799E-3</v>
      </c>
      <c r="CS229">
        <f>CS$2*EXP(- CS$1 * ($B229*_c1+$C229*_c2+$D229*_c3+'Input spectra'!$Y228))</f>
        <v>8.3384824605174863E-4</v>
      </c>
      <c r="CT229">
        <f>CT$2*EXP(- CT$1 * ($B229*_c1+$C229*_c2+$D229*_c3+'Input spectra'!$Y228))</f>
        <v>5.4181668156975699E-4</v>
      </c>
      <c r="CU229">
        <f>CU$2*EXP(- CU$1 * ($B229*_c1+$C229*_c2+$D229*_c3+'Input spectra'!$Y228))</f>
        <v>3.7538080149937677E-4</v>
      </c>
      <c r="CV229">
        <f>CV$2*EXP(- CV$1 * ($B229*_c1+$C229*_c2+$D229*_c3+'Input spectra'!$Y228))</f>
        <v>2.6124271179749022E-4</v>
      </c>
      <c r="CW229">
        <f>CW$2*EXP(- CW$1 * ($B229*_c1+$C229*_c2+$D229*_c3+'Input spectra'!$Y228))</f>
        <v>1.784504863488452E-4</v>
      </c>
      <c r="CX229">
        <f>CX$2*EXP(- CX$1 * ($B229*_c1+$C229*_c2+$D229*_c3+'Input spectra'!$Y228))</f>
        <v>1.1735195844492092E-4</v>
      </c>
      <c r="CY229">
        <f>CY$2*EXP(- CY$1 * ($B229*_c1+$C229*_c2+$D229*_c3+'Input spectra'!$Y228))</f>
        <v>7.2502139576556887E-5</v>
      </c>
      <c r="CZ229">
        <f>CZ$2*EXP(- CZ$1 * ($B229*_c1+$C229*_c2+$D229*_c3+'Input spectra'!$Y228))</f>
        <v>4.0446153708171461E-5</v>
      </c>
      <c r="DA229">
        <f>DA$2*EXP(- DA$1 * ($B229*_c1+$C229*_c2+$D229*_c3+'Input spectra'!$Y228))</f>
        <v>1.8814621208990569E-5</v>
      </c>
      <c r="DB229">
        <f>DB$2*EXP(- DB$1 * ($B229*_c1+$C229*_c2+$D229*_c3+'Input spectra'!$Y228))</f>
        <v>5.8899691693098089E-6</v>
      </c>
      <c r="DC229">
        <f>DC$2*EXP(- DC$1 * ($B229*_c1+$C229*_c2+$D229*_c3+'Input spectra'!$Y228))</f>
        <v>3.7428956922548379E-7</v>
      </c>
      <c r="DD229">
        <f>DD$2*EXP(- DD$1 * ($B229*_c1+$C229*_c2+$D229*_c3+'Input spectra'!$Y228))</f>
        <v>0</v>
      </c>
      <c r="DE229">
        <f>DE$2*EXP(- DE$1 * ($B229*_c1+$C229*_c2+$D229*_c3+'Input spectra'!$Y228))</f>
        <v>0</v>
      </c>
      <c r="DF229">
        <f>DF$2*EXP(- DF$1 * ($B229*_c1+$C229*_c2+$D229*_c3+'Input spectra'!$Y228))</f>
        <v>0</v>
      </c>
      <c r="DG229">
        <f>DG$2*EXP(- DG$1 * ($B229*_c1+$C229*_c2+$D229*_c3+'Input spectra'!$Y228))</f>
        <v>0</v>
      </c>
      <c r="DH229">
        <f>DH$2*EXP(- DH$1 * ($B229*_c1+$C229*_c2+$D229*_c3+'Input spectra'!$Y228))</f>
        <v>0</v>
      </c>
      <c r="DI229">
        <f>DI$2*EXP(- DI$1 * ($B229*_c1+$C229*_c2+$D229*_c3+'Input spectra'!$Y228))</f>
        <v>0</v>
      </c>
      <c r="DJ229">
        <f>DJ$2*EXP(- DJ$1 * ($B229*_c1+$C229*_c2+$D229*_c3+'Input spectra'!$Y228))</f>
        <v>0</v>
      </c>
      <c r="DK229">
        <f>DK$2*EXP(- DK$1 * ($B229*_c1+$C229*_c2+$D229*_c3+'Input spectra'!$Y228))</f>
        <v>0</v>
      </c>
      <c r="DL229">
        <f>DL$2*EXP(- DL$1 * ($B229*_c1+$C229*_c2+$D229*_c3+'Input spectra'!$Y228))</f>
        <v>0</v>
      </c>
      <c r="DM229">
        <f>DM$2*EXP(- DM$1 * ($B229*_c1+$C229*_c2+$D229*_c3+'Input spectra'!$Y228))</f>
        <v>0</v>
      </c>
      <c r="DN229">
        <f>DN$2*EXP(- DN$1 * ($B229*_c1+$C229*_c2+$D229*_c3+'Input spectra'!$Y228))</f>
        <v>0</v>
      </c>
      <c r="DO229">
        <f>DO$2*EXP(- DO$1 * ($B229*_c1+$C229*_c2+$D229*_c3+'Input spectra'!$Y228))</f>
        <v>0</v>
      </c>
      <c r="DP229">
        <f>DP$2*EXP(- DP$1 * ($B229*_c1+$C229*_c2+$D229*_c3+'Input spectra'!$Y228))</f>
        <v>0</v>
      </c>
      <c r="DQ229">
        <f>DQ$2*EXP(- DQ$1 * ($B229*_c1+$C229*_c2+$D229*_c3+'Input spectra'!$Y228))</f>
        <v>0</v>
      </c>
      <c r="DR229">
        <f>DR$2*EXP(- DR$1 * ($B229*_c1+$C229*_c2+$D229*_c3+'Input spectra'!$Y228))</f>
        <v>0</v>
      </c>
      <c r="DS229">
        <f>DS$2*EXP(- DS$1 * ($B229*_c1+$C229*_c2+$D229*_c3+'Input spectra'!$Y228))</f>
        <v>0</v>
      </c>
      <c r="DT229">
        <f>DT$2*EXP(- DT$1 * ($B229*_c1+$C229*_c2+$D229*_c3+'Input spectra'!$Y228))</f>
        <v>0</v>
      </c>
      <c r="DU229">
        <f>DU$2*EXP(- DU$1 * ($B229*_c1+$C229*_c2+$D229*_c3+'Input spectra'!$Y228))</f>
        <v>0</v>
      </c>
      <c r="DV229">
        <f>DV$2*EXP(- DV$1 * ($B229*_c1+$C229*_c2+$D229*_c3+'Input spectra'!$Y228))</f>
        <v>0</v>
      </c>
      <c r="DW229">
        <f>DW$2*EXP(- DW$1 * ($B229*_c1+$C229*_c2+$D229*_c3+'Input spectra'!$Y228))</f>
        <v>0</v>
      </c>
      <c r="DX229">
        <f>DX$2*EXP(- DX$1 * ($B229*_c1+$C229*_c2+$D229*_c3+'Input spectra'!$Y228))</f>
        <v>0</v>
      </c>
      <c r="DY229">
        <f>DY$2*EXP(- DY$1 * ($B229*_c1+$C229*_c2+$D229*_c3+'Input spectra'!$Y228))</f>
        <v>0</v>
      </c>
      <c r="DZ229">
        <f>DZ$2*EXP(- DZ$1 * ($B229*_c1+$C229*_c2+$D229*_c3+'Input spectra'!$Y228))</f>
        <v>0</v>
      </c>
      <c r="EA229">
        <f>EA$2*EXP(- EA$1 * ($B229*_c1+$C229*_c2+$D229*_c3+'Input spectra'!$Y228))</f>
        <v>0</v>
      </c>
      <c r="EB229">
        <f>EB$2*EXP(- EB$1 * ($B229*_c1+$C229*_c2+$D229*_c3+'Input spectra'!$Y228))</f>
        <v>0</v>
      </c>
      <c r="EC229">
        <f>EC$2*EXP(- EC$1 * ($B229*_c1+$C229*_c2+$D229*_c3+'Input spectra'!$Y228))</f>
        <v>0</v>
      </c>
      <c r="ED229">
        <f>ED$2*EXP(- ED$1 * ($B229*_c1+$C229*_c2+$D229*_c3+'Input spectra'!$Y228))</f>
        <v>0</v>
      </c>
      <c r="EE229">
        <f>EE$2*EXP(- EE$1 * ($B229*_c1+$C229*_c2+$D229*_c3+'Input spectra'!$Y228))</f>
        <v>0</v>
      </c>
      <c r="EF229">
        <f>EF$2*EXP(- EF$1 * ($B229*_c1+$C229*_c2+$D229*_c3+'Input spectra'!$Y228))</f>
        <v>0</v>
      </c>
      <c r="EG229">
        <f>EG$2*EXP(- EG$1 * ($B229*_c1+$C229*_c2+$D229*_c3+'Input spectra'!$Y228))</f>
        <v>0</v>
      </c>
      <c r="EH229">
        <f>EH$2*EXP(- EH$1 * ($B229*_c1+$C229*_c2+$D229*_c3+'Input spectra'!$Y228))</f>
        <v>0</v>
      </c>
      <c r="EI229">
        <f>EI$2*EXP(- EI$1 * ($B229*_c1+$C229*_c2+$D229*_c3+'Input spectra'!$Y228))</f>
        <v>0</v>
      </c>
      <c r="EJ229">
        <f>EJ$2*EXP(- EJ$1 * ($B229*_c1+$C229*_c2+$D229*_c3+'Input spectra'!$Y228))</f>
        <v>0</v>
      </c>
      <c r="EK229">
        <f>EK$2*EXP(- EK$1 * ($B229*_c1+$C229*_c2+$D229*_c3+'Input spectra'!$Y228))</f>
        <v>0</v>
      </c>
      <c r="EL229">
        <f>EL$2*EXP(- EL$1 * ($B229*_c1+$C229*_c2+$D229*_c3+'Input spectra'!$Y228))</f>
        <v>0</v>
      </c>
      <c r="EM229">
        <f>EM$2*EXP(- EM$1 * ($B229*_c1+$C229*_c2+$D229*_c3+'Input spectra'!$Y228))</f>
        <v>0</v>
      </c>
      <c r="EN229">
        <f>EN$2*EXP(- EN$1 * ($B229*_c1+$C229*_c2+$D229*_c3+'Input spectra'!$Y228))</f>
        <v>0</v>
      </c>
      <c r="EO229">
        <f>EO$2*EXP(- EO$1 * ($B229*_c1+$C229*_c2+$D229*_c3+'Input spectra'!$Y228))</f>
        <v>0</v>
      </c>
      <c r="EP229">
        <f>EP$2*EXP(- EP$1 * ($B229*_c1+$C229*_c2+$D229*_c3+'Input spectra'!$Y228))</f>
        <v>0</v>
      </c>
      <c r="EQ229">
        <f>EQ$2*EXP(- EQ$1 * ($B229*_c1+$C229*_c2+$D229*_c3+'Input spectra'!$Y228))</f>
        <v>0</v>
      </c>
      <c r="ER229">
        <f>ER$2*EXP(- ER$1 * ($B229*_c1+$C229*_c2+$D229*_c3+'Input spectra'!$Y228))</f>
        <v>0</v>
      </c>
      <c r="ES229">
        <f>ES$2*EXP(- ES$1 * ($B229*_c1+$C229*_c2+$D229*_c3+'Input spectra'!$Y228))</f>
        <v>0</v>
      </c>
      <c r="ET229">
        <f>ET$2*EXP(- ET$1 * ($B229*_c1+$C229*_c2+$D229*_c3+'Input spectra'!$Y228))</f>
        <v>0</v>
      </c>
      <c r="EU229">
        <f>EU$2*EXP(- EU$1 * ($B229*_c1+$C229*_c2+$D229*_c3+'Input spectra'!$Y228))</f>
        <v>0</v>
      </c>
      <c r="EV229">
        <f>EV$2*EXP(- EV$1 * ($B229*_c1+$C229*_c2+$D229*_c3+'Input spectra'!$Y228))</f>
        <v>0</v>
      </c>
      <c r="EW229">
        <f>EW$2*EXP(- EW$1 * ($B229*_c1+$C229*_c2+$D229*_c3+'Input spectra'!$Y228))</f>
        <v>0</v>
      </c>
      <c r="EX229">
        <f>EX$2*EXP(- EX$1 * ($B229*_c1+$C229*_c2+$D229*_c3+'Input spectra'!$Y228))</f>
        <v>0</v>
      </c>
      <c r="EY229">
        <f>EY$2*EXP(- EY$1 * ($B229*_c1+$C229*_c2+$D229*_c3+'Input spectra'!$Y228))</f>
        <v>0</v>
      </c>
      <c r="FA229">
        <f t="shared" si="3"/>
        <v>0.89124857305449889</v>
      </c>
      <c r="FD229">
        <f>(1-EXP(-($B229*_c1+$C229*_c2+$D229*_c3+'Input spectra'!$Y228)*_t))/2</f>
        <v>9.980315743188084E-3</v>
      </c>
      <c r="FE229">
        <f>LN(1-FD229)/(-($B229*_c1+$C229*_c2+$D229*_c3+'Input spectra'!$Y228))</f>
        <v>0.2487398628340893</v>
      </c>
    </row>
    <row r="230" spans="1:161" x14ac:dyDescent="0.25">
      <c r="A230">
        <v>1415</v>
      </c>
      <c r="B230">
        <f>'Input spectra'!B229</f>
        <v>0</v>
      </c>
      <c r="C230">
        <f>'Input spectra'!D229</f>
        <v>0</v>
      </c>
      <c r="D230">
        <f>'Input spectra'!F229</f>
        <v>0</v>
      </c>
      <c r="E230">
        <f>E$2*EXP(- E$1 * ($B230*_c1+$C230*_c2+$D230*_c3+'Input spectra'!$Y229))</f>
        <v>2.0653927966864227E-2</v>
      </c>
      <c r="F230">
        <f>F$2*EXP(- F$1 * ($B230*_c1+$C230*_c2+$D230*_c3+'Input spectra'!$Y229))</f>
        <v>2.042110770482795E-2</v>
      </c>
      <c r="G230">
        <f>G$2*EXP(- G$1 * ($B230*_c1+$C230*_c2+$D230*_c3+'Input spectra'!$Y229))</f>
        <v>2.0189825289392508E-2</v>
      </c>
      <c r="H230">
        <f>H$2*EXP(- H$1 * ($B230*_c1+$C230*_c2+$D230*_c3+'Input spectra'!$Y229))</f>
        <v>1.9960072119754806E-2</v>
      </c>
      <c r="I230">
        <f>I$2*EXP(- I$1 * ($B230*_c1+$C230*_c2+$D230*_c3+'Input spectra'!$Y229))</f>
        <v>1.973183963940589E-2</v>
      </c>
      <c r="J230">
        <f>J$2*EXP(- J$1 * ($B230*_c1+$C230*_c2+$D230*_c3+'Input spectra'!$Y229))</f>
        <v>1.9505119335913878E-2</v>
      </c>
      <c r="K230">
        <f>K$2*EXP(- K$1 * ($B230*_c1+$C230*_c2+$D230*_c3+'Input spectra'!$Y229))</f>
        <v>1.927990274070783E-2</v>
      </c>
      <c r="L230">
        <f>L$2*EXP(- L$1 * ($B230*_c1+$C230*_c2+$D230*_c3+'Input spectra'!$Y229))</f>
        <v>1.9056181428862697E-2</v>
      </c>
      <c r="M230">
        <f>M$2*EXP(- M$1 * ($B230*_c1+$C230*_c2+$D230*_c3+'Input spectra'!$Y229))</f>
        <v>1.883394701888531E-2</v>
      </c>
      <c r="N230">
        <f>N$2*EXP(- N$1 * ($B230*_c1+$C230*_c2+$D230*_c3+'Input spectra'!$Y229))</f>
        <v>1.8613191172501306E-2</v>
      </c>
      <c r="O230">
        <f>O$2*EXP(- O$1 * ($B230*_c1+$C230*_c2+$D230*_c3+'Input spectra'!$Y229))</f>
        <v>1.8393905594443153E-2</v>
      </c>
      <c r="P230">
        <f>P$2*EXP(- P$1 * ($B230*_c1+$C230*_c2+$D230*_c3+'Input spectra'!$Y229))</f>
        <v>1.8176082032239121E-2</v>
      </c>
      <c r="Q230">
        <f>Q$2*EXP(- Q$1 * ($B230*_c1+$C230*_c2+$D230*_c3+'Input spectra'!$Y229))</f>
        <v>1.7959712276003272E-2</v>
      </c>
      <c r="R230">
        <f>R$2*EXP(- R$1 * ($B230*_c1+$C230*_c2+$D230*_c3+'Input spectra'!$Y229))</f>
        <v>1.7744788158226464E-2</v>
      </c>
      <c r="S230">
        <f>S$2*EXP(- S$1 * ($B230*_c1+$C230*_c2+$D230*_c3+'Input spectra'!$Y229))</f>
        <v>1.7531301553568326E-2</v>
      </c>
      <c r="T230">
        <f>T$2*EXP(- T$1 * ($B230*_c1+$C230*_c2+$D230*_c3+'Input spectra'!$Y229))</f>
        <v>1.7319244378650216E-2</v>
      </c>
      <c r="U230">
        <f>U$2*EXP(- U$1 * ($B230*_c1+$C230*_c2+$D230*_c3+'Input spectra'!$Y229))</f>
        <v>1.7108608591849192E-2</v>
      </c>
      <c r="V230">
        <f>V$2*EXP(- V$1 * ($B230*_c1+$C230*_c2+$D230*_c3+'Input spectra'!$Y229))</f>
        <v>1.6899386193092922E-2</v>
      </c>
      <c r="W230">
        <f>W$2*EXP(- W$1 * ($B230*_c1+$C230*_c2+$D230*_c3+'Input spectra'!$Y229))</f>
        <v>1.6691569223655615E-2</v>
      </c>
      <c r="X230">
        <f>X$2*EXP(- X$1 * ($B230*_c1+$C230*_c2+$D230*_c3+'Input spectra'!$Y229))</f>
        <v>1.648514976595487E-2</v>
      </c>
      <c r="Y230">
        <f>Y$2*EXP(- Y$1 * ($B230*_c1+$C230*_c2+$D230*_c3+'Input spectra'!$Y229))</f>
        <v>1.6280119943349523E-2</v>
      </c>
      <c r="Z230">
        <f>Z$2*EXP(- Z$1 * ($B230*_c1+$C230*_c2+$D230*_c3+'Input spectra'!$Y229))</f>
        <v>1.607647191993845E-2</v>
      </c>
      <c r="AA230">
        <f>AA$2*EXP(- AA$1 * ($B230*_c1+$C230*_c2+$D230*_c3+'Input spectra'!$Y229))</f>
        <v>1.5874197900360321E-2</v>
      </c>
      <c r="AB230">
        <f>AB$2*EXP(- AB$1 * ($B230*_c1+$C230*_c2+$D230*_c3+'Input spectra'!$Y229))</f>
        <v>1.5673290129594297E-2</v>
      </c>
      <c r="AC230">
        <f>AC$2*EXP(- AC$1 * ($B230*_c1+$C230*_c2+$D230*_c3+'Input spectra'!$Y229))</f>
        <v>1.5473740892761698E-2</v>
      </c>
      <c r="AD230">
        <f>AD$2*EXP(- AD$1 * ($B230*_c1+$C230*_c2+$D230*_c3+'Input spectra'!$Y229))</f>
        <v>1.5275542514928598E-2</v>
      </c>
      <c r="AE230">
        <f>AE$2*EXP(- AE$1 * ($B230*_c1+$C230*_c2+$D230*_c3+'Input spectra'!$Y229))</f>
        <v>1.5078687360909341E-2</v>
      </c>
      <c r="AF230">
        <f>AF$2*EXP(- AF$1 * ($B230*_c1+$C230*_c2+$D230*_c3+'Input spectra'!$Y229))</f>
        <v>1.4883167835071034E-2</v>
      </c>
      <c r="AG230">
        <f>AG$2*EXP(- AG$1 * ($B230*_c1+$C230*_c2+$D230*_c3+'Input spectra'!$Y229))</f>
        <v>1.4688976381138936E-2</v>
      </c>
      <c r="AH230">
        <f>AH$2*EXP(- AH$1 * ($B230*_c1+$C230*_c2+$D230*_c3+'Input spectra'!$Y229))</f>
        <v>1.4496105482002771E-2</v>
      </c>
      <c r="AI230">
        <f>AI$2*EXP(- AI$1 * ($B230*_c1+$C230*_c2+$D230*_c3+'Input spectra'!$Y229))</f>
        <v>1.4304547659523995E-2</v>
      </c>
      <c r="AJ230">
        <f>AJ$2*EXP(- AJ$1 * ($B230*_c1+$C230*_c2+$D230*_c3+'Input spectra'!$Y229))</f>
        <v>1.4114295474343935E-2</v>
      </c>
      <c r="AK230">
        <f>AK$2*EXP(- AK$1 * ($B230*_c1+$C230*_c2+$D230*_c3+'Input spectra'!$Y229))</f>
        <v>1.3925341525692882E-2</v>
      </c>
      <c r="AL230">
        <f>AL$2*EXP(- AL$1 * ($B230*_c1+$C230*_c2+$D230*_c3+'Input spectra'!$Y229))</f>
        <v>1.3737678451200054E-2</v>
      </c>
      <c r="AM230">
        <f>AM$2*EXP(- AM$1 * ($B230*_c1+$C230*_c2+$D230*_c3+'Input spectra'!$Y229))</f>
        <v>1.3551298926704508E-2</v>
      </c>
      <c r="AN230">
        <f>AN$2*EXP(- AN$1 * ($B230*_c1+$C230*_c2+$D230*_c3+'Input spectra'!$Y229))</f>
        <v>1.3366195666066906E-2</v>
      </c>
      <c r="AO230">
        <f>AO$2*EXP(- AO$1 * ($B230*_c1+$C230*_c2+$D230*_c3+'Input spectra'!$Y229))</f>
        <v>1.3182361420982194E-2</v>
      </c>
      <c r="AP230">
        <f>AP$2*EXP(- AP$1 * ($B230*_c1+$C230*_c2+$D230*_c3+'Input spectra'!$Y229))</f>
        <v>1.2999788980793197E-2</v>
      </c>
      <c r="AQ230">
        <f>AQ$2*EXP(- AQ$1 * ($B230*_c1+$C230*_c2+$D230*_c3+'Input spectra'!$Y229))</f>
        <v>1.2818471172305064E-2</v>
      </c>
      <c r="AR230">
        <f>AR$2*EXP(- AR$1 * ($B230*_c1+$C230*_c2+$D230*_c3+'Input spectra'!$Y229))</f>
        <v>1.2638400859600609E-2</v>
      </c>
      <c r="AS230">
        <f>AS$2*EXP(- AS$1 * ($B230*_c1+$C230*_c2+$D230*_c3+'Input spectra'!$Y229))</f>
        <v>1.2459570943856552E-2</v>
      </c>
      <c r="AT230">
        <f>AT$2*EXP(- AT$1 * ($B230*_c1+$C230*_c2+$D230*_c3+'Input spectra'!$Y229))</f>
        <v>1.2281974363160607E-2</v>
      </c>
      <c r="AU230">
        <f>AU$2*EXP(- AU$1 * ($B230*_c1+$C230*_c2+$D230*_c3+'Input spectra'!$Y229))</f>
        <v>1.2105604092329433E-2</v>
      </c>
      <c r="AV230">
        <f>AV$2*EXP(- AV$1 * ($B230*_c1+$C230*_c2+$D230*_c3+'Input spectra'!$Y229))</f>
        <v>1.1930453142727514E-2</v>
      </c>
      <c r="AW230">
        <f>AW$2*EXP(- AW$1 * ($B230*_c1+$C230*_c2+$D230*_c3+'Input spectra'!$Y229))</f>
        <v>1.1756514562086821E-2</v>
      </c>
      <c r="AX230">
        <f>AX$2*EXP(- AX$1 * ($B230*_c1+$C230*_c2+$D230*_c3+'Input spectra'!$Y229))</f>
        <v>1.1583781434327379E-2</v>
      </c>
      <c r="AY230">
        <f>AY$2*EXP(- AY$1 * ($B230*_c1+$C230*_c2+$D230*_c3+'Input spectra'!$Y229))</f>
        <v>1.0301796785866169E-2</v>
      </c>
      <c r="AZ230">
        <f>AZ$2*EXP(- AZ$1 * ($B230*_c1+$C230*_c2+$D230*_c3+'Input spectra'!$Y229))</f>
        <v>8.8065496819719723E-3</v>
      </c>
      <c r="BA230">
        <f>BA$2*EXP(- BA$1 * ($B230*_c1+$C230*_c2+$D230*_c3+'Input spectra'!$Y229))</f>
        <v>7.9311041948154533E-3</v>
      </c>
      <c r="BB230">
        <f>BB$2*EXP(- BB$1 * ($B230*_c1+$C230*_c2+$D230*_c3+'Input spectra'!$Y229))</f>
        <v>7.2683077688088229E-3</v>
      </c>
      <c r="BC230">
        <f>BC$2*EXP(- BC$1 * ($B230*_c1+$C230*_c2+$D230*_c3+'Input spectra'!$Y229))</f>
        <v>6.7268848792217647E-3</v>
      </c>
      <c r="BD230">
        <f>BD$2*EXP(- BD$1 * ($B230*_c1+$C230*_c2+$D230*_c3+'Input spectra'!$Y229))</f>
        <v>6.2672953467696104E-3</v>
      </c>
      <c r="BE230">
        <f>BE$2*EXP(- BE$1 * ($B230*_c1+$C230*_c2+$D230*_c3+'Input spectra'!$Y229))</f>
        <v>5.8678862022918769E-3</v>
      </c>
      <c r="BF230">
        <f>BF$2*EXP(- BF$1 * ($B230*_c1+$C230*_c2+$D230*_c3+'Input spectra'!$Y229))</f>
        <v>5.5151663700327355E-3</v>
      </c>
      <c r="BG230">
        <f>BG$2*EXP(- BG$1 * ($B230*_c1+$C230*_c2+$D230*_c3+'Input spectra'!$Y229))</f>
        <v>5.2000058442895972E-3</v>
      </c>
      <c r="BH230">
        <f>BH$2*EXP(- BH$1 * ($B230*_c1+$C230*_c2+$D230*_c3+'Input spectra'!$Y229))</f>
        <v>4.9158599124990284E-3</v>
      </c>
      <c r="BI230">
        <f>BI$2*EXP(- BI$1 * ($B230*_c1+$C230*_c2+$D230*_c3+'Input spectra'!$Y229))</f>
        <v>4.6578342473732812E-3</v>
      </c>
      <c r="BJ230">
        <f>BJ$2*EXP(- BJ$1 * ($B230*_c1+$C230*_c2+$D230*_c3+'Input spectra'!$Y229))</f>
        <v>4.4221482998655524E-3</v>
      </c>
      <c r="BK230">
        <f>BK$2*EXP(- BK$1 * ($B230*_c1+$C230*_c2+$D230*_c3+'Input spectra'!$Y229))</f>
        <v>4.2058063990845843E-3</v>
      </c>
      <c r="BL230">
        <f>BL$2*EXP(- BL$1 * ($B230*_c1+$C230*_c2+$D230*_c3+'Input spectra'!$Y229))</f>
        <v>4.0063854562258664E-3</v>
      </c>
      <c r="BM230">
        <f>BM$2*EXP(- BM$1 * ($B230*_c1+$C230*_c2+$D230*_c3+'Input spectra'!$Y229))</f>
        <v>3.8218920752169012E-3</v>
      </c>
      <c r="BN230">
        <f>BN$2*EXP(- BN$1 * ($B230*_c1+$C230*_c2+$D230*_c3+'Input spectra'!$Y229))</f>
        <v>3.65066299541253E-3</v>
      </c>
      <c r="BO230">
        <f>BO$2*EXP(- BO$1 * ($B230*_c1+$C230*_c2+$D230*_c3+'Input spectra'!$Y229))</f>
        <v>3.4912936823261031E-3</v>
      </c>
      <c r="BP230">
        <f>BP$2*EXP(- BP$1 * ($B230*_c1+$C230*_c2+$D230*_c3+'Input spectra'!$Y229))</f>
        <v>3.3425858266401161E-3</v>
      </c>
      <c r="BQ230">
        <f>BQ$2*EXP(- BQ$1 * ($B230*_c1+$C230*_c2+$D230*_c3+'Input spectra'!$Y229))</f>
        <v>3.2035079149446725E-3</v>
      </c>
      <c r="BR230">
        <f>BR$2*EXP(- BR$1 * ($B230*_c1+$C230*_c2+$D230*_c3+'Input spectra'!$Y229))</f>
        <v>3.0731650649828404E-3</v>
      </c>
      <c r="BS230">
        <f>BS$2*EXP(- BS$1 * ($B230*_c1+$C230*_c2+$D230*_c3+'Input spectra'!$Y229))</f>
        <v>2.950775571527306E-3</v>
      </c>
      <c r="BT230">
        <f>BT$2*EXP(- BT$1 * ($B230*_c1+$C230*_c2+$D230*_c3+'Input spectra'!$Y229))</f>
        <v>2.8356524071849985E-3</v>
      </c>
      <c r="BU230">
        <f>BU$2*EXP(- BU$1 * ($B230*_c1+$C230*_c2+$D230*_c3+'Input spectra'!$Y229))</f>
        <v>2.7271884446314061E-3</v>
      </c>
      <c r="BV230">
        <f>BV$2*EXP(- BV$1 * ($B230*_c1+$C230*_c2+$D230*_c3+'Input spectra'!$Y229))</f>
        <v>2.6248445167119648E-3</v>
      </c>
      <c r="BW230">
        <f>BW$2*EXP(- BW$1 * ($B230*_c1+$C230*_c2+$D230*_c3+'Input spectra'!$Y229))</f>
        <v>2.5281396704184074E-3</v>
      </c>
      <c r="BX230">
        <f>BX$2*EXP(- BX$1 * ($B230*_c1+$C230*_c2+$D230*_c3+'Input spectra'!$Y229))</f>
        <v>2.436643137949925E-3</v>
      </c>
      <c r="BY230">
        <f>BY$2*EXP(- BY$1 * ($B230*_c1+$C230*_c2+$D230*_c3+'Input spectra'!$Y229))</f>
        <v>2.3499676668129652E-3</v>
      </c>
      <c r="BZ230">
        <f>BZ$2*EXP(- BZ$1 * ($B230*_c1+$C230*_c2+$D230*_c3+'Input spectra'!$Y229))</f>
        <v>2.2677639365880071E-3</v>
      </c>
      <c r="CA230">
        <f>CA$2*EXP(- CA$1 * ($B230*_c1+$C230*_c2+$D230*_c3+'Input spectra'!$Y229))</f>
        <v>2.1897158527055464E-3</v>
      </c>
      <c r="CB230">
        <f>CB$2*EXP(- CB$1 * ($B230*_c1+$C230*_c2+$D230*_c3+'Input spectra'!$Y229))</f>
        <v>2.1155365540911912E-3</v>
      </c>
      <c r="CC230">
        <f>CC$2*EXP(- CC$1 * ($B230*_c1+$C230*_c2+$D230*_c3+'Input spectra'!$Y229))</f>
        <v>2.0449650064662144E-3</v>
      </c>
      <c r="CD230">
        <f>CD$2*EXP(- CD$1 * ($B230*_c1+$C230*_c2+$D230*_c3+'Input spectra'!$Y229))</f>
        <v>1.9777630796091864E-3</v>
      </c>
      <c r="CE230">
        <f>CE$2*EXP(- CE$1 * ($B230*_c1+$C230*_c2+$D230*_c3+'Input spectra'!$Y229))</f>
        <v>1.913713027230005E-3</v>
      </c>
      <c r="CF230">
        <f>CF$2*EXP(- CF$1 * ($B230*_c1+$C230*_c2+$D230*_c3+'Input spectra'!$Y229))</f>
        <v>1.8526153038679585E-3</v>
      </c>
      <c r="CG230">
        <f>CG$2*EXP(- CG$1 * ($B230*_c1+$C230*_c2+$D230*_c3+'Input spectra'!$Y229))</f>
        <v>1.7942866655434604E-3</v>
      </c>
      <c r="CH230">
        <f>CH$2*EXP(- CH$1 * ($B230*_c1+$C230*_c2+$D230*_c3+'Input spectra'!$Y229))</f>
        <v>1.7385585106012415E-3</v>
      </c>
      <c r="CI230">
        <f>CI$2*EXP(- CI$1 * ($B230*_c1+$C230*_c2+$D230*_c3+'Input spectra'!$Y229))</f>
        <v>1.685275424893944E-3</v>
      </c>
      <c r="CJ230">
        <f>CJ$2*EXP(- CJ$1 * ($B230*_c1+$C230*_c2+$D230*_c3+'Input spectra'!$Y229))</f>
        <v>1.6342939016246473E-3</v>
      </c>
      <c r="CK230">
        <f>CK$2*EXP(- CK$1 * ($B230*_c1+$C230*_c2+$D230*_c3+'Input spectra'!$Y229))</f>
        <v>1.5854812111370663E-3</v>
      </c>
      <c r="CL230">
        <f>CL$2*EXP(- CL$1 * ($B230*_c1+$C230*_c2+$D230*_c3+'Input spectra'!$Y229))</f>
        <v>1.5387143999717706E-3</v>
      </c>
      <c r="CM230">
        <f>CM$2*EXP(- CM$1 * ($B230*_c1+$C230*_c2+$D230*_c3+'Input spectra'!$Y229))</f>
        <v>1.493879401793691E-3</v>
      </c>
      <c r="CN230">
        <f>CN$2*EXP(- CN$1 * ($B230*_c1+$C230*_c2+$D230*_c3+'Input spectra'!$Y229))</f>
        <v>1.4508702454924887E-3</v>
      </c>
      <c r="CO230">
        <f>CO$2*EXP(- CO$1 * ($B230*_c1+$C230*_c2+$D230*_c3+'Input spectra'!$Y229))</f>
        <v>1.4095883479811483E-3</v>
      </c>
      <c r="CP230">
        <f>CP$2*EXP(- CP$1 * ($B230*_c1+$C230*_c2+$D230*_c3+'Input spectra'!$Y229))</f>
        <v>1.3699418810615123E-3</v>
      </c>
      <c r="CQ230">
        <f>CQ$2*EXP(- CQ$1 * ($B230*_c1+$C230*_c2+$D230*_c3+'Input spectra'!$Y229))</f>
        <v>1.3318452032608371E-3</v>
      </c>
      <c r="CR230">
        <f>CR$2*EXP(- CR$1 * ($B230*_c1+$C230*_c2+$D230*_c3+'Input spectra'!$Y229))</f>
        <v>1.2952183488281512E-3</v>
      </c>
      <c r="CS230">
        <f>CS$2*EXP(- CS$1 * ($B230*_c1+$C230*_c2+$D230*_c3+'Input spectra'!$Y229))</f>
        <v>8.3425122511398728E-4</v>
      </c>
      <c r="CT230">
        <f>CT$2*EXP(- CT$1 * ($B230*_c1+$C230*_c2+$D230*_c3+'Input spectra'!$Y229))</f>
        <v>5.4208137556921259E-4</v>
      </c>
      <c r="CU230">
        <f>CU$2*EXP(- CU$1 * ($B230*_c1+$C230*_c2+$D230*_c3+'Input spectra'!$Y229))</f>
        <v>3.7556615885576814E-4</v>
      </c>
      <c r="CV230">
        <f>CV$2*EXP(- CV$1 * ($B230*_c1+$C230*_c2+$D230*_c3+'Input spectra'!$Y229))</f>
        <v>2.6137308215155072E-4</v>
      </c>
      <c r="CW230">
        <f>CW$2*EXP(- CW$1 * ($B230*_c1+$C230*_c2+$D230*_c3+'Input spectra'!$Y229))</f>
        <v>1.7854047778152147E-4</v>
      </c>
      <c r="CX230">
        <f>CX$2*EXP(- CX$1 * ($B230*_c1+$C230*_c2+$D230*_c3+'Input spectra'!$Y229))</f>
        <v>1.1741175489656718E-4</v>
      </c>
      <c r="CY230">
        <f>CY$2*EXP(- CY$1 * ($B230*_c1+$C230*_c2+$D230*_c3+'Input spectra'!$Y229))</f>
        <v>7.2539463851218128E-5</v>
      </c>
      <c r="CZ230">
        <f>CZ$2*EXP(- CZ$1 * ($B230*_c1+$C230*_c2+$D230*_c3+'Input spectra'!$Y229))</f>
        <v>4.0467188007071741E-5</v>
      </c>
      <c r="DA230">
        <f>DA$2*EXP(- DA$1 * ($B230*_c1+$C230*_c2+$D230*_c3+'Input spectra'!$Y229))</f>
        <v>1.8824504742478599E-5</v>
      </c>
      <c r="DB230">
        <f>DB$2*EXP(- DB$1 * ($B230*_c1+$C230*_c2+$D230*_c3+'Input spectra'!$Y229))</f>
        <v>5.8930941856656738E-6</v>
      </c>
      <c r="DC230">
        <f>DC$2*EXP(- DC$1 * ($B230*_c1+$C230*_c2+$D230*_c3+'Input spectra'!$Y229))</f>
        <v>3.7449012119714975E-7</v>
      </c>
      <c r="DD230">
        <f>DD$2*EXP(- DD$1 * ($B230*_c1+$C230*_c2+$D230*_c3+'Input spectra'!$Y229))</f>
        <v>0</v>
      </c>
      <c r="DE230">
        <f>DE$2*EXP(- DE$1 * ($B230*_c1+$C230*_c2+$D230*_c3+'Input spectra'!$Y229))</f>
        <v>0</v>
      </c>
      <c r="DF230">
        <f>DF$2*EXP(- DF$1 * ($B230*_c1+$C230*_c2+$D230*_c3+'Input spectra'!$Y229))</f>
        <v>0</v>
      </c>
      <c r="DG230">
        <f>DG$2*EXP(- DG$1 * ($B230*_c1+$C230*_c2+$D230*_c3+'Input spectra'!$Y229))</f>
        <v>0</v>
      </c>
      <c r="DH230">
        <f>DH$2*EXP(- DH$1 * ($B230*_c1+$C230*_c2+$D230*_c3+'Input spectra'!$Y229))</f>
        <v>0</v>
      </c>
      <c r="DI230">
        <f>DI$2*EXP(- DI$1 * ($B230*_c1+$C230*_c2+$D230*_c3+'Input spectra'!$Y229))</f>
        <v>0</v>
      </c>
      <c r="DJ230">
        <f>DJ$2*EXP(- DJ$1 * ($B230*_c1+$C230*_c2+$D230*_c3+'Input spectra'!$Y229))</f>
        <v>0</v>
      </c>
      <c r="DK230">
        <f>DK$2*EXP(- DK$1 * ($B230*_c1+$C230*_c2+$D230*_c3+'Input spectra'!$Y229))</f>
        <v>0</v>
      </c>
      <c r="DL230">
        <f>DL$2*EXP(- DL$1 * ($B230*_c1+$C230*_c2+$D230*_c3+'Input spectra'!$Y229))</f>
        <v>0</v>
      </c>
      <c r="DM230">
        <f>DM$2*EXP(- DM$1 * ($B230*_c1+$C230*_c2+$D230*_c3+'Input spectra'!$Y229))</f>
        <v>0</v>
      </c>
      <c r="DN230">
        <f>DN$2*EXP(- DN$1 * ($B230*_c1+$C230*_c2+$D230*_c3+'Input spectra'!$Y229))</f>
        <v>0</v>
      </c>
      <c r="DO230">
        <f>DO$2*EXP(- DO$1 * ($B230*_c1+$C230*_c2+$D230*_c3+'Input spectra'!$Y229))</f>
        <v>0</v>
      </c>
      <c r="DP230">
        <f>DP$2*EXP(- DP$1 * ($B230*_c1+$C230*_c2+$D230*_c3+'Input spectra'!$Y229))</f>
        <v>0</v>
      </c>
      <c r="DQ230">
        <f>DQ$2*EXP(- DQ$1 * ($B230*_c1+$C230*_c2+$D230*_c3+'Input spectra'!$Y229))</f>
        <v>0</v>
      </c>
      <c r="DR230">
        <f>DR$2*EXP(- DR$1 * ($B230*_c1+$C230*_c2+$D230*_c3+'Input spectra'!$Y229))</f>
        <v>0</v>
      </c>
      <c r="DS230">
        <f>DS$2*EXP(- DS$1 * ($B230*_c1+$C230*_c2+$D230*_c3+'Input spectra'!$Y229))</f>
        <v>0</v>
      </c>
      <c r="DT230">
        <f>DT$2*EXP(- DT$1 * ($B230*_c1+$C230*_c2+$D230*_c3+'Input spectra'!$Y229))</f>
        <v>0</v>
      </c>
      <c r="DU230">
        <f>DU$2*EXP(- DU$1 * ($B230*_c1+$C230*_c2+$D230*_c3+'Input spectra'!$Y229))</f>
        <v>0</v>
      </c>
      <c r="DV230">
        <f>DV$2*EXP(- DV$1 * ($B230*_c1+$C230*_c2+$D230*_c3+'Input spectra'!$Y229))</f>
        <v>0</v>
      </c>
      <c r="DW230">
        <f>DW$2*EXP(- DW$1 * ($B230*_c1+$C230*_c2+$D230*_c3+'Input spectra'!$Y229))</f>
        <v>0</v>
      </c>
      <c r="DX230">
        <f>DX$2*EXP(- DX$1 * ($B230*_c1+$C230*_c2+$D230*_c3+'Input spectra'!$Y229))</f>
        <v>0</v>
      </c>
      <c r="DY230">
        <f>DY$2*EXP(- DY$1 * ($B230*_c1+$C230*_c2+$D230*_c3+'Input spectra'!$Y229))</f>
        <v>0</v>
      </c>
      <c r="DZ230">
        <f>DZ$2*EXP(- DZ$1 * ($B230*_c1+$C230*_c2+$D230*_c3+'Input spectra'!$Y229))</f>
        <v>0</v>
      </c>
      <c r="EA230">
        <f>EA$2*EXP(- EA$1 * ($B230*_c1+$C230*_c2+$D230*_c3+'Input spectra'!$Y229))</f>
        <v>0</v>
      </c>
      <c r="EB230">
        <f>EB$2*EXP(- EB$1 * ($B230*_c1+$C230*_c2+$D230*_c3+'Input spectra'!$Y229))</f>
        <v>0</v>
      </c>
      <c r="EC230">
        <f>EC$2*EXP(- EC$1 * ($B230*_c1+$C230*_c2+$D230*_c3+'Input spectra'!$Y229))</f>
        <v>0</v>
      </c>
      <c r="ED230">
        <f>ED$2*EXP(- ED$1 * ($B230*_c1+$C230*_c2+$D230*_c3+'Input spectra'!$Y229))</f>
        <v>0</v>
      </c>
      <c r="EE230">
        <f>EE$2*EXP(- EE$1 * ($B230*_c1+$C230*_c2+$D230*_c3+'Input spectra'!$Y229))</f>
        <v>0</v>
      </c>
      <c r="EF230">
        <f>EF$2*EXP(- EF$1 * ($B230*_c1+$C230*_c2+$D230*_c3+'Input spectra'!$Y229))</f>
        <v>0</v>
      </c>
      <c r="EG230">
        <f>EG$2*EXP(- EG$1 * ($B230*_c1+$C230*_c2+$D230*_c3+'Input spectra'!$Y229))</f>
        <v>0</v>
      </c>
      <c r="EH230">
        <f>EH$2*EXP(- EH$1 * ($B230*_c1+$C230*_c2+$D230*_c3+'Input spectra'!$Y229))</f>
        <v>0</v>
      </c>
      <c r="EI230">
        <f>EI$2*EXP(- EI$1 * ($B230*_c1+$C230*_c2+$D230*_c3+'Input spectra'!$Y229))</f>
        <v>0</v>
      </c>
      <c r="EJ230">
        <f>EJ$2*EXP(- EJ$1 * ($B230*_c1+$C230*_c2+$D230*_c3+'Input spectra'!$Y229))</f>
        <v>0</v>
      </c>
      <c r="EK230">
        <f>EK$2*EXP(- EK$1 * ($B230*_c1+$C230*_c2+$D230*_c3+'Input spectra'!$Y229))</f>
        <v>0</v>
      </c>
      <c r="EL230">
        <f>EL$2*EXP(- EL$1 * ($B230*_c1+$C230*_c2+$D230*_c3+'Input spectra'!$Y229))</f>
        <v>0</v>
      </c>
      <c r="EM230">
        <f>EM$2*EXP(- EM$1 * ($B230*_c1+$C230*_c2+$D230*_c3+'Input spectra'!$Y229))</f>
        <v>0</v>
      </c>
      <c r="EN230">
        <f>EN$2*EXP(- EN$1 * ($B230*_c1+$C230*_c2+$D230*_c3+'Input spectra'!$Y229))</f>
        <v>0</v>
      </c>
      <c r="EO230">
        <f>EO$2*EXP(- EO$1 * ($B230*_c1+$C230*_c2+$D230*_c3+'Input spectra'!$Y229))</f>
        <v>0</v>
      </c>
      <c r="EP230">
        <f>EP$2*EXP(- EP$1 * ($B230*_c1+$C230*_c2+$D230*_c3+'Input spectra'!$Y229))</f>
        <v>0</v>
      </c>
      <c r="EQ230">
        <f>EQ$2*EXP(- EQ$1 * ($B230*_c1+$C230*_c2+$D230*_c3+'Input spectra'!$Y229))</f>
        <v>0</v>
      </c>
      <c r="ER230">
        <f>ER$2*EXP(- ER$1 * ($B230*_c1+$C230*_c2+$D230*_c3+'Input spectra'!$Y229))</f>
        <v>0</v>
      </c>
      <c r="ES230">
        <f>ES$2*EXP(- ES$1 * ($B230*_c1+$C230*_c2+$D230*_c3+'Input spectra'!$Y229))</f>
        <v>0</v>
      </c>
      <c r="ET230">
        <f>ET$2*EXP(- ET$1 * ($B230*_c1+$C230*_c2+$D230*_c3+'Input spectra'!$Y229))</f>
        <v>0</v>
      </c>
      <c r="EU230">
        <f>EU$2*EXP(- EU$1 * ($B230*_c1+$C230*_c2+$D230*_c3+'Input spectra'!$Y229))</f>
        <v>0</v>
      </c>
      <c r="EV230">
        <f>EV$2*EXP(- EV$1 * ($B230*_c1+$C230*_c2+$D230*_c3+'Input spectra'!$Y229))</f>
        <v>0</v>
      </c>
      <c r="EW230">
        <f>EW$2*EXP(- EW$1 * ($B230*_c1+$C230*_c2+$D230*_c3+'Input spectra'!$Y229))</f>
        <v>0</v>
      </c>
      <c r="EX230">
        <f>EX$2*EXP(- EX$1 * ($B230*_c1+$C230*_c2+$D230*_c3+'Input spectra'!$Y229))</f>
        <v>0</v>
      </c>
      <c r="EY230">
        <f>EY$2*EXP(- EY$1 * ($B230*_c1+$C230*_c2+$D230*_c3+'Input spectra'!$Y229))</f>
        <v>0</v>
      </c>
      <c r="FA230">
        <f t="shared" si="3"/>
        <v>0.89137814070245702</v>
      </c>
      <c r="FD230">
        <f>(1-EXP(-($B230*_c1+$C230*_c2+$D230*_c3+'Input spectra'!$Y229)*_t))/2</f>
        <v>9.9674483092729305E-3</v>
      </c>
      <c r="FE230">
        <f>LN(1-FD230)/(-($B230*_c1+$C230*_c2+$D230*_c3+'Input spectra'!$Y229))</f>
        <v>0.24874150391764946</v>
      </c>
    </row>
    <row r="231" spans="1:161" x14ac:dyDescent="0.25">
      <c r="A231">
        <v>1420</v>
      </c>
      <c r="B231">
        <f>'Input spectra'!B230</f>
        <v>0</v>
      </c>
      <c r="C231">
        <f>'Input spectra'!D230</f>
        <v>0</v>
      </c>
      <c r="D231">
        <f>'Input spectra'!F230</f>
        <v>0</v>
      </c>
      <c r="E231">
        <f>E$2*EXP(- E$1 * ($B231*_c1+$C231*_c2+$D231*_c3+'Input spectra'!$Y230))</f>
        <v>2.0653927966864227E-2</v>
      </c>
      <c r="F231">
        <f>F$2*EXP(- F$1 * ($B231*_c1+$C231*_c2+$D231*_c3+'Input spectra'!$Y230))</f>
        <v>2.0421214951333488E-2</v>
      </c>
      <c r="G231">
        <f>G$2*EXP(- G$1 * ($B231*_c1+$C231*_c2+$D231*_c3+'Input spectra'!$Y230))</f>
        <v>2.0190037353686647E-2</v>
      </c>
      <c r="H231">
        <f>H$2*EXP(- H$1 * ($B231*_c1+$C231*_c2+$D231*_c3+'Input spectra'!$Y230))</f>
        <v>1.9960386597195241E-2</v>
      </c>
      <c r="I231">
        <f>I$2*EXP(- I$1 * ($B231*_c1+$C231*_c2+$D231*_c3+'Input spectra'!$Y230))</f>
        <v>1.9732254149245454E-2</v>
      </c>
      <c r="J231">
        <f>J$2*EXP(- J$1 * ($B231*_c1+$C231*_c2+$D231*_c3+'Input spectra'!$Y230))</f>
        <v>1.9505631521122196E-2</v>
      </c>
      <c r="K231">
        <f>K$2*EXP(- K$1 * ($B231*_c1+$C231*_c2+$D231*_c3+'Input spectra'!$Y230))</f>
        <v>1.9280510267794138E-2</v>
      </c>
      <c r="L231">
        <f>L$2*EXP(- L$1 * ($B231*_c1+$C231*_c2+$D231*_c3+'Input spectra'!$Y230))</f>
        <v>1.9056881987699788E-2</v>
      </c>
      <c r="M231">
        <f>M$2*EXP(- M$1 * ($B231*_c1+$C231*_c2+$D231*_c3+'Input spectra'!$Y230))</f>
        <v>1.883473832253461E-2</v>
      </c>
      <c r="N231">
        <f>N$2*EXP(- N$1 * ($B231*_c1+$C231*_c2+$D231*_c3+'Input spectra'!$Y230))</f>
        <v>1.8614070957039101E-2</v>
      </c>
      <c r="O231">
        <f>O$2*EXP(- O$1 * ($B231*_c1+$C231*_c2+$D231*_c3+'Input spectra'!$Y230))</f>
        <v>1.839487161878791E-2</v>
      </c>
      <c r="P231">
        <f>P$2*EXP(- P$1 * ($B231*_c1+$C231*_c2+$D231*_c3+'Input spectra'!$Y230))</f>
        <v>1.8177132077979941E-2</v>
      </c>
      <c r="Q231">
        <f>Q$2*EXP(- Q$1 * ($B231*_c1+$C231*_c2+$D231*_c3+'Input spectra'!$Y230))</f>
        <v>1.7960844147229454E-2</v>
      </c>
      <c r="R231">
        <f>R$2*EXP(- R$1 * ($B231*_c1+$C231*_c2+$D231*_c3+'Input spectra'!$Y230))</f>
        <v>1.7745999681358166E-2</v>
      </c>
      <c r="S231">
        <f>S$2*EXP(- S$1 * ($B231*_c1+$C231*_c2+$D231*_c3+'Input spectra'!$Y230))</f>
        <v>1.7532590577188298E-2</v>
      </c>
      <c r="T231">
        <f>T$2*EXP(- T$1 * ($B231*_c1+$C231*_c2+$D231*_c3+'Input spectra'!$Y230))</f>
        <v>1.732060877333667E-2</v>
      </c>
      <c r="U231">
        <f>U$2*EXP(- U$1 * ($B231*_c1+$C231*_c2+$D231*_c3+'Input spectra'!$Y230))</f>
        <v>1.7110046250009715E-2</v>
      </c>
      <c r="V231">
        <f>V$2*EXP(- V$1 * ($B231*_c1+$C231*_c2+$D231*_c3+'Input spectra'!$Y230))</f>
        <v>1.6900895028799476E-2</v>
      </c>
      <c r="W231">
        <f>W$2*EXP(- W$1 * ($B231*_c1+$C231*_c2+$D231*_c3+'Input spectra'!$Y230))</f>
        <v>1.6693147172480612E-2</v>
      </c>
      <c r="X231">
        <f>X$2*EXP(- X$1 * ($B231*_c1+$C231*_c2+$D231*_c3+'Input spectra'!$Y230))</f>
        <v>1.6486794784808308E-2</v>
      </c>
      <c r="Y231">
        <f>Y$2*EXP(- Y$1 * ($B231*_c1+$C231*_c2+$D231*_c3+'Input spectra'!$Y230))</f>
        <v>1.6281830010317168E-2</v>
      </c>
      <c r="Z231">
        <f>Z$2*EXP(- Z$1 * ($B231*_c1+$C231*_c2+$D231*_c3+'Input spectra'!$Y230))</f>
        <v>1.60782450341211E-2</v>
      </c>
      <c r="AA231">
        <f>AA$2*EXP(- AA$1 * ($B231*_c1+$C231*_c2+$D231*_c3+'Input spectra'!$Y230))</f>
        <v>1.5876032081714071E-2</v>
      </c>
      <c r="AB231">
        <f>AB$2*EXP(- AB$1 * ($B231*_c1+$C231*_c2+$D231*_c3+'Input spectra'!$Y230))</f>
        <v>1.5675183418771874E-2</v>
      </c>
      <c r="AC231">
        <f>AC$2*EXP(- AC$1 * ($B231*_c1+$C231*_c2+$D231*_c3+'Input spectra'!$Y230))</f>
        <v>1.5475691350954822E-2</v>
      </c>
      <c r="AD231">
        <f>AD$2*EXP(- AD$1 * ($B231*_c1+$C231*_c2+$D231*_c3+'Input spectra'!$Y230))</f>
        <v>1.5277548223711357E-2</v>
      </c>
      <c r="AE231">
        <f>AE$2*EXP(- AE$1 * ($B231*_c1+$C231*_c2+$D231*_c3+'Input spectra'!$Y230))</f>
        <v>1.5080746422082602E-2</v>
      </c>
      <c r="AF231">
        <f>AF$2*EXP(- AF$1 * ($B231*_c1+$C231*_c2+$D231*_c3+'Input spectra'!$Y230))</f>
        <v>1.4885278370507861E-2</v>
      </c>
      <c r="AG231">
        <f>AG$2*EXP(- AG$1 * ($B231*_c1+$C231*_c2+$D231*_c3+'Input spectra'!$Y230))</f>
        <v>1.4691136532631013E-2</v>
      </c>
      <c r="AH231">
        <f>AH$2*EXP(- AH$1 * ($B231*_c1+$C231*_c2+$D231*_c3+'Input spectra'!$Y230))</f>
        <v>1.4498313411107832E-2</v>
      </c>
      <c r="AI231">
        <f>AI$2*EXP(- AI$1 * ($B231*_c1+$C231*_c2+$D231*_c3+'Input spectra'!$Y230))</f>
        <v>1.4306801547414247E-2</v>
      </c>
      <c r="AJ231">
        <f>AJ$2*EXP(- AJ$1 * ($B231*_c1+$C231*_c2+$D231*_c3+'Input spectra'!$Y230))</f>
        <v>1.4116593521655474E-2</v>
      </c>
      <c r="AK231">
        <f>AK$2*EXP(- AK$1 * ($B231*_c1+$C231*_c2+$D231*_c3+'Input spectra'!$Y230))</f>
        <v>1.3927681952376094E-2</v>
      </c>
      <c r="AL231">
        <f>AL$2*EXP(- AL$1 * ($B231*_c1+$C231*_c2+$D231*_c3+'Input spectra'!$Y230))</f>
        <v>1.374005949637099E-2</v>
      </c>
      <c r="AM231">
        <f>AM$2*EXP(- AM$1 * ($B231*_c1+$C231*_c2+$D231*_c3+'Input spectra'!$Y230))</f>
        <v>1.355371884849723E-2</v>
      </c>
      <c r="AN231">
        <f>AN$2*EXP(- AN$1 * ($B231*_c1+$C231*_c2+$D231*_c3+'Input spectra'!$Y230))</f>
        <v>1.3368652741486808E-2</v>
      </c>
      <c r="AO231">
        <f>AO$2*EXP(- AO$1 * ($B231*_c1+$C231*_c2+$D231*_c3+'Input spectra'!$Y230))</f>
        <v>1.3184853945760282E-2</v>
      </c>
      <c r="AP231">
        <f>AP$2*EXP(- AP$1 * ($B231*_c1+$C231*_c2+$D231*_c3+'Input spectra'!$Y230))</f>
        <v>1.3002315269241319E-2</v>
      </c>
      <c r="AQ231">
        <f>AQ$2*EXP(- AQ$1 * ($B231*_c1+$C231*_c2+$D231*_c3+'Input spectra'!$Y230))</f>
        <v>1.2821029557172096E-2</v>
      </c>
      <c r="AR231">
        <f>AR$2*EXP(- AR$1 * ($B231*_c1+$C231*_c2+$D231*_c3+'Input spectra'!$Y230))</f>
        <v>1.2640989691929581E-2</v>
      </c>
      <c r="AS231">
        <f>AS$2*EXP(- AS$1 * ($B231*_c1+$C231*_c2+$D231*_c3+'Input spectra'!$Y230))</f>
        <v>1.2462188592842713E-2</v>
      </c>
      <c r="AT231">
        <f>AT$2*EXP(- AT$1 * ($B231*_c1+$C231*_c2+$D231*_c3+'Input spectra'!$Y230))</f>
        <v>1.2284619216010421E-2</v>
      </c>
      <c r="AU231">
        <f>AU$2*EXP(- AU$1 * ($B231*_c1+$C231*_c2+$D231*_c3+'Input spectra'!$Y230))</f>
        <v>1.2108274554120516E-2</v>
      </c>
      <c r="AV231">
        <f>AV$2*EXP(- AV$1 * ($B231*_c1+$C231*_c2+$D231*_c3+'Input spectra'!$Y230))</f>
        <v>1.1933147636269469E-2</v>
      </c>
      <c r="AW231">
        <f>AW$2*EXP(- AW$1 * ($B231*_c1+$C231*_c2+$D231*_c3+'Input spectra'!$Y230))</f>
        <v>1.1759231527783005E-2</v>
      </c>
      <c r="AX231">
        <f>AX$2*EXP(- AX$1 * ($B231*_c1+$C231*_c2+$D231*_c3+'Input spectra'!$Y230))</f>
        <v>1.1586519330037586E-2</v>
      </c>
      <c r="AY231">
        <f>AY$2*EXP(- AY$1 * ($B231*_c1+$C231*_c2+$D231*_c3+'Input spectra'!$Y230))</f>
        <v>1.0304285792097025E-2</v>
      </c>
      <c r="AZ231">
        <f>AZ$2*EXP(- AZ$1 * ($B231*_c1+$C231*_c2+$D231*_c3+'Input spectra'!$Y230))</f>
        <v>8.8087236840822085E-3</v>
      </c>
      <c r="BA231">
        <f>BA$2*EXP(- BA$1 * ($B231*_c1+$C231*_c2+$D231*_c3+'Input spectra'!$Y230))</f>
        <v>7.9331037451779562E-3</v>
      </c>
      <c r="BB231">
        <f>BB$2*EXP(- BB$1 * ($B231*_c1+$C231*_c2+$D231*_c3+'Input spectra'!$Y230))</f>
        <v>7.2701783991902186E-3</v>
      </c>
      <c r="BC231">
        <f>BC$2*EXP(- BC$1 * ($B231*_c1+$C231*_c2+$D231*_c3+'Input spectra'!$Y230))</f>
        <v>6.7286515016306298E-3</v>
      </c>
      <c r="BD231">
        <f>BD$2*EXP(- BD$1 * ($B231*_c1+$C231*_c2+$D231*_c3+'Input spectra'!$Y230))</f>
        <v>6.2689741941335348E-3</v>
      </c>
      <c r="BE231">
        <f>BE$2*EXP(- BE$1 * ($B231*_c1+$C231*_c2+$D231*_c3+'Input spectra'!$Y230))</f>
        <v>5.8694888831230642E-3</v>
      </c>
      <c r="BF231">
        <f>BF$2*EXP(- BF$1 * ($B231*_c1+$C231*_c2+$D231*_c3+'Input spectra'!$Y230))</f>
        <v>5.5167016855666839E-3</v>
      </c>
      <c r="BG231">
        <f>BG$2*EXP(- BG$1 * ($B231*_c1+$C231*_c2+$D231*_c3+'Input spectra'!$Y230))</f>
        <v>5.2014807419563406E-3</v>
      </c>
      <c r="BH231">
        <f>BH$2*EXP(- BH$1 * ($B231*_c1+$C231*_c2+$D231*_c3+'Input spectra'!$Y230))</f>
        <v>4.9172800409403236E-3</v>
      </c>
      <c r="BI231">
        <f>BI$2*EXP(- BI$1 * ($B231*_c1+$C231*_c2+$D231*_c3+'Input spectra'!$Y230))</f>
        <v>4.6592043043692877E-3</v>
      </c>
      <c r="BJ231">
        <f>BJ$2*EXP(- BJ$1 * ($B231*_c1+$C231*_c2+$D231*_c3+'Input spectra'!$Y230))</f>
        <v>4.4234722629527623E-3</v>
      </c>
      <c r="BK231">
        <f>BK$2*EXP(- BK$1 * ($B231*_c1+$C231*_c2+$D231*_c3+'Input spectra'!$Y230))</f>
        <v>4.2070876852291572E-3</v>
      </c>
      <c r="BL231">
        <f>BL$2*EXP(- BL$1 * ($B231*_c1+$C231*_c2+$D231*_c3+'Input spectra'!$Y230))</f>
        <v>4.0076270363214872E-3</v>
      </c>
      <c r="BM231">
        <f>BM$2*EXP(- BM$1 * ($B231*_c1+$C231*_c2+$D231*_c3+'Input spectra'!$Y230))</f>
        <v>3.8230965585896561E-3</v>
      </c>
      <c r="BN231">
        <f>BN$2*EXP(- BN$1 * ($B231*_c1+$C231*_c2+$D231*_c3+'Input spectra'!$Y230))</f>
        <v>3.6518326937129849E-3</v>
      </c>
      <c r="BO231">
        <f>BO$2*EXP(- BO$1 * ($B231*_c1+$C231*_c2+$D231*_c3+'Input spectra'!$Y230))</f>
        <v>3.4924306588373765E-3</v>
      </c>
      <c r="BP231">
        <f>BP$2*EXP(- BP$1 * ($B231*_c1+$C231*_c2+$D231*_c3+'Input spectra'!$Y230))</f>
        <v>3.3436919350082095E-3</v>
      </c>
      <c r="BQ231">
        <f>BQ$2*EXP(- BQ$1 * ($B231*_c1+$C231*_c2+$D231*_c3+'Input spectra'!$Y230))</f>
        <v>3.2045848300705912E-3</v>
      </c>
      <c r="BR231">
        <f>BR$2*EXP(- BR$1 * ($B231*_c1+$C231*_c2+$D231*_c3+'Input spectra'!$Y230))</f>
        <v>3.0742143079968203E-3</v>
      </c>
      <c r="BS231">
        <f>BS$2*EXP(- BS$1 * ($B231*_c1+$C231*_c2+$D231*_c3+'Input spectra'!$Y230))</f>
        <v>2.9517985302208016E-3</v>
      </c>
      <c r="BT231">
        <f>BT$2*EXP(- BT$1 * ($B231*_c1+$C231*_c2+$D231*_c3+'Input spectra'!$Y230))</f>
        <v>2.8366503529049444E-3</v>
      </c>
      <c r="BU231">
        <f>BU$2*EXP(- BU$1 * ($B231*_c1+$C231*_c2+$D231*_c3+'Input spectra'!$Y230))</f>
        <v>2.7281625463829234E-3</v>
      </c>
      <c r="BV231">
        <f>BV$2*EXP(- BV$1 * ($B231*_c1+$C231*_c2+$D231*_c3+'Input spectra'!$Y230))</f>
        <v>2.6257958530322514E-3</v>
      </c>
      <c r="BW231">
        <f>BW$2*EXP(- BW$1 * ($B231*_c1+$C231*_c2+$D231*_c3+'Input spectra'!$Y230))</f>
        <v>2.5290692394521544E-3</v>
      </c>
      <c r="BX231">
        <f>BX$2*EXP(- BX$1 * ($B231*_c1+$C231*_c2+$D231*_c3+'Input spectra'!$Y230))</f>
        <v>2.4375518660594451E-3</v>
      </c>
      <c r="BY231">
        <f>BY$2*EXP(- BY$1 * ($B231*_c1+$C231*_c2+$D231*_c3+'Input spectra'!$Y230))</f>
        <v>2.3508564159839436E-3</v>
      </c>
      <c r="BZ231">
        <f>BZ$2*EXP(- BZ$1 * ($B231*_c1+$C231*_c2+$D231*_c3+'Input spectra'!$Y230))</f>
        <v>2.268633510837335E-3</v>
      </c>
      <c r="CA231">
        <f>CA$2*EXP(- CA$1 * ($B231*_c1+$C231*_c2+$D231*_c3+'Input spectra'!$Y230))</f>
        <v>2.1905670036561522E-3</v>
      </c>
      <c r="CB231">
        <f>CB$2*EXP(- CB$1 * ($B231*_c1+$C231*_c2+$D231*_c3+'Input spectra'!$Y230))</f>
        <v>2.1163699858467574E-3</v>
      </c>
      <c r="CC231">
        <f>CC$2*EXP(- CC$1 * ($B231*_c1+$C231*_c2+$D231*_c3+'Input spectra'!$Y230))</f>
        <v>2.0457813798937592E-3</v>
      </c>
      <c r="CD231">
        <f>CD$2*EXP(- CD$1 * ($B231*_c1+$C231*_c2+$D231*_c3+'Input spectra'!$Y230))</f>
        <v>1.9785630161178662E-3</v>
      </c>
      <c r="CE231">
        <f>CE$2*EXP(- CE$1 * ($B231*_c1+$C231*_c2+$D231*_c3+'Input spectra'!$Y230))</f>
        <v>1.9144971121189747E-3</v>
      </c>
      <c r="CF231">
        <f>CF$2*EXP(- CF$1 * ($B231*_c1+$C231*_c2+$D231*_c3+'Input spectra'!$Y230))</f>
        <v>1.8533840893037161E-3</v>
      </c>
      <c r="CG231">
        <f>CG$2*EXP(- CG$1 * ($B231*_c1+$C231*_c2+$D231*_c3+'Input spectra'!$Y230))</f>
        <v>1.7950406732171009E-3</v>
      </c>
      <c r="CH231">
        <f>CH$2*EXP(- CH$1 * ($B231*_c1+$C231*_c2+$D231*_c3+'Input spectra'!$Y230))</f>
        <v>1.7392982341079542E-3</v>
      </c>
      <c r="CI231">
        <f>CI$2*EXP(- CI$1 * ($B231*_c1+$C231*_c2+$D231*_c3+'Input spectra'!$Y230))</f>
        <v>1.6860013318704696E-3</v>
      </c>
      <c r="CJ231">
        <f>CJ$2*EXP(- CJ$1 * ($B231*_c1+$C231*_c2+$D231*_c3+'Input spectra'!$Y230))</f>
        <v>1.6350064356749927E-3</v>
      </c>
      <c r="CK231">
        <f>CK$2*EXP(- CK$1 * ($B231*_c1+$C231*_c2+$D231*_c3+'Input spectra'!$Y230))</f>
        <v>1.5861807935722849E-3</v>
      </c>
      <c r="CL231">
        <f>CL$2*EXP(- CL$1 * ($B231*_c1+$C231*_c2+$D231*_c3+'Input spectra'!$Y230))</f>
        <v>1.5394014313859072E-3</v>
      </c>
      <c r="CM231">
        <f>CM$2*EXP(- CM$1 * ($B231*_c1+$C231*_c2+$D231*_c3+'Input spectra'!$Y230))</f>
        <v>1.4945542634948728E-3</v>
      </c>
      <c r="CN231">
        <f>CN$2*EXP(- CN$1 * ($B231*_c1+$C231*_c2+$D231*_c3+'Input spectra'!$Y230))</f>
        <v>1.4515333008055507E-3</v>
      </c>
      <c r="CO231">
        <f>CO$2*EXP(- CO$1 * ($B231*_c1+$C231*_c2+$D231*_c3+'Input spectra'!$Y230))</f>
        <v>1.410239943435986E-3</v>
      </c>
      <c r="CP231">
        <f>CP$2*EXP(- CP$1 * ($B231*_c1+$C231*_c2+$D231*_c3+'Input spectra'!$Y230))</f>
        <v>1.3705823474794944E-3</v>
      </c>
      <c r="CQ231">
        <f>CQ$2*EXP(- CQ$1 * ($B231*_c1+$C231*_c2+$D231*_c3+'Input spectra'!$Y230))</f>
        <v>1.3324748567500387E-3</v>
      </c>
      <c r="CR231">
        <f>CR$2*EXP(- CR$1 * ($B231*_c1+$C231*_c2+$D231*_c3+'Input spectra'!$Y230))</f>
        <v>1.2958374916968265E-3</v>
      </c>
      <c r="CS231">
        <f>CS$2*EXP(- CS$1 * ($B231*_c1+$C231*_c2+$D231*_c3+'Input spectra'!$Y230))</f>
        <v>8.3465439892644038E-4</v>
      </c>
      <c r="CT231">
        <f>CT$2*EXP(- CT$1 * ($B231*_c1+$C231*_c2+$D231*_c3+'Input spectra'!$Y230))</f>
        <v>5.4234619887977233E-4</v>
      </c>
      <c r="CU231">
        <f>CU$2*EXP(- CU$1 * ($B231*_c1+$C231*_c2+$D231*_c3+'Input spectra'!$Y230))</f>
        <v>3.7575160773881572E-4</v>
      </c>
      <c r="CV231">
        <f>CV$2*EXP(- CV$1 * ($B231*_c1+$C231*_c2+$D231*_c3+'Input spectra'!$Y230))</f>
        <v>2.6150351756552847E-4</v>
      </c>
      <c r="CW231">
        <f>CW$2*EXP(- CW$1 * ($B231*_c1+$C231*_c2+$D231*_c3+'Input spectra'!$Y230))</f>
        <v>1.7863051459629848E-4</v>
      </c>
      <c r="CX231">
        <f>CX$2*EXP(- CX$1 * ($B231*_c1+$C231*_c2+$D231*_c3+'Input spectra'!$Y230))</f>
        <v>1.1747158181737371E-4</v>
      </c>
      <c r="CY231">
        <f>CY$2*EXP(- CY$1 * ($B231*_c1+$C231*_c2+$D231*_c3+'Input spectra'!$Y230))</f>
        <v>7.2576807340505136E-5</v>
      </c>
      <c r="CZ231">
        <f>CZ$2*EXP(- CZ$1 * ($B231*_c1+$C231*_c2+$D231*_c3+'Input spectra'!$Y230))</f>
        <v>4.048823324500304E-5</v>
      </c>
      <c r="DA231">
        <f>DA$2*EXP(- DA$1 * ($B231*_c1+$C231*_c2+$D231*_c3+'Input spectra'!$Y230))</f>
        <v>1.883439346789864E-5</v>
      </c>
      <c r="DB231">
        <f>DB$2*EXP(- DB$1 * ($B231*_c1+$C231*_c2+$D231*_c3+'Input spectra'!$Y230))</f>
        <v>5.8962208600484201E-6</v>
      </c>
      <c r="DC231">
        <f>DC$2*EXP(- DC$1 * ($B231*_c1+$C231*_c2+$D231*_c3+'Input spectra'!$Y230))</f>
        <v>3.7469078062864525E-7</v>
      </c>
      <c r="DD231">
        <f>DD$2*EXP(- DD$1 * ($B231*_c1+$C231*_c2+$D231*_c3+'Input spectra'!$Y230))</f>
        <v>0</v>
      </c>
      <c r="DE231">
        <f>DE$2*EXP(- DE$1 * ($B231*_c1+$C231*_c2+$D231*_c3+'Input spectra'!$Y230))</f>
        <v>0</v>
      </c>
      <c r="DF231">
        <f>DF$2*EXP(- DF$1 * ($B231*_c1+$C231*_c2+$D231*_c3+'Input spectra'!$Y230))</f>
        <v>0</v>
      </c>
      <c r="DG231">
        <f>DG$2*EXP(- DG$1 * ($B231*_c1+$C231*_c2+$D231*_c3+'Input spectra'!$Y230))</f>
        <v>0</v>
      </c>
      <c r="DH231">
        <f>DH$2*EXP(- DH$1 * ($B231*_c1+$C231*_c2+$D231*_c3+'Input spectra'!$Y230))</f>
        <v>0</v>
      </c>
      <c r="DI231">
        <f>DI$2*EXP(- DI$1 * ($B231*_c1+$C231*_c2+$D231*_c3+'Input spectra'!$Y230))</f>
        <v>0</v>
      </c>
      <c r="DJ231">
        <f>DJ$2*EXP(- DJ$1 * ($B231*_c1+$C231*_c2+$D231*_c3+'Input spectra'!$Y230))</f>
        <v>0</v>
      </c>
      <c r="DK231">
        <f>DK$2*EXP(- DK$1 * ($B231*_c1+$C231*_c2+$D231*_c3+'Input spectra'!$Y230))</f>
        <v>0</v>
      </c>
      <c r="DL231">
        <f>DL$2*EXP(- DL$1 * ($B231*_c1+$C231*_c2+$D231*_c3+'Input spectra'!$Y230))</f>
        <v>0</v>
      </c>
      <c r="DM231">
        <f>DM$2*EXP(- DM$1 * ($B231*_c1+$C231*_c2+$D231*_c3+'Input spectra'!$Y230))</f>
        <v>0</v>
      </c>
      <c r="DN231">
        <f>DN$2*EXP(- DN$1 * ($B231*_c1+$C231*_c2+$D231*_c3+'Input spectra'!$Y230))</f>
        <v>0</v>
      </c>
      <c r="DO231">
        <f>DO$2*EXP(- DO$1 * ($B231*_c1+$C231*_c2+$D231*_c3+'Input spectra'!$Y230))</f>
        <v>0</v>
      </c>
      <c r="DP231">
        <f>DP$2*EXP(- DP$1 * ($B231*_c1+$C231*_c2+$D231*_c3+'Input spectra'!$Y230))</f>
        <v>0</v>
      </c>
      <c r="DQ231">
        <f>DQ$2*EXP(- DQ$1 * ($B231*_c1+$C231*_c2+$D231*_c3+'Input spectra'!$Y230))</f>
        <v>0</v>
      </c>
      <c r="DR231">
        <f>DR$2*EXP(- DR$1 * ($B231*_c1+$C231*_c2+$D231*_c3+'Input spectra'!$Y230))</f>
        <v>0</v>
      </c>
      <c r="DS231">
        <f>DS$2*EXP(- DS$1 * ($B231*_c1+$C231*_c2+$D231*_c3+'Input spectra'!$Y230))</f>
        <v>0</v>
      </c>
      <c r="DT231">
        <f>DT$2*EXP(- DT$1 * ($B231*_c1+$C231*_c2+$D231*_c3+'Input spectra'!$Y230))</f>
        <v>0</v>
      </c>
      <c r="DU231">
        <f>DU$2*EXP(- DU$1 * ($B231*_c1+$C231*_c2+$D231*_c3+'Input spectra'!$Y230))</f>
        <v>0</v>
      </c>
      <c r="DV231">
        <f>DV$2*EXP(- DV$1 * ($B231*_c1+$C231*_c2+$D231*_c3+'Input spectra'!$Y230))</f>
        <v>0</v>
      </c>
      <c r="DW231">
        <f>DW$2*EXP(- DW$1 * ($B231*_c1+$C231*_c2+$D231*_c3+'Input spectra'!$Y230))</f>
        <v>0</v>
      </c>
      <c r="DX231">
        <f>DX$2*EXP(- DX$1 * ($B231*_c1+$C231*_c2+$D231*_c3+'Input spectra'!$Y230))</f>
        <v>0</v>
      </c>
      <c r="DY231">
        <f>DY$2*EXP(- DY$1 * ($B231*_c1+$C231*_c2+$D231*_c3+'Input spectra'!$Y230))</f>
        <v>0</v>
      </c>
      <c r="DZ231">
        <f>DZ$2*EXP(- DZ$1 * ($B231*_c1+$C231*_c2+$D231*_c3+'Input spectra'!$Y230))</f>
        <v>0</v>
      </c>
      <c r="EA231">
        <f>EA$2*EXP(- EA$1 * ($B231*_c1+$C231*_c2+$D231*_c3+'Input spectra'!$Y230))</f>
        <v>0</v>
      </c>
      <c r="EB231">
        <f>EB$2*EXP(- EB$1 * ($B231*_c1+$C231*_c2+$D231*_c3+'Input spectra'!$Y230))</f>
        <v>0</v>
      </c>
      <c r="EC231">
        <f>EC$2*EXP(- EC$1 * ($B231*_c1+$C231*_c2+$D231*_c3+'Input spectra'!$Y230))</f>
        <v>0</v>
      </c>
      <c r="ED231">
        <f>ED$2*EXP(- ED$1 * ($B231*_c1+$C231*_c2+$D231*_c3+'Input spectra'!$Y230))</f>
        <v>0</v>
      </c>
      <c r="EE231">
        <f>EE$2*EXP(- EE$1 * ($B231*_c1+$C231*_c2+$D231*_c3+'Input spectra'!$Y230))</f>
        <v>0</v>
      </c>
      <c r="EF231">
        <f>EF$2*EXP(- EF$1 * ($B231*_c1+$C231*_c2+$D231*_c3+'Input spectra'!$Y230))</f>
        <v>0</v>
      </c>
      <c r="EG231">
        <f>EG$2*EXP(- EG$1 * ($B231*_c1+$C231*_c2+$D231*_c3+'Input spectra'!$Y230))</f>
        <v>0</v>
      </c>
      <c r="EH231">
        <f>EH$2*EXP(- EH$1 * ($B231*_c1+$C231*_c2+$D231*_c3+'Input spectra'!$Y230))</f>
        <v>0</v>
      </c>
      <c r="EI231">
        <f>EI$2*EXP(- EI$1 * ($B231*_c1+$C231*_c2+$D231*_c3+'Input spectra'!$Y230))</f>
        <v>0</v>
      </c>
      <c r="EJ231">
        <f>EJ$2*EXP(- EJ$1 * ($B231*_c1+$C231*_c2+$D231*_c3+'Input spectra'!$Y230))</f>
        <v>0</v>
      </c>
      <c r="EK231">
        <f>EK$2*EXP(- EK$1 * ($B231*_c1+$C231*_c2+$D231*_c3+'Input spectra'!$Y230))</f>
        <v>0</v>
      </c>
      <c r="EL231">
        <f>EL$2*EXP(- EL$1 * ($B231*_c1+$C231*_c2+$D231*_c3+'Input spectra'!$Y230))</f>
        <v>0</v>
      </c>
      <c r="EM231">
        <f>EM$2*EXP(- EM$1 * ($B231*_c1+$C231*_c2+$D231*_c3+'Input spectra'!$Y230))</f>
        <v>0</v>
      </c>
      <c r="EN231">
        <f>EN$2*EXP(- EN$1 * ($B231*_c1+$C231*_c2+$D231*_c3+'Input spectra'!$Y230))</f>
        <v>0</v>
      </c>
      <c r="EO231">
        <f>EO$2*EXP(- EO$1 * ($B231*_c1+$C231*_c2+$D231*_c3+'Input spectra'!$Y230))</f>
        <v>0</v>
      </c>
      <c r="EP231">
        <f>EP$2*EXP(- EP$1 * ($B231*_c1+$C231*_c2+$D231*_c3+'Input spectra'!$Y230))</f>
        <v>0</v>
      </c>
      <c r="EQ231">
        <f>EQ$2*EXP(- EQ$1 * ($B231*_c1+$C231*_c2+$D231*_c3+'Input spectra'!$Y230))</f>
        <v>0</v>
      </c>
      <c r="ER231">
        <f>ER$2*EXP(- ER$1 * ($B231*_c1+$C231*_c2+$D231*_c3+'Input spectra'!$Y230))</f>
        <v>0</v>
      </c>
      <c r="ES231">
        <f>ES$2*EXP(- ES$1 * ($B231*_c1+$C231*_c2+$D231*_c3+'Input spectra'!$Y230))</f>
        <v>0</v>
      </c>
      <c r="ET231">
        <f>ET$2*EXP(- ET$1 * ($B231*_c1+$C231*_c2+$D231*_c3+'Input spectra'!$Y230))</f>
        <v>0</v>
      </c>
      <c r="EU231">
        <f>EU$2*EXP(- EU$1 * ($B231*_c1+$C231*_c2+$D231*_c3+'Input spectra'!$Y230))</f>
        <v>0</v>
      </c>
      <c r="EV231">
        <f>EV$2*EXP(- EV$1 * ($B231*_c1+$C231*_c2+$D231*_c3+'Input spectra'!$Y230))</f>
        <v>0</v>
      </c>
      <c r="EW231">
        <f>EW$2*EXP(- EW$1 * ($B231*_c1+$C231*_c2+$D231*_c3+'Input spectra'!$Y230))</f>
        <v>0</v>
      </c>
      <c r="EX231">
        <f>EX$2*EXP(- EX$1 * ($B231*_c1+$C231*_c2+$D231*_c3+'Input spectra'!$Y230))</f>
        <v>0</v>
      </c>
      <c r="EY231">
        <f>EY$2*EXP(- EY$1 * ($B231*_c1+$C231*_c2+$D231*_c3+'Input spectra'!$Y230))</f>
        <v>0</v>
      </c>
      <c r="FA231">
        <f t="shared" si="3"/>
        <v>0.8915077375828887</v>
      </c>
      <c r="FD231">
        <f>(1-EXP(-($B231*_c1+$C231*_c2+$D231*_c3+'Input spectra'!$Y230)*_t))/2</f>
        <v>9.9545805374716689E-3</v>
      </c>
      <c r="FE231">
        <f>LN(1-FD231)/(-($B231*_c1+$C231*_c2+$D231*_c3+'Input spectra'!$Y230))</f>
        <v>0.24874314500143133</v>
      </c>
    </row>
    <row r="232" spans="1:161" x14ac:dyDescent="0.25">
      <c r="A232">
        <v>1425</v>
      </c>
      <c r="B232">
        <f>'Input spectra'!B231</f>
        <v>0</v>
      </c>
      <c r="C232">
        <f>'Input spectra'!D231</f>
        <v>0</v>
      </c>
      <c r="D232">
        <f>'Input spectra'!F231</f>
        <v>0</v>
      </c>
      <c r="E232">
        <f>E$2*EXP(- E$1 * ($B232*_c1+$C232*_c2+$D232*_c3+'Input spectra'!$Y231))</f>
        <v>2.0653927966864227E-2</v>
      </c>
      <c r="F232">
        <f>F$2*EXP(- F$1 * ($B232*_c1+$C232*_c2+$D232*_c3+'Input spectra'!$Y231))</f>
        <v>2.0421322198402255E-2</v>
      </c>
      <c r="G232">
        <f>G$2*EXP(- G$1 * ($B232*_c1+$C232*_c2+$D232*_c3+'Input spectra'!$Y231))</f>
        <v>2.0190249420208209E-2</v>
      </c>
      <c r="H232">
        <f>H$2*EXP(- H$1 * ($B232*_c1+$C232*_c2+$D232*_c3+'Input spectra'!$Y231))</f>
        <v>1.996070107959037E-2</v>
      </c>
      <c r="I232">
        <f>I$2*EXP(- I$1 * ($B232*_c1+$C232*_c2+$D232*_c3+'Input spectra'!$Y231))</f>
        <v>1.9732668667792691E-2</v>
      </c>
      <c r="J232">
        <f>J$2*EXP(- J$1 * ($B232*_c1+$C232*_c2+$D232*_c3+'Input spectra'!$Y231))</f>
        <v>1.9506143719779996E-2</v>
      </c>
      <c r="K232">
        <f>K$2*EXP(- K$1 * ($B232*_c1+$C232*_c2+$D232*_c3+'Input spectra'!$Y231))</f>
        <v>1.9281117814024175E-2</v>
      </c>
      <c r="L232">
        <f>L$2*EXP(- L$1 * ($B232*_c1+$C232*_c2+$D232*_c3+'Input spectra'!$Y231))</f>
        <v>1.9057582572291395E-2</v>
      </c>
      <c r="M232">
        <f>M$2*EXP(- M$1 * ($B232*_c1+$C232*_c2+$D232*_c3+'Input spectra'!$Y231))</f>
        <v>1.883552965943034E-2</v>
      </c>
      <c r="N232">
        <f>N$2*EXP(- N$1 * ($B232*_c1+$C232*_c2+$D232*_c3+'Input spectra'!$Y231))</f>
        <v>1.8614950783161423E-2</v>
      </c>
      <c r="O232">
        <f>O$2*EXP(- O$1 * ($B232*_c1+$C232*_c2+$D232*_c3+'Input spectra'!$Y231))</f>
        <v>1.8395837693867025E-2</v>
      </c>
      <c r="P232">
        <f>P$2*EXP(- P$1 * ($B232*_c1+$C232*_c2+$D232*_c3+'Input spectra'!$Y231))</f>
        <v>1.817818218438268E-2</v>
      </c>
      <c r="Q232">
        <f>Q$2*EXP(- Q$1 * ($B232*_c1+$C232*_c2+$D232*_c3+'Input spectra'!$Y231))</f>
        <v>1.7961976089789326E-2</v>
      </c>
      <c r="R232">
        <f>R$2*EXP(- R$1 * ($B232*_c1+$C232*_c2+$D232*_c3+'Input spectra'!$Y231))</f>
        <v>1.7747211287206452E-2</v>
      </c>
      <c r="S232">
        <f>S$2*EXP(- S$1 * ($B232*_c1+$C232*_c2+$D232*_c3+'Input spectra'!$Y231))</f>
        <v>1.7533879695586282E-2</v>
      </c>
      <c r="T232">
        <f>T$2*EXP(- T$1 * ($B232*_c1+$C232*_c2+$D232*_c3+'Input spectra'!$Y231))</f>
        <v>1.7321973275508926E-2</v>
      </c>
      <c r="U232">
        <f>U$2*EXP(- U$1 * ($B232*_c1+$C232*_c2+$D232*_c3+'Input spectra'!$Y231))</f>
        <v>1.7111484028978479E-2</v>
      </c>
      <c r="V232">
        <f>V$2*EXP(- V$1 * ($B232*_c1+$C232*_c2+$D232*_c3+'Input spectra'!$Y231))</f>
        <v>1.6902403999220106E-2</v>
      </c>
      <c r="W232">
        <f>W$2*EXP(- W$1 * ($B232*_c1+$C232*_c2+$D232*_c3+'Input spectra'!$Y231))</f>
        <v>1.6694725270478071E-2</v>
      </c>
      <c r="X232">
        <f>X$2*EXP(- X$1 * ($B232*_c1+$C232*_c2+$D232*_c3+'Input spectra'!$Y231))</f>
        <v>1.6488439967814756E-2</v>
      </c>
      <c r="Y232">
        <f>Y$2*EXP(- Y$1 * ($B232*_c1+$C232*_c2+$D232*_c3+'Input spectra'!$Y231))</f>
        <v>1.6283540256910586E-2</v>
      </c>
      <c r="Z232">
        <f>Z$2*EXP(- Z$1 * ($B232*_c1+$C232*_c2+$D232*_c3+'Input spectra'!$Y231))</f>
        <v>1.6080018343864935E-2</v>
      </c>
      <c r="AA232">
        <f>AA$2*EXP(- AA$1 * ($B232*_c1+$C232*_c2+$D232*_c3+'Input spectra'!$Y231))</f>
        <v>1.5877866474997976E-2</v>
      </c>
      <c r="AB232">
        <f>AB$2*EXP(- AB$1 * ($B232*_c1+$C232*_c2+$D232*_c3+'Input spectra'!$Y231))</f>
        <v>1.5677076936653437E-2</v>
      </c>
      <c r="AC232">
        <f>AC$2*EXP(- AC$1 * ($B232*_c1+$C232*_c2+$D232*_c3+'Input spectra'!$Y231))</f>
        <v>1.5477642055002338E-2</v>
      </c>
      <c r="AD232">
        <f>AD$2*EXP(- AD$1 * ($B232*_c1+$C232*_c2+$D232*_c3+'Input spectra'!$Y231))</f>
        <v>1.5279554195847625E-2</v>
      </c>
      <c r="AE232">
        <f>AE$2*EXP(- AE$1 * ($B232*_c1+$C232*_c2+$D232*_c3+'Input spectra'!$Y231))</f>
        <v>1.5082805764429734E-2</v>
      </c>
      <c r="AF232">
        <f>AF$2*EXP(- AF$1 * ($B232*_c1+$C232*_c2+$D232*_c3+'Input spectra'!$Y231))</f>
        <v>1.4887389205233109E-2</v>
      </c>
      <c r="AG232">
        <f>AG$2*EXP(- AG$1 * ($B232*_c1+$C232*_c2+$D232*_c3+'Input spectra'!$Y231))</f>
        <v>1.4693297001793589E-2</v>
      </c>
      <c r="AH232">
        <f>AH$2*EXP(- AH$1 * ($B232*_c1+$C232*_c2+$D232*_c3+'Input spectra'!$Y231))</f>
        <v>1.450052167650673E-2</v>
      </c>
      <c r="AI232">
        <f>AI$2*EXP(- AI$1 * ($B232*_c1+$C232*_c2+$D232*_c3+'Input spectra'!$Y231))</f>
        <v>1.4309055790437059E-2</v>
      </c>
      <c r="AJ232">
        <f>AJ$2*EXP(- AJ$1 * ($B232*_c1+$C232*_c2+$D232*_c3+'Input spectra'!$Y231))</f>
        <v>1.4118891943128193E-2</v>
      </c>
      <c r="AK232">
        <f>AK$2*EXP(- AK$1 * ($B232*_c1+$C232*_c2+$D232*_c3+'Input spectra'!$Y231))</f>
        <v>1.3930022772413902E-2</v>
      </c>
      <c r="AL232">
        <f>AL$2*EXP(- AL$1 * ($B232*_c1+$C232*_c2+$D232*_c3+'Input spectra'!$Y231))</f>
        <v>1.3742440954230002E-2</v>
      </c>
      <c r="AM232">
        <f>AM$2*EXP(- AM$1 * ($B232*_c1+$C232*_c2+$D232*_c3+'Input spectra'!$Y231))</f>
        <v>1.3556139202427233E-2</v>
      </c>
      <c r="AN232">
        <f>AN$2*EXP(- AN$1 * ($B232*_c1+$C232*_c2+$D232*_c3+'Input spectra'!$Y231))</f>
        <v>1.3371110268584941E-2</v>
      </c>
      <c r="AO232">
        <f>AO$2*EXP(- AO$1 * ($B232*_c1+$C232*_c2+$D232*_c3+'Input spectra'!$Y231))</f>
        <v>1.3187346941825688E-2</v>
      </c>
      <c r="AP232">
        <f>AP$2*EXP(- AP$1 * ($B232*_c1+$C232*_c2+$D232*_c3+'Input spectra'!$Y231))</f>
        <v>1.3004842048630743E-2</v>
      </c>
      <c r="AQ232">
        <f>AQ$2*EXP(- AQ$1 * ($B232*_c1+$C232*_c2+$D232*_c3+'Input spectra'!$Y231))</f>
        <v>1.2823588452656428E-2</v>
      </c>
      <c r="AR232">
        <f>AR$2*EXP(- AR$1 * ($B232*_c1+$C232*_c2+$D232*_c3+'Input spectra'!$Y231))</f>
        <v>1.2643579054551341E-2</v>
      </c>
      <c r="AS232">
        <f>AS$2*EXP(- AS$1 * ($B232*_c1+$C232*_c2+$D232*_c3+'Input spectra'!$Y231))</f>
        <v>1.2464806791774473E-2</v>
      </c>
      <c r="AT232">
        <f>AT$2*EXP(- AT$1 * ($B232*_c1+$C232*_c2+$D232*_c3+'Input spectra'!$Y231))</f>
        <v>1.2287264638414154E-2</v>
      </c>
      <c r="AU232">
        <f>AU$2*EXP(- AU$1 * ($B232*_c1+$C232*_c2+$D232*_c3+'Input spectra'!$Y231))</f>
        <v>1.2110945605007865E-2</v>
      </c>
      <c r="AV232">
        <f>AV$2*EXP(- AV$1 * ($B232*_c1+$C232*_c2+$D232*_c3+'Input spectra'!$Y231))</f>
        <v>1.1935842738362946E-2</v>
      </c>
      <c r="AW232">
        <f>AW$2*EXP(- AW$1 * ($B232*_c1+$C232*_c2+$D232*_c3+'Input spectra'!$Y231))</f>
        <v>1.1761949121378091E-2</v>
      </c>
      <c r="AX232">
        <f>AX$2*EXP(- AX$1 * ($B232*_c1+$C232*_c2+$D232*_c3+'Input spectra'!$Y231))</f>
        <v>1.1589257872865745E-2</v>
      </c>
      <c r="AY232">
        <f>AY$2*EXP(- AY$1 * ($B232*_c1+$C232*_c2+$D232*_c3+'Input spectra'!$Y231))</f>
        <v>1.0306775399694044E-2</v>
      </c>
      <c r="AZ232">
        <f>AZ$2*EXP(- AZ$1 * ($B232*_c1+$C232*_c2+$D232*_c3+'Input spectra'!$Y231))</f>
        <v>8.8108982228708652E-3</v>
      </c>
      <c r="BA232">
        <f>BA$2*EXP(- BA$1 * ($B232*_c1+$C232*_c2+$D232*_c3+'Input spectra'!$Y231))</f>
        <v>7.9351037996571033E-3</v>
      </c>
      <c r="BB232">
        <f>BB$2*EXP(- BB$1 * ($B232*_c1+$C232*_c2+$D232*_c3+'Input spectra'!$Y231))</f>
        <v>7.2720495110121554E-3</v>
      </c>
      <c r="BC232">
        <f>BC$2*EXP(- BC$1 * ($B232*_c1+$C232*_c2+$D232*_c3+'Input spectra'!$Y231))</f>
        <v>6.7304185879919478E-3</v>
      </c>
      <c r="BD232">
        <f>BD$2*EXP(- BD$1 * ($B232*_c1+$C232*_c2+$D232*_c3+'Input spectra'!$Y231))</f>
        <v>6.2706534912175252E-3</v>
      </c>
      <c r="BE232">
        <f>BE$2*EXP(- BE$1 * ($B232*_c1+$C232*_c2+$D232*_c3+'Input spectra'!$Y231))</f>
        <v>5.8710920016903896E-3</v>
      </c>
      <c r="BF232">
        <f>BF$2*EXP(- BF$1 * ($B232*_c1+$C232*_c2+$D232*_c3+'Input spectra'!$Y231))</f>
        <v>5.5182374285027494E-3</v>
      </c>
      <c r="BG232">
        <f>BG$2*EXP(- BG$1 * ($B232*_c1+$C232*_c2+$D232*_c3+'Input spectra'!$Y231))</f>
        <v>5.2029560579539853E-3</v>
      </c>
      <c r="BH232">
        <f>BH$2*EXP(- BH$1 * ($B232*_c1+$C232*_c2+$D232*_c3+'Input spectra'!$Y231))</f>
        <v>4.9187005796383848E-3</v>
      </c>
      <c r="BI232">
        <f>BI$2*EXP(- BI$1 * ($B232*_c1+$C232*_c2+$D232*_c3+'Input spectra'!$Y231))</f>
        <v>4.6605747643543383E-3</v>
      </c>
      <c r="BJ232">
        <f>BJ$2*EXP(- BJ$1 * ($B232*_c1+$C232*_c2+$D232*_c3+'Input spectra'!$Y231))</f>
        <v>4.4247966224261028E-3</v>
      </c>
      <c r="BK232">
        <f>BK$2*EXP(- BK$1 * ($B232*_c1+$C232*_c2+$D232*_c3+'Input spectra'!$Y231))</f>
        <v>4.2083693617136608E-3</v>
      </c>
      <c r="BL232">
        <f>BL$2*EXP(- BL$1 * ($B232*_c1+$C232*_c2+$D232*_c3+'Input spectra'!$Y231))</f>
        <v>4.0088690011831655E-3</v>
      </c>
      <c r="BM232">
        <f>BM$2*EXP(- BM$1 * ($B232*_c1+$C232*_c2+$D232*_c3+'Input spectra'!$Y231))</f>
        <v>3.8243014215597849E-3</v>
      </c>
      <c r="BN232">
        <f>BN$2*EXP(- BN$1 * ($B232*_c1+$C232*_c2+$D232*_c3+'Input spectra'!$Y231))</f>
        <v>3.6530027667930672E-3</v>
      </c>
      <c r="BO232">
        <f>BO$2*EXP(- BO$1 * ($B232*_c1+$C232*_c2+$D232*_c3+'Input spectra'!$Y231))</f>
        <v>3.4935680056170097E-3</v>
      </c>
      <c r="BP232">
        <f>BP$2*EXP(- BP$1 * ($B232*_c1+$C232*_c2+$D232*_c3+'Input spectra'!$Y231))</f>
        <v>3.3447984094030214E-3</v>
      </c>
      <c r="BQ232">
        <f>BQ$2*EXP(- BQ$1 * ($B232*_c1+$C232*_c2+$D232*_c3+'Input spectra'!$Y231))</f>
        <v>3.2056621072203339E-3</v>
      </c>
      <c r="BR232">
        <f>BR$2*EXP(- BR$1 * ($B232*_c1+$C232*_c2+$D232*_c3+'Input spectra'!$Y231))</f>
        <v>3.0752639092443738E-3</v>
      </c>
      <c r="BS232">
        <f>BS$2*EXP(- BS$1 * ($B232*_c1+$C232*_c2+$D232*_c3+'Input spectra'!$Y231))</f>
        <v>2.9528218435480062E-3</v>
      </c>
      <c r="BT232">
        <f>BT$2*EXP(- BT$1 * ($B232*_c1+$C232*_c2+$D232*_c3+'Input spectra'!$Y231))</f>
        <v>2.8376486498300161E-3</v>
      </c>
      <c r="BU232">
        <f>BU$2*EXP(- BU$1 * ($B232*_c1+$C232*_c2+$D232*_c3+'Input spectra'!$Y231))</f>
        <v>2.7291369960657412E-3</v>
      </c>
      <c r="BV232">
        <f>BV$2*EXP(- BV$1 * ($B232*_c1+$C232*_c2+$D232*_c3+'Input spectra'!$Y231))</f>
        <v>2.6267475341504062E-3</v>
      </c>
      <c r="BW232">
        <f>BW$2*EXP(- BW$1 * ($B232*_c1+$C232*_c2+$D232*_c3+'Input spectra'!$Y231))</f>
        <v>2.5299991502781677E-3</v>
      </c>
      <c r="BX232">
        <f>BX$2*EXP(- BX$1 * ($B232*_c1+$C232*_c2+$D232*_c3+'Input spectra'!$Y231))</f>
        <v>2.4384609330724192E-3</v>
      </c>
      <c r="BY232">
        <f>BY$2*EXP(- BY$1 * ($B232*_c1+$C232*_c2+$D232*_c3+'Input spectra'!$Y231))</f>
        <v>2.3517455012766054E-3</v>
      </c>
      <c r="BZ232">
        <f>BZ$2*EXP(- BZ$1 * ($B232*_c1+$C232*_c2+$D232*_c3+'Input spectra'!$Y231))</f>
        <v>2.2695034185249742E-3</v>
      </c>
      <c r="CA232">
        <f>CA$2*EXP(- CA$1 * ($B232*_c1+$C232*_c2+$D232*_c3+'Input spectra'!$Y231))</f>
        <v>2.1914184854523967E-3</v>
      </c>
      <c r="CB232">
        <f>CB$2*EXP(- CB$1 * ($B232*_c1+$C232*_c2+$D232*_c3+'Input spectra'!$Y231))</f>
        <v>2.1172037459391176E-3</v>
      </c>
      <c r="CC232">
        <f>CC$2*EXP(- CC$1 * ($B232*_c1+$C232*_c2+$D232*_c3+'Input spectra'!$Y231))</f>
        <v>2.0465980792269164E-3</v>
      </c>
      <c r="CD232">
        <f>CD$2*EXP(- CD$1 * ($B232*_c1+$C232*_c2+$D232*_c3+'Input spectra'!$Y231))</f>
        <v>1.979363276173094E-3</v>
      </c>
      <c r="CE232">
        <f>CE$2*EXP(- CE$1 * ($B232*_c1+$C232*_c2+$D232*_c3+'Input spectra'!$Y231))</f>
        <v>1.9152815182625442E-3</v>
      </c>
      <c r="CF232">
        <f>CF$2*EXP(- CF$1 * ($B232*_c1+$C232*_c2+$D232*_c3+'Input spectra'!$Y231))</f>
        <v>1.8541531937647162E-3</v>
      </c>
      <c r="CG232">
        <f>CG$2*EXP(- CG$1 * ($B232*_c1+$C232*_c2+$D232*_c3+'Input spectra'!$Y231))</f>
        <v>1.7957949977451123E-3</v>
      </c>
      <c r="CH232">
        <f>CH$2*EXP(- CH$1 * ($B232*_c1+$C232*_c2+$D232*_c3+'Input spectra'!$Y231))</f>
        <v>1.7400382723529188E-3</v>
      </c>
      <c r="CI232">
        <f>CI$2*EXP(- CI$1 * ($B232*_c1+$C232*_c2+$D232*_c3+'Input spectra'!$Y231))</f>
        <v>1.6867275515204791E-3</v>
      </c>
      <c r="CJ232">
        <f>CJ$2*EXP(- CJ$1 * ($B232*_c1+$C232*_c2+$D232*_c3+'Input spectra'!$Y231))</f>
        <v>1.6357192803822963E-3</v>
      </c>
      <c r="CK232">
        <f>CK$2*EXP(- CK$1 * ($B232*_c1+$C232*_c2+$D232*_c3+'Input spectra'!$Y231))</f>
        <v>1.5868806846933334E-3</v>
      </c>
      <c r="CL232">
        <f>CL$2*EXP(- CL$1 * ($B232*_c1+$C232*_c2+$D232*_c3+'Input spectra'!$Y231))</f>
        <v>1.5400887695575316E-3</v>
      </c>
      <c r="CM232">
        <f>CM$2*EXP(- CM$1 * ($B232*_c1+$C232*_c2+$D232*_c3+'Input spectra'!$Y231))</f>
        <v>1.4952294300655871E-3</v>
      </c>
      <c r="CN232">
        <f>CN$2*EXP(- CN$1 * ($B232*_c1+$C232*_c2+$D232*_c3+'Input spectra'!$Y231))</f>
        <v>1.4521966591383687E-3</v>
      </c>
      <c r="CO232">
        <f>CO$2*EXP(- CO$1 * ($B232*_c1+$C232*_c2+$D232*_c3+'Input spectra'!$Y231))</f>
        <v>1.4108918400969432E-3</v>
      </c>
      <c r="CP232">
        <f>CP$2*EXP(- CP$1 * ($B232*_c1+$C232*_c2+$D232*_c3+'Input spectra'!$Y231))</f>
        <v>1.3712231133242167E-3</v>
      </c>
      <c r="CQ232">
        <f>CQ$2*EXP(- CQ$1 * ($B232*_c1+$C232*_c2+$D232*_c3+'Input spectra'!$Y231))</f>
        <v>1.3331048079191176E-3</v>
      </c>
      <c r="CR232">
        <f>CR$2*EXP(- CR$1 * ($B232*_c1+$C232*_c2+$D232*_c3+'Input spectra'!$Y231))</f>
        <v>1.2964569305294158E-3</v>
      </c>
      <c r="CS232">
        <f>CS$2*EXP(- CS$1 * ($B232*_c1+$C232*_c2+$D232*_c3+'Input spectra'!$Y231))</f>
        <v>8.3505776758322576E-4</v>
      </c>
      <c r="CT232">
        <f>CT$2*EXP(- CT$1 * ($B232*_c1+$C232*_c2+$D232*_c3+'Input spectra'!$Y231))</f>
        <v>5.4261115156460844E-4</v>
      </c>
      <c r="CU232">
        <f>CU$2*EXP(- CU$1 * ($B232*_c1+$C232*_c2+$D232*_c3+'Input spectra'!$Y231))</f>
        <v>3.7593714819371394E-4</v>
      </c>
      <c r="CV232">
        <f>CV$2*EXP(- CV$1 * ($B232*_c1+$C232*_c2+$D232*_c3+'Input spectra'!$Y231))</f>
        <v>2.61634018071891E-4</v>
      </c>
      <c r="CW232">
        <f>CW$2*EXP(- CW$1 * ($B232*_c1+$C232*_c2+$D232*_c3+'Input spectra'!$Y231))</f>
        <v>1.7872059681606214E-4</v>
      </c>
      <c r="CX232">
        <f>CX$2*EXP(- CX$1 * ($B232*_c1+$C232*_c2+$D232*_c3+'Input spectra'!$Y231))</f>
        <v>1.17531439222866E-4</v>
      </c>
      <c r="CY232">
        <f>CY$2*EXP(- CY$1 * ($B232*_c1+$C232*_c2+$D232*_c3+'Input spectra'!$Y231))</f>
        <v>7.2614170054309657E-5</v>
      </c>
      <c r="CZ232">
        <f>CZ$2*EXP(- CZ$1 * ($B232*_c1+$C232*_c2+$D232*_c3+'Input spectra'!$Y231))</f>
        <v>4.0509289427654282E-5</v>
      </c>
      <c r="DA232">
        <f>DA$2*EXP(- DA$1 * ($B232*_c1+$C232*_c2+$D232*_c3+'Input spectra'!$Y231))</f>
        <v>1.8844287387978084E-5</v>
      </c>
      <c r="DB232">
        <f>DB$2*EXP(- DB$1 * ($B232*_c1+$C232*_c2+$D232*_c3+'Input spectra'!$Y231))</f>
        <v>5.8993491933377413E-6</v>
      </c>
      <c r="DC232">
        <f>DC$2*EXP(- DC$1 * ($B232*_c1+$C232*_c2+$D232*_c3+'Input spectra'!$Y231))</f>
        <v>3.7489154757754956E-7</v>
      </c>
      <c r="DD232">
        <f>DD$2*EXP(- DD$1 * ($B232*_c1+$C232*_c2+$D232*_c3+'Input spectra'!$Y231))</f>
        <v>0</v>
      </c>
      <c r="DE232">
        <f>DE$2*EXP(- DE$1 * ($B232*_c1+$C232*_c2+$D232*_c3+'Input spectra'!$Y231))</f>
        <v>0</v>
      </c>
      <c r="DF232">
        <f>DF$2*EXP(- DF$1 * ($B232*_c1+$C232*_c2+$D232*_c3+'Input spectra'!$Y231))</f>
        <v>0</v>
      </c>
      <c r="DG232">
        <f>DG$2*EXP(- DG$1 * ($B232*_c1+$C232*_c2+$D232*_c3+'Input spectra'!$Y231))</f>
        <v>0</v>
      </c>
      <c r="DH232">
        <f>DH$2*EXP(- DH$1 * ($B232*_c1+$C232*_c2+$D232*_c3+'Input spectra'!$Y231))</f>
        <v>0</v>
      </c>
      <c r="DI232">
        <f>DI$2*EXP(- DI$1 * ($B232*_c1+$C232*_c2+$D232*_c3+'Input spectra'!$Y231))</f>
        <v>0</v>
      </c>
      <c r="DJ232">
        <f>DJ$2*EXP(- DJ$1 * ($B232*_c1+$C232*_c2+$D232*_c3+'Input spectra'!$Y231))</f>
        <v>0</v>
      </c>
      <c r="DK232">
        <f>DK$2*EXP(- DK$1 * ($B232*_c1+$C232*_c2+$D232*_c3+'Input spectra'!$Y231))</f>
        <v>0</v>
      </c>
      <c r="DL232">
        <f>DL$2*EXP(- DL$1 * ($B232*_c1+$C232*_c2+$D232*_c3+'Input spectra'!$Y231))</f>
        <v>0</v>
      </c>
      <c r="DM232">
        <f>DM$2*EXP(- DM$1 * ($B232*_c1+$C232*_c2+$D232*_c3+'Input spectra'!$Y231))</f>
        <v>0</v>
      </c>
      <c r="DN232">
        <f>DN$2*EXP(- DN$1 * ($B232*_c1+$C232*_c2+$D232*_c3+'Input spectra'!$Y231))</f>
        <v>0</v>
      </c>
      <c r="DO232">
        <f>DO$2*EXP(- DO$1 * ($B232*_c1+$C232*_c2+$D232*_c3+'Input spectra'!$Y231))</f>
        <v>0</v>
      </c>
      <c r="DP232">
        <f>DP$2*EXP(- DP$1 * ($B232*_c1+$C232*_c2+$D232*_c3+'Input spectra'!$Y231))</f>
        <v>0</v>
      </c>
      <c r="DQ232">
        <f>DQ$2*EXP(- DQ$1 * ($B232*_c1+$C232*_c2+$D232*_c3+'Input spectra'!$Y231))</f>
        <v>0</v>
      </c>
      <c r="DR232">
        <f>DR$2*EXP(- DR$1 * ($B232*_c1+$C232*_c2+$D232*_c3+'Input spectra'!$Y231))</f>
        <v>0</v>
      </c>
      <c r="DS232">
        <f>DS$2*EXP(- DS$1 * ($B232*_c1+$C232*_c2+$D232*_c3+'Input spectra'!$Y231))</f>
        <v>0</v>
      </c>
      <c r="DT232">
        <f>DT$2*EXP(- DT$1 * ($B232*_c1+$C232*_c2+$D232*_c3+'Input spectra'!$Y231))</f>
        <v>0</v>
      </c>
      <c r="DU232">
        <f>DU$2*EXP(- DU$1 * ($B232*_c1+$C232*_c2+$D232*_c3+'Input spectra'!$Y231))</f>
        <v>0</v>
      </c>
      <c r="DV232">
        <f>DV$2*EXP(- DV$1 * ($B232*_c1+$C232*_c2+$D232*_c3+'Input spectra'!$Y231))</f>
        <v>0</v>
      </c>
      <c r="DW232">
        <f>DW$2*EXP(- DW$1 * ($B232*_c1+$C232*_c2+$D232*_c3+'Input spectra'!$Y231))</f>
        <v>0</v>
      </c>
      <c r="DX232">
        <f>DX$2*EXP(- DX$1 * ($B232*_c1+$C232*_c2+$D232*_c3+'Input spectra'!$Y231))</f>
        <v>0</v>
      </c>
      <c r="DY232">
        <f>DY$2*EXP(- DY$1 * ($B232*_c1+$C232*_c2+$D232*_c3+'Input spectra'!$Y231))</f>
        <v>0</v>
      </c>
      <c r="DZ232">
        <f>DZ$2*EXP(- DZ$1 * ($B232*_c1+$C232*_c2+$D232*_c3+'Input spectra'!$Y231))</f>
        <v>0</v>
      </c>
      <c r="EA232">
        <f>EA$2*EXP(- EA$1 * ($B232*_c1+$C232*_c2+$D232*_c3+'Input spectra'!$Y231))</f>
        <v>0</v>
      </c>
      <c r="EB232">
        <f>EB$2*EXP(- EB$1 * ($B232*_c1+$C232*_c2+$D232*_c3+'Input spectra'!$Y231))</f>
        <v>0</v>
      </c>
      <c r="EC232">
        <f>EC$2*EXP(- EC$1 * ($B232*_c1+$C232*_c2+$D232*_c3+'Input spectra'!$Y231))</f>
        <v>0</v>
      </c>
      <c r="ED232">
        <f>ED$2*EXP(- ED$1 * ($B232*_c1+$C232*_c2+$D232*_c3+'Input spectra'!$Y231))</f>
        <v>0</v>
      </c>
      <c r="EE232">
        <f>EE$2*EXP(- EE$1 * ($B232*_c1+$C232*_c2+$D232*_c3+'Input spectra'!$Y231))</f>
        <v>0</v>
      </c>
      <c r="EF232">
        <f>EF$2*EXP(- EF$1 * ($B232*_c1+$C232*_c2+$D232*_c3+'Input spectra'!$Y231))</f>
        <v>0</v>
      </c>
      <c r="EG232">
        <f>EG$2*EXP(- EG$1 * ($B232*_c1+$C232*_c2+$D232*_c3+'Input spectra'!$Y231))</f>
        <v>0</v>
      </c>
      <c r="EH232">
        <f>EH$2*EXP(- EH$1 * ($B232*_c1+$C232*_c2+$D232*_c3+'Input spectra'!$Y231))</f>
        <v>0</v>
      </c>
      <c r="EI232">
        <f>EI$2*EXP(- EI$1 * ($B232*_c1+$C232*_c2+$D232*_c3+'Input spectra'!$Y231))</f>
        <v>0</v>
      </c>
      <c r="EJ232">
        <f>EJ$2*EXP(- EJ$1 * ($B232*_c1+$C232*_c2+$D232*_c3+'Input spectra'!$Y231))</f>
        <v>0</v>
      </c>
      <c r="EK232">
        <f>EK$2*EXP(- EK$1 * ($B232*_c1+$C232*_c2+$D232*_c3+'Input spectra'!$Y231))</f>
        <v>0</v>
      </c>
      <c r="EL232">
        <f>EL$2*EXP(- EL$1 * ($B232*_c1+$C232*_c2+$D232*_c3+'Input spectra'!$Y231))</f>
        <v>0</v>
      </c>
      <c r="EM232">
        <f>EM$2*EXP(- EM$1 * ($B232*_c1+$C232*_c2+$D232*_c3+'Input spectra'!$Y231))</f>
        <v>0</v>
      </c>
      <c r="EN232">
        <f>EN$2*EXP(- EN$1 * ($B232*_c1+$C232*_c2+$D232*_c3+'Input spectra'!$Y231))</f>
        <v>0</v>
      </c>
      <c r="EO232">
        <f>EO$2*EXP(- EO$1 * ($B232*_c1+$C232*_c2+$D232*_c3+'Input spectra'!$Y231))</f>
        <v>0</v>
      </c>
      <c r="EP232">
        <f>EP$2*EXP(- EP$1 * ($B232*_c1+$C232*_c2+$D232*_c3+'Input spectra'!$Y231))</f>
        <v>0</v>
      </c>
      <c r="EQ232">
        <f>EQ$2*EXP(- EQ$1 * ($B232*_c1+$C232*_c2+$D232*_c3+'Input spectra'!$Y231))</f>
        <v>0</v>
      </c>
      <c r="ER232">
        <f>ER$2*EXP(- ER$1 * ($B232*_c1+$C232*_c2+$D232*_c3+'Input spectra'!$Y231))</f>
        <v>0</v>
      </c>
      <c r="ES232">
        <f>ES$2*EXP(- ES$1 * ($B232*_c1+$C232*_c2+$D232*_c3+'Input spectra'!$Y231))</f>
        <v>0</v>
      </c>
      <c r="ET232">
        <f>ET$2*EXP(- ET$1 * ($B232*_c1+$C232*_c2+$D232*_c3+'Input spectra'!$Y231))</f>
        <v>0</v>
      </c>
      <c r="EU232">
        <f>EU$2*EXP(- EU$1 * ($B232*_c1+$C232*_c2+$D232*_c3+'Input spectra'!$Y231))</f>
        <v>0</v>
      </c>
      <c r="EV232">
        <f>EV$2*EXP(- EV$1 * ($B232*_c1+$C232*_c2+$D232*_c3+'Input spectra'!$Y231))</f>
        <v>0</v>
      </c>
      <c r="EW232">
        <f>EW$2*EXP(- EW$1 * ($B232*_c1+$C232*_c2+$D232*_c3+'Input spectra'!$Y231))</f>
        <v>0</v>
      </c>
      <c r="EX232">
        <f>EX$2*EXP(- EX$1 * ($B232*_c1+$C232*_c2+$D232*_c3+'Input spectra'!$Y231))</f>
        <v>0</v>
      </c>
      <c r="EY232">
        <f>EY$2*EXP(- EY$1 * ($B232*_c1+$C232*_c2+$D232*_c3+'Input spectra'!$Y231))</f>
        <v>0</v>
      </c>
      <c r="FA232">
        <f t="shared" si="3"/>
        <v>0.89163736370400359</v>
      </c>
      <c r="FD232">
        <f>(1-EXP(-($B232*_c1+$C232*_c2+$D232*_c3+'Input spectra'!$Y231)*_t))/2</f>
        <v>9.9417124277753621E-3</v>
      </c>
      <c r="FE232">
        <f>LN(1-FD232)/(-($B232*_c1+$C232*_c2+$D232*_c3+'Input spectra'!$Y231))</f>
        <v>0.24874478608542872</v>
      </c>
    </row>
    <row r="233" spans="1:161" x14ac:dyDescent="0.25">
      <c r="A233">
        <v>1430</v>
      </c>
      <c r="B233">
        <f>'Input spectra'!B232</f>
        <v>0</v>
      </c>
      <c r="C233">
        <f>'Input spectra'!D232</f>
        <v>0</v>
      </c>
      <c r="D233">
        <f>'Input spectra'!F232</f>
        <v>0</v>
      </c>
      <c r="E233">
        <f>E$2*EXP(- E$1 * ($B233*_c1+$C233*_c2+$D233*_c3+'Input spectra'!$Y232))</f>
        <v>2.0653927966864227E-2</v>
      </c>
      <c r="F233">
        <f>F$2*EXP(- F$1 * ($B233*_c1+$C233*_c2+$D233*_c3+'Input spectra'!$Y232))</f>
        <v>2.0421429446034259E-2</v>
      </c>
      <c r="G233">
        <f>G$2*EXP(- G$1 * ($B233*_c1+$C233*_c2+$D233*_c3+'Input spectra'!$Y232))</f>
        <v>2.0190461488957215E-2</v>
      </c>
      <c r="H233">
        <f>H$2*EXP(- H$1 * ($B233*_c1+$C233*_c2+$D233*_c3+'Input spectra'!$Y232))</f>
        <v>1.9961015566940271E-2</v>
      </c>
      <c r="I233">
        <f>I$2*EXP(- I$1 * ($B233*_c1+$C233*_c2+$D233*_c3+'Input spectra'!$Y232))</f>
        <v>1.9733083195047782E-2</v>
      </c>
      <c r="J233">
        <f>J$2*EXP(- J$1 * ($B233*_c1+$C233*_c2+$D233*_c3+'Input spectra'!$Y232))</f>
        <v>1.9506655931887624E-2</v>
      </c>
      <c r="K233">
        <f>K$2*EXP(- K$1 * ($B233*_c1+$C233*_c2+$D233*_c3+'Input spectra'!$Y232))</f>
        <v>1.928172537939854E-2</v>
      </c>
      <c r="L233">
        <f>L$2*EXP(- L$1 * ($B233*_c1+$C233*_c2+$D233*_c3+'Input spectra'!$Y232))</f>
        <v>1.9058283182638462E-2</v>
      </c>
      <c r="M233">
        <f>M$2*EXP(- M$1 * ($B233*_c1+$C233*_c2+$D233*_c3+'Input spectra'!$Y232))</f>
        <v>1.8836321029573895E-2</v>
      </c>
      <c r="N233">
        <f>N$2*EXP(- N$1 * ($B233*_c1+$C233*_c2+$D233*_c3+'Input spectra'!$Y232))</f>
        <v>1.8615830650870246E-2</v>
      </c>
      <c r="O233">
        <f>O$2*EXP(- O$1 * ($B233*_c1+$C233*_c2+$D233*_c3+'Input spectra'!$Y232))</f>
        <v>1.8396803819683165E-2</v>
      </c>
      <c r="P233">
        <f>P$2*EXP(- P$1 * ($B233*_c1+$C233*_c2+$D233*_c3+'Input spectra'!$Y232))</f>
        <v>1.8179232351450848E-2</v>
      </c>
      <c r="Q233">
        <f>Q$2*EXP(- Q$1 * ($B233*_c1+$C233*_c2+$D233*_c3+'Input spectra'!$Y232))</f>
        <v>1.7963108103687377E-2</v>
      </c>
      <c r="R233">
        <f>R$2*EXP(- R$1 * ($B233*_c1+$C233*_c2+$D233*_c3+'Input spectra'!$Y232))</f>
        <v>1.7748422975776969E-2</v>
      </c>
      <c r="S233">
        <f>S$2*EXP(- S$1 * ($B233*_c1+$C233*_c2+$D233*_c3+'Input spectra'!$Y232))</f>
        <v>1.7535168908769244E-2</v>
      </c>
      <c r="T233">
        <f>T$2*EXP(- T$1 * ($B233*_c1+$C233*_c2+$D233*_c3+'Input spectra'!$Y232))</f>
        <v>1.7323337885175451E-2</v>
      </c>
      <c r="U233">
        <f>U$2*EXP(- U$1 * ($B233*_c1+$C233*_c2+$D233*_c3+'Input spectra'!$Y232))</f>
        <v>1.7112921928765644E-2</v>
      </c>
      <c r="V233">
        <f>V$2*EXP(- V$1 * ($B233*_c1+$C233*_c2+$D233*_c3+'Input spectra'!$Y232))</f>
        <v>1.6903913104366838E-2</v>
      </c>
      <c r="W233">
        <f>W$2*EXP(- W$1 * ($B233*_c1+$C233*_c2+$D233*_c3+'Input spectra'!$Y232))</f>
        <v>1.6696303517662096E-2</v>
      </c>
      <c r="X233">
        <f>X$2*EXP(- X$1 * ($B233*_c1+$C233*_c2+$D233*_c3+'Input spectra'!$Y232))</f>
        <v>1.6490085314990601E-2</v>
      </c>
      <c r="Y233">
        <f>Y$2*EXP(- Y$1 * ($B233*_c1+$C233*_c2+$D233*_c3+'Input spectra'!$Y232))</f>
        <v>1.6285250683148633E-2</v>
      </c>
      <c r="Z233">
        <f>Z$2*EXP(- Z$1 * ($B233*_c1+$C233*_c2+$D233*_c3+'Input spectra'!$Y232))</f>
        <v>1.6081791849191524E-2</v>
      </c>
      <c r="AA233">
        <f>AA$2*EXP(- AA$1 * ($B233*_c1+$C233*_c2+$D233*_c3+'Input spectra'!$Y232))</f>
        <v>1.5879701080236529E-2</v>
      </c>
      <c r="AB233">
        <f>AB$2*EXP(- AB$1 * ($B233*_c1+$C233*_c2+$D233*_c3+'Input spectra'!$Y232))</f>
        <v>1.5678970683266614E-2</v>
      </c>
      <c r="AC233">
        <f>AC$2*EXP(- AC$1 * ($B233*_c1+$C233*_c2+$D233*_c3+'Input spectra'!$Y232))</f>
        <v>1.5479593004935234E-2</v>
      </c>
      <c r="AD233">
        <f>AD$2*EXP(- AD$1 * ($B233*_c1+$C233*_c2+$D233*_c3+'Input spectra'!$Y232))</f>
        <v>1.5281560431371979E-2</v>
      </c>
      <c r="AE233">
        <f>AE$2*EXP(- AE$1 * ($B233*_c1+$C233*_c2+$D233*_c3+'Input spectra'!$Y232))</f>
        <v>1.5084865387989137E-2</v>
      </c>
      <c r="AF233">
        <f>AF$2*EXP(- AF$1 * ($B233*_c1+$C233*_c2+$D233*_c3+'Input spectra'!$Y232))</f>
        <v>1.4889500339289225E-2</v>
      </c>
      <c r="AG233">
        <f>AG$2*EXP(- AG$1 * ($B233*_c1+$C233*_c2+$D233*_c3+'Input spectra'!$Y232))</f>
        <v>1.4695457788673384E-2</v>
      </c>
      <c r="AH233">
        <f>AH$2*EXP(- AH$1 * ($B233*_c1+$C233*_c2+$D233*_c3+'Input spectra'!$Y232))</f>
        <v>1.4502730278250685E-2</v>
      </c>
      <c r="AI233">
        <f>AI$2*EXP(- AI$1 * ($B233*_c1+$C233*_c2+$D233*_c3+'Input spectra'!$Y232))</f>
        <v>1.4311310388648385E-2</v>
      </c>
      <c r="AJ233">
        <f>AJ$2*EXP(- AJ$1 * ($B233*_c1+$C233*_c2+$D233*_c3+'Input spectra'!$Y232))</f>
        <v>1.4121190738823015E-2</v>
      </c>
      <c r="AK233">
        <f>AK$2*EXP(- AK$1 * ($B233*_c1+$C233*_c2+$D233*_c3+'Input spectra'!$Y232))</f>
        <v>1.3932363985872413E-2</v>
      </c>
      <c r="AL233">
        <f>AL$2*EXP(- AL$1 * ($B233*_c1+$C233*_c2+$D233*_c3+'Input spectra'!$Y232))</f>
        <v>1.374482282484862E-2</v>
      </c>
      <c r="AM233">
        <f>AM$2*EXP(- AM$1 * ($B233*_c1+$C233*_c2+$D233*_c3+'Input spectra'!$Y232))</f>
        <v>1.3558559988571684E-2</v>
      </c>
      <c r="AN233">
        <f>AN$2*EXP(- AN$1 * ($B233*_c1+$C233*_c2+$D233*_c3+'Input spectra'!$Y232))</f>
        <v>1.3373568247444335E-2</v>
      </c>
      <c r="AO233">
        <f>AO$2*EXP(- AO$1 * ($B233*_c1+$C233*_c2+$D233*_c3+'Input spectra'!$Y232))</f>
        <v>1.3189840409267526E-2</v>
      </c>
      <c r="AP233">
        <f>AP$2*EXP(- AP$1 * ($B233*_c1+$C233*_c2+$D233*_c3+'Input spectra'!$Y232))</f>
        <v>1.3007369319056876E-2</v>
      </c>
      <c r="AQ233">
        <f>AQ$2*EXP(- AQ$1 * ($B233*_c1+$C233*_c2+$D233*_c3+'Input spectra'!$Y232))</f>
        <v>1.2826147858859971E-2</v>
      </c>
      <c r="AR233">
        <f>AR$2*EXP(- AR$1 * ($B233*_c1+$C233*_c2+$D233*_c3+'Input spectra'!$Y232))</f>
        <v>1.2646168947574513E-2</v>
      </c>
      <c r="AS233">
        <f>AS$2*EXP(- AS$1 * ($B233*_c1+$C233*_c2+$D233*_c3+'Input spectra'!$Y232))</f>
        <v>1.2467425540767371E-2</v>
      </c>
      <c r="AT233">
        <f>AT$2*EXP(- AT$1 * ($B233*_c1+$C233*_c2+$D233*_c3+'Input spectra'!$Y232))</f>
        <v>1.2289910630494451E-2</v>
      </c>
      <c r="AU233">
        <f>AU$2*EXP(- AU$1 * ($B233*_c1+$C233*_c2+$D233*_c3+'Input spectra'!$Y232))</f>
        <v>1.2113617245121432E-2</v>
      </c>
      <c r="AV233">
        <f>AV$2*EXP(- AV$1 * ($B233*_c1+$C233*_c2+$D233*_c3+'Input spectra'!$Y232))</f>
        <v>1.1938538449145388E-2</v>
      </c>
      <c r="AW233">
        <f>AW$2*EXP(- AW$1 * ($B233*_c1+$C233*_c2+$D233*_c3+'Input spectra'!$Y232))</f>
        <v>1.1764667343017189E-2</v>
      </c>
      <c r="AX233">
        <f>AX$2*EXP(- AX$1 * ($B233*_c1+$C233*_c2+$D233*_c3+'Input spectra'!$Y232))</f>
        <v>1.1591997062964807E-2</v>
      </c>
      <c r="AY233">
        <f>AY$2*EXP(- AY$1 * ($B233*_c1+$C233*_c2+$D233*_c3+'Input spectra'!$Y232))</f>
        <v>1.0309265608802522E-2</v>
      </c>
      <c r="AZ233">
        <f>AZ$2*EXP(- AZ$1 * ($B233*_c1+$C233*_c2+$D233*_c3+'Input spectra'!$Y232))</f>
        <v>8.8130732984704283E-3</v>
      </c>
      <c r="BA233">
        <f>BA$2*EXP(- BA$1 * ($B233*_c1+$C233*_c2+$D233*_c3+'Input spectra'!$Y232))</f>
        <v>7.9371043583799962E-3</v>
      </c>
      <c r="BB233">
        <f>BB$2*EXP(- BB$1 * ($B233*_c1+$C233*_c2+$D233*_c3+'Input spectra'!$Y232))</f>
        <v>7.2739211043985402E-3</v>
      </c>
      <c r="BC233">
        <f>BC$2*EXP(- BC$1 * ($B233*_c1+$C233*_c2+$D233*_c3+'Input spectra'!$Y232))</f>
        <v>6.7321861384275631E-3</v>
      </c>
      <c r="BD233">
        <f>BD$2*EXP(- BD$1 * ($B233*_c1+$C233*_c2+$D233*_c3+'Input spectra'!$Y232))</f>
        <v>6.2723332381420483E-3</v>
      </c>
      <c r="BE233">
        <f>BE$2*EXP(- BE$1 * ($B233*_c1+$C233*_c2+$D233*_c3+'Input spectra'!$Y232))</f>
        <v>5.8726955581134121E-3</v>
      </c>
      <c r="BF233">
        <f>BF$2*EXP(- BF$1 * ($B233*_c1+$C233*_c2+$D233*_c3+'Input spectra'!$Y232))</f>
        <v>5.5197735989599142E-3</v>
      </c>
      <c r="BG233">
        <f>BG$2*EXP(- BG$1 * ($B233*_c1+$C233*_c2+$D233*_c3+'Input spectra'!$Y232))</f>
        <v>5.2044317924011835E-3</v>
      </c>
      <c r="BH233">
        <f>BH$2*EXP(- BH$1 * ($B233*_c1+$C233*_c2+$D233*_c3+'Input spectra'!$Y232))</f>
        <v>4.920121528711731E-3</v>
      </c>
      <c r="BI233">
        <f>BI$2*EXP(- BI$1 * ($B233*_c1+$C233*_c2+$D233*_c3+'Input spectra'!$Y232))</f>
        <v>4.6619456274469692E-3</v>
      </c>
      <c r="BJ233">
        <f>BJ$2*EXP(- BJ$1 * ($B233*_c1+$C233*_c2+$D233*_c3+'Input spectra'!$Y232))</f>
        <v>4.4261213784042514E-3</v>
      </c>
      <c r="BK233">
        <f>BK$2*EXP(- BK$1 * ($B233*_c1+$C233*_c2+$D233*_c3+'Input spectra'!$Y232))</f>
        <v>4.2096514286570135E-3</v>
      </c>
      <c r="BL233">
        <f>BL$2*EXP(- BL$1 * ($B233*_c1+$C233*_c2+$D233*_c3+'Input spectra'!$Y232))</f>
        <v>4.0101113509301385E-3</v>
      </c>
      <c r="BM233">
        <f>BM$2*EXP(- BM$1 * ($B233*_c1+$C233*_c2+$D233*_c3+'Input spectra'!$Y232))</f>
        <v>3.8255066642469194E-3</v>
      </c>
      <c r="BN233">
        <f>BN$2*EXP(- BN$1 * ($B233*_c1+$C233*_c2+$D233*_c3+'Input spectra'!$Y232))</f>
        <v>3.6541732147728581E-3</v>
      </c>
      <c r="BO233">
        <f>BO$2*EXP(- BO$1 * ($B233*_c1+$C233*_c2+$D233*_c3+'Input spectra'!$Y232))</f>
        <v>3.4947057227855851E-3</v>
      </c>
      <c r="BP233">
        <f>BP$2*EXP(- BP$1 * ($B233*_c1+$C233*_c2+$D233*_c3+'Input spectra'!$Y232))</f>
        <v>3.3459052499456754E-3</v>
      </c>
      <c r="BQ233">
        <f>BQ$2*EXP(- BQ$1 * ($B233*_c1+$C233*_c2+$D233*_c3+'Input spectra'!$Y232))</f>
        <v>3.2067397465156029E-3</v>
      </c>
      <c r="BR233">
        <f>BR$2*EXP(- BR$1 * ($B233*_c1+$C233*_c2+$D233*_c3+'Input spectra'!$Y232))</f>
        <v>3.076313868847809E-3</v>
      </c>
      <c r="BS233">
        <f>BS$2*EXP(- BS$1 * ($B233*_c1+$C233*_c2+$D233*_c3+'Input spectra'!$Y232))</f>
        <v>2.9538455116318637E-3</v>
      </c>
      <c r="BT233">
        <f>BT$2*EXP(- BT$1 * ($B233*_c1+$C233*_c2+$D233*_c3+'Input spectra'!$Y232))</f>
        <v>2.8386472980838125E-3</v>
      </c>
      <c r="BU233">
        <f>BU$2*EXP(- BU$1 * ($B233*_c1+$C233*_c2+$D233*_c3+'Input spectra'!$Y232))</f>
        <v>2.7301117938041347E-3</v>
      </c>
      <c r="BV233">
        <f>BV$2*EXP(- BV$1 * ($B233*_c1+$C233*_c2+$D233*_c3+'Input spectra'!$Y232))</f>
        <v>2.6276995601913961E-3</v>
      </c>
      <c r="BW233">
        <f>BW$2*EXP(- BW$1 * ($B233*_c1+$C233*_c2+$D233*_c3+'Input spectra'!$Y232))</f>
        <v>2.5309294030221217E-3</v>
      </c>
      <c r="BX233">
        <f>BX$2*EXP(- BX$1 * ($B233*_c1+$C233*_c2+$D233*_c3+'Input spectra'!$Y232))</f>
        <v>2.43937033911524E-3</v>
      </c>
      <c r="BY233">
        <f>BY$2*EXP(- BY$1 * ($B233*_c1+$C233*_c2+$D233*_c3+'Input spectra'!$Y232))</f>
        <v>2.3526349228180712E-3</v>
      </c>
      <c r="BZ233">
        <f>BZ$2*EXP(- BZ$1 * ($B233*_c1+$C233*_c2+$D233*_c3+'Input spectra'!$Y232))</f>
        <v>2.2703736597787802E-3</v>
      </c>
      <c r="CA233">
        <f>CA$2*EXP(- CA$1 * ($B233*_c1+$C233*_c2+$D233*_c3+'Input spectra'!$Y232))</f>
        <v>2.1922702982228814E-3</v>
      </c>
      <c r="CB233">
        <f>CB$2*EXP(- CB$1 * ($B233*_c1+$C233*_c2+$D233*_c3+'Input spectra'!$Y232))</f>
        <v>2.1180378344976239E-3</v>
      </c>
      <c r="CC233">
        <f>CC$2*EXP(- CC$1 * ($B233*_c1+$C233*_c2+$D233*_c3+'Input spectra'!$Y232))</f>
        <v>2.0474151045957916E-3</v>
      </c>
      <c r="CD233">
        <f>CD$2*EXP(- CD$1 * ($B233*_c1+$C233*_c2+$D233*_c3+'Input spectra'!$Y232))</f>
        <v>1.9801638599057335E-3</v>
      </c>
      <c r="CE233">
        <f>CE$2*EXP(- CE$1 * ($B233*_c1+$C233*_c2+$D233*_c3+'Input spectra'!$Y232))</f>
        <v>1.916066245792338E-3</v>
      </c>
      <c r="CF233">
        <f>CF$2*EXP(- CF$1 * ($B233*_c1+$C233*_c2+$D233*_c3+'Input spectra'!$Y232))</f>
        <v>1.8549226173833451E-3</v>
      </c>
      <c r="CG233">
        <f>CG$2*EXP(- CG$1 * ($B233*_c1+$C233*_c2+$D233*_c3+'Input spectra'!$Y232))</f>
        <v>1.7965496392606448E-3</v>
      </c>
      <c r="CH233">
        <f>CH$2*EXP(- CH$1 * ($B233*_c1+$C233*_c2+$D233*_c3+'Input spectra'!$Y232))</f>
        <v>1.7407786254700502E-3</v>
      </c>
      <c r="CI233">
        <f>CI$2*EXP(- CI$1 * ($B233*_c1+$C233*_c2+$D233*_c3+'Input spectra'!$Y232))</f>
        <v>1.6874540839786525E-3</v>
      </c>
      <c r="CJ233">
        <f>CJ$2*EXP(- CJ$1 * ($B233*_c1+$C233*_c2+$D233*_c3+'Input spectra'!$Y232))</f>
        <v>1.6364324358820017E-3</v>
      </c>
      <c r="CK233">
        <f>CK$2*EXP(- CK$1 * ($B233*_c1+$C233*_c2+$D233*_c3+'Input spectra'!$Y232))</f>
        <v>1.5875808846364176E-3</v>
      </c>
      <c r="CL233">
        <f>CL$2*EXP(- CL$1 * ($B233*_c1+$C233*_c2+$D233*_c3+'Input spectra'!$Y232))</f>
        <v>1.5407764146236104E-3</v>
      </c>
      <c r="CM233">
        <f>CM$2*EXP(- CM$1 * ($B233*_c1+$C233*_c2+$D233*_c3+'Input spectra'!$Y232))</f>
        <v>1.4959049016435601E-3</v>
      </c>
      <c r="CN233">
        <f>CN$2*EXP(- CN$1 * ($B233*_c1+$C233*_c2+$D233*_c3+'Input spectra'!$Y232))</f>
        <v>1.4528603206294247E-3</v>
      </c>
      <c r="CO233">
        <f>CO$2*EXP(- CO$1 * ($B233*_c1+$C233*_c2+$D233*_c3+'Input spectra'!$Y232))</f>
        <v>1.4115440381032558E-3</v>
      </c>
      <c r="CP233">
        <f>CP$2*EXP(- CP$1 * ($B233*_c1+$C233*_c2+$D233*_c3+'Input spectra'!$Y232))</f>
        <v>1.3718641787356662E-3</v>
      </c>
      <c r="CQ233">
        <f>CQ$2*EXP(- CQ$1 * ($B233*_c1+$C233*_c2+$D233*_c3+'Input spectra'!$Y232))</f>
        <v>1.333735056908807E-3</v>
      </c>
      <c r="CR233">
        <f>CR$2*EXP(- CR$1 * ($B233*_c1+$C233*_c2+$D233*_c3+'Input spectra'!$Y232))</f>
        <v>1.2970766654673963E-3</v>
      </c>
      <c r="CS233">
        <f>CS$2*EXP(- CS$1 * ($B233*_c1+$C233*_c2+$D233*_c3+'Input spectra'!$Y232))</f>
        <v>8.3546133117850738E-4</v>
      </c>
      <c r="CT233">
        <f>CT$2*EXP(- CT$1 * ($B233*_c1+$C233*_c2+$D233*_c3+'Input spectra'!$Y232))</f>
        <v>5.4287623368692471E-4</v>
      </c>
      <c r="CU233">
        <f>CU$2*EXP(- CU$1 * ($B233*_c1+$C233*_c2+$D233*_c3+'Input spectra'!$Y232))</f>
        <v>3.7612278026567971E-4</v>
      </c>
      <c r="CV233">
        <f>CV$2*EXP(- CV$1 * ($B233*_c1+$C233*_c2+$D233*_c3+'Input spectra'!$Y232))</f>
        <v>2.6176458370312186E-4</v>
      </c>
      <c r="CW233">
        <f>CW$2*EXP(- CW$1 * ($B233*_c1+$C233*_c2+$D233*_c3+'Input spectra'!$Y232))</f>
        <v>1.7881072446370995E-4</v>
      </c>
      <c r="CX233">
        <f>CX$2*EXP(- CX$1 * ($B233*_c1+$C233*_c2+$D233*_c3+'Input spectra'!$Y232))</f>
        <v>1.1759132712857747E-4</v>
      </c>
      <c r="CY233">
        <f>CY$2*EXP(- CY$1 * ($B233*_c1+$C233*_c2+$D233*_c3+'Input spectra'!$Y232))</f>
        <v>7.2651552002528478E-5</v>
      </c>
      <c r="CZ233">
        <f>CZ$2*EXP(- CZ$1 * ($B233*_c1+$C233*_c2+$D233*_c3+'Input spectra'!$Y232))</f>
        <v>4.0530356560717346E-5</v>
      </c>
      <c r="DA233">
        <f>DA$2*EXP(- DA$1 * ($B233*_c1+$C233*_c2+$D233*_c3+'Input spectra'!$Y232))</f>
        <v>1.885418650544573E-5</v>
      </c>
      <c r="DB233">
        <f>DB$2*EXP(- DB$1 * ($B233*_c1+$C233*_c2+$D233*_c3+'Input spectra'!$Y232))</f>
        <v>5.9024791864137988E-6</v>
      </c>
      <c r="DC233">
        <f>DC$2*EXP(- DC$1 * ($B233*_c1+$C233*_c2+$D233*_c3+'Input spectra'!$Y232))</f>
        <v>3.7509242210147264E-7</v>
      </c>
      <c r="DD233">
        <f>DD$2*EXP(- DD$1 * ($B233*_c1+$C233*_c2+$D233*_c3+'Input spectra'!$Y232))</f>
        <v>0</v>
      </c>
      <c r="DE233">
        <f>DE$2*EXP(- DE$1 * ($B233*_c1+$C233*_c2+$D233*_c3+'Input spectra'!$Y232))</f>
        <v>0</v>
      </c>
      <c r="DF233">
        <f>DF$2*EXP(- DF$1 * ($B233*_c1+$C233*_c2+$D233*_c3+'Input spectra'!$Y232))</f>
        <v>0</v>
      </c>
      <c r="DG233">
        <f>DG$2*EXP(- DG$1 * ($B233*_c1+$C233*_c2+$D233*_c3+'Input spectra'!$Y232))</f>
        <v>0</v>
      </c>
      <c r="DH233">
        <f>DH$2*EXP(- DH$1 * ($B233*_c1+$C233*_c2+$D233*_c3+'Input spectra'!$Y232))</f>
        <v>0</v>
      </c>
      <c r="DI233">
        <f>DI$2*EXP(- DI$1 * ($B233*_c1+$C233*_c2+$D233*_c3+'Input spectra'!$Y232))</f>
        <v>0</v>
      </c>
      <c r="DJ233">
        <f>DJ$2*EXP(- DJ$1 * ($B233*_c1+$C233*_c2+$D233*_c3+'Input spectra'!$Y232))</f>
        <v>0</v>
      </c>
      <c r="DK233">
        <f>DK$2*EXP(- DK$1 * ($B233*_c1+$C233*_c2+$D233*_c3+'Input spectra'!$Y232))</f>
        <v>0</v>
      </c>
      <c r="DL233">
        <f>DL$2*EXP(- DL$1 * ($B233*_c1+$C233*_c2+$D233*_c3+'Input spectra'!$Y232))</f>
        <v>0</v>
      </c>
      <c r="DM233">
        <f>DM$2*EXP(- DM$1 * ($B233*_c1+$C233*_c2+$D233*_c3+'Input spectra'!$Y232))</f>
        <v>0</v>
      </c>
      <c r="DN233">
        <f>DN$2*EXP(- DN$1 * ($B233*_c1+$C233*_c2+$D233*_c3+'Input spectra'!$Y232))</f>
        <v>0</v>
      </c>
      <c r="DO233">
        <f>DO$2*EXP(- DO$1 * ($B233*_c1+$C233*_c2+$D233*_c3+'Input spectra'!$Y232))</f>
        <v>0</v>
      </c>
      <c r="DP233">
        <f>DP$2*EXP(- DP$1 * ($B233*_c1+$C233*_c2+$D233*_c3+'Input spectra'!$Y232))</f>
        <v>0</v>
      </c>
      <c r="DQ233">
        <f>DQ$2*EXP(- DQ$1 * ($B233*_c1+$C233*_c2+$D233*_c3+'Input spectra'!$Y232))</f>
        <v>0</v>
      </c>
      <c r="DR233">
        <f>DR$2*EXP(- DR$1 * ($B233*_c1+$C233*_c2+$D233*_c3+'Input spectra'!$Y232))</f>
        <v>0</v>
      </c>
      <c r="DS233">
        <f>DS$2*EXP(- DS$1 * ($B233*_c1+$C233*_c2+$D233*_c3+'Input spectra'!$Y232))</f>
        <v>0</v>
      </c>
      <c r="DT233">
        <f>DT$2*EXP(- DT$1 * ($B233*_c1+$C233*_c2+$D233*_c3+'Input spectra'!$Y232))</f>
        <v>0</v>
      </c>
      <c r="DU233">
        <f>DU$2*EXP(- DU$1 * ($B233*_c1+$C233*_c2+$D233*_c3+'Input spectra'!$Y232))</f>
        <v>0</v>
      </c>
      <c r="DV233">
        <f>DV$2*EXP(- DV$1 * ($B233*_c1+$C233*_c2+$D233*_c3+'Input spectra'!$Y232))</f>
        <v>0</v>
      </c>
      <c r="DW233">
        <f>DW$2*EXP(- DW$1 * ($B233*_c1+$C233*_c2+$D233*_c3+'Input spectra'!$Y232))</f>
        <v>0</v>
      </c>
      <c r="DX233">
        <f>DX$2*EXP(- DX$1 * ($B233*_c1+$C233*_c2+$D233*_c3+'Input spectra'!$Y232))</f>
        <v>0</v>
      </c>
      <c r="DY233">
        <f>DY$2*EXP(- DY$1 * ($B233*_c1+$C233*_c2+$D233*_c3+'Input spectra'!$Y232))</f>
        <v>0</v>
      </c>
      <c r="DZ233">
        <f>DZ$2*EXP(- DZ$1 * ($B233*_c1+$C233*_c2+$D233*_c3+'Input spectra'!$Y232))</f>
        <v>0</v>
      </c>
      <c r="EA233">
        <f>EA$2*EXP(- EA$1 * ($B233*_c1+$C233*_c2+$D233*_c3+'Input spectra'!$Y232))</f>
        <v>0</v>
      </c>
      <c r="EB233">
        <f>EB$2*EXP(- EB$1 * ($B233*_c1+$C233*_c2+$D233*_c3+'Input spectra'!$Y232))</f>
        <v>0</v>
      </c>
      <c r="EC233">
        <f>EC$2*EXP(- EC$1 * ($B233*_c1+$C233*_c2+$D233*_c3+'Input spectra'!$Y232))</f>
        <v>0</v>
      </c>
      <c r="ED233">
        <f>ED$2*EXP(- ED$1 * ($B233*_c1+$C233*_c2+$D233*_c3+'Input spectra'!$Y232))</f>
        <v>0</v>
      </c>
      <c r="EE233">
        <f>EE$2*EXP(- EE$1 * ($B233*_c1+$C233*_c2+$D233*_c3+'Input spectra'!$Y232))</f>
        <v>0</v>
      </c>
      <c r="EF233">
        <f>EF$2*EXP(- EF$1 * ($B233*_c1+$C233*_c2+$D233*_c3+'Input spectra'!$Y232))</f>
        <v>0</v>
      </c>
      <c r="EG233">
        <f>EG$2*EXP(- EG$1 * ($B233*_c1+$C233*_c2+$D233*_c3+'Input spectra'!$Y232))</f>
        <v>0</v>
      </c>
      <c r="EH233">
        <f>EH$2*EXP(- EH$1 * ($B233*_c1+$C233*_c2+$D233*_c3+'Input spectra'!$Y232))</f>
        <v>0</v>
      </c>
      <c r="EI233">
        <f>EI$2*EXP(- EI$1 * ($B233*_c1+$C233*_c2+$D233*_c3+'Input spectra'!$Y232))</f>
        <v>0</v>
      </c>
      <c r="EJ233">
        <f>EJ$2*EXP(- EJ$1 * ($B233*_c1+$C233*_c2+$D233*_c3+'Input spectra'!$Y232))</f>
        <v>0</v>
      </c>
      <c r="EK233">
        <f>EK$2*EXP(- EK$1 * ($B233*_c1+$C233*_c2+$D233*_c3+'Input spectra'!$Y232))</f>
        <v>0</v>
      </c>
      <c r="EL233">
        <f>EL$2*EXP(- EL$1 * ($B233*_c1+$C233*_c2+$D233*_c3+'Input spectra'!$Y232))</f>
        <v>0</v>
      </c>
      <c r="EM233">
        <f>EM$2*EXP(- EM$1 * ($B233*_c1+$C233*_c2+$D233*_c3+'Input spectra'!$Y232))</f>
        <v>0</v>
      </c>
      <c r="EN233">
        <f>EN$2*EXP(- EN$1 * ($B233*_c1+$C233*_c2+$D233*_c3+'Input spectra'!$Y232))</f>
        <v>0</v>
      </c>
      <c r="EO233">
        <f>EO$2*EXP(- EO$1 * ($B233*_c1+$C233*_c2+$D233*_c3+'Input spectra'!$Y232))</f>
        <v>0</v>
      </c>
      <c r="EP233">
        <f>EP$2*EXP(- EP$1 * ($B233*_c1+$C233*_c2+$D233*_c3+'Input spectra'!$Y232))</f>
        <v>0</v>
      </c>
      <c r="EQ233">
        <f>EQ$2*EXP(- EQ$1 * ($B233*_c1+$C233*_c2+$D233*_c3+'Input spectra'!$Y232))</f>
        <v>0</v>
      </c>
      <c r="ER233">
        <f>ER$2*EXP(- ER$1 * ($B233*_c1+$C233*_c2+$D233*_c3+'Input spectra'!$Y232))</f>
        <v>0</v>
      </c>
      <c r="ES233">
        <f>ES$2*EXP(- ES$1 * ($B233*_c1+$C233*_c2+$D233*_c3+'Input spectra'!$Y232))</f>
        <v>0</v>
      </c>
      <c r="ET233">
        <f>ET$2*EXP(- ET$1 * ($B233*_c1+$C233*_c2+$D233*_c3+'Input spectra'!$Y232))</f>
        <v>0</v>
      </c>
      <c r="EU233">
        <f>EU$2*EXP(- EU$1 * ($B233*_c1+$C233*_c2+$D233*_c3+'Input spectra'!$Y232))</f>
        <v>0</v>
      </c>
      <c r="EV233">
        <f>EV$2*EXP(- EV$1 * ($B233*_c1+$C233*_c2+$D233*_c3+'Input spectra'!$Y232))</f>
        <v>0</v>
      </c>
      <c r="EW233">
        <f>EW$2*EXP(- EW$1 * ($B233*_c1+$C233*_c2+$D233*_c3+'Input spectra'!$Y232))</f>
        <v>0</v>
      </c>
      <c r="EX233">
        <f>EX$2*EXP(- EX$1 * ($B233*_c1+$C233*_c2+$D233*_c3+'Input spectra'!$Y232))</f>
        <v>0</v>
      </c>
      <c r="EY233">
        <f>EY$2*EXP(- EY$1 * ($B233*_c1+$C233*_c2+$D233*_c3+'Input spectra'!$Y232))</f>
        <v>0</v>
      </c>
      <c r="FA233">
        <f t="shared" si="3"/>
        <v>0.89176701907401779</v>
      </c>
      <c r="FD233">
        <f>(1-EXP(-($B233*_c1+$C233*_c2+$D233*_c3+'Input spectra'!$Y232)*_t))/2</f>
        <v>9.9288439801752393E-3</v>
      </c>
      <c r="FE233">
        <f>LN(1-FD233)/(-($B233*_c1+$C233*_c2+$D233*_c3+'Input spectra'!$Y232))</f>
        <v>0.24874642716964127</v>
      </c>
    </row>
    <row r="234" spans="1:161" x14ac:dyDescent="0.25">
      <c r="A234">
        <v>1435</v>
      </c>
      <c r="B234">
        <f>'Input spectra'!B233</f>
        <v>0</v>
      </c>
      <c r="C234">
        <f>'Input spectra'!D233</f>
        <v>0</v>
      </c>
      <c r="D234">
        <f>'Input spectra'!F233</f>
        <v>0</v>
      </c>
      <c r="E234">
        <f>E$2*EXP(- E$1 * ($B234*_c1+$C234*_c2+$D234*_c3+'Input spectra'!$Y233))</f>
        <v>2.0653927966864227E-2</v>
      </c>
      <c r="F234">
        <f>F$2*EXP(- F$1 * ($B234*_c1+$C234*_c2+$D234*_c3+'Input spectra'!$Y233))</f>
        <v>2.0421536694229501E-2</v>
      </c>
      <c r="G234">
        <f>G$2*EXP(- G$1 * ($B234*_c1+$C234*_c2+$D234*_c3+'Input spectra'!$Y233))</f>
        <v>2.0190673559933689E-2</v>
      </c>
      <c r="H234">
        <f>H$2*EXP(- H$1 * ($B234*_c1+$C234*_c2+$D234*_c3+'Input spectra'!$Y233))</f>
        <v>1.9961330059245021E-2</v>
      </c>
      <c r="I234">
        <f>I$2*EXP(- I$1 * ($B234*_c1+$C234*_c2+$D234*_c3+'Input spectra'!$Y233))</f>
        <v>1.9733497731010914E-2</v>
      </c>
      <c r="J234">
        <f>J$2*EXP(- J$1 * ($B234*_c1+$C234*_c2+$D234*_c3+'Input spectra'!$Y233))</f>
        <v>1.950716815744544E-2</v>
      </c>
      <c r="K234">
        <f>K$2*EXP(- K$1 * ($B234*_c1+$C234*_c2+$D234*_c3+'Input spectra'!$Y233))</f>
        <v>1.9282332963917837E-2</v>
      </c>
      <c r="L234">
        <f>L$2*EXP(- L$1 * ($B234*_c1+$C234*_c2+$D234*_c3+'Input spectra'!$Y233))</f>
        <v>1.9058983818741933E-2</v>
      </c>
      <c r="M234">
        <f>M$2*EXP(- M$1 * ($B234*_c1+$C234*_c2+$D234*_c3+'Input spectra'!$Y233))</f>
        <v>1.8837112432966669E-2</v>
      </c>
      <c r="N234">
        <f>N$2*EXP(- N$1 * ($B234*_c1+$C234*_c2+$D234*_c3+'Input spectra'!$Y233))</f>
        <v>1.8616710560167529E-2</v>
      </c>
      <c r="O234">
        <f>O$2*EXP(- O$1 * ($B234*_c1+$C234*_c2+$D234*_c3+'Input spectra'!$Y233))</f>
        <v>1.8397769996238995E-2</v>
      </c>
      <c r="P234">
        <f>P$2*EXP(- P$1 * ($B234*_c1+$C234*_c2+$D234*_c3+'Input spectra'!$Y233))</f>
        <v>1.8180282579187947E-2</v>
      </c>
      <c r="Q234">
        <f>Q$2*EXP(- Q$1 * ($B234*_c1+$C234*_c2+$D234*_c3+'Input spectra'!$Y233))</f>
        <v>1.7964240188928105E-2</v>
      </c>
      <c r="R234">
        <f>R$2*EXP(- R$1 * ($B234*_c1+$C234*_c2+$D234*_c3+'Input spectra'!$Y233))</f>
        <v>1.7749634747075371E-2</v>
      </c>
      <c r="S234">
        <f>S$2*EXP(- S$1 * ($B234*_c1+$C234*_c2+$D234*_c3+'Input spectra'!$Y233))</f>
        <v>1.7536458216744159E-2</v>
      </c>
      <c r="T234">
        <f>T$2*EXP(- T$1 * ($B234*_c1+$C234*_c2+$D234*_c3+'Input spectra'!$Y233))</f>
        <v>1.7324702602344713E-2</v>
      </c>
      <c r="U234">
        <f>U$2*EXP(- U$1 * ($B234*_c1+$C234*_c2+$D234*_c3+'Input spectra'!$Y233))</f>
        <v>1.7114359949381357E-2</v>
      </c>
      <c r="V234">
        <f>V$2*EXP(- V$1 * ($B234*_c1+$C234*_c2+$D234*_c3+'Input spectra'!$Y233))</f>
        <v>1.69054223442517E-2</v>
      </c>
      <c r="W234">
        <f>W$2*EXP(- W$1 * ($B234*_c1+$C234*_c2+$D234*_c3+'Input spectra'!$Y233))</f>
        <v>1.6697881914046784E-2</v>
      </c>
      <c r="X234">
        <f>X$2*EXP(- X$1 * ($B234*_c1+$C234*_c2+$D234*_c3+'Input spectra'!$Y233))</f>
        <v>1.6491730826352219E-2</v>
      </c>
      <c r="Y234">
        <f>Y$2*EXP(- Y$1 * ($B234*_c1+$C234*_c2+$D234*_c3+'Input spectra'!$Y233))</f>
        <v>1.6286961289050189E-2</v>
      </c>
      <c r="Z234">
        <f>Z$2*EXP(- Z$1 * ($B234*_c1+$C234*_c2+$D234*_c3+'Input spectra'!$Y233))</f>
        <v>1.6083565550122442E-2</v>
      </c>
      <c r="AA234">
        <f>AA$2*EXP(- AA$1 * ($B234*_c1+$C234*_c2+$D234*_c3+'Input spectra'!$Y233))</f>
        <v>1.588153589745421E-2</v>
      </c>
      <c r="AB234">
        <f>AB$2*EXP(- AB$1 * ($B234*_c1+$C234*_c2+$D234*_c3+'Input spectra'!$Y233))</f>
        <v>1.5680864658639028E-2</v>
      </c>
      <c r="AC234">
        <f>AC$2*EXP(- AC$1 * ($B234*_c1+$C234*_c2+$D234*_c3+'Input spectra'!$Y233))</f>
        <v>1.5481544200784509E-2</v>
      </c>
      <c r="AD234">
        <f>AD$2*EXP(- AD$1 * ($B234*_c1+$C234*_c2+$D234*_c3+'Input spectra'!$Y233))</f>
        <v>1.5283566930319006E-2</v>
      </c>
      <c r="AE234">
        <f>AE$2*EXP(- AE$1 * ($B234*_c1+$C234*_c2+$D234*_c3+'Input spectra'!$Y233))</f>
        <v>1.5086925292799208E-2</v>
      </c>
      <c r="AF234">
        <f>AF$2*EXP(- AF$1 * ($B234*_c1+$C234*_c2+$D234*_c3+'Input spectra'!$Y233))</f>
        <v>1.489161177271865E-2</v>
      </c>
      <c r="AG234">
        <f>AG$2*EXP(- AG$1 * ($B234*_c1+$C234*_c2+$D234*_c3+'Input spectra'!$Y233))</f>
        <v>1.4697618893317114E-2</v>
      </c>
      <c r="AH234">
        <f>AH$2*EXP(- AH$1 * ($B234*_c1+$C234*_c2+$D234*_c3+'Input spectra'!$Y233))</f>
        <v>1.4504939216390929E-2</v>
      </c>
      <c r="AI234">
        <f>AI$2*EXP(- AI$1 * ($B234*_c1+$C234*_c2+$D234*_c3+'Input spectra'!$Y233))</f>
        <v>1.4313565342104193E-2</v>
      </c>
      <c r="AJ234">
        <f>AJ$2*EXP(- AJ$1 * ($B234*_c1+$C234*_c2+$D234*_c3+'Input spectra'!$Y233))</f>
        <v>1.4123489908800864E-2</v>
      </c>
      <c r="AK234">
        <f>AK$2*EXP(- AK$1 * ($B234*_c1+$C234*_c2+$D234*_c3+'Input spectra'!$Y233))</f>
        <v>1.3934705592817752E-2</v>
      </c>
      <c r="AL234">
        <f>AL$2*EXP(- AL$1 * ($B234*_c1+$C234*_c2+$D234*_c3+'Input spectra'!$Y233))</f>
        <v>1.3747205108298383E-2</v>
      </c>
      <c r="AM234">
        <f>AM$2*EXP(- AM$1 * ($B234*_c1+$C234*_c2+$D234*_c3+'Input spectra'!$Y233))</f>
        <v>1.3560981207007772E-2</v>
      </c>
      <c r="AN234">
        <f>AN$2*EXP(- AN$1 * ($B234*_c1+$C234*_c2+$D234*_c3+'Input spectra'!$Y233))</f>
        <v>1.3376026678148039E-2</v>
      </c>
      <c r="AO234">
        <f>AO$2*EXP(- AO$1 * ($B234*_c1+$C234*_c2+$D234*_c3+'Input spectra'!$Y233))</f>
        <v>1.3192334348174918E-2</v>
      </c>
      <c r="AP234">
        <f>AP$2*EXP(- AP$1 * ($B234*_c1+$C234*_c2+$D234*_c3+'Input spectra'!$Y233))</f>
        <v>1.3009897080615141E-2</v>
      </c>
      <c r="AQ234">
        <f>AQ$2*EXP(- AQ$1 * ($B234*_c1+$C234*_c2+$D234*_c3+'Input spectra'!$Y233))</f>
        <v>1.2828707775884657E-2</v>
      </c>
      <c r="AR234">
        <f>AR$2*EXP(- AR$1 * ($B234*_c1+$C234*_c2+$D234*_c3+'Input spectra'!$Y233))</f>
        <v>1.2648759371107746E-2</v>
      </c>
      <c r="AS234">
        <f>AS$2*EXP(- AS$1 * ($B234*_c1+$C234*_c2+$D234*_c3+'Input spectra'!$Y233))</f>
        <v>1.247004483993697E-2</v>
      </c>
      <c r="AT234">
        <f>AT$2*EXP(- AT$1 * ($B234*_c1+$C234*_c2+$D234*_c3+'Input spectra'!$Y233))</f>
        <v>1.2292557192373993E-2</v>
      </c>
      <c r="AU234">
        <f>AU$2*EXP(- AU$1 * ($B234*_c1+$C234*_c2+$D234*_c3+'Input spectra'!$Y233))</f>
        <v>1.2116289474591204E-2</v>
      </c>
      <c r="AV234">
        <f>AV$2*EXP(- AV$1 * ($B234*_c1+$C234*_c2+$D234*_c3+'Input spectra'!$Y233))</f>
        <v>1.1941234768754271E-2</v>
      </c>
      <c r="AW234">
        <f>AW$2*EXP(- AW$1 * ($B234*_c1+$C234*_c2+$D234*_c3+'Input spectra'!$Y233))</f>
        <v>1.1767386192845444E-2</v>
      </c>
      <c r="AX234">
        <f>AX$2*EXP(- AX$1 * ($B234*_c1+$C234*_c2+$D234*_c3+'Input spectra'!$Y233))</f>
        <v>1.1594736900487755E-2</v>
      </c>
      <c r="AY234">
        <f>AY$2*EXP(- AY$1 * ($B234*_c1+$C234*_c2+$D234*_c3+'Input spectra'!$Y233))</f>
        <v>1.0311756419567792E-2</v>
      </c>
      <c r="AZ234">
        <f>AZ$2*EXP(- AZ$1 * ($B234*_c1+$C234*_c2+$D234*_c3+'Input spectra'!$Y233))</f>
        <v>8.8152489110134152E-3</v>
      </c>
      <c r="BA234">
        <f>BA$2*EXP(- BA$1 * ($B234*_c1+$C234*_c2+$D234*_c3+'Input spectra'!$Y233))</f>
        <v>7.9391054214737571E-3</v>
      </c>
      <c r="BB234">
        <f>BB$2*EXP(- BB$1 * ($B234*_c1+$C234*_c2+$D234*_c3+'Input spectra'!$Y233))</f>
        <v>7.275793179473313E-3</v>
      </c>
      <c r="BC234">
        <f>BC$2*EXP(- BC$1 * ($B234*_c1+$C234*_c2+$D234*_c3+'Input spectra'!$Y233))</f>
        <v>6.7339541530593485E-3</v>
      </c>
      <c r="BD234">
        <f>BD$2*EXP(- BD$1 * ($B234*_c1+$C234*_c2+$D234*_c3+'Input spectra'!$Y233))</f>
        <v>6.274013435027607E-3</v>
      </c>
      <c r="BE234">
        <f>BE$2*EXP(- BE$1 * ($B234*_c1+$C234*_c2+$D234*_c3+'Input spectra'!$Y233))</f>
        <v>5.8742995525117199E-3</v>
      </c>
      <c r="BF234">
        <f>BF$2*EXP(- BF$1 * ($B234*_c1+$C234*_c2+$D234*_c3+'Input spectra'!$Y233))</f>
        <v>5.5213101970571924E-3</v>
      </c>
      <c r="BG234">
        <f>BG$2*EXP(- BG$1 * ($B234*_c1+$C234*_c2+$D234*_c3+'Input spectra'!$Y233))</f>
        <v>5.2059079454166209E-3</v>
      </c>
      <c r="BH234">
        <f>BH$2*EXP(- BH$1 * ($B234*_c1+$C234*_c2+$D234*_c3+'Input spectra'!$Y233))</f>
        <v>4.9215428882789115E-3</v>
      </c>
      <c r="BI234">
        <f>BI$2*EXP(- BI$1 * ($B234*_c1+$C234*_c2+$D234*_c3+'Input spectra'!$Y233))</f>
        <v>4.6633168937657496E-3</v>
      </c>
      <c r="BJ234">
        <f>BJ$2*EXP(- BJ$1 * ($B234*_c1+$C234*_c2+$D234*_c3+'Input spectra'!$Y233))</f>
        <v>4.4274465310059161E-3</v>
      </c>
      <c r="BK234">
        <f>BK$2*EXP(- BK$1 * ($B234*_c1+$C234*_c2+$D234*_c3+'Input spectra'!$Y233))</f>
        <v>4.2109338861781656E-3</v>
      </c>
      <c r="BL234">
        <f>BL$2*EXP(- BL$1 * ($B234*_c1+$C234*_c2+$D234*_c3+'Input spectra'!$Y233))</f>
        <v>4.0113540856816839E-3</v>
      </c>
      <c r="BM234">
        <f>BM$2*EXP(- BM$1 * ($B234*_c1+$C234*_c2+$D234*_c3+'Input spectra'!$Y233))</f>
        <v>3.8267122867707286E-3</v>
      </c>
      <c r="BN234">
        <f>BN$2*EXP(- BN$1 * ($B234*_c1+$C234*_c2+$D234*_c3+'Input spectra'!$Y233))</f>
        <v>3.6553440377724779E-3</v>
      </c>
      <c r="BO234">
        <f>BO$2*EXP(- BO$1 * ($B234*_c1+$C234*_c2+$D234*_c3+'Input spectra'!$Y233))</f>
        <v>3.4958438104637241E-3</v>
      </c>
      <c r="BP234">
        <f>BP$2*EXP(- BP$1 * ($B234*_c1+$C234*_c2+$D234*_c3+'Input spectra'!$Y233))</f>
        <v>3.3470124567573345E-3</v>
      </c>
      <c r="BQ234">
        <f>BQ$2*EXP(- BQ$1 * ($B234*_c1+$C234*_c2+$D234*_c3+'Input spectra'!$Y233))</f>
        <v>3.2078177480781385E-3</v>
      </c>
      <c r="BR234">
        <f>BR$2*EXP(- BR$1 * ($B234*_c1+$C234*_c2+$D234*_c3+'Input spectra'!$Y233))</f>
        <v>3.0773641869294758E-3</v>
      </c>
      <c r="BS234">
        <f>BS$2*EXP(- BS$1 * ($B234*_c1+$C234*_c2+$D234*_c3+'Input spectra'!$Y233))</f>
        <v>2.954869534595359E-3</v>
      </c>
      <c r="BT234">
        <f>BT$2*EXP(- BT$1 * ($B234*_c1+$C234*_c2+$D234*_c3+'Input spectra'!$Y233))</f>
        <v>2.8396462977899758E-3</v>
      </c>
      <c r="BU234">
        <f>BU$2*EXP(- BU$1 * ($B234*_c1+$C234*_c2+$D234*_c3+'Input spectra'!$Y233))</f>
        <v>2.731086939722422E-3</v>
      </c>
      <c r="BV234">
        <f>BV$2*EXP(- BV$1 * ($B234*_c1+$C234*_c2+$D234*_c3+'Input spectra'!$Y233))</f>
        <v>2.6286519312802336E-3</v>
      </c>
      <c r="BW234">
        <f>BW$2*EXP(- BW$1 * ($B234*_c1+$C234*_c2+$D234*_c3+'Input spectra'!$Y233))</f>
        <v>2.5318599978097346E-3</v>
      </c>
      <c r="BX234">
        <f>BX$2*EXP(- BX$1 * ($B234*_c1+$C234*_c2+$D234*_c3+'Input spectra'!$Y233))</f>
        <v>2.440280084314345E-3</v>
      </c>
      <c r="BY234">
        <f>BY$2*EXP(- BY$1 * ($B234*_c1+$C234*_c2+$D234*_c3+'Input spectra'!$Y233))</f>
        <v>2.3535246807355088E-3</v>
      </c>
      <c r="BZ234">
        <f>BZ$2*EXP(- BZ$1 * ($B234*_c1+$C234*_c2+$D234*_c3+'Input spectra'!$Y233))</f>
        <v>2.2712442347266591E-3</v>
      </c>
      <c r="CA234">
        <f>CA$2*EXP(- CA$1 * ($B234*_c1+$C234*_c2+$D234*_c3+'Input spectra'!$Y233))</f>
        <v>2.1931224420962572E-3</v>
      </c>
      <c r="CB234">
        <f>CB$2*EXP(- CB$1 * ($B234*_c1+$C234*_c2+$D234*_c3+'Input spectra'!$Y233))</f>
        <v>2.1188722516516769E-3</v>
      </c>
      <c r="CC234">
        <f>CC$2*EXP(- CC$1 * ($B234*_c1+$C234*_c2+$D234*_c3+'Input spectra'!$Y233))</f>
        <v>2.0482324561305418E-3</v>
      </c>
      <c r="CD234">
        <f>CD$2*EXP(- CD$1 * ($B234*_c1+$C234*_c2+$D234*_c3+'Input spectra'!$Y233))</f>
        <v>1.9809647674467012E-3</v>
      </c>
      <c r="CE234">
        <f>CE$2*EXP(- CE$1 * ($B234*_c1+$C234*_c2+$D234*_c3+'Input spectra'!$Y233))</f>
        <v>1.9168512948400343E-3</v>
      </c>
      <c r="CF234">
        <f>CF$2*EXP(- CF$1 * ($B234*_c1+$C234*_c2+$D234*_c3+'Input spectra'!$Y233))</f>
        <v>1.855692360292045E-3</v>
      </c>
      <c r="CG234">
        <f>CG$2*EXP(- CG$1 * ($B234*_c1+$C234*_c2+$D234*_c3+'Input spectra'!$Y233))</f>
        <v>1.7973045978969049E-3</v>
      </c>
      <c r="CH234">
        <f>CH$2*EXP(- CH$1 * ($B234*_c1+$C234*_c2+$D234*_c3+'Input spectra'!$Y233))</f>
        <v>1.7415192935933211E-3</v>
      </c>
      <c r="CI234">
        <f>CI$2*EXP(- CI$1 * ($B234*_c1+$C234*_c2+$D234*_c3+'Input spectra'!$Y233))</f>
        <v>1.688180929379726E-3</v>
      </c>
      <c r="CJ234">
        <f>CJ$2*EXP(- CJ$1 * ($B234*_c1+$C234*_c2+$D234*_c3+'Input spectra'!$Y233))</f>
        <v>1.6371459023096105E-3</v>
      </c>
      <c r="CK234">
        <f>CK$2*EXP(- CK$1 * ($B234*_c1+$C234*_c2+$D234*_c3+'Input spectra'!$Y233))</f>
        <v>1.5882813935378028E-3</v>
      </c>
      <c r="CL234">
        <f>CL$2*EXP(- CL$1 * ($B234*_c1+$C234*_c2+$D234*_c3+'Input spectra'!$Y233))</f>
        <v>1.5414643667211708E-3</v>
      </c>
      <c r="CM234">
        <f>CM$2*EXP(- CM$1 * ($B234*_c1+$C234*_c2+$D234*_c3+'Input spectra'!$Y233))</f>
        <v>1.4965806783665786E-3</v>
      </c>
      <c r="CN234">
        <f>CN$2*EXP(- CN$1 * ($B234*_c1+$C234*_c2+$D234*_c3+'Input spectra'!$Y233))</f>
        <v>1.4535242854172635E-3</v>
      </c>
      <c r="CO234">
        <f>CO$2*EXP(- CO$1 * ($B234*_c1+$C234*_c2+$D234*_c3+'Input spectra'!$Y233))</f>
        <v>1.4121965375942232E-3</v>
      </c>
      <c r="CP234">
        <f>CP$2*EXP(- CP$1 * ($B234*_c1+$C234*_c2+$D234*_c3+'Input spectra'!$Y233))</f>
        <v>1.372505543853894E-3</v>
      </c>
      <c r="CQ234">
        <f>CQ$2*EXP(- CQ$1 * ($B234*_c1+$C234*_c2+$D234*_c3+'Input spectra'!$Y233))</f>
        <v>1.3343656038599071E-3</v>
      </c>
      <c r="CR234">
        <f>CR$2*EXP(- CR$1 * ($B234*_c1+$C234*_c2+$D234*_c3+'Input spectra'!$Y233))</f>
        <v>1.2976966966523125E-3</v>
      </c>
      <c r="CS234">
        <f>CS$2*EXP(- CS$1 * ($B234*_c1+$C234*_c2+$D234*_c3+'Input spectra'!$Y233))</f>
        <v>8.3586508980649404E-4</v>
      </c>
      <c r="CT234">
        <f>CT$2*EXP(- CT$1 * ($B234*_c1+$C234*_c2+$D234*_c3+'Input spectra'!$Y233))</f>
        <v>5.4314144530995484E-4</v>
      </c>
      <c r="CU234">
        <f>CU$2*EXP(- CU$1 * ($B234*_c1+$C234*_c2+$D234*_c3+'Input spectra'!$Y233))</f>
        <v>3.7630850399995196E-4</v>
      </c>
      <c r="CV234">
        <f>CV$2*EXP(- CV$1 * ($B234*_c1+$C234*_c2+$D234*_c3+'Input spectra'!$Y233))</f>
        <v>2.6189521449172099E-4</v>
      </c>
      <c r="CW234">
        <f>CW$2*EXP(- CW$1 * ($B234*_c1+$C234*_c2+$D234*_c3+'Input spectra'!$Y233))</f>
        <v>1.7890089756215086E-4</v>
      </c>
      <c r="CX234">
        <f>CX$2*EXP(- CX$1 * ($B234*_c1+$C234*_c2+$D234*_c3+'Input spectra'!$Y233))</f>
        <v>1.1765124555004944E-4</v>
      </c>
      <c r="CY234">
        <f>CY$2*EXP(- CY$1 * ($B234*_c1+$C234*_c2+$D234*_c3+'Input spectra'!$Y233))</f>
        <v>7.2688953195063563E-5</v>
      </c>
      <c r="CZ234">
        <f>CZ$2*EXP(- CZ$1 * ($B234*_c1+$C234*_c2+$D234*_c3+'Input spectra'!$Y233))</f>
        <v>4.0551434649887065E-5</v>
      </c>
      <c r="DA234">
        <f>DA$2*EXP(- DA$1 * ($B234*_c1+$C234*_c2+$D234*_c3+'Input spectra'!$Y233))</f>
        <v>1.8864090823031836E-5</v>
      </c>
      <c r="DB234">
        <f>DB$2*EXP(- DB$1 * ($B234*_c1+$C234*_c2+$D234*_c3+'Input spectra'!$Y233))</f>
        <v>5.9056108401572171E-6</v>
      </c>
      <c r="DC234">
        <f>DC$2*EXP(- DC$1 * ($B234*_c1+$C234*_c2+$D234*_c3+'Input spectra'!$Y233))</f>
        <v>3.7529340425805545E-7</v>
      </c>
      <c r="DD234">
        <f>DD$2*EXP(- DD$1 * ($B234*_c1+$C234*_c2+$D234*_c3+'Input spectra'!$Y233))</f>
        <v>0</v>
      </c>
      <c r="DE234">
        <f>DE$2*EXP(- DE$1 * ($B234*_c1+$C234*_c2+$D234*_c3+'Input spectra'!$Y233))</f>
        <v>0</v>
      </c>
      <c r="DF234">
        <f>DF$2*EXP(- DF$1 * ($B234*_c1+$C234*_c2+$D234*_c3+'Input spectra'!$Y233))</f>
        <v>0</v>
      </c>
      <c r="DG234">
        <f>DG$2*EXP(- DG$1 * ($B234*_c1+$C234*_c2+$D234*_c3+'Input spectra'!$Y233))</f>
        <v>0</v>
      </c>
      <c r="DH234">
        <f>DH$2*EXP(- DH$1 * ($B234*_c1+$C234*_c2+$D234*_c3+'Input spectra'!$Y233))</f>
        <v>0</v>
      </c>
      <c r="DI234">
        <f>DI$2*EXP(- DI$1 * ($B234*_c1+$C234*_c2+$D234*_c3+'Input spectra'!$Y233))</f>
        <v>0</v>
      </c>
      <c r="DJ234">
        <f>DJ$2*EXP(- DJ$1 * ($B234*_c1+$C234*_c2+$D234*_c3+'Input spectra'!$Y233))</f>
        <v>0</v>
      </c>
      <c r="DK234">
        <f>DK$2*EXP(- DK$1 * ($B234*_c1+$C234*_c2+$D234*_c3+'Input spectra'!$Y233))</f>
        <v>0</v>
      </c>
      <c r="DL234">
        <f>DL$2*EXP(- DL$1 * ($B234*_c1+$C234*_c2+$D234*_c3+'Input spectra'!$Y233))</f>
        <v>0</v>
      </c>
      <c r="DM234">
        <f>DM$2*EXP(- DM$1 * ($B234*_c1+$C234*_c2+$D234*_c3+'Input spectra'!$Y233))</f>
        <v>0</v>
      </c>
      <c r="DN234">
        <f>DN$2*EXP(- DN$1 * ($B234*_c1+$C234*_c2+$D234*_c3+'Input spectra'!$Y233))</f>
        <v>0</v>
      </c>
      <c r="DO234">
        <f>DO$2*EXP(- DO$1 * ($B234*_c1+$C234*_c2+$D234*_c3+'Input spectra'!$Y233))</f>
        <v>0</v>
      </c>
      <c r="DP234">
        <f>DP$2*EXP(- DP$1 * ($B234*_c1+$C234*_c2+$D234*_c3+'Input spectra'!$Y233))</f>
        <v>0</v>
      </c>
      <c r="DQ234">
        <f>DQ$2*EXP(- DQ$1 * ($B234*_c1+$C234*_c2+$D234*_c3+'Input spectra'!$Y233))</f>
        <v>0</v>
      </c>
      <c r="DR234">
        <f>DR$2*EXP(- DR$1 * ($B234*_c1+$C234*_c2+$D234*_c3+'Input spectra'!$Y233))</f>
        <v>0</v>
      </c>
      <c r="DS234">
        <f>DS$2*EXP(- DS$1 * ($B234*_c1+$C234*_c2+$D234*_c3+'Input spectra'!$Y233))</f>
        <v>0</v>
      </c>
      <c r="DT234">
        <f>DT$2*EXP(- DT$1 * ($B234*_c1+$C234*_c2+$D234*_c3+'Input spectra'!$Y233))</f>
        <v>0</v>
      </c>
      <c r="DU234">
        <f>DU$2*EXP(- DU$1 * ($B234*_c1+$C234*_c2+$D234*_c3+'Input spectra'!$Y233))</f>
        <v>0</v>
      </c>
      <c r="DV234">
        <f>DV$2*EXP(- DV$1 * ($B234*_c1+$C234*_c2+$D234*_c3+'Input spectra'!$Y233))</f>
        <v>0</v>
      </c>
      <c r="DW234">
        <f>DW$2*EXP(- DW$1 * ($B234*_c1+$C234*_c2+$D234*_c3+'Input spectra'!$Y233))</f>
        <v>0</v>
      </c>
      <c r="DX234">
        <f>DX$2*EXP(- DX$1 * ($B234*_c1+$C234*_c2+$D234*_c3+'Input spectra'!$Y233))</f>
        <v>0</v>
      </c>
      <c r="DY234">
        <f>DY$2*EXP(- DY$1 * ($B234*_c1+$C234*_c2+$D234*_c3+'Input spectra'!$Y233))</f>
        <v>0</v>
      </c>
      <c r="DZ234">
        <f>DZ$2*EXP(- DZ$1 * ($B234*_c1+$C234*_c2+$D234*_c3+'Input spectra'!$Y233))</f>
        <v>0</v>
      </c>
      <c r="EA234">
        <f>EA$2*EXP(- EA$1 * ($B234*_c1+$C234*_c2+$D234*_c3+'Input spectra'!$Y233))</f>
        <v>0</v>
      </c>
      <c r="EB234">
        <f>EB$2*EXP(- EB$1 * ($B234*_c1+$C234*_c2+$D234*_c3+'Input spectra'!$Y233))</f>
        <v>0</v>
      </c>
      <c r="EC234">
        <f>EC$2*EXP(- EC$1 * ($B234*_c1+$C234*_c2+$D234*_c3+'Input spectra'!$Y233))</f>
        <v>0</v>
      </c>
      <c r="ED234">
        <f>ED$2*EXP(- ED$1 * ($B234*_c1+$C234*_c2+$D234*_c3+'Input spectra'!$Y233))</f>
        <v>0</v>
      </c>
      <c r="EE234">
        <f>EE$2*EXP(- EE$1 * ($B234*_c1+$C234*_c2+$D234*_c3+'Input spectra'!$Y233))</f>
        <v>0</v>
      </c>
      <c r="EF234">
        <f>EF$2*EXP(- EF$1 * ($B234*_c1+$C234*_c2+$D234*_c3+'Input spectra'!$Y233))</f>
        <v>0</v>
      </c>
      <c r="EG234">
        <f>EG$2*EXP(- EG$1 * ($B234*_c1+$C234*_c2+$D234*_c3+'Input spectra'!$Y233))</f>
        <v>0</v>
      </c>
      <c r="EH234">
        <f>EH$2*EXP(- EH$1 * ($B234*_c1+$C234*_c2+$D234*_c3+'Input spectra'!$Y233))</f>
        <v>0</v>
      </c>
      <c r="EI234">
        <f>EI$2*EXP(- EI$1 * ($B234*_c1+$C234*_c2+$D234*_c3+'Input spectra'!$Y233))</f>
        <v>0</v>
      </c>
      <c r="EJ234">
        <f>EJ$2*EXP(- EJ$1 * ($B234*_c1+$C234*_c2+$D234*_c3+'Input spectra'!$Y233))</f>
        <v>0</v>
      </c>
      <c r="EK234">
        <f>EK$2*EXP(- EK$1 * ($B234*_c1+$C234*_c2+$D234*_c3+'Input spectra'!$Y233))</f>
        <v>0</v>
      </c>
      <c r="EL234">
        <f>EL$2*EXP(- EL$1 * ($B234*_c1+$C234*_c2+$D234*_c3+'Input spectra'!$Y233))</f>
        <v>0</v>
      </c>
      <c r="EM234">
        <f>EM$2*EXP(- EM$1 * ($B234*_c1+$C234*_c2+$D234*_c3+'Input spectra'!$Y233))</f>
        <v>0</v>
      </c>
      <c r="EN234">
        <f>EN$2*EXP(- EN$1 * ($B234*_c1+$C234*_c2+$D234*_c3+'Input spectra'!$Y233))</f>
        <v>0</v>
      </c>
      <c r="EO234">
        <f>EO$2*EXP(- EO$1 * ($B234*_c1+$C234*_c2+$D234*_c3+'Input spectra'!$Y233))</f>
        <v>0</v>
      </c>
      <c r="EP234">
        <f>EP$2*EXP(- EP$1 * ($B234*_c1+$C234*_c2+$D234*_c3+'Input spectra'!$Y233))</f>
        <v>0</v>
      </c>
      <c r="EQ234">
        <f>EQ$2*EXP(- EQ$1 * ($B234*_c1+$C234*_c2+$D234*_c3+'Input spectra'!$Y233))</f>
        <v>0</v>
      </c>
      <c r="ER234">
        <f>ER$2*EXP(- ER$1 * ($B234*_c1+$C234*_c2+$D234*_c3+'Input spectra'!$Y233))</f>
        <v>0</v>
      </c>
      <c r="ES234">
        <f>ES$2*EXP(- ES$1 * ($B234*_c1+$C234*_c2+$D234*_c3+'Input spectra'!$Y233))</f>
        <v>0</v>
      </c>
      <c r="ET234">
        <f>ET$2*EXP(- ET$1 * ($B234*_c1+$C234*_c2+$D234*_c3+'Input spectra'!$Y233))</f>
        <v>0</v>
      </c>
      <c r="EU234">
        <f>EU$2*EXP(- EU$1 * ($B234*_c1+$C234*_c2+$D234*_c3+'Input spectra'!$Y233))</f>
        <v>0</v>
      </c>
      <c r="EV234">
        <f>EV$2*EXP(- EV$1 * ($B234*_c1+$C234*_c2+$D234*_c3+'Input spectra'!$Y233))</f>
        <v>0</v>
      </c>
      <c r="EW234">
        <f>EW$2*EXP(- EW$1 * ($B234*_c1+$C234*_c2+$D234*_c3+'Input spectra'!$Y233))</f>
        <v>0</v>
      </c>
      <c r="EX234">
        <f>EX$2*EXP(- EX$1 * ($B234*_c1+$C234*_c2+$D234*_c3+'Input spectra'!$Y233))</f>
        <v>0</v>
      </c>
      <c r="EY234">
        <f>EY$2*EXP(- EY$1 * ($B234*_c1+$C234*_c2+$D234*_c3+'Input spectra'!$Y233))</f>
        <v>0</v>
      </c>
      <c r="FA234">
        <f t="shared" si="3"/>
        <v>0.89189670370114849</v>
      </c>
      <c r="FD234">
        <f>(1-EXP(-($B234*_c1+$C234*_c2+$D234*_c3+'Input spectra'!$Y233)*_t))/2</f>
        <v>9.9159751946623631E-3</v>
      </c>
      <c r="FE234">
        <f>LN(1-FD234)/(-($B234*_c1+$C234*_c2+$D234*_c3+'Input spectra'!$Y233))</f>
        <v>0.24874806825407117</v>
      </c>
    </row>
    <row r="235" spans="1:161" x14ac:dyDescent="0.25">
      <c r="A235">
        <v>1440</v>
      </c>
      <c r="B235">
        <f>'Input spectra'!B234</f>
        <v>0</v>
      </c>
      <c r="C235">
        <f>'Input spectra'!D234</f>
        <v>0</v>
      </c>
      <c r="D235">
        <f>'Input spectra'!F234</f>
        <v>0</v>
      </c>
      <c r="E235">
        <f>E$2*EXP(- E$1 * ($B235*_c1+$C235*_c2+$D235*_c3+'Input spectra'!$Y234))</f>
        <v>2.0653927966864227E-2</v>
      </c>
      <c r="F235">
        <f>F$2*EXP(- F$1 * ($B235*_c1+$C235*_c2+$D235*_c3+'Input spectra'!$Y234))</f>
        <v>2.0421643942987983E-2</v>
      </c>
      <c r="G235">
        <f>G$2*EXP(- G$1 * ($B235*_c1+$C235*_c2+$D235*_c3+'Input spectra'!$Y234))</f>
        <v>2.0190885633137656E-2</v>
      </c>
      <c r="H235">
        <f>H$2*EXP(- H$1 * ($B235*_c1+$C235*_c2+$D235*_c3+'Input spectra'!$Y234))</f>
        <v>1.9961644556504704E-2</v>
      </c>
      <c r="I235">
        <f>I$2*EXP(- I$1 * ($B235*_c1+$C235*_c2+$D235*_c3+'Input spectra'!$Y234))</f>
        <v>1.9733912275682264E-2</v>
      </c>
      <c r="J235">
        <f>J$2*EXP(- J$1 * ($B235*_c1+$C235*_c2+$D235*_c3+'Input spectra'!$Y234))</f>
        <v>1.9507680396453796E-2</v>
      </c>
      <c r="K235">
        <f>K$2*EXP(- K$1 * ($B235*_c1+$C235*_c2+$D235*_c3+'Input spectra'!$Y234))</f>
        <v>1.9282940567582667E-2</v>
      </c>
      <c r="L235">
        <f>L$2*EXP(- L$1 * ($B235*_c1+$C235*_c2+$D235*_c3+'Input spectra'!$Y234))</f>
        <v>1.9059684480602759E-2</v>
      </c>
      <c r="M235">
        <f>M$2*EXP(- M$1 * ($B235*_c1+$C235*_c2+$D235*_c3+'Input spectra'!$Y234))</f>
        <v>1.8837903869610068E-2</v>
      </c>
      <c r="N235">
        <f>N$2*EXP(- N$1 * ($B235*_c1+$C235*_c2+$D235*_c3+'Input spectra'!$Y234))</f>
        <v>1.8617590511055243E-2</v>
      </c>
      <c r="O235">
        <f>O$2*EXP(- O$1 * ($B235*_c1+$C235*_c2+$D235*_c3+'Input spectra'!$Y234))</f>
        <v>1.8398736223537177E-2</v>
      </c>
      <c r="P235">
        <f>P$2*EXP(- P$1 * ($B235*_c1+$C235*_c2+$D235*_c3+'Input spectra'!$Y234))</f>
        <v>1.8181332867597481E-2</v>
      </c>
      <c r="Q235">
        <f>Q$2*EXP(- Q$1 * ($B235*_c1+$C235*_c2+$D235*_c3+'Input spectra'!$Y234))</f>
        <v>1.7965372345516008E-2</v>
      </c>
      <c r="R235">
        <f>R$2*EXP(- R$1 * ($B235*_c1+$C235*_c2+$D235*_c3+'Input spectra'!$Y234))</f>
        <v>1.7750846601107304E-2</v>
      </c>
      <c r="S235">
        <f>S$2*EXP(- S$1 * ($B235*_c1+$C235*_c2+$D235*_c3+'Input spectra'!$Y234))</f>
        <v>1.7537747619517988E-2</v>
      </c>
      <c r="T235">
        <f>T$2*EXP(- T$1 * ($B235*_c1+$C235*_c2+$D235*_c3+'Input spectra'!$Y234))</f>
        <v>1.7326067427025183E-2</v>
      </c>
      <c r="U235">
        <f>U$2*EXP(- U$1 * ($B235*_c1+$C235*_c2+$D235*_c3+'Input spectra'!$Y234))</f>
        <v>1.7115798090835774E-2</v>
      </c>
      <c r="V235">
        <f>V$2*EXP(- V$1 * ($B235*_c1+$C235*_c2+$D235*_c3+'Input spectra'!$Y234))</f>
        <v>1.6906931718886724E-2</v>
      </c>
      <c r="W235">
        <f>W$2*EXP(- W$1 * ($B235*_c1+$C235*_c2+$D235*_c3+'Input spectra'!$Y234))</f>
        <v>1.6699460459646251E-2</v>
      </c>
      <c r="X235">
        <f>X$2*EXP(- X$1 * ($B235*_c1+$C235*_c2+$D235*_c3+'Input spectra'!$Y234))</f>
        <v>1.6493376501916002E-2</v>
      </c>
      <c r="Y235">
        <f>Y$2*EXP(- Y$1 * ($B235*_c1+$C235*_c2+$D235*_c3+'Input spectra'!$Y234))</f>
        <v>1.6288672074634119E-2</v>
      </c>
      <c r="Z235">
        <f>Z$2*EXP(- Z$1 * ($B235*_c1+$C235*_c2+$D235*_c3+'Input spectra'!$Y234))</f>
        <v>1.6085339446679257E-2</v>
      </c>
      <c r="AA235">
        <f>AA$2*EXP(- AA$1 * ($B235*_c1+$C235*_c2+$D235*_c3+'Input spectra'!$Y234))</f>
        <v>1.5883370926675522E-2</v>
      </c>
      <c r="AB235">
        <f>AB$2*EXP(- AB$1 * ($B235*_c1+$C235*_c2+$D235*_c3+'Input spectra'!$Y234))</f>
        <v>1.5682758862798324E-2</v>
      </c>
      <c r="AC235">
        <f>AC$2*EXP(- AC$1 * ($B235*_c1+$C235*_c2+$D235*_c3+'Input spectra'!$Y234))</f>
        <v>1.5483495642581155E-2</v>
      </c>
      <c r="AD235">
        <f>AD$2*EXP(- AD$1 * ($B235*_c1+$C235*_c2+$D235*_c3+'Input spectra'!$Y234))</f>
        <v>1.528557369272329E-2</v>
      </c>
      <c r="AE235">
        <f>AE$2*EXP(- AE$1 * ($B235*_c1+$C235*_c2+$D235*_c3+'Input spectra'!$Y234))</f>
        <v>1.5088985478898352E-2</v>
      </c>
      <c r="AF235">
        <f>AF$2*EXP(- AF$1 * ($B235*_c1+$C235*_c2+$D235*_c3+'Input spectra'!$Y234))</f>
        <v>1.4893723505563838E-2</v>
      </c>
      <c r="AG235">
        <f>AG$2*EXP(- AG$1 * ($B235*_c1+$C235*_c2+$D235*_c3+'Input spectra'!$Y234))</f>
        <v>1.4699780315771516E-2</v>
      </c>
      <c r="AH235">
        <f>AH$2*EXP(- AH$1 * ($B235*_c1+$C235*_c2+$D235*_c3+'Input spectra'!$Y234))</f>
        <v>1.4507148490978698E-2</v>
      </c>
      <c r="AI235">
        <f>AI$2*EXP(- AI$1 * ($B235*_c1+$C235*_c2+$D235*_c3+'Input spectra'!$Y234))</f>
        <v>1.4315820650860454E-2</v>
      </c>
      <c r="AJ235">
        <f>AJ$2*EXP(- AJ$1 * ($B235*_c1+$C235*_c2+$D235*_c3+'Input spectra'!$Y234))</f>
        <v>1.4125789453122681E-2</v>
      </c>
      <c r="AK235">
        <f>AK$2*EXP(- AK$1 * ($B235*_c1+$C235*_c2+$D235*_c3+'Input spectra'!$Y234))</f>
        <v>1.393704759331605E-2</v>
      </c>
      <c r="AL235">
        <f>AL$2*EXP(- AL$1 * ($B235*_c1+$C235*_c2+$D235*_c3+'Input spectra'!$Y234))</f>
        <v>1.3749587804650845E-2</v>
      </c>
      <c r="AM235">
        <f>AM$2*EXP(- AM$1 * ($B235*_c1+$C235*_c2+$D235*_c3+'Input spectra'!$Y234))</f>
        <v>1.3563402857812686E-2</v>
      </c>
      <c r="AN235">
        <f>AN$2*EXP(- AN$1 * ($B235*_c1+$C235*_c2+$D235*_c3+'Input spectra'!$Y234))</f>
        <v>1.3378485560779111E-2</v>
      </c>
      <c r="AO235">
        <f>AO$2*EXP(- AO$1 * ($B235*_c1+$C235*_c2+$D235*_c3+'Input spectra'!$Y234))</f>
        <v>1.3194828758637017E-2</v>
      </c>
      <c r="AP235">
        <f>AP$2*EXP(- AP$1 * ($B235*_c1+$C235*_c2+$D235*_c3+'Input spectra'!$Y234))</f>
        <v>1.301242533340098E-2</v>
      </c>
      <c r="AQ235">
        <f>AQ$2*EXP(- AQ$1 * ($B235*_c1+$C235*_c2+$D235*_c3+'Input spectra'!$Y234))</f>
        <v>1.283126820383244E-2</v>
      </c>
      <c r="AR235">
        <f>AR$2*EXP(- AR$1 * ($B235*_c1+$C235*_c2+$D235*_c3+'Input spectra'!$Y234))</f>
        <v>1.2651350325259707E-2</v>
      </c>
      <c r="AS235">
        <f>AS$2*EXP(- AS$1 * ($B235*_c1+$C235*_c2+$D235*_c3+'Input spectra'!$Y234))</f>
        <v>1.2472664689398861E-2</v>
      </c>
      <c r="AT235">
        <f>AT$2*EXP(- AT$1 * ($B235*_c1+$C235*_c2+$D235*_c3+'Input spectra'!$Y234))</f>
        <v>1.229520432417548E-2</v>
      </c>
      <c r="AU235">
        <f>AU$2*EXP(- AU$1 * ($B235*_c1+$C235*_c2+$D235*_c3+'Input spectra'!$Y234))</f>
        <v>1.2118962293547185E-2</v>
      </c>
      <c r="AV235">
        <f>AV$2*EXP(- AV$1 * ($B235*_c1+$C235*_c2+$D235*_c3+'Input spectra'!$Y234))</f>
        <v>1.1943931697327095E-2</v>
      </c>
      <c r="AW235">
        <f>AW$2*EXP(- AW$1 * ($B235*_c1+$C235*_c2+$D235*_c3+'Input spectra'!$Y234))</f>
        <v>1.1770105671008028E-2</v>
      </c>
      <c r="AX235">
        <f>AX$2*EXP(- AX$1 * ($B235*_c1+$C235*_c2+$D235*_c3+'Input spectra'!$Y234))</f>
        <v>1.1597477385587616E-2</v>
      </c>
      <c r="AY235">
        <f>AY$2*EXP(- AY$1 * ($B235*_c1+$C235*_c2+$D235*_c3+'Input spectra'!$Y234))</f>
        <v>1.0314247832135217E-2</v>
      </c>
      <c r="AZ235">
        <f>AZ$2*EXP(- AZ$1 * ($B235*_c1+$C235*_c2+$D235*_c3+'Input spectra'!$Y234))</f>
        <v>8.8174250606323779E-3</v>
      </c>
      <c r="BA235">
        <f>BA$2*EXP(- BA$1 * ($B235*_c1+$C235*_c2+$D235*_c3+'Input spectra'!$Y234))</f>
        <v>7.9411069890655463E-3</v>
      </c>
      <c r="BB235">
        <f>BB$2*EXP(- BB$1 * ($B235*_c1+$C235*_c2+$D235*_c3+'Input spectra'!$Y234))</f>
        <v>7.277665736360444E-3</v>
      </c>
      <c r="BC235">
        <f>BC$2*EXP(- BC$1 * ($B235*_c1+$C235*_c2+$D235*_c3+'Input spectra'!$Y234))</f>
        <v>6.7357226320092136E-3</v>
      </c>
      <c r="BD235">
        <f>BD$2*EXP(- BD$1 * ($B235*_c1+$C235*_c2+$D235*_c3+'Input spectra'!$Y234))</f>
        <v>6.2756940819947322E-3</v>
      </c>
      <c r="BE235">
        <f>BE$2*EXP(- BE$1 * ($B235*_c1+$C235*_c2+$D235*_c3+'Input spectra'!$Y234))</f>
        <v>5.8759039850049379E-3</v>
      </c>
      <c r="BF235">
        <f>BF$2*EXP(- BF$1 * ($B235*_c1+$C235*_c2+$D235*_c3+'Input spectra'!$Y234))</f>
        <v>5.5228472229136277E-3</v>
      </c>
      <c r="BG235">
        <f>BG$2*EXP(- BG$1 * ($B235*_c1+$C235*_c2+$D235*_c3+'Input spectra'!$Y234))</f>
        <v>5.2073845171190193E-3</v>
      </c>
      <c r="BH235">
        <f>BH$2*EXP(- BH$1 * ($B235*_c1+$C235*_c2+$D235*_c3+'Input spectra'!$Y234))</f>
        <v>4.9229646584585144E-3</v>
      </c>
      <c r="BI235">
        <f>BI$2*EXP(- BI$1 * ($B235*_c1+$C235*_c2+$D235*_c3+'Input spectra'!$Y234))</f>
        <v>4.6646885634292843E-3</v>
      </c>
      <c r="BJ235">
        <f>BJ$2*EXP(- BJ$1 * ($B235*_c1+$C235*_c2+$D235*_c3+'Input spectra'!$Y234))</f>
        <v>4.4287720803498467E-3</v>
      </c>
      <c r="BK235">
        <f>BK$2*EXP(- BK$1 * ($B235*_c1+$C235*_c2+$D235*_c3+'Input spectra'!$Y234))</f>
        <v>4.212216734396106E-3</v>
      </c>
      <c r="BL235">
        <f>BL$2*EXP(- BL$1 * ($B235*_c1+$C235*_c2+$D235*_c3+'Input spectra'!$Y234))</f>
        <v>4.0125972055571144E-3</v>
      </c>
      <c r="BM235">
        <f>BM$2*EXP(- BM$1 * ($B235*_c1+$C235*_c2+$D235*_c3+'Input spectra'!$Y234))</f>
        <v>3.8279182892509193E-3</v>
      </c>
      <c r="BN235">
        <f>BN$2*EXP(- BN$1 * ($B235*_c1+$C235*_c2+$D235*_c3+'Input spectra'!$Y234))</f>
        <v>3.6565152359120858E-3</v>
      </c>
      <c r="BO235">
        <f>BO$2*EXP(- BO$1 * ($B235*_c1+$C235*_c2+$D235*_c3+'Input spectra'!$Y234))</f>
        <v>3.4969822687720862E-3</v>
      </c>
      <c r="BP235">
        <f>BP$2*EXP(- BP$1 * ($B235*_c1+$C235*_c2+$D235*_c3+'Input spectra'!$Y234))</f>
        <v>3.3481200299592031E-3</v>
      </c>
      <c r="BQ235">
        <f>BQ$2*EXP(- BQ$1 * ($B235*_c1+$C235*_c2+$D235*_c3+'Input spectra'!$Y234))</f>
        <v>3.2088961120297237E-3</v>
      </c>
      <c r="BR235">
        <f>BR$2*EXP(- BR$1 * ($B235*_c1+$C235*_c2+$D235*_c3+'Input spectra'!$Y234))</f>
        <v>3.078414863611767E-3</v>
      </c>
      <c r="BS235">
        <f>BS$2*EXP(- BS$1 * ($B235*_c1+$C235*_c2+$D235*_c3+'Input spectra'!$Y234))</f>
        <v>2.9558939125615196E-3</v>
      </c>
      <c r="BT235">
        <f>BT$2*EXP(- BT$1 * ($B235*_c1+$C235*_c2+$D235*_c3+'Input spectra'!$Y234))</f>
        <v>2.8406456490721924E-3</v>
      </c>
      <c r="BU235">
        <f>BU$2*EXP(- BU$1 * ($B235*_c1+$C235*_c2+$D235*_c3+'Input spectra'!$Y234))</f>
        <v>2.7320624339449667E-3</v>
      </c>
      <c r="BV235">
        <f>BV$2*EXP(- BV$1 * ($B235*_c1+$C235*_c2+$D235*_c3+'Input spectra'!$Y234))</f>
        <v>2.629604647541976E-3</v>
      </c>
      <c r="BW235">
        <f>BW$2*EXP(- BW$1 * ($B235*_c1+$C235*_c2+$D235*_c3+'Input spectra'!$Y234))</f>
        <v>2.5327909347667727E-3</v>
      </c>
      <c r="BX235">
        <f>BX$2*EXP(- BX$1 * ($B235*_c1+$C235*_c2+$D235*_c3+'Input spectra'!$Y234))</f>
        <v>2.4411901687962211E-3</v>
      </c>
      <c r="BY235">
        <f>BY$2*EXP(- BY$1 * ($B235*_c1+$C235*_c2+$D235*_c3+'Input spectra'!$Y234))</f>
        <v>2.3544147751561341E-3</v>
      </c>
      <c r="BZ235">
        <f>BZ$2*EXP(- BZ$1 * ($B235*_c1+$C235*_c2+$D235*_c3+'Input spectra'!$Y234))</f>
        <v>2.2721151434965665E-3</v>
      </c>
      <c r="CA235">
        <f>CA$2*EXP(- CA$1 * ($B235*_c1+$C235*_c2+$D235*_c3+'Input spectra'!$Y234))</f>
        <v>2.1939749172012247E-3</v>
      </c>
      <c r="CB235">
        <f>CB$2*EXP(- CB$1 * ($B235*_c1+$C235*_c2+$D235*_c3+'Input spectra'!$Y234))</f>
        <v>2.1197069975307306E-3</v>
      </c>
      <c r="CC235">
        <f>CC$2*EXP(- CC$1 * ($B235*_c1+$C235*_c2+$D235*_c3+'Input spectra'!$Y234))</f>
        <v>2.0490501339613765E-3</v>
      </c>
      <c r="CD235">
        <f>CD$2*EXP(- CD$1 * ($B235*_c1+$C235*_c2+$D235*_c3+'Input spectra'!$Y234))</f>
        <v>1.9817659989269662E-3</v>
      </c>
      <c r="CE235">
        <f>CE$2*EXP(- CE$1 * ($B235*_c1+$C235*_c2+$D235*_c3+'Input spectra'!$Y234))</f>
        <v>1.9176366655373647E-3</v>
      </c>
      <c r="CF235">
        <f>CF$2*EXP(- CF$1 * ($B235*_c1+$C235*_c2+$D235*_c3+'Input spectra'!$Y234))</f>
        <v>1.8564624226233132E-3</v>
      </c>
      <c r="CG235">
        <f>CG$2*EXP(- CG$1 * ($B235*_c1+$C235*_c2+$D235*_c3+'Input spectra'!$Y234))</f>
        <v>1.7980598737871562E-3</v>
      </c>
      <c r="CH235">
        <f>CH$2*EXP(- CH$1 * ($B235*_c1+$C235*_c2+$D235*_c3+'Input spectra'!$Y234))</f>
        <v>1.74226027685676E-3</v>
      </c>
      <c r="CI235">
        <f>CI$2*EXP(- CI$1 * ($B235*_c1+$C235*_c2+$D235*_c3+'Input spectra'!$Y234))</f>
        <v>1.6889080878584961E-3</v>
      </c>
      <c r="CJ235">
        <f>CJ$2*EXP(- CJ$1 * ($B235*_c1+$C235*_c2+$D235*_c3+'Input spectra'!$Y234))</f>
        <v>1.637859679800684E-3</v>
      </c>
      <c r="CK235">
        <f>CK$2*EXP(- CK$1 * ($B235*_c1+$C235*_c2+$D235*_c3+'Input spectra'!$Y234))</f>
        <v>1.5889822115338146E-3</v>
      </c>
      <c r="CL235">
        <f>CL$2*EXP(- CL$1 * ($B235*_c1+$C235*_c2+$D235*_c3+'Input spectra'!$Y234))</f>
        <v>1.5421526259873017E-3</v>
      </c>
      <c r="CM235">
        <f>CM$2*EXP(- CM$1 * ($B235*_c1+$C235*_c2+$D235*_c3+'Input spectra'!$Y234))</f>
        <v>1.4972567603724922E-3</v>
      </c>
      <c r="CN235">
        <f>CN$2*EXP(- CN$1 * ($B235*_c1+$C235*_c2+$D235*_c3+'Input spectra'!$Y234))</f>
        <v>1.4541885536404934E-3</v>
      </c>
      <c r="CO235">
        <f>CO$2*EXP(- CO$1 * ($B235*_c1+$C235*_c2+$D235*_c3+'Input spectra'!$Y234))</f>
        <v>1.4128493387092094E-3</v>
      </c>
      <c r="CP235">
        <f>CP$2*EXP(- CP$1 * ($B235*_c1+$C235*_c2+$D235*_c3+'Input spectra'!$Y234))</f>
        <v>1.3731472088190173E-3</v>
      </c>
      <c r="CQ235">
        <f>CQ$2*EXP(- CQ$1 * ($B235*_c1+$C235*_c2+$D235*_c3+'Input spectra'!$Y234))</f>
        <v>1.3349964489132841E-3</v>
      </c>
      <c r="CR235">
        <f>CR$2*EXP(- CR$1 * ($B235*_c1+$C235*_c2+$D235*_c3+'Input spectra'!$Y234))</f>
        <v>1.2983170242257776E-3</v>
      </c>
      <c r="CS235">
        <f>CS$2*EXP(- CS$1 * ($B235*_c1+$C235*_c2+$D235*_c3+'Input spectra'!$Y234))</f>
        <v>8.3626904356144064E-4</v>
      </c>
      <c r="CT235">
        <f>CT$2*EXP(- CT$1 * ($B235*_c1+$C235*_c2+$D235*_c3+'Input spectra'!$Y234))</f>
        <v>5.434067864969642E-4</v>
      </c>
      <c r="CU235">
        <f>CU$2*EXP(- CU$1 * ($B235*_c1+$C235*_c2+$D235*_c3+'Input spectra'!$Y234))</f>
        <v>3.7649431944179236E-4</v>
      </c>
      <c r="CV235">
        <f>CV$2*EXP(- CV$1 * ($B235*_c1+$C235*_c2+$D235*_c3+'Input spectra'!$Y234))</f>
        <v>2.6202591047020442E-4</v>
      </c>
      <c r="CW235">
        <f>CW$2*EXP(- CW$1 * ($B235*_c1+$C235*_c2+$D235*_c3+'Input spectra'!$Y234))</f>
        <v>1.7899111613430544E-4</v>
      </c>
      <c r="CX235">
        <f>CX$2*EXP(- CX$1 * ($B235*_c1+$C235*_c2+$D235*_c3+'Input spectra'!$Y234))</f>
        <v>1.1771119450283116E-4</v>
      </c>
      <c r="CY235">
        <f>CY$2*EXP(- CY$1 * ($B235*_c1+$C235*_c2+$D235*_c3+'Input spectra'!$Y234))</f>
        <v>7.2726373641821904E-5</v>
      </c>
      <c r="CZ235">
        <f>CZ$2*EXP(- CZ$1 * ($B235*_c1+$C235*_c2+$D235*_c3+'Input spectra'!$Y234))</f>
        <v>4.0572523700861238E-5</v>
      </c>
      <c r="DA235">
        <f>DA$2*EXP(- DA$1 * ($B235*_c1+$C235*_c2+$D235*_c3+'Input spectra'!$Y234))</f>
        <v>1.8874000343468082E-5</v>
      </c>
      <c r="DB235">
        <f>DB$2*EXP(- DB$1 * ($B235*_c1+$C235*_c2+$D235*_c3+'Input spectra'!$Y234))</f>
        <v>5.9087441554490893E-6</v>
      </c>
      <c r="DC235">
        <f>DC$2*EXP(- DC$1 * ($B235*_c1+$C235*_c2+$D235*_c3+'Input spectra'!$Y234))</f>
        <v>3.754944941049697E-7</v>
      </c>
      <c r="DD235">
        <f>DD$2*EXP(- DD$1 * ($B235*_c1+$C235*_c2+$D235*_c3+'Input spectra'!$Y234))</f>
        <v>0</v>
      </c>
      <c r="DE235">
        <f>DE$2*EXP(- DE$1 * ($B235*_c1+$C235*_c2+$D235*_c3+'Input spectra'!$Y234))</f>
        <v>0</v>
      </c>
      <c r="DF235">
        <f>DF$2*EXP(- DF$1 * ($B235*_c1+$C235*_c2+$D235*_c3+'Input spectra'!$Y234))</f>
        <v>0</v>
      </c>
      <c r="DG235">
        <f>DG$2*EXP(- DG$1 * ($B235*_c1+$C235*_c2+$D235*_c3+'Input spectra'!$Y234))</f>
        <v>0</v>
      </c>
      <c r="DH235">
        <f>DH$2*EXP(- DH$1 * ($B235*_c1+$C235*_c2+$D235*_c3+'Input spectra'!$Y234))</f>
        <v>0</v>
      </c>
      <c r="DI235">
        <f>DI$2*EXP(- DI$1 * ($B235*_c1+$C235*_c2+$D235*_c3+'Input spectra'!$Y234))</f>
        <v>0</v>
      </c>
      <c r="DJ235">
        <f>DJ$2*EXP(- DJ$1 * ($B235*_c1+$C235*_c2+$D235*_c3+'Input spectra'!$Y234))</f>
        <v>0</v>
      </c>
      <c r="DK235">
        <f>DK$2*EXP(- DK$1 * ($B235*_c1+$C235*_c2+$D235*_c3+'Input spectra'!$Y234))</f>
        <v>0</v>
      </c>
      <c r="DL235">
        <f>DL$2*EXP(- DL$1 * ($B235*_c1+$C235*_c2+$D235*_c3+'Input spectra'!$Y234))</f>
        <v>0</v>
      </c>
      <c r="DM235">
        <f>DM$2*EXP(- DM$1 * ($B235*_c1+$C235*_c2+$D235*_c3+'Input spectra'!$Y234))</f>
        <v>0</v>
      </c>
      <c r="DN235">
        <f>DN$2*EXP(- DN$1 * ($B235*_c1+$C235*_c2+$D235*_c3+'Input spectra'!$Y234))</f>
        <v>0</v>
      </c>
      <c r="DO235">
        <f>DO$2*EXP(- DO$1 * ($B235*_c1+$C235*_c2+$D235*_c3+'Input spectra'!$Y234))</f>
        <v>0</v>
      </c>
      <c r="DP235">
        <f>DP$2*EXP(- DP$1 * ($B235*_c1+$C235*_c2+$D235*_c3+'Input spectra'!$Y234))</f>
        <v>0</v>
      </c>
      <c r="DQ235">
        <f>DQ$2*EXP(- DQ$1 * ($B235*_c1+$C235*_c2+$D235*_c3+'Input spectra'!$Y234))</f>
        <v>0</v>
      </c>
      <c r="DR235">
        <f>DR$2*EXP(- DR$1 * ($B235*_c1+$C235*_c2+$D235*_c3+'Input spectra'!$Y234))</f>
        <v>0</v>
      </c>
      <c r="DS235">
        <f>DS$2*EXP(- DS$1 * ($B235*_c1+$C235*_c2+$D235*_c3+'Input spectra'!$Y234))</f>
        <v>0</v>
      </c>
      <c r="DT235">
        <f>DT$2*EXP(- DT$1 * ($B235*_c1+$C235*_c2+$D235*_c3+'Input spectra'!$Y234))</f>
        <v>0</v>
      </c>
      <c r="DU235">
        <f>DU$2*EXP(- DU$1 * ($B235*_c1+$C235*_c2+$D235*_c3+'Input spectra'!$Y234))</f>
        <v>0</v>
      </c>
      <c r="DV235">
        <f>DV$2*EXP(- DV$1 * ($B235*_c1+$C235*_c2+$D235*_c3+'Input spectra'!$Y234))</f>
        <v>0</v>
      </c>
      <c r="DW235">
        <f>DW$2*EXP(- DW$1 * ($B235*_c1+$C235*_c2+$D235*_c3+'Input spectra'!$Y234))</f>
        <v>0</v>
      </c>
      <c r="DX235">
        <f>DX$2*EXP(- DX$1 * ($B235*_c1+$C235*_c2+$D235*_c3+'Input spectra'!$Y234))</f>
        <v>0</v>
      </c>
      <c r="DY235">
        <f>DY$2*EXP(- DY$1 * ($B235*_c1+$C235*_c2+$D235*_c3+'Input spectra'!$Y234))</f>
        <v>0</v>
      </c>
      <c r="DZ235">
        <f>DZ$2*EXP(- DZ$1 * ($B235*_c1+$C235*_c2+$D235*_c3+'Input spectra'!$Y234))</f>
        <v>0</v>
      </c>
      <c r="EA235">
        <f>EA$2*EXP(- EA$1 * ($B235*_c1+$C235*_c2+$D235*_c3+'Input spectra'!$Y234))</f>
        <v>0</v>
      </c>
      <c r="EB235">
        <f>EB$2*EXP(- EB$1 * ($B235*_c1+$C235*_c2+$D235*_c3+'Input spectra'!$Y234))</f>
        <v>0</v>
      </c>
      <c r="EC235">
        <f>EC$2*EXP(- EC$1 * ($B235*_c1+$C235*_c2+$D235*_c3+'Input spectra'!$Y234))</f>
        <v>0</v>
      </c>
      <c r="ED235">
        <f>ED$2*EXP(- ED$1 * ($B235*_c1+$C235*_c2+$D235*_c3+'Input spectra'!$Y234))</f>
        <v>0</v>
      </c>
      <c r="EE235">
        <f>EE$2*EXP(- EE$1 * ($B235*_c1+$C235*_c2+$D235*_c3+'Input spectra'!$Y234))</f>
        <v>0</v>
      </c>
      <c r="EF235">
        <f>EF$2*EXP(- EF$1 * ($B235*_c1+$C235*_c2+$D235*_c3+'Input spectra'!$Y234))</f>
        <v>0</v>
      </c>
      <c r="EG235">
        <f>EG$2*EXP(- EG$1 * ($B235*_c1+$C235*_c2+$D235*_c3+'Input spectra'!$Y234))</f>
        <v>0</v>
      </c>
      <c r="EH235">
        <f>EH$2*EXP(- EH$1 * ($B235*_c1+$C235*_c2+$D235*_c3+'Input spectra'!$Y234))</f>
        <v>0</v>
      </c>
      <c r="EI235">
        <f>EI$2*EXP(- EI$1 * ($B235*_c1+$C235*_c2+$D235*_c3+'Input spectra'!$Y234))</f>
        <v>0</v>
      </c>
      <c r="EJ235">
        <f>EJ$2*EXP(- EJ$1 * ($B235*_c1+$C235*_c2+$D235*_c3+'Input spectra'!$Y234))</f>
        <v>0</v>
      </c>
      <c r="EK235">
        <f>EK$2*EXP(- EK$1 * ($B235*_c1+$C235*_c2+$D235*_c3+'Input spectra'!$Y234))</f>
        <v>0</v>
      </c>
      <c r="EL235">
        <f>EL$2*EXP(- EL$1 * ($B235*_c1+$C235*_c2+$D235*_c3+'Input spectra'!$Y234))</f>
        <v>0</v>
      </c>
      <c r="EM235">
        <f>EM$2*EXP(- EM$1 * ($B235*_c1+$C235*_c2+$D235*_c3+'Input spectra'!$Y234))</f>
        <v>0</v>
      </c>
      <c r="EN235">
        <f>EN$2*EXP(- EN$1 * ($B235*_c1+$C235*_c2+$D235*_c3+'Input spectra'!$Y234))</f>
        <v>0</v>
      </c>
      <c r="EO235">
        <f>EO$2*EXP(- EO$1 * ($B235*_c1+$C235*_c2+$D235*_c3+'Input spectra'!$Y234))</f>
        <v>0</v>
      </c>
      <c r="EP235">
        <f>EP$2*EXP(- EP$1 * ($B235*_c1+$C235*_c2+$D235*_c3+'Input spectra'!$Y234))</f>
        <v>0</v>
      </c>
      <c r="EQ235">
        <f>EQ$2*EXP(- EQ$1 * ($B235*_c1+$C235*_c2+$D235*_c3+'Input spectra'!$Y234))</f>
        <v>0</v>
      </c>
      <c r="ER235">
        <f>ER$2*EXP(- ER$1 * ($B235*_c1+$C235*_c2+$D235*_c3+'Input spectra'!$Y234))</f>
        <v>0</v>
      </c>
      <c r="ES235">
        <f>ES$2*EXP(- ES$1 * ($B235*_c1+$C235*_c2+$D235*_c3+'Input spectra'!$Y234))</f>
        <v>0</v>
      </c>
      <c r="ET235">
        <f>ET$2*EXP(- ET$1 * ($B235*_c1+$C235*_c2+$D235*_c3+'Input spectra'!$Y234))</f>
        <v>0</v>
      </c>
      <c r="EU235">
        <f>EU$2*EXP(- EU$1 * ($B235*_c1+$C235*_c2+$D235*_c3+'Input spectra'!$Y234))</f>
        <v>0</v>
      </c>
      <c r="EV235">
        <f>EV$2*EXP(- EV$1 * ($B235*_c1+$C235*_c2+$D235*_c3+'Input spectra'!$Y234))</f>
        <v>0</v>
      </c>
      <c r="EW235">
        <f>EW$2*EXP(- EW$1 * ($B235*_c1+$C235*_c2+$D235*_c3+'Input spectra'!$Y234))</f>
        <v>0</v>
      </c>
      <c r="EX235">
        <f>EX$2*EXP(- EX$1 * ($B235*_c1+$C235*_c2+$D235*_c3+'Input spectra'!$Y234))</f>
        <v>0</v>
      </c>
      <c r="EY235">
        <f>EY$2*EXP(- EY$1 * ($B235*_c1+$C235*_c2+$D235*_c3+'Input spectra'!$Y234))</f>
        <v>0</v>
      </c>
      <c r="FA235">
        <f t="shared" si="3"/>
        <v>0.89202641759361423</v>
      </c>
      <c r="FD235">
        <f>(1-EXP(-($B235*_c1+$C235*_c2+$D235*_c3+'Input spectra'!$Y234)*_t))/2</f>
        <v>9.9031060712277963E-3</v>
      </c>
      <c r="FE235">
        <f>LN(1-FD235)/(-($B235*_c1+$C235*_c2+$D235*_c3+'Input spectra'!$Y234))</f>
        <v>0.24874970933871526</v>
      </c>
    </row>
    <row r="236" spans="1:161" x14ac:dyDescent="0.25">
      <c r="A236">
        <v>1445</v>
      </c>
      <c r="B236">
        <f>'Input spectra'!B235</f>
        <v>0</v>
      </c>
      <c r="C236">
        <f>'Input spectra'!D235</f>
        <v>0</v>
      </c>
      <c r="D236">
        <f>'Input spectra'!F235</f>
        <v>0</v>
      </c>
      <c r="E236">
        <f>E$2*EXP(- E$1 * ($B236*_c1+$C236*_c2+$D236*_c3+'Input spectra'!$Y235))</f>
        <v>2.0653927966864227E-2</v>
      </c>
      <c r="F236">
        <f>F$2*EXP(- F$1 * ($B236*_c1+$C236*_c2+$D236*_c3+'Input spectra'!$Y235))</f>
        <v>2.0421751192309708E-2</v>
      </c>
      <c r="G236">
        <f>G$2*EXP(- G$1 * ($B236*_c1+$C236*_c2+$D236*_c3+'Input spectra'!$Y235))</f>
        <v>2.0191097708569139E-2</v>
      </c>
      <c r="H236">
        <f>H$2*EXP(- H$1 * ($B236*_c1+$C236*_c2+$D236*_c3+'Input spectra'!$Y235))</f>
        <v>1.9961959058719392E-2</v>
      </c>
      <c r="I236">
        <f>I$2*EXP(- I$1 * ($B236*_c1+$C236*_c2+$D236*_c3+'Input spectra'!$Y235))</f>
        <v>1.973432682906202E-2</v>
      </c>
      <c r="J236">
        <f>J$2*EXP(- J$1 * ($B236*_c1+$C236*_c2+$D236*_c3+'Input spectra'!$Y235))</f>
        <v>1.9508192648913038E-2</v>
      </c>
      <c r="K236">
        <f>K$2*EXP(- K$1 * ($B236*_c1+$C236*_c2+$D236*_c3+'Input spectra'!$Y235))</f>
        <v>1.9283548190393639E-2</v>
      </c>
      <c r="L236">
        <f>L$2*EXP(- L$1 * ($B236*_c1+$C236*_c2+$D236*_c3+'Input spectra'!$Y235))</f>
        <v>1.906038516822189E-2</v>
      </c>
      <c r="M236">
        <f>M$2*EXP(- M$1 * ($B236*_c1+$C236*_c2+$D236*_c3+'Input spectra'!$Y235))</f>
        <v>1.8838695339505478E-2</v>
      </c>
      <c r="N236">
        <f>N$2*EXP(- N$1 * ($B236*_c1+$C236*_c2+$D236*_c3+'Input spectra'!$Y235))</f>
        <v>1.8618470503535354E-2</v>
      </c>
      <c r="O236">
        <f>O$2*EXP(- O$1 * ($B236*_c1+$C236*_c2+$D236*_c3+'Input spectra'!$Y235))</f>
        <v>1.8399702501580382E-2</v>
      </c>
      <c r="P236">
        <f>P$2*EXP(- P$1 * ($B236*_c1+$C236*_c2+$D236*_c3+'Input spectra'!$Y235))</f>
        <v>1.8182383216682956E-2</v>
      </c>
      <c r="Q236">
        <f>Q$2*EXP(- Q$1 * ($B236*_c1+$C236*_c2+$D236*_c3+'Input spectra'!$Y235))</f>
        <v>1.7966504573455583E-2</v>
      </c>
      <c r="R236">
        <f>R$2*EXP(- R$1 * ($B236*_c1+$C236*_c2+$D236*_c3+'Input spectra'!$Y235))</f>
        <v>1.7752058537878413E-2</v>
      </c>
      <c r="S236">
        <f>S$2*EXP(- S$1 * ($B236*_c1+$C236*_c2+$D236*_c3+'Input spectra'!$Y235))</f>
        <v>1.7539037117097714E-2</v>
      </c>
      <c r="T236">
        <f>T$2*EXP(- T$1 * ($B236*_c1+$C236*_c2+$D236*_c3+'Input spectra'!$Y235))</f>
        <v>1.7327432359225327E-2</v>
      </c>
      <c r="U236">
        <f>U$2*EXP(- U$1 * ($B236*_c1+$C236*_c2+$D236*_c3+'Input spectra'!$Y235))</f>
        <v>1.7117236353139054E-2</v>
      </c>
      <c r="V236">
        <f>V$2*EXP(- V$1 * ($B236*_c1+$C236*_c2+$D236*_c3+'Input spectra'!$Y235))</f>
        <v>1.6908441228283947E-2</v>
      </c>
      <c r="W236">
        <f>W$2*EXP(- W$1 * ($B236*_c1+$C236*_c2+$D236*_c3+'Input spectra'!$Y235))</f>
        <v>1.6701039154474601E-2</v>
      </c>
      <c r="X236">
        <f>X$2*EXP(- X$1 * ($B236*_c1+$C236*_c2+$D236*_c3+'Input spectra'!$Y235))</f>
        <v>1.6495022341698334E-2</v>
      </c>
      <c r="Y236">
        <f>Y$2*EXP(- Y$1 * ($B236*_c1+$C236*_c2+$D236*_c3+'Input spectra'!$Y235))</f>
        <v>1.6290383039919303E-2</v>
      </c>
      <c r="Z236">
        <f>Z$2*EXP(- Z$1 * ($B236*_c1+$C236*_c2+$D236*_c3+'Input spectra'!$Y235))</f>
        <v>1.6087113538883549E-2</v>
      </c>
      <c r="AA236">
        <f>AA$2*EXP(- AA$1 * ($B236*_c1+$C236*_c2+$D236*_c3+'Input spectra'!$Y235))</f>
        <v>1.5885206167924958E-2</v>
      </c>
      <c r="AB236">
        <f>AB$2*EXP(- AB$1 * ($B236*_c1+$C236*_c2+$D236*_c3+'Input spectra'!$Y235))</f>
        <v>1.5684653295772129E-2</v>
      </c>
      <c r="AC236">
        <f>AC$2*EXP(- AC$1 * ($B236*_c1+$C236*_c2+$D236*_c3+'Input spectra'!$Y235))</f>
        <v>1.5485447330356181E-2</v>
      </c>
      <c r="AD236">
        <f>AD$2*EXP(- AD$1 * ($B236*_c1+$C236*_c2+$D236*_c3+'Input spectra'!$Y235))</f>
        <v>1.5287580718619432E-2</v>
      </c>
      <c r="AE236">
        <f>AE$2*EXP(- AE$1 * ($B236*_c1+$C236*_c2+$D236*_c3+'Input spectra'!$Y235))</f>
        <v>1.5091045946324986E-2</v>
      </c>
      <c r="AF236">
        <f>AF$2*EXP(- AF$1 * ($B236*_c1+$C236*_c2+$D236*_c3+'Input spectra'!$Y235))</f>
        <v>1.4895835537867256E-2</v>
      </c>
      <c r="AG236">
        <f>AG$2*EXP(- AG$1 * ($B236*_c1+$C236*_c2+$D236*_c3+'Input spectra'!$Y235))</f>
        <v>1.4701942056083328E-2</v>
      </c>
      <c r="AH236">
        <f>AH$2*EXP(- AH$1 * ($B236*_c1+$C236*_c2+$D236*_c3+'Input spectra'!$Y235))</f>
        <v>1.450935810206524E-2</v>
      </c>
      <c r="AI236">
        <f>AI$2*EXP(- AI$1 * ($B236*_c1+$C236*_c2+$D236*_c3+'Input spectra'!$Y235))</f>
        <v>1.4318076314973159E-2</v>
      </c>
      <c r="AJ236">
        <f>AJ$2*EXP(- AJ$1 * ($B236*_c1+$C236*_c2+$D236*_c3+'Input spectra'!$Y235))</f>
        <v>1.4128089371849423E-2</v>
      </c>
      <c r="AK236">
        <f>AK$2*EXP(- AK$1 * ($B236*_c1+$C236*_c2+$D236*_c3+'Input spectra'!$Y235))</f>
        <v>1.3939389987433458E-2</v>
      </c>
      <c r="AL236">
        <f>AL$2*EXP(- AL$1 * ($B236*_c1+$C236*_c2+$D236*_c3+'Input spectra'!$Y235))</f>
        <v>1.3751970913977575E-2</v>
      </c>
      <c r="AM236">
        <f>AM$2*EXP(- AM$1 * ($B236*_c1+$C236*_c2+$D236*_c3+'Input spectra'!$Y235))</f>
        <v>1.3565824941063648E-2</v>
      </c>
      <c r="AN236">
        <f>AN$2*EXP(- AN$1 * ($B236*_c1+$C236*_c2+$D236*_c3+'Input spectra'!$Y235))</f>
        <v>1.3380944895420637E-2</v>
      </c>
      <c r="AO236">
        <f>AO$2*EXP(- AO$1 * ($B236*_c1+$C236*_c2+$D236*_c3+'Input spectra'!$Y235))</f>
        <v>1.3197323640742982E-2</v>
      </c>
      <c r="AP236">
        <f>AP$2*EXP(- AP$1 * ($B236*_c1+$C236*_c2+$D236*_c3+'Input spectra'!$Y235))</f>
        <v>1.3014954077509862E-2</v>
      </c>
      <c r="AQ236">
        <f>AQ$2*EXP(- AQ$1 * ($B236*_c1+$C236*_c2+$D236*_c3+'Input spectra'!$Y235))</f>
        <v>1.2833829142805295E-2</v>
      </c>
      <c r="AR236">
        <f>AR$2*EXP(- AR$1 * ($B236*_c1+$C236*_c2+$D236*_c3+'Input spectra'!$Y235))</f>
        <v>1.265394181013909E-2</v>
      </c>
      <c r="AS236">
        <f>AS$2*EXP(- AS$1 * ($B236*_c1+$C236*_c2+$D236*_c3+'Input spectra'!$Y235))</f>
        <v>1.2475285089268656E-2</v>
      </c>
      <c r="AT236">
        <f>AT$2*EXP(- AT$1 * ($B236*_c1+$C236*_c2+$D236*_c3+'Input spectra'!$Y235))</f>
        <v>1.2297852026021646E-2</v>
      </c>
      <c r="AU236">
        <f>AU$2*EXP(- AU$1 * ($B236*_c1+$C236*_c2+$D236*_c3+'Input spectra'!$Y235))</f>
        <v>1.2121635702119422E-2</v>
      </c>
      <c r="AV236">
        <f>AV$2*EXP(- AV$1 * ($B236*_c1+$C236*_c2+$D236*_c3+'Input spectra'!$Y235))</f>
        <v>1.1946629235001399E-2</v>
      </c>
      <c r="AW236">
        <f>AW$2*EXP(- AW$1 * ($B236*_c1+$C236*_c2+$D236*_c3+'Input spectra'!$Y235))</f>
        <v>1.177282577765016E-2</v>
      </c>
      <c r="AX236">
        <f>AX$2*EXP(- AX$1 * ($B236*_c1+$C236*_c2+$D236*_c3+'Input spectra'!$Y235))</f>
        <v>1.1600218518417452E-2</v>
      </c>
      <c r="AY236">
        <f>AY$2*EXP(- AY$1 * ($B236*_c1+$C236*_c2+$D236*_c3+'Input spectra'!$Y235))</f>
        <v>1.0316739846650203E-2</v>
      </c>
      <c r="AZ236">
        <f>AZ$2*EXP(- AZ$1 * ($B236*_c1+$C236*_c2+$D236*_c3+'Input spectra'!$Y235))</f>
        <v>8.8196017474599028E-3</v>
      </c>
      <c r="BA236">
        <f>BA$2*EXP(- BA$1 * ($B236*_c1+$C236*_c2+$D236*_c3+'Input spectra'!$Y235))</f>
        <v>7.9431090612825609E-3</v>
      </c>
      <c r="BB236">
        <f>BB$2*EXP(- BB$1 * ($B236*_c1+$C236*_c2+$D236*_c3+'Input spectra'!$Y235))</f>
        <v>7.2795387751839408E-3</v>
      </c>
      <c r="BC236">
        <f>BC$2*EXP(- BC$1 * ($B236*_c1+$C236*_c2+$D236*_c3+'Input spectra'!$Y235))</f>
        <v>6.7374915753991025E-3</v>
      </c>
      <c r="BD236">
        <f>BD$2*EXP(- BD$1 * ($B236*_c1+$C236*_c2+$D236*_c3+'Input spectra'!$Y235))</f>
        <v>6.2773751791639926E-3</v>
      </c>
      <c r="BE236">
        <f>BE$2*EXP(- BE$1 * ($B236*_c1+$C236*_c2+$D236*_c3+'Input spectra'!$Y235))</f>
        <v>5.8775088557127247E-3</v>
      </c>
      <c r="BF236">
        <f>BF$2*EXP(- BF$1 * ($B236*_c1+$C236*_c2+$D236*_c3+'Input spectra'!$Y235))</f>
        <v>5.5243846766483062E-3</v>
      </c>
      <c r="BG236">
        <f>BG$2*EXP(- BG$1 * ($B236*_c1+$C236*_c2+$D236*_c3+'Input spectra'!$Y235))</f>
        <v>5.2088615076271326E-3</v>
      </c>
      <c r="BH236">
        <f>BH$2*EXP(- BH$1 * ($B236*_c1+$C236*_c2+$D236*_c3+'Input spectra'!$Y235))</f>
        <v>4.9243868393691638E-3</v>
      </c>
      <c r="BI236">
        <f>BI$2*EXP(- BI$1 * ($B236*_c1+$C236*_c2+$D236*_c3+'Input spectra'!$Y235))</f>
        <v>4.6660606365562171E-3</v>
      </c>
      <c r="BJ236">
        <f>BJ$2*EXP(- BJ$1 * ($B236*_c1+$C236*_c2+$D236*_c3+'Input spectra'!$Y235))</f>
        <v>4.4300980265548247E-3</v>
      </c>
      <c r="BK236">
        <f>BK$2*EXP(- BK$1 * ($B236*_c1+$C236*_c2+$D236*_c3+'Input spectra'!$Y235))</f>
        <v>4.2134999734298626E-3</v>
      </c>
      <c r="BL236">
        <f>BL$2*EXP(- BL$1 * ($B236*_c1+$C236*_c2+$D236*_c3+'Input spectra'!$Y235))</f>
        <v>4.0138407106757815E-3</v>
      </c>
      <c r="BM236">
        <f>BM$2*EXP(- BM$1 * ($B236*_c1+$C236*_c2+$D236*_c3+'Input spectra'!$Y235))</f>
        <v>3.8291246718072385E-3</v>
      </c>
      <c r="BN236">
        <f>BN$2*EXP(- BN$1 * ($B236*_c1+$C236*_c2+$D236*_c3+'Input spectra'!$Y235))</f>
        <v>3.6576868093118817E-3</v>
      </c>
      <c r="BO236">
        <f>BO$2*EXP(- BO$1 * ($B236*_c1+$C236*_c2+$D236*_c3+'Input spectra'!$Y235))</f>
        <v>3.4981210978313744E-3</v>
      </c>
      <c r="BP236">
        <f>BP$2*EXP(- BP$1 * ($B236*_c1+$C236*_c2+$D236*_c3+'Input spectra'!$Y235))</f>
        <v>3.3492279696725261E-3</v>
      </c>
      <c r="BQ236">
        <f>BQ$2*EXP(- BQ$1 * ($B236*_c1+$C236*_c2+$D236*_c3+'Input spectra'!$Y235))</f>
        <v>3.2099748384921841E-3</v>
      </c>
      <c r="BR236">
        <f>BR$2*EXP(- BR$1 * ($B236*_c1+$C236*_c2+$D236*_c3+'Input spectra'!$Y235))</f>
        <v>3.0794658990171172E-3</v>
      </c>
      <c r="BS236">
        <f>BS$2*EXP(- BS$1 * ($B236*_c1+$C236*_c2+$D236*_c3+'Input spectra'!$Y235))</f>
        <v>2.9569186456534177E-3</v>
      </c>
      <c r="BT236">
        <f>BT$2*EXP(- BT$1 * ($B236*_c1+$C236*_c2+$D236*_c3+'Input spectra'!$Y235))</f>
        <v>2.8416453520541929E-3</v>
      </c>
      <c r="BU236">
        <f>BU$2*EXP(- BU$1 * ($B236*_c1+$C236*_c2+$D236*_c3+'Input spectra'!$Y235))</f>
        <v>2.7330382765961793E-3</v>
      </c>
      <c r="BV236">
        <f>BV$2*EXP(- BV$1 * ($B236*_c1+$C236*_c2+$D236*_c3+'Input spectra'!$Y235))</f>
        <v>2.6305577091017287E-3</v>
      </c>
      <c r="BW236">
        <f>BW$2*EXP(- BW$1 * ($B236*_c1+$C236*_c2+$D236*_c3+'Input spectra'!$Y235))</f>
        <v>2.5337222140190503E-3</v>
      </c>
      <c r="BX236">
        <f>BX$2*EXP(- BX$1 * ($B236*_c1+$C236*_c2+$D236*_c3+'Input spectra'!$Y235))</f>
        <v>2.4421005926874026E-3</v>
      </c>
      <c r="BY236">
        <f>BY$2*EXP(- BY$1 * ($B236*_c1+$C236*_c2+$D236*_c3+'Input spectra'!$Y235))</f>
        <v>2.3553052062072134E-3</v>
      </c>
      <c r="BZ236">
        <f>BZ$2*EXP(- BZ$1 * ($B236*_c1+$C236*_c2+$D236*_c3+'Input spectra'!$Y235))</f>
        <v>2.2729863862165078E-3</v>
      </c>
      <c r="CA236">
        <f>CA$2*EXP(- CA$1 * ($B236*_c1+$C236*_c2+$D236*_c3+'Input spectra'!$Y235))</f>
        <v>2.1948277236665372E-3</v>
      </c>
      <c r="CB236">
        <f>CB$2*EXP(- CB$1 * ($B236*_c1+$C236*_c2+$D236*_c3+'Input spectra'!$Y235))</f>
        <v>2.1205420722642887E-3</v>
      </c>
      <c r="CC236">
        <f>CC$2*EXP(- CC$1 * ($B236*_c1+$C236*_c2+$D236*_c3+'Input spectra'!$Y235))</f>
        <v>2.049868138218558E-3</v>
      </c>
      <c r="CD236">
        <f>CD$2*EXP(- CD$1 * ($B236*_c1+$C236*_c2+$D236*_c3+'Input spectra'!$Y235))</f>
        <v>1.9825675544775522E-3</v>
      </c>
      <c r="CE236">
        <f>CE$2*EXP(- CE$1 * ($B236*_c1+$C236*_c2+$D236*_c3+'Input spectra'!$Y235))</f>
        <v>1.9184223580161169E-3</v>
      </c>
      <c r="CF236">
        <f>CF$2*EXP(- CF$1 * ($B236*_c1+$C236*_c2+$D236*_c3+'Input spectra'!$Y235))</f>
        <v>1.857232804509702E-3</v>
      </c>
      <c r="CG236">
        <f>CG$2*EXP(- CG$1 * ($B236*_c1+$C236*_c2+$D236*_c3+'Input spectra'!$Y235))</f>
        <v>1.7988154670647181E-3</v>
      </c>
      <c r="CH236">
        <f>CH$2*EXP(- CH$1 * ($B236*_c1+$C236*_c2+$D236*_c3+'Input spectra'!$Y235))</f>
        <v>1.7430015753944544E-3</v>
      </c>
      <c r="CI236">
        <f>CI$2*EXP(- CI$1 * ($B236*_c1+$C236*_c2+$D236*_c3+'Input spectra'!$Y235))</f>
        <v>1.6896355595498172E-3</v>
      </c>
      <c r="CJ236">
        <f>CJ$2*EXP(- CJ$1 * ($B236*_c1+$C236*_c2+$D236*_c3+'Input spectra'!$Y235))</f>
        <v>1.638573768490844E-3</v>
      </c>
      <c r="CK236">
        <f>CK$2*EXP(- CK$1 * ($B236*_c1+$C236*_c2+$D236*_c3+'Input spectra'!$Y235))</f>
        <v>1.5896833387608403E-3</v>
      </c>
      <c r="CL236">
        <f>CL$2*EXP(- CL$1 * ($B236*_c1+$C236*_c2+$D236*_c3+'Input spectra'!$Y235))</f>
        <v>1.5428411925591538E-3</v>
      </c>
      <c r="CM236">
        <f>CM$2*EXP(- CM$1 * ($B236*_c1+$C236*_c2+$D236*_c3+'Input spectra'!$Y235))</f>
        <v>1.4979331477992142E-3</v>
      </c>
      <c r="CN236">
        <f>CN$2*EXP(- CN$1 * ($B236*_c1+$C236*_c2+$D236*_c3+'Input spectra'!$Y235))</f>
        <v>1.454853125437787E-3</v>
      </c>
      <c r="CO236">
        <f>CO$2*EXP(- CO$1 * ($B236*_c1+$C236*_c2+$D236*_c3+'Input spectra'!$Y235))</f>
        <v>1.4135024415876446E-3</v>
      </c>
      <c r="CP236">
        <f>CP$2*EXP(- CP$1 * ($B236*_c1+$C236*_c2+$D236*_c3+'Input spectra'!$Y235))</f>
        <v>1.3737891737712197E-3</v>
      </c>
      <c r="CQ236">
        <f>CQ$2*EXP(- CQ$1 * ($B236*_c1+$C236*_c2+$D236*_c3+'Input spectra'!$Y235))</f>
        <v>1.335627592209873E-3</v>
      </c>
      <c r="CR236">
        <f>CR$2*EXP(- CR$1 * ($B236*_c1+$C236*_c2+$D236*_c3+'Input spectra'!$Y235))</f>
        <v>1.2989376483294728E-3</v>
      </c>
      <c r="CS236">
        <f>CS$2*EXP(- CS$1 * ($B236*_c1+$C236*_c2+$D236*_c3+'Input spectra'!$Y235))</f>
        <v>8.3667319253764828E-4</v>
      </c>
      <c r="CT236">
        <f>CT$2*EXP(- CT$1 * ($B236*_c1+$C236*_c2+$D236*_c3+'Input spectra'!$Y235))</f>
        <v>5.4367225731124906E-4</v>
      </c>
      <c r="CU236">
        <f>CU$2*EXP(- CU$1 * ($B236*_c1+$C236*_c2+$D236*_c3+'Input spectra'!$Y235))</f>
        <v>3.7668022663648503E-4</v>
      </c>
      <c r="CV236">
        <f>CV$2*EXP(- CV$1 * ($B236*_c1+$C236*_c2+$D236*_c3+'Input spectra'!$Y235))</f>
        <v>2.6215667167110479E-4</v>
      </c>
      <c r="CW236">
        <f>CW$2*EXP(- CW$1 * ($B236*_c1+$C236*_c2+$D236*_c3+'Input spectra'!$Y235))</f>
        <v>1.7908138020310591E-4</v>
      </c>
      <c r="CX236">
        <f>CX$2*EXP(- CX$1 * ($B236*_c1+$C236*_c2+$D236*_c3+'Input spectra'!$Y235))</f>
        <v>1.1777117400247987E-4</v>
      </c>
      <c r="CY236">
        <f>CY$2*EXP(- CY$1 * ($B236*_c1+$C236*_c2+$D236*_c3+'Input spectra'!$Y235))</f>
        <v>7.2763813352715726E-5</v>
      </c>
      <c r="CZ236">
        <f>CZ$2*EXP(- CZ$1 * ($B236*_c1+$C236*_c2+$D236*_c3+'Input spectra'!$Y235))</f>
        <v>4.0593623719340664E-5</v>
      </c>
      <c r="DA236">
        <f>DA$2*EXP(- DA$1 * ($B236*_c1+$C236*_c2+$D236*_c3+'Input spectra'!$Y235))</f>
        <v>1.8883915069487596E-5</v>
      </c>
      <c r="DB236">
        <f>DB$2*EXP(- DB$1 * ($B236*_c1+$C236*_c2+$D236*_c3+'Input spectra'!$Y235))</f>
        <v>5.9118791331709826E-6</v>
      </c>
      <c r="DC236">
        <f>DC$2*EXP(- DC$1 * ($B236*_c1+$C236*_c2+$D236*_c3+'Input spectra'!$Y235))</f>
        <v>3.7569569169991851E-7</v>
      </c>
      <c r="DD236">
        <f>DD$2*EXP(- DD$1 * ($B236*_c1+$C236*_c2+$D236*_c3+'Input spectra'!$Y235))</f>
        <v>0</v>
      </c>
      <c r="DE236">
        <f>DE$2*EXP(- DE$1 * ($B236*_c1+$C236*_c2+$D236*_c3+'Input spectra'!$Y235))</f>
        <v>0</v>
      </c>
      <c r="DF236">
        <f>DF$2*EXP(- DF$1 * ($B236*_c1+$C236*_c2+$D236*_c3+'Input spectra'!$Y235))</f>
        <v>0</v>
      </c>
      <c r="DG236">
        <f>DG$2*EXP(- DG$1 * ($B236*_c1+$C236*_c2+$D236*_c3+'Input spectra'!$Y235))</f>
        <v>0</v>
      </c>
      <c r="DH236">
        <f>DH$2*EXP(- DH$1 * ($B236*_c1+$C236*_c2+$D236*_c3+'Input spectra'!$Y235))</f>
        <v>0</v>
      </c>
      <c r="DI236">
        <f>DI$2*EXP(- DI$1 * ($B236*_c1+$C236*_c2+$D236*_c3+'Input spectra'!$Y235))</f>
        <v>0</v>
      </c>
      <c r="DJ236">
        <f>DJ$2*EXP(- DJ$1 * ($B236*_c1+$C236*_c2+$D236*_c3+'Input spectra'!$Y235))</f>
        <v>0</v>
      </c>
      <c r="DK236">
        <f>DK$2*EXP(- DK$1 * ($B236*_c1+$C236*_c2+$D236*_c3+'Input spectra'!$Y235))</f>
        <v>0</v>
      </c>
      <c r="DL236">
        <f>DL$2*EXP(- DL$1 * ($B236*_c1+$C236*_c2+$D236*_c3+'Input spectra'!$Y235))</f>
        <v>0</v>
      </c>
      <c r="DM236">
        <f>DM$2*EXP(- DM$1 * ($B236*_c1+$C236*_c2+$D236*_c3+'Input spectra'!$Y235))</f>
        <v>0</v>
      </c>
      <c r="DN236">
        <f>DN$2*EXP(- DN$1 * ($B236*_c1+$C236*_c2+$D236*_c3+'Input spectra'!$Y235))</f>
        <v>0</v>
      </c>
      <c r="DO236">
        <f>DO$2*EXP(- DO$1 * ($B236*_c1+$C236*_c2+$D236*_c3+'Input spectra'!$Y235))</f>
        <v>0</v>
      </c>
      <c r="DP236">
        <f>DP$2*EXP(- DP$1 * ($B236*_c1+$C236*_c2+$D236*_c3+'Input spectra'!$Y235))</f>
        <v>0</v>
      </c>
      <c r="DQ236">
        <f>DQ$2*EXP(- DQ$1 * ($B236*_c1+$C236*_c2+$D236*_c3+'Input spectra'!$Y235))</f>
        <v>0</v>
      </c>
      <c r="DR236">
        <f>DR$2*EXP(- DR$1 * ($B236*_c1+$C236*_c2+$D236*_c3+'Input spectra'!$Y235))</f>
        <v>0</v>
      </c>
      <c r="DS236">
        <f>DS$2*EXP(- DS$1 * ($B236*_c1+$C236*_c2+$D236*_c3+'Input spectra'!$Y235))</f>
        <v>0</v>
      </c>
      <c r="DT236">
        <f>DT$2*EXP(- DT$1 * ($B236*_c1+$C236*_c2+$D236*_c3+'Input spectra'!$Y235))</f>
        <v>0</v>
      </c>
      <c r="DU236">
        <f>DU$2*EXP(- DU$1 * ($B236*_c1+$C236*_c2+$D236*_c3+'Input spectra'!$Y235))</f>
        <v>0</v>
      </c>
      <c r="DV236">
        <f>DV$2*EXP(- DV$1 * ($B236*_c1+$C236*_c2+$D236*_c3+'Input spectra'!$Y235))</f>
        <v>0</v>
      </c>
      <c r="DW236">
        <f>DW$2*EXP(- DW$1 * ($B236*_c1+$C236*_c2+$D236*_c3+'Input spectra'!$Y235))</f>
        <v>0</v>
      </c>
      <c r="DX236">
        <f>DX$2*EXP(- DX$1 * ($B236*_c1+$C236*_c2+$D236*_c3+'Input spectra'!$Y235))</f>
        <v>0</v>
      </c>
      <c r="DY236">
        <f>DY$2*EXP(- DY$1 * ($B236*_c1+$C236*_c2+$D236*_c3+'Input spectra'!$Y235))</f>
        <v>0</v>
      </c>
      <c r="DZ236">
        <f>DZ$2*EXP(- DZ$1 * ($B236*_c1+$C236*_c2+$D236*_c3+'Input spectra'!$Y235))</f>
        <v>0</v>
      </c>
      <c r="EA236">
        <f>EA$2*EXP(- EA$1 * ($B236*_c1+$C236*_c2+$D236*_c3+'Input spectra'!$Y235))</f>
        <v>0</v>
      </c>
      <c r="EB236">
        <f>EB$2*EXP(- EB$1 * ($B236*_c1+$C236*_c2+$D236*_c3+'Input spectra'!$Y235))</f>
        <v>0</v>
      </c>
      <c r="EC236">
        <f>EC$2*EXP(- EC$1 * ($B236*_c1+$C236*_c2+$D236*_c3+'Input spectra'!$Y235))</f>
        <v>0</v>
      </c>
      <c r="ED236">
        <f>ED$2*EXP(- ED$1 * ($B236*_c1+$C236*_c2+$D236*_c3+'Input spectra'!$Y235))</f>
        <v>0</v>
      </c>
      <c r="EE236">
        <f>EE$2*EXP(- EE$1 * ($B236*_c1+$C236*_c2+$D236*_c3+'Input spectra'!$Y235))</f>
        <v>0</v>
      </c>
      <c r="EF236">
        <f>EF$2*EXP(- EF$1 * ($B236*_c1+$C236*_c2+$D236*_c3+'Input spectra'!$Y235))</f>
        <v>0</v>
      </c>
      <c r="EG236">
        <f>EG$2*EXP(- EG$1 * ($B236*_c1+$C236*_c2+$D236*_c3+'Input spectra'!$Y235))</f>
        <v>0</v>
      </c>
      <c r="EH236">
        <f>EH$2*EXP(- EH$1 * ($B236*_c1+$C236*_c2+$D236*_c3+'Input spectra'!$Y235))</f>
        <v>0</v>
      </c>
      <c r="EI236">
        <f>EI$2*EXP(- EI$1 * ($B236*_c1+$C236*_c2+$D236*_c3+'Input spectra'!$Y235))</f>
        <v>0</v>
      </c>
      <c r="EJ236">
        <f>EJ$2*EXP(- EJ$1 * ($B236*_c1+$C236*_c2+$D236*_c3+'Input spectra'!$Y235))</f>
        <v>0</v>
      </c>
      <c r="EK236">
        <f>EK$2*EXP(- EK$1 * ($B236*_c1+$C236*_c2+$D236*_c3+'Input spectra'!$Y235))</f>
        <v>0</v>
      </c>
      <c r="EL236">
        <f>EL$2*EXP(- EL$1 * ($B236*_c1+$C236*_c2+$D236*_c3+'Input spectra'!$Y235))</f>
        <v>0</v>
      </c>
      <c r="EM236">
        <f>EM$2*EXP(- EM$1 * ($B236*_c1+$C236*_c2+$D236*_c3+'Input spectra'!$Y235))</f>
        <v>0</v>
      </c>
      <c r="EN236">
        <f>EN$2*EXP(- EN$1 * ($B236*_c1+$C236*_c2+$D236*_c3+'Input spectra'!$Y235))</f>
        <v>0</v>
      </c>
      <c r="EO236">
        <f>EO$2*EXP(- EO$1 * ($B236*_c1+$C236*_c2+$D236*_c3+'Input spectra'!$Y235))</f>
        <v>0</v>
      </c>
      <c r="EP236">
        <f>EP$2*EXP(- EP$1 * ($B236*_c1+$C236*_c2+$D236*_c3+'Input spectra'!$Y235))</f>
        <v>0</v>
      </c>
      <c r="EQ236">
        <f>EQ$2*EXP(- EQ$1 * ($B236*_c1+$C236*_c2+$D236*_c3+'Input spectra'!$Y235))</f>
        <v>0</v>
      </c>
      <c r="ER236">
        <f>ER$2*EXP(- ER$1 * ($B236*_c1+$C236*_c2+$D236*_c3+'Input spectra'!$Y235))</f>
        <v>0</v>
      </c>
      <c r="ES236">
        <f>ES$2*EXP(- ES$1 * ($B236*_c1+$C236*_c2+$D236*_c3+'Input spectra'!$Y235))</f>
        <v>0</v>
      </c>
      <c r="ET236">
        <f>ET$2*EXP(- ET$1 * ($B236*_c1+$C236*_c2+$D236*_c3+'Input spectra'!$Y235))</f>
        <v>0</v>
      </c>
      <c r="EU236">
        <f>EU$2*EXP(- EU$1 * ($B236*_c1+$C236*_c2+$D236*_c3+'Input spectra'!$Y235))</f>
        <v>0</v>
      </c>
      <c r="EV236">
        <f>EV$2*EXP(- EV$1 * ($B236*_c1+$C236*_c2+$D236*_c3+'Input spectra'!$Y235))</f>
        <v>0</v>
      </c>
      <c r="EW236">
        <f>EW$2*EXP(- EW$1 * ($B236*_c1+$C236*_c2+$D236*_c3+'Input spectra'!$Y235))</f>
        <v>0</v>
      </c>
      <c r="EX236">
        <f>EX$2*EXP(- EX$1 * ($B236*_c1+$C236*_c2+$D236*_c3+'Input spectra'!$Y235))</f>
        <v>0</v>
      </c>
      <c r="EY236">
        <f>EY$2*EXP(- EY$1 * ($B236*_c1+$C236*_c2+$D236*_c3+'Input spectra'!$Y235))</f>
        <v>0</v>
      </c>
      <c r="FA236">
        <f t="shared" si="3"/>
        <v>0.89215616075963822</v>
      </c>
      <c r="FD236">
        <f>(1-EXP(-($B236*_c1+$C236*_c2+$D236*_c3+'Input spectra'!$Y235)*_t))/2</f>
        <v>9.8902366098627681E-3</v>
      </c>
      <c r="FE236">
        <f>LN(1-FD236)/(-($B236*_c1+$C236*_c2+$D236*_c3+'Input spectra'!$Y235))</f>
        <v>0.2487513504235763</v>
      </c>
    </row>
    <row r="237" spans="1:161" x14ac:dyDescent="0.25">
      <c r="A237">
        <v>1450</v>
      </c>
      <c r="B237">
        <f>'Input spectra'!B236</f>
        <v>0</v>
      </c>
      <c r="C237">
        <f>'Input spectra'!D236</f>
        <v>0</v>
      </c>
      <c r="D237">
        <f>'Input spectra'!F236</f>
        <v>0</v>
      </c>
      <c r="E237">
        <f>E$2*EXP(- E$1 * ($B237*_c1+$C237*_c2+$D237*_c3+'Input spectra'!$Y236))</f>
        <v>2.0653927966864227E-2</v>
      </c>
      <c r="F237">
        <f>F$2*EXP(- F$1 * ($B237*_c1+$C237*_c2+$D237*_c3+'Input spectra'!$Y236))</f>
        <v>2.0421858442194678E-2</v>
      </c>
      <c r="G237">
        <f>G$2*EXP(- G$1 * ($B237*_c1+$C237*_c2+$D237*_c3+'Input spectra'!$Y236))</f>
        <v>2.019130978622816E-2</v>
      </c>
      <c r="H237">
        <f>H$2*EXP(- H$1 * ($B237*_c1+$C237*_c2+$D237*_c3+'Input spectra'!$Y236))</f>
        <v>1.9962273565889165E-2</v>
      </c>
      <c r="I237">
        <f>I$2*EXP(- I$1 * ($B237*_c1+$C237*_c2+$D237*_c3+'Input spectra'!$Y236))</f>
        <v>1.9734741391150366E-2</v>
      </c>
      <c r="J237">
        <f>J$2*EXP(- J$1 * ($B237*_c1+$C237*_c2+$D237*_c3+'Input spectra'!$Y236))</f>
        <v>1.9508704914823528E-2</v>
      </c>
      <c r="K237">
        <f>K$2*EXP(- K$1 * ($B237*_c1+$C237*_c2+$D237*_c3+'Input spectra'!$Y236))</f>
        <v>1.9284155832351348E-2</v>
      </c>
      <c r="L237">
        <f>L$2*EXP(- L$1 * ($B237*_c1+$C237*_c2+$D237*_c3+'Input spectra'!$Y236))</f>
        <v>1.9061085881600267E-2</v>
      </c>
      <c r="M237">
        <f>M$2*EXP(- M$1 * ($B237*_c1+$C237*_c2+$D237*_c3+'Input spectra'!$Y236))</f>
        <v>1.8839486842654303E-2</v>
      </c>
      <c r="N237">
        <f>N$2*EXP(- N$1 * ($B237*_c1+$C237*_c2+$D237*_c3+'Input spectra'!$Y236))</f>
        <v>1.8619350537609821E-2</v>
      </c>
      <c r="O237">
        <f>O$2*EXP(- O$1 * ($B237*_c1+$C237*_c2+$D237*_c3+'Input spectra'!$Y236))</f>
        <v>1.840066883037127E-2</v>
      </c>
      <c r="P237">
        <f>P$2*EXP(- P$1 * ($B237*_c1+$C237*_c2+$D237*_c3+'Input spectra'!$Y236))</f>
        <v>1.8183433626447875E-2</v>
      </c>
      <c r="Q237">
        <f>Q$2*EXP(- Q$1 * ($B237*_c1+$C237*_c2+$D237*_c3+'Input spectra'!$Y236))</f>
        <v>1.7967636872751321E-2</v>
      </c>
      <c r="R237">
        <f>R$2*EXP(- R$1 * ($B237*_c1+$C237*_c2+$D237*_c3+'Input spectra'!$Y236))</f>
        <v>1.7753270557394348E-2</v>
      </c>
      <c r="S237">
        <f>S$2*EXP(- S$1 * ($B237*_c1+$C237*_c2+$D237*_c3+'Input spectra'!$Y236))</f>
        <v>1.7540326709490291E-2</v>
      </c>
      <c r="T237">
        <f>T$2*EXP(- T$1 * ($B237*_c1+$C237*_c2+$D237*_c3+'Input spectra'!$Y236))</f>
        <v>1.732879739895362E-2</v>
      </c>
      <c r="U237">
        <f>U$2*EXP(- U$1 * ($B237*_c1+$C237*_c2+$D237*_c3+'Input spectra'!$Y236))</f>
        <v>1.7118674736301343E-2</v>
      </c>
      <c r="V237">
        <f>V$2*EXP(- V$1 * ($B237*_c1+$C237*_c2+$D237*_c3+'Input spectra'!$Y236))</f>
        <v>1.6909950872455389E-2</v>
      </c>
      <c r="W237">
        <f>W$2*EXP(- W$1 * ($B237*_c1+$C237*_c2+$D237*_c3+'Input spectra'!$Y236))</f>
        <v>1.6702617998545933E-2</v>
      </c>
      <c r="X237">
        <f>X$2*EXP(- X$1 * ($B237*_c1+$C237*_c2+$D237*_c3+'Input spectra'!$Y236))</f>
        <v>1.6496668345715594E-2</v>
      </c>
      <c r="Y237">
        <f>Y$2*EXP(- Y$1 * ($B237*_c1+$C237*_c2+$D237*_c3+'Input spectra'!$Y236))</f>
        <v>1.6292094184924614E-2</v>
      </c>
      <c r="Z237">
        <f>Z$2*EXP(- Z$1 * ($B237*_c1+$C237*_c2+$D237*_c3+'Input spectra'!$Y236))</f>
        <v>1.6088887826756892E-2</v>
      </c>
      <c r="AA237">
        <f>AA$2*EXP(- AA$1 * ($B237*_c1+$C237*_c2+$D237*_c3+'Input spectra'!$Y236))</f>
        <v>1.5887041621227012E-2</v>
      </c>
      <c r="AB237">
        <f>AB$2*EXP(- AB$1 * ($B237*_c1+$C237*_c2+$D237*_c3+'Input spectra'!$Y236))</f>
        <v>1.5686547957588087E-2</v>
      </c>
      <c r="AC237">
        <f>AC$2*EXP(- AC$1 * ($B237*_c1+$C237*_c2+$D237*_c3+'Input spectra'!$Y236))</f>
        <v>1.5487399264140585E-2</v>
      </c>
      <c r="AD237">
        <f>AD$2*EXP(- AD$1 * ($B237*_c1+$C237*_c2+$D237*_c3+'Input spectra'!$Y236))</f>
        <v>1.5289588008042016E-2</v>
      </c>
      <c r="AE237">
        <f>AE$2*EXP(- AE$1 * ($B237*_c1+$C237*_c2+$D237*_c3+'Input spectra'!$Y236))</f>
        <v>1.5093106695117521E-2</v>
      </c>
      <c r="AF237">
        <f>AF$2*EXP(- AF$1 * ($B237*_c1+$C237*_c2+$D237*_c3+'Input spectra'!$Y236))</f>
        <v>1.4897947869671359E-2</v>
      </c>
      <c r="AG237">
        <f>AG$2*EXP(- AG$1 * ($B237*_c1+$C237*_c2+$D237*_c3+'Input spectra'!$Y236))</f>
        <v>1.4704104114299288E-2</v>
      </c>
      <c r="AH237">
        <f>AH$2*EXP(- AH$1 * ($B237*_c1+$C237*_c2+$D237*_c3+'Input spectra'!$Y236))</f>
        <v>1.4511568049701801E-2</v>
      </c>
      <c r="AI237">
        <f>AI$2*EXP(- AI$1 * ($B237*_c1+$C237*_c2+$D237*_c3+'Input spectra'!$Y236))</f>
        <v>1.4320332334498288E-2</v>
      </c>
      <c r="AJ237">
        <f>AJ$2*EXP(- AJ$1 * ($B237*_c1+$C237*_c2+$D237*_c3+'Input spectra'!$Y236))</f>
        <v>1.4130389665042037E-2</v>
      </c>
      <c r="AK237">
        <f>AK$2*EXP(- AK$1 * ($B237*_c1+$C237*_c2+$D237*_c3+'Input spectra'!$Y236))</f>
        <v>1.394173277523612E-2</v>
      </c>
      <c r="AL237">
        <f>AL$2*EXP(- AL$1 * ($B237*_c1+$C237*_c2+$D237*_c3+'Input spectra'!$Y236))</f>
        <v>1.3754354436350142E-2</v>
      </c>
      <c r="AM237">
        <f>AM$2*EXP(- AM$1 * ($B237*_c1+$C237*_c2+$D237*_c3+'Input spectra'!$Y236))</f>
        <v>1.3568247456837866E-2</v>
      </c>
      <c r="AN237">
        <f>AN$2*EXP(- AN$1 * ($B237*_c1+$C237*_c2+$D237*_c3+'Input spectra'!$Y236))</f>
        <v>1.3383404682155696E-2</v>
      </c>
      <c r="AO237">
        <f>AO$2*EXP(- AO$1 * ($B237*_c1+$C237*_c2+$D237*_c3+'Input spectra'!$Y236))</f>
        <v>1.3199818994581988E-2</v>
      </c>
      <c r="AP237">
        <f>AP$2*EXP(- AP$1 * ($B237*_c1+$C237*_c2+$D237*_c3+'Input spectra'!$Y236))</f>
        <v>1.3017483313037257E-2</v>
      </c>
      <c r="AQ237">
        <f>AQ$2*EXP(- AQ$1 * ($B237*_c1+$C237*_c2+$D237*_c3+'Input spectra'!$Y236))</f>
        <v>1.2836390592905209E-2</v>
      </c>
      <c r="AR237">
        <f>AR$2*EXP(- AR$1 * ($B237*_c1+$C237*_c2+$D237*_c3+'Input spectra'!$Y236))</f>
        <v>1.2656533825854603E-2</v>
      </c>
      <c r="AS237">
        <f>AS$2*EXP(- AS$1 * ($B237*_c1+$C237*_c2+$D237*_c3+'Input spectra'!$Y236))</f>
        <v>1.2477906039661982E-2</v>
      </c>
      <c r="AT237">
        <f>AT$2*EXP(- AT$1 * ($B237*_c1+$C237*_c2+$D237*_c3+'Input spectra'!$Y236))</f>
        <v>1.2300500298035241E-2</v>
      </c>
      <c r="AU237">
        <f>AU$2*EXP(- AU$1 * ($B237*_c1+$C237*_c2+$D237*_c3+'Input spectra'!$Y236))</f>
        <v>1.2124309700437973E-2</v>
      </c>
      <c r="AV237">
        <f>AV$2*EXP(- AV$1 * ($B237*_c1+$C237*_c2+$D237*_c3+'Input spectra'!$Y236))</f>
        <v>1.1949327381914742E-2</v>
      </c>
      <c r="AW237">
        <f>AW$2*EXP(- AW$1 * ($B237*_c1+$C237*_c2+$D237*_c3+'Input spectra'!$Y236))</f>
        <v>1.1775546512917071E-2</v>
      </c>
      <c r="AX237">
        <f>AX$2*EXP(- AX$1 * ($B237*_c1+$C237*_c2+$D237*_c3+'Input spectra'!$Y236))</f>
        <v>1.1602960299130348E-2</v>
      </c>
      <c r="AY237">
        <f>AY$2*EXP(- AY$1 * ($B237*_c1+$C237*_c2+$D237*_c3+'Input spectra'!$Y236))</f>
        <v>1.0319232463258176E-2</v>
      </c>
      <c r="AZ237">
        <f>AZ$2*EXP(- AZ$1 * ($B237*_c1+$C237*_c2+$D237*_c3+'Input spectra'!$Y236))</f>
        <v>8.8217789716285994E-3</v>
      </c>
      <c r="BA237">
        <f>BA$2*EXP(- BA$1 * ($B237*_c1+$C237*_c2+$D237*_c3+'Input spectra'!$Y236))</f>
        <v>7.9451116382520167E-3</v>
      </c>
      <c r="BB237">
        <f>BB$2*EXP(- BB$1 * ($B237*_c1+$C237*_c2+$D237*_c3+'Input spectra'!$Y236))</f>
        <v>7.2814122960678318E-3</v>
      </c>
      <c r="BC237">
        <f>BC$2*EXP(- BC$1 * ($B237*_c1+$C237*_c2+$D237*_c3+'Input spectra'!$Y236))</f>
        <v>6.7392609833509774E-3</v>
      </c>
      <c r="BD237">
        <f>BD$2*EXP(- BD$1 * ($B237*_c1+$C237*_c2+$D237*_c3+'Input spectra'!$Y236))</f>
        <v>6.2790567266559809E-3</v>
      </c>
      <c r="BE237">
        <f>BE$2*EXP(- BE$1 * ($B237*_c1+$C237*_c2+$D237*_c3+'Input spectra'!$Y236))</f>
        <v>5.8791141647547614E-3</v>
      </c>
      <c r="BF237">
        <f>BF$2*EXP(- BF$1 * ($B237*_c1+$C237*_c2+$D237*_c3+'Input spectra'!$Y236))</f>
        <v>5.5259225583803324E-3</v>
      </c>
      <c r="BG237">
        <f>BG$2*EXP(- BG$1 * ($B237*_c1+$C237*_c2+$D237*_c3+'Input spectra'!$Y236))</f>
        <v>5.2103389170597451E-3</v>
      </c>
      <c r="BH237">
        <f>BH$2*EXP(- BH$1 * ($B237*_c1+$C237*_c2+$D237*_c3+'Input spectra'!$Y236))</f>
        <v>4.9258094311295077E-3</v>
      </c>
      <c r="BI237">
        <f>BI$2*EXP(- BI$1 * ($B237*_c1+$C237*_c2+$D237*_c3+'Input spectra'!$Y236))</f>
        <v>4.6674331132652179E-3</v>
      </c>
      <c r="BJ237">
        <f>BJ$2*EXP(- BJ$1 * ($B237*_c1+$C237*_c2+$D237*_c3+'Input spectra'!$Y236))</f>
        <v>4.4314243697396657E-3</v>
      </c>
      <c r="BK237">
        <f>BK$2*EXP(- BK$1 * ($B237*_c1+$C237*_c2+$D237*_c3+'Input spectra'!$Y236))</f>
        <v>4.2147836033984898E-3</v>
      </c>
      <c r="BL237">
        <f>BL$2*EXP(- BL$1 * ($B237*_c1+$C237*_c2+$D237*_c3+'Input spectra'!$Y236))</f>
        <v>4.0150846011570689E-3</v>
      </c>
      <c r="BM237">
        <f>BM$2*EXP(- BM$1 * ($B237*_c1+$C237*_c2+$D237*_c3+'Input spectra'!$Y236))</f>
        <v>3.8303314345594637E-3</v>
      </c>
      <c r="BN237">
        <f>BN$2*EXP(- BN$1 * ($B237*_c1+$C237*_c2+$D237*_c3+'Input spectra'!$Y236))</f>
        <v>3.658858758092097E-3</v>
      </c>
      <c r="BO237">
        <f>BO$2*EXP(- BO$1 * ($B237*_c1+$C237*_c2+$D237*_c3+'Input spectra'!$Y236))</f>
        <v>3.4992602977623219E-3</v>
      </c>
      <c r="BP237">
        <f>BP$2*EXP(- BP$1 * ($B237*_c1+$C237*_c2+$D237*_c3+'Input spectra'!$Y236))</f>
        <v>3.3503362760185836E-3</v>
      </c>
      <c r="BQ237">
        <f>BQ$2*EXP(- BQ$1 * ($B237*_c1+$C237*_c2+$D237*_c3+'Input spectra'!$Y236))</f>
        <v>3.2110539275873799E-3</v>
      </c>
      <c r="BR237">
        <f>BR$2*EXP(- BR$1 * ($B237*_c1+$C237*_c2+$D237*_c3+'Input spectra'!$Y236))</f>
        <v>3.0805172932679989E-3</v>
      </c>
      <c r="BS237">
        <f>BS$2*EXP(- BS$1 * ($B237*_c1+$C237*_c2+$D237*_c3+'Input spectra'!$Y236))</f>
        <v>2.957943733994163E-3</v>
      </c>
      <c r="BT237">
        <f>BT$2*EXP(- BT$1 * ($B237*_c1+$C237*_c2+$D237*_c3+'Input spectra'!$Y236))</f>
        <v>2.8426454068597473E-3</v>
      </c>
      <c r="BU237">
        <f>BU$2*EXP(- BU$1 * ($B237*_c1+$C237*_c2+$D237*_c3+'Input spectra'!$Y236))</f>
        <v>2.7340144678005083E-3</v>
      </c>
      <c r="BV237">
        <f>BV$2*EXP(- BV$1 * ($B237*_c1+$C237*_c2+$D237*_c3+'Input spectra'!$Y236))</f>
        <v>2.6315111160846354E-3</v>
      </c>
      <c r="BW237">
        <f>BW$2*EXP(- BW$1 * ($B237*_c1+$C237*_c2+$D237*_c3+'Input spectra'!$Y236))</f>
        <v>2.5346538356924202E-3</v>
      </c>
      <c r="BX237">
        <f>BX$2*EXP(- BX$1 * ($B237*_c1+$C237*_c2+$D237*_c3+'Input spectra'!$Y236))</f>
        <v>2.4430113561144657E-3</v>
      </c>
      <c r="BY237">
        <f>BY$2*EXP(- BY$1 * ($B237*_c1+$C237*_c2+$D237*_c3+'Input spectra'!$Y236))</f>
        <v>2.3561959740160559E-3</v>
      </c>
      <c r="BZ237">
        <f>BZ$2*EXP(- BZ$1 * ($B237*_c1+$C237*_c2+$D237*_c3+'Input spectra'!$Y236))</f>
        <v>2.2738579630145329E-3</v>
      </c>
      <c r="CA237">
        <f>CA$2*EXP(- CA$1 * ($B237*_c1+$C237*_c2+$D237*_c3+'Input spectra'!$Y236))</f>
        <v>2.1956808616209913E-3</v>
      </c>
      <c r="CB237">
        <f>CB$2*EXP(- CB$1 * ($B237*_c1+$C237*_c2+$D237*_c3+'Input spectra'!$Y236))</f>
        <v>2.1213774759819043E-3</v>
      </c>
      <c r="CC237">
        <f>CC$2*EXP(- CC$1 * ($B237*_c1+$C237*_c2+$D237*_c3+'Input spectra'!$Y236))</f>
        <v>2.0506864690323962E-3</v>
      </c>
      <c r="CD237">
        <f>CD$2*EXP(- CD$1 * ($B237*_c1+$C237*_c2+$D237*_c3+'Input spectra'!$Y236))</f>
        <v>1.9833694342295308E-3</v>
      </c>
      <c r="CE237">
        <f>CE$2*EXP(- CE$1 * ($B237*_c1+$C237*_c2+$D237*_c3+'Input spectra'!$Y236))</f>
        <v>1.9192083724081279E-3</v>
      </c>
      <c r="CF237">
        <f>CF$2*EXP(- CF$1 * ($B237*_c1+$C237*_c2+$D237*_c3+'Input spectra'!$Y236))</f>
        <v>1.8580035060838157E-3</v>
      </c>
      <c r="CG237">
        <f>CG$2*EXP(- CG$1 * ($B237*_c1+$C237*_c2+$D237*_c3+'Input spectra'!$Y236))</f>
        <v>1.7995713778629623E-3</v>
      </c>
      <c r="CH237">
        <f>CH$2*EXP(- CH$1 * ($B237*_c1+$C237*_c2+$D237*_c3+'Input spectra'!$Y236))</f>
        <v>1.7437431893405453E-3</v>
      </c>
      <c r="CI237">
        <f>CI$2*EXP(- CI$1 * ($B237*_c1+$C237*_c2+$D237*_c3+'Input spectra'!$Y236))</f>
        <v>1.6903633445885982E-3</v>
      </c>
      <c r="CJ237">
        <f>CJ$2*EXP(- CJ$1 * ($B237*_c1+$C237*_c2+$D237*_c3+'Input spectra'!$Y236))</f>
        <v>1.6392881685157671E-3</v>
      </c>
      <c r="CK237">
        <f>CK$2*EXP(- CK$1 * ($B237*_c1+$C237*_c2+$D237*_c3+'Input spectra'!$Y236))</f>
        <v>1.5903847753553232E-3</v>
      </c>
      <c r="CL237">
        <f>CL$2*EXP(- CL$1 * ($B237*_c1+$C237*_c2+$D237*_c3+'Input spectra'!$Y236))</f>
        <v>1.5435300665739362E-3</v>
      </c>
      <c r="CM237">
        <f>CM$2*EXP(- CM$1 * ($B237*_c1+$C237*_c2+$D237*_c3+'Input spectra'!$Y236))</f>
        <v>1.4986098407847163E-3</v>
      </c>
      <c r="CN237">
        <f>CN$2*EXP(- CN$1 * ($B237*_c1+$C237*_c2+$D237*_c3+'Input spectra'!$Y236))</f>
        <v>1.455518000947877E-3</v>
      </c>
      <c r="CO237">
        <f>CO$2*EXP(- CO$1 * ($B237*_c1+$C237*_c2+$D237*_c3+'Input spectra'!$Y236))</f>
        <v>1.4141558463690188E-3</v>
      </c>
      <c r="CP237">
        <f>CP$2*EXP(- CP$1 * ($B237*_c1+$C237*_c2+$D237*_c3+'Input spectra'!$Y236))</f>
        <v>1.3744314388507465E-3</v>
      </c>
      <c r="CQ237">
        <f>CQ$2*EXP(- CQ$1 * ($B237*_c1+$C237*_c2+$D237*_c3+'Input spectra'!$Y236))</f>
        <v>1.3362590338906702E-3</v>
      </c>
      <c r="CR237">
        <f>CR$2*EXP(- CR$1 * ($B237*_c1+$C237*_c2+$D237*_c3+'Input spectra'!$Y236))</f>
        <v>1.2995585691051434E-3</v>
      </c>
      <c r="CS237">
        <f>CS$2*EXP(- CS$1 * ($B237*_c1+$C237*_c2+$D237*_c3+'Input spectra'!$Y236))</f>
        <v>8.3707753682946107E-4</v>
      </c>
      <c r="CT237">
        <f>CT$2*EXP(- CT$1 * ($B237*_c1+$C237*_c2+$D237*_c3+'Input spectra'!$Y236))</f>
        <v>5.4393785781613527E-4</v>
      </c>
      <c r="CU237">
        <f>CU$2*EXP(- CU$1 * ($B237*_c1+$C237*_c2+$D237*_c3+'Input spectra'!$Y236))</f>
        <v>3.7686622562933526E-4</v>
      </c>
      <c r="CV237">
        <f>CV$2*EXP(- CV$1 * ($B237*_c1+$C237*_c2+$D237*_c3+'Input spectra'!$Y236))</f>
        <v>2.6228749812697E-4</v>
      </c>
      <c r="CW237">
        <f>CW$2*EXP(- CW$1 * ($B237*_c1+$C237*_c2+$D237*_c3+'Input spectra'!$Y236))</f>
        <v>1.7917168979149565E-4</v>
      </c>
      <c r="CX237">
        <f>CX$2*EXP(- CX$1 * ($B237*_c1+$C237*_c2+$D237*_c3+'Input spectra'!$Y236))</f>
        <v>1.1783118406456049E-4</v>
      </c>
      <c r="CY237">
        <f>CY$2*EXP(- CY$1 * ($B237*_c1+$C237*_c2+$D237*_c3+'Input spectra'!$Y236))</f>
        <v>7.2801272337662075E-5</v>
      </c>
      <c r="CZ237">
        <f>CZ$2*EXP(- CZ$1 * ($B237*_c1+$C237*_c2+$D237*_c3+'Input spectra'!$Y236))</f>
        <v>4.0614734711028989E-5</v>
      </c>
      <c r="DA237">
        <f>DA$2*EXP(- DA$1 * ($B237*_c1+$C237*_c2+$D237*_c3+'Input spectra'!$Y236))</f>
        <v>1.88938350038249E-5</v>
      </c>
      <c r="DB237">
        <f>DB$2*EXP(- DB$1 * ($B237*_c1+$C237*_c2+$D237*_c3+'Input spectra'!$Y236))</f>
        <v>5.9150157742049133E-6</v>
      </c>
      <c r="DC237">
        <f>DC$2*EXP(- DC$1 * ($B237*_c1+$C237*_c2+$D237*_c3+'Input spectra'!$Y236))</f>
        <v>3.7589699710063464E-7</v>
      </c>
      <c r="DD237">
        <f>DD$2*EXP(- DD$1 * ($B237*_c1+$C237*_c2+$D237*_c3+'Input spectra'!$Y236))</f>
        <v>0</v>
      </c>
      <c r="DE237">
        <f>DE$2*EXP(- DE$1 * ($B237*_c1+$C237*_c2+$D237*_c3+'Input spectra'!$Y236))</f>
        <v>0</v>
      </c>
      <c r="DF237">
        <f>DF$2*EXP(- DF$1 * ($B237*_c1+$C237*_c2+$D237*_c3+'Input spectra'!$Y236))</f>
        <v>0</v>
      </c>
      <c r="DG237">
        <f>DG$2*EXP(- DG$1 * ($B237*_c1+$C237*_c2+$D237*_c3+'Input spectra'!$Y236))</f>
        <v>0</v>
      </c>
      <c r="DH237">
        <f>DH$2*EXP(- DH$1 * ($B237*_c1+$C237*_c2+$D237*_c3+'Input spectra'!$Y236))</f>
        <v>0</v>
      </c>
      <c r="DI237">
        <f>DI$2*EXP(- DI$1 * ($B237*_c1+$C237*_c2+$D237*_c3+'Input spectra'!$Y236))</f>
        <v>0</v>
      </c>
      <c r="DJ237">
        <f>DJ$2*EXP(- DJ$1 * ($B237*_c1+$C237*_c2+$D237*_c3+'Input spectra'!$Y236))</f>
        <v>0</v>
      </c>
      <c r="DK237">
        <f>DK$2*EXP(- DK$1 * ($B237*_c1+$C237*_c2+$D237*_c3+'Input spectra'!$Y236))</f>
        <v>0</v>
      </c>
      <c r="DL237">
        <f>DL$2*EXP(- DL$1 * ($B237*_c1+$C237*_c2+$D237*_c3+'Input spectra'!$Y236))</f>
        <v>0</v>
      </c>
      <c r="DM237">
        <f>DM$2*EXP(- DM$1 * ($B237*_c1+$C237*_c2+$D237*_c3+'Input spectra'!$Y236))</f>
        <v>0</v>
      </c>
      <c r="DN237">
        <f>DN$2*EXP(- DN$1 * ($B237*_c1+$C237*_c2+$D237*_c3+'Input spectra'!$Y236))</f>
        <v>0</v>
      </c>
      <c r="DO237">
        <f>DO$2*EXP(- DO$1 * ($B237*_c1+$C237*_c2+$D237*_c3+'Input spectra'!$Y236))</f>
        <v>0</v>
      </c>
      <c r="DP237">
        <f>DP$2*EXP(- DP$1 * ($B237*_c1+$C237*_c2+$D237*_c3+'Input spectra'!$Y236))</f>
        <v>0</v>
      </c>
      <c r="DQ237">
        <f>DQ$2*EXP(- DQ$1 * ($B237*_c1+$C237*_c2+$D237*_c3+'Input spectra'!$Y236))</f>
        <v>0</v>
      </c>
      <c r="DR237">
        <f>DR$2*EXP(- DR$1 * ($B237*_c1+$C237*_c2+$D237*_c3+'Input spectra'!$Y236))</f>
        <v>0</v>
      </c>
      <c r="DS237">
        <f>DS$2*EXP(- DS$1 * ($B237*_c1+$C237*_c2+$D237*_c3+'Input spectra'!$Y236))</f>
        <v>0</v>
      </c>
      <c r="DT237">
        <f>DT$2*EXP(- DT$1 * ($B237*_c1+$C237*_c2+$D237*_c3+'Input spectra'!$Y236))</f>
        <v>0</v>
      </c>
      <c r="DU237">
        <f>DU$2*EXP(- DU$1 * ($B237*_c1+$C237*_c2+$D237*_c3+'Input spectra'!$Y236))</f>
        <v>0</v>
      </c>
      <c r="DV237">
        <f>DV$2*EXP(- DV$1 * ($B237*_c1+$C237*_c2+$D237*_c3+'Input spectra'!$Y236))</f>
        <v>0</v>
      </c>
      <c r="DW237">
        <f>DW$2*EXP(- DW$1 * ($B237*_c1+$C237*_c2+$D237*_c3+'Input spectra'!$Y236))</f>
        <v>0</v>
      </c>
      <c r="DX237">
        <f>DX$2*EXP(- DX$1 * ($B237*_c1+$C237*_c2+$D237*_c3+'Input spectra'!$Y236))</f>
        <v>0</v>
      </c>
      <c r="DY237">
        <f>DY$2*EXP(- DY$1 * ($B237*_c1+$C237*_c2+$D237*_c3+'Input spectra'!$Y236))</f>
        <v>0</v>
      </c>
      <c r="DZ237">
        <f>DZ$2*EXP(- DZ$1 * ($B237*_c1+$C237*_c2+$D237*_c3+'Input spectra'!$Y236))</f>
        <v>0</v>
      </c>
      <c r="EA237">
        <f>EA$2*EXP(- EA$1 * ($B237*_c1+$C237*_c2+$D237*_c3+'Input spectra'!$Y236))</f>
        <v>0</v>
      </c>
      <c r="EB237">
        <f>EB$2*EXP(- EB$1 * ($B237*_c1+$C237*_c2+$D237*_c3+'Input spectra'!$Y236))</f>
        <v>0</v>
      </c>
      <c r="EC237">
        <f>EC$2*EXP(- EC$1 * ($B237*_c1+$C237*_c2+$D237*_c3+'Input spectra'!$Y236))</f>
        <v>0</v>
      </c>
      <c r="ED237">
        <f>ED$2*EXP(- ED$1 * ($B237*_c1+$C237*_c2+$D237*_c3+'Input spectra'!$Y236))</f>
        <v>0</v>
      </c>
      <c r="EE237">
        <f>EE$2*EXP(- EE$1 * ($B237*_c1+$C237*_c2+$D237*_c3+'Input spectra'!$Y236))</f>
        <v>0</v>
      </c>
      <c r="EF237">
        <f>EF$2*EXP(- EF$1 * ($B237*_c1+$C237*_c2+$D237*_c3+'Input spectra'!$Y236))</f>
        <v>0</v>
      </c>
      <c r="EG237">
        <f>EG$2*EXP(- EG$1 * ($B237*_c1+$C237*_c2+$D237*_c3+'Input spectra'!$Y236))</f>
        <v>0</v>
      </c>
      <c r="EH237">
        <f>EH$2*EXP(- EH$1 * ($B237*_c1+$C237*_c2+$D237*_c3+'Input spectra'!$Y236))</f>
        <v>0</v>
      </c>
      <c r="EI237">
        <f>EI$2*EXP(- EI$1 * ($B237*_c1+$C237*_c2+$D237*_c3+'Input spectra'!$Y236))</f>
        <v>0</v>
      </c>
      <c r="EJ237">
        <f>EJ$2*EXP(- EJ$1 * ($B237*_c1+$C237*_c2+$D237*_c3+'Input spectra'!$Y236))</f>
        <v>0</v>
      </c>
      <c r="EK237">
        <f>EK$2*EXP(- EK$1 * ($B237*_c1+$C237*_c2+$D237*_c3+'Input spectra'!$Y236))</f>
        <v>0</v>
      </c>
      <c r="EL237">
        <f>EL$2*EXP(- EL$1 * ($B237*_c1+$C237*_c2+$D237*_c3+'Input spectra'!$Y236))</f>
        <v>0</v>
      </c>
      <c r="EM237">
        <f>EM$2*EXP(- EM$1 * ($B237*_c1+$C237*_c2+$D237*_c3+'Input spectra'!$Y236))</f>
        <v>0</v>
      </c>
      <c r="EN237">
        <f>EN$2*EXP(- EN$1 * ($B237*_c1+$C237*_c2+$D237*_c3+'Input spectra'!$Y236))</f>
        <v>0</v>
      </c>
      <c r="EO237">
        <f>EO$2*EXP(- EO$1 * ($B237*_c1+$C237*_c2+$D237*_c3+'Input spectra'!$Y236))</f>
        <v>0</v>
      </c>
      <c r="EP237">
        <f>EP$2*EXP(- EP$1 * ($B237*_c1+$C237*_c2+$D237*_c3+'Input spectra'!$Y236))</f>
        <v>0</v>
      </c>
      <c r="EQ237">
        <f>EQ$2*EXP(- EQ$1 * ($B237*_c1+$C237*_c2+$D237*_c3+'Input spectra'!$Y236))</f>
        <v>0</v>
      </c>
      <c r="ER237">
        <f>ER$2*EXP(- ER$1 * ($B237*_c1+$C237*_c2+$D237*_c3+'Input spectra'!$Y236))</f>
        <v>0</v>
      </c>
      <c r="ES237">
        <f>ES$2*EXP(- ES$1 * ($B237*_c1+$C237*_c2+$D237*_c3+'Input spectra'!$Y236))</f>
        <v>0</v>
      </c>
      <c r="ET237">
        <f>ET$2*EXP(- ET$1 * ($B237*_c1+$C237*_c2+$D237*_c3+'Input spectra'!$Y236))</f>
        <v>0</v>
      </c>
      <c r="EU237">
        <f>EU$2*EXP(- EU$1 * ($B237*_c1+$C237*_c2+$D237*_c3+'Input spectra'!$Y236))</f>
        <v>0</v>
      </c>
      <c r="EV237">
        <f>EV$2*EXP(- EV$1 * ($B237*_c1+$C237*_c2+$D237*_c3+'Input spectra'!$Y236))</f>
        <v>0</v>
      </c>
      <c r="EW237">
        <f>EW$2*EXP(- EW$1 * ($B237*_c1+$C237*_c2+$D237*_c3+'Input spectra'!$Y236))</f>
        <v>0</v>
      </c>
      <c r="EX237">
        <f>EX$2*EXP(- EX$1 * ($B237*_c1+$C237*_c2+$D237*_c3+'Input spectra'!$Y236))</f>
        <v>0</v>
      </c>
      <c r="EY237">
        <f>EY$2*EXP(- EY$1 * ($B237*_c1+$C237*_c2+$D237*_c3+'Input spectra'!$Y236))</f>
        <v>0</v>
      </c>
      <c r="FA237">
        <f t="shared" si="3"/>
        <v>0.89228593320744531</v>
      </c>
      <c r="FD237">
        <f>(1-EXP(-($B237*_c1+$C237*_c2+$D237*_c3+'Input spectra'!$Y236)*_t))/2</f>
        <v>9.8773668105583967E-3</v>
      </c>
      <c r="FE237">
        <f>LN(1-FD237)/(-($B237*_c1+$C237*_c2+$D237*_c3+'Input spectra'!$Y236))</f>
        <v>0.24875299150865263</v>
      </c>
    </row>
    <row r="238" spans="1:161" x14ac:dyDescent="0.25">
      <c r="A238">
        <v>1455</v>
      </c>
      <c r="B238">
        <f>'Input spectra'!B237</f>
        <v>0</v>
      </c>
      <c r="C238">
        <f>'Input spectra'!D237</f>
        <v>0</v>
      </c>
      <c r="D238">
        <f>'Input spectra'!F237</f>
        <v>0</v>
      </c>
      <c r="E238">
        <f>E$2*EXP(- E$1 * ($B238*_c1+$C238*_c2+$D238*_c3+'Input spectra'!$Y237))</f>
        <v>2.0653927966864227E-2</v>
      </c>
      <c r="F238">
        <f>F$2*EXP(- F$1 * ($B238*_c1+$C238*_c2+$D238*_c3+'Input spectra'!$Y237))</f>
        <v>2.0421965692642898E-2</v>
      </c>
      <c r="G238">
        <f>G$2*EXP(- G$1 * ($B238*_c1+$C238*_c2+$D238*_c3+'Input spectra'!$Y237))</f>
        <v>2.0191521866114746E-2</v>
      </c>
      <c r="H238">
        <f>H$2*EXP(- H$1 * ($B238*_c1+$C238*_c2+$D238*_c3+'Input spectra'!$Y237))</f>
        <v>1.9962588078014099E-2</v>
      </c>
      <c r="I238">
        <f>I$2*EXP(- I$1 * ($B238*_c1+$C238*_c2+$D238*_c3+'Input spectra'!$Y237))</f>
        <v>1.9735155961947481E-2</v>
      </c>
      <c r="J238">
        <f>J$2*EXP(- J$1 * ($B238*_c1+$C238*_c2+$D238*_c3+'Input spectra'!$Y237))</f>
        <v>1.9509217194185618E-2</v>
      </c>
      <c r="K238">
        <f>K$2*EXP(- K$1 * ($B238*_c1+$C238*_c2+$D238*_c3+'Input spectra'!$Y237))</f>
        <v>1.9284763493456404E-2</v>
      </c>
      <c r="L238">
        <f>L$2*EXP(- L$1 * ($B238*_c1+$C238*_c2+$D238*_c3+'Input spectra'!$Y237))</f>
        <v>1.9061786620738836E-2</v>
      </c>
      <c r="M238">
        <f>M$2*EXP(- M$1 * ($B238*_c1+$C238*_c2+$D238*_c3+'Input spectra'!$Y237))</f>
        <v>1.884027837905794E-2</v>
      </c>
      <c r="N238">
        <f>N$2*EXP(- N$1 * ($B238*_c1+$C238*_c2+$D238*_c3+'Input spectra'!$Y237))</f>
        <v>1.8620230613280615E-2</v>
      </c>
      <c r="O238">
        <f>O$2*EXP(- O$1 * ($B238*_c1+$C238*_c2+$D238*_c3+'Input spectra'!$Y237))</f>
        <v>1.8401635209912507E-2</v>
      </c>
      <c r="P238">
        <f>P$2*EXP(- P$1 * ($B238*_c1+$C238*_c2+$D238*_c3+'Input spectra'!$Y237))</f>
        <v>1.8184484096895746E-2</v>
      </c>
      <c r="Q238">
        <f>Q$2*EXP(- Q$1 * ($B238*_c1+$C238*_c2+$D238*_c3+'Input spectra'!$Y237))</f>
        <v>1.7968769243407727E-2</v>
      </c>
      <c r="R238">
        <f>R$2*EXP(- R$1 * ($B238*_c1+$C238*_c2+$D238*_c3+'Input spectra'!$Y237))</f>
        <v>1.7754482659660762E-2</v>
      </c>
      <c r="S238">
        <f>S$2*EXP(- S$1 * ($B238*_c1+$C238*_c2+$D238*_c3+'Input spectra'!$Y237))</f>
        <v>1.7541616396702705E-2</v>
      </c>
      <c r="T238">
        <f>T$2*EXP(- T$1 * ($B238*_c1+$C238*_c2+$D238*_c3+'Input spectra'!$Y237))</f>
        <v>1.7330162546218525E-2</v>
      </c>
      <c r="U238">
        <f>U$2*EXP(- U$1 * ($B238*_c1+$C238*_c2+$D238*_c3+'Input spectra'!$Y237))</f>
        <v>1.7120113240332798E-2</v>
      </c>
      <c r="V238">
        <f>V$2*EXP(- V$1 * ($B238*_c1+$C238*_c2+$D238*_c3+'Input spectra'!$Y237))</f>
        <v>1.691146065141309E-2</v>
      </c>
      <c r="W238">
        <f>W$2*EXP(- W$1 * ($B238*_c1+$C238*_c2+$D238*_c3+'Input spectra'!$Y237))</f>
        <v>1.6704196991874361E-2</v>
      </c>
      <c r="X238">
        <f>X$2*EXP(- X$1 * ($B238*_c1+$C238*_c2+$D238*_c3+'Input spectra'!$Y237))</f>
        <v>1.6498314513984182E-2</v>
      </c>
      <c r="Y238">
        <f>Y$2*EXP(- Y$1 * ($B238*_c1+$C238*_c2+$D238*_c3+'Input spectra'!$Y237))</f>
        <v>1.6293805509668927E-2</v>
      </c>
      <c r="Z238">
        <f>Z$2*EXP(- Z$1 * ($B238*_c1+$C238*_c2+$D238*_c3+'Input spectra'!$Y237))</f>
        <v>1.6090662310320872E-2</v>
      </c>
      <c r="AA238">
        <f>AA$2*EXP(- AA$1 * ($B238*_c1+$C238*_c2+$D238*_c3+'Input spectra'!$Y237))</f>
        <v>1.5888877286606189E-2</v>
      </c>
      <c r="AB238">
        <f>AB$2*EXP(- AB$1 * ($B238*_c1+$C238*_c2+$D238*_c3+'Input spectra'!$Y237))</f>
        <v>1.568844284827384E-2</v>
      </c>
      <c r="AC238">
        <f>AC$2*EXP(- AC$1 * ($B238*_c1+$C238*_c2+$D238*_c3+'Input spectra'!$Y237))</f>
        <v>1.5489351443965377E-2</v>
      </c>
      <c r="AD238">
        <f>AD$2*EXP(- AD$1 * ($B238*_c1+$C238*_c2+$D238*_c3+'Input spectra'!$Y237))</f>
        <v>1.5291595561025653E-2</v>
      </c>
      <c r="AE238">
        <f>AE$2*EXP(- AE$1 * ($B238*_c1+$C238*_c2+$D238*_c3+'Input spectra'!$Y237))</f>
        <v>1.5095167725314378E-2</v>
      </c>
      <c r="AF238">
        <f>AF$2*EXP(- AF$1 * ($B238*_c1+$C238*_c2+$D238*_c3+'Input spectra'!$Y237))</f>
        <v>1.4900060501018622E-2</v>
      </c>
      <c r="AG238">
        <f>AG$2*EXP(- AG$1 * ($B238*_c1+$C238*_c2+$D238*_c3+'Input spectra'!$Y237))</f>
        <v>1.4706266490466148E-2</v>
      </c>
      <c r="AH238">
        <f>AH$2*EXP(- AH$1 * ($B238*_c1+$C238*_c2+$D238*_c3+'Input spectra'!$Y237))</f>
        <v>1.4513778333939645E-2</v>
      </c>
      <c r="AI238">
        <f>AI$2*EXP(- AI$1 * ($B238*_c1+$C238*_c2+$D238*_c3+'Input spectra'!$Y237))</f>
        <v>1.4322588709491848E-2</v>
      </c>
      <c r="AJ238">
        <f>AJ$2*EXP(- AJ$1 * ($B238*_c1+$C238*_c2+$D238*_c3+'Input spectra'!$Y237))</f>
        <v>1.4132690332761499E-2</v>
      </c>
      <c r="AK238">
        <f>AK$2*EXP(- AK$1 * ($B238*_c1+$C238*_c2+$D238*_c3+'Input spectra'!$Y237))</f>
        <v>1.3944075956790208E-2</v>
      </c>
      <c r="AL238">
        <f>AL$2*EXP(- AL$1 * ($B238*_c1+$C238*_c2+$D238*_c3+'Input spectra'!$Y237))</f>
        <v>1.375673837184014E-2</v>
      </c>
      <c r="AM238">
        <f>AM$2*EXP(- AM$1 * ($B238*_c1+$C238*_c2+$D238*_c3+'Input spectra'!$Y237))</f>
        <v>1.3570670405212587E-2</v>
      </c>
      <c r="AN238">
        <f>AN$2*EXP(- AN$1 * ($B238*_c1+$C238*_c2+$D238*_c3+'Input spectra'!$Y237))</f>
        <v>1.33858649210674E-2</v>
      </c>
      <c r="AO238">
        <f>AO$2*EXP(- AO$1 * ($B238*_c1+$C238*_c2+$D238*_c3+'Input spectra'!$Y237))</f>
        <v>1.3202314820243231E-2</v>
      </c>
      <c r="AP238">
        <f>AP$2*EXP(- AP$1 * ($B238*_c1+$C238*_c2+$D238*_c3+'Input spectra'!$Y237))</f>
        <v>1.3020013040078668E-2</v>
      </c>
      <c r="AQ238">
        <f>AQ$2*EXP(- AQ$1 * ($B238*_c1+$C238*_c2+$D238*_c3+'Input spectra'!$Y237))</f>
        <v>1.2838952554234199E-2</v>
      </c>
      <c r="AR238">
        <f>AR$2*EXP(- AR$1 * ($B238*_c1+$C238*_c2+$D238*_c3+'Input spectra'!$Y237))</f>
        <v>1.265912637251498E-2</v>
      </c>
      <c r="AS238">
        <f>AS$2*EXP(- AS$1 * ($B238*_c1+$C238*_c2+$D238*_c3+'Input spectra'!$Y237))</f>
        <v>1.2480527540694506E-2</v>
      </c>
      <c r="AT238">
        <f>AT$2*EXP(- AT$1 * ($B238*_c1+$C238*_c2+$D238*_c3+'Input spectra'!$Y237))</f>
        <v>1.2303149140339049E-2</v>
      </c>
      <c r="AU238">
        <f>AU$2*EXP(- AU$1 * ($B238*_c1+$C238*_c2+$D238*_c3+'Input spectra'!$Y237))</f>
        <v>1.2126984288632939E-2</v>
      </c>
      <c r="AV238">
        <f>AV$2*EXP(- AV$1 * ($B238*_c1+$C238*_c2+$D238*_c3+'Input spectra'!$Y237))</f>
        <v>1.1952026138204721E-2</v>
      </c>
      <c r="AW238">
        <f>AW$2*EXP(- AW$1 * ($B238*_c1+$C238*_c2+$D238*_c3+'Input spectra'!$Y237))</f>
        <v>1.1778267876954044E-2</v>
      </c>
      <c r="AX238">
        <f>AX$2*EXP(- AX$1 * ($B238*_c1+$C238*_c2+$D238*_c3+'Input spectra'!$Y237))</f>
        <v>1.1605702727879438E-2</v>
      </c>
      <c r="AY238">
        <f>AY$2*EXP(- AY$1 * ($B238*_c1+$C238*_c2+$D238*_c3+'Input spectra'!$Y237))</f>
        <v>1.0321725682104614E-2</v>
      </c>
      <c r="AZ238">
        <f>AZ$2*EXP(- AZ$1 * ($B238*_c1+$C238*_c2+$D238*_c3+'Input spectra'!$Y237))</f>
        <v>8.8239567332711218E-3</v>
      </c>
      <c r="BA238">
        <f>BA$2*EXP(- BA$1 * ($B238*_c1+$C238*_c2+$D238*_c3+'Input spectra'!$Y237))</f>
        <v>7.9471147201011696E-3</v>
      </c>
      <c r="BB238">
        <f>BB$2*EXP(- BB$1 * ($B238*_c1+$C238*_c2+$D238*_c3+'Input spectra'!$Y237))</f>
        <v>7.2832862991361854E-3</v>
      </c>
      <c r="BC238">
        <f>BC$2*EXP(- BC$1 * ($B238*_c1+$C238*_c2+$D238*_c3+'Input spectra'!$Y237))</f>
        <v>6.7410308559868485E-3</v>
      </c>
      <c r="BD238">
        <f>BD$2*EXP(- BD$1 * ($B238*_c1+$C238*_c2+$D238*_c3+'Input spectra'!$Y237))</f>
        <v>6.2807387245913289E-3</v>
      </c>
      <c r="BE238">
        <f>BE$2*EXP(- BE$1 * ($B238*_c1+$C238*_c2+$D238*_c3+'Input spectra'!$Y237))</f>
        <v>5.8807199122507745E-3</v>
      </c>
      <c r="BF238">
        <f>BF$2*EXP(- BF$1 * ($B238*_c1+$C238*_c2+$D238*_c3+'Input spectra'!$Y237))</f>
        <v>5.5274608682288574E-3</v>
      </c>
      <c r="BG238">
        <f>BG$2*EXP(- BG$1 * ($B238*_c1+$C238*_c2+$D238*_c3+'Input spectra'!$Y237))</f>
        <v>5.2118167455356785E-3</v>
      </c>
      <c r="BH238">
        <f>BH$2*EXP(- BH$1 * ($B238*_c1+$C238*_c2+$D238*_c3+'Input spectra'!$Y237))</f>
        <v>4.9272324338582394E-3</v>
      </c>
      <c r="BI238">
        <f>BI$2*EXP(- BI$1 * ($B238*_c1+$C238*_c2+$D238*_c3+'Input spectra'!$Y237))</f>
        <v>4.6688059936749971E-3</v>
      </c>
      <c r="BJ238">
        <f>BJ$2*EXP(- BJ$1 * ($B238*_c1+$C238*_c2+$D238*_c3+'Input spectra'!$Y237))</f>
        <v>4.4327511100232227E-3</v>
      </c>
      <c r="BK238">
        <f>BK$2*EXP(- BK$1 * ($B238*_c1+$C238*_c2+$D238*_c3+'Input spectra'!$Y237))</f>
        <v>4.2160676244210882E-3</v>
      </c>
      <c r="BL238">
        <f>BL$2*EXP(- BL$1 * ($B238*_c1+$C238*_c2+$D238*_c3+'Input spectra'!$Y237))</f>
        <v>4.0163288771204028E-3</v>
      </c>
      <c r="BM238">
        <f>BM$2*EXP(- BM$1 * ($B238*_c1+$C238*_c2+$D238*_c3+'Input spectra'!$Y237))</f>
        <v>3.8315385776274183E-3</v>
      </c>
      <c r="BN238">
        <f>BN$2*EXP(- BN$1 * ($B238*_c1+$C238*_c2+$D238*_c3+'Input spectra'!$Y237))</f>
        <v>3.6600310823730084E-3</v>
      </c>
      <c r="BO238">
        <f>BO$2*EXP(- BO$1 * ($B238*_c1+$C238*_c2+$D238*_c3+'Input spectra'!$Y237))</f>
        <v>3.5003998686857093E-3</v>
      </c>
      <c r="BP238">
        <f>BP$2*EXP(- BP$1 * ($B238*_c1+$C238*_c2+$D238*_c3+'Input spectra'!$Y237))</f>
        <v>3.3514449491187015E-3</v>
      </c>
      <c r="BQ238">
        <f>BQ$2*EXP(- BQ$1 * ($B238*_c1+$C238*_c2+$D238*_c3+'Input spectra'!$Y237))</f>
        <v>3.2121333794372176E-3</v>
      </c>
      <c r="BR238">
        <f>BR$2*EXP(- BR$1 * ($B238*_c1+$C238*_c2+$D238*_c3+'Input spectra'!$Y237))</f>
        <v>3.0815690464869316E-3</v>
      </c>
      <c r="BS238">
        <f>BS$2*EXP(- BS$1 * ($B238*_c1+$C238*_c2+$D238*_c3+'Input spectra'!$Y237))</f>
        <v>2.9589691777069126E-3</v>
      </c>
      <c r="BT238">
        <f>BT$2*EXP(- BT$1 * ($B238*_c1+$C238*_c2+$D238*_c3+'Input spectra'!$Y237))</f>
        <v>2.8436458136126739E-3</v>
      </c>
      <c r="BU238">
        <f>BU$2*EXP(- BU$1 * ($B238*_c1+$C238*_c2+$D238*_c3+'Input spectra'!$Y237))</f>
        <v>2.7349910076824523E-3</v>
      </c>
      <c r="BV238">
        <f>BV$2*EXP(- BV$1 * ($B238*_c1+$C238*_c2+$D238*_c3+'Input spectra'!$Y237))</f>
        <v>2.632464868615892E-3</v>
      </c>
      <c r="BW238">
        <f>BW$2*EXP(- BW$1 * ($B238*_c1+$C238*_c2+$D238*_c3+'Input spectra'!$Y237))</f>
        <v>2.53558579991279E-3</v>
      </c>
      <c r="BX238">
        <f>BX$2*EXP(- BX$1 * ($B238*_c1+$C238*_c2+$D238*_c3+'Input spectra'!$Y237))</f>
        <v>2.443922459204041E-3</v>
      </c>
      <c r="BY238">
        <f>BY$2*EXP(- BY$1 * ($B238*_c1+$C238*_c2+$D238*_c3+'Input spectra'!$Y237))</f>
        <v>2.3570870787100236E-3</v>
      </c>
      <c r="BZ238">
        <f>BZ$2*EXP(- BZ$1 * ($B238*_c1+$C238*_c2+$D238*_c3+'Input spectra'!$Y237))</f>
        <v>2.2747298740187459E-3</v>
      </c>
      <c r="CA238">
        <f>CA$2*EXP(- CA$1 * ($B238*_c1+$C238*_c2+$D238*_c3+'Input spectra'!$Y237))</f>
        <v>2.1965343311934416E-3</v>
      </c>
      <c r="CB238">
        <f>CB$2*EXP(- CB$1 * ($B238*_c1+$C238*_c2+$D238*_c3+'Input spectra'!$Y237))</f>
        <v>2.1222132088131833E-3</v>
      </c>
      <c r="CC238">
        <f>CC$2*EXP(- CC$1 * ($B238*_c1+$C238*_c2+$D238*_c3+'Input spectra'!$Y237))</f>
        <v>2.0515051265332582E-3</v>
      </c>
      <c r="CD238">
        <f>CD$2*EXP(- CD$1 * ($B238*_c1+$C238*_c2+$D238*_c3+'Input spectra'!$Y237))</f>
        <v>1.9841716383140326E-3</v>
      </c>
      <c r="CE238">
        <f>CE$2*EXP(- CE$1 * ($B238*_c1+$C238*_c2+$D238*_c3+'Input spectra'!$Y237))</f>
        <v>1.9199947088452934E-3</v>
      </c>
      <c r="CF238">
        <f>CF$2*EXP(- CF$1 * ($B238*_c1+$C238*_c2+$D238*_c3+'Input spectra'!$Y237))</f>
        <v>1.8587745274783176E-3</v>
      </c>
      <c r="CG238">
        <f>CG$2*EXP(- CG$1 * ($B238*_c1+$C238*_c2+$D238*_c3+'Input spectra'!$Y237))</f>
        <v>1.8003276063153217E-3</v>
      </c>
      <c r="CH238">
        <f>CH$2*EXP(- CH$1 * ($B238*_c1+$C238*_c2+$D238*_c3+'Input spectra'!$Y237))</f>
        <v>1.7444851188292336E-3</v>
      </c>
      <c r="CI238">
        <f>CI$2*EXP(- CI$1 * ($B238*_c1+$C238*_c2+$D238*_c3+'Input spectra'!$Y237))</f>
        <v>1.6910914431098102E-3</v>
      </c>
      <c r="CJ238">
        <f>CJ$2*EXP(- CJ$1 * ($B238*_c1+$C238*_c2+$D238*_c3+'Input spectra'!$Y237))</f>
        <v>1.6400028800111928E-3</v>
      </c>
      <c r="CK238">
        <f>CK$2*EXP(- CK$1 * ($B238*_c1+$C238*_c2+$D238*_c3+'Input spectra'!$Y237))</f>
        <v>1.591086521453771E-3</v>
      </c>
      <c r="CL238">
        <f>CL$2*EXP(- CL$1 * ($B238*_c1+$C238*_c2+$D238*_c3+'Input spectra'!$Y237))</f>
        <v>1.5442192481689224E-3</v>
      </c>
      <c r="CM238">
        <f>CM$2*EXP(- CM$1 * ($B238*_c1+$C238*_c2+$D238*_c3+'Input spectra'!$Y237))</f>
        <v>1.4992868394670363E-3</v>
      </c>
      <c r="CN238">
        <f>CN$2*EXP(- CN$1 * ($B238*_c1+$C238*_c2+$D238*_c3+'Input spectra'!$Y237))</f>
        <v>1.4561831803095629E-3</v>
      </c>
      <c r="CO238">
        <f>CO$2*EXP(- CO$1 * ($B238*_c1+$C238*_c2+$D238*_c3+'Input spectra'!$Y237))</f>
        <v>1.414809553192891E-3</v>
      </c>
      <c r="CP238">
        <f>CP$2*EXP(- CP$1 * ($B238*_c1+$C238*_c2+$D238*_c3+'Input spectra'!$Y237))</f>
        <v>1.3750740041979131E-3</v>
      </c>
      <c r="CQ238">
        <f>CQ$2*EXP(- CQ$1 * ($B238*_c1+$C238*_c2+$D238*_c3+'Input spectra'!$Y237))</f>
        <v>1.3368907740967445E-3</v>
      </c>
      <c r="CR238">
        <f>CR$2*EXP(- CR$1 * ($B238*_c1+$C238*_c2+$D238*_c3+'Input spectra'!$Y237))</f>
        <v>1.3001797866946066E-3</v>
      </c>
      <c r="CS238">
        <f>CS$2*EXP(- CS$1 * ($B238*_c1+$C238*_c2+$D238*_c3+'Input spectra'!$Y237))</f>
        <v>8.3748207653127108E-4</v>
      </c>
      <c r="CT238">
        <f>CT$2*EXP(- CT$1 * ($B238*_c1+$C238*_c2+$D238*_c3+'Input spectra'!$Y237))</f>
        <v>5.4420358807498123E-4</v>
      </c>
      <c r="CU238">
        <f>CU$2*EXP(- CU$1 * ($B238*_c1+$C238*_c2+$D238*_c3+'Input spectra'!$Y237))</f>
        <v>3.770523164656722E-4</v>
      </c>
      <c r="CV238">
        <f>CV$2*EXP(- CV$1 * ($B238*_c1+$C238*_c2+$D238*_c3+'Input spectra'!$Y237))</f>
        <v>2.6241838987036521E-4</v>
      </c>
      <c r="CW238">
        <f>CW$2*EXP(- CW$1 * ($B238*_c1+$C238*_c2+$D238*_c3+'Input spectra'!$Y237))</f>
        <v>1.7926204492243008E-4</v>
      </c>
      <c r="CX238">
        <f>CX$2*EXP(- CX$1 * ($B238*_c1+$C238*_c2+$D238*_c3+'Input spectra'!$Y237))</f>
        <v>1.1789122470464615E-4</v>
      </c>
      <c r="CY238">
        <f>CY$2*EXP(- CY$1 * ($B238*_c1+$C238*_c2+$D238*_c3+'Input spectra'!$Y237))</f>
        <v>7.2838750606583368E-5</v>
      </c>
      <c r="CZ238">
        <f>CZ$2*EXP(- CZ$1 * ($B238*_c1+$C238*_c2+$D238*_c3+'Input spectra'!$Y237))</f>
        <v>4.0635856681632954E-5</v>
      </c>
      <c r="DA238">
        <f>DA$2*EXP(- DA$1 * ($B238*_c1+$C238*_c2+$D238*_c3+'Input spectra'!$Y237))</f>
        <v>1.8903760149215991E-5</v>
      </c>
      <c r="DB238">
        <f>DB$2*EXP(- DB$1 * ($B238*_c1+$C238*_c2+$D238*_c3+'Input spectra'!$Y237))</f>
        <v>5.9181540794333856E-6</v>
      </c>
      <c r="DC238">
        <f>DC$2*EXP(- DC$1 * ($B238*_c1+$C238*_c2+$D238*_c3+'Input spectra'!$Y237))</f>
        <v>3.7609841036488304E-7</v>
      </c>
      <c r="DD238">
        <f>DD$2*EXP(- DD$1 * ($B238*_c1+$C238*_c2+$D238*_c3+'Input spectra'!$Y237))</f>
        <v>0</v>
      </c>
      <c r="DE238">
        <f>DE$2*EXP(- DE$1 * ($B238*_c1+$C238*_c2+$D238*_c3+'Input spectra'!$Y237))</f>
        <v>0</v>
      </c>
      <c r="DF238">
        <f>DF$2*EXP(- DF$1 * ($B238*_c1+$C238*_c2+$D238*_c3+'Input spectra'!$Y237))</f>
        <v>0</v>
      </c>
      <c r="DG238">
        <f>DG$2*EXP(- DG$1 * ($B238*_c1+$C238*_c2+$D238*_c3+'Input spectra'!$Y237))</f>
        <v>0</v>
      </c>
      <c r="DH238">
        <f>DH$2*EXP(- DH$1 * ($B238*_c1+$C238*_c2+$D238*_c3+'Input spectra'!$Y237))</f>
        <v>0</v>
      </c>
      <c r="DI238">
        <f>DI$2*EXP(- DI$1 * ($B238*_c1+$C238*_c2+$D238*_c3+'Input spectra'!$Y237))</f>
        <v>0</v>
      </c>
      <c r="DJ238">
        <f>DJ$2*EXP(- DJ$1 * ($B238*_c1+$C238*_c2+$D238*_c3+'Input spectra'!$Y237))</f>
        <v>0</v>
      </c>
      <c r="DK238">
        <f>DK$2*EXP(- DK$1 * ($B238*_c1+$C238*_c2+$D238*_c3+'Input spectra'!$Y237))</f>
        <v>0</v>
      </c>
      <c r="DL238">
        <f>DL$2*EXP(- DL$1 * ($B238*_c1+$C238*_c2+$D238*_c3+'Input spectra'!$Y237))</f>
        <v>0</v>
      </c>
      <c r="DM238">
        <f>DM$2*EXP(- DM$1 * ($B238*_c1+$C238*_c2+$D238*_c3+'Input spectra'!$Y237))</f>
        <v>0</v>
      </c>
      <c r="DN238">
        <f>DN$2*EXP(- DN$1 * ($B238*_c1+$C238*_c2+$D238*_c3+'Input spectra'!$Y237))</f>
        <v>0</v>
      </c>
      <c r="DO238">
        <f>DO$2*EXP(- DO$1 * ($B238*_c1+$C238*_c2+$D238*_c3+'Input spectra'!$Y237))</f>
        <v>0</v>
      </c>
      <c r="DP238">
        <f>DP$2*EXP(- DP$1 * ($B238*_c1+$C238*_c2+$D238*_c3+'Input spectra'!$Y237))</f>
        <v>0</v>
      </c>
      <c r="DQ238">
        <f>DQ$2*EXP(- DQ$1 * ($B238*_c1+$C238*_c2+$D238*_c3+'Input spectra'!$Y237))</f>
        <v>0</v>
      </c>
      <c r="DR238">
        <f>DR$2*EXP(- DR$1 * ($B238*_c1+$C238*_c2+$D238*_c3+'Input spectra'!$Y237))</f>
        <v>0</v>
      </c>
      <c r="DS238">
        <f>DS$2*EXP(- DS$1 * ($B238*_c1+$C238*_c2+$D238*_c3+'Input spectra'!$Y237))</f>
        <v>0</v>
      </c>
      <c r="DT238">
        <f>DT$2*EXP(- DT$1 * ($B238*_c1+$C238*_c2+$D238*_c3+'Input spectra'!$Y237))</f>
        <v>0</v>
      </c>
      <c r="DU238">
        <f>DU$2*EXP(- DU$1 * ($B238*_c1+$C238*_c2+$D238*_c3+'Input spectra'!$Y237))</f>
        <v>0</v>
      </c>
      <c r="DV238">
        <f>DV$2*EXP(- DV$1 * ($B238*_c1+$C238*_c2+$D238*_c3+'Input spectra'!$Y237))</f>
        <v>0</v>
      </c>
      <c r="DW238">
        <f>DW$2*EXP(- DW$1 * ($B238*_c1+$C238*_c2+$D238*_c3+'Input spectra'!$Y237))</f>
        <v>0</v>
      </c>
      <c r="DX238">
        <f>DX$2*EXP(- DX$1 * ($B238*_c1+$C238*_c2+$D238*_c3+'Input spectra'!$Y237))</f>
        <v>0</v>
      </c>
      <c r="DY238">
        <f>DY$2*EXP(- DY$1 * ($B238*_c1+$C238*_c2+$D238*_c3+'Input spectra'!$Y237))</f>
        <v>0</v>
      </c>
      <c r="DZ238">
        <f>DZ$2*EXP(- DZ$1 * ($B238*_c1+$C238*_c2+$D238*_c3+'Input spectra'!$Y237))</f>
        <v>0</v>
      </c>
      <c r="EA238">
        <f>EA$2*EXP(- EA$1 * ($B238*_c1+$C238*_c2+$D238*_c3+'Input spectra'!$Y237))</f>
        <v>0</v>
      </c>
      <c r="EB238">
        <f>EB$2*EXP(- EB$1 * ($B238*_c1+$C238*_c2+$D238*_c3+'Input spectra'!$Y237))</f>
        <v>0</v>
      </c>
      <c r="EC238">
        <f>EC$2*EXP(- EC$1 * ($B238*_c1+$C238*_c2+$D238*_c3+'Input spectra'!$Y237))</f>
        <v>0</v>
      </c>
      <c r="ED238">
        <f>ED$2*EXP(- ED$1 * ($B238*_c1+$C238*_c2+$D238*_c3+'Input spectra'!$Y237))</f>
        <v>0</v>
      </c>
      <c r="EE238">
        <f>EE$2*EXP(- EE$1 * ($B238*_c1+$C238*_c2+$D238*_c3+'Input spectra'!$Y237))</f>
        <v>0</v>
      </c>
      <c r="EF238">
        <f>EF$2*EXP(- EF$1 * ($B238*_c1+$C238*_c2+$D238*_c3+'Input spectra'!$Y237))</f>
        <v>0</v>
      </c>
      <c r="EG238">
        <f>EG$2*EXP(- EG$1 * ($B238*_c1+$C238*_c2+$D238*_c3+'Input spectra'!$Y237))</f>
        <v>0</v>
      </c>
      <c r="EH238">
        <f>EH$2*EXP(- EH$1 * ($B238*_c1+$C238*_c2+$D238*_c3+'Input spectra'!$Y237))</f>
        <v>0</v>
      </c>
      <c r="EI238">
        <f>EI$2*EXP(- EI$1 * ($B238*_c1+$C238*_c2+$D238*_c3+'Input spectra'!$Y237))</f>
        <v>0</v>
      </c>
      <c r="EJ238">
        <f>EJ$2*EXP(- EJ$1 * ($B238*_c1+$C238*_c2+$D238*_c3+'Input spectra'!$Y237))</f>
        <v>0</v>
      </c>
      <c r="EK238">
        <f>EK$2*EXP(- EK$1 * ($B238*_c1+$C238*_c2+$D238*_c3+'Input spectra'!$Y237))</f>
        <v>0</v>
      </c>
      <c r="EL238">
        <f>EL$2*EXP(- EL$1 * ($B238*_c1+$C238*_c2+$D238*_c3+'Input spectra'!$Y237))</f>
        <v>0</v>
      </c>
      <c r="EM238">
        <f>EM$2*EXP(- EM$1 * ($B238*_c1+$C238*_c2+$D238*_c3+'Input spectra'!$Y237))</f>
        <v>0</v>
      </c>
      <c r="EN238">
        <f>EN$2*EXP(- EN$1 * ($B238*_c1+$C238*_c2+$D238*_c3+'Input spectra'!$Y237))</f>
        <v>0</v>
      </c>
      <c r="EO238">
        <f>EO$2*EXP(- EO$1 * ($B238*_c1+$C238*_c2+$D238*_c3+'Input spectra'!$Y237))</f>
        <v>0</v>
      </c>
      <c r="EP238">
        <f>EP$2*EXP(- EP$1 * ($B238*_c1+$C238*_c2+$D238*_c3+'Input spectra'!$Y237))</f>
        <v>0</v>
      </c>
      <c r="EQ238">
        <f>EQ$2*EXP(- EQ$1 * ($B238*_c1+$C238*_c2+$D238*_c3+'Input spectra'!$Y237))</f>
        <v>0</v>
      </c>
      <c r="ER238">
        <f>ER$2*EXP(- ER$1 * ($B238*_c1+$C238*_c2+$D238*_c3+'Input spectra'!$Y237))</f>
        <v>0</v>
      </c>
      <c r="ES238">
        <f>ES$2*EXP(- ES$1 * ($B238*_c1+$C238*_c2+$D238*_c3+'Input spectra'!$Y237))</f>
        <v>0</v>
      </c>
      <c r="ET238">
        <f>ET$2*EXP(- ET$1 * ($B238*_c1+$C238*_c2+$D238*_c3+'Input spectra'!$Y237))</f>
        <v>0</v>
      </c>
      <c r="EU238">
        <f>EU$2*EXP(- EU$1 * ($B238*_c1+$C238*_c2+$D238*_c3+'Input spectra'!$Y237))</f>
        <v>0</v>
      </c>
      <c r="EV238">
        <f>EV$2*EXP(- EV$1 * ($B238*_c1+$C238*_c2+$D238*_c3+'Input spectra'!$Y237))</f>
        <v>0</v>
      </c>
      <c r="EW238">
        <f>EW$2*EXP(- EW$1 * ($B238*_c1+$C238*_c2+$D238*_c3+'Input spectra'!$Y237))</f>
        <v>0</v>
      </c>
      <c r="EX238">
        <f>EX$2*EXP(- EX$1 * ($B238*_c1+$C238*_c2+$D238*_c3+'Input spectra'!$Y237))</f>
        <v>0</v>
      </c>
      <c r="EY238">
        <f>EY$2*EXP(- EY$1 * ($B238*_c1+$C238*_c2+$D238*_c3+'Input spectra'!$Y237))</f>
        <v>0</v>
      </c>
      <c r="FA238">
        <f t="shared" si="3"/>
        <v>0.89241573494526272</v>
      </c>
      <c r="FD238">
        <f>(1-EXP(-($B238*_c1+$C238*_c2+$D238*_c3+'Input spectra'!$Y237)*_t))/2</f>
        <v>9.8644966733057449E-3</v>
      </c>
      <c r="FE238">
        <f>LN(1-FD238)/(-($B238*_c1+$C238*_c2+$D238*_c3+'Input spectra'!$Y237))</f>
        <v>0.24875463259394162</v>
      </c>
    </row>
    <row r="239" spans="1:161" x14ac:dyDescent="0.25">
      <c r="A239">
        <v>1460</v>
      </c>
      <c r="B239">
        <f>'Input spectra'!B238</f>
        <v>0</v>
      </c>
      <c r="C239">
        <f>'Input spectra'!D238</f>
        <v>0</v>
      </c>
      <c r="D239">
        <f>'Input spectra'!F238</f>
        <v>0</v>
      </c>
      <c r="E239">
        <f>E$2*EXP(- E$1 * ($B239*_c1+$C239*_c2+$D239*_c3+'Input spectra'!$Y238))</f>
        <v>2.0653927966864227E-2</v>
      </c>
      <c r="F239">
        <f>F$2*EXP(- F$1 * ($B239*_c1+$C239*_c2+$D239*_c3+'Input spectra'!$Y238))</f>
        <v>2.0422072943654373E-2</v>
      </c>
      <c r="G239">
        <f>G$2*EXP(- G$1 * ($B239*_c1+$C239*_c2+$D239*_c3+'Input spectra'!$Y238))</f>
        <v>2.0191733948228919E-2</v>
      </c>
      <c r="H239">
        <f>H$2*EXP(- H$1 * ($B239*_c1+$C239*_c2+$D239*_c3+'Input spectra'!$Y238))</f>
        <v>1.9962902595094277E-2</v>
      </c>
      <c r="I239">
        <f>I$2*EXP(- I$1 * ($B239*_c1+$C239*_c2+$D239*_c3+'Input spectra'!$Y238))</f>
        <v>1.9735570541453546E-2</v>
      </c>
      <c r="J239">
        <f>J$2*EXP(- J$1 * ($B239*_c1+$C239*_c2+$D239*_c3+'Input spectra'!$Y238))</f>
        <v>1.9509729486999656E-2</v>
      </c>
      <c r="K239">
        <f>K$2*EXP(- K$1 * ($B239*_c1+$C239*_c2+$D239*_c3+'Input spectra'!$Y238))</f>
        <v>1.9285371173709411E-2</v>
      </c>
      <c r="L239">
        <f>L$2*EXP(- L$1 * ($B239*_c1+$C239*_c2+$D239*_c3+'Input spectra'!$Y238))</f>
        <v>1.9062487385638552E-2</v>
      </c>
      <c r="M239">
        <f>M$2*EXP(- M$1 * ($B239*_c1+$C239*_c2+$D239*_c3+'Input spectra'!$Y238))</f>
        <v>1.884106994871778E-2</v>
      </c>
      <c r="N239">
        <f>N$2*EXP(- N$1 * ($B239*_c1+$C239*_c2+$D239*_c3+'Input spectra'!$Y238))</f>
        <v>1.86211107305497E-2</v>
      </c>
      <c r="O239">
        <f>O$2*EXP(- O$1 * ($B239*_c1+$C239*_c2+$D239*_c3+'Input spectra'!$Y238))</f>
        <v>1.8402601640206757E-2</v>
      </c>
      <c r="P239">
        <f>P$2*EXP(- P$1 * ($B239*_c1+$C239*_c2+$D239*_c3+'Input spectra'!$Y238))</f>
        <v>1.8185534628030076E-2</v>
      </c>
      <c r="Q239">
        <f>Q$2*EXP(- Q$1 * ($B239*_c1+$C239*_c2+$D239*_c3+'Input spectra'!$Y238))</f>
        <v>1.7969901685429293E-2</v>
      </c>
      <c r="R239">
        <f>R$2*EXP(- R$1 * ($B239*_c1+$C239*_c2+$D239*_c3+'Input spectra'!$Y238))</f>
        <v>1.7755694844683301E-2</v>
      </c>
      <c r="S239">
        <f>S$2*EXP(- S$1 * ($B239*_c1+$C239*_c2+$D239*_c3+'Input spectra'!$Y238))</f>
        <v>1.7542906178741921E-2</v>
      </c>
      <c r="T239">
        <f>T$2*EXP(- T$1 * ($B239*_c1+$C239*_c2+$D239*_c3+'Input spectra'!$Y238))</f>
        <v>1.7331527801028524E-2</v>
      </c>
      <c r="U239">
        <f>U$2*EXP(- U$1 * ($B239*_c1+$C239*_c2+$D239*_c3+'Input spectra'!$Y238))</f>
        <v>1.7121551865243577E-2</v>
      </c>
      <c r="V239">
        <f>V$2*EXP(- V$1 * ($B239*_c1+$C239*_c2+$D239*_c3+'Input spectra'!$Y238))</f>
        <v>1.6912970565169088E-2</v>
      </c>
      <c r="W239">
        <f>W$2*EXP(- W$1 * ($B239*_c1+$C239*_c2+$D239*_c3+'Input spectra'!$Y238))</f>
        <v>1.6705776134473996E-2</v>
      </c>
      <c r="X239">
        <f>X$2*EXP(- X$1 * ($B239*_c1+$C239*_c2+$D239*_c3+'Input spectra'!$Y238))</f>
        <v>1.6499960846520476E-2</v>
      </c>
      <c r="Y239">
        <f>Y$2*EXP(- Y$1 * ($B239*_c1+$C239*_c2+$D239*_c3+'Input spectra'!$Y238))</f>
        <v>1.6295517014171122E-2</v>
      </c>
      <c r="Z239">
        <f>Z$2*EXP(- Z$1 * ($B239*_c1+$C239*_c2+$D239*_c3+'Input spectra'!$Y238))</f>
        <v>1.6092436989597069E-2</v>
      </c>
      <c r="AA239">
        <f>AA$2*EXP(- AA$1 * ($B239*_c1+$C239*_c2+$D239*_c3+'Input spectra'!$Y238))</f>
        <v>1.5890713164086995E-2</v>
      </c>
      <c r="AB239">
        <f>AB$2*EXP(- AB$1 * ($B239*_c1+$C239*_c2+$D239*_c3+'Input spectra'!$Y238))</f>
        <v>1.5690337967857036E-2</v>
      </c>
      <c r="AC239">
        <f>AC$2*EXP(- AC$1 * ($B239*_c1+$C239*_c2+$D239*_c3+'Input spectra'!$Y238))</f>
        <v>1.5491303869861573E-2</v>
      </c>
      <c r="AD239">
        <f>AD$2*EXP(- AD$1 * ($B239*_c1+$C239*_c2+$D239*_c3+'Input spectra'!$Y238))</f>
        <v>1.5293603377604943E-2</v>
      </c>
      <c r="AE239">
        <f>AE$2*EXP(- AE$1 * ($B239*_c1+$C239*_c2+$D239*_c3+'Input spectra'!$Y238))</f>
        <v>1.5097229036953987E-2</v>
      </c>
      <c r="AF239">
        <f>AF$2*EXP(- AF$1 * ($B239*_c1+$C239*_c2+$D239*_c3+'Input spectra'!$Y238))</f>
        <v>1.4902173431951521E-2</v>
      </c>
      <c r="AG239">
        <f>AG$2*EXP(- AG$1 * ($B239*_c1+$C239*_c2+$D239*_c3+'Input spectra'!$Y238))</f>
        <v>1.4708429184630667E-2</v>
      </c>
      <c r="AH239">
        <f>AH$2*EXP(- AH$1 * ($B239*_c1+$C239*_c2+$D239*_c3+'Input spectra'!$Y238))</f>
        <v>1.4515988954830042E-2</v>
      </c>
      <c r="AI239">
        <f>AI$2*EXP(- AI$1 * ($B239*_c1+$C239*_c2+$D239*_c3+'Input spectra'!$Y238))</f>
        <v>1.4324845440009842E-2</v>
      </c>
      <c r="AJ239">
        <f>AJ$2*EXP(- AJ$1 * ($B239*_c1+$C239*_c2+$D239*_c3+'Input spectra'!$Y238))</f>
        <v>1.4134991375068788E-2</v>
      </c>
      <c r="AK239">
        <f>AK$2*EXP(- AK$1 * ($B239*_c1+$C239*_c2+$D239*_c3+'Input spectra'!$Y238))</f>
        <v>1.3946419532161901E-2</v>
      </c>
      <c r="AL239">
        <f>AL$2*EXP(- AL$1 * ($B239*_c1+$C239*_c2+$D239*_c3+'Input spectra'!$Y238))</f>
        <v>1.3759122720519172E-2</v>
      </c>
      <c r="AM239">
        <f>AM$2*EXP(- AM$1 * ($B239*_c1+$C239*_c2+$D239*_c3+'Input spectra'!$Y238))</f>
        <v>1.3573093786265063E-2</v>
      </c>
      <c r="AN239">
        <f>AN$2*EXP(- AN$1 * ($B239*_c1+$C239*_c2+$D239*_c3+'Input spectra'!$Y238))</f>
        <v>1.3388325612238874E-2</v>
      </c>
      <c r="AO239">
        <f>AO$2*EXP(- AO$1 * ($B239*_c1+$C239*_c2+$D239*_c3+'Input spectra'!$Y238))</f>
        <v>1.3204811117815926E-2</v>
      </c>
      <c r="AP239">
        <f>AP$2*EXP(- AP$1 * ($B239*_c1+$C239*_c2+$D239*_c3+'Input spectra'!$Y238))</f>
        <v>1.3022543258729613E-2</v>
      </c>
      <c r="AQ239">
        <f>AQ$2*EXP(- AQ$1 * ($B239*_c1+$C239*_c2+$D239*_c3+'Input spectra'!$Y238))</f>
        <v>1.2841515026894299E-2</v>
      </c>
      <c r="AR239">
        <f>AR$2*EXP(- AR$1 * ($B239*_c1+$C239*_c2+$D239*_c3+'Input spectra'!$Y238))</f>
        <v>1.266171945022899E-2</v>
      </c>
      <c r="AS239">
        <f>AS$2*EXP(- AS$1 * ($B239*_c1+$C239*_c2+$D239*_c3+'Input spectra'!$Y238))</f>
        <v>1.2483149592481911E-2</v>
      </c>
      <c r="AT239">
        <f>AT$2*EXP(- AT$1 * ($B239*_c1+$C239*_c2+$D239*_c3+'Input spectra'!$Y238))</f>
        <v>1.2305798553055879E-2</v>
      </c>
      <c r="AU239">
        <f>AU$2*EXP(- AU$1 * ($B239*_c1+$C239*_c2+$D239*_c3+'Input spectra'!$Y238))</f>
        <v>1.2129659466834444E-2</v>
      </c>
      <c r="AV239">
        <f>AV$2*EXP(- AV$1 * ($B239*_c1+$C239*_c2+$D239*_c3+'Input spectra'!$Y238))</f>
        <v>1.1954725504008968E-2</v>
      </c>
      <c r="AW239">
        <f>AW$2*EXP(- AW$1 * ($B239*_c1+$C239*_c2+$D239*_c3+'Input spectra'!$Y238))</f>
        <v>1.178098986990639E-2</v>
      </c>
      <c r="AX239">
        <f>AX$2*EXP(- AX$1 * ($B239*_c1+$C239*_c2+$D239*_c3+'Input spectra'!$Y238))</f>
        <v>1.1608445804817893E-2</v>
      </c>
      <c r="AY239">
        <f>AY$2*EXP(- AY$1 * ($B239*_c1+$C239*_c2+$D239*_c3+'Input spectra'!$Y238))</f>
        <v>1.0324219503335022E-2</v>
      </c>
      <c r="AZ239">
        <f>AZ$2*EXP(- AZ$1 * ($B239*_c1+$C239*_c2+$D239*_c3+'Input spectra'!$Y238))</f>
        <v>8.8261350325201486E-3</v>
      </c>
      <c r="BA239">
        <f>BA$2*EXP(- BA$1 * ($B239*_c1+$C239*_c2+$D239*_c3+'Input spectra'!$Y238))</f>
        <v>7.9491183069573118E-3</v>
      </c>
      <c r="BB239">
        <f>BB$2*EXP(- BB$1 * ($B239*_c1+$C239*_c2+$D239*_c3+'Input spectra'!$Y238))</f>
        <v>7.2851607845131035E-3</v>
      </c>
      <c r="BC239">
        <f>BC$2*EXP(- BC$1 * ($B239*_c1+$C239*_c2+$D239*_c3+'Input spectra'!$Y238))</f>
        <v>6.7428011934287492E-3</v>
      </c>
      <c r="BD239">
        <f>BD$2*EXP(- BD$1 * ($B239*_c1+$C239*_c2+$D239*_c3+'Input spectra'!$Y238))</f>
        <v>6.2824211730906996E-3</v>
      </c>
      <c r="BE239">
        <f>BE$2*EXP(- BE$1 * ($B239*_c1+$C239*_c2+$D239*_c3+'Input spectra'!$Y238))</f>
        <v>5.8823260983205143E-3</v>
      </c>
      <c r="BF239">
        <f>BF$2*EXP(- BF$1 * ($B239*_c1+$C239*_c2+$D239*_c3+'Input spectra'!$Y238))</f>
        <v>5.5289996063130602E-3</v>
      </c>
      <c r="BG239">
        <f>BG$2*EXP(- BG$1 * ($B239*_c1+$C239*_c2+$D239*_c3+'Input spectra'!$Y238))</f>
        <v>5.2132949931737909E-3</v>
      </c>
      <c r="BH239">
        <f>BH$2*EXP(- BH$1 * ($B239*_c1+$C239*_c2+$D239*_c3+'Input spectra'!$Y238))</f>
        <v>4.9286558476740816E-3</v>
      </c>
      <c r="BI239">
        <f>BI$2*EXP(- BI$1 * ($B239*_c1+$C239*_c2+$D239*_c3+'Input spectra'!$Y238))</f>
        <v>4.6701792779043011E-3</v>
      </c>
      <c r="BJ239">
        <f>BJ$2*EXP(- BJ$1 * ($B239*_c1+$C239*_c2+$D239*_c3+'Input spectra'!$Y238))</f>
        <v>4.4340782475243866E-3</v>
      </c>
      <c r="BK239">
        <f>BK$2*EXP(- BK$1 * ($B239*_c1+$C239*_c2+$D239*_c3+'Input spectra'!$Y238))</f>
        <v>4.2173520366167909E-3</v>
      </c>
      <c r="BL239">
        <f>BL$2*EXP(- BL$1 * ($B239*_c1+$C239*_c2+$D239*_c3+'Input spectra'!$Y238))</f>
        <v>4.0175735386852422E-3</v>
      </c>
      <c r="BM239">
        <f>BM$2*EXP(- BM$1 * ($B239*_c1+$C239*_c2+$D239*_c3+'Input spectra'!$Y238))</f>
        <v>3.8327461011309592E-3</v>
      </c>
      <c r="BN239">
        <f>BN$2*EXP(- BN$1 * ($B239*_c1+$C239*_c2+$D239*_c3+'Input spectra'!$Y238))</f>
        <v>3.6612037822749293E-3</v>
      </c>
      <c r="BO239">
        <f>BO$2*EXP(- BO$1 * ($B239*_c1+$C239*_c2+$D239*_c3+'Input spectra'!$Y238))</f>
        <v>3.5015398107223557E-3</v>
      </c>
      <c r="BP239">
        <f>BP$2*EXP(- BP$1 * ($B239*_c1+$C239*_c2+$D239*_c3+'Input spectra'!$Y238))</f>
        <v>3.3525539890942434E-3</v>
      </c>
      <c r="BQ239">
        <f>BQ$2*EXP(- BQ$1 * ($B239*_c1+$C239*_c2+$D239*_c3+'Input spectra'!$Y238))</f>
        <v>3.2132131941636447E-3</v>
      </c>
      <c r="BR239">
        <f>BR$2*EXP(- BR$1 * ($B239*_c1+$C239*_c2+$D239*_c3+'Input spectra'!$Y238))</f>
        <v>3.082621158796474E-3</v>
      </c>
      <c r="BS239">
        <f>BS$2*EXP(- BS$1 * ($B239*_c1+$C239*_c2+$D239*_c3+'Input spectra'!$Y238))</f>
        <v>2.9599949769148655E-3</v>
      </c>
      <c r="BT239">
        <f>BT$2*EXP(- BT$1 * ($B239*_c1+$C239*_c2+$D239*_c3+'Input spectra'!$Y238))</f>
        <v>2.8446465724368329E-3</v>
      </c>
      <c r="BU239">
        <f>BU$2*EXP(- BU$1 * ($B239*_c1+$C239*_c2+$D239*_c3+'Input spectra'!$Y238))</f>
        <v>2.7359678963665519E-3</v>
      </c>
      <c r="BV239">
        <f>BV$2*EXP(- BV$1 * ($B239*_c1+$C239*_c2+$D239*_c3+'Input spectra'!$Y238))</f>
        <v>2.633418966820737E-3</v>
      </c>
      <c r="BW239">
        <f>BW$2*EXP(- BW$1 * ($B239*_c1+$C239*_c2+$D239*_c3+'Input spectra'!$Y238))</f>
        <v>2.5365181068061106E-3</v>
      </c>
      <c r="BX239">
        <f>BX$2*EXP(- BX$1 * ($B239*_c1+$C239*_c2+$D239*_c3+'Input spectra'!$Y238))</f>
        <v>2.4448339020828012E-3</v>
      </c>
      <c r="BY239">
        <f>BY$2*EXP(- BY$1 * ($B239*_c1+$C239*_c2+$D239*_c3+'Input spectra'!$Y238))</f>
        <v>2.3579785204165251E-3</v>
      </c>
      <c r="BZ239">
        <f>BZ$2*EXP(- BZ$1 * ($B239*_c1+$C239*_c2+$D239*_c3+'Input spectra'!$Y238))</f>
        <v>2.2756021193572973E-3</v>
      </c>
      <c r="CA239">
        <f>CA$2*EXP(- CA$1 * ($B239*_c1+$C239*_c2+$D239*_c3+'Input spectra'!$Y238))</f>
        <v>2.1973881325127874E-3</v>
      </c>
      <c r="CB239">
        <f>CB$2*EXP(- CB$1 * ($B239*_c1+$C239*_c2+$D239*_c3+'Input spectra'!$Y238))</f>
        <v>2.1230492708877841E-3</v>
      </c>
      <c r="CC239">
        <f>CC$2*EXP(- CC$1 * ($B239*_c1+$C239*_c2+$D239*_c3+'Input spectra'!$Y238))</f>
        <v>2.0523241108515609E-3</v>
      </c>
      <c r="CD239">
        <f>CD$2*EXP(- CD$1 * ($B239*_c1+$C239*_c2+$D239*_c3+'Input spectra'!$Y238))</f>
        <v>1.9849741668622385E-3</v>
      </c>
      <c r="CE239">
        <f>CE$2*EXP(- CE$1 * ($B239*_c1+$C239*_c2+$D239*_c3+'Input spectra'!$Y238))</f>
        <v>1.9207813674595616E-3</v>
      </c>
      <c r="CF239">
        <f>CF$2*EXP(- CF$1 * ($B239*_c1+$C239*_c2+$D239*_c3+'Input spectra'!$Y238))</f>
        <v>1.8595458688259246E-3</v>
      </c>
      <c r="CG239">
        <f>CG$2*EXP(- CG$1 * ($B239*_c1+$C239*_c2+$D239*_c3+'Input spectra'!$Y238))</f>
        <v>1.8010841525552825E-3</v>
      </c>
      <c r="CH239">
        <f>CH$2*EXP(- CH$1 * ($B239*_c1+$C239*_c2+$D239*_c3+'Input spectra'!$Y238))</f>
        <v>1.7452273639947775E-3</v>
      </c>
      <c r="CI239">
        <f>CI$2*EXP(- CI$1 * ($B239*_c1+$C239*_c2+$D239*_c3+'Input spectra'!$Y238))</f>
        <v>1.6918198552484812E-3</v>
      </c>
      <c r="CJ239">
        <f>CJ$2*EXP(- CJ$1 * ($B239*_c1+$C239*_c2+$D239*_c3+'Input spectra'!$Y238))</f>
        <v>1.6407179031129192E-3</v>
      </c>
      <c r="CK239">
        <f>CK$2*EXP(- CK$1 * ($B239*_c1+$C239*_c2+$D239*_c3+'Input spectra'!$Y238))</f>
        <v>1.59178857719275E-3</v>
      </c>
      <c r="CL239">
        <f>CL$2*EXP(- CL$1 * ($B239*_c1+$C239*_c2+$D239*_c3+'Input spectra'!$Y238))</f>
        <v>1.5449087374814457E-3</v>
      </c>
      <c r="CM239">
        <f>CM$2*EXP(- CM$1 * ($B239*_c1+$C239*_c2+$D239*_c3+'Input spectra'!$Y238))</f>
        <v>1.499964143984273E-3</v>
      </c>
      <c r="CN239">
        <f>CN$2*EXP(- CN$1 * ($B239*_c1+$C239*_c2+$D239*_c3+'Input spectra'!$Y238))</f>
        <v>1.4568486636617063E-3</v>
      </c>
      <c r="CO239">
        <f>CO$2*EXP(- CO$1 * ($B239*_c1+$C239*_c2+$D239*_c3+'Input spectra'!$Y238))</f>
        <v>1.4154635621988832E-3</v>
      </c>
      <c r="CP239">
        <f>CP$2*EXP(- CP$1 * ($B239*_c1+$C239*_c2+$D239*_c3+'Input spectra'!$Y238))</f>
        <v>1.3757168699530984E-3</v>
      </c>
      <c r="CQ239">
        <f>CQ$2*EXP(- CQ$1 * ($B239*_c1+$C239*_c2+$D239*_c3+'Input spectra'!$Y238))</f>
        <v>1.337522812969228E-3</v>
      </c>
      <c r="CR239">
        <f>CR$2*EXP(- CR$1 * ($B239*_c1+$C239*_c2+$D239*_c3+'Input spectra'!$Y238))</f>
        <v>1.3008013012397459E-3</v>
      </c>
      <c r="CS239">
        <f>CS$2*EXP(- CS$1 * ($B239*_c1+$C239*_c2+$D239*_c3+'Input spectra'!$Y238))</f>
        <v>8.3788681173751556E-4</v>
      </c>
      <c r="CT239">
        <f>CT$2*EXP(- CT$1 * ($B239*_c1+$C239*_c2+$D239*_c3+'Input spectra'!$Y238))</f>
        <v>5.444694481511759E-4</v>
      </c>
      <c r="CU239">
        <f>CU$2*EXP(- CU$1 * ($B239*_c1+$C239*_c2+$D239*_c3+'Input spectra'!$Y238))</f>
        <v>3.7723849919084665E-4</v>
      </c>
      <c r="CV239">
        <f>CV$2*EXP(- CV$1 * ($B239*_c1+$C239*_c2+$D239*_c3+'Input spectra'!$Y238))</f>
        <v>2.6254934693387138E-4</v>
      </c>
      <c r="CW239">
        <f>CW$2*EXP(- CW$1 * ($B239*_c1+$C239*_c2+$D239*_c3+'Input spectra'!$Y238))</f>
        <v>1.7935244561887595E-4</v>
      </c>
      <c r="CX239">
        <f>CX$2*EXP(- CX$1 * ($B239*_c1+$C239*_c2+$D239*_c3+'Input spectra'!$Y238))</f>
        <v>1.1795129593831778E-4</v>
      </c>
      <c r="CY239">
        <f>CY$2*EXP(- CY$1 * ($B239*_c1+$C239*_c2+$D239*_c3+'Input spectra'!$Y238))</f>
        <v>7.287624816940702E-5</v>
      </c>
      <c r="CZ239">
        <f>CZ$2*EXP(- CZ$1 * ($B239*_c1+$C239*_c2+$D239*_c3+'Input spectra'!$Y238))</f>
        <v>4.0656989636862203E-5</v>
      </c>
      <c r="DA239">
        <f>DA$2*EXP(- DA$1 * ($B239*_c1+$C239*_c2+$D239*_c3+'Input spectra'!$Y238))</f>
        <v>1.8913690508398307E-5</v>
      </c>
      <c r="DB239">
        <f>DB$2*EXP(- DB$1 * ($B239*_c1+$C239*_c2+$D239*_c3+'Input spectra'!$Y238))</f>
        <v>5.9212940497393609E-6</v>
      </c>
      <c r="DC239">
        <f>DC$2*EXP(- DC$1 * ($B239*_c1+$C239*_c2+$D239*_c3+'Input spectra'!$Y238))</f>
        <v>3.7629993155045915E-7</v>
      </c>
      <c r="DD239">
        <f>DD$2*EXP(- DD$1 * ($B239*_c1+$C239*_c2+$D239*_c3+'Input spectra'!$Y238))</f>
        <v>0</v>
      </c>
      <c r="DE239">
        <f>DE$2*EXP(- DE$1 * ($B239*_c1+$C239*_c2+$D239*_c3+'Input spectra'!$Y238))</f>
        <v>0</v>
      </c>
      <c r="DF239">
        <f>DF$2*EXP(- DF$1 * ($B239*_c1+$C239*_c2+$D239*_c3+'Input spectra'!$Y238))</f>
        <v>0</v>
      </c>
      <c r="DG239">
        <f>DG$2*EXP(- DG$1 * ($B239*_c1+$C239*_c2+$D239*_c3+'Input spectra'!$Y238))</f>
        <v>0</v>
      </c>
      <c r="DH239">
        <f>DH$2*EXP(- DH$1 * ($B239*_c1+$C239*_c2+$D239*_c3+'Input spectra'!$Y238))</f>
        <v>0</v>
      </c>
      <c r="DI239">
        <f>DI$2*EXP(- DI$1 * ($B239*_c1+$C239*_c2+$D239*_c3+'Input spectra'!$Y238))</f>
        <v>0</v>
      </c>
      <c r="DJ239">
        <f>DJ$2*EXP(- DJ$1 * ($B239*_c1+$C239*_c2+$D239*_c3+'Input spectra'!$Y238))</f>
        <v>0</v>
      </c>
      <c r="DK239">
        <f>DK$2*EXP(- DK$1 * ($B239*_c1+$C239*_c2+$D239*_c3+'Input spectra'!$Y238))</f>
        <v>0</v>
      </c>
      <c r="DL239">
        <f>DL$2*EXP(- DL$1 * ($B239*_c1+$C239*_c2+$D239*_c3+'Input spectra'!$Y238))</f>
        <v>0</v>
      </c>
      <c r="DM239">
        <f>DM$2*EXP(- DM$1 * ($B239*_c1+$C239*_c2+$D239*_c3+'Input spectra'!$Y238))</f>
        <v>0</v>
      </c>
      <c r="DN239">
        <f>DN$2*EXP(- DN$1 * ($B239*_c1+$C239*_c2+$D239*_c3+'Input spectra'!$Y238))</f>
        <v>0</v>
      </c>
      <c r="DO239">
        <f>DO$2*EXP(- DO$1 * ($B239*_c1+$C239*_c2+$D239*_c3+'Input spectra'!$Y238))</f>
        <v>0</v>
      </c>
      <c r="DP239">
        <f>DP$2*EXP(- DP$1 * ($B239*_c1+$C239*_c2+$D239*_c3+'Input spectra'!$Y238))</f>
        <v>0</v>
      </c>
      <c r="DQ239">
        <f>DQ$2*EXP(- DQ$1 * ($B239*_c1+$C239*_c2+$D239*_c3+'Input spectra'!$Y238))</f>
        <v>0</v>
      </c>
      <c r="DR239">
        <f>DR$2*EXP(- DR$1 * ($B239*_c1+$C239*_c2+$D239*_c3+'Input spectra'!$Y238))</f>
        <v>0</v>
      </c>
      <c r="DS239">
        <f>DS$2*EXP(- DS$1 * ($B239*_c1+$C239*_c2+$D239*_c3+'Input spectra'!$Y238))</f>
        <v>0</v>
      </c>
      <c r="DT239">
        <f>DT$2*EXP(- DT$1 * ($B239*_c1+$C239*_c2+$D239*_c3+'Input spectra'!$Y238))</f>
        <v>0</v>
      </c>
      <c r="DU239">
        <f>DU$2*EXP(- DU$1 * ($B239*_c1+$C239*_c2+$D239*_c3+'Input spectra'!$Y238))</f>
        <v>0</v>
      </c>
      <c r="DV239">
        <f>DV$2*EXP(- DV$1 * ($B239*_c1+$C239*_c2+$D239*_c3+'Input spectra'!$Y238))</f>
        <v>0</v>
      </c>
      <c r="DW239">
        <f>DW$2*EXP(- DW$1 * ($B239*_c1+$C239*_c2+$D239*_c3+'Input spectra'!$Y238))</f>
        <v>0</v>
      </c>
      <c r="DX239">
        <f>DX$2*EXP(- DX$1 * ($B239*_c1+$C239*_c2+$D239*_c3+'Input spectra'!$Y238))</f>
        <v>0</v>
      </c>
      <c r="DY239">
        <f>DY$2*EXP(- DY$1 * ($B239*_c1+$C239*_c2+$D239*_c3+'Input spectra'!$Y238))</f>
        <v>0</v>
      </c>
      <c r="DZ239">
        <f>DZ$2*EXP(- DZ$1 * ($B239*_c1+$C239*_c2+$D239*_c3+'Input spectra'!$Y238))</f>
        <v>0</v>
      </c>
      <c r="EA239">
        <f>EA$2*EXP(- EA$1 * ($B239*_c1+$C239*_c2+$D239*_c3+'Input spectra'!$Y238))</f>
        <v>0</v>
      </c>
      <c r="EB239">
        <f>EB$2*EXP(- EB$1 * ($B239*_c1+$C239*_c2+$D239*_c3+'Input spectra'!$Y238))</f>
        <v>0</v>
      </c>
      <c r="EC239">
        <f>EC$2*EXP(- EC$1 * ($B239*_c1+$C239*_c2+$D239*_c3+'Input spectra'!$Y238))</f>
        <v>0</v>
      </c>
      <c r="ED239">
        <f>ED$2*EXP(- ED$1 * ($B239*_c1+$C239*_c2+$D239*_c3+'Input spectra'!$Y238))</f>
        <v>0</v>
      </c>
      <c r="EE239">
        <f>EE$2*EXP(- EE$1 * ($B239*_c1+$C239*_c2+$D239*_c3+'Input spectra'!$Y238))</f>
        <v>0</v>
      </c>
      <c r="EF239">
        <f>EF$2*EXP(- EF$1 * ($B239*_c1+$C239*_c2+$D239*_c3+'Input spectra'!$Y238))</f>
        <v>0</v>
      </c>
      <c r="EG239">
        <f>EG$2*EXP(- EG$1 * ($B239*_c1+$C239*_c2+$D239*_c3+'Input spectra'!$Y238))</f>
        <v>0</v>
      </c>
      <c r="EH239">
        <f>EH$2*EXP(- EH$1 * ($B239*_c1+$C239*_c2+$D239*_c3+'Input spectra'!$Y238))</f>
        <v>0</v>
      </c>
      <c r="EI239">
        <f>EI$2*EXP(- EI$1 * ($B239*_c1+$C239*_c2+$D239*_c3+'Input spectra'!$Y238))</f>
        <v>0</v>
      </c>
      <c r="EJ239">
        <f>EJ$2*EXP(- EJ$1 * ($B239*_c1+$C239*_c2+$D239*_c3+'Input spectra'!$Y238))</f>
        <v>0</v>
      </c>
      <c r="EK239">
        <f>EK$2*EXP(- EK$1 * ($B239*_c1+$C239*_c2+$D239*_c3+'Input spectra'!$Y238))</f>
        <v>0</v>
      </c>
      <c r="EL239">
        <f>EL$2*EXP(- EL$1 * ($B239*_c1+$C239*_c2+$D239*_c3+'Input spectra'!$Y238))</f>
        <v>0</v>
      </c>
      <c r="EM239">
        <f>EM$2*EXP(- EM$1 * ($B239*_c1+$C239*_c2+$D239*_c3+'Input spectra'!$Y238))</f>
        <v>0</v>
      </c>
      <c r="EN239">
        <f>EN$2*EXP(- EN$1 * ($B239*_c1+$C239*_c2+$D239*_c3+'Input spectra'!$Y238))</f>
        <v>0</v>
      </c>
      <c r="EO239">
        <f>EO$2*EXP(- EO$1 * ($B239*_c1+$C239*_c2+$D239*_c3+'Input spectra'!$Y238))</f>
        <v>0</v>
      </c>
      <c r="EP239">
        <f>EP$2*EXP(- EP$1 * ($B239*_c1+$C239*_c2+$D239*_c3+'Input spectra'!$Y238))</f>
        <v>0</v>
      </c>
      <c r="EQ239">
        <f>EQ$2*EXP(- EQ$1 * ($B239*_c1+$C239*_c2+$D239*_c3+'Input spectra'!$Y238))</f>
        <v>0</v>
      </c>
      <c r="ER239">
        <f>ER$2*EXP(- ER$1 * ($B239*_c1+$C239*_c2+$D239*_c3+'Input spectra'!$Y238))</f>
        <v>0</v>
      </c>
      <c r="ES239">
        <f>ES$2*EXP(- ES$1 * ($B239*_c1+$C239*_c2+$D239*_c3+'Input spectra'!$Y238))</f>
        <v>0</v>
      </c>
      <c r="ET239">
        <f>ET$2*EXP(- ET$1 * ($B239*_c1+$C239*_c2+$D239*_c3+'Input spectra'!$Y238))</f>
        <v>0</v>
      </c>
      <c r="EU239">
        <f>EU$2*EXP(- EU$1 * ($B239*_c1+$C239*_c2+$D239*_c3+'Input spectra'!$Y238))</f>
        <v>0</v>
      </c>
      <c r="EV239">
        <f>EV$2*EXP(- EV$1 * ($B239*_c1+$C239*_c2+$D239*_c3+'Input spectra'!$Y238))</f>
        <v>0</v>
      </c>
      <c r="EW239">
        <f>EW$2*EXP(- EW$1 * ($B239*_c1+$C239*_c2+$D239*_c3+'Input spectra'!$Y238))</f>
        <v>0</v>
      </c>
      <c r="EX239">
        <f>EX$2*EXP(- EX$1 * ($B239*_c1+$C239*_c2+$D239*_c3+'Input spectra'!$Y238))</f>
        <v>0</v>
      </c>
      <c r="EY239">
        <f>EY$2*EXP(- EY$1 * ($B239*_c1+$C239*_c2+$D239*_c3+'Input spectra'!$Y238))</f>
        <v>0</v>
      </c>
      <c r="FA239">
        <f t="shared" si="3"/>
        <v>0.89254556598132151</v>
      </c>
      <c r="FD239">
        <f>(1-EXP(-($B239*_c1+$C239*_c2+$D239*_c3+'Input spectra'!$Y238)*_t))/2</f>
        <v>9.8516261980959863E-3</v>
      </c>
      <c r="FE239">
        <f>LN(1-FD239)/(-($B239*_c1+$C239*_c2+$D239*_c3+'Input spectra'!$Y238))</f>
        <v>0.24875627367944836</v>
      </c>
    </row>
    <row r="240" spans="1:161" x14ac:dyDescent="0.25">
      <c r="A240">
        <v>1465</v>
      </c>
      <c r="B240">
        <f>'Input spectra'!B239</f>
        <v>0</v>
      </c>
      <c r="C240">
        <f>'Input spectra'!D239</f>
        <v>0</v>
      </c>
      <c r="D240">
        <f>'Input spectra'!F239</f>
        <v>0</v>
      </c>
      <c r="E240">
        <f>E$2*EXP(- E$1 * ($B240*_c1+$C240*_c2+$D240*_c3+'Input spectra'!$Y239))</f>
        <v>2.0653927966864227E-2</v>
      </c>
      <c r="F240">
        <f>F$2*EXP(- F$1 * ($B240*_c1+$C240*_c2+$D240*_c3+'Input spectra'!$Y239))</f>
        <v>2.0422180195229102E-2</v>
      </c>
      <c r="G240">
        <f>G$2*EXP(- G$1 * ($B240*_c1+$C240*_c2+$D240*_c3+'Input spectra'!$Y239))</f>
        <v>2.0191946032570698E-2</v>
      </c>
      <c r="H240">
        <f>H$2*EXP(- H$1 * ($B240*_c1+$C240*_c2+$D240*_c3+'Input spectra'!$Y239))</f>
        <v>1.9963217117129773E-2</v>
      </c>
      <c r="I240">
        <f>I$2*EXP(- I$1 * ($B240*_c1+$C240*_c2+$D240*_c3+'Input spectra'!$Y239))</f>
        <v>1.9735985129668752E-2</v>
      </c>
      <c r="J240">
        <f>J$2*EXP(- J$1 * ($B240*_c1+$C240*_c2+$D240*_c3+'Input spectra'!$Y239))</f>
        <v>1.9510241793265999E-2</v>
      </c>
      <c r="K240">
        <f>K$2*EXP(- K$1 * ($B240*_c1+$C240*_c2+$D240*_c3+'Input spectra'!$Y239))</f>
        <v>1.9285978873110964E-2</v>
      </c>
      <c r="L240">
        <f>L$2*EXP(- L$1 * ($B240*_c1+$C240*_c2+$D240*_c3+'Input spectra'!$Y239))</f>
        <v>1.9063188176300355E-2</v>
      </c>
      <c r="M240">
        <f>M$2*EXP(- M$1 * ($B240*_c1+$C240*_c2+$D240*_c3+'Input spectra'!$Y239))</f>
        <v>1.8841861551635225E-2</v>
      </c>
      <c r="N240">
        <f>N$2*EXP(- N$1 * ($B240*_c1+$C240*_c2+$D240*_c3+'Input spectra'!$Y239))</f>
        <v>1.8621990889419047E-2</v>
      </c>
      <c r="O240">
        <f>O$2*EXP(- O$1 * ($B240*_c1+$C240*_c2+$D240*_c3+'Input spectra'!$Y239))</f>
        <v>1.8403568121256687E-2</v>
      </c>
      <c r="P240">
        <f>P$2*EXP(- P$1 * ($B240*_c1+$C240*_c2+$D240*_c3+'Input spectra'!$Y239))</f>
        <v>1.8186585219854366E-2</v>
      </c>
      <c r="Q240">
        <f>Q$2*EXP(- Q$1 * ($B240*_c1+$C240*_c2+$D240*_c3+'Input spectra'!$Y239))</f>
        <v>1.7971034198820516E-2</v>
      </c>
      <c r="R240">
        <f>R$2*EXP(- R$1 * ($B240*_c1+$C240*_c2+$D240*_c3+'Input spectra'!$Y239))</f>
        <v>1.7756907112467617E-2</v>
      </c>
      <c r="S240">
        <f>S$2*EXP(- S$1 * ($B240*_c1+$C240*_c2+$D240*_c3+'Input spectra'!$Y239))</f>
        <v>1.754419605561491E-2</v>
      </c>
      <c r="T240">
        <f>T$2*EXP(- T$1 * ($B240*_c1+$C240*_c2+$D240*_c3+'Input spectra'!$Y239))</f>
        <v>1.7332893163392083E-2</v>
      </c>
      <c r="U240">
        <f>U$2*EXP(- U$1 * ($B240*_c1+$C240*_c2+$D240*_c3+'Input spectra'!$Y239))</f>
        <v>1.7122990611043842E-2</v>
      </c>
      <c r="V240">
        <f>V$2*EXP(- V$1 * ($B240*_c1+$C240*_c2+$D240*_c3+'Input spectra'!$Y239))</f>
        <v>1.6914480613735409E-2</v>
      </c>
      <c r="W240">
        <f>W$2*EXP(- W$1 * ($B240*_c1+$C240*_c2+$D240*_c3+'Input spectra'!$Y239))</f>
        <v>1.6707355426358948E-2</v>
      </c>
      <c r="X240">
        <f>X$2*EXP(- X$1 * ($B240*_c1+$C240*_c2+$D240*_c3+'Input spectra'!$Y239))</f>
        <v>1.6501607343340878E-2</v>
      </c>
      <c r="Y240">
        <f>Y$2*EXP(- Y$1 * ($B240*_c1+$C240*_c2+$D240*_c3+'Input spectra'!$Y239))</f>
        <v>1.6297228698450086E-2</v>
      </c>
      <c r="Z240">
        <f>Z$2*EXP(- Z$1 * ($B240*_c1+$C240*_c2+$D240*_c3+'Input spectra'!$Y239))</f>
        <v>1.6094211864607067E-2</v>
      </c>
      <c r="AA240">
        <f>AA$2*EXP(- AA$1 * ($B240*_c1+$C240*_c2+$D240*_c3+'Input spectra'!$Y239))</f>
        <v>1.5892549253693936E-2</v>
      </c>
      <c r="AB240">
        <f>AB$2*EXP(- AB$1 * ($B240*_c1+$C240*_c2+$D240*_c3+'Input spectra'!$Y239))</f>
        <v>1.5692233316365323E-2</v>
      </c>
      <c r="AC240">
        <f>AC$2*EXP(- AC$1 * ($B240*_c1+$C240*_c2+$D240*_c3+'Input spectra'!$Y239))</f>
        <v>1.5493256541860187E-2</v>
      </c>
      <c r="AD240">
        <f>AD$2*EXP(- AD$1 * ($B240*_c1+$C240*_c2+$D240*_c3+'Input spectra'!$Y239))</f>
        <v>1.5295611457814502E-2</v>
      </c>
      <c r="AE240">
        <f>AE$2*EXP(- AE$1 * ($B240*_c1+$C240*_c2+$D240*_c3+'Input spectra'!$Y239))</f>
        <v>1.5099290630074778E-2</v>
      </c>
      <c r="AF240">
        <f>AF$2*EXP(- AF$1 * ($B240*_c1+$C240*_c2+$D240*_c3+'Input spectra'!$Y239))</f>
        <v>1.4904286662512542E-2</v>
      </c>
      <c r="AG240">
        <f>AG$2*EXP(- AG$1 * ($B240*_c1+$C240*_c2+$D240*_c3+'Input spectra'!$Y239))</f>
        <v>1.471059219683961E-2</v>
      </c>
      <c r="AH240">
        <f>AH$2*EXP(- AH$1 * ($B240*_c1+$C240*_c2+$D240*_c3+'Input spectra'!$Y239))</f>
        <v>1.4518199912424264E-2</v>
      </c>
      <c r="AI240">
        <f>AI$2*EXP(- AI$1 * ($B240*_c1+$C240*_c2+$D240*_c3+'Input spectra'!$Y239))</f>
        <v>1.4327102526108295E-2</v>
      </c>
      <c r="AJ240">
        <f>AJ$2*EXP(- AJ$1 * ($B240*_c1+$C240*_c2+$D240*_c3+'Input spectra'!$Y239))</f>
        <v>1.4137292792024893E-2</v>
      </c>
      <c r="AK240">
        <f>AK$2*EXP(- AK$1 * ($B240*_c1+$C240*_c2+$D240*_c3+'Input spectra'!$Y239))</f>
        <v>1.3948763501417388E-2</v>
      </c>
      <c r="AL240">
        <f>AL$2*EXP(- AL$1 * ($B240*_c1+$C240*_c2+$D240*_c3+'Input spectra'!$Y239))</f>
        <v>1.3761507482458852E-2</v>
      </c>
      <c r="AM240">
        <f>AM$2*EXP(- AM$1 * ($B240*_c1+$C240*_c2+$D240*_c3+'Input spectra'!$Y239))</f>
        <v>1.3575517600072556E-2</v>
      </c>
      <c r="AN240">
        <f>AN$2*EXP(- AN$1 * ($B240*_c1+$C240*_c2+$D240*_c3+'Input spectra'!$Y239))</f>
        <v>1.3390786755753253E-2</v>
      </c>
      <c r="AO240">
        <f>AO$2*EXP(- AO$1 * ($B240*_c1+$C240*_c2+$D240*_c3+'Input spectra'!$Y239))</f>
        <v>1.3207307887389297E-2</v>
      </c>
      <c r="AP240">
        <f>AP$2*EXP(- AP$1 * ($B240*_c1+$C240*_c2+$D240*_c3+'Input spectra'!$Y239))</f>
        <v>1.3025073969085629E-2</v>
      </c>
      <c r="AQ240">
        <f>AQ$2*EXP(- AQ$1 * ($B240*_c1+$C240*_c2+$D240*_c3+'Input spectra'!$Y239))</f>
        <v>1.2844078010987562E-2</v>
      </c>
      <c r="AR240">
        <f>AR$2*EXP(- AR$1 * ($B240*_c1+$C240*_c2+$D240*_c3+'Input spectra'!$Y239))</f>
        <v>1.2664313059105403E-2</v>
      </c>
      <c r="AS240">
        <f>AS$2*EXP(- AS$1 * ($B240*_c1+$C240*_c2+$D240*_c3+'Input spectra'!$Y239))</f>
        <v>1.2485772195139907E-2</v>
      </c>
      <c r="AT240">
        <f>AT$2*EXP(- AT$1 * ($B240*_c1+$C240*_c2+$D240*_c3+'Input spectra'!$Y239))</f>
        <v>1.2308448536308565E-2</v>
      </c>
      <c r="AU240">
        <f>AU$2*EXP(- AU$1 * ($B240*_c1+$C240*_c2+$D240*_c3+'Input spectra'!$Y239))</f>
        <v>1.2132335235172643E-2</v>
      </c>
      <c r="AV240">
        <f>AV$2*EXP(- AV$1 * ($B240*_c1+$C240*_c2+$D240*_c3+'Input spectra'!$Y239))</f>
        <v>1.195742547946514E-2</v>
      </c>
      <c r="AW240">
        <f>AW$2*EXP(- AW$1 * ($B240*_c1+$C240*_c2+$D240*_c3+'Input spectra'!$Y239))</f>
        <v>1.1783712491919451E-2</v>
      </c>
      <c r="AX240">
        <f>AX$2*EXP(- AX$1 * ($B240*_c1+$C240*_c2+$D240*_c3+'Input spectra'!$Y239))</f>
        <v>1.1611189530098914E-2</v>
      </c>
      <c r="AY240">
        <f>AY$2*EXP(- AY$1 * ($B240*_c1+$C240*_c2+$D240*_c3+'Input spectra'!$Y239))</f>
        <v>1.032671392709494E-2</v>
      </c>
      <c r="AZ240">
        <f>AZ$2*EXP(- AZ$1 * ($B240*_c1+$C240*_c2+$D240*_c3+'Input spectra'!$Y239))</f>
        <v>8.8283138695083984E-3</v>
      </c>
      <c r="BA240">
        <f>BA$2*EXP(- BA$1 * ($B240*_c1+$C240*_c2+$D240*_c3+'Input spectra'!$Y239))</f>
        <v>7.9511223989477617E-3</v>
      </c>
      <c r="BB240">
        <f>BB$2*EXP(- BB$1 * ($B240*_c1+$C240*_c2+$D240*_c3+'Input spectra'!$Y239))</f>
        <v>7.2870357523227144E-3</v>
      </c>
      <c r="BC240">
        <f>BC$2*EXP(- BC$1 * ($B240*_c1+$C240*_c2+$D240*_c3+'Input spectra'!$Y239))</f>
        <v>6.7445719957987486E-3</v>
      </c>
      <c r="BD240">
        <f>BD$2*EXP(- BD$1 * ($B240*_c1+$C240*_c2+$D240*_c3+'Input spectra'!$Y239))</f>
        <v>6.2841040722747855E-3</v>
      </c>
      <c r="BE240">
        <f>BE$2*EXP(- BE$1 * ($B240*_c1+$C240*_c2+$D240*_c3+'Input spectra'!$Y239))</f>
        <v>5.8839327230837705E-3</v>
      </c>
      <c r="BF240">
        <f>BF$2*EXP(- BF$1 * ($B240*_c1+$C240*_c2+$D240*_c3+'Input spectra'!$Y239))</f>
        <v>5.530538772752152E-3</v>
      </c>
      <c r="BG240">
        <f>BG$2*EXP(- BG$1 * ($B240*_c1+$C240*_c2+$D240*_c3+'Input spectra'!$Y239))</f>
        <v>5.2147736600929688E-3</v>
      </c>
      <c r="BH240">
        <f>BH$2*EXP(- BH$1 * ($B240*_c1+$C240*_c2+$D240*_c3+'Input spectra'!$Y239))</f>
        <v>4.9300796726957918E-3</v>
      </c>
      <c r="BI240">
        <f>BI$2*EXP(- BI$1 * ($B240*_c1+$C240*_c2+$D240*_c3+'Input spectra'!$Y239))</f>
        <v>4.6715529660719089E-3</v>
      </c>
      <c r="BJ240">
        <f>BJ$2*EXP(- BJ$1 * ($B240*_c1+$C240*_c2+$D240*_c3+'Input spectra'!$Y239))</f>
        <v>4.4354057823620813E-3</v>
      </c>
      <c r="BK240">
        <f>BK$2*EXP(- BK$1 * ($B240*_c1+$C240*_c2+$D240*_c3+'Input spectra'!$Y239))</f>
        <v>4.2186368401047683E-3</v>
      </c>
      <c r="BL240">
        <f>BL$2*EXP(- BL$1 * ($B240*_c1+$C240*_c2+$D240*_c3+'Input spectra'!$Y239))</f>
        <v>4.018818585971088E-3</v>
      </c>
      <c r="BM240">
        <f>BM$2*EXP(- BM$1 * ($B240*_c1+$C240*_c2+$D240*_c3+'Input spectra'!$Y239))</f>
        <v>3.8339540051899822E-3</v>
      </c>
      <c r="BN240">
        <f>BN$2*EXP(- BN$1 * ($B240*_c1+$C240*_c2+$D240*_c3+'Input spectra'!$Y239))</f>
        <v>3.662376857918211E-3</v>
      </c>
      <c r="BO240">
        <f>BO$2*EXP(- BO$1 * ($B240*_c1+$C240*_c2+$D240*_c3+'Input spectra'!$Y239))</f>
        <v>3.5026801239931159E-3</v>
      </c>
      <c r="BP240">
        <f>BP$2*EXP(- BP$1 * ($B240*_c1+$C240*_c2+$D240*_c3+'Input spectra'!$Y239))</f>
        <v>3.3536633960666138E-3</v>
      </c>
      <c r="BQ240">
        <f>BQ$2*EXP(- BQ$1 * ($B240*_c1+$C240*_c2+$D240*_c3+'Input spectra'!$Y239))</f>
        <v>3.2142933718886484E-3</v>
      </c>
      <c r="BR240">
        <f>BR$2*EXP(- BR$1 * ($B240*_c1+$C240*_c2+$D240*_c3+'Input spectra'!$Y239))</f>
        <v>3.0836736303192268E-3</v>
      </c>
      <c r="BS240">
        <f>BS$2*EXP(- BS$1 * ($B240*_c1+$C240*_c2+$D240*_c3+'Input spectra'!$Y239))</f>
        <v>2.9610211317412619E-3</v>
      </c>
      <c r="BT240">
        <f>BT$2*EXP(- BT$1 * ($B240*_c1+$C240*_c2+$D240*_c3+'Input spectra'!$Y239))</f>
        <v>2.8456476834561274E-3</v>
      </c>
      <c r="BU240">
        <f>BU$2*EXP(- BU$1 * ($B240*_c1+$C240*_c2+$D240*_c3+'Input spectra'!$Y239))</f>
        <v>2.7369451339773932E-3</v>
      </c>
      <c r="BV240">
        <f>BV$2*EXP(- BV$1 * ($B240*_c1+$C240*_c2+$D240*_c3+'Input spectra'!$Y239))</f>
        <v>2.6343734108244545E-3</v>
      </c>
      <c r="BW240">
        <f>BW$2*EXP(- BW$1 * ($B240*_c1+$C240*_c2+$D240*_c3+'Input spectra'!$Y239))</f>
        <v>2.5374507564983784E-3</v>
      </c>
      <c r="BX240">
        <f>BX$2*EXP(- BX$1 * ($B240*_c1+$C240*_c2+$D240*_c3+'Input spectra'!$Y239))</f>
        <v>2.4457456848774699E-3</v>
      </c>
      <c r="BY240">
        <f>BY$2*EXP(- BY$1 * ($B240*_c1+$C240*_c2+$D240*_c3+'Input spectra'!$Y239))</f>
        <v>2.358870299263017E-3</v>
      </c>
      <c r="BZ240">
        <f>BZ$2*EXP(- BZ$1 * ($B240*_c1+$C240*_c2+$D240*_c3+'Input spectra'!$Y239))</f>
        <v>2.2764746991583893E-3</v>
      </c>
      <c r="CA240">
        <f>CA$2*EXP(- CA$1 * ($B240*_c1+$C240*_c2+$D240*_c3+'Input spectra'!$Y239))</f>
        <v>2.1982422657079812E-3</v>
      </c>
      <c r="CB240">
        <f>CB$2*EXP(- CB$1 * ($B240*_c1+$C240*_c2+$D240*_c3+'Input spectra'!$Y239))</f>
        <v>2.1238856623354133E-3</v>
      </c>
      <c r="CC240">
        <f>CC$2*EXP(- CC$1 * ($B240*_c1+$C240*_c2+$D240*_c3+'Input spectra'!$Y239))</f>
        <v>2.0531434221177738E-3</v>
      </c>
      <c r="CD240">
        <f>CD$2*EXP(- CD$1 * ($B240*_c1+$C240*_c2+$D240*_c3+'Input spectra'!$Y239))</f>
        <v>1.985777020005383E-3</v>
      </c>
      <c r="CE240">
        <f>CE$2*EXP(- CE$1 * ($B240*_c1+$C240*_c2+$D240*_c3+'Input spectra'!$Y239))</f>
        <v>1.9215683483829338E-3</v>
      </c>
      <c r="CF240">
        <f>CF$2*EXP(- CF$1 * ($B240*_c1+$C240*_c2+$D240*_c3+'Input spectra'!$Y239))</f>
        <v>1.8603175302594082E-3</v>
      </c>
      <c r="CG240">
        <f>CG$2*EXP(- CG$1 * ($B240*_c1+$C240*_c2+$D240*_c3+'Input spectra'!$Y239))</f>
        <v>1.801841016716388E-3</v>
      </c>
      <c r="CH240">
        <f>CH$2*EXP(- CH$1 * ($B240*_c1+$C240*_c2+$D240*_c3+'Input spectra'!$Y239))</f>
        <v>1.7459699249714907E-3</v>
      </c>
      <c r="CI240">
        <f>CI$2*EXP(- CI$1 * ($B240*_c1+$C240*_c2+$D240*_c3+'Input spectra'!$Y239))</f>
        <v>1.6925485811396966E-3</v>
      </c>
      <c r="CJ240">
        <f>CJ$2*EXP(- CJ$1 * ($B240*_c1+$C240*_c2+$D240*_c3+'Input spectra'!$Y239))</f>
        <v>1.6414332379568028E-3</v>
      </c>
      <c r="CK240">
        <f>CK$2*EXP(- CK$1 * ($B240*_c1+$C240*_c2+$D240*_c3+'Input spectra'!$Y239))</f>
        <v>1.5924909427088869E-3</v>
      </c>
      <c r="CL240">
        <f>CL$2*EXP(- CL$1 * ($B240*_c1+$C240*_c2+$D240*_c3+'Input spectra'!$Y239))</f>
        <v>1.5455985346489013E-3</v>
      </c>
      <c r="CM240">
        <f>CM$2*EXP(- CM$1 * ($B240*_c1+$C240*_c2+$D240*_c3+'Input spectra'!$Y239))</f>
        <v>1.5006417544745877E-3</v>
      </c>
      <c r="CN240">
        <f>CN$2*EXP(- CN$1 * ($B240*_c1+$C240*_c2+$D240*_c3+'Input spectra'!$Y239))</f>
        <v>1.4575144511432328E-3</v>
      </c>
      <c r="CO240">
        <f>CO$2*EXP(- CO$1 * ($B240*_c1+$C240*_c2+$D240*_c3+'Input spectra'!$Y239))</f>
        <v>1.4161178735266819E-3</v>
      </c>
      <c r="CP240">
        <f>CP$2*EXP(- CP$1 * ($B240*_c1+$C240*_c2+$D240*_c3+'Input spectra'!$Y239))</f>
        <v>1.376360036256747E-3</v>
      </c>
      <c r="CQ240">
        <f>CQ$2*EXP(- CQ$1 * ($B240*_c1+$C240*_c2+$D240*_c3+'Input spectra'!$Y239))</f>
        <v>1.3381551506493211E-3</v>
      </c>
      <c r="CR240">
        <f>CR$2*EXP(- CR$1 * ($B240*_c1+$C240*_c2+$D240*_c3+'Input spectra'!$Y239))</f>
        <v>1.3014231128825125E-3</v>
      </c>
      <c r="CS240">
        <f>CS$2*EXP(- CS$1 * ($B240*_c1+$C240*_c2+$D240*_c3+'Input spectra'!$Y239))</f>
        <v>8.3829174254267699E-4</v>
      </c>
      <c r="CT240">
        <f>CT$2*EXP(- CT$1 * ($B240*_c1+$C240*_c2+$D240*_c3+'Input spectra'!$Y239))</f>
        <v>5.4473543810813871E-4</v>
      </c>
      <c r="CU240">
        <f>CU$2*EXP(- CU$1 * ($B240*_c1+$C240*_c2+$D240*_c3+'Input spectra'!$Y239))</f>
        <v>3.7742477385023179E-4</v>
      </c>
      <c r="CV240">
        <f>CV$2*EXP(- CV$1 * ($B240*_c1+$C240*_c2+$D240*_c3+'Input spectra'!$Y239))</f>
        <v>2.6268036935008583E-4</v>
      </c>
      <c r="CW240">
        <f>CW$2*EXP(- CW$1 * ($B240*_c1+$C240*_c2+$D240*_c3+'Input spectra'!$Y239))</f>
        <v>1.7944289190381166E-4</v>
      </c>
      <c r="CX240">
        <f>CX$2*EXP(- CX$1 * ($B240*_c1+$C240*_c2+$D240*_c3+'Input spectra'!$Y239))</f>
        <v>1.1801139778116432E-4</v>
      </c>
      <c r="CY240">
        <f>CY$2*EXP(- CY$1 * ($B240*_c1+$C240*_c2+$D240*_c3+'Input spectra'!$Y239))</f>
        <v>7.291376503606561E-5</v>
      </c>
      <c r="CZ240">
        <f>CZ$2*EXP(- CZ$1 * ($B240*_c1+$C240*_c2+$D240*_c3+'Input spectra'!$Y239))</f>
        <v>4.0678133582429385E-5</v>
      </c>
      <c r="DA240">
        <f>DA$2*EXP(- DA$1 * ($B240*_c1+$C240*_c2+$D240*_c3+'Input spectra'!$Y239))</f>
        <v>1.8923626084110704E-5</v>
      </c>
      <c r="DB240">
        <f>DB$2*EXP(- DB$1 * ($B240*_c1+$C240*_c2+$D240*_c3+'Input spectra'!$Y239))</f>
        <v>5.9244356860062761E-6</v>
      </c>
      <c r="DC240">
        <f>DC$2*EXP(- DC$1 * ($B240*_c1+$C240*_c2+$D240*_c3+'Input spectra'!$Y239))</f>
        <v>3.7650156071518932E-7</v>
      </c>
      <c r="DD240">
        <f>DD$2*EXP(- DD$1 * ($B240*_c1+$C240*_c2+$D240*_c3+'Input spectra'!$Y239))</f>
        <v>0</v>
      </c>
      <c r="DE240">
        <f>DE$2*EXP(- DE$1 * ($B240*_c1+$C240*_c2+$D240*_c3+'Input spectra'!$Y239))</f>
        <v>0</v>
      </c>
      <c r="DF240">
        <f>DF$2*EXP(- DF$1 * ($B240*_c1+$C240*_c2+$D240*_c3+'Input spectra'!$Y239))</f>
        <v>0</v>
      </c>
      <c r="DG240">
        <f>DG$2*EXP(- DG$1 * ($B240*_c1+$C240*_c2+$D240*_c3+'Input spectra'!$Y239))</f>
        <v>0</v>
      </c>
      <c r="DH240">
        <f>DH$2*EXP(- DH$1 * ($B240*_c1+$C240*_c2+$D240*_c3+'Input spectra'!$Y239))</f>
        <v>0</v>
      </c>
      <c r="DI240">
        <f>DI$2*EXP(- DI$1 * ($B240*_c1+$C240*_c2+$D240*_c3+'Input spectra'!$Y239))</f>
        <v>0</v>
      </c>
      <c r="DJ240">
        <f>DJ$2*EXP(- DJ$1 * ($B240*_c1+$C240*_c2+$D240*_c3+'Input spectra'!$Y239))</f>
        <v>0</v>
      </c>
      <c r="DK240">
        <f>DK$2*EXP(- DK$1 * ($B240*_c1+$C240*_c2+$D240*_c3+'Input spectra'!$Y239))</f>
        <v>0</v>
      </c>
      <c r="DL240">
        <f>DL$2*EXP(- DL$1 * ($B240*_c1+$C240*_c2+$D240*_c3+'Input spectra'!$Y239))</f>
        <v>0</v>
      </c>
      <c r="DM240">
        <f>DM$2*EXP(- DM$1 * ($B240*_c1+$C240*_c2+$D240*_c3+'Input spectra'!$Y239))</f>
        <v>0</v>
      </c>
      <c r="DN240">
        <f>DN$2*EXP(- DN$1 * ($B240*_c1+$C240*_c2+$D240*_c3+'Input spectra'!$Y239))</f>
        <v>0</v>
      </c>
      <c r="DO240">
        <f>DO$2*EXP(- DO$1 * ($B240*_c1+$C240*_c2+$D240*_c3+'Input spectra'!$Y239))</f>
        <v>0</v>
      </c>
      <c r="DP240">
        <f>DP$2*EXP(- DP$1 * ($B240*_c1+$C240*_c2+$D240*_c3+'Input spectra'!$Y239))</f>
        <v>0</v>
      </c>
      <c r="DQ240">
        <f>DQ$2*EXP(- DQ$1 * ($B240*_c1+$C240*_c2+$D240*_c3+'Input spectra'!$Y239))</f>
        <v>0</v>
      </c>
      <c r="DR240">
        <f>DR$2*EXP(- DR$1 * ($B240*_c1+$C240*_c2+$D240*_c3+'Input spectra'!$Y239))</f>
        <v>0</v>
      </c>
      <c r="DS240">
        <f>DS$2*EXP(- DS$1 * ($B240*_c1+$C240*_c2+$D240*_c3+'Input spectra'!$Y239))</f>
        <v>0</v>
      </c>
      <c r="DT240">
        <f>DT$2*EXP(- DT$1 * ($B240*_c1+$C240*_c2+$D240*_c3+'Input spectra'!$Y239))</f>
        <v>0</v>
      </c>
      <c r="DU240">
        <f>DU$2*EXP(- DU$1 * ($B240*_c1+$C240*_c2+$D240*_c3+'Input spectra'!$Y239))</f>
        <v>0</v>
      </c>
      <c r="DV240">
        <f>DV$2*EXP(- DV$1 * ($B240*_c1+$C240*_c2+$D240*_c3+'Input spectra'!$Y239))</f>
        <v>0</v>
      </c>
      <c r="DW240">
        <f>DW$2*EXP(- DW$1 * ($B240*_c1+$C240*_c2+$D240*_c3+'Input spectra'!$Y239))</f>
        <v>0</v>
      </c>
      <c r="DX240">
        <f>DX$2*EXP(- DX$1 * ($B240*_c1+$C240*_c2+$D240*_c3+'Input spectra'!$Y239))</f>
        <v>0</v>
      </c>
      <c r="DY240">
        <f>DY$2*EXP(- DY$1 * ($B240*_c1+$C240*_c2+$D240*_c3+'Input spectra'!$Y239))</f>
        <v>0</v>
      </c>
      <c r="DZ240">
        <f>DZ$2*EXP(- DZ$1 * ($B240*_c1+$C240*_c2+$D240*_c3+'Input spectra'!$Y239))</f>
        <v>0</v>
      </c>
      <c r="EA240">
        <f>EA$2*EXP(- EA$1 * ($B240*_c1+$C240*_c2+$D240*_c3+'Input spectra'!$Y239))</f>
        <v>0</v>
      </c>
      <c r="EB240">
        <f>EB$2*EXP(- EB$1 * ($B240*_c1+$C240*_c2+$D240*_c3+'Input spectra'!$Y239))</f>
        <v>0</v>
      </c>
      <c r="EC240">
        <f>EC$2*EXP(- EC$1 * ($B240*_c1+$C240*_c2+$D240*_c3+'Input spectra'!$Y239))</f>
        <v>0</v>
      </c>
      <c r="ED240">
        <f>ED$2*EXP(- ED$1 * ($B240*_c1+$C240*_c2+$D240*_c3+'Input spectra'!$Y239))</f>
        <v>0</v>
      </c>
      <c r="EE240">
        <f>EE$2*EXP(- EE$1 * ($B240*_c1+$C240*_c2+$D240*_c3+'Input spectra'!$Y239))</f>
        <v>0</v>
      </c>
      <c r="EF240">
        <f>EF$2*EXP(- EF$1 * ($B240*_c1+$C240*_c2+$D240*_c3+'Input spectra'!$Y239))</f>
        <v>0</v>
      </c>
      <c r="EG240">
        <f>EG$2*EXP(- EG$1 * ($B240*_c1+$C240*_c2+$D240*_c3+'Input spectra'!$Y239))</f>
        <v>0</v>
      </c>
      <c r="EH240">
        <f>EH$2*EXP(- EH$1 * ($B240*_c1+$C240*_c2+$D240*_c3+'Input spectra'!$Y239))</f>
        <v>0</v>
      </c>
      <c r="EI240">
        <f>EI$2*EXP(- EI$1 * ($B240*_c1+$C240*_c2+$D240*_c3+'Input spectra'!$Y239))</f>
        <v>0</v>
      </c>
      <c r="EJ240">
        <f>EJ$2*EXP(- EJ$1 * ($B240*_c1+$C240*_c2+$D240*_c3+'Input spectra'!$Y239))</f>
        <v>0</v>
      </c>
      <c r="EK240">
        <f>EK$2*EXP(- EK$1 * ($B240*_c1+$C240*_c2+$D240*_c3+'Input spectra'!$Y239))</f>
        <v>0</v>
      </c>
      <c r="EL240">
        <f>EL$2*EXP(- EL$1 * ($B240*_c1+$C240*_c2+$D240*_c3+'Input spectra'!$Y239))</f>
        <v>0</v>
      </c>
      <c r="EM240">
        <f>EM$2*EXP(- EM$1 * ($B240*_c1+$C240*_c2+$D240*_c3+'Input spectra'!$Y239))</f>
        <v>0</v>
      </c>
      <c r="EN240">
        <f>EN$2*EXP(- EN$1 * ($B240*_c1+$C240*_c2+$D240*_c3+'Input spectra'!$Y239))</f>
        <v>0</v>
      </c>
      <c r="EO240">
        <f>EO$2*EXP(- EO$1 * ($B240*_c1+$C240*_c2+$D240*_c3+'Input spectra'!$Y239))</f>
        <v>0</v>
      </c>
      <c r="EP240">
        <f>EP$2*EXP(- EP$1 * ($B240*_c1+$C240*_c2+$D240*_c3+'Input spectra'!$Y239))</f>
        <v>0</v>
      </c>
      <c r="EQ240">
        <f>EQ$2*EXP(- EQ$1 * ($B240*_c1+$C240*_c2+$D240*_c3+'Input spectra'!$Y239))</f>
        <v>0</v>
      </c>
      <c r="ER240">
        <f>ER$2*EXP(- ER$1 * ($B240*_c1+$C240*_c2+$D240*_c3+'Input spectra'!$Y239))</f>
        <v>0</v>
      </c>
      <c r="ES240">
        <f>ES$2*EXP(- ES$1 * ($B240*_c1+$C240*_c2+$D240*_c3+'Input spectra'!$Y239))</f>
        <v>0</v>
      </c>
      <c r="ET240">
        <f>ET$2*EXP(- ET$1 * ($B240*_c1+$C240*_c2+$D240*_c3+'Input spectra'!$Y239))</f>
        <v>0</v>
      </c>
      <c r="EU240">
        <f>EU$2*EXP(- EU$1 * ($B240*_c1+$C240*_c2+$D240*_c3+'Input spectra'!$Y239))</f>
        <v>0</v>
      </c>
      <c r="EV240">
        <f>EV$2*EXP(- EV$1 * ($B240*_c1+$C240*_c2+$D240*_c3+'Input spectra'!$Y239))</f>
        <v>0</v>
      </c>
      <c r="EW240">
        <f>EW$2*EXP(- EW$1 * ($B240*_c1+$C240*_c2+$D240*_c3+'Input spectra'!$Y239))</f>
        <v>0</v>
      </c>
      <c r="EX240">
        <f>EX$2*EXP(- EX$1 * ($B240*_c1+$C240*_c2+$D240*_c3+'Input spectra'!$Y239))</f>
        <v>0</v>
      </c>
      <c r="EY240">
        <f>EY$2*EXP(- EY$1 * ($B240*_c1+$C240*_c2+$D240*_c3+'Input spectra'!$Y239))</f>
        <v>0</v>
      </c>
      <c r="FA240">
        <f t="shared" si="3"/>
        <v>0.89267542632385299</v>
      </c>
      <c r="FD240">
        <f>(1-EXP(-($B240*_c1+$C240*_c2+$D240*_c3+'Input spectra'!$Y239)*_t))/2</f>
        <v>9.8387553849202392E-3</v>
      </c>
      <c r="FE240">
        <f>LN(1-FD240)/(-($B240*_c1+$C240*_c2+$D240*_c3+'Input spectra'!$Y239))</f>
        <v>0.24875791476516676</v>
      </c>
    </row>
    <row r="241" spans="1:161" x14ac:dyDescent="0.25">
      <c r="A241">
        <v>1470</v>
      </c>
      <c r="B241">
        <f>'Input spectra'!B240</f>
        <v>0</v>
      </c>
      <c r="C241">
        <f>'Input spectra'!D240</f>
        <v>0</v>
      </c>
      <c r="D241">
        <f>'Input spectra'!F240</f>
        <v>0</v>
      </c>
      <c r="E241">
        <f>E$2*EXP(- E$1 * ($B241*_c1+$C241*_c2+$D241*_c3+'Input spectra'!$Y240))</f>
        <v>2.0653927966864227E-2</v>
      </c>
      <c r="F241">
        <f>F$2*EXP(- F$1 * ($B241*_c1+$C241*_c2+$D241*_c3+'Input spectra'!$Y240))</f>
        <v>2.0422287447367089E-2</v>
      </c>
      <c r="G241">
        <f>G$2*EXP(- G$1 * ($B241*_c1+$C241*_c2+$D241*_c3+'Input spectra'!$Y240))</f>
        <v>2.0192158119140113E-2</v>
      </c>
      <c r="H241">
        <f>H$2*EXP(- H$1 * ($B241*_c1+$C241*_c2+$D241*_c3+'Input spectra'!$Y240))</f>
        <v>1.9963531644120666E-2</v>
      </c>
      <c r="I241">
        <f>I$2*EXP(- I$1 * ($B241*_c1+$C241*_c2+$D241*_c3+'Input spectra'!$Y240))</f>
        <v>1.9736399726593277E-2</v>
      </c>
      <c r="J241">
        <f>J$2*EXP(- J$1 * ($B241*_c1+$C241*_c2+$D241*_c3+'Input spectra'!$Y240))</f>
        <v>1.9510754112984998E-2</v>
      </c>
      <c r="K241">
        <f>K$2*EXP(- K$1 * ($B241*_c1+$C241*_c2+$D241*_c3+'Input spectra'!$Y240))</f>
        <v>1.9286586591661676E-2</v>
      </c>
      <c r="L241">
        <f>L$2*EXP(- L$1 * ($B241*_c1+$C241*_c2+$D241*_c3+'Input spectra'!$Y240))</f>
        <v>1.9063888992725191E-2</v>
      </c>
      <c r="M241">
        <f>M$2*EXP(- M$1 * ($B241*_c1+$C241*_c2+$D241*_c3+'Input spectra'!$Y240))</f>
        <v>1.8842653187811673E-2</v>
      </c>
      <c r="N241">
        <f>N$2*EXP(- N$1 * ($B241*_c1+$C241*_c2+$D241*_c3+'Input spectra'!$Y240))</f>
        <v>1.8622871089890615E-2</v>
      </c>
      <c r="O241">
        <f>O$2*EXP(- O$1 * ($B241*_c1+$C241*_c2+$D241*_c3+'Input spectra'!$Y240))</f>
        <v>1.8404534653064967E-2</v>
      </c>
      <c r="P241">
        <f>P$2*EXP(- P$1 * ($B241*_c1+$C241*_c2+$D241*_c3+'Input spectra'!$Y240))</f>
        <v>1.8187635872372123E-2</v>
      </c>
      <c r="Q241">
        <f>Q$2*EXP(- Q$1 * ($B241*_c1+$C241*_c2+$D241*_c3+'Input spectra'!$Y240))</f>
        <v>1.7972166783585895E-2</v>
      </c>
      <c r="R241">
        <f>R$2*EXP(- R$1 * ($B241*_c1+$C241*_c2+$D241*_c3+'Input spectra'!$Y240))</f>
        <v>1.7758119463019358E-2</v>
      </c>
      <c r="S241">
        <f>S$2*EXP(- S$1 * ($B241*_c1+$C241*_c2+$D241*_c3+'Input spectra'!$Y240))</f>
        <v>1.7545486027328649E-2</v>
      </c>
      <c r="T241">
        <f>T$2*EXP(- T$1 * ($B241*_c1+$C241*_c2+$D241*_c3+'Input spectra'!$Y240))</f>
        <v>1.7334258633317674E-2</v>
      </c>
      <c r="U241">
        <f>U$2*EXP(- U$1 * ($B241*_c1+$C241*_c2+$D241*_c3+'Input spectra'!$Y240))</f>
        <v>1.7124429477743744E-2</v>
      </c>
      <c r="V241">
        <f>V$2*EXP(- V$1 * ($B241*_c1+$C241*_c2+$D241*_c3+'Input spectra'!$Y240))</f>
        <v>1.6915990797124091E-2</v>
      </c>
      <c r="W241">
        <f>W$2*EXP(- W$1 * ($B241*_c1+$C241*_c2+$D241*_c3+'Input spectra'!$Y240))</f>
        <v>1.6708934867543331E-2</v>
      </c>
      <c r="X241">
        <f>X$2*EXP(- X$1 * ($B241*_c1+$C241*_c2+$D241*_c3+'Input spectra'!$Y240))</f>
        <v>1.6503254004461777E-2</v>
      </c>
      <c r="Y241">
        <f>Y$2*EXP(- Y$1 * ($B241*_c1+$C241*_c2+$D241*_c3+'Input spectra'!$Y240))</f>
        <v>1.6298940562524698E-2</v>
      </c>
      <c r="Z241">
        <f>Z$2*EXP(- Z$1 * ($B241*_c1+$C241*_c2+$D241*_c3+'Input spectra'!$Y240))</f>
        <v>1.609598693537246E-2</v>
      </c>
      <c r="AA241">
        <f>AA$2*EXP(- AA$1 * ($B241*_c1+$C241*_c2+$D241*_c3+'Input spectra'!$Y240))</f>
        <v>1.5894385555451522E-2</v>
      </c>
      <c r="AB241">
        <f>AB$2*EXP(- AB$1 * ($B241*_c1+$C241*_c2+$D241*_c3+'Input spectra'!$Y240))</f>
        <v>1.5694128893826355E-2</v>
      </c>
      <c r="AC241">
        <f>AC$2*EXP(- AC$1 * ($B241*_c1+$C241*_c2+$D241*_c3+'Input spectra'!$Y240))</f>
        <v>1.5495209459992245E-2</v>
      </c>
      <c r="AD241">
        <f>AD$2*EXP(- AD$1 * ($B241*_c1+$C241*_c2+$D241*_c3+'Input spectra'!$Y240))</f>
        <v>1.5297619801688941E-2</v>
      </c>
      <c r="AE241">
        <f>AE$2*EXP(- AE$1 * ($B241*_c1+$C241*_c2+$D241*_c3+'Input spectra'!$Y240))</f>
        <v>1.5101352504715192E-2</v>
      </c>
      <c r="AF241">
        <f>AF$2*EXP(- AF$1 * ($B241*_c1+$C241*_c2+$D241*_c3+'Input spectra'!$Y240))</f>
        <v>1.4906400192744172E-2</v>
      </c>
      <c r="AG241">
        <f>AG$2*EXP(- AG$1 * ($B241*_c1+$C241*_c2+$D241*_c3+'Input spectra'!$Y240))</f>
        <v>1.4712755527139749E-2</v>
      </c>
      <c r="AH241">
        <f>AH$2*EXP(- AH$1 * ($B241*_c1+$C241*_c2+$D241*_c3+'Input spectra'!$Y240))</f>
        <v>1.45204112067736E-2</v>
      </c>
      <c r="AI241">
        <f>AI$2*EXP(- AI$1 * ($B241*_c1+$C241*_c2+$D241*_c3+'Input spectra'!$Y240))</f>
        <v>1.4329359967843231E-2</v>
      </c>
      <c r="AJ241">
        <f>AJ$2*EXP(- AJ$1 * ($B241*_c1+$C241*_c2+$D241*_c3+'Input spectra'!$Y240))</f>
        <v>1.4139594583690811E-2</v>
      </c>
      <c r="AK241">
        <f>AK$2*EXP(- AK$1 * ($B241*_c1+$C241*_c2+$D241*_c3+'Input spectra'!$Y240))</f>
        <v>1.3951107864622865E-2</v>
      </c>
      <c r="AL241">
        <f>AL$2*EXP(- AL$1 * ($B241*_c1+$C241*_c2+$D241*_c3+'Input spectra'!$Y240))</f>
        <v>1.3763892657730809E-2</v>
      </c>
      <c r="AM241">
        <f>AM$2*EXP(- AM$1 * ($B241*_c1+$C241*_c2+$D241*_c3+'Input spectra'!$Y240))</f>
        <v>1.3577941846712347E-2</v>
      </c>
      <c r="AN241">
        <f>AN$2*EXP(- AN$1 * ($B241*_c1+$C241*_c2+$D241*_c3+'Input spectra'!$Y240))</f>
        <v>1.3393248351693693E-2</v>
      </c>
      <c r="AO241">
        <f>AO$2*EXP(- AO$1 * ($B241*_c1+$C241*_c2+$D241*_c3+'Input spectra'!$Y240))</f>
        <v>1.3209805129052598E-2</v>
      </c>
      <c r="AP241">
        <f>AP$2*EXP(- AP$1 * ($B241*_c1+$C241*_c2+$D241*_c3+'Input spectra'!$Y240))</f>
        <v>1.302760517124227E-2</v>
      </c>
      <c r="AQ241">
        <f>AQ$2*EXP(- AQ$1 * ($B241*_c1+$C241*_c2+$D241*_c3+'Input spectra'!$Y240))</f>
        <v>1.2846641506616066E-2</v>
      </c>
      <c r="AR241">
        <f>AR$2*EXP(- AR$1 * ($B241*_c1+$C241*_c2+$D241*_c3+'Input spectra'!$Y240))</f>
        <v>1.2666907199253025E-2</v>
      </c>
      <c r="AS241">
        <f>AS$2*EXP(- AS$1 * ($B241*_c1+$C241*_c2+$D241*_c3+'Input spectra'!$Y240))</f>
        <v>1.2488395348784228E-2</v>
      </c>
      <c r="AT241">
        <f>AT$2*EXP(- AT$1 * ($B241*_c1+$C241*_c2+$D241*_c3+'Input spectra'!$Y240))</f>
        <v>1.2311099090219969E-2</v>
      </c>
      <c r="AU241">
        <f>AU$2*EXP(- AU$1 * ($B241*_c1+$C241*_c2+$D241*_c3+'Input spectra'!$Y240))</f>
        <v>1.2135011593777717E-2</v>
      </c>
      <c r="AV241">
        <f>AV$2*EXP(- AV$1 * ($B241*_c1+$C241*_c2+$D241*_c3+'Input spectra'!$Y240))</f>
        <v>1.1960126064710927E-2</v>
      </c>
      <c r="AW241">
        <f>AW$2*EXP(- AW$1 * ($B241*_c1+$C241*_c2+$D241*_c3+'Input spectra'!$Y240))</f>
        <v>1.1786435743138611E-2</v>
      </c>
      <c r="AX241">
        <f>AX$2*EXP(- AX$1 * ($B241*_c1+$C241*_c2+$D241*_c3+'Input spectra'!$Y240))</f>
        <v>1.161393390387574E-2</v>
      </c>
      <c r="AY241">
        <f>AY$2*EXP(- AY$1 * ($B241*_c1+$C241*_c2+$D241*_c3+'Input spectra'!$Y240))</f>
        <v>1.0329208953529947E-2</v>
      </c>
      <c r="AZ241">
        <f>AZ$2*EXP(- AZ$1 * ($B241*_c1+$C241*_c2+$D241*_c3+'Input spectra'!$Y240))</f>
        <v>8.8304932443686156E-3</v>
      </c>
      <c r="BA241">
        <f>BA$2*EXP(- BA$1 * ($B241*_c1+$C241*_c2+$D241*_c3+'Input spectra'!$Y240))</f>
        <v>7.9531269961998705E-3</v>
      </c>
      <c r="BB241">
        <f>BB$2*EXP(- BB$1 * ($B241*_c1+$C241*_c2+$D241*_c3+'Input spectra'!$Y240))</f>
        <v>7.2889112026891818E-3</v>
      </c>
      <c r="BC241">
        <f>BC$2*EXP(- BC$1 * ($B241*_c1+$C241*_c2+$D241*_c3+'Input spectra'!$Y240))</f>
        <v>6.7463432632189468E-3</v>
      </c>
      <c r="BD241">
        <f>BD$2*EXP(- BD$1 * ($B241*_c1+$C241*_c2+$D241*_c3+'Input spectra'!$Y240))</f>
        <v>6.2857874222643165E-3</v>
      </c>
      <c r="BE241">
        <f>BE$2*EXP(- BE$1 * ($B241*_c1+$C241*_c2+$D241*_c3+'Input spectra'!$Y240))</f>
        <v>5.8855397866603614E-3</v>
      </c>
      <c r="BF241">
        <f>BF$2*EXP(- BF$1 * ($B241*_c1+$C241*_c2+$D241*_c3+'Input spectra'!$Y240))</f>
        <v>5.5320783676653801E-3</v>
      </c>
      <c r="BG241">
        <f>BG$2*EXP(- BG$1 * ($B241*_c1+$C241*_c2+$D241*_c3+'Input spectra'!$Y240))</f>
        <v>5.2162527464121337E-3</v>
      </c>
      <c r="BH241">
        <f>BH$2*EXP(- BH$1 * ($B241*_c1+$C241*_c2+$D241*_c3+'Input spectra'!$Y240))</f>
        <v>4.9315039090421621E-3</v>
      </c>
      <c r="BI241">
        <f>BI$2*EXP(- BI$1 * ($B241*_c1+$C241*_c2+$D241*_c3+'Input spectra'!$Y240))</f>
        <v>4.6729270582966361E-3</v>
      </c>
      <c r="BJ241">
        <f>BJ$2*EXP(- BJ$1 * ($B241*_c1+$C241*_c2+$D241*_c3+'Input spectra'!$Y240))</f>
        <v>4.4367337146552664E-3</v>
      </c>
      <c r="BK241">
        <f>BK$2*EXP(- BK$1 * ($B241*_c1+$C241*_c2+$D241*_c3+'Input spectra'!$Y240))</f>
        <v>4.2199220350042253E-3</v>
      </c>
      <c r="BL241">
        <f>BL$2*EXP(- BL$1 * ($B241*_c1+$C241*_c2+$D241*_c3+'Input spectra'!$Y240))</f>
        <v>4.0200640190974739E-3</v>
      </c>
      <c r="BM241">
        <f>BM$2*EXP(- BM$1 * ($B241*_c1+$C241*_c2+$D241*_c3+'Input spectra'!$Y240))</f>
        <v>3.8351622899244213E-3</v>
      </c>
      <c r="BN241">
        <f>BN$2*EXP(- BN$1 * ($B241*_c1+$C241*_c2+$D241*_c3+'Input spectra'!$Y240))</f>
        <v>3.6635503094232438E-3</v>
      </c>
      <c r="BO241">
        <f>BO$2*EXP(- BO$1 * ($B241*_c1+$C241*_c2+$D241*_c3+'Input spectra'!$Y240))</f>
        <v>3.5038208086188879E-3</v>
      </c>
      <c r="BP241">
        <f>BP$2*EXP(- BP$1 * ($B241*_c1+$C241*_c2+$D241*_c3+'Input spectra'!$Y240))</f>
        <v>3.3547731701572573E-3</v>
      </c>
      <c r="BQ241">
        <f>BQ$2*EXP(- BQ$1 * ($B241*_c1+$C241*_c2+$D241*_c3+'Input spectra'!$Y240))</f>
        <v>3.2153739127342563E-3</v>
      </c>
      <c r="BR241">
        <f>BR$2*EXP(- BR$1 * ($B241*_c1+$C241*_c2+$D241*_c3+'Input spectra'!$Y240))</f>
        <v>3.0847264611778341E-3</v>
      </c>
      <c r="BS241">
        <f>BS$2*EXP(- BS$1 * ($B241*_c1+$C241*_c2+$D241*_c3+'Input spectra'!$Y240))</f>
        <v>2.9620476423093864E-3</v>
      </c>
      <c r="BT241">
        <f>BT$2*EXP(- BT$1 * ($B241*_c1+$C241*_c2+$D241*_c3+'Input spectra'!$Y240))</f>
        <v>2.8466491467945059E-3</v>
      </c>
      <c r="BU241">
        <f>BU$2*EXP(- BU$1 * ($B241*_c1+$C241*_c2+$D241*_c3+'Input spectra'!$Y240))</f>
        <v>2.7379227206396064E-3</v>
      </c>
      <c r="BV241">
        <f>BV$2*EXP(- BV$1 * ($B241*_c1+$C241*_c2+$D241*_c3+'Input spectra'!$Y240))</f>
        <v>2.6353282007523754E-3</v>
      </c>
      <c r="BW241">
        <f>BW$2*EXP(- BW$1 * ($B241*_c1+$C241*_c2+$D241*_c3+'Input spectra'!$Y240))</f>
        <v>2.5383837491156371E-3</v>
      </c>
      <c r="BX241">
        <f>BX$2*EXP(- BX$1 * ($B241*_c1+$C241*_c2+$D241*_c3+'Input spectra'!$Y240))</f>
        <v>2.4466578077148153E-3</v>
      </c>
      <c r="BY241">
        <f>BY$2*EXP(- BY$1 * ($B241*_c1+$C241*_c2+$D241*_c3+'Input spectra'!$Y240))</f>
        <v>2.3597624153770059E-3</v>
      </c>
      <c r="BZ241">
        <f>BZ$2*EXP(- BZ$1 * ($B241*_c1+$C241*_c2+$D241*_c3+'Input spectra'!$Y240))</f>
        <v>2.2773476135502699E-3</v>
      </c>
      <c r="CA241">
        <f>CA$2*EXP(- CA$1 * ($B241*_c1+$C241*_c2+$D241*_c3+'Input spectra'!$Y240))</f>
        <v>2.199096730908024E-3</v>
      </c>
      <c r="CB241">
        <f>CB$2*EXP(- CB$1 * ($B241*_c1+$C241*_c2+$D241*_c3+'Input spectra'!$Y240))</f>
        <v>2.1247223832858305E-3</v>
      </c>
      <c r="CC241">
        <f>CC$2*EXP(- CC$1 * ($B241*_c1+$C241*_c2+$D241*_c3+'Input spectra'!$Y240))</f>
        <v>2.0539630604624179E-3</v>
      </c>
      <c r="CD241">
        <f>CD$2*EXP(- CD$1 * ($B241*_c1+$C241*_c2+$D241*_c3+'Input spectra'!$Y240))</f>
        <v>1.986580197874753E-3</v>
      </c>
      <c r="CE241">
        <f>CE$2*EXP(- CE$1 * ($B241*_c1+$C241*_c2+$D241*_c3+'Input spectra'!$Y240))</f>
        <v>1.9223556517474671E-3</v>
      </c>
      <c r="CF241">
        <f>CF$2*EXP(- CF$1 * ($B241*_c1+$C241*_c2+$D241*_c3+'Input spectra'!$Y240))</f>
        <v>1.8610895119115956E-3</v>
      </c>
      <c r="CG241">
        <f>CG$2*EXP(- CG$1 * ($B241*_c1+$C241*_c2+$D241*_c3+'Input spectra'!$Y240))</f>
        <v>1.8025981989322371E-3</v>
      </c>
      <c r="CH241">
        <f>CH$2*EXP(- CH$1 * ($B241*_c1+$C241*_c2+$D241*_c3+'Input spectra'!$Y240))</f>
        <v>1.7467128018937453E-3</v>
      </c>
      <c r="CI241">
        <f>CI$2*EXP(- CI$1 * ($B241*_c1+$C241*_c2+$D241*_c3+'Input spectra'!$Y240))</f>
        <v>1.6932776209186015E-3</v>
      </c>
      <c r="CJ241">
        <f>CJ$2*EXP(- CJ$1 * ($B241*_c1+$C241*_c2+$D241*_c3+'Input spectra'!$Y240))</f>
        <v>1.6421488846787603E-3</v>
      </c>
      <c r="CK241">
        <f>CK$2*EXP(- CK$1 * ($B241*_c1+$C241*_c2+$D241*_c3+'Input spectra'!$Y240))</f>
        <v>1.5931936181388686E-3</v>
      </c>
      <c r="CL241">
        <f>CL$2*EXP(- CL$1 * ($B241*_c1+$C241*_c2+$D241*_c3+'Input spectra'!$Y240))</f>
        <v>1.5462886398087457E-3</v>
      </c>
      <c r="CM241">
        <f>CM$2*EXP(- CM$1 * ($B241*_c1+$C241*_c2+$D241*_c3+'Input spectra'!$Y240))</f>
        <v>1.501319671076204E-3</v>
      </c>
      <c r="CN241">
        <f>CN$2*EXP(- CN$1 * ($B241*_c1+$C241*_c2+$D241*_c3+'Input spectra'!$Y240))</f>
        <v>1.4581805428931307E-3</v>
      </c>
      <c r="CO241">
        <f>CO$2*EXP(- CO$1 * ($B241*_c1+$C241*_c2+$D241*_c3+'Input spectra'!$Y240))</f>
        <v>1.416772487316038E-3</v>
      </c>
      <c r="CP241">
        <f>CP$2*EXP(- CP$1 * ($B241*_c1+$C241*_c2+$D241*_c3+'Input spectra'!$Y240))</f>
        <v>1.37700350324937E-3</v>
      </c>
      <c r="CQ241">
        <f>CQ$2*EXP(- CQ$1 * ($B241*_c1+$C241*_c2+$D241*_c3+'Input spectra'!$Y240))</f>
        <v>1.33878778727829E-3</v>
      </c>
      <c r="CR241">
        <f>CR$2*EXP(- CR$1 * ($B241*_c1+$C241*_c2+$D241*_c3+'Input spectra'!$Y240))</f>
        <v>1.3020452217649258E-3</v>
      </c>
      <c r="CS241">
        <f>CS$2*EXP(- CS$1 * ($B241*_c1+$C241*_c2+$D241*_c3+'Input spectra'!$Y240))</f>
        <v>8.3869686904128359E-4</v>
      </c>
      <c r="CT241">
        <f>CT$2*EXP(- CT$1 * ($B241*_c1+$C241*_c2+$D241*_c3+'Input spectra'!$Y240))</f>
        <v>5.4500155800932054E-4</v>
      </c>
      <c r="CU241">
        <f>CU$2*EXP(- CU$1 * ($B241*_c1+$C241*_c2+$D241*_c3+'Input spectra'!$Y240))</f>
        <v>3.7761114048922358E-4</v>
      </c>
      <c r="CV241">
        <f>CV$2*EXP(- CV$1 * ($B241*_c1+$C241*_c2+$D241*_c3+'Input spectra'!$Y240))</f>
        <v>2.6281145715162211E-4</v>
      </c>
      <c r="CW241">
        <f>CW$2*EXP(- CW$1 * ($B241*_c1+$C241*_c2+$D241*_c3+'Input spectra'!$Y240))</f>
        <v>1.7953338380022723E-4</v>
      </c>
      <c r="CX241">
        <f>CX$2*EXP(- CX$1 * ($B241*_c1+$C241*_c2+$D241*_c3+'Input spectra'!$Y240))</f>
        <v>1.1807153024878257E-4</v>
      </c>
      <c r="CY241">
        <f>CY$2*EXP(- CY$1 * ($B241*_c1+$C241*_c2+$D241*_c3+'Input spectra'!$Y240))</f>
        <v>7.2951301216496787E-5</v>
      </c>
      <c r="CZ241">
        <f>CZ$2*EXP(- CZ$1 * ($B241*_c1+$C241*_c2+$D241*_c3+'Input spectra'!$Y240))</f>
        <v>4.0699288524050081E-5</v>
      </c>
      <c r="DA241">
        <f>DA$2*EXP(- DA$1 * ($B241*_c1+$C241*_c2+$D241*_c3+'Input spectra'!$Y240))</f>
        <v>1.8933566879093485E-5</v>
      </c>
      <c r="DB241">
        <f>DB$2*EXP(- DB$1 * ($B241*_c1+$C241*_c2+$D241*_c3+'Input spectra'!$Y240))</f>
        <v>5.9275789891180295E-6</v>
      </c>
      <c r="DC241">
        <f>DC$2*EXP(- DC$1 * ($B241*_c1+$C241*_c2+$D241*_c3+'Input spectra'!$Y240))</f>
        <v>3.7670329791693124E-7</v>
      </c>
      <c r="DD241">
        <f>DD$2*EXP(- DD$1 * ($B241*_c1+$C241*_c2+$D241*_c3+'Input spectra'!$Y240))</f>
        <v>0</v>
      </c>
      <c r="DE241">
        <f>DE$2*EXP(- DE$1 * ($B241*_c1+$C241*_c2+$D241*_c3+'Input spectra'!$Y240))</f>
        <v>0</v>
      </c>
      <c r="DF241">
        <f>DF$2*EXP(- DF$1 * ($B241*_c1+$C241*_c2+$D241*_c3+'Input spectra'!$Y240))</f>
        <v>0</v>
      </c>
      <c r="DG241">
        <f>DG$2*EXP(- DG$1 * ($B241*_c1+$C241*_c2+$D241*_c3+'Input spectra'!$Y240))</f>
        <v>0</v>
      </c>
      <c r="DH241">
        <f>DH$2*EXP(- DH$1 * ($B241*_c1+$C241*_c2+$D241*_c3+'Input spectra'!$Y240))</f>
        <v>0</v>
      </c>
      <c r="DI241">
        <f>DI$2*EXP(- DI$1 * ($B241*_c1+$C241*_c2+$D241*_c3+'Input spectra'!$Y240))</f>
        <v>0</v>
      </c>
      <c r="DJ241">
        <f>DJ$2*EXP(- DJ$1 * ($B241*_c1+$C241*_c2+$D241*_c3+'Input spectra'!$Y240))</f>
        <v>0</v>
      </c>
      <c r="DK241">
        <f>DK$2*EXP(- DK$1 * ($B241*_c1+$C241*_c2+$D241*_c3+'Input spectra'!$Y240))</f>
        <v>0</v>
      </c>
      <c r="DL241">
        <f>DL$2*EXP(- DL$1 * ($B241*_c1+$C241*_c2+$D241*_c3+'Input spectra'!$Y240))</f>
        <v>0</v>
      </c>
      <c r="DM241">
        <f>DM$2*EXP(- DM$1 * ($B241*_c1+$C241*_c2+$D241*_c3+'Input spectra'!$Y240))</f>
        <v>0</v>
      </c>
      <c r="DN241">
        <f>DN$2*EXP(- DN$1 * ($B241*_c1+$C241*_c2+$D241*_c3+'Input spectra'!$Y240))</f>
        <v>0</v>
      </c>
      <c r="DO241">
        <f>DO$2*EXP(- DO$1 * ($B241*_c1+$C241*_c2+$D241*_c3+'Input spectra'!$Y240))</f>
        <v>0</v>
      </c>
      <c r="DP241">
        <f>DP$2*EXP(- DP$1 * ($B241*_c1+$C241*_c2+$D241*_c3+'Input spectra'!$Y240))</f>
        <v>0</v>
      </c>
      <c r="DQ241">
        <f>DQ$2*EXP(- DQ$1 * ($B241*_c1+$C241*_c2+$D241*_c3+'Input spectra'!$Y240))</f>
        <v>0</v>
      </c>
      <c r="DR241">
        <f>DR$2*EXP(- DR$1 * ($B241*_c1+$C241*_c2+$D241*_c3+'Input spectra'!$Y240))</f>
        <v>0</v>
      </c>
      <c r="DS241">
        <f>DS$2*EXP(- DS$1 * ($B241*_c1+$C241*_c2+$D241*_c3+'Input spectra'!$Y240))</f>
        <v>0</v>
      </c>
      <c r="DT241">
        <f>DT$2*EXP(- DT$1 * ($B241*_c1+$C241*_c2+$D241*_c3+'Input spectra'!$Y240))</f>
        <v>0</v>
      </c>
      <c r="DU241">
        <f>DU$2*EXP(- DU$1 * ($B241*_c1+$C241*_c2+$D241*_c3+'Input spectra'!$Y240))</f>
        <v>0</v>
      </c>
      <c r="DV241">
        <f>DV$2*EXP(- DV$1 * ($B241*_c1+$C241*_c2+$D241*_c3+'Input spectra'!$Y240))</f>
        <v>0</v>
      </c>
      <c r="DW241">
        <f>DW$2*EXP(- DW$1 * ($B241*_c1+$C241*_c2+$D241*_c3+'Input spectra'!$Y240))</f>
        <v>0</v>
      </c>
      <c r="DX241">
        <f>DX$2*EXP(- DX$1 * ($B241*_c1+$C241*_c2+$D241*_c3+'Input spectra'!$Y240))</f>
        <v>0</v>
      </c>
      <c r="DY241">
        <f>DY$2*EXP(- DY$1 * ($B241*_c1+$C241*_c2+$D241*_c3+'Input spectra'!$Y240))</f>
        <v>0</v>
      </c>
      <c r="DZ241">
        <f>DZ$2*EXP(- DZ$1 * ($B241*_c1+$C241*_c2+$D241*_c3+'Input spectra'!$Y240))</f>
        <v>0</v>
      </c>
      <c r="EA241">
        <f>EA$2*EXP(- EA$1 * ($B241*_c1+$C241*_c2+$D241*_c3+'Input spectra'!$Y240))</f>
        <v>0</v>
      </c>
      <c r="EB241">
        <f>EB$2*EXP(- EB$1 * ($B241*_c1+$C241*_c2+$D241*_c3+'Input spectra'!$Y240))</f>
        <v>0</v>
      </c>
      <c r="EC241">
        <f>EC$2*EXP(- EC$1 * ($B241*_c1+$C241*_c2+$D241*_c3+'Input spectra'!$Y240))</f>
        <v>0</v>
      </c>
      <c r="ED241">
        <f>ED$2*EXP(- ED$1 * ($B241*_c1+$C241*_c2+$D241*_c3+'Input spectra'!$Y240))</f>
        <v>0</v>
      </c>
      <c r="EE241">
        <f>EE$2*EXP(- EE$1 * ($B241*_c1+$C241*_c2+$D241*_c3+'Input spectra'!$Y240))</f>
        <v>0</v>
      </c>
      <c r="EF241">
        <f>EF$2*EXP(- EF$1 * ($B241*_c1+$C241*_c2+$D241*_c3+'Input spectra'!$Y240))</f>
        <v>0</v>
      </c>
      <c r="EG241">
        <f>EG$2*EXP(- EG$1 * ($B241*_c1+$C241*_c2+$D241*_c3+'Input spectra'!$Y240))</f>
        <v>0</v>
      </c>
      <c r="EH241">
        <f>EH$2*EXP(- EH$1 * ($B241*_c1+$C241*_c2+$D241*_c3+'Input spectra'!$Y240))</f>
        <v>0</v>
      </c>
      <c r="EI241">
        <f>EI$2*EXP(- EI$1 * ($B241*_c1+$C241*_c2+$D241*_c3+'Input spectra'!$Y240))</f>
        <v>0</v>
      </c>
      <c r="EJ241">
        <f>EJ$2*EXP(- EJ$1 * ($B241*_c1+$C241*_c2+$D241*_c3+'Input spectra'!$Y240))</f>
        <v>0</v>
      </c>
      <c r="EK241">
        <f>EK$2*EXP(- EK$1 * ($B241*_c1+$C241*_c2+$D241*_c3+'Input spectra'!$Y240))</f>
        <v>0</v>
      </c>
      <c r="EL241">
        <f>EL$2*EXP(- EL$1 * ($B241*_c1+$C241*_c2+$D241*_c3+'Input spectra'!$Y240))</f>
        <v>0</v>
      </c>
      <c r="EM241">
        <f>EM$2*EXP(- EM$1 * ($B241*_c1+$C241*_c2+$D241*_c3+'Input spectra'!$Y240))</f>
        <v>0</v>
      </c>
      <c r="EN241">
        <f>EN$2*EXP(- EN$1 * ($B241*_c1+$C241*_c2+$D241*_c3+'Input spectra'!$Y240))</f>
        <v>0</v>
      </c>
      <c r="EO241">
        <f>EO$2*EXP(- EO$1 * ($B241*_c1+$C241*_c2+$D241*_c3+'Input spectra'!$Y240))</f>
        <v>0</v>
      </c>
      <c r="EP241">
        <f>EP$2*EXP(- EP$1 * ($B241*_c1+$C241*_c2+$D241*_c3+'Input spectra'!$Y240))</f>
        <v>0</v>
      </c>
      <c r="EQ241">
        <f>EQ$2*EXP(- EQ$1 * ($B241*_c1+$C241*_c2+$D241*_c3+'Input spectra'!$Y240))</f>
        <v>0</v>
      </c>
      <c r="ER241">
        <f>ER$2*EXP(- ER$1 * ($B241*_c1+$C241*_c2+$D241*_c3+'Input spectra'!$Y240))</f>
        <v>0</v>
      </c>
      <c r="ES241">
        <f>ES$2*EXP(- ES$1 * ($B241*_c1+$C241*_c2+$D241*_c3+'Input spectra'!$Y240))</f>
        <v>0</v>
      </c>
      <c r="ET241">
        <f>ET$2*EXP(- ET$1 * ($B241*_c1+$C241*_c2+$D241*_c3+'Input spectra'!$Y240))</f>
        <v>0</v>
      </c>
      <c r="EU241">
        <f>EU$2*EXP(- EU$1 * ($B241*_c1+$C241*_c2+$D241*_c3+'Input spectra'!$Y240))</f>
        <v>0</v>
      </c>
      <c r="EV241">
        <f>EV$2*EXP(- EV$1 * ($B241*_c1+$C241*_c2+$D241*_c3+'Input spectra'!$Y240))</f>
        <v>0</v>
      </c>
      <c r="EW241">
        <f>EW$2*EXP(- EW$1 * ($B241*_c1+$C241*_c2+$D241*_c3+'Input spectra'!$Y240))</f>
        <v>0</v>
      </c>
      <c r="EX241">
        <f>EX$2*EXP(- EX$1 * ($B241*_c1+$C241*_c2+$D241*_c3+'Input spectra'!$Y240))</f>
        <v>0</v>
      </c>
      <c r="EY241">
        <f>EY$2*EXP(- EY$1 * ($B241*_c1+$C241*_c2+$D241*_c3+'Input spectra'!$Y240))</f>
        <v>0</v>
      </c>
      <c r="FA241">
        <f t="shared" si="3"/>
        <v>0.89280531598109514</v>
      </c>
      <c r="FD241">
        <f>(1-EXP(-($B241*_c1+$C241*_c2+$D241*_c3+'Input spectra'!$Y240)*_t))/2</f>
        <v>9.8258842337696217E-3</v>
      </c>
      <c r="FE241">
        <f>LN(1-FD241)/(-($B241*_c1+$C241*_c2+$D241*_c3+'Input spectra'!$Y240))</f>
        <v>0.24875955585110204</v>
      </c>
    </row>
    <row r="242" spans="1:161" x14ac:dyDescent="0.25">
      <c r="A242">
        <v>1475</v>
      </c>
      <c r="B242">
        <f>'Input spectra'!B241</f>
        <v>0</v>
      </c>
      <c r="C242">
        <f>'Input spectra'!D241</f>
        <v>0</v>
      </c>
      <c r="D242">
        <f>'Input spectra'!F241</f>
        <v>0</v>
      </c>
      <c r="E242">
        <f>E$2*EXP(- E$1 * ($B242*_c1+$C242*_c2+$D242*_c3+'Input spectra'!$Y241))</f>
        <v>2.0653927966864227E-2</v>
      </c>
      <c r="F242">
        <f>F$2*EXP(- F$1 * ($B242*_c1+$C242*_c2+$D242*_c3+'Input spectra'!$Y241))</f>
        <v>2.0422394700068337E-2</v>
      </c>
      <c r="G242">
        <f>G$2*EXP(- G$1 * ($B242*_c1+$C242*_c2+$D242*_c3+'Input spectra'!$Y241))</f>
        <v>2.0192370207937179E-2</v>
      </c>
      <c r="H242">
        <f>H$2*EXP(- H$1 * ($B242*_c1+$C242*_c2+$D242*_c3+'Input spectra'!$Y241))</f>
        <v>1.9963846176067033E-2</v>
      </c>
      <c r="I242">
        <f>I$2*EXP(- I$1 * ($B242*_c1+$C242*_c2+$D242*_c3+'Input spectra'!$Y241))</f>
        <v>1.9736814332227307E-2</v>
      </c>
      <c r="J242">
        <f>J$2*EXP(- J$1 * ($B242*_c1+$C242*_c2+$D242*_c3+'Input spectra'!$Y241))</f>
        <v>1.951126644615701E-2</v>
      </c>
      <c r="K242">
        <f>K$2*EXP(- K$1 * ($B242*_c1+$C242*_c2+$D242*_c3+'Input spectra'!$Y241))</f>
        <v>1.9287194329362146E-2</v>
      </c>
      <c r="L242">
        <f>L$2*EXP(- L$1 * ($B242*_c1+$C242*_c2+$D242*_c3+'Input spectra'!$Y241))</f>
        <v>1.9064589834914013E-2</v>
      </c>
      <c r="M242">
        <f>M$2*EXP(- M$1 * ($B242*_c1+$C242*_c2+$D242*_c3+'Input spectra'!$Y241))</f>
        <v>1.884344485724852E-2</v>
      </c>
      <c r="N242">
        <f>N$2*EXP(- N$1 * ($B242*_c1+$C242*_c2+$D242*_c3+'Input spectra'!$Y241))</f>
        <v>1.8623751331966375E-2</v>
      </c>
      <c r="O242">
        <f>O$2*EXP(- O$1 * ($B242*_c1+$C242*_c2+$D242*_c3+'Input spectra'!$Y241))</f>
        <v>1.8405501235634256E-2</v>
      </c>
      <c r="P242">
        <f>P$2*EXP(- P$1 * ($B242*_c1+$C242*_c2+$D242*_c3+'Input spectra'!$Y241))</f>
        <v>1.8188686585586859E-2</v>
      </c>
      <c r="Q242">
        <f>Q$2*EXP(- Q$1 * ($B242*_c1+$C242*_c2+$D242*_c3+'Input spectra'!$Y241))</f>
        <v>1.7973299439729931E-2</v>
      </c>
      <c r="R242">
        <f>R$2*EXP(- R$1 * ($B242*_c1+$C242*_c2+$D242*_c3+'Input spectra'!$Y241))</f>
        <v>1.7759331896344179E-2</v>
      </c>
      <c r="S242">
        <f>S$2*EXP(- S$1 * ($B242*_c1+$C242*_c2+$D242*_c3+'Input spectra'!$Y241))</f>
        <v>1.7546776093890108E-2</v>
      </c>
      <c r="T242">
        <f>T$2*EXP(- T$1 * ($B242*_c1+$C242*_c2+$D242*_c3+'Input spectra'!$Y241))</f>
        <v>1.733562421081377E-2</v>
      </c>
      <c r="U242">
        <f>U$2*EXP(- U$1 * ($B242*_c1+$C242*_c2+$D242*_c3+'Input spectra'!$Y241))</f>
        <v>1.7125868465353449E-2</v>
      </c>
      <c r="V242">
        <f>V$2*EXP(- V$1 * ($B242*_c1+$C242*_c2+$D242*_c3+'Input spectra'!$Y241))</f>
        <v>1.6917501115347178E-2</v>
      </c>
      <c r="W242">
        <f>W$2*EXP(- W$1 * ($B242*_c1+$C242*_c2+$D242*_c3+'Input spectra'!$Y241))</f>
        <v>1.6710514458041253E-2</v>
      </c>
      <c r="X242">
        <f>X$2*EXP(- X$1 * ($B242*_c1+$C242*_c2+$D242*_c3+'Input spectra'!$Y241))</f>
        <v>1.6504900829899565E-2</v>
      </c>
      <c r="Y242">
        <f>Y$2*EXP(- Y$1 * ($B242*_c1+$C242*_c2+$D242*_c3+'Input spectra'!$Y241))</f>
        <v>1.6300652606413848E-2</v>
      </c>
      <c r="Z242">
        <f>Z$2*EXP(- Z$1 * ($B242*_c1+$C242*_c2+$D242*_c3+'Input spectra'!$Y241))</f>
        <v>1.609776220191483E-2</v>
      </c>
      <c r="AA242">
        <f>AA$2*EXP(- AA$1 * ($B242*_c1+$C242*_c2+$D242*_c3+'Input spectra'!$Y241))</f>
        <v>1.5896222069384264E-2</v>
      </c>
      <c r="AB242">
        <f>AB$2*EXP(- AB$1 * ($B242*_c1+$C242*_c2+$D242*_c3+'Input spectra'!$Y241))</f>
        <v>1.5696024700267795E-2</v>
      </c>
      <c r="AC242">
        <f>AC$2*EXP(- AC$1 * ($B242*_c1+$C242*_c2+$D242*_c3+'Input spectra'!$Y241))</f>
        <v>1.549716262428877E-2</v>
      </c>
      <c r="AD242">
        <f>AD$2*EXP(- AD$1 * ($B242*_c1+$C242*_c2+$D242*_c3+'Input spectra'!$Y241))</f>
        <v>1.5299628409262881E-2</v>
      </c>
      <c r="AE242">
        <f>AE$2*EXP(- AE$1 * ($B242*_c1+$C242*_c2+$D242*_c3+'Input spectra'!$Y241))</f>
        <v>1.5103414660913668E-2</v>
      </c>
      <c r="AF242">
        <f>AF$2*EXP(- AF$1 * ($B242*_c1+$C242*_c2+$D242*_c3+'Input spectra'!$Y241))</f>
        <v>1.4908514022688909E-2</v>
      </c>
      <c r="AG242">
        <f>AG$2*EXP(- AG$1 * ($B242*_c1+$C242*_c2+$D242*_c3+'Input spectra'!$Y241))</f>
        <v>1.4714919175577859E-2</v>
      </c>
      <c r="AH242">
        <f>AH$2*EXP(- AH$1 * ($B242*_c1+$C242*_c2+$D242*_c3+'Input spectra'!$Y241))</f>
        <v>1.4522622837929339E-2</v>
      </c>
      <c r="AI242">
        <f>AI$2*EXP(- AI$1 * ($B242*_c1+$C242*_c2+$D242*_c3+'Input spectra'!$Y241))</f>
        <v>1.4331617765270687E-2</v>
      </c>
      <c r="AJ242">
        <f>AJ$2*EXP(- AJ$1 * ($B242*_c1+$C242*_c2+$D242*_c3+'Input spectra'!$Y241))</f>
        <v>1.4141896750127557E-2</v>
      </c>
      <c r="AK242">
        <f>AK$2*EXP(- AK$1 * ($B242*_c1+$C242*_c2+$D242*_c3+'Input spectra'!$Y241))</f>
        <v>1.3953452621844546E-2</v>
      </c>
      <c r="AL242">
        <f>AL$2*EXP(- AL$1 * ($B242*_c1+$C242*_c2+$D242*_c3+'Input spectra'!$Y241))</f>
        <v>1.376627824640668E-2</v>
      </c>
      <c r="AM242">
        <f>AM$2*EXP(- AM$1 * ($B242*_c1+$C242*_c2+$D242*_c3+'Input spectra'!$Y241))</f>
        <v>1.358036652626173E-2</v>
      </c>
      <c r="AN242">
        <f>AN$2*EXP(- AN$1 * ($B242*_c1+$C242*_c2+$D242*_c3+'Input spectra'!$Y241))</f>
        <v>1.3395710400143358E-2</v>
      </c>
      <c r="AO242">
        <f>AO$2*EXP(- AO$1 * ($B242*_c1+$C242*_c2+$D242*_c3+'Input spectra'!$Y241))</f>
        <v>1.3212302842895086E-2</v>
      </c>
      <c r="AP242">
        <f>AP$2*EXP(- AP$1 * ($B242*_c1+$C242*_c2+$D242*_c3+'Input spectra'!$Y241))</f>
        <v>1.3030136865295106E-2</v>
      </c>
      <c r="AQ242">
        <f>AQ$2*EXP(- AQ$1 * ($B242*_c1+$C242*_c2+$D242*_c3+'Input spectra'!$Y241))</f>
        <v>1.2849205513881905E-2</v>
      </c>
      <c r="AR242">
        <f>AR$2*EXP(- AR$1 * ($B242*_c1+$C242*_c2+$D242*_c3+'Input spectra'!$Y241))</f>
        <v>1.2669501870780682E-2</v>
      </c>
      <c r="AS242">
        <f>AS$2*EXP(- AS$1 * ($B242*_c1+$C242*_c2+$D242*_c3+'Input spectra'!$Y241))</f>
        <v>1.2491019053530629E-2</v>
      </c>
      <c r="AT242">
        <f>AT$2*EXP(- AT$1 * ($B242*_c1+$C242*_c2+$D242*_c3+'Input spectra'!$Y241))</f>
        <v>1.2313750214912983E-2</v>
      </c>
      <c r="AU242">
        <f>AU$2*EXP(- AU$1 * ($B242*_c1+$C242*_c2+$D242*_c3+'Input spectra'!$Y241))</f>
        <v>1.2137688542779877E-2</v>
      </c>
      <c r="AV242">
        <f>AV$2*EXP(- AV$1 * ($B242*_c1+$C242*_c2+$D242*_c3+'Input spectra'!$Y241))</f>
        <v>1.1962827259884049E-2</v>
      </c>
      <c r="AW242">
        <f>AW$2*EXP(- AW$1 * ($B242*_c1+$C242*_c2+$D242*_c3+'Input spectra'!$Y241))</f>
        <v>1.1789159623709274E-2</v>
      </c>
      <c r="AX242">
        <f>AX$2*EXP(- AX$1 * ($B242*_c1+$C242*_c2+$D242*_c3+'Input spectra'!$Y241))</f>
        <v>1.1616678926301648E-2</v>
      </c>
      <c r="AY242">
        <f>AY$2*EXP(- AY$1 * ($B242*_c1+$C242*_c2+$D242*_c3+'Input spectra'!$Y241))</f>
        <v>1.0331704582785652E-2</v>
      </c>
      <c r="AZ242">
        <f>AZ$2*EXP(- AZ$1 * ($B242*_c1+$C242*_c2+$D242*_c3+'Input spectra'!$Y241))</f>
        <v>8.8326731572335795E-3</v>
      </c>
      <c r="BA242">
        <f>BA$2*EXP(- BA$1 * ($B242*_c1+$C242*_c2+$D242*_c3+'Input spectra'!$Y241))</f>
        <v>7.9551320988410223E-3</v>
      </c>
      <c r="BB242">
        <f>BB$2*EXP(- BB$1 * ($B242*_c1+$C242*_c2+$D242*_c3+'Input spectra'!$Y241))</f>
        <v>7.2907871357367005E-3</v>
      </c>
      <c r="BC242">
        <f>BC$2*EXP(- BC$1 * ($B242*_c1+$C242*_c2+$D242*_c3+'Input spectra'!$Y241))</f>
        <v>6.7481149958114762E-3</v>
      </c>
      <c r="BD242">
        <f>BD$2*EXP(- BD$1 * ($B242*_c1+$C242*_c2+$D242*_c3+'Input spectra'!$Y241))</f>
        <v>6.2874712231800502E-3</v>
      </c>
      <c r="BE242">
        <f>BE$2*EXP(- BE$1 * ($B242*_c1+$C242*_c2+$D242*_c3+'Input spectra'!$Y241))</f>
        <v>5.8871472891701389E-3</v>
      </c>
      <c r="BF242">
        <f>BF$2*EXP(- BF$1 * ($B242*_c1+$C242*_c2+$D242*_c3+'Input spectra'!$Y241))</f>
        <v>5.5336183911720224E-3</v>
      </c>
      <c r="BG242">
        <f>BG$2*EXP(- BG$1 * ($B242*_c1+$C242*_c2+$D242*_c3+'Input spectra'!$Y241))</f>
        <v>5.2177322522502442E-3</v>
      </c>
      <c r="BH242">
        <f>BH$2*EXP(- BH$1 * ($B242*_c1+$C242*_c2+$D242*_c3+'Input spectra'!$Y241))</f>
        <v>4.9329285568320193E-3</v>
      </c>
      <c r="BI242">
        <f>BI$2*EXP(- BI$1 * ($B242*_c1+$C242*_c2+$D242*_c3+'Input spectra'!$Y241))</f>
        <v>4.6743015546973302E-3</v>
      </c>
      <c r="BJ242">
        <f>BJ$2*EXP(- BJ$1 * ($B242*_c1+$C242*_c2+$D242*_c3+'Input spectra'!$Y241))</f>
        <v>4.438062044522937E-3</v>
      </c>
      <c r="BK242">
        <f>BK$2*EXP(- BK$1 * ($B242*_c1+$C242*_c2+$D242*_c3+'Input spectra'!$Y241))</f>
        <v>4.2212076214344051E-3</v>
      </c>
      <c r="BL242">
        <f>BL$2*EXP(- BL$1 * ($B242*_c1+$C242*_c2+$D242*_c3+'Input spectra'!$Y241))</f>
        <v>4.0213098381839717E-3</v>
      </c>
      <c r="BM242">
        <f>BM$2*EXP(- BM$1 * ($B242*_c1+$C242*_c2+$D242*_c3+'Input spectra'!$Y241))</f>
        <v>3.8363709554542474E-3</v>
      </c>
      <c r="BN242">
        <f>BN$2*EXP(- BN$1 * ($B242*_c1+$C242*_c2+$D242*_c3+'Input spectra'!$Y241))</f>
        <v>3.6647241369104563E-3</v>
      </c>
      <c r="BO242">
        <f>BO$2*EXP(- BO$1 * ($B242*_c1+$C242*_c2+$D242*_c3+'Input spectra'!$Y241))</f>
        <v>3.5049618647206063E-3</v>
      </c>
      <c r="BP242">
        <f>BP$2*EXP(- BP$1 * ($B242*_c1+$C242*_c2+$D242*_c3+'Input spectra'!$Y241))</f>
        <v>3.3558833114876582E-3</v>
      </c>
      <c r="BQ242">
        <f>BQ$2*EXP(- BQ$1 * ($B242*_c1+$C242*_c2+$D242*_c3+'Input spectra'!$Y241))</f>
        <v>3.2164548168225377E-3</v>
      </c>
      <c r="BR242">
        <f>BR$2*EXP(- BR$1 * ($B242*_c1+$C242*_c2+$D242*_c3+'Input spectra'!$Y241))</f>
        <v>3.0857796514949798E-3</v>
      </c>
      <c r="BS242">
        <f>BS$2*EXP(- BS$1 * ($B242*_c1+$C242*_c2+$D242*_c3+'Input spectra'!$Y241))</f>
        <v>2.9630745087425654E-3</v>
      </c>
      <c r="BT242">
        <f>BT$2*EXP(- BT$1 * ($B242*_c1+$C242*_c2+$D242*_c3+'Input spectra'!$Y241))</f>
        <v>2.8476509625759579E-3</v>
      </c>
      <c r="BU242">
        <f>BU$2*EXP(- BU$1 * ($B242*_c1+$C242*_c2+$D242*_c3+'Input spectra'!$Y241))</f>
        <v>2.7389006564778667E-3</v>
      </c>
      <c r="BV242">
        <f>BV$2*EXP(- BV$1 * ($B242*_c1+$C242*_c2+$D242*_c3+'Input spectra'!$Y241))</f>
        <v>2.6362833367298737E-3</v>
      </c>
      <c r="BW242">
        <f>BW$2*EXP(- BW$1 * ($B242*_c1+$C242*_c2+$D242*_c3+'Input spectra'!$Y241))</f>
        <v>2.539317084783976E-3</v>
      </c>
      <c r="BX242">
        <f>BX$2*EXP(- BX$1 * ($B242*_c1+$C242*_c2+$D242*_c3+'Input spectra'!$Y241))</f>
        <v>2.4475702707216539E-3</v>
      </c>
      <c r="BY242">
        <f>BY$2*EXP(- BY$1 * ($B242*_c1+$C242*_c2+$D242*_c3+'Input spectra'!$Y241))</f>
        <v>2.3606548688860428E-3</v>
      </c>
      <c r="BZ242">
        <f>BZ$2*EXP(- BZ$1 * ($B242*_c1+$C242*_c2+$D242*_c3+'Input spectra'!$Y241))</f>
        <v>2.278220862661239E-3</v>
      </c>
      <c r="CA242">
        <f>CA$2*EXP(- CA$1 * ($B242*_c1+$C242*_c2+$D242*_c3+'Input spectra'!$Y241))</f>
        <v>2.1999515282419674E-3</v>
      </c>
      <c r="CB242">
        <f>CB$2*EXP(- CB$1 * ($B242*_c1+$C242*_c2+$D242*_c3+'Input spectra'!$Y241))</f>
        <v>2.1255594338688458E-3</v>
      </c>
      <c r="CC242">
        <f>CC$2*EXP(- CC$1 * ($B242*_c1+$C242*_c2+$D242*_c3+'Input spectra'!$Y241))</f>
        <v>2.0547830260160666E-3</v>
      </c>
      <c r="CD242">
        <f>CD$2*EXP(- CD$1 * ($B242*_c1+$C242*_c2+$D242*_c3+'Input spectra'!$Y241))</f>
        <v>1.9873837006016888E-3</v>
      </c>
      <c r="CE242">
        <f>CE$2*EXP(- CE$1 * ($B242*_c1+$C242*_c2+$D242*_c3+'Input spectra'!$Y241))</f>
        <v>1.9231432776852717E-3</v>
      </c>
      <c r="CF242">
        <f>CF$2*EXP(- CF$1 * ($B242*_c1+$C242*_c2+$D242*_c3+'Input spectra'!$Y241))</f>
        <v>1.8618618139153689E-3</v>
      </c>
      <c r="CG242">
        <f>CG$2*EXP(- CG$1 * ($B242*_c1+$C242*_c2+$D242*_c3+'Input spectra'!$Y241))</f>
        <v>1.803355699336485E-3</v>
      </c>
      <c r="CH242">
        <f>CH$2*EXP(- CH$1 * ($B242*_c1+$C242*_c2+$D242*_c3+'Input spectra'!$Y241))</f>
        <v>1.7474559948959698E-3</v>
      </c>
      <c r="CI242">
        <f>CI$2*EXP(- CI$1 * ($B242*_c1+$C242*_c2+$D242*_c3+'Input spectra'!$Y241))</f>
        <v>1.6940069747203971E-3</v>
      </c>
      <c r="CJ242">
        <f>CJ$2*EXP(- CJ$1 * ($B242*_c1+$C242*_c2+$D242*_c3+'Input spectra'!$Y241))</f>
        <v>1.6428648434147662E-3</v>
      </c>
      <c r="CK242">
        <f>CK$2*EXP(- CK$1 * ($B242*_c1+$C242*_c2+$D242*_c3+'Input spectra'!$Y241))</f>
        <v>1.5938966036194424E-3</v>
      </c>
      <c r="CL242">
        <f>CL$2*EXP(- CL$1 * ($B242*_c1+$C242*_c2+$D242*_c3+'Input spectra'!$Y241))</f>
        <v>1.5469790530984961E-3</v>
      </c>
      <c r="CM242">
        <f>CM$2*EXP(- CM$1 * ($B242*_c1+$C242*_c2+$D242*_c3+'Input spectra'!$Y241))</f>
        <v>1.5019978939274079E-3</v>
      </c>
      <c r="CN242">
        <f>CN$2*EXP(- CN$1 * ($B242*_c1+$C242*_c2+$D242*_c3+'Input spectra'!$Y241))</f>
        <v>1.4588469390504526E-3</v>
      </c>
      <c r="CO242">
        <f>CO$2*EXP(- CO$1 * ($B242*_c1+$C242*_c2+$D242*_c3+'Input spectra'!$Y241))</f>
        <v>1.4174274037067674E-3</v>
      </c>
      <c r="CP242">
        <f>CP$2*EXP(- CP$1 * ($B242*_c1+$C242*_c2+$D242*_c3+'Input spectra'!$Y241))</f>
        <v>1.3776472710715427E-3</v>
      </c>
      <c r="CQ242">
        <f>CQ$2*EXP(- CQ$1 * ($B242*_c1+$C242*_c2+$D242*_c3+'Input spectra'!$Y241))</f>
        <v>1.3394207229974688E-3</v>
      </c>
      <c r="CR242">
        <f>CR$2*EXP(- CR$1 * ($B242*_c1+$C242*_c2+$D242*_c3+'Input spectra'!$Y241))</f>
        <v>1.3026676280290727E-3</v>
      </c>
      <c r="CS242">
        <f>CS$2*EXP(- CS$1 * ($B242*_c1+$C242*_c2+$D242*_c3+'Input spectra'!$Y241))</f>
        <v>8.3910219132790967E-4</v>
      </c>
      <c r="CT242">
        <f>CT$2*EXP(- CT$1 * ($B242*_c1+$C242*_c2+$D242*_c3+'Input spectra'!$Y241))</f>
        <v>5.4526780791820304E-4</v>
      </c>
      <c r="CU242">
        <f>CU$2*EXP(- CU$1 * ($B242*_c1+$C242*_c2+$D242*_c3+'Input spectra'!$Y241))</f>
        <v>3.7779759915324002E-4</v>
      </c>
      <c r="CV242">
        <f>CV$2*EXP(- CV$1 * ($B242*_c1+$C242*_c2+$D242*_c3+'Input spectra'!$Y241))</f>
        <v>2.629426103711101E-4</v>
      </c>
      <c r="CW242">
        <f>CW$2*EXP(- CW$1 * ($B242*_c1+$C242*_c2+$D242*_c3+'Input spectra'!$Y241))</f>
        <v>1.7962392133112422E-4</v>
      </c>
      <c r="CX242">
        <f>CX$2*EXP(- CX$1 * ($B242*_c1+$C242*_c2+$D242*_c3+'Input spectra'!$Y241))</f>
        <v>1.1813169335677735E-4</v>
      </c>
      <c r="CY242">
        <f>CY$2*EXP(- CY$1 * ($B242*_c1+$C242*_c2+$D242*_c3+'Input spectra'!$Y241))</f>
        <v>7.2988856720643307E-5</v>
      </c>
      <c r="CZ242">
        <f>CZ$2*EXP(- CZ$1 * ($B242*_c1+$C242*_c2+$D242*_c3+'Input spectra'!$Y241))</f>
        <v>4.0720454467442876E-5</v>
      </c>
      <c r="DA242">
        <f>DA$2*EXP(- DA$1 * ($B242*_c1+$C242*_c2+$D242*_c3+'Input spectra'!$Y241))</f>
        <v>1.8943512896088391E-5</v>
      </c>
      <c r="DB242">
        <f>DB$2*EXP(- DB$1 * ($B242*_c1+$C242*_c2+$D242*_c3+'Input spectra'!$Y241))</f>
        <v>5.9307239599589946E-6</v>
      </c>
      <c r="DC242">
        <f>DC$2*EXP(- DC$1 * ($B242*_c1+$C242*_c2+$D242*_c3+'Input spectra'!$Y241))</f>
        <v>3.7690514321357318E-7</v>
      </c>
      <c r="DD242">
        <f>DD$2*EXP(- DD$1 * ($B242*_c1+$C242*_c2+$D242*_c3+'Input spectra'!$Y241))</f>
        <v>0</v>
      </c>
      <c r="DE242">
        <f>DE$2*EXP(- DE$1 * ($B242*_c1+$C242*_c2+$D242*_c3+'Input spectra'!$Y241))</f>
        <v>0</v>
      </c>
      <c r="DF242">
        <f>DF$2*EXP(- DF$1 * ($B242*_c1+$C242*_c2+$D242*_c3+'Input spectra'!$Y241))</f>
        <v>0</v>
      </c>
      <c r="DG242">
        <f>DG$2*EXP(- DG$1 * ($B242*_c1+$C242*_c2+$D242*_c3+'Input spectra'!$Y241))</f>
        <v>0</v>
      </c>
      <c r="DH242">
        <f>DH$2*EXP(- DH$1 * ($B242*_c1+$C242*_c2+$D242*_c3+'Input spectra'!$Y241))</f>
        <v>0</v>
      </c>
      <c r="DI242">
        <f>DI$2*EXP(- DI$1 * ($B242*_c1+$C242*_c2+$D242*_c3+'Input spectra'!$Y241))</f>
        <v>0</v>
      </c>
      <c r="DJ242">
        <f>DJ$2*EXP(- DJ$1 * ($B242*_c1+$C242*_c2+$D242*_c3+'Input spectra'!$Y241))</f>
        <v>0</v>
      </c>
      <c r="DK242">
        <f>DK$2*EXP(- DK$1 * ($B242*_c1+$C242*_c2+$D242*_c3+'Input spectra'!$Y241))</f>
        <v>0</v>
      </c>
      <c r="DL242">
        <f>DL$2*EXP(- DL$1 * ($B242*_c1+$C242*_c2+$D242*_c3+'Input spectra'!$Y241))</f>
        <v>0</v>
      </c>
      <c r="DM242">
        <f>DM$2*EXP(- DM$1 * ($B242*_c1+$C242*_c2+$D242*_c3+'Input spectra'!$Y241))</f>
        <v>0</v>
      </c>
      <c r="DN242">
        <f>DN$2*EXP(- DN$1 * ($B242*_c1+$C242*_c2+$D242*_c3+'Input spectra'!$Y241))</f>
        <v>0</v>
      </c>
      <c r="DO242">
        <f>DO$2*EXP(- DO$1 * ($B242*_c1+$C242*_c2+$D242*_c3+'Input spectra'!$Y241))</f>
        <v>0</v>
      </c>
      <c r="DP242">
        <f>DP$2*EXP(- DP$1 * ($B242*_c1+$C242*_c2+$D242*_c3+'Input spectra'!$Y241))</f>
        <v>0</v>
      </c>
      <c r="DQ242">
        <f>DQ$2*EXP(- DQ$1 * ($B242*_c1+$C242*_c2+$D242*_c3+'Input spectra'!$Y241))</f>
        <v>0</v>
      </c>
      <c r="DR242">
        <f>DR$2*EXP(- DR$1 * ($B242*_c1+$C242*_c2+$D242*_c3+'Input spectra'!$Y241))</f>
        <v>0</v>
      </c>
      <c r="DS242">
        <f>DS$2*EXP(- DS$1 * ($B242*_c1+$C242*_c2+$D242*_c3+'Input spectra'!$Y241))</f>
        <v>0</v>
      </c>
      <c r="DT242">
        <f>DT$2*EXP(- DT$1 * ($B242*_c1+$C242*_c2+$D242*_c3+'Input spectra'!$Y241))</f>
        <v>0</v>
      </c>
      <c r="DU242">
        <f>DU$2*EXP(- DU$1 * ($B242*_c1+$C242*_c2+$D242*_c3+'Input spectra'!$Y241))</f>
        <v>0</v>
      </c>
      <c r="DV242">
        <f>DV$2*EXP(- DV$1 * ($B242*_c1+$C242*_c2+$D242*_c3+'Input spectra'!$Y241))</f>
        <v>0</v>
      </c>
      <c r="DW242">
        <f>DW$2*EXP(- DW$1 * ($B242*_c1+$C242*_c2+$D242*_c3+'Input spectra'!$Y241))</f>
        <v>0</v>
      </c>
      <c r="DX242">
        <f>DX$2*EXP(- DX$1 * ($B242*_c1+$C242*_c2+$D242*_c3+'Input spectra'!$Y241))</f>
        <v>0</v>
      </c>
      <c r="DY242">
        <f>DY$2*EXP(- DY$1 * ($B242*_c1+$C242*_c2+$D242*_c3+'Input spectra'!$Y241))</f>
        <v>0</v>
      </c>
      <c r="DZ242">
        <f>DZ$2*EXP(- DZ$1 * ($B242*_c1+$C242*_c2+$D242*_c3+'Input spectra'!$Y241))</f>
        <v>0</v>
      </c>
      <c r="EA242">
        <f>EA$2*EXP(- EA$1 * ($B242*_c1+$C242*_c2+$D242*_c3+'Input spectra'!$Y241))</f>
        <v>0</v>
      </c>
      <c r="EB242">
        <f>EB$2*EXP(- EB$1 * ($B242*_c1+$C242*_c2+$D242*_c3+'Input spectra'!$Y241))</f>
        <v>0</v>
      </c>
      <c r="EC242">
        <f>EC$2*EXP(- EC$1 * ($B242*_c1+$C242*_c2+$D242*_c3+'Input spectra'!$Y241))</f>
        <v>0</v>
      </c>
      <c r="ED242">
        <f>ED$2*EXP(- ED$1 * ($B242*_c1+$C242*_c2+$D242*_c3+'Input spectra'!$Y241))</f>
        <v>0</v>
      </c>
      <c r="EE242">
        <f>EE$2*EXP(- EE$1 * ($B242*_c1+$C242*_c2+$D242*_c3+'Input spectra'!$Y241))</f>
        <v>0</v>
      </c>
      <c r="EF242">
        <f>EF$2*EXP(- EF$1 * ($B242*_c1+$C242*_c2+$D242*_c3+'Input spectra'!$Y241))</f>
        <v>0</v>
      </c>
      <c r="EG242">
        <f>EG$2*EXP(- EG$1 * ($B242*_c1+$C242*_c2+$D242*_c3+'Input spectra'!$Y241))</f>
        <v>0</v>
      </c>
      <c r="EH242">
        <f>EH$2*EXP(- EH$1 * ($B242*_c1+$C242*_c2+$D242*_c3+'Input spectra'!$Y241))</f>
        <v>0</v>
      </c>
      <c r="EI242">
        <f>EI$2*EXP(- EI$1 * ($B242*_c1+$C242*_c2+$D242*_c3+'Input spectra'!$Y241))</f>
        <v>0</v>
      </c>
      <c r="EJ242">
        <f>EJ$2*EXP(- EJ$1 * ($B242*_c1+$C242*_c2+$D242*_c3+'Input spectra'!$Y241))</f>
        <v>0</v>
      </c>
      <c r="EK242">
        <f>EK$2*EXP(- EK$1 * ($B242*_c1+$C242*_c2+$D242*_c3+'Input spectra'!$Y241))</f>
        <v>0</v>
      </c>
      <c r="EL242">
        <f>EL$2*EXP(- EL$1 * ($B242*_c1+$C242*_c2+$D242*_c3+'Input spectra'!$Y241))</f>
        <v>0</v>
      </c>
      <c r="EM242">
        <f>EM$2*EXP(- EM$1 * ($B242*_c1+$C242*_c2+$D242*_c3+'Input spectra'!$Y241))</f>
        <v>0</v>
      </c>
      <c r="EN242">
        <f>EN$2*EXP(- EN$1 * ($B242*_c1+$C242*_c2+$D242*_c3+'Input spectra'!$Y241))</f>
        <v>0</v>
      </c>
      <c r="EO242">
        <f>EO$2*EXP(- EO$1 * ($B242*_c1+$C242*_c2+$D242*_c3+'Input spectra'!$Y241))</f>
        <v>0</v>
      </c>
      <c r="EP242">
        <f>EP$2*EXP(- EP$1 * ($B242*_c1+$C242*_c2+$D242*_c3+'Input spectra'!$Y241))</f>
        <v>0</v>
      </c>
      <c r="EQ242">
        <f>EQ$2*EXP(- EQ$1 * ($B242*_c1+$C242*_c2+$D242*_c3+'Input spectra'!$Y241))</f>
        <v>0</v>
      </c>
      <c r="ER242">
        <f>ER$2*EXP(- ER$1 * ($B242*_c1+$C242*_c2+$D242*_c3+'Input spectra'!$Y241))</f>
        <v>0</v>
      </c>
      <c r="ES242">
        <f>ES$2*EXP(- ES$1 * ($B242*_c1+$C242*_c2+$D242*_c3+'Input spectra'!$Y241))</f>
        <v>0</v>
      </c>
      <c r="ET242">
        <f>ET$2*EXP(- ET$1 * ($B242*_c1+$C242*_c2+$D242*_c3+'Input spectra'!$Y241))</f>
        <v>0</v>
      </c>
      <c r="EU242">
        <f>EU$2*EXP(- EU$1 * ($B242*_c1+$C242*_c2+$D242*_c3+'Input spectra'!$Y241))</f>
        <v>0</v>
      </c>
      <c r="EV242">
        <f>EV$2*EXP(- EV$1 * ($B242*_c1+$C242*_c2+$D242*_c3+'Input spectra'!$Y241))</f>
        <v>0</v>
      </c>
      <c r="EW242">
        <f>EW$2*EXP(- EW$1 * ($B242*_c1+$C242*_c2+$D242*_c3+'Input spectra'!$Y241))</f>
        <v>0</v>
      </c>
      <c r="EX242">
        <f>EX$2*EXP(- EX$1 * ($B242*_c1+$C242*_c2+$D242*_c3+'Input spectra'!$Y241))</f>
        <v>0</v>
      </c>
      <c r="EY242">
        <f>EY$2*EXP(- EY$1 * ($B242*_c1+$C242*_c2+$D242*_c3+'Input spectra'!$Y241))</f>
        <v>0</v>
      </c>
      <c r="FA242">
        <f t="shared" si="3"/>
        <v>0.89293523496128469</v>
      </c>
      <c r="FD242">
        <f>(1-EXP(-($B242*_c1+$C242*_c2+$D242*_c3+'Input spectra'!$Y241)*_t))/2</f>
        <v>9.8130127446353077E-3</v>
      </c>
      <c r="FE242">
        <f>LN(1-FD242)/(-($B242*_c1+$C242*_c2+$D242*_c3+'Input spectra'!$Y241))</f>
        <v>0.24876119693725085</v>
      </c>
    </row>
    <row r="243" spans="1:161" x14ac:dyDescent="0.25">
      <c r="A243">
        <v>1480</v>
      </c>
      <c r="B243">
        <f>'Input spectra'!B242</f>
        <v>0</v>
      </c>
      <c r="C243">
        <f>'Input spectra'!D242</f>
        <v>0</v>
      </c>
      <c r="D243">
        <f>'Input spectra'!F242</f>
        <v>0</v>
      </c>
      <c r="E243">
        <f>E$2*EXP(- E$1 * ($B243*_c1+$C243*_c2+$D243*_c3+'Input spectra'!$Y242))</f>
        <v>2.0653927966864227E-2</v>
      </c>
      <c r="F243">
        <f>F$2*EXP(- F$1 * ($B243*_c1+$C243*_c2+$D243*_c3+'Input spectra'!$Y242))</f>
        <v>2.0422501953332846E-2</v>
      </c>
      <c r="G243">
        <f>G$2*EXP(- G$1 * ($B243*_c1+$C243*_c2+$D243*_c3+'Input spectra'!$Y242))</f>
        <v>2.0192582298961929E-2</v>
      </c>
      <c r="H243">
        <f>H$2*EXP(- H$1 * ($B243*_c1+$C243*_c2+$D243*_c3+'Input spectra'!$Y242))</f>
        <v>1.9964160712968953E-2</v>
      </c>
      <c r="I243">
        <f>I$2*EXP(- I$1 * ($B243*_c1+$C243*_c2+$D243*_c3+'Input spectra'!$Y242))</f>
        <v>1.9737228946571015E-2</v>
      </c>
      <c r="J243">
        <f>J$2*EXP(- J$1 * ($B243*_c1+$C243*_c2+$D243*_c3+'Input spectra'!$Y242))</f>
        <v>1.9511778792782385E-2</v>
      </c>
      <c r="K243">
        <f>K$2*EXP(- K$1 * ($B243*_c1+$C243*_c2+$D243*_c3+'Input spectra'!$Y242))</f>
        <v>1.9287802086212977E-2</v>
      </c>
      <c r="L243">
        <f>L$2*EXP(- L$1 * ($B243*_c1+$C243*_c2+$D243*_c3+'Input spectra'!$Y242))</f>
        <v>1.9065290702867766E-2</v>
      </c>
      <c r="M243">
        <f>M$2*EXP(- M$1 * ($B243*_c1+$C243*_c2+$D243*_c3+'Input spectra'!$Y242))</f>
        <v>1.8844236559947165E-2</v>
      </c>
      <c r="N243">
        <f>N$2*EXP(- N$1 * ($B243*_c1+$C243*_c2+$D243*_c3+'Input spectra'!$Y242))</f>
        <v>1.8624631615648295E-2</v>
      </c>
      <c r="O243">
        <f>O$2*EXP(- O$1 * ($B243*_c1+$C243*_c2+$D243*_c3+'Input spectra'!$Y242))</f>
        <v>1.8406467868967224E-2</v>
      </c>
      <c r="P243">
        <f>P$2*EXP(- P$1 * ($B243*_c1+$C243*_c2+$D243*_c3+'Input spectra'!$Y242))</f>
        <v>1.8189737359502075E-2</v>
      </c>
      <c r="Q243">
        <f>Q$2*EXP(- Q$1 * ($B243*_c1+$C243*_c2+$D243*_c3+'Input spectra'!$Y242))</f>
        <v>1.797443216725712E-2</v>
      </c>
      <c r="R243">
        <f>R$2*EXP(- R$1 * ($B243*_c1+$C243*_c2+$D243*_c3+'Input spectra'!$Y242))</f>
        <v>1.7760544412447732E-2</v>
      </c>
      <c r="S243">
        <f>S$2*EXP(- S$1 * ($B243*_c1+$C243*_c2+$D243*_c3+'Input spectra'!$Y242))</f>
        <v>1.7548066255306263E-2</v>
      </c>
      <c r="T243">
        <f>T$2*EXP(- T$1 * ($B243*_c1+$C243*_c2+$D243*_c3+'Input spectra'!$Y242))</f>
        <v>1.7336989895888853E-2</v>
      </c>
      <c r="U243">
        <f>U$2*EXP(- U$1 * ($B243*_c1+$C243*_c2+$D243*_c3+'Input spectra'!$Y242))</f>
        <v>1.7127307573883116E-2</v>
      </c>
      <c r="V243">
        <f>V$2*EXP(- V$1 * ($B243*_c1+$C243*_c2+$D243*_c3+'Input spectra'!$Y242))</f>
        <v>1.6919011568416707E-2</v>
      </c>
      <c r="W243">
        <f>W$2*EXP(- W$1 * ($B243*_c1+$C243*_c2+$D243*_c3+'Input spectra'!$Y242))</f>
        <v>1.6712094197866841E-2</v>
      </c>
      <c r="X243">
        <f>X$2*EXP(- X$1 * ($B243*_c1+$C243*_c2+$D243*_c3+'Input spectra'!$Y242))</f>
        <v>1.6506547819670644E-2</v>
      </c>
      <c r="Y243">
        <f>Y$2*EXP(- Y$1 * ($B243*_c1+$C243*_c2+$D243*_c3+'Input spectra'!$Y242))</f>
        <v>1.6302364830136421E-2</v>
      </c>
      <c r="Z243">
        <f>Z$2*EXP(- Z$1 * ($B243*_c1+$C243*_c2+$D243*_c3+'Input spectra'!$Y242))</f>
        <v>1.6099537664255779E-2</v>
      </c>
      <c r="AA243">
        <f>AA$2*EXP(- AA$1 * ($B243*_c1+$C243*_c2+$D243*_c3+'Input spectra'!$Y242))</f>
        <v>1.589805879551668E-2</v>
      </c>
      <c r="AB243">
        <f>AB$2*EXP(- AB$1 * ($B243*_c1+$C243*_c2+$D243*_c3+'Input spectra'!$Y242))</f>
        <v>1.5697920735717293E-2</v>
      </c>
      <c r="AC243">
        <f>AC$2*EXP(- AC$1 * ($B243*_c1+$C243*_c2+$D243*_c3+'Input spectra'!$Y242))</f>
        <v>1.549911603478079E-2</v>
      </c>
      <c r="AD243">
        <f>AD$2*EXP(- AD$1 * ($B243*_c1+$C243*_c2+$D243*_c3+'Input spectra'!$Y242))</f>
        <v>1.530163728057095E-2</v>
      </c>
      <c r="AE243">
        <f>AE$2*EXP(- AE$1 * ($B243*_c1+$C243*_c2+$D243*_c3+'Input spectra'!$Y242))</f>
        <v>1.5105477098708657E-2</v>
      </c>
      <c r="AF243">
        <f>AF$2*EXP(- AF$1 * ($B243*_c1+$C243*_c2+$D243*_c3+'Input spectra'!$Y242))</f>
        <v>1.4910628152389253E-2</v>
      </c>
      <c r="AG243">
        <f>AG$2*EXP(- AG$1 * ($B243*_c1+$C243*_c2+$D243*_c3+'Input spectra'!$Y242))</f>
        <v>1.4717083142200729E-2</v>
      </c>
      <c r="AH243">
        <f>AH$2*EXP(- AH$1 * ($B243*_c1+$C243*_c2+$D243*_c3+'Input spectra'!$Y242))</f>
        <v>1.4524834805942782E-2</v>
      </c>
      <c r="AI243">
        <f>AI$2*EXP(- AI$1 * ($B243*_c1+$C243*_c2+$D243*_c3+'Input spectra'!$Y242))</f>
        <v>1.4333875918446705E-2</v>
      </c>
      <c r="AJ243">
        <f>AJ$2*EXP(- AJ$1 * ($B243*_c1+$C243*_c2+$D243*_c3+'Input spectra'!$Y242))</f>
        <v>1.4144199291396143E-2</v>
      </c>
      <c r="AK243">
        <f>AK$2*EXP(- AK$1 * ($B243*_c1+$C243*_c2+$D243*_c3+'Input spectra'!$Y242))</f>
        <v>1.3955797773148653E-2</v>
      </c>
      <c r="AL243">
        <f>AL$2*EXP(- AL$1 * ($B243*_c1+$C243*_c2+$D243*_c3+'Input spectra'!$Y242))</f>
        <v>1.376866424855812E-2</v>
      </c>
      <c r="AM243">
        <f>AM$2*EXP(- AM$1 * ($B243*_c1+$C243*_c2+$D243*_c3+'Input spectra'!$Y242))</f>
        <v>1.358279163879801E-2</v>
      </c>
      <c r="AN243">
        <f>AN$2*EXP(- AN$1 * ($B243*_c1+$C243*_c2+$D243*_c3+'Input spectra'!$Y242))</f>
        <v>1.3398172901185437E-2</v>
      </c>
      <c r="AO243">
        <f>AO$2*EXP(- AO$1 * ($B243*_c1+$C243*_c2+$D243*_c3+'Input spectra'!$Y242))</f>
        <v>1.3214801029006042E-2</v>
      </c>
      <c r="AP243">
        <f>AP$2*EXP(- AP$1 * ($B243*_c1+$C243*_c2+$D243*_c3+'Input spectra'!$Y242))</f>
        <v>1.3032669051339733E-2</v>
      </c>
      <c r="AQ243">
        <f>AQ$2*EXP(- AQ$1 * ($B243*_c1+$C243*_c2+$D243*_c3+'Input spectra'!$Y242))</f>
        <v>1.2851770032887193E-2</v>
      </c>
      <c r="AR243">
        <f>AR$2*EXP(- AR$1 * ($B243*_c1+$C243*_c2+$D243*_c3+'Input spectra'!$Y242))</f>
        <v>1.267209707379722E-2</v>
      </c>
      <c r="AS243">
        <f>AS$2*EXP(- AS$1 * ($B243*_c1+$C243*_c2+$D243*_c3+'Input spectra'!$Y242))</f>
        <v>1.2493643309494894E-2</v>
      </c>
      <c r="AT243">
        <f>AT$2*EXP(- AT$1 * ($B243*_c1+$C243*_c2+$D243*_c3+'Input spectra'!$Y242))</f>
        <v>1.2316401910510519E-2</v>
      </c>
      <c r="AU243">
        <f>AU$2*EXP(- AU$1 * ($B243*_c1+$C243*_c2+$D243*_c3+'Input spectra'!$Y242))</f>
        <v>1.2140366082309367E-2</v>
      </c>
      <c r="AV243">
        <f>AV$2*EXP(- AV$1 * ($B243*_c1+$C243*_c2+$D243*_c3+'Input spectra'!$Y242))</f>
        <v>1.1965529065122261E-2</v>
      </c>
      <c r="AW243">
        <f>AW$2*EXP(- AW$1 * ($B243*_c1+$C243*_c2+$D243*_c3+'Input spectra'!$Y242))</f>
        <v>1.1791884133776886E-2</v>
      </c>
      <c r="AX243">
        <f>AX$2*EXP(- AX$1 * ($B243*_c1+$C243*_c2+$D243*_c3+'Input spectra'!$Y242))</f>
        <v>1.1619424597529949E-2</v>
      </c>
      <c r="AY243">
        <f>AY$2*EXP(- AY$1 * ($B243*_c1+$C243*_c2+$D243*_c3+'Input spectra'!$Y242))</f>
        <v>1.0334200815007704E-2</v>
      </c>
      <c r="AZ243">
        <f>AZ$2*EXP(- AZ$1 * ($B243*_c1+$C243*_c2+$D243*_c3+'Input spectra'!$Y242))</f>
        <v>8.8348536082361057E-3</v>
      </c>
      <c r="BA243">
        <f>BA$2*EXP(- BA$1 * ($B243*_c1+$C243*_c2+$D243*_c3+'Input spectra'!$Y242))</f>
        <v>7.9571377069986345E-3</v>
      </c>
      <c r="BB243">
        <f>BB$2*EXP(- BB$1 * ($B243*_c1+$C243*_c2+$D243*_c3+'Input spectra'!$Y242))</f>
        <v>7.2926635515894976E-3</v>
      </c>
      <c r="BC243">
        <f>BC$2*EXP(- BC$1 * ($B243*_c1+$C243*_c2+$D243*_c3+'Input spectra'!$Y242))</f>
        <v>6.7498871936984986E-3</v>
      </c>
      <c r="BD243">
        <f>BD$2*EXP(- BD$1 * ($B243*_c1+$C243*_c2+$D243*_c3+'Input spectra'!$Y242))</f>
        <v>6.289155475142777E-3</v>
      </c>
      <c r="BE243">
        <f>BE$2*EXP(- BE$1 * ($B243*_c1+$C243*_c2+$D243*_c3+'Input spectra'!$Y242))</f>
        <v>5.8887552307329873E-3</v>
      </c>
      <c r="BF243">
        <f>BF$2*EXP(- BF$1 * ($B243*_c1+$C243*_c2+$D243*_c3+'Input spectra'!$Y242))</f>
        <v>5.5351588433913915E-3</v>
      </c>
      <c r="BG243">
        <f>BG$2*EXP(- BG$1 * ($B243*_c1+$C243*_c2+$D243*_c3+'Input spectra'!$Y242))</f>
        <v>5.2192121777262868E-3</v>
      </c>
      <c r="BH243">
        <f>BH$2*EXP(- BH$1 * ($B243*_c1+$C243*_c2+$D243*_c3+'Input spectra'!$Y242))</f>
        <v>4.9343536161842241E-3</v>
      </c>
      <c r="BI243">
        <f>BI$2*EXP(- BI$1 * ($B243*_c1+$C243*_c2+$D243*_c3+'Input spectra'!$Y242))</f>
        <v>4.6756764553928772E-3</v>
      </c>
      <c r="BJ243">
        <f>BJ$2*EXP(- BJ$1 * ($B243*_c1+$C243*_c2+$D243*_c3+'Input spectra'!$Y242))</f>
        <v>4.4393907720841263E-3</v>
      </c>
      <c r="BK243">
        <f>BK$2*EXP(- BK$1 * ($B243*_c1+$C243*_c2+$D243*_c3+'Input spectra'!$Y242))</f>
        <v>4.2224935995145855E-3</v>
      </c>
      <c r="BL243">
        <f>BL$2*EXP(- BL$1 * ($B243*_c1+$C243*_c2+$D243*_c3+'Input spectra'!$Y242))</f>
        <v>4.0225560433501898E-3</v>
      </c>
      <c r="BM243">
        <f>BM$2*EXP(- BM$1 * ($B243*_c1+$C243*_c2+$D243*_c3+'Input spectra'!$Y242))</f>
        <v>3.8375800018994699E-3</v>
      </c>
      <c r="BN243">
        <f>BN$2*EXP(- BN$1 * ($B243*_c1+$C243*_c2+$D243*_c3+'Input spectra'!$Y242))</f>
        <v>3.6658983405003166E-3</v>
      </c>
      <c r="BO243">
        <f>BO$2*EXP(- BO$1 * ($B243*_c1+$C243*_c2+$D243*_c3+'Input spectra'!$Y242))</f>
        <v>3.5061032924192472E-3</v>
      </c>
      <c r="BP243">
        <f>BP$2*EXP(- BP$1 * ($B243*_c1+$C243*_c2+$D243*_c3+'Input spectra'!$Y242))</f>
        <v>3.3569938201793415E-3</v>
      </c>
      <c r="BQ243">
        <f>BQ$2*EXP(- BQ$1 * ($B243*_c1+$C243*_c2+$D243*_c3+'Input spectra'!$Y242))</f>
        <v>3.2175360842756039E-3</v>
      </c>
      <c r="BR243">
        <f>BR$2*EXP(- BR$1 * ($B243*_c1+$C243*_c2+$D243*_c3+'Input spectra'!$Y242))</f>
        <v>3.0868332013933904E-3</v>
      </c>
      <c r="BS243">
        <f>BS$2*EXP(- BS$1 * ($B243*_c1+$C243*_c2+$D243*_c3+'Input spectra'!$Y242))</f>
        <v>2.9641017311641685E-3</v>
      </c>
      <c r="BT243">
        <f>BT$2*EXP(- BT$1 * ($B243*_c1+$C243*_c2+$D243*_c3+'Input spectra'!$Y242))</f>
        <v>2.84865313092452E-3</v>
      </c>
      <c r="BU243">
        <f>BU$2*EXP(- BU$1 * ($B243*_c1+$C243*_c2+$D243*_c3+'Input spectra'!$Y242))</f>
        <v>2.7398789416168932E-3</v>
      </c>
      <c r="BV243">
        <f>BV$2*EXP(- BV$1 * ($B243*_c1+$C243*_c2+$D243*_c3+'Input spectra'!$Y242))</f>
        <v>2.6372388188823704E-3</v>
      </c>
      <c r="BW243">
        <f>BW$2*EXP(- BW$1 * ($B243*_c1+$C243*_c2+$D243*_c3+'Input spectra'!$Y242))</f>
        <v>2.540250763629532E-3</v>
      </c>
      <c r="BX243">
        <f>BX$2*EXP(- BX$1 * ($B243*_c1+$C243*_c2+$D243*_c3+'Input spectra'!$Y242))</f>
        <v>2.4484830740248496E-3</v>
      </c>
      <c r="BY243">
        <f>BY$2*EXP(- BY$1 * ($B243*_c1+$C243*_c2+$D243*_c3+'Input spectra'!$Y242))</f>
        <v>2.3615476599177314E-3</v>
      </c>
      <c r="BZ243">
        <f>BZ$2*EXP(- BZ$1 * ($B243*_c1+$C243*_c2+$D243*_c3+'Input spectra'!$Y242))</f>
        <v>2.2790944466196442E-3</v>
      </c>
      <c r="CA243">
        <f>CA$2*EXP(- CA$1 * ($B243*_c1+$C243*_c2+$D243*_c3+'Input spectra'!$Y242))</f>
        <v>2.2008066578389123E-3</v>
      </c>
      <c r="CB243">
        <f>CB$2*EXP(- CB$1 * ($B243*_c1+$C243*_c2+$D243*_c3+'Input spectra'!$Y242))</f>
        <v>2.1263968142143205E-3</v>
      </c>
      <c r="CC243">
        <f>CC$2*EXP(- CC$1 * ($B243*_c1+$C243*_c2+$D243*_c3+'Input spectra'!$Y242))</f>
        <v>2.055603318909346E-3</v>
      </c>
      <c r="CD243">
        <f>CD$2*EXP(- CD$1 * ($B243*_c1+$C243*_c2+$D243*_c3+'Input spectra'!$Y242))</f>
        <v>1.9881875283175852E-3</v>
      </c>
      <c r="CE243">
        <f>CE$2*EXP(- CE$1 * ($B243*_c1+$C243*_c2+$D243*_c3+'Input spectra'!$Y242))</f>
        <v>1.9239312263285117E-3</v>
      </c>
      <c r="CF243">
        <f>CF$2*EXP(- CF$1 * ($B243*_c1+$C243*_c2+$D243*_c3+'Input spectra'!$Y242))</f>
        <v>1.8626344364036658E-3</v>
      </c>
      <c r="CG243">
        <f>CG$2*EXP(- CG$1 * ($B243*_c1+$C243*_c2+$D243*_c3+'Input spectra'!$Y242))</f>
        <v>1.8041135180628433E-3</v>
      </c>
      <c r="CH243">
        <f>CH$2*EXP(- CH$1 * ($B243*_c1+$C243*_c2+$D243*_c3+'Input spectra'!$Y242))</f>
        <v>1.7481995041126505E-3</v>
      </c>
      <c r="CI243">
        <f>CI$2*EXP(- CI$1 * ($B243*_c1+$C243*_c2+$D243*_c3+'Input spectra'!$Y242))</f>
        <v>1.6947366426803452E-3</v>
      </c>
      <c r="CJ243">
        <f>CJ$2*EXP(- CJ$1 * ($B243*_c1+$C243*_c2+$D243*_c3+'Input spectra'!$Y242))</f>
        <v>1.6435811143008562E-3</v>
      </c>
      <c r="CK243">
        <f>CK$2*EXP(- CK$1 * ($B243*_c1+$C243*_c2+$D243*_c3+'Input spectra'!$Y242))</f>
        <v>1.5945998992874166E-3</v>
      </c>
      <c r="CL243">
        <f>CL$2*EXP(- CL$1 * ($B243*_c1+$C243*_c2+$D243*_c3+'Input spectra'!$Y242))</f>
        <v>1.5476697746557321E-3</v>
      </c>
      <c r="CM243">
        <f>CM$2*EXP(- CM$1 * ($B243*_c1+$C243*_c2+$D243*_c3+'Input spectra'!$Y242))</f>
        <v>1.5026764231665488E-3</v>
      </c>
      <c r="CN243">
        <f>CN$2*EXP(- CN$1 * ($B243*_c1+$C243*_c2+$D243*_c3+'Input spectra'!$Y242))</f>
        <v>1.4595136397543137E-3</v>
      </c>
      <c r="CO243">
        <f>CO$2*EXP(- CO$1 * ($B243*_c1+$C243*_c2+$D243*_c3+'Input spectra'!$Y242))</f>
        <v>1.4180826228387504E-3</v>
      </c>
      <c r="CP243">
        <f>CP$2*EXP(- CP$1 * ($B243*_c1+$C243*_c2+$D243*_c3+'Input spectra'!$Y242))</f>
        <v>1.3782913398639079E-3</v>
      </c>
      <c r="CQ243">
        <f>CQ$2*EXP(- CQ$1 * ($B243*_c1+$C243*_c2+$D243*_c3+'Input spectra'!$Y242))</f>
        <v>1.3400539579482569E-3</v>
      </c>
      <c r="CR243">
        <f>CR$2*EXP(- CR$1 * ($B243*_c1+$C243*_c2+$D243*_c3+'Input spectra'!$Y242))</f>
        <v>1.3032903318171084E-3</v>
      </c>
      <c r="CS243">
        <f>CS$2*EXP(- CS$1 * ($B243*_c1+$C243*_c2+$D243*_c3+'Input spectra'!$Y242))</f>
        <v>8.3950770949717485E-4</v>
      </c>
      <c r="CT243">
        <f>CT$2*EXP(- CT$1 * ($B243*_c1+$C243*_c2+$D243*_c3+'Input spectra'!$Y242))</f>
        <v>5.455341878982991E-4</v>
      </c>
      <c r="CU243">
        <f>CU$2*EXP(- CU$1 * ($B243*_c1+$C243*_c2+$D243*_c3+'Input spectra'!$Y242))</f>
        <v>3.7798414988772175E-4</v>
      </c>
      <c r="CV243">
        <f>CV$2*EXP(- CV$1 * ($B243*_c1+$C243*_c2+$D243*_c3+'Input spectra'!$Y242))</f>
        <v>2.6307382904119594E-4</v>
      </c>
      <c r="CW243">
        <f>CW$2*EXP(- CW$1 * ($B243*_c1+$C243*_c2+$D243*_c3+'Input spectra'!$Y242))</f>
        <v>1.7971450451951585E-4</v>
      </c>
      <c r="CX243">
        <f>CX$2*EXP(- CX$1 * ($B243*_c1+$C243*_c2+$D243*_c3+'Input spectra'!$Y242))</f>
        <v>1.1819188712076142E-4</v>
      </c>
      <c r="CY243">
        <f>CY$2*EXP(- CY$1 * ($B243*_c1+$C243*_c2+$D243*_c3+'Input spectra'!$Y242))</f>
        <v>7.3026431558453106E-5</v>
      </c>
      <c r="CZ243">
        <f>CZ$2*EXP(- CZ$1 * ($B243*_c1+$C243*_c2+$D243*_c3+'Input spectra'!$Y242))</f>
        <v>4.074163141832932E-5</v>
      </c>
      <c r="DA243">
        <f>DA$2*EXP(- DA$1 * ($B243*_c1+$C243*_c2+$D243*_c3+'Input spectra'!$Y242))</f>
        <v>1.8953464137838606E-5</v>
      </c>
      <c r="DB243">
        <f>DB$2*EXP(- DB$1 * ($B243*_c1+$C243*_c2+$D243*_c3+'Input spectra'!$Y242))</f>
        <v>5.9338705994140117E-6</v>
      </c>
      <c r="DC243">
        <f>DC$2*EXP(- DC$1 * ($B243*_c1+$C243*_c2+$D243*_c3+'Input spectra'!$Y242))</f>
        <v>3.7710709666303454E-7</v>
      </c>
      <c r="DD243">
        <f>DD$2*EXP(- DD$1 * ($B243*_c1+$C243*_c2+$D243*_c3+'Input spectra'!$Y242))</f>
        <v>0</v>
      </c>
      <c r="DE243">
        <f>DE$2*EXP(- DE$1 * ($B243*_c1+$C243*_c2+$D243*_c3+'Input spectra'!$Y242))</f>
        <v>0</v>
      </c>
      <c r="DF243">
        <f>DF$2*EXP(- DF$1 * ($B243*_c1+$C243*_c2+$D243*_c3+'Input spectra'!$Y242))</f>
        <v>0</v>
      </c>
      <c r="DG243">
        <f>DG$2*EXP(- DG$1 * ($B243*_c1+$C243*_c2+$D243*_c3+'Input spectra'!$Y242))</f>
        <v>0</v>
      </c>
      <c r="DH243">
        <f>DH$2*EXP(- DH$1 * ($B243*_c1+$C243*_c2+$D243*_c3+'Input spectra'!$Y242))</f>
        <v>0</v>
      </c>
      <c r="DI243">
        <f>DI$2*EXP(- DI$1 * ($B243*_c1+$C243*_c2+$D243*_c3+'Input spectra'!$Y242))</f>
        <v>0</v>
      </c>
      <c r="DJ243">
        <f>DJ$2*EXP(- DJ$1 * ($B243*_c1+$C243*_c2+$D243*_c3+'Input spectra'!$Y242))</f>
        <v>0</v>
      </c>
      <c r="DK243">
        <f>DK$2*EXP(- DK$1 * ($B243*_c1+$C243*_c2+$D243*_c3+'Input spectra'!$Y242))</f>
        <v>0</v>
      </c>
      <c r="DL243">
        <f>DL$2*EXP(- DL$1 * ($B243*_c1+$C243*_c2+$D243*_c3+'Input spectra'!$Y242))</f>
        <v>0</v>
      </c>
      <c r="DM243">
        <f>DM$2*EXP(- DM$1 * ($B243*_c1+$C243*_c2+$D243*_c3+'Input spectra'!$Y242))</f>
        <v>0</v>
      </c>
      <c r="DN243">
        <f>DN$2*EXP(- DN$1 * ($B243*_c1+$C243*_c2+$D243*_c3+'Input spectra'!$Y242))</f>
        <v>0</v>
      </c>
      <c r="DO243">
        <f>DO$2*EXP(- DO$1 * ($B243*_c1+$C243*_c2+$D243*_c3+'Input spectra'!$Y242))</f>
        <v>0</v>
      </c>
      <c r="DP243">
        <f>DP$2*EXP(- DP$1 * ($B243*_c1+$C243*_c2+$D243*_c3+'Input spectra'!$Y242))</f>
        <v>0</v>
      </c>
      <c r="DQ243">
        <f>DQ$2*EXP(- DQ$1 * ($B243*_c1+$C243*_c2+$D243*_c3+'Input spectra'!$Y242))</f>
        <v>0</v>
      </c>
      <c r="DR243">
        <f>DR$2*EXP(- DR$1 * ($B243*_c1+$C243*_c2+$D243*_c3+'Input spectra'!$Y242))</f>
        <v>0</v>
      </c>
      <c r="DS243">
        <f>DS$2*EXP(- DS$1 * ($B243*_c1+$C243*_c2+$D243*_c3+'Input spectra'!$Y242))</f>
        <v>0</v>
      </c>
      <c r="DT243">
        <f>DT$2*EXP(- DT$1 * ($B243*_c1+$C243*_c2+$D243*_c3+'Input spectra'!$Y242))</f>
        <v>0</v>
      </c>
      <c r="DU243">
        <f>DU$2*EXP(- DU$1 * ($B243*_c1+$C243*_c2+$D243*_c3+'Input spectra'!$Y242))</f>
        <v>0</v>
      </c>
      <c r="DV243">
        <f>DV$2*EXP(- DV$1 * ($B243*_c1+$C243*_c2+$D243*_c3+'Input spectra'!$Y242))</f>
        <v>0</v>
      </c>
      <c r="DW243">
        <f>DW$2*EXP(- DW$1 * ($B243*_c1+$C243*_c2+$D243*_c3+'Input spectra'!$Y242))</f>
        <v>0</v>
      </c>
      <c r="DX243">
        <f>DX$2*EXP(- DX$1 * ($B243*_c1+$C243*_c2+$D243*_c3+'Input spectra'!$Y242))</f>
        <v>0</v>
      </c>
      <c r="DY243">
        <f>DY$2*EXP(- DY$1 * ($B243*_c1+$C243*_c2+$D243*_c3+'Input spectra'!$Y242))</f>
        <v>0</v>
      </c>
      <c r="DZ243">
        <f>DZ$2*EXP(- DZ$1 * ($B243*_c1+$C243*_c2+$D243*_c3+'Input spectra'!$Y242))</f>
        <v>0</v>
      </c>
      <c r="EA243">
        <f>EA$2*EXP(- EA$1 * ($B243*_c1+$C243*_c2+$D243*_c3+'Input spectra'!$Y242))</f>
        <v>0</v>
      </c>
      <c r="EB243">
        <f>EB$2*EXP(- EB$1 * ($B243*_c1+$C243*_c2+$D243*_c3+'Input spectra'!$Y242))</f>
        <v>0</v>
      </c>
      <c r="EC243">
        <f>EC$2*EXP(- EC$1 * ($B243*_c1+$C243*_c2+$D243*_c3+'Input spectra'!$Y242))</f>
        <v>0</v>
      </c>
      <c r="ED243">
        <f>ED$2*EXP(- ED$1 * ($B243*_c1+$C243*_c2+$D243*_c3+'Input spectra'!$Y242))</f>
        <v>0</v>
      </c>
      <c r="EE243">
        <f>EE$2*EXP(- EE$1 * ($B243*_c1+$C243*_c2+$D243*_c3+'Input spectra'!$Y242))</f>
        <v>0</v>
      </c>
      <c r="EF243">
        <f>EF$2*EXP(- EF$1 * ($B243*_c1+$C243*_c2+$D243*_c3+'Input spectra'!$Y242))</f>
        <v>0</v>
      </c>
      <c r="EG243">
        <f>EG$2*EXP(- EG$1 * ($B243*_c1+$C243*_c2+$D243*_c3+'Input spectra'!$Y242))</f>
        <v>0</v>
      </c>
      <c r="EH243">
        <f>EH$2*EXP(- EH$1 * ($B243*_c1+$C243*_c2+$D243*_c3+'Input spectra'!$Y242))</f>
        <v>0</v>
      </c>
      <c r="EI243">
        <f>EI$2*EXP(- EI$1 * ($B243*_c1+$C243*_c2+$D243*_c3+'Input spectra'!$Y242))</f>
        <v>0</v>
      </c>
      <c r="EJ243">
        <f>EJ$2*EXP(- EJ$1 * ($B243*_c1+$C243*_c2+$D243*_c3+'Input spectra'!$Y242))</f>
        <v>0</v>
      </c>
      <c r="EK243">
        <f>EK$2*EXP(- EK$1 * ($B243*_c1+$C243*_c2+$D243*_c3+'Input spectra'!$Y242))</f>
        <v>0</v>
      </c>
      <c r="EL243">
        <f>EL$2*EXP(- EL$1 * ($B243*_c1+$C243*_c2+$D243*_c3+'Input spectra'!$Y242))</f>
        <v>0</v>
      </c>
      <c r="EM243">
        <f>EM$2*EXP(- EM$1 * ($B243*_c1+$C243*_c2+$D243*_c3+'Input spectra'!$Y242))</f>
        <v>0</v>
      </c>
      <c r="EN243">
        <f>EN$2*EXP(- EN$1 * ($B243*_c1+$C243*_c2+$D243*_c3+'Input spectra'!$Y242))</f>
        <v>0</v>
      </c>
      <c r="EO243">
        <f>EO$2*EXP(- EO$1 * ($B243*_c1+$C243*_c2+$D243*_c3+'Input spectra'!$Y242))</f>
        <v>0</v>
      </c>
      <c r="EP243">
        <f>EP$2*EXP(- EP$1 * ($B243*_c1+$C243*_c2+$D243*_c3+'Input spectra'!$Y242))</f>
        <v>0</v>
      </c>
      <c r="EQ243">
        <f>EQ$2*EXP(- EQ$1 * ($B243*_c1+$C243*_c2+$D243*_c3+'Input spectra'!$Y242))</f>
        <v>0</v>
      </c>
      <c r="ER243">
        <f>ER$2*EXP(- ER$1 * ($B243*_c1+$C243*_c2+$D243*_c3+'Input spectra'!$Y242))</f>
        <v>0</v>
      </c>
      <c r="ES243">
        <f>ES$2*EXP(- ES$1 * ($B243*_c1+$C243*_c2+$D243*_c3+'Input spectra'!$Y242))</f>
        <v>0</v>
      </c>
      <c r="ET243">
        <f>ET$2*EXP(- ET$1 * ($B243*_c1+$C243*_c2+$D243*_c3+'Input spectra'!$Y242))</f>
        <v>0</v>
      </c>
      <c r="EU243">
        <f>EU$2*EXP(- EU$1 * ($B243*_c1+$C243*_c2+$D243*_c3+'Input spectra'!$Y242))</f>
        <v>0</v>
      </c>
      <c r="EV243">
        <f>EV$2*EXP(- EV$1 * ($B243*_c1+$C243*_c2+$D243*_c3+'Input spectra'!$Y242))</f>
        <v>0</v>
      </c>
      <c r="EW243">
        <f>EW$2*EXP(- EW$1 * ($B243*_c1+$C243*_c2+$D243*_c3+'Input spectra'!$Y242))</f>
        <v>0</v>
      </c>
      <c r="EX243">
        <f>EX$2*EXP(- EX$1 * ($B243*_c1+$C243*_c2+$D243*_c3+'Input spectra'!$Y242))</f>
        <v>0</v>
      </c>
      <c r="EY243">
        <f>EY$2*EXP(- EY$1 * ($B243*_c1+$C243*_c2+$D243*_c3+'Input spectra'!$Y242))</f>
        <v>0</v>
      </c>
      <c r="FA243">
        <f t="shared" si="3"/>
        <v>0.89306518327266382</v>
      </c>
      <c r="FD243">
        <f>(1-EXP(-($B243*_c1+$C243*_c2+$D243*_c3+'Input spectra'!$Y242)*_t))/2</f>
        <v>9.8001409175083043E-3</v>
      </c>
      <c r="FE243">
        <f>LN(1-FD243)/(-($B243*_c1+$C243*_c2+$D243*_c3+'Input spectra'!$Y242))</f>
        <v>0.24876283802361285</v>
      </c>
    </row>
    <row r="244" spans="1:161" x14ac:dyDescent="0.25">
      <c r="A244">
        <v>1485</v>
      </c>
      <c r="B244">
        <f>'Input spectra'!B243</f>
        <v>0</v>
      </c>
      <c r="C244">
        <f>'Input spectra'!D243</f>
        <v>0</v>
      </c>
      <c r="D244">
        <f>'Input spectra'!F243</f>
        <v>0</v>
      </c>
      <c r="E244">
        <f>E$2*EXP(- E$1 * ($B244*_c1+$C244*_c2+$D244*_c3+'Input spectra'!$Y243))</f>
        <v>2.0653927966864227E-2</v>
      </c>
      <c r="F244">
        <f>F$2*EXP(- F$1 * ($B244*_c1+$C244*_c2+$D244*_c3+'Input spectra'!$Y243))</f>
        <v>2.0422609207160627E-2</v>
      </c>
      <c r="G244">
        <f>G$2*EXP(- G$1 * ($B244*_c1+$C244*_c2+$D244*_c3+'Input spectra'!$Y243))</f>
        <v>2.0192794392214379E-2</v>
      </c>
      <c r="H244">
        <f>H$2*EXP(- H$1 * ($B244*_c1+$C244*_c2+$D244*_c3+'Input spectra'!$Y243))</f>
        <v>1.9964475254826506E-2</v>
      </c>
      <c r="I244">
        <f>I$2*EXP(- I$1 * ($B244*_c1+$C244*_c2+$D244*_c3+'Input spectra'!$Y243))</f>
        <v>1.9737643569624597E-2</v>
      </c>
      <c r="J244">
        <f>J$2*EXP(- J$1 * ($B244*_c1+$C244*_c2+$D244*_c3+'Input spectra'!$Y243))</f>
        <v>1.9512291152861478E-2</v>
      </c>
      <c r="K244">
        <f>K$2*EXP(- K$1 * ($B244*_c1+$C244*_c2+$D244*_c3+'Input spectra'!$Y243))</f>
        <v>1.9288409862214775E-2</v>
      </c>
      <c r="L244">
        <f>L$2*EXP(- L$1 * ($B244*_c1+$C244*_c2+$D244*_c3+'Input spectra'!$Y243))</f>
        <v>1.9065991596587395E-2</v>
      </c>
      <c r="M244">
        <f>M$2*EXP(- M$1 * ($B244*_c1+$C244*_c2+$D244*_c3+'Input spectra'!$Y243))</f>
        <v>1.8845028295909002E-2</v>
      </c>
      <c r="N244">
        <f>N$2*EXP(- N$1 * ($B244*_c1+$C244*_c2+$D244*_c3+'Input spectra'!$Y243))</f>
        <v>1.8625511940938339E-2</v>
      </c>
      <c r="O244">
        <f>O$2*EXP(- O$1 * ($B244*_c1+$C244*_c2+$D244*_c3+'Input spectra'!$Y243))</f>
        <v>1.8407434553066534E-2</v>
      </c>
      <c r="P244">
        <f>P$2*EXP(- P$1 * ($B244*_c1+$C244*_c2+$D244*_c3+'Input spectra'!$Y243))</f>
        <v>1.8190788194121281E-2</v>
      </c>
      <c r="Q244">
        <f>Q$2*EXP(- Q$1 * ($B244*_c1+$C244*_c2+$D244*_c3+'Input spectra'!$Y243))</f>
        <v>1.7975564966171961E-2</v>
      </c>
      <c r="R244">
        <f>R$2*EXP(- R$1 * ($B244*_c1+$C244*_c2+$D244*_c3+'Input spectra'!$Y243))</f>
        <v>1.7761757011335665E-2</v>
      </c>
      <c r="S244">
        <f>S$2*EXP(- S$1 * ($B244*_c1+$C244*_c2+$D244*_c3+'Input spectra'!$Y243))</f>
        <v>1.754935651158409E-2</v>
      </c>
      <c r="T244">
        <f>T$2*EXP(- T$1 * ($B244*_c1+$C244*_c2+$D244*_c3+'Input spectra'!$Y243))</f>
        <v>1.7338355688551393E-2</v>
      </c>
      <c r="U244">
        <f>U$2*EXP(- U$1 * ($B244*_c1+$C244*_c2+$D244*_c3+'Input spectra'!$Y243))</f>
        <v>1.7128746803342903E-2</v>
      </c>
      <c r="V244">
        <f>V$2*EXP(- V$1 * ($B244*_c1+$C244*_c2+$D244*_c3+'Input spectra'!$Y243))</f>
        <v>1.6920522156344712E-2</v>
      </c>
      <c r="W244">
        <f>W$2*EXP(- W$1 * ($B244*_c1+$C244*_c2+$D244*_c3+'Input spectra'!$Y243))</f>
        <v>1.6713674087034204E-2</v>
      </c>
      <c r="X244">
        <f>X$2*EXP(- X$1 * ($B244*_c1+$C244*_c2+$D244*_c3+'Input spectra'!$Y243))</f>
        <v>1.6508194973791416E-2</v>
      </c>
      <c r="Y244">
        <f>Y$2*EXP(- Y$1 * ($B244*_c1+$C244*_c2+$D244*_c3+'Input spectra'!$Y243))</f>
        <v>1.6304077233711304E-2</v>
      </c>
      <c r="Z244">
        <f>Z$2*EXP(- Z$1 * ($B244*_c1+$C244*_c2+$D244*_c3+'Input spectra'!$Y243))</f>
        <v>1.6101313322416894E-2</v>
      </c>
      <c r="AA244">
        <f>AA$2*EXP(- AA$1 * ($B244*_c1+$C244*_c2+$D244*_c3+'Input spectra'!$Y243))</f>
        <v>1.5899895733873289E-2</v>
      </c>
      <c r="AB244">
        <f>AB$2*EXP(- AB$1 * ($B244*_c1+$C244*_c2+$D244*_c3+'Input spectra'!$Y243))</f>
        <v>1.5699817000202523E-2</v>
      </c>
      <c r="AC244">
        <f>AC$2*EXP(- AC$1 * ($B244*_c1+$C244*_c2+$D244*_c3+'Input spectra'!$Y243))</f>
        <v>1.5501069691499336E-2</v>
      </c>
      <c r="AD244">
        <f>AD$2*EXP(- AD$1 * ($B244*_c1+$C244*_c2+$D244*_c3+'Input spectra'!$Y243))</f>
        <v>1.5303646415647772E-2</v>
      </c>
      <c r="AE244">
        <f>AE$2*EXP(- AE$1 * ($B244*_c1+$C244*_c2+$D244*_c3+'Input spectra'!$Y243))</f>
        <v>1.5107539818138609E-2</v>
      </c>
      <c r="AF244">
        <f>AF$2*EXP(- AF$1 * ($B244*_c1+$C244*_c2+$D244*_c3+'Input spectra'!$Y243))</f>
        <v>1.4912742581887708E-2</v>
      </c>
      <c r="AG244">
        <f>AG$2*EXP(- AG$1 * ($B244*_c1+$C244*_c2+$D244*_c3+'Input spectra'!$Y243))</f>
        <v>1.4719247427055151E-2</v>
      </c>
      <c r="AH244">
        <f>AH$2*EXP(- AH$1 * ($B244*_c1+$C244*_c2+$D244*_c3+'Input spectra'!$Y243))</f>
        <v>1.4527047110865233E-2</v>
      </c>
      <c r="AI244">
        <f>AI$2*EXP(- AI$1 * ($B244*_c1+$C244*_c2+$D244*_c3+'Input spectra'!$Y243))</f>
        <v>1.433613442742734E-2</v>
      </c>
      <c r="AJ244">
        <f>AJ$2*EXP(- AJ$1 * ($B244*_c1+$C244*_c2+$D244*_c3+'Input spectra'!$Y243))</f>
        <v>1.4146502207557603E-2</v>
      </c>
      <c r="AK244">
        <f>AK$2*EXP(- AK$1 * ($B244*_c1+$C244*_c2+$D244*_c3+'Input spectra'!$Y243))</f>
        <v>1.3958143318601419E-2</v>
      </c>
      <c r="AL244">
        <f>AL$2*EXP(- AL$1 * ($B244*_c1+$C244*_c2+$D244*_c3+'Input spectra'!$Y243))</f>
        <v>1.3771050664256792E-2</v>
      </c>
      <c r="AM244">
        <f>AM$2*EXP(- AM$1 * ($B244*_c1+$C244*_c2+$D244*_c3+'Input spectra'!$Y243))</f>
        <v>1.3585217184398509E-2</v>
      </c>
      <c r="AN244">
        <f>AN$2*EXP(- AN$1 * ($B244*_c1+$C244*_c2+$D244*_c3+'Input spectra'!$Y243))</f>
        <v>1.3400635854903125E-2</v>
      </c>
      <c r="AO244">
        <f>AO$2*EXP(- AO$1 * ($B244*_c1+$C244*_c2+$D244*_c3+'Input spectra'!$Y243))</f>
        <v>1.3217299687474765E-2</v>
      </c>
      <c r="AP244">
        <f>AP$2*EXP(- AP$1 * ($B244*_c1+$C244*_c2+$D244*_c3+'Input spectra'!$Y243))</f>
        <v>1.3035201729471759E-2</v>
      </c>
      <c r="AQ244">
        <f>AQ$2*EXP(- AQ$1 * ($B244*_c1+$C244*_c2+$D244*_c3+'Input spectra'!$Y243))</f>
        <v>1.2854335063734066E-2</v>
      </c>
      <c r="AR244">
        <f>AR$2*EXP(- AR$1 * ($B244*_c1+$C244*_c2+$D244*_c3+'Input spectra'!$Y243))</f>
        <v>1.2674692808411509E-2</v>
      </c>
      <c r="AS244">
        <f>AS$2*EXP(- AS$1 * ($B244*_c1+$C244*_c2+$D244*_c3+'Input spectra'!$Y243))</f>
        <v>1.2496268116792825E-2</v>
      </c>
      <c r="AT244">
        <f>AT$2*EXP(- AT$1 * ($B244*_c1+$C244*_c2+$D244*_c3+'Input spectra'!$Y243))</f>
        <v>1.2319054177135517E-2</v>
      </c>
      <c r="AU244">
        <f>AU$2*EXP(- AU$1 * ($B244*_c1+$C244*_c2+$D244*_c3+'Input spectra'!$Y243))</f>
        <v>1.2143044212496451E-2</v>
      </c>
      <c r="AV244">
        <f>AV$2*EXP(- AV$1 * ($B244*_c1+$C244*_c2+$D244*_c3+'Input spectra'!$Y243))</f>
        <v>1.1968231480563344E-2</v>
      </c>
      <c r="AW244">
        <f>AW$2*EXP(- AW$1 * ($B244*_c1+$C244*_c2+$D244*_c3+'Input spectra'!$Y243))</f>
        <v>1.179460927348693E-2</v>
      </c>
      <c r="AX244">
        <f>AX$2*EXP(- AX$1 * ($B244*_c1+$C244*_c2+$D244*_c3+'Input spectra'!$Y243))</f>
        <v>1.1622170917713993E-2</v>
      </c>
      <c r="AY244">
        <f>AY$2*EXP(- AY$1 * ($B244*_c1+$C244*_c2+$D244*_c3+'Input spectra'!$Y243))</f>
        <v>1.0336697650341783E-2</v>
      </c>
      <c r="AZ244">
        <f>AZ$2*EXP(- AZ$1 * ($B244*_c1+$C244*_c2+$D244*_c3+'Input spectra'!$Y243))</f>
        <v>8.8370345975090393E-3</v>
      </c>
      <c r="BA244">
        <f>BA$2*EXP(- BA$1 * ($B244*_c1+$C244*_c2+$D244*_c3+'Input spectra'!$Y243))</f>
        <v>7.9591438208001537E-3</v>
      </c>
      <c r="BB244">
        <f>BB$2*EXP(- BB$1 * ($B244*_c1+$C244*_c2+$D244*_c3+'Input spectra'!$Y243))</f>
        <v>7.2945404503718296E-3</v>
      </c>
      <c r="BC244">
        <f>BC$2*EXP(- BC$1 * ($B244*_c1+$C244*_c2+$D244*_c3+'Input spectra'!$Y243))</f>
        <v>6.7516598570022133E-3</v>
      </c>
      <c r="BD244">
        <f>BD$2*EXP(- BD$1 * ($B244*_c1+$C244*_c2+$D244*_c3+'Input spectra'!$Y243))</f>
        <v>6.290840178273323E-3</v>
      </c>
      <c r="BE244">
        <f>BE$2*EXP(- BE$1 * ($B244*_c1+$C244*_c2+$D244*_c3+'Input spectra'!$Y243))</f>
        <v>5.8903636114688235E-3</v>
      </c>
      <c r="BF244">
        <f>BF$2*EXP(- BF$1 * ($B244*_c1+$C244*_c2+$D244*_c3+'Input spectra'!$Y243))</f>
        <v>5.5366997244428321E-3</v>
      </c>
      <c r="BG244">
        <f>BG$2*EXP(- BG$1 * ($B244*_c1+$C244*_c2+$D244*_c3+'Input spectra'!$Y243))</f>
        <v>5.2206925229592886E-3</v>
      </c>
      <c r="BH244">
        <f>BH$2*EXP(- BH$1 * ($B244*_c1+$C244*_c2+$D244*_c3+'Input spectra'!$Y243))</f>
        <v>4.935779087217671E-3</v>
      </c>
      <c r="BI244">
        <f>BI$2*EXP(- BI$1 * ($B244*_c1+$C244*_c2+$D244*_c3+'Input spectra'!$Y243))</f>
        <v>4.6770517605021966E-3</v>
      </c>
      <c r="BJ244">
        <f>BJ$2*EXP(- BJ$1 * ($B244*_c1+$C244*_c2+$D244*_c3+'Input spectra'!$Y243))</f>
        <v>4.4407198974578989E-3</v>
      </c>
      <c r="BK244">
        <f>BK$2*EXP(- BK$1 * ($B244*_c1+$C244*_c2+$D244*_c3+'Input spectra'!$Y243))</f>
        <v>4.2237799693640825E-3</v>
      </c>
      <c r="BL244">
        <f>BL$2*EXP(- BL$1 * ($B244*_c1+$C244*_c2+$D244*_c3+'Input spectra'!$Y243))</f>
        <v>4.0238026347157764E-3</v>
      </c>
      <c r="BM244">
        <f>BM$2*EXP(- BM$1 * ($B244*_c1+$C244*_c2+$D244*_c3+'Input spectra'!$Y243))</f>
        <v>3.8387894293801356E-3</v>
      </c>
      <c r="BN244">
        <f>BN$2*EXP(- BN$1 * ($B244*_c1+$C244*_c2+$D244*_c3+'Input spectra'!$Y243))</f>
        <v>3.6670729203133303E-3</v>
      </c>
      <c r="BO244">
        <f>BO$2*EXP(- BO$1 * ($B244*_c1+$C244*_c2+$D244*_c3+'Input spectra'!$Y243))</f>
        <v>3.5072450918358236E-3</v>
      </c>
      <c r="BP244">
        <f>BP$2*EXP(- BP$1 * ($B244*_c1+$C244*_c2+$D244*_c3+'Input spectra'!$Y243))</f>
        <v>3.3581046963538715E-3</v>
      </c>
      <c r="BQ244">
        <f>BQ$2*EXP(- BQ$1 * ($B244*_c1+$C244*_c2+$D244*_c3+'Input spectra'!$Y243))</f>
        <v>3.2186177152156051E-3</v>
      </c>
      <c r="BR244">
        <f>BR$2*EXP(- BR$1 * ($B244*_c1+$C244*_c2+$D244*_c3+'Input spectra'!$Y243))</f>
        <v>3.0878871109958359E-3</v>
      </c>
      <c r="BS244">
        <f>BS$2*EXP(- BS$1 * ($B244*_c1+$C244*_c2+$D244*_c3+'Input spectra'!$Y243))</f>
        <v>2.9651293096976078E-3</v>
      </c>
      <c r="BT244">
        <f>BT$2*EXP(- BT$1 * ($B244*_c1+$C244*_c2+$D244*_c3+'Input spectra'!$Y243))</f>
        <v>2.8496556519642681E-3</v>
      </c>
      <c r="BU244">
        <f>BU$2*EXP(- BU$1 * ($B244*_c1+$C244*_c2+$D244*_c3+'Input spectra'!$Y243))</f>
        <v>2.7408575761814491E-3</v>
      </c>
      <c r="BV244">
        <f>BV$2*EXP(- BV$1 * ($B244*_c1+$C244*_c2+$D244*_c3+'Input spectra'!$Y243))</f>
        <v>2.6381946473353311E-3</v>
      </c>
      <c r="BW244">
        <f>BW$2*EXP(- BW$1 * ($B244*_c1+$C244*_c2+$D244*_c3+'Input spectra'!$Y243))</f>
        <v>2.5411847857784867E-3</v>
      </c>
      <c r="BX244">
        <f>BX$2*EXP(- BX$1 * ($B244*_c1+$C244*_c2+$D244*_c3+'Input spectra'!$Y243))</f>
        <v>2.4493962177513135E-3</v>
      </c>
      <c r="BY244">
        <f>BY$2*EXP(- BY$1 * ($B244*_c1+$C244*_c2+$D244*_c3+'Input spectra'!$Y243))</f>
        <v>2.3624407885997202E-3</v>
      </c>
      <c r="BZ244">
        <f>BZ$2*EXP(- BZ$1 * ($B244*_c1+$C244*_c2+$D244*_c3+'Input spectra'!$Y243))</f>
        <v>2.279968365553883E-3</v>
      </c>
      <c r="CA244">
        <f>CA$2*EXP(- CA$1 * ($B244*_c1+$C244*_c2+$D244*_c3+'Input spectra'!$Y243))</f>
        <v>2.2016621198280122E-3</v>
      </c>
      <c r="CB244">
        <f>CB$2*EXP(- CB$1 * ($B244*_c1+$C244*_c2+$D244*_c3+'Input spectra'!$Y243))</f>
        <v>2.127234524452167E-3</v>
      </c>
      <c r="CC244">
        <f>CC$2*EXP(- CC$1 * ($B244*_c1+$C244*_c2+$D244*_c3+'Input spectra'!$Y243))</f>
        <v>2.0564239392729341E-3</v>
      </c>
      <c r="CD244">
        <f>CD$2*EXP(- CD$1 * ($B244*_c1+$C244*_c2+$D244*_c3+'Input spectra'!$Y243))</f>
        <v>1.9889916811538879E-3</v>
      </c>
      <c r="CE244">
        <f>CE$2*EXP(- CE$1 * ($B244*_c1+$C244*_c2+$D244*_c3+'Input spectra'!$Y243))</f>
        <v>1.9247194978094055E-3</v>
      </c>
      <c r="CF244">
        <f>CF$2*EXP(- CF$1 * ($B244*_c1+$C244*_c2+$D244*_c3+'Input spectra'!$Y243))</f>
        <v>1.8634073795094784E-3</v>
      </c>
      <c r="CG244">
        <f>CG$2*EXP(- CG$1 * ($B244*_c1+$C244*_c2+$D244*_c3+'Input spectra'!$Y243))</f>
        <v>1.8048716552450787E-3</v>
      </c>
      <c r="CH244">
        <f>CH$2*EXP(- CH$1 * ($B244*_c1+$C244*_c2+$D244*_c3+'Input spectra'!$Y243))</f>
        <v>1.7489433296783304E-3</v>
      </c>
      <c r="CI244">
        <f>CI$2*EXP(- CI$1 * ($B244*_c1+$C244*_c2+$D244*_c3+'Input spectra'!$Y243))</f>
        <v>1.6954666249337637E-3</v>
      </c>
      <c r="CJ244">
        <f>CJ$2*EXP(- CJ$1 * ($B244*_c1+$C244*_c2+$D244*_c3+'Input spectra'!$Y243))</f>
        <v>1.6442976974731236E-3</v>
      </c>
      <c r="CK244">
        <f>CK$2*EXP(- CK$1 * ($B244*_c1+$C244*_c2+$D244*_c3+'Input spectra'!$Y243))</f>
        <v>1.5953035052796581E-3</v>
      </c>
      <c r="CL244">
        <f>CL$2*EXP(- CL$1 * ($B244*_c1+$C244*_c2+$D244*_c3+'Input spectra'!$Y243))</f>
        <v>1.5483608046180939E-3</v>
      </c>
      <c r="CM244">
        <f>CM$2*EXP(- CM$1 * ($B244*_c1+$C244*_c2+$D244*_c3+'Input spectra'!$Y243))</f>
        <v>1.5033552589320367E-3</v>
      </c>
      <c r="CN244">
        <f>CN$2*EXP(- CN$1 * ($B244*_c1+$C244*_c2+$D244*_c3+'Input spectra'!$Y243))</f>
        <v>1.4601806451438944E-3</v>
      </c>
      <c r="CO244">
        <f>CO$2*EXP(- CO$1 * ($B244*_c1+$C244*_c2+$D244*_c3+'Input spectra'!$Y243))</f>
        <v>1.418738144851932E-3</v>
      </c>
      <c r="CP244">
        <f>CP$2*EXP(- CP$1 * ($B244*_c1+$C244*_c2+$D244*_c3+'Input spectra'!$Y243))</f>
        <v>1.3789357097671725E-3</v>
      </c>
      <c r="CQ244">
        <f>CQ$2*EXP(- CQ$1 * ($B244*_c1+$C244*_c2+$D244*_c3+'Input spectra'!$Y243))</f>
        <v>1.3406874922721221E-3</v>
      </c>
      <c r="CR244">
        <f>CR$2*EXP(- CR$1 * ($B244*_c1+$C244*_c2+$D244*_c3+'Input spectra'!$Y243))</f>
        <v>1.3039133332712557E-3</v>
      </c>
      <c r="CS244">
        <f>CS$2*EXP(- CS$1 * ($B244*_c1+$C244*_c2+$D244*_c3+'Input spectra'!$Y243))</f>
        <v>8.3991342364374418E-4</v>
      </c>
      <c r="CT244">
        <f>CT$2*EXP(- CT$1 * ($B244*_c1+$C244*_c2+$D244*_c3+'Input spectra'!$Y243))</f>
        <v>5.458006980131522E-4</v>
      </c>
      <c r="CU244">
        <f>CU$2*EXP(- CU$1 * ($B244*_c1+$C244*_c2+$D244*_c3+'Input spectra'!$Y243))</f>
        <v>3.781707927381317E-4</v>
      </c>
      <c r="CV244">
        <f>CV$2*EXP(- CV$1 * ($B244*_c1+$C244*_c2+$D244*_c3+'Input spectra'!$Y243))</f>
        <v>2.6320511319454198E-4</v>
      </c>
      <c r="CW244">
        <f>CW$2*EXP(- CW$1 * ($B244*_c1+$C244*_c2+$D244*_c3+'Input spectra'!$Y243))</f>
        <v>1.798051333884268E-4</v>
      </c>
      <c r="CX244">
        <f>CX$2*EXP(- CX$1 * ($B244*_c1+$C244*_c2+$D244*_c3+'Input spectra'!$Y243))</f>
        <v>1.1825211155635541E-4</v>
      </c>
      <c r="CY244">
        <f>CY$2*EXP(- CY$1 * ($B244*_c1+$C244*_c2+$D244*_c3+'Input spectra'!$Y243))</f>
        <v>7.3064025739879158E-5</v>
      </c>
      <c r="CZ244">
        <f>CZ$2*EXP(- CZ$1 * ($B244*_c1+$C244*_c2+$D244*_c3+'Input spectra'!$Y243))</f>
        <v>4.076281938243392E-5</v>
      </c>
      <c r="DA244">
        <f>DA$2*EXP(- DA$1 * ($B244*_c1+$C244*_c2+$D244*_c3+'Input spectra'!$Y243))</f>
        <v>1.8963420607088754E-5</v>
      </c>
      <c r="DB244">
        <f>DB$2*EXP(- DB$1 * ($B244*_c1+$C244*_c2+$D244*_c3+'Input spectra'!$Y243))</f>
        <v>5.9370189083683904E-6</v>
      </c>
      <c r="DC244">
        <f>DC$2*EXP(- DC$1 * ($B244*_c1+$C244*_c2+$D244*_c3+'Input spectra'!$Y243))</f>
        <v>3.7730915832326583E-7</v>
      </c>
      <c r="DD244">
        <f>DD$2*EXP(- DD$1 * ($B244*_c1+$C244*_c2+$D244*_c3+'Input spectra'!$Y243))</f>
        <v>0</v>
      </c>
      <c r="DE244">
        <f>DE$2*EXP(- DE$1 * ($B244*_c1+$C244*_c2+$D244*_c3+'Input spectra'!$Y243))</f>
        <v>0</v>
      </c>
      <c r="DF244">
        <f>DF$2*EXP(- DF$1 * ($B244*_c1+$C244*_c2+$D244*_c3+'Input spectra'!$Y243))</f>
        <v>0</v>
      </c>
      <c r="DG244">
        <f>DG$2*EXP(- DG$1 * ($B244*_c1+$C244*_c2+$D244*_c3+'Input spectra'!$Y243))</f>
        <v>0</v>
      </c>
      <c r="DH244">
        <f>DH$2*EXP(- DH$1 * ($B244*_c1+$C244*_c2+$D244*_c3+'Input spectra'!$Y243))</f>
        <v>0</v>
      </c>
      <c r="DI244">
        <f>DI$2*EXP(- DI$1 * ($B244*_c1+$C244*_c2+$D244*_c3+'Input spectra'!$Y243))</f>
        <v>0</v>
      </c>
      <c r="DJ244">
        <f>DJ$2*EXP(- DJ$1 * ($B244*_c1+$C244*_c2+$D244*_c3+'Input spectra'!$Y243))</f>
        <v>0</v>
      </c>
      <c r="DK244">
        <f>DK$2*EXP(- DK$1 * ($B244*_c1+$C244*_c2+$D244*_c3+'Input spectra'!$Y243))</f>
        <v>0</v>
      </c>
      <c r="DL244">
        <f>DL$2*EXP(- DL$1 * ($B244*_c1+$C244*_c2+$D244*_c3+'Input spectra'!$Y243))</f>
        <v>0</v>
      </c>
      <c r="DM244">
        <f>DM$2*EXP(- DM$1 * ($B244*_c1+$C244*_c2+$D244*_c3+'Input spectra'!$Y243))</f>
        <v>0</v>
      </c>
      <c r="DN244">
        <f>DN$2*EXP(- DN$1 * ($B244*_c1+$C244*_c2+$D244*_c3+'Input spectra'!$Y243))</f>
        <v>0</v>
      </c>
      <c r="DO244">
        <f>DO$2*EXP(- DO$1 * ($B244*_c1+$C244*_c2+$D244*_c3+'Input spectra'!$Y243))</f>
        <v>0</v>
      </c>
      <c r="DP244">
        <f>DP$2*EXP(- DP$1 * ($B244*_c1+$C244*_c2+$D244*_c3+'Input spectra'!$Y243))</f>
        <v>0</v>
      </c>
      <c r="DQ244">
        <f>DQ$2*EXP(- DQ$1 * ($B244*_c1+$C244*_c2+$D244*_c3+'Input spectra'!$Y243))</f>
        <v>0</v>
      </c>
      <c r="DR244">
        <f>DR$2*EXP(- DR$1 * ($B244*_c1+$C244*_c2+$D244*_c3+'Input spectra'!$Y243))</f>
        <v>0</v>
      </c>
      <c r="DS244">
        <f>DS$2*EXP(- DS$1 * ($B244*_c1+$C244*_c2+$D244*_c3+'Input spectra'!$Y243))</f>
        <v>0</v>
      </c>
      <c r="DT244">
        <f>DT$2*EXP(- DT$1 * ($B244*_c1+$C244*_c2+$D244*_c3+'Input spectra'!$Y243))</f>
        <v>0</v>
      </c>
      <c r="DU244">
        <f>DU$2*EXP(- DU$1 * ($B244*_c1+$C244*_c2+$D244*_c3+'Input spectra'!$Y243))</f>
        <v>0</v>
      </c>
      <c r="DV244">
        <f>DV$2*EXP(- DV$1 * ($B244*_c1+$C244*_c2+$D244*_c3+'Input spectra'!$Y243))</f>
        <v>0</v>
      </c>
      <c r="DW244">
        <f>DW$2*EXP(- DW$1 * ($B244*_c1+$C244*_c2+$D244*_c3+'Input spectra'!$Y243))</f>
        <v>0</v>
      </c>
      <c r="DX244">
        <f>DX$2*EXP(- DX$1 * ($B244*_c1+$C244*_c2+$D244*_c3+'Input spectra'!$Y243))</f>
        <v>0</v>
      </c>
      <c r="DY244">
        <f>DY$2*EXP(- DY$1 * ($B244*_c1+$C244*_c2+$D244*_c3+'Input spectra'!$Y243))</f>
        <v>0</v>
      </c>
      <c r="DZ244">
        <f>DZ$2*EXP(- DZ$1 * ($B244*_c1+$C244*_c2+$D244*_c3+'Input spectra'!$Y243))</f>
        <v>0</v>
      </c>
      <c r="EA244">
        <f>EA$2*EXP(- EA$1 * ($B244*_c1+$C244*_c2+$D244*_c3+'Input spectra'!$Y243))</f>
        <v>0</v>
      </c>
      <c r="EB244">
        <f>EB$2*EXP(- EB$1 * ($B244*_c1+$C244*_c2+$D244*_c3+'Input spectra'!$Y243))</f>
        <v>0</v>
      </c>
      <c r="EC244">
        <f>EC$2*EXP(- EC$1 * ($B244*_c1+$C244*_c2+$D244*_c3+'Input spectra'!$Y243))</f>
        <v>0</v>
      </c>
      <c r="ED244">
        <f>ED$2*EXP(- ED$1 * ($B244*_c1+$C244*_c2+$D244*_c3+'Input spectra'!$Y243))</f>
        <v>0</v>
      </c>
      <c r="EE244">
        <f>EE$2*EXP(- EE$1 * ($B244*_c1+$C244*_c2+$D244*_c3+'Input spectra'!$Y243))</f>
        <v>0</v>
      </c>
      <c r="EF244">
        <f>EF$2*EXP(- EF$1 * ($B244*_c1+$C244*_c2+$D244*_c3+'Input spectra'!$Y243))</f>
        <v>0</v>
      </c>
      <c r="EG244">
        <f>EG$2*EXP(- EG$1 * ($B244*_c1+$C244*_c2+$D244*_c3+'Input spectra'!$Y243))</f>
        <v>0</v>
      </c>
      <c r="EH244">
        <f>EH$2*EXP(- EH$1 * ($B244*_c1+$C244*_c2+$D244*_c3+'Input spectra'!$Y243))</f>
        <v>0</v>
      </c>
      <c r="EI244">
        <f>EI$2*EXP(- EI$1 * ($B244*_c1+$C244*_c2+$D244*_c3+'Input spectra'!$Y243))</f>
        <v>0</v>
      </c>
      <c r="EJ244">
        <f>EJ$2*EXP(- EJ$1 * ($B244*_c1+$C244*_c2+$D244*_c3+'Input spectra'!$Y243))</f>
        <v>0</v>
      </c>
      <c r="EK244">
        <f>EK$2*EXP(- EK$1 * ($B244*_c1+$C244*_c2+$D244*_c3+'Input spectra'!$Y243))</f>
        <v>0</v>
      </c>
      <c r="EL244">
        <f>EL$2*EXP(- EL$1 * ($B244*_c1+$C244*_c2+$D244*_c3+'Input spectra'!$Y243))</f>
        <v>0</v>
      </c>
      <c r="EM244">
        <f>EM$2*EXP(- EM$1 * ($B244*_c1+$C244*_c2+$D244*_c3+'Input spectra'!$Y243))</f>
        <v>0</v>
      </c>
      <c r="EN244">
        <f>EN$2*EXP(- EN$1 * ($B244*_c1+$C244*_c2+$D244*_c3+'Input spectra'!$Y243))</f>
        <v>0</v>
      </c>
      <c r="EO244">
        <f>EO$2*EXP(- EO$1 * ($B244*_c1+$C244*_c2+$D244*_c3+'Input spectra'!$Y243))</f>
        <v>0</v>
      </c>
      <c r="EP244">
        <f>EP$2*EXP(- EP$1 * ($B244*_c1+$C244*_c2+$D244*_c3+'Input spectra'!$Y243))</f>
        <v>0</v>
      </c>
      <c r="EQ244">
        <f>EQ$2*EXP(- EQ$1 * ($B244*_c1+$C244*_c2+$D244*_c3+'Input spectra'!$Y243))</f>
        <v>0</v>
      </c>
      <c r="ER244">
        <f>ER$2*EXP(- ER$1 * ($B244*_c1+$C244*_c2+$D244*_c3+'Input spectra'!$Y243))</f>
        <v>0</v>
      </c>
      <c r="ES244">
        <f>ES$2*EXP(- ES$1 * ($B244*_c1+$C244*_c2+$D244*_c3+'Input spectra'!$Y243))</f>
        <v>0</v>
      </c>
      <c r="ET244">
        <f>ET$2*EXP(- ET$1 * ($B244*_c1+$C244*_c2+$D244*_c3+'Input spectra'!$Y243))</f>
        <v>0</v>
      </c>
      <c r="EU244">
        <f>EU$2*EXP(- EU$1 * ($B244*_c1+$C244*_c2+$D244*_c3+'Input spectra'!$Y243))</f>
        <v>0</v>
      </c>
      <c r="EV244">
        <f>EV$2*EXP(- EV$1 * ($B244*_c1+$C244*_c2+$D244*_c3+'Input spectra'!$Y243))</f>
        <v>0</v>
      </c>
      <c r="EW244">
        <f>EW$2*EXP(- EW$1 * ($B244*_c1+$C244*_c2+$D244*_c3+'Input spectra'!$Y243))</f>
        <v>0</v>
      </c>
      <c r="EX244">
        <f>EX$2*EXP(- EX$1 * ($B244*_c1+$C244*_c2+$D244*_c3+'Input spectra'!$Y243))</f>
        <v>0</v>
      </c>
      <c r="EY244">
        <f>EY$2*EXP(- EY$1 * ($B244*_c1+$C244*_c2+$D244*_c3+'Input spectra'!$Y243))</f>
        <v>0</v>
      </c>
      <c r="FA244">
        <f t="shared" si="3"/>
        <v>0.89319516092347595</v>
      </c>
      <c r="FD244">
        <f>(1-EXP(-($B244*_c1+$C244*_c2+$D244*_c3+'Input spectra'!$Y243)*_t))/2</f>
        <v>9.7872687523798407E-3</v>
      </c>
      <c r="FE244">
        <f>LN(1-FD244)/(-($B244*_c1+$C244*_c2+$D244*_c3+'Input spectra'!$Y243))</f>
        <v>0.24876447911018745</v>
      </c>
    </row>
    <row r="245" spans="1:161" x14ac:dyDescent="0.25">
      <c r="A245">
        <v>1490</v>
      </c>
      <c r="B245">
        <f>'Input spectra'!B244</f>
        <v>0</v>
      </c>
      <c r="C245">
        <f>'Input spectra'!D244</f>
        <v>0</v>
      </c>
      <c r="D245">
        <f>'Input spectra'!F244</f>
        <v>0</v>
      </c>
      <c r="E245">
        <f>E$2*EXP(- E$1 * ($B245*_c1+$C245*_c2+$D245*_c3+'Input spectra'!$Y244))</f>
        <v>2.0653927966864227E-2</v>
      </c>
      <c r="F245">
        <f>F$2*EXP(- F$1 * ($B245*_c1+$C245*_c2+$D245*_c3+'Input spectra'!$Y244))</f>
        <v>2.0422716461551676E-2</v>
      </c>
      <c r="G245">
        <f>G$2*EXP(- G$1 * ($B245*_c1+$C245*_c2+$D245*_c3+'Input spectra'!$Y244))</f>
        <v>2.0193006487694558E-2</v>
      </c>
      <c r="H245">
        <f>H$2*EXP(- H$1 * ($B245*_c1+$C245*_c2+$D245*_c3+'Input spectra'!$Y244))</f>
        <v>1.9964789801639769E-2</v>
      </c>
      <c r="I245">
        <f>I$2*EXP(- I$1 * ($B245*_c1+$C245*_c2+$D245*_c3+'Input spectra'!$Y244))</f>
        <v>1.9738058201388228E-2</v>
      </c>
      <c r="J245">
        <f>J$2*EXP(- J$1 * ($B245*_c1+$C245*_c2+$D245*_c3+'Input spectra'!$Y244))</f>
        <v>1.9512803526394642E-2</v>
      </c>
      <c r="K245">
        <f>K$2*EXP(- K$1 * ($B245*_c1+$C245*_c2+$D245*_c3+'Input spectra'!$Y244))</f>
        <v>1.9289017657368141E-2</v>
      </c>
      <c r="L245">
        <f>L$2*EXP(- L$1 * ($B245*_c1+$C245*_c2+$D245*_c3+'Input spectra'!$Y244))</f>
        <v>1.906669251607385E-2</v>
      </c>
      <c r="M245">
        <f>M$2*EXP(- M$1 * ($B245*_c1+$C245*_c2+$D245*_c3+'Input spectra'!$Y244))</f>
        <v>1.8845820065135431E-2</v>
      </c>
      <c r="N245">
        <f>N$2*EXP(- N$1 * ($B245*_c1+$C245*_c2+$D245*_c3+'Input spectra'!$Y244))</f>
        <v>1.8626392307838472E-2</v>
      </c>
      <c r="O245">
        <f>O$2*EXP(- O$1 * ($B245*_c1+$C245*_c2+$D245*_c3+'Input spectra'!$Y244))</f>
        <v>1.8408401287934854E-2</v>
      </c>
      <c r="P245">
        <f>P$2*EXP(- P$1 * ($B245*_c1+$C245*_c2+$D245*_c3+'Input spectra'!$Y244))</f>
        <v>1.8191839089447982E-2</v>
      </c>
      <c r="Q245">
        <f>Q$2*EXP(- Q$1 * ($B245*_c1+$C245*_c2+$D245*_c3+'Input spectra'!$Y244))</f>
        <v>1.7976697836478955E-2</v>
      </c>
      <c r="R245">
        <f>R$2*EXP(- R$1 * ($B245*_c1+$C245*_c2+$D245*_c3+'Input spectra'!$Y244))</f>
        <v>1.7762969693013629E-2</v>
      </c>
      <c r="S245">
        <f>S$2*EXP(- S$1 * ($B245*_c1+$C245*_c2+$D245*_c3+'Input spectra'!$Y244))</f>
        <v>1.7550646862730557E-2</v>
      </c>
      <c r="T245">
        <f>T$2*EXP(- T$1 * ($B245*_c1+$C245*_c2+$D245*_c3+'Input spectra'!$Y244))</f>
        <v>1.7339721588809864E-2</v>
      </c>
      <c r="U245">
        <f>U$2*EXP(- U$1 * ($B245*_c1+$C245*_c2+$D245*_c3+'Input spectra'!$Y244))</f>
        <v>1.7130186153742972E-2</v>
      </c>
      <c r="V245">
        <f>V$2*EXP(- V$1 * ($B245*_c1+$C245*_c2+$D245*_c3+'Input spectra'!$Y244))</f>
        <v>1.6922032879143241E-2</v>
      </c>
      <c r="W245">
        <f>W$2*EXP(- W$1 * ($B245*_c1+$C245*_c2+$D245*_c3+'Input spectra'!$Y244))</f>
        <v>1.6715254125557463E-2</v>
      </c>
      <c r="X245">
        <f>X$2*EXP(- X$1 * ($B245*_c1+$C245*_c2+$D245*_c3+'Input spectra'!$Y244))</f>
        <v>1.6509842292278271E-2</v>
      </c>
      <c r="Y245">
        <f>Y$2*EXP(- Y$1 * ($B245*_c1+$C245*_c2+$D245*_c3+'Input spectra'!$Y244))</f>
        <v>1.6305789817157395E-2</v>
      </c>
      <c r="Z245">
        <f>Z$2*EXP(- Z$1 * ($B245*_c1+$C245*_c2+$D245*_c3+'Input spectra'!$Y244))</f>
        <v>1.6103089176419783E-2</v>
      </c>
      <c r="AA245">
        <f>AA$2*EXP(- AA$1 * ($B245*_c1+$C245*_c2+$D245*_c3+'Input spectra'!$Y244))</f>
        <v>1.590173288447861E-2</v>
      </c>
      <c r="AB245">
        <f>AB$2*EXP(- AB$1 * ($B245*_c1+$C245*_c2+$D245*_c3+'Input spectra'!$Y244))</f>
        <v>1.5701713493751143E-2</v>
      </c>
      <c r="AC245">
        <f>AC$2*EXP(- AC$1 * ($B245*_c1+$C245*_c2+$D245*_c3+'Input spectra'!$Y244))</f>
        <v>1.5503023594475447E-2</v>
      </c>
      <c r="AD245">
        <f>AD$2*EXP(- AD$1 * ($B245*_c1+$C245*_c2+$D245*_c3+'Input spectra'!$Y244))</f>
        <v>1.5305655814527981E-2</v>
      </c>
      <c r="AE245">
        <f>AE$2*EXP(- AE$1 * ($B245*_c1+$C245*_c2+$D245*_c3+'Input spectra'!$Y244))</f>
        <v>1.5109602819241987E-2</v>
      </c>
      <c r="AF245">
        <f>AF$2*EXP(- AF$1 * ($B245*_c1+$C245*_c2+$D245*_c3+'Input spectra'!$Y244))</f>
        <v>1.4914857311226794E-2</v>
      </c>
      <c r="AG245">
        <f>AG$2*EXP(- AG$1 * ($B245*_c1+$C245*_c2+$D245*_c3+'Input spectra'!$Y244))</f>
        <v>1.472141203018792E-2</v>
      </c>
      <c r="AH245">
        <f>AH$2*EXP(- AH$1 * ($B245*_c1+$C245*_c2+$D245*_c3+'Input spectra'!$Y244))</f>
        <v>1.4529259752748012E-2</v>
      </c>
      <c r="AI245">
        <f>AI$2*EXP(- AI$1 * ($B245*_c1+$C245*_c2+$D245*_c3+'Input spectra'!$Y244))</f>
        <v>1.4338393292268655E-2</v>
      </c>
      <c r="AJ245">
        <f>AJ$2*EXP(- AJ$1 * ($B245*_c1+$C245*_c2+$D245*_c3+'Input spectra'!$Y244))</f>
        <v>1.4148805498672973E-2</v>
      </c>
      <c r="AK245">
        <f>AK$2*EXP(- AK$1 * ($B245*_c1+$C245*_c2+$D245*_c3+'Input spectra'!$Y244))</f>
        <v>1.396048925826909E-2</v>
      </c>
      <c r="AL245">
        <f>AL$2*EXP(- AL$1 * ($B245*_c1+$C245*_c2+$D245*_c3+'Input spectra'!$Y244))</f>
        <v>1.3773437493574372E-2</v>
      </c>
      <c r="AM245">
        <f>AM$2*EXP(- AM$1 * ($B245*_c1+$C245*_c2+$D245*_c3+'Input spectra'!$Y244))</f>
        <v>1.358764316314056E-2</v>
      </c>
      <c r="AN245">
        <f>AN$2*EXP(- AN$1 * ($B245*_c1+$C245*_c2+$D245*_c3+'Input spectra'!$Y244))</f>
        <v>1.3403099261379638E-2</v>
      </c>
      <c r="AO245">
        <f>AO$2*EXP(- AO$1 * ($B245*_c1+$C245*_c2+$D245*_c3+'Input spectra'!$Y244))</f>
        <v>1.3219798818390567E-2</v>
      </c>
      <c r="AP245">
        <f>AP$2*EXP(- AP$1 * ($B245*_c1+$C245*_c2+$D245*_c3+'Input spectra'!$Y244))</f>
        <v>1.3037734899786813E-2</v>
      </c>
      <c r="AQ245">
        <f>AQ$2*EXP(- AQ$1 * ($B245*_c1+$C245*_c2+$D245*_c3+'Input spectra'!$Y244))</f>
        <v>1.2856900606524682E-2</v>
      </c>
      <c r="AR245">
        <f>AR$2*EXP(- AR$1 * ($B245*_c1+$C245*_c2+$D245*_c3+'Input spectra'!$Y244))</f>
        <v>1.2677289074732439E-2</v>
      </c>
      <c r="AS245">
        <f>AS$2*EXP(- AS$1 * ($B245*_c1+$C245*_c2+$D245*_c3+'Input spectra'!$Y244))</f>
        <v>1.2498893475540259E-2</v>
      </c>
      <c r="AT245">
        <f>AT$2*EXP(- AT$1 * ($B245*_c1+$C245*_c2+$D245*_c3+'Input spectra'!$Y244))</f>
        <v>1.2321707014910943E-2</v>
      </c>
      <c r="AU245">
        <f>AU$2*EXP(- AU$1 * ($B245*_c1+$C245*_c2+$D245*_c3+'Input spectra'!$Y244))</f>
        <v>1.2145722933471428E-2</v>
      </c>
      <c r="AV245">
        <f>AV$2*EXP(- AV$1 * ($B245*_c1+$C245*_c2+$D245*_c3+'Input spectra'!$Y244))</f>
        <v>1.1970934506345112E-2</v>
      </c>
      <c r="AW245">
        <f>AW$2*EXP(- AW$1 * ($B245*_c1+$C245*_c2+$D245*_c3+'Input spectra'!$Y244))</f>
        <v>1.1797335042984915E-2</v>
      </c>
      <c r="AX245">
        <f>AX$2*EXP(- AX$1 * ($B245*_c1+$C245*_c2+$D245*_c3+'Input spectra'!$Y244))</f>
        <v>1.1624917887007164E-2</v>
      </c>
      <c r="AY245">
        <f>AY$2*EXP(- AY$1 * ($B245*_c1+$C245*_c2+$D245*_c3+'Input spectra'!$Y244))</f>
        <v>1.0339195088933609E-2</v>
      </c>
      <c r="AZ245">
        <f>AZ$2*EXP(- AZ$1 * ($B245*_c1+$C245*_c2+$D245*_c3+'Input spectra'!$Y244))</f>
        <v>8.8392161251852567E-3</v>
      </c>
      <c r="BA245">
        <f>BA$2*EXP(- BA$1 * ($B245*_c1+$C245*_c2+$D245*_c3+'Input spectra'!$Y244))</f>
        <v>7.9611504403730628E-3</v>
      </c>
      <c r="BB245">
        <f>BB$2*EXP(- BB$1 * ($B245*_c1+$C245*_c2+$D245*_c3+'Input spectra'!$Y244))</f>
        <v>7.2964178322079904E-3</v>
      </c>
      <c r="BC245">
        <f>BC$2*EXP(- BC$1 * ($B245*_c1+$C245*_c2+$D245*_c3+'Input spectra'!$Y244))</f>
        <v>6.753432985844846E-3</v>
      </c>
      <c r="BD245">
        <f>BD$2*EXP(- BD$1 * ($B245*_c1+$C245*_c2+$D245*_c3+'Input spectra'!$Y244))</f>
        <v>6.2925253326925439E-3</v>
      </c>
      <c r="BE245">
        <f>BE$2*EXP(- BE$1 * ($B245*_c1+$C245*_c2+$D245*_c3+'Input spectra'!$Y244))</f>
        <v>5.8919724314975995E-3</v>
      </c>
      <c r="BF245">
        <f>BF$2*EXP(- BF$1 * ($B245*_c1+$C245*_c2+$D245*_c3+'Input spectra'!$Y244))</f>
        <v>5.5382410344457242E-3</v>
      </c>
      <c r="BG245">
        <f>BG$2*EXP(- BG$1 * ($B245*_c1+$C245*_c2+$D245*_c3+'Input spectra'!$Y244))</f>
        <v>5.2221732880683037E-3</v>
      </c>
      <c r="BH245">
        <f>BH$2*EXP(- BH$1 * ($B245*_c1+$C245*_c2+$D245*_c3+'Input spectra'!$Y244))</f>
        <v>4.9372049700512899E-3</v>
      </c>
      <c r="BI245">
        <f>BI$2*EXP(- BI$1 * ($B245*_c1+$C245*_c2+$D245*_c3+'Input spectra'!$Y244))</f>
        <v>4.6784274701442419E-3</v>
      </c>
      <c r="BJ245">
        <f>BJ$2*EXP(- BJ$1 * ($B245*_c1+$C245*_c2+$D245*_c3+'Input spectra'!$Y244))</f>
        <v>4.4420494207633599E-3</v>
      </c>
      <c r="BK245">
        <f>BK$2*EXP(- BK$1 * ($B245*_c1+$C245*_c2+$D245*_c3+'Input spectra'!$Y244))</f>
        <v>4.225066731102246E-3</v>
      </c>
      <c r="BL245">
        <f>BL$2*EXP(- BL$1 * ($B245*_c1+$C245*_c2+$D245*_c3+'Input spectra'!$Y244))</f>
        <v>4.0250496124004135E-3</v>
      </c>
      <c r="BM245">
        <f>BM$2*EXP(- BM$1 * ($B245*_c1+$C245*_c2+$D245*_c3+'Input spectra'!$Y244))</f>
        <v>3.8399992380163291E-3</v>
      </c>
      <c r="BN245">
        <f>BN$2*EXP(- BN$1 * ($B245*_c1+$C245*_c2+$D245*_c3+'Input spectra'!$Y244))</f>
        <v>3.668247876470041E-3</v>
      </c>
      <c r="BO245">
        <f>BO$2*EXP(- BO$1 * ($B245*_c1+$C245*_c2+$D245*_c3+'Input spectra'!$Y244))</f>
        <v>3.5083872630913911E-3</v>
      </c>
      <c r="BP245">
        <f>BP$2*EXP(- BP$1 * ($B245*_c1+$C245*_c2+$D245*_c3+'Input spectra'!$Y244))</f>
        <v>3.3592159401328548E-3</v>
      </c>
      <c r="BQ245">
        <f>BQ$2*EXP(- BQ$1 * ($B245*_c1+$C245*_c2+$D245*_c3+'Input spectra'!$Y244))</f>
        <v>3.2196997097647356E-3</v>
      </c>
      <c r="BR245">
        <f>BR$2*EXP(- BR$1 * ($B245*_c1+$C245*_c2+$D245*_c3+'Input spectra'!$Y244))</f>
        <v>3.0889413804251254E-3</v>
      </c>
      <c r="BS245">
        <f>BS$2*EXP(- BS$1 * ($B245*_c1+$C245*_c2+$D245*_c3+'Input spectra'!$Y244))</f>
        <v>2.966157244466337E-3</v>
      </c>
      <c r="BT245">
        <f>BT$2*EXP(- BT$1 * ($B245*_c1+$C245*_c2+$D245*_c3+'Input spectra'!$Y244))</f>
        <v>2.8506585258193263E-3</v>
      </c>
      <c r="BU245">
        <f>BU$2*EXP(- BU$1 * ($B245*_c1+$C245*_c2+$D245*_c3+'Input spectra'!$Y244))</f>
        <v>2.7418365602963437E-3</v>
      </c>
      <c r="BV245">
        <f>BV$2*EXP(- BV$1 * ($B245*_c1+$C245*_c2+$D245*_c3+'Input spectra'!$Y244))</f>
        <v>2.6391508222142679E-3</v>
      </c>
      <c r="BW245">
        <f>BW$2*EXP(- BW$1 * ($B245*_c1+$C245*_c2+$D245*_c3+'Input spectra'!$Y244))</f>
        <v>2.5421191513570695E-3</v>
      </c>
      <c r="BX245">
        <f>BX$2*EXP(- BX$1 * ($B245*_c1+$C245*_c2+$D245*_c3+'Input spectra'!$Y244))</f>
        <v>2.4503097020280038E-3</v>
      </c>
      <c r="BY245">
        <f>BY$2*EXP(- BY$1 * ($B245*_c1+$C245*_c2+$D245*_c3+'Input spectra'!$Y244))</f>
        <v>2.3633342550597085E-3</v>
      </c>
      <c r="BZ245">
        <f>BZ$2*EXP(- BZ$1 * ($B245*_c1+$C245*_c2+$D245*_c3+'Input spectra'!$Y244))</f>
        <v>2.2808426195924016E-3</v>
      </c>
      <c r="CA245">
        <f>CA$2*EXP(- CA$1 * ($B245*_c1+$C245*_c2+$D245*_c3+'Input spectra'!$Y244))</f>
        <v>2.2025179143384684E-3</v>
      </c>
      <c r="CB245">
        <f>CB$2*EXP(- CB$1 * ($B245*_c1+$C245*_c2+$D245*_c3+'Input spectra'!$Y244))</f>
        <v>2.1280725647123489E-3</v>
      </c>
      <c r="CC245">
        <f>CC$2*EXP(- CC$1 * ($B245*_c1+$C245*_c2+$D245*_c3+'Input spectra'!$Y244))</f>
        <v>2.0572448872375601E-3</v>
      </c>
      <c r="CD245">
        <f>CD$2*EXP(- CD$1 * ($B245*_c1+$C245*_c2+$D245*_c3+'Input spectra'!$Y244))</f>
        <v>1.9897961592420972E-3</v>
      </c>
      <c r="CE245">
        <f>CE$2*EXP(- CE$1 * ($B245*_c1+$C245*_c2+$D245*_c3+'Input spectra'!$Y244))</f>
        <v>1.9255080922602266E-3</v>
      </c>
      <c r="CF245">
        <f>CF$2*EXP(- CF$1 * ($B245*_c1+$C245*_c2+$D245*_c3+'Input spectra'!$Y244))</f>
        <v>1.8641806433658545E-3</v>
      </c>
      <c r="CG245">
        <f>CG$2*EXP(- CG$1 * ($B245*_c1+$C245*_c2+$D245*_c3+'Input spectra'!$Y244))</f>
        <v>1.805630111017016E-3</v>
      </c>
      <c r="CH245">
        <f>CH$2*EXP(- CH$1 * ($B245*_c1+$C245*_c2+$D245*_c3+'Input spectra'!$Y244))</f>
        <v>1.7496874717276103E-3</v>
      </c>
      <c r="CI245">
        <f>CI$2*EXP(- CI$1 * ($B245*_c1+$C245*_c2+$D245*_c3+'Input spectra'!$Y244))</f>
        <v>1.6961969216160305E-3</v>
      </c>
      <c r="CJ245">
        <f>CJ$2*EXP(- CJ$1 * ($B245*_c1+$C245*_c2+$D245*_c3+'Input spectra'!$Y244))</f>
        <v>1.6450145930677221E-3</v>
      </c>
      <c r="CK245">
        <f>CK$2*EXP(- CK$1 * ($B245*_c1+$C245*_c2+$D245*_c3+'Input spectra'!$Y244))</f>
        <v>1.5960074217330963E-3</v>
      </c>
      <c r="CL245">
        <f>CL$2*EXP(- CL$1 * ($B245*_c1+$C245*_c2+$D245*_c3+'Input spectra'!$Y244))</f>
        <v>1.5490521431232836E-3</v>
      </c>
      <c r="CM245">
        <f>CM$2*EXP(- CM$1 * ($B245*_c1+$C245*_c2+$D245*_c3+'Input spectra'!$Y244))</f>
        <v>1.5040344013623459E-3</v>
      </c>
      <c r="CN245">
        <f>CN$2*EXP(- CN$1 * ($B245*_c1+$C245*_c2+$D245*_c3+'Input spectra'!$Y244))</f>
        <v>1.4608479553584366E-3</v>
      </c>
      <c r="CO245">
        <f>CO$2*EXP(- CO$1 * ($B245*_c1+$C245*_c2+$D245*_c3+'Input spectra'!$Y244))</f>
        <v>1.4193939698863218E-3</v>
      </c>
      <c r="CP245">
        <f>CP$2*EXP(- CP$1 * ($B245*_c1+$C245*_c2+$D245*_c3+'Input spectra'!$Y244))</f>
        <v>1.3795803809221105E-3</v>
      </c>
      <c r="CQ245">
        <f>CQ$2*EXP(- CQ$1 * ($B245*_c1+$C245*_c2+$D245*_c3+'Input spectra'!$Y244))</f>
        <v>1.3413213261105976E-3</v>
      </c>
      <c r="CR245">
        <f>CR$2*EXP(- CR$1 * ($B245*_c1+$C245*_c2+$D245*_c3+'Input spectra'!$Y244))</f>
        <v>1.3045366325338057E-3</v>
      </c>
      <c r="CS245">
        <f>CS$2*EXP(- CS$1 * ($B245*_c1+$C245*_c2+$D245*_c3+'Input spectra'!$Y244))</f>
        <v>8.4031933386232935E-4</v>
      </c>
      <c r="CT245">
        <f>CT$2*EXP(- CT$1 * ($B245*_c1+$C245*_c2+$D245*_c3+'Input spectra'!$Y244))</f>
        <v>5.4606733832633745E-4</v>
      </c>
      <c r="CU245">
        <f>CU$2*EXP(- CU$1 * ($B245*_c1+$C245*_c2+$D245*_c3+'Input spectra'!$Y244))</f>
        <v>3.7835752774995535E-4</v>
      </c>
      <c r="CV245">
        <f>CV$2*EXP(- CV$1 * ($B245*_c1+$C245*_c2+$D245*_c3+'Input spectra'!$Y244))</f>
        <v>2.6333646286382694E-4</v>
      </c>
      <c r="CW245">
        <f>CW$2*EXP(- CW$1 * ($B245*_c1+$C245*_c2+$D245*_c3+'Input spectra'!$Y244))</f>
        <v>1.7989580796089359E-4</v>
      </c>
      <c r="CX245">
        <f>CX$2*EXP(- CX$1 * ($B245*_c1+$C245*_c2+$D245*_c3+'Input spectra'!$Y244))</f>
        <v>1.1831236667918803E-4</v>
      </c>
      <c r="CY245">
        <f>CY$2*EXP(- CY$1 * ($B245*_c1+$C245*_c2+$D245*_c3+'Input spectra'!$Y244))</f>
        <v>7.3101639274879618E-5</v>
      </c>
      <c r="CZ245">
        <f>CZ$2*EXP(- CZ$1 * ($B245*_c1+$C245*_c2+$D245*_c3+'Input spectra'!$Y244))</f>
        <v>4.078401836548419E-5</v>
      </c>
      <c r="DA245">
        <f>DA$2*EXP(- DA$1 * ($B245*_c1+$C245*_c2+$D245*_c3+'Input spectra'!$Y244))</f>
        <v>1.8973382306584898E-5</v>
      </c>
      <c r="DB245">
        <f>DB$2*EXP(- DB$1 * ($B245*_c1+$C245*_c2+$D245*_c3+'Input spectra'!$Y244))</f>
        <v>5.9401688877079067E-6</v>
      </c>
      <c r="DC245">
        <f>DC$2*EXP(- DC$1 * ($B245*_c1+$C245*_c2+$D245*_c3+'Input spectra'!$Y244))</f>
        <v>3.7751132825224868E-7</v>
      </c>
      <c r="DD245">
        <f>DD$2*EXP(- DD$1 * ($B245*_c1+$C245*_c2+$D245*_c3+'Input spectra'!$Y244))</f>
        <v>0</v>
      </c>
      <c r="DE245">
        <f>DE$2*EXP(- DE$1 * ($B245*_c1+$C245*_c2+$D245*_c3+'Input spectra'!$Y244))</f>
        <v>0</v>
      </c>
      <c r="DF245">
        <f>DF$2*EXP(- DF$1 * ($B245*_c1+$C245*_c2+$D245*_c3+'Input spectra'!$Y244))</f>
        <v>0</v>
      </c>
      <c r="DG245">
        <f>DG$2*EXP(- DG$1 * ($B245*_c1+$C245*_c2+$D245*_c3+'Input spectra'!$Y244))</f>
        <v>0</v>
      </c>
      <c r="DH245">
        <f>DH$2*EXP(- DH$1 * ($B245*_c1+$C245*_c2+$D245*_c3+'Input spectra'!$Y244))</f>
        <v>0</v>
      </c>
      <c r="DI245">
        <f>DI$2*EXP(- DI$1 * ($B245*_c1+$C245*_c2+$D245*_c3+'Input spectra'!$Y244))</f>
        <v>0</v>
      </c>
      <c r="DJ245">
        <f>DJ$2*EXP(- DJ$1 * ($B245*_c1+$C245*_c2+$D245*_c3+'Input spectra'!$Y244))</f>
        <v>0</v>
      </c>
      <c r="DK245">
        <f>DK$2*EXP(- DK$1 * ($B245*_c1+$C245*_c2+$D245*_c3+'Input spectra'!$Y244))</f>
        <v>0</v>
      </c>
      <c r="DL245">
        <f>DL$2*EXP(- DL$1 * ($B245*_c1+$C245*_c2+$D245*_c3+'Input spectra'!$Y244))</f>
        <v>0</v>
      </c>
      <c r="DM245">
        <f>DM$2*EXP(- DM$1 * ($B245*_c1+$C245*_c2+$D245*_c3+'Input spectra'!$Y244))</f>
        <v>0</v>
      </c>
      <c r="DN245">
        <f>DN$2*EXP(- DN$1 * ($B245*_c1+$C245*_c2+$D245*_c3+'Input spectra'!$Y244))</f>
        <v>0</v>
      </c>
      <c r="DO245">
        <f>DO$2*EXP(- DO$1 * ($B245*_c1+$C245*_c2+$D245*_c3+'Input spectra'!$Y244))</f>
        <v>0</v>
      </c>
      <c r="DP245">
        <f>DP$2*EXP(- DP$1 * ($B245*_c1+$C245*_c2+$D245*_c3+'Input spectra'!$Y244))</f>
        <v>0</v>
      </c>
      <c r="DQ245">
        <f>DQ$2*EXP(- DQ$1 * ($B245*_c1+$C245*_c2+$D245*_c3+'Input spectra'!$Y244))</f>
        <v>0</v>
      </c>
      <c r="DR245">
        <f>DR$2*EXP(- DR$1 * ($B245*_c1+$C245*_c2+$D245*_c3+'Input spectra'!$Y244))</f>
        <v>0</v>
      </c>
      <c r="DS245">
        <f>DS$2*EXP(- DS$1 * ($B245*_c1+$C245*_c2+$D245*_c3+'Input spectra'!$Y244))</f>
        <v>0</v>
      </c>
      <c r="DT245">
        <f>DT$2*EXP(- DT$1 * ($B245*_c1+$C245*_c2+$D245*_c3+'Input spectra'!$Y244))</f>
        <v>0</v>
      </c>
      <c r="DU245">
        <f>DU$2*EXP(- DU$1 * ($B245*_c1+$C245*_c2+$D245*_c3+'Input spectra'!$Y244))</f>
        <v>0</v>
      </c>
      <c r="DV245">
        <f>DV$2*EXP(- DV$1 * ($B245*_c1+$C245*_c2+$D245*_c3+'Input spectra'!$Y244))</f>
        <v>0</v>
      </c>
      <c r="DW245">
        <f>DW$2*EXP(- DW$1 * ($B245*_c1+$C245*_c2+$D245*_c3+'Input spectra'!$Y244))</f>
        <v>0</v>
      </c>
      <c r="DX245">
        <f>DX$2*EXP(- DX$1 * ($B245*_c1+$C245*_c2+$D245*_c3+'Input spectra'!$Y244))</f>
        <v>0</v>
      </c>
      <c r="DY245">
        <f>DY$2*EXP(- DY$1 * ($B245*_c1+$C245*_c2+$D245*_c3+'Input spectra'!$Y244))</f>
        <v>0</v>
      </c>
      <c r="DZ245">
        <f>DZ$2*EXP(- DZ$1 * ($B245*_c1+$C245*_c2+$D245*_c3+'Input spectra'!$Y244))</f>
        <v>0</v>
      </c>
      <c r="EA245">
        <f>EA$2*EXP(- EA$1 * ($B245*_c1+$C245*_c2+$D245*_c3+'Input spectra'!$Y244))</f>
        <v>0</v>
      </c>
      <c r="EB245">
        <f>EB$2*EXP(- EB$1 * ($B245*_c1+$C245*_c2+$D245*_c3+'Input spectra'!$Y244))</f>
        <v>0</v>
      </c>
      <c r="EC245">
        <f>EC$2*EXP(- EC$1 * ($B245*_c1+$C245*_c2+$D245*_c3+'Input spectra'!$Y244))</f>
        <v>0</v>
      </c>
      <c r="ED245">
        <f>ED$2*EXP(- ED$1 * ($B245*_c1+$C245*_c2+$D245*_c3+'Input spectra'!$Y244))</f>
        <v>0</v>
      </c>
      <c r="EE245">
        <f>EE$2*EXP(- EE$1 * ($B245*_c1+$C245*_c2+$D245*_c3+'Input spectra'!$Y244))</f>
        <v>0</v>
      </c>
      <c r="EF245">
        <f>EF$2*EXP(- EF$1 * ($B245*_c1+$C245*_c2+$D245*_c3+'Input spectra'!$Y244))</f>
        <v>0</v>
      </c>
      <c r="EG245">
        <f>EG$2*EXP(- EG$1 * ($B245*_c1+$C245*_c2+$D245*_c3+'Input spectra'!$Y244))</f>
        <v>0</v>
      </c>
      <c r="EH245">
        <f>EH$2*EXP(- EH$1 * ($B245*_c1+$C245*_c2+$D245*_c3+'Input spectra'!$Y244))</f>
        <v>0</v>
      </c>
      <c r="EI245">
        <f>EI$2*EXP(- EI$1 * ($B245*_c1+$C245*_c2+$D245*_c3+'Input spectra'!$Y244))</f>
        <v>0</v>
      </c>
      <c r="EJ245">
        <f>EJ$2*EXP(- EJ$1 * ($B245*_c1+$C245*_c2+$D245*_c3+'Input spectra'!$Y244))</f>
        <v>0</v>
      </c>
      <c r="EK245">
        <f>EK$2*EXP(- EK$1 * ($B245*_c1+$C245*_c2+$D245*_c3+'Input spectra'!$Y244))</f>
        <v>0</v>
      </c>
      <c r="EL245">
        <f>EL$2*EXP(- EL$1 * ($B245*_c1+$C245*_c2+$D245*_c3+'Input spectra'!$Y244))</f>
        <v>0</v>
      </c>
      <c r="EM245">
        <f>EM$2*EXP(- EM$1 * ($B245*_c1+$C245*_c2+$D245*_c3+'Input spectra'!$Y244))</f>
        <v>0</v>
      </c>
      <c r="EN245">
        <f>EN$2*EXP(- EN$1 * ($B245*_c1+$C245*_c2+$D245*_c3+'Input spectra'!$Y244))</f>
        <v>0</v>
      </c>
      <c r="EO245">
        <f>EO$2*EXP(- EO$1 * ($B245*_c1+$C245*_c2+$D245*_c3+'Input spectra'!$Y244))</f>
        <v>0</v>
      </c>
      <c r="EP245">
        <f>EP$2*EXP(- EP$1 * ($B245*_c1+$C245*_c2+$D245*_c3+'Input spectra'!$Y244))</f>
        <v>0</v>
      </c>
      <c r="EQ245">
        <f>EQ$2*EXP(- EQ$1 * ($B245*_c1+$C245*_c2+$D245*_c3+'Input spectra'!$Y244))</f>
        <v>0</v>
      </c>
      <c r="ER245">
        <f>ER$2*EXP(- ER$1 * ($B245*_c1+$C245*_c2+$D245*_c3+'Input spectra'!$Y244))</f>
        <v>0</v>
      </c>
      <c r="ES245">
        <f>ES$2*EXP(- ES$1 * ($B245*_c1+$C245*_c2+$D245*_c3+'Input spectra'!$Y244))</f>
        <v>0</v>
      </c>
      <c r="ET245">
        <f>ET$2*EXP(- ET$1 * ($B245*_c1+$C245*_c2+$D245*_c3+'Input spectra'!$Y244))</f>
        <v>0</v>
      </c>
      <c r="EU245">
        <f>EU$2*EXP(- EU$1 * ($B245*_c1+$C245*_c2+$D245*_c3+'Input spectra'!$Y244))</f>
        <v>0</v>
      </c>
      <c r="EV245">
        <f>EV$2*EXP(- EV$1 * ($B245*_c1+$C245*_c2+$D245*_c3+'Input spectra'!$Y244))</f>
        <v>0</v>
      </c>
      <c r="EW245">
        <f>EW$2*EXP(- EW$1 * ($B245*_c1+$C245*_c2+$D245*_c3+'Input spectra'!$Y244))</f>
        <v>0</v>
      </c>
      <c r="EX245">
        <f>EX$2*EXP(- EX$1 * ($B245*_c1+$C245*_c2+$D245*_c3+'Input spectra'!$Y244))</f>
        <v>0</v>
      </c>
      <c r="EY245">
        <f>EY$2*EXP(- EY$1 * ($B245*_c1+$C245*_c2+$D245*_c3+'Input spectra'!$Y244))</f>
        <v>0</v>
      </c>
      <c r="FA245">
        <f t="shared" si="3"/>
        <v>0.89332516792196615</v>
      </c>
      <c r="FD245">
        <f>(1-EXP(-($B245*_c1+$C245*_c2+$D245*_c3+'Input spectra'!$Y244)*_t))/2</f>
        <v>9.7743962492409797E-3</v>
      </c>
      <c r="FE245">
        <f>LN(1-FD245)/(-($B245*_c1+$C245*_c2+$D245*_c3+'Input spectra'!$Y244))</f>
        <v>0.2487661201969715</v>
      </c>
    </row>
    <row r="246" spans="1:161" x14ac:dyDescent="0.25">
      <c r="A246">
        <v>1495</v>
      </c>
      <c r="B246">
        <f>'Input spectra'!B245</f>
        <v>0</v>
      </c>
      <c r="C246">
        <f>'Input spectra'!D245</f>
        <v>0</v>
      </c>
      <c r="D246">
        <f>'Input spectra'!F245</f>
        <v>0</v>
      </c>
      <c r="E246">
        <f>E$2*EXP(- E$1 * ($B246*_c1+$C246*_c2+$D246*_c3+'Input spectra'!$Y245))</f>
        <v>2.0653927966864227E-2</v>
      </c>
      <c r="F246">
        <f>F$2*EXP(- F$1 * ($B246*_c1+$C246*_c2+$D246*_c3+'Input spectra'!$Y245))</f>
        <v>2.0422823716505997E-2</v>
      </c>
      <c r="G246">
        <f>G$2*EXP(- G$1 * ($B246*_c1+$C246*_c2+$D246*_c3+'Input spectra'!$Y245))</f>
        <v>2.0193218585402486E-2</v>
      </c>
      <c r="H246">
        <f>H$2*EXP(- H$1 * ($B246*_c1+$C246*_c2+$D246*_c3+'Input spectra'!$Y245))</f>
        <v>1.9965104353408817E-2</v>
      </c>
      <c r="I246">
        <f>I$2*EXP(- I$1 * ($B246*_c1+$C246*_c2+$D246*_c3+'Input spectra'!$Y245))</f>
        <v>1.9738472841862094E-2</v>
      </c>
      <c r="J246">
        <f>J$2*EXP(- J$1 * ($B246*_c1+$C246*_c2+$D246*_c3+'Input spectra'!$Y245))</f>
        <v>1.9513315913382231E-2</v>
      </c>
      <c r="K246">
        <f>K$2*EXP(- K$1 * ($B246*_c1+$C246*_c2+$D246*_c3+'Input spectra'!$Y245))</f>
        <v>1.9289625471673677E-2</v>
      </c>
      <c r="L246">
        <f>L$2*EXP(- L$1 * ($B246*_c1+$C246*_c2+$D246*_c3+'Input spectra'!$Y245))</f>
        <v>1.9067393461328078E-2</v>
      </c>
      <c r="M246">
        <f>M$2*EXP(- M$1 * ($B246*_c1+$C246*_c2+$D246*_c3+'Input spectra'!$Y245))</f>
        <v>1.8846611867627851E-2</v>
      </c>
      <c r="N246">
        <f>N$2*EXP(- N$1 * ($B246*_c1+$C246*_c2+$D246*_c3+'Input spectra'!$Y245))</f>
        <v>1.8627272716350663E-2</v>
      </c>
      <c r="O246">
        <f>O$2*EXP(- O$1 * ($B246*_c1+$C246*_c2+$D246*_c3+'Input spectra'!$Y245))</f>
        <v>1.840936807357485E-2</v>
      </c>
      <c r="P246">
        <f>P$2*EXP(- P$1 * ($B246*_c1+$C246*_c2+$D246*_c3+'Input spectra'!$Y245))</f>
        <v>1.8192890045485684E-2</v>
      </c>
      <c r="Q246">
        <f>Q$2*EXP(- Q$1 * ($B246*_c1+$C246*_c2+$D246*_c3+'Input spectra'!$Y245))</f>
        <v>1.7977830778182598E-2</v>
      </c>
      <c r="R246">
        <f>R$2*EXP(- R$1 * ($B246*_c1+$C246*_c2+$D246*_c3+'Input spectra'!$Y245))</f>
        <v>1.7764182457487281E-2</v>
      </c>
      <c r="S246">
        <f>S$2*EXP(- S$1 * ($B246*_c1+$C246*_c2+$D246*_c3+'Input spectra'!$Y245))</f>
        <v>1.7551937308752645E-2</v>
      </c>
      <c r="T246">
        <f>T$2*EXP(- T$1 * ($B246*_c1+$C246*_c2+$D246*_c3+'Input spectra'!$Y245))</f>
        <v>1.7341087596672744E-2</v>
      </c>
      <c r="U246">
        <f>U$2*EXP(- U$1 * ($B246*_c1+$C246*_c2+$D246*_c3+'Input spectra'!$Y245))</f>
        <v>1.7131625625093492E-2</v>
      </c>
      <c r="V246">
        <f>V$2*EXP(- V$1 * ($B246*_c1+$C246*_c2+$D246*_c3+'Input spectra'!$Y245))</f>
        <v>1.6923543736824326E-2</v>
      </c>
      <c r="W246">
        <f>W$2*EXP(- W$1 * ($B246*_c1+$C246*_c2+$D246*_c3+'Input spectra'!$Y245))</f>
        <v>1.6716834313450734E-2</v>
      </c>
      <c r="X246">
        <f>X$2*EXP(- X$1 * ($B246*_c1+$C246*_c2+$D246*_c3+'Input spectra'!$Y245))</f>
        <v>1.6511489775147617E-2</v>
      </c>
      <c r="Y246">
        <f>Y$2*EXP(- Y$1 * ($B246*_c1+$C246*_c2+$D246*_c3+'Input spectra'!$Y245))</f>
        <v>1.6307502580493582E-2</v>
      </c>
      <c r="Z246">
        <f>Z$2*EXP(- Z$1 * ($B246*_c1+$C246*_c2+$D246*_c3+'Input spectra'!$Y245))</f>
        <v>1.6104865226286031E-2</v>
      </c>
      <c r="AA246">
        <f>AA$2*EXP(- AA$1 * ($B246*_c1+$C246*_c2+$D246*_c3+'Input spectra'!$Y245))</f>
        <v>1.5903570247357168E-2</v>
      </c>
      <c r="AB246">
        <f>AB$2*EXP(- AB$1 * ($B246*_c1+$C246*_c2+$D246*_c3+'Input spectra'!$Y245))</f>
        <v>1.5703610216390829E-2</v>
      </c>
      <c r="AC246">
        <f>AC$2*EXP(- AC$1 * ($B246*_c1+$C246*_c2+$D246*_c3+'Input spectra'!$Y245))</f>
        <v>1.5504977743740168E-2</v>
      </c>
      <c r="AD246">
        <f>AD$2*EXP(- AD$1 * ($B246*_c1+$C246*_c2+$D246*_c3+'Input spectra'!$Y245))</f>
        <v>1.5307665477246218E-2</v>
      </c>
      <c r="AE246">
        <f>AE$2*EXP(- AE$1 * ($B246*_c1+$C246*_c2+$D246*_c3+'Input spectra'!$Y245))</f>
        <v>1.5111666102057251E-2</v>
      </c>
      <c r="AF246">
        <f>AF$2*EXP(- AF$1 * ($B246*_c1+$C246*_c2+$D246*_c3+'Input spectra'!$Y245))</f>
        <v>1.4916972340449027E-2</v>
      </c>
      <c r="AG246">
        <f>AG$2*EXP(- AG$1 * ($B246*_c1+$C246*_c2+$D246*_c3+'Input spectra'!$Y245))</f>
        <v>1.4723576951645844E-2</v>
      </c>
      <c r="AH246">
        <f>AH$2*EXP(- AH$1 * ($B246*_c1+$C246*_c2+$D246*_c3+'Input spectra'!$Y245))</f>
        <v>1.4531472731642441E-2</v>
      </c>
      <c r="AI246">
        <f>AI$2*EXP(- AI$1 * ($B246*_c1+$C246*_c2+$D246*_c3+'Input spectra'!$Y245))</f>
        <v>1.4340652513026719E-2</v>
      </c>
      <c r="AJ246">
        <f>AJ$2*EXP(- AJ$1 * ($B246*_c1+$C246*_c2+$D246*_c3+'Input spectra'!$Y245))</f>
        <v>1.4151109164803307E-2</v>
      </c>
      <c r="AK246">
        <f>AK$2*EXP(- AK$1 * ($B246*_c1+$C246*_c2+$D246*_c3+'Input spectra'!$Y245))</f>
        <v>1.3962835592217919E-2</v>
      </c>
      <c r="AL246">
        <f>AL$2*EXP(- AL$1 * ($B246*_c1+$C246*_c2+$D246*_c3+'Input spectra'!$Y245))</f>
        <v>1.3775824736582554E-2</v>
      </c>
      <c r="AM246">
        <f>AM$2*EXP(- AM$1 * ($B246*_c1+$C246*_c2+$D246*_c3+'Input spectra'!$Y245))</f>
        <v>1.3590069575101511E-2</v>
      </c>
      <c r="AN246">
        <f>AN$2*EXP(- AN$1 * ($B246*_c1+$C246*_c2+$D246*_c3+'Input spectra'!$Y245))</f>
        <v>1.3405563120698207E-2</v>
      </c>
      <c r="AO246">
        <f>AO$2*EXP(- AO$1 * ($B246*_c1+$C246*_c2+$D246*_c3+'Input spectra'!$Y245))</f>
        <v>1.3222298421842778E-2</v>
      </c>
      <c r="AP246">
        <f>AP$2*EXP(- AP$1 * ($B246*_c1+$C246*_c2+$D246*_c3+'Input spectra'!$Y245))</f>
        <v>1.3040268562380544E-2</v>
      </c>
      <c r="AQ246">
        <f>AQ$2*EXP(- AQ$1 * ($B246*_c1+$C246*_c2+$D246*_c3+'Input spectra'!$Y245))</f>
        <v>1.2859466661361217E-2</v>
      </c>
      <c r="AR246">
        <f>AR$2*EXP(- AR$1 * ($B246*_c1+$C246*_c2+$D246*_c3+'Input spectra'!$Y245))</f>
        <v>1.2679885872868927E-2</v>
      </c>
      <c r="AS246">
        <f>AS$2*EXP(- AS$1 * ($B246*_c1+$C246*_c2+$D246*_c3+'Input spectra'!$Y245))</f>
        <v>1.2501519385853045E-2</v>
      </c>
      <c r="AT246">
        <f>AT$2*EXP(- AT$1 * ($B246*_c1+$C246*_c2+$D246*_c3+'Input spectra'!$Y245))</f>
        <v>1.2324360423959797E-2</v>
      </c>
      <c r="AU246">
        <f>AU$2*EXP(- AU$1 * ($B246*_c1+$C246*_c2+$D246*_c3+'Input spectra'!$Y245))</f>
        <v>1.2148402245364627E-2</v>
      </c>
      <c r="AV246">
        <f>AV$2*EXP(- AV$1 * ($B246*_c1+$C246*_c2+$D246*_c3+'Input spectra'!$Y245))</f>
        <v>1.1973638142605414E-2</v>
      </c>
      <c r="AW246">
        <f>AW$2*EXP(- AW$1 * ($B246*_c1+$C246*_c2+$D246*_c3+'Input spectra'!$Y245))</f>
        <v>1.1800061442416389E-2</v>
      </c>
      <c r="AX246">
        <f>AX$2*EXP(- AX$1 * ($B246*_c1+$C246*_c2+$D246*_c3+'Input spectra'!$Y245))</f>
        <v>1.162766550556288E-2</v>
      </c>
      <c r="AY246">
        <f>AY$2*EXP(- AY$1 * ($B246*_c1+$C246*_c2+$D246*_c3+'Input spectra'!$Y245))</f>
        <v>1.0341693130928933E-2</v>
      </c>
      <c r="AZ246">
        <f>AZ$2*EXP(- AZ$1 * ($B246*_c1+$C246*_c2+$D246*_c3+'Input spectra'!$Y245))</f>
        <v>8.8413981913976723E-3</v>
      </c>
      <c r="BA246">
        <f>BA$2*EXP(- BA$1 * ($B246*_c1+$C246*_c2+$D246*_c3+'Input spectra'!$Y245))</f>
        <v>7.9631575658448712E-3</v>
      </c>
      <c r="BB246">
        <f>BB$2*EXP(- BB$1 * ($B246*_c1+$C246*_c2+$D246*_c3+'Input spectra'!$Y245))</f>
        <v>7.2982956972223005E-3</v>
      </c>
      <c r="BC246">
        <f>BC$2*EXP(- BC$1 * ($B246*_c1+$C246*_c2+$D246*_c3+'Input spectra'!$Y245))</f>
        <v>6.7552065803486595E-3</v>
      </c>
      <c r="BD246">
        <f>BD$2*EXP(- BD$1 * ($B246*_c1+$C246*_c2+$D246*_c3+'Input spectra'!$Y245))</f>
        <v>6.2942109385213272E-3</v>
      </c>
      <c r="BE246">
        <f>BE$2*EXP(- BE$1 * ($B246*_c1+$C246*_c2+$D246*_c3+'Input spectra'!$Y245))</f>
        <v>5.8935816909392973E-3</v>
      </c>
      <c r="BF246">
        <f>BF$2*EXP(- BF$1 * ($B246*_c1+$C246*_c2+$D246*_c3+'Input spectra'!$Y245))</f>
        <v>5.5397827735194777E-3</v>
      </c>
      <c r="BG246">
        <f>BG$2*EXP(- BG$1 * ($B246*_c1+$C246*_c2+$D246*_c3+'Input spectra'!$Y245))</f>
        <v>5.2236544731724252E-3</v>
      </c>
      <c r="BH246">
        <f>BH$2*EXP(- BH$1 * ($B246*_c1+$C246*_c2+$D246*_c3+'Input spectra'!$Y245))</f>
        <v>4.9386312648040448E-3</v>
      </c>
      <c r="BI246">
        <f>BI$2*EXP(- BI$1 * ($B246*_c1+$C246*_c2+$D246*_c3+'Input spectra'!$Y245))</f>
        <v>4.6798035844380029E-3</v>
      </c>
      <c r="BJ246">
        <f>BJ$2*EXP(- BJ$1 * ($B246*_c1+$C246*_c2+$D246*_c3+'Input spectra'!$Y245))</f>
        <v>4.443379342119645E-3</v>
      </c>
      <c r="BK246">
        <f>BK$2*EXP(- BK$1 * ($B246*_c1+$C246*_c2+$D246*_c3+'Input spectra'!$Y245))</f>
        <v>4.2263538848484649E-3</v>
      </c>
      <c r="BL246">
        <f>BL$2*EXP(- BL$1 * ($B246*_c1+$C246*_c2+$D246*_c3+'Input spectra'!$Y245))</f>
        <v>4.0262969765238231E-3</v>
      </c>
      <c r="BM246">
        <f>BM$2*EXP(- BM$1 * ($B246*_c1+$C246*_c2+$D246*_c3+'Input spectra'!$Y245))</f>
        <v>3.8412094279281729E-3</v>
      </c>
      <c r="BN246">
        <f>BN$2*EXP(- BN$1 * ($B246*_c1+$C246*_c2+$D246*_c3+'Input spectra'!$Y245))</f>
        <v>3.6694232090910333E-3</v>
      </c>
      <c r="BO246">
        <f>BO$2*EXP(- BO$1 * ($B246*_c1+$C246*_c2+$D246*_c3+'Input spectra'!$Y245))</f>
        <v>3.5095298063070415E-3</v>
      </c>
      <c r="BP246">
        <f>BP$2*EXP(- BP$1 * ($B246*_c1+$C246*_c2+$D246*_c3+'Input spectra'!$Y245))</f>
        <v>3.3603275516379356E-3</v>
      </c>
      <c r="BQ246">
        <f>BQ$2*EXP(- BQ$1 * ($B246*_c1+$C246*_c2+$D246*_c3+'Input spectra'!$Y245))</f>
        <v>3.2207820680452272E-3</v>
      </c>
      <c r="BR246">
        <f>BR$2*EXP(- BR$1 * ($B246*_c1+$C246*_c2+$D246*_c3+'Input spectra'!$Y245))</f>
        <v>3.0899960098041118E-3</v>
      </c>
      <c r="BS246">
        <f>BS$2*EXP(- BS$1 * ($B246*_c1+$C246*_c2+$D246*_c3+'Input spectra'!$Y245))</f>
        <v>2.9671855355938555E-3</v>
      </c>
      <c r="BT246">
        <f>BT$2*EXP(- BT$1 * ($B246*_c1+$C246*_c2+$D246*_c3+'Input spectra'!$Y245))</f>
        <v>2.8516617526138589E-3</v>
      </c>
      <c r="BU246">
        <f>BU$2*EXP(- BU$1 * ($B246*_c1+$C246*_c2+$D246*_c3+'Input spectra'!$Y245))</f>
        <v>2.7428158940864295E-3</v>
      </c>
      <c r="BV246">
        <f>BV$2*EXP(- BV$1 * ($B246*_c1+$C246*_c2+$D246*_c3+'Input spectra'!$Y245))</f>
        <v>2.6401073436447377E-3</v>
      </c>
      <c r="BW246">
        <f>BW$2*EXP(- BW$1 * ($B246*_c1+$C246*_c2+$D246*_c3+'Input spectra'!$Y245))</f>
        <v>2.543053860491556E-3</v>
      </c>
      <c r="BX246">
        <f>BX$2*EXP(- BX$1 * ($B246*_c1+$C246*_c2+$D246*_c3+'Input spectra'!$Y245))</f>
        <v>2.4512235269819257E-3</v>
      </c>
      <c r="BY246">
        <f>BY$2*EXP(- BY$1 * ($B246*_c1+$C246*_c2+$D246*_c3+'Input spectra'!$Y245))</f>
        <v>2.3642280594254415E-3</v>
      </c>
      <c r="BZ246">
        <f>BZ$2*EXP(- BZ$1 * ($B246*_c1+$C246*_c2+$D246*_c3+'Input spectra'!$Y245))</f>
        <v>2.2817172088636963E-3</v>
      </c>
      <c r="CA246">
        <f>CA$2*EXP(- CA$1 * ($B246*_c1+$C246*_c2+$D246*_c3+'Input spectra'!$Y245))</f>
        <v>2.2033740414995327E-3</v>
      </c>
      <c r="CB246">
        <f>CB$2*EXP(- CB$1 * ($B246*_c1+$C246*_c2+$D246*_c3+'Input spectra'!$Y245))</f>
        <v>2.1289109351248807E-3</v>
      </c>
      <c r="CC246">
        <f>CC$2*EXP(- CC$1 * ($B246*_c1+$C246*_c2+$D246*_c3+'Input spectra'!$Y245))</f>
        <v>2.058066162934006E-3</v>
      </c>
      <c r="CD246">
        <f>CD$2*EXP(- CD$1 * ($B246*_c1+$C246*_c2+$D246*_c3+'Input spectra'!$Y245))</f>
        <v>1.9906009627137663E-3</v>
      </c>
      <c r="CE246">
        <f>CE$2*EXP(- CE$1 * ($B246*_c1+$C246*_c2+$D246*_c3+'Input spectra'!$Y245))</f>
        <v>1.9262970098133016E-3</v>
      </c>
      <c r="CF246">
        <f>CF$2*EXP(- CF$1 * ($B246*_c1+$C246*_c2+$D246*_c3+'Input spectra'!$Y245))</f>
        <v>1.8649542281058968E-3</v>
      </c>
      <c r="CG246">
        <f>CG$2*EXP(- CG$1 * ($B246*_c1+$C246*_c2+$D246*_c3+'Input spectra'!$Y245))</f>
        <v>1.8063888855125347E-3</v>
      </c>
      <c r="CH246">
        <f>CH$2*EXP(- CH$1 * ($B246*_c1+$C246*_c2+$D246*_c3+'Input spectra'!$Y245))</f>
        <v>1.7504319303951476E-3</v>
      </c>
      <c r="CI246">
        <f>CI$2*EXP(- CI$1 * ($B246*_c1+$C246*_c2+$D246*_c3+'Input spectra'!$Y245))</f>
        <v>1.6969275328625811E-3</v>
      </c>
      <c r="CJ246">
        <f>CJ$2*EXP(- CJ$1 * ($B246*_c1+$C246*_c2+$D246*_c3+'Input spectra'!$Y245))</f>
        <v>1.6457318012208641E-3</v>
      </c>
      <c r="CK246">
        <f>CK$2*EXP(- CK$1 * ($B246*_c1+$C246*_c2+$D246*_c3+'Input spectra'!$Y245))</f>
        <v>1.5967116487847195E-3</v>
      </c>
      <c r="CL246">
        <f>CL$2*EXP(- CL$1 * ($B246*_c1+$C246*_c2+$D246*_c3+'Input spectra'!$Y245))</f>
        <v>1.5497437903090646E-3</v>
      </c>
      <c r="CM246">
        <f>CM$2*EXP(- CM$1 * ($B246*_c1+$C246*_c2+$D246*_c3+'Input spectra'!$Y245))</f>
        <v>1.5047138505960124E-3</v>
      </c>
      <c r="CN246">
        <f>CN$2*EXP(- CN$1 * ($B246*_c1+$C246*_c2+$D246*_c3+'Input spectra'!$Y245))</f>
        <v>1.4615155705372477E-3</v>
      </c>
      <c r="CO246">
        <f>CO$2*EXP(- CO$1 * ($B246*_c1+$C246*_c2+$D246*_c3+'Input spectra'!$Y245))</f>
        <v>1.4200500980819943E-3</v>
      </c>
      <c r="CP246">
        <f>CP$2*EXP(- CP$1 * ($B246*_c1+$C246*_c2+$D246*_c3+'Input spectra'!$Y245))</f>
        <v>1.3802253534695608E-3</v>
      </c>
      <c r="CQ246">
        <f>CQ$2*EXP(- CQ$1 * ($B246*_c1+$C246*_c2+$D246*_c3+'Input spectra'!$Y245))</f>
        <v>1.341955459605285E-3</v>
      </c>
      <c r="CR246">
        <f>CR$2*EXP(- CR$1 * ($B246*_c1+$C246*_c2+$D246*_c3+'Input spectra'!$Y245))</f>
        <v>1.3051602297471173E-3</v>
      </c>
      <c r="CS246">
        <f>CS$2*EXP(- CS$1 * ($B246*_c1+$C246*_c2+$D246*_c3+'Input spectra'!$Y245))</f>
        <v>8.407254402476869E-4</v>
      </c>
      <c r="CT246">
        <f>CT$2*EXP(- CT$1 * ($B246*_c1+$C246*_c2+$D246*_c3+'Input spectra'!$Y245))</f>
        <v>5.4633410890146054E-4</v>
      </c>
      <c r="CU246">
        <f>CU$2*EXP(- CU$1 * ($B246*_c1+$C246*_c2+$D246*_c3+'Input spectra'!$Y245))</f>
        <v>3.7854435496870062E-4</v>
      </c>
      <c r="CV246">
        <f>CV$2*EXP(- CV$1 * ($B246*_c1+$C246*_c2+$D246*_c3+'Input spectra'!$Y245))</f>
        <v>2.6346787808174591E-4</v>
      </c>
      <c r="CW246">
        <f>CW$2*EXP(- CW$1 * ($B246*_c1+$C246*_c2+$D246*_c3+'Input spectra'!$Y245))</f>
        <v>1.7998652825996413E-4</v>
      </c>
      <c r="CX246">
        <f>CX$2*EXP(- CX$1 * ($B246*_c1+$C246*_c2+$D246*_c3+'Input spectra'!$Y245))</f>
        <v>1.183726525048959E-4</v>
      </c>
      <c r="CY246">
        <f>CY$2*EXP(- CY$1 * ($B246*_c1+$C246*_c2+$D246*_c3+'Input spectra'!$Y245))</f>
        <v>7.3139272173417761E-5</v>
      </c>
      <c r="CZ246">
        <f>CZ$2*EXP(- CZ$1 * ($B246*_c1+$C246*_c2+$D246*_c3+'Input spectra'!$Y245))</f>
        <v>4.0805228373210601E-5</v>
      </c>
      <c r="DA246">
        <f>DA$2*EXP(- DA$1 * ($B246*_c1+$C246*_c2+$D246*_c3+'Input spectra'!$Y245))</f>
        <v>1.8983349239074547E-5</v>
      </c>
      <c r="DB246">
        <f>DB$2*EXP(- DB$1 * ($B246*_c1+$C246*_c2+$D246*_c3+'Input spectra'!$Y245))</f>
        <v>5.943320538318814E-6</v>
      </c>
      <c r="DC246">
        <f>DC$2*EXP(- DC$1 * ($B246*_c1+$C246*_c2+$D246*_c3+'Input spectra'!$Y245))</f>
        <v>3.7771360650799564E-7</v>
      </c>
      <c r="DD246">
        <f>DD$2*EXP(- DD$1 * ($B246*_c1+$C246*_c2+$D246*_c3+'Input spectra'!$Y245))</f>
        <v>0</v>
      </c>
      <c r="DE246">
        <f>DE$2*EXP(- DE$1 * ($B246*_c1+$C246*_c2+$D246*_c3+'Input spectra'!$Y245))</f>
        <v>0</v>
      </c>
      <c r="DF246">
        <f>DF$2*EXP(- DF$1 * ($B246*_c1+$C246*_c2+$D246*_c3+'Input spectra'!$Y245))</f>
        <v>0</v>
      </c>
      <c r="DG246">
        <f>DG$2*EXP(- DG$1 * ($B246*_c1+$C246*_c2+$D246*_c3+'Input spectra'!$Y245))</f>
        <v>0</v>
      </c>
      <c r="DH246">
        <f>DH$2*EXP(- DH$1 * ($B246*_c1+$C246*_c2+$D246*_c3+'Input spectra'!$Y245))</f>
        <v>0</v>
      </c>
      <c r="DI246">
        <f>DI$2*EXP(- DI$1 * ($B246*_c1+$C246*_c2+$D246*_c3+'Input spectra'!$Y245))</f>
        <v>0</v>
      </c>
      <c r="DJ246">
        <f>DJ$2*EXP(- DJ$1 * ($B246*_c1+$C246*_c2+$D246*_c3+'Input spectra'!$Y245))</f>
        <v>0</v>
      </c>
      <c r="DK246">
        <f>DK$2*EXP(- DK$1 * ($B246*_c1+$C246*_c2+$D246*_c3+'Input spectra'!$Y245))</f>
        <v>0</v>
      </c>
      <c r="DL246">
        <f>DL$2*EXP(- DL$1 * ($B246*_c1+$C246*_c2+$D246*_c3+'Input spectra'!$Y245))</f>
        <v>0</v>
      </c>
      <c r="DM246">
        <f>DM$2*EXP(- DM$1 * ($B246*_c1+$C246*_c2+$D246*_c3+'Input spectra'!$Y245))</f>
        <v>0</v>
      </c>
      <c r="DN246">
        <f>DN$2*EXP(- DN$1 * ($B246*_c1+$C246*_c2+$D246*_c3+'Input spectra'!$Y245))</f>
        <v>0</v>
      </c>
      <c r="DO246">
        <f>DO$2*EXP(- DO$1 * ($B246*_c1+$C246*_c2+$D246*_c3+'Input spectra'!$Y245))</f>
        <v>0</v>
      </c>
      <c r="DP246">
        <f>DP$2*EXP(- DP$1 * ($B246*_c1+$C246*_c2+$D246*_c3+'Input spectra'!$Y245))</f>
        <v>0</v>
      </c>
      <c r="DQ246">
        <f>DQ$2*EXP(- DQ$1 * ($B246*_c1+$C246*_c2+$D246*_c3+'Input spectra'!$Y245))</f>
        <v>0</v>
      </c>
      <c r="DR246">
        <f>DR$2*EXP(- DR$1 * ($B246*_c1+$C246*_c2+$D246*_c3+'Input spectra'!$Y245))</f>
        <v>0</v>
      </c>
      <c r="DS246">
        <f>DS$2*EXP(- DS$1 * ($B246*_c1+$C246*_c2+$D246*_c3+'Input spectra'!$Y245))</f>
        <v>0</v>
      </c>
      <c r="DT246">
        <f>DT$2*EXP(- DT$1 * ($B246*_c1+$C246*_c2+$D246*_c3+'Input spectra'!$Y245))</f>
        <v>0</v>
      </c>
      <c r="DU246">
        <f>DU$2*EXP(- DU$1 * ($B246*_c1+$C246*_c2+$D246*_c3+'Input spectra'!$Y245))</f>
        <v>0</v>
      </c>
      <c r="DV246">
        <f>DV$2*EXP(- DV$1 * ($B246*_c1+$C246*_c2+$D246*_c3+'Input spectra'!$Y245))</f>
        <v>0</v>
      </c>
      <c r="DW246">
        <f>DW$2*EXP(- DW$1 * ($B246*_c1+$C246*_c2+$D246*_c3+'Input spectra'!$Y245))</f>
        <v>0</v>
      </c>
      <c r="DX246">
        <f>DX$2*EXP(- DX$1 * ($B246*_c1+$C246*_c2+$D246*_c3+'Input spectra'!$Y245))</f>
        <v>0</v>
      </c>
      <c r="DY246">
        <f>DY$2*EXP(- DY$1 * ($B246*_c1+$C246*_c2+$D246*_c3+'Input spectra'!$Y245))</f>
        <v>0</v>
      </c>
      <c r="DZ246">
        <f>DZ$2*EXP(- DZ$1 * ($B246*_c1+$C246*_c2+$D246*_c3+'Input spectra'!$Y245))</f>
        <v>0</v>
      </c>
      <c r="EA246">
        <f>EA$2*EXP(- EA$1 * ($B246*_c1+$C246*_c2+$D246*_c3+'Input spectra'!$Y245))</f>
        <v>0</v>
      </c>
      <c r="EB246">
        <f>EB$2*EXP(- EB$1 * ($B246*_c1+$C246*_c2+$D246*_c3+'Input spectra'!$Y245))</f>
        <v>0</v>
      </c>
      <c r="EC246">
        <f>EC$2*EXP(- EC$1 * ($B246*_c1+$C246*_c2+$D246*_c3+'Input spectra'!$Y245))</f>
        <v>0</v>
      </c>
      <c r="ED246">
        <f>ED$2*EXP(- ED$1 * ($B246*_c1+$C246*_c2+$D246*_c3+'Input spectra'!$Y245))</f>
        <v>0</v>
      </c>
      <c r="EE246">
        <f>EE$2*EXP(- EE$1 * ($B246*_c1+$C246*_c2+$D246*_c3+'Input spectra'!$Y245))</f>
        <v>0</v>
      </c>
      <c r="EF246">
        <f>EF$2*EXP(- EF$1 * ($B246*_c1+$C246*_c2+$D246*_c3+'Input spectra'!$Y245))</f>
        <v>0</v>
      </c>
      <c r="EG246">
        <f>EG$2*EXP(- EG$1 * ($B246*_c1+$C246*_c2+$D246*_c3+'Input spectra'!$Y245))</f>
        <v>0</v>
      </c>
      <c r="EH246">
        <f>EH$2*EXP(- EH$1 * ($B246*_c1+$C246*_c2+$D246*_c3+'Input spectra'!$Y245))</f>
        <v>0</v>
      </c>
      <c r="EI246">
        <f>EI$2*EXP(- EI$1 * ($B246*_c1+$C246*_c2+$D246*_c3+'Input spectra'!$Y245))</f>
        <v>0</v>
      </c>
      <c r="EJ246">
        <f>EJ$2*EXP(- EJ$1 * ($B246*_c1+$C246*_c2+$D246*_c3+'Input spectra'!$Y245))</f>
        <v>0</v>
      </c>
      <c r="EK246">
        <f>EK$2*EXP(- EK$1 * ($B246*_c1+$C246*_c2+$D246*_c3+'Input spectra'!$Y245))</f>
        <v>0</v>
      </c>
      <c r="EL246">
        <f>EL$2*EXP(- EL$1 * ($B246*_c1+$C246*_c2+$D246*_c3+'Input spectra'!$Y245))</f>
        <v>0</v>
      </c>
      <c r="EM246">
        <f>EM$2*EXP(- EM$1 * ($B246*_c1+$C246*_c2+$D246*_c3+'Input spectra'!$Y245))</f>
        <v>0</v>
      </c>
      <c r="EN246">
        <f>EN$2*EXP(- EN$1 * ($B246*_c1+$C246*_c2+$D246*_c3+'Input spectra'!$Y245))</f>
        <v>0</v>
      </c>
      <c r="EO246">
        <f>EO$2*EXP(- EO$1 * ($B246*_c1+$C246*_c2+$D246*_c3+'Input spectra'!$Y245))</f>
        <v>0</v>
      </c>
      <c r="EP246">
        <f>EP$2*EXP(- EP$1 * ($B246*_c1+$C246*_c2+$D246*_c3+'Input spectra'!$Y245))</f>
        <v>0</v>
      </c>
      <c r="EQ246">
        <f>EQ$2*EXP(- EQ$1 * ($B246*_c1+$C246*_c2+$D246*_c3+'Input spectra'!$Y245))</f>
        <v>0</v>
      </c>
      <c r="ER246">
        <f>ER$2*EXP(- ER$1 * ($B246*_c1+$C246*_c2+$D246*_c3+'Input spectra'!$Y245))</f>
        <v>0</v>
      </c>
      <c r="ES246">
        <f>ES$2*EXP(- ES$1 * ($B246*_c1+$C246*_c2+$D246*_c3+'Input spectra'!$Y245))</f>
        <v>0</v>
      </c>
      <c r="ET246">
        <f>ET$2*EXP(- ET$1 * ($B246*_c1+$C246*_c2+$D246*_c3+'Input spectra'!$Y245))</f>
        <v>0</v>
      </c>
      <c r="EU246">
        <f>EU$2*EXP(- EU$1 * ($B246*_c1+$C246*_c2+$D246*_c3+'Input spectra'!$Y245))</f>
        <v>0</v>
      </c>
      <c r="EV246">
        <f>EV$2*EXP(- EV$1 * ($B246*_c1+$C246*_c2+$D246*_c3+'Input spectra'!$Y245))</f>
        <v>0</v>
      </c>
      <c r="EW246">
        <f>EW$2*EXP(- EW$1 * ($B246*_c1+$C246*_c2+$D246*_c3+'Input spectra'!$Y245))</f>
        <v>0</v>
      </c>
      <c r="EX246">
        <f>EX$2*EXP(- EX$1 * ($B246*_c1+$C246*_c2+$D246*_c3+'Input spectra'!$Y245))</f>
        <v>0</v>
      </c>
      <c r="EY246">
        <f>EY$2*EXP(- EY$1 * ($B246*_c1+$C246*_c2+$D246*_c3+'Input spectra'!$Y245))</f>
        <v>0</v>
      </c>
      <c r="FA246">
        <f t="shared" si="3"/>
        <v>0.89345520427638514</v>
      </c>
      <c r="FD246">
        <f>(1-EXP(-($B246*_c1+$C246*_c2+$D246*_c3+'Input spectra'!$Y245)*_t))/2</f>
        <v>9.761523408082895E-3</v>
      </c>
      <c r="FE246">
        <f>LN(1-FD246)/(-($B246*_c1+$C246*_c2+$D246*_c3+'Input spectra'!$Y245))</f>
        <v>0.24876776128397302</v>
      </c>
    </row>
    <row r="247" spans="1:161" x14ac:dyDescent="0.25">
      <c r="A247">
        <v>1500</v>
      </c>
      <c r="B247">
        <f>'Input spectra'!B246</f>
        <v>0</v>
      </c>
      <c r="C247">
        <f>'Input spectra'!D246</f>
        <v>0</v>
      </c>
      <c r="D247">
        <f>'Input spectra'!F246</f>
        <v>0</v>
      </c>
      <c r="E247">
        <f>E$2*EXP(- E$1 * ($B247*_c1+$C247*_c2+$D247*_c3+'Input spectra'!$Y246))</f>
        <v>2.0653927966864227E-2</v>
      </c>
      <c r="F247">
        <f>F$2*EXP(- F$1 * ($B247*_c1+$C247*_c2+$D247*_c3+'Input spectra'!$Y246))</f>
        <v>2.0422930972023596E-2</v>
      </c>
      <c r="G247">
        <f>G$2*EXP(- G$1 * ($B247*_c1+$C247*_c2+$D247*_c3+'Input spectra'!$Y246))</f>
        <v>2.0193430685338187E-2</v>
      </c>
      <c r="H247">
        <f>H$2*EXP(- H$1 * ($B247*_c1+$C247*_c2+$D247*_c3+'Input spectra'!$Y246))</f>
        <v>1.9965418910133734E-2</v>
      </c>
      <c r="I247">
        <f>I$2*EXP(- I$1 * ($B247*_c1+$C247*_c2+$D247*_c3+'Input spectra'!$Y246))</f>
        <v>1.9738887491046377E-2</v>
      </c>
      <c r="J247">
        <f>J$2*EXP(- J$1 * ($B247*_c1+$C247*_c2+$D247*_c3+'Input spectra'!$Y246))</f>
        <v>1.9513828313824595E-2</v>
      </c>
      <c r="K247">
        <f>K$2*EXP(- K$1 * ($B247*_c1+$C247*_c2+$D247*_c3+'Input spectra'!$Y246))</f>
        <v>1.9290233305131989E-2</v>
      </c>
      <c r="L247">
        <f>L$2*EXP(- L$1 * ($B247*_c1+$C247*_c2+$D247*_c3+'Input spectra'!$Y246))</f>
        <v>1.9068094432351024E-2</v>
      </c>
      <c r="M247">
        <f>M$2*EXP(- M$1 * ($B247*_c1+$C247*_c2+$D247*_c3+'Input spectra'!$Y246))</f>
        <v>1.8847403703387652E-2</v>
      </c>
      <c r="N247">
        <f>N$2*EXP(- N$1 * ($B247*_c1+$C247*_c2+$D247*_c3+'Input spectra'!$Y246))</f>
        <v>1.8628153166476879E-2</v>
      </c>
      <c r="O247">
        <f>O$2*EXP(- O$1 * ($B247*_c1+$C247*_c2+$D247*_c3+'Input spectra'!$Y246))</f>
        <v>1.8410334909989189E-2</v>
      </c>
      <c r="P247">
        <f>P$2*EXP(- P$1 * ($B247*_c1+$C247*_c2+$D247*_c3+'Input spectra'!$Y246))</f>
        <v>1.8193941062237897E-2</v>
      </c>
      <c r="Q247">
        <f>Q$2*EXP(- Q$1 * ($B247*_c1+$C247*_c2+$D247*_c3+'Input spectra'!$Y246))</f>
        <v>1.797896379128739E-2</v>
      </c>
      <c r="R247">
        <f>R$2*EXP(- R$1 * ($B247*_c1+$C247*_c2+$D247*_c3+'Input spectra'!$Y246))</f>
        <v>1.7765395304762271E-2</v>
      </c>
      <c r="S247">
        <f>S$2*EXP(- S$1 * ($B247*_c1+$C247*_c2+$D247*_c3+'Input spectra'!$Y246))</f>
        <v>1.7553227849657332E-2</v>
      </c>
      <c r="T247">
        <f>T$2*EXP(- T$1 * ($B247*_c1+$C247*_c2+$D247*_c3+'Input spectra'!$Y246))</f>
        <v>1.7342453712148508E-2</v>
      </c>
      <c r="U247">
        <f>U$2*EXP(- U$1 * ($B247*_c1+$C247*_c2+$D247*_c3+'Input spectra'!$Y246))</f>
        <v>1.7133065217404621E-2</v>
      </c>
      <c r="V247">
        <f>V$2*EXP(- V$1 * ($B247*_c1+$C247*_c2+$D247*_c3+'Input spectra'!$Y246))</f>
        <v>1.6925054729400018E-2</v>
      </c>
      <c r="W247">
        <f>W$2*EXP(- W$1 * ($B247*_c1+$C247*_c2+$D247*_c3+'Input spectra'!$Y246))</f>
        <v>1.6718414650728139E-2</v>
      </c>
      <c r="X247">
        <f>X$2*EXP(- X$1 * ($B247*_c1+$C247*_c2+$D247*_c3+'Input spectra'!$Y246))</f>
        <v>1.651313742241586E-2</v>
      </c>
      <c r="Y247">
        <f>Y$2*EXP(- Y$1 * ($B247*_c1+$C247*_c2+$D247*_c3+'Input spectra'!$Y246))</f>
        <v>1.6309215523738766E-2</v>
      </c>
      <c r="Z247">
        <f>Z$2*EXP(- Z$1 * ($B247*_c1+$C247*_c2+$D247*_c3+'Input spectra'!$Y246))</f>
        <v>1.6106641472037251E-2</v>
      </c>
      <c r="AA247">
        <f>AA$2*EXP(- AA$1 * ($B247*_c1+$C247*_c2+$D247*_c3+'Input spectra'!$Y246))</f>
        <v>1.5905407822533496E-2</v>
      </c>
      <c r="AB247">
        <f>AB$2*EXP(- AB$1 * ($B247*_c1+$C247*_c2+$D247*_c3+'Input spectra'!$Y246))</f>
        <v>1.5705507168149248E-2</v>
      </c>
      <c r="AC247">
        <f>AC$2*EXP(- AC$1 * ($B247*_c1+$C247*_c2+$D247*_c3+'Input spectra'!$Y246))</f>
        <v>1.5506932139324534E-2</v>
      </c>
      <c r="AD247">
        <f>AD$2*EXP(- AD$1 * ($B247*_c1+$C247*_c2+$D247*_c3+'Input spectra'!$Y246))</f>
        <v>1.5309675403837122E-2</v>
      </c>
      <c r="AE247">
        <f>AE$2*EXP(- AE$1 * ($B247*_c1+$C247*_c2+$D247*_c3+'Input spectra'!$Y246))</f>
        <v>1.5113729666622871E-2</v>
      </c>
      <c r="AF247">
        <f>AF$2*EXP(- AF$1 * ($B247*_c1+$C247*_c2+$D247*_c3+'Input spectra'!$Y246))</f>
        <v>1.4919087669596929E-2</v>
      </c>
      <c r="AG247">
        <f>AG$2*EXP(- AG$1 * ($B247*_c1+$C247*_c2+$D247*_c3+'Input spectra'!$Y246))</f>
        <v>1.4725742191475738E-2</v>
      </c>
      <c r="AH247">
        <f>AH$2*EXP(- AH$1 * ($B247*_c1+$C247*_c2+$D247*_c3+'Input spectra'!$Y246))</f>
        <v>1.4533686047599848E-2</v>
      </c>
      <c r="AI247">
        <f>AI$2*EXP(- AI$1 * ($B247*_c1+$C247*_c2+$D247*_c3+'Input spectra'!$Y246))</f>
        <v>1.4342912089757612E-2</v>
      </c>
      <c r="AJ247">
        <f>AJ$2*EXP(- AJ$1 * ($B247*_c1+$C247*_c2+$D247*_c3+'Input spectra'!$Y246))</f>
        <v>1.4153413206009656E-2</v>
      </c>
      <c r="AK247">
        <f>AK$2*EXP(- AK$1 * ($B247*_c1+$C247*_c2+$D247*_c3+'Input spectra'!$Y246))</f>
        <v>1.3965182320514172E-2</v>
      </c>
      <c r="AL247">
        <f>AL$2*EXP(- AL$1 * ($B247*_c1+$C247*_c2+$D247*_c3+'Input spectra'!$Y246))</f>
        <v>1.3778212393353032E-2</v>
      </c>
      <c r="AM247">
        <f>AM$2*EXP(- AM$1 * ($B247*_c1+$C247*_c2+$D247*_c3+'Input spectra'!$Y246))</f>
        <v>1.3592496420358726E-2</v>
      </c>
      <c r="AN247">
        <f>AN$2*EXP(- AN$1 * ($B247*_c1+$C247*_c2+$D247*_c3+'Input spectra'!$Y246))</f>
        <v>1.3408027432942072E-2</v>
      </c>
      <c r="AO247">
        <f>AO$2*EXP(- AO$1 * ($B247*_c1+$C247*_c2+$D247*_c3+'Input spectra'!$Y246))</f>
        <v>1.3224798497920744E-2</v>
      </c>
      <c r="AP247">
        <f>AP$2*EXP(- AP$1 * ($B247*_c1+$C247*_c2+$D247*_c3+'Input spectra'!$Y246))</f>
        <v>1.3042802717348614E-2</v>
      </c>
      <c r="AQ247">
        <f>AQ$2*EXP(- AQ$1 * ($B247*_c1+$C247*_c2+$D247*_c3+'Input spectra'!$Y246))</f>
        <v>1.2862033228345868E-2</v>
      </c>
      <c r="AR247">
        <f>AR$2*EXP(- AR$1 * ($B247*_c1+$C247*_c2+$D247*_c3+'Input spectra'!$Y246))</f>
        <v>1.2682483202929907E-2</v>
      </c>
      <c r="AS247">
        <f>AS$2*EXP(- AS$1 * ($B247*_c1+$C247*_c2+$D247*_c3+'Input spectra'!$Y246))</f>
        <v>1.2504145847847066E-2</v>
      </c>
      <c r="AT247">
        <f>AT$2*EXP(- AT$1 * ($B247*_c1+$C247*_c2+$D247*_c3+'Input spectra'!$Y246))</f>
        <v>1.2327014404405093E-2</v>
      </c>
      <c r="AU247">
        <f>AU$2*EXP(- AU$1 * ($B247*_c1+$C247*_c2+$D247*_c3+'Input spectra'!$Y246))</f>
        <v>1.2151082148306397E-2</v>
      </c>
      <c r="AV247">
        <f>AV$2*EXP(- AV$1 * ($B247*_c1+$C247*_c2+$D247*_c3+'Input spectra'!$Y246))</f>
        <v>1.1976342389482121E-2</v>
      </c>
      <c r="AW247">
        <f>AW$2*EXP(- AW$1 * ($B247*_c1+$C247*_c2+$D247*_c3+'Input spectra'!$Y246))</f>
        <v>1.180278847192693E-2</v>
      </c>
      <c r="AX247">
        <f>AX$2*EXP(- AX$1 * ($B247*_c1+$C247*_c2+$D247*_c3+'Input spectra'!$Y246))</f>
        <v>1.1630413773534604E-2</v>
      </c>
      <c r="AY247">
        <f>AY$2*EXP(- AY$1 * ($B247*_c1+$C247*_c2+$D247*_c3+'Input spectra'!$Y246))</f>
        <v>1.0344191776473543E-2</v>
      </c>
      <c r="AZ247">
        <f>AZ$2*EXP(- AZ$1 * ($B247*_c1+$C247*_c2+$D247*_c3+'Input spectra'!$Y246))</f>
        <v>8.8435807962792285E-3</v>
      </c>
      <c r="BA247">
        <f>BA$2*EXP(- BA$1 * ($B247*_c1+$C247*_c2+$D247*_c3+'Input spectra'!$Y246))</f>
        <v>7.965165197343126E-3</v>
      </c>
      <c r="BB247">
        <f>BB$2*EXP(- BB$1 * ($B247*_c1+$C247*_c2+$D247*_c3+'Input spectra'!$Y246))</f>
        <v>7.3001740455391146E-3</v>
      </c>
      <c r="BC247">
        <f>BC$2*EXP(- BC$1 * ($B247*_c1+$C247*_c2+$D247*_c3+'Input spectra'!$Y246))</f>
        <v>6.7569806406359446E-3</v>
      </c>
      <c r="BD247">
        <f>BD$2*EXP(- BD$1 * ($B247*_c1+$C247*_c2+$D247*_c3+'Input spectra'!$Y246))</f>
        <v>6.2958969958805946E-3</v>
      </c>
      <c r="BE247">
        <f>BE$2*EXP(- BE$1 * ($B247*_c1+$C247*_c2+$D247*_c3+'Input spectra'!$Y246))</f>
        <v>5.895191389913932E-3</v>
      </c>
      <c r="BF247">
        <f>BF$2*EXP(- BF$1 * ($B247*_c1+$C247*_c2+$D247*_c3+'Input spectra'!$Y246))</f>
        <v>5.5413249417835394E-3</v>
      </c>
      <c r="BG247">
        <f>BG$2*EXP(- BG$1 * ($B247*_c1+$C247*_c2+$D247*_c3+'Input spectra'!$Y246))</f>
        <v>5.2251360783907765E-3</v>
      </c>
      <c r="BH247">
        <f>BH$2*EXP(- BH$1 * ($B247*_c1+$C247*_c2+$D247*_c3+'Input spectra'!$Y246))</f>
        <v>4.9400579715949324E-3</v>
      </c>
      <c r="BI247">
        <f>BI$2*EXP(- BI$1 * ($B247*_c1+$C247*_c2+$D247*_c3+'Input spectra'!$Y246))</f>
        <v>4.6811801035025026E-3</v>
      </c>
      <c r="BJ247">
        <f>BJ$2*EXP(- BJ$1 * ($B247*_c1+$C247*_c2+$D247*_c3+'Input spectra'!$Y246))</f>
        <v>4.4447096616459297E-3</v>
      </c>
      <c r="BK247">
        <f>BK$2*EXP(- BK$1 * ($B247*_c1+$C247*_c2+$D247*_c3+'Input spectra'!$Y246))</f>
        <v>4.2276414307221635E-3</v>
      </c>
      <c r="BL247">
        <f>BL$2*EXP(- BL$1 * ($B247*_c1+$C247*_c2+$D247*_c3+'Input spectra'!$Y246))</f>
        <v>4.0275447272057601E-3</v>
      </c>
      <c r="BM247">
        <f>BM$2*EXP(- BM$1 * ($B247*_c1+$C247*_c2+$D247*_c3+'Input spectra'!$Y246))</f>
        <v>3.842419999235827E-3</v>
      </c>
      <c r="BN247">
        <f>BN$2*EXP(- BN$1 * ($B247*_c1+$C247*_c2+$D247*_c3+'Input spectra'!$Y246))</f>
        <v>3.6705989182969278E-3</v>
      </c>
      <c r="BO247">
        <f>BO$2*EXP(- BO$1 * ($B247*_c1+$C247*_c2+$D247*_c3+'Input spectra'!$Y246))</f>
        <v>3.5106727216039075E-3</v>
      </c>
      <c r="BP247">
        <f>BP$2*EXP(- BP$1 * ($B247*_c1+$C247*_c2+$D247*_c3+'Input spectra'!$Y246))</f>
        <v>3.3614395309907999E-3</v>
      </c>
      <c r="BQ247">
        <f>BQ$2*EXP(- BQ$1 * ($B247*_c1+$C247*_c2+$D247*_c3+'Input spectra'!$Y246))</f>
        <v>3.2218647901793543E-3</v>
      </c>
      <c r="BR247">
        <f>BR$2*EXP(- BR$1 * ($B247*_c1+$C247*_c2+$D247*_c3+'Input spectra'!$Y246))</f>
        <v>3.0910509992556887E-3</v>
      </c>
      <c r="BS247">
        <f>BS$2*EXP(- BS$1 * ($B247*_c1+$C247*_c2+$D247*_c3+'Input spectra'!$Y246))</f>
        <v>2.9682141832037033E-3</v>
      </c>
      <c r="BT247">
        <f>BT$2*EXP(- BT$1 * ($B247*_c1+$C247*_c2+$D247*_c3+'Input spectra'!$Y246))</f>
        <v>2.8526653324720758E-3</v>
      </c>
      <c r="BU247">
        <f>BU$2*EXP(- BU$1 * ($B247*_c1+$C247*_c2+$D247*_c3+'Input spectra'!$Y246))</f>
        <v>2.7437955776766043E-3</v>
      </c>
      <c r="BV247">
        <f>BV$2*EXP(- BV$1 * ($B247*_c1+$C247*_c2+$D247*_c3+'Input spectra'!$Y246))</f>
        <v>2.6410642117523429E-3</v>
      </c>
      <c r="BW247">
        <f>BW$2*EXP(- BW$1 * ($B247*_c1+$C247*_c2+$D247*_c3+'Input spectra'!$Y246))</f>
        <v>2.5439889133082668E-3</v>
      </c>
      <c r="BX247">
        <f>BX$2*EXP(- BX$1 * ($B247*_c1+$C247*_c2+$D247*_c3+'Input spectra'!$Y246))</f>
        <v>2.4521376927401331E-3</v>
      </c>
      <c r="BY247">
        <f>BY$2*EXP(- BY$1 * ($B247*_c1+$C247*_c2+$D247*_c3+'Input spectra'!$Y246))</f>
        <v>2.3651222018247144E-3</v>
      </c>
      <c r="BZ247">
        <f>BZ$2*EXP(- BZ$1 * ($B247*_c1+$C247*_c2+$D247*_c3+'Input spectra'!$Y246))</f>
        <v>2.2825921334963116E-3</v>
      </c>
      <c r="CA247">
        <f>CA$2*EXP(- CA$1 * ($B247*_c1+$C247*_c2+$D247*_c3+'Input spectra'!$Y246))</f>
        <v>2.2042305014405086E-3</v>
      </c>
      <c r="CB247">
        <f>CB$2*EXP(- CB$1 * ($B247*_c1+$C247*_c2+$D247*_c3+'Input spectra'!$Y246))</f>
        <v>2.1297496358198289E-3</v>
      </c>
      <c r="CC247">
        <f>CC$2*EXP(- CC$1 * ($B247*_c1+$C247*_c2+$D247*_c3+'Input spectra'!$Y246))</f>
        <v>2.0588877664931061E-3</v>
      </c>
      <c r="CD247">
        <f>CD$2*EXP(- CD$1 * ($B247*_c1+$C247*_c2+$D247*_c3+'Input spectra'!$Y246))</f>
        <v>1.9914060917005012E-3</v>
      </c>
      <c r="CE247">
        <f>CE$2*EXP(- CE$1 * ($B247*_c1+$C247*_c2+$D247*_c3+'Input spectra'!$Y246))</f>
        <v>1.9270862506010117E-3</v>
      </c>
      <c r="CF247">
        <f>CF$2*EXP(- CF$1 * ($B247*_c1+$C247*_c2+$D247*_c3+'Input spectra'!$Y246))</f>
        <v>1.865728133862763E-3</v>
      </c>
      <c r="CG247">
        <f>CG$2*EXP(- CG$1 * ($B247*_c1+$C247*_c2+$D247*_c3+'Input spectra'!$Y246))</f>
        <v>1.8071479788655709E-3</v>
      </c>
      <c r="CH247">
        <f>CH$2*EXP(- CH$1 * ($B247*_c1+$C247*_c2+$D247*_c3+'Input spectra'!$Y246))</f>
        <v>1.7511767058156573E-3</v>
      </c>
      <c r="CI247">
        <f>CI$2*EXP(- CI$1 * ($B247*_c1+$C247*_c2+$D247*_c3+'Input spectra'!$Y246))</f>
        <v>1.6976584588089087E-3</v>
      </c>
      <c r="CJ247">
        <f>CJ$2*EXP(- CJ$1 * ($B247*_c1+$C247*_c2+$D247*_c3+'Input spectra'!$Y246))</f>
        <v>1.6464493220688216E-3</v>
      </c>
      <c r="CK247">
        <f>CK$2*EXP(- CK$1 * ($B247*_c1+$C247*_c2+$D247*_c3+'Input spectra'!$Y246))</f>
        <v>1.5974161865715769E-3</v>
      </c>
      <c r="CL247">
        <f>CL$2*EXP(- CL$1 * ($B247*_c1+$C247*_c2+$D247*_c3+'Input spectra'!$Y246))</f>
        <v>1.5504357463132618E-3</v>
      </c>
      <c r="CM247">
        <f>CM$2*EXP(- CM$1 * ($B247*_c1+$C247*_c2+$D247*_c3+'Input spectra'!$Y246))</f>
        <v>1.5053936067716349E-3</v>
      </c>
      <c r="CN247">
        <f>CN$2*EXP(- CN$1 * ($B247*_c1+$C247*_c2+$D247*_c3+'Input spectra'!$Y246))</f>
        <v>1.4621834908196975E-3</v>
      </c>
      <c r="CO247">
        <f>CO$2*EXP(- CO$1 * ($B247*_c1+$C247*_c2+$D247*_c3+'Input spectra'!$Y246))</f>
        <v>1.4207065295790888E-3</v>
      </c>
      <c r="CP247">
        <f>CP$2*EXP(- CP$1 * ($B247*_c1+$C247*_c2+$D247*_c3+'Input spectra'!$Y246))</f>
        <v>1.3808706275504285E-3</v>
      </c>
      <c r="CQ247">
        <f>CQ$2*EXP(- CQ$1 * ($B247*_c1+$C247*_c2+$D247*_c3+'Input spectra'!$Y246))</f>
        <v>1.3425898928978515E-3</v>
      </c>
      <c r="CR247">
        <f>CR$2*EXP(- CR$1 * ($B247*_c1+$C247*_c2+$D247*_c3+'Input spectra'!$Y246))</f>
        <v>1.3057841250536171E-3</v>
      </c>
      <c r="CS247">
        <f>CS$2*EXP(- CS$1 * ($B247*_c1+$C247*_c2+$D247*_c3+'Input spectra'!$Y246))</f>
        <v>8.4113174289461991E-4</v>
      </c>
      <c r="CT247">
        <f>CT$2*EXP(- CT$1 * ($B247*_c1+$C247*_c2+$D247*_c3+'Input spectra'!$Y246))</f>
        <v>5.466010098021584E-4</v>
      </c>
      <c r="CU247">
        <f>CU$2*EXP(- CU$1 * ($B247*_c1+$C247*_c2+$D247*_c3+'Input spectra'!$Y246))</f>
        <v>3.7873127443989783E-4</v>
      </c>
      <c r="CV247">
        <f>CV$2*EXP(- CV$1 * ($B247*_c1+$C247*_c2+$D247*_c3+'Input spectra'!$Y246))</f>
        <v>2.6359935888101014E-4</v>
      </c>
      <c r="CW247">
        <f>CW$2*EXP(- CW$1 * ($B247*_c1+$C247*_c2+$D247*_c3+'Input spectra'!$Y246))</f>
        <v>1.8007729430869805E-4</v>
      </c>
      <c r="CX247">
        <f>CX$2*EXP(- CX$1 * ($B247*_c1+$C247*_c2+$D247*_c3+'Input spectra'!$Y246))</f>
        <v>1.1843296904912357E-4</v>
      </c>
      <c r="CY247">
        <f>CY$2*EXP(- CY$1 * ($B247*_c1+$C247*_c2+$D247*_c3+'Input spectra'!$Y246))</f>
        <v>7.3176924445461972E-5</v>
      </c>
      <c r="CZ247">
        <f>CZ$2*EXP(- CZ$1 * ($B247*_c1+$C247*_c2+$D247*_c3+'Input spectra'!$Y246))</f>
        <v>4.0826449411346616E-5</v>
      </c>
      <c r="DA247">
        <f>DA$2*EXP(- DA$1 * ($B247*_c1+$C247*_c2+$D247*_c3+'Input spectra'!$Y246))</f>
        <v>1.8993321407306652E-5</v>
      </c>
      <c r="DB247">
        <f>DB$2*EXP(- DB$1 * ($B247*_c1+$C247*_c2+$D247*_c3+'Input spectra'!$Y246))</f>
        <v>5.9464738610878294E-6</v>
      </c>
      <c r="DC247">
        <f>DC$2*EXP(- DC$1 * ($B247*_c1+$C247*_c2+$D247*_c3+'Input spectra'!$Y246))</f>
        <v>3.7791599314855032E-7</v>
      </c>
      <c r="DD247">
        <f>DD$2*EXP(- DD$1 * ($B247*_c1+$C247*_c2+$D247*_c3+'Input spectra'!$Y246))</f>
        <v>0</v>
      </c>
      <c r="DE247">
        <f>DE$2*EXP(- DE$1 * ($B247*_c1+$C247*_c2+$D247*_c3+'Input spectra'!$Y246))</f>
        <v>0</v>
      </c>
      <c r="DF247">
        <f>DF$2*EXP(- DF$1 * ($B247*_c1+$C247*_c2+$D247*_c3+'Input spectra'!$Y246))</f>
        <v>0</v>
      </c>
      <c r="DG247">
        <f>DG$2*EXP(- DG$1 * ($B247*_c1+$C247*_c2+$D247*_c3+'Input spectra'!$Y246))</f>
        <v>0</v>
      </c>
      <c r="DH247">
        <f>DH$2*EXP(- DH$1 * ($B247*_c1+$C247*_c2+$D247*_c3+'Input spectra'!$Y246))</f>
        <v>0</v>
      </c>
      <c r="DI247">
        <f>DI$2*EXP(- DI$1 * ($B247*_c1+$C247*_c2+$D247*_c3+'Input spectra'!$Y246))</f>
        <v>0</v>
      </c>
      <c r="DJ247">
        <f>DJ$2*EXP(- DJ$1 * ($B247*_c1+$C247*_c2+$D247*_c3+'Input spectra'!$Y246))</f>
        <v>0</v>
      </c>
      <c r="DK247">
        <f>DK$2*EXP(- DK$1 * ($B247*_c1+$C247*_c2+$D247*_c3+'Input spectra'!$Y246))</f>
        <v>0</v>
      </c>
      <c r="DL247">
        <f>DL$2*EXP(- DL$1 * ($B247*_c1+$C247*_c2+$D247*_c3+'Input spectra'!$Y246))</f>
        <v>0</v>
      </c>
      <c r="DM247">
        <f>DM$2*EXP(- DM$1 * ($B247*_c1+$C247*_c2+$D247*_c3+'Input spectra'!$Y246))</f>
        <v>0</v>
      </c>
      <c r="DN247">
        <f>DN$2*EXP(- DN$1 * ($B247*_c1+$C247*_c2+$D247*_c3+'Input spectra'!$Y246))</f>
        <v>0</v>
      </c>
      <c r="DO247">
        <f>DO$2*EXP(- DO$1 * ($B247*_c1+$C247*_c2+$D247*_c3+'Input spectra'!$Y246))</f>
        <v>0</v>
      </c>
      <c r="DP247">
        <f>DP$2*EXP(- DP$1 * ($B247*_c1+$C247*_c2+$D247*_c3+'Input spectra'!$Y246))</f>
        <v>0</v>
      </c>
      <c r="DQ247">
        <f>DQ$2*EXP(- DQ$1 * ($B247*_c1+$C247*_c2+$D247*_c3+'Input spectra'!$Y246))</f>
        <v>0</v>
      </c>
      <c r="DR247">
        <f>DR$2*EXP(- DR$1 * ($B247*_c1+$C247*_c2+$D247*_c3+'Input spectra'!$Y246))</f>
        <v>0</v>
      </c>
      <c r="DS247">
        <f>DS$2*EXP(- DS$1 * ($B247*_c1+$C247*_c2+$D247*_c3+'Input spectra'!$Y246))</f>
        <v>0</v>
      </c>
      <c r="DT247">
        <f>DT$2*EXP(- DT$1 * ($B247*_c1+$C247*_c2+$D247*_c3+'Input spectra'!$Y246))</f>
        <v>0</v>
      </c>
      <c r="DU247">
        <f>DU$2*EXP(- DU$1 * ($B247*_c1+$C247*_c2+$D247*_c3+'Input spectra'!$Y246))</f>
        <v>0</v>
      </c>
      <c r="DV247">
        <f>DV$2*EXP(- DV$1 * ($B247*_c1+$C247*_c2+$D247*_c3+'Input spectra'!$Y246))</f>
        <v>0</v>
      </c>
      <c r="DW247">
        <f>DW$2*EXP(- DW$1 * ($B247*_c1+$C247*_c2+$D247*_c3+'Input spectra'!$Y246))</f>
        <v>0</v>
      </c>
      <c r="DX247">
        <f>DX$2*EXP(- DX$1 * ($B247*_c1+$C247*_c2+$D247*_c3+'Input spectra'!$Y246))</f>
        <v>0</v>
      </c>
      <c r="DY247">
        <f>DY$2*EXP(- DY$1 * ($B247*_c1+$C247*_c2+$D247*_c3+'Input spectra'!$Y246))</f>
        <v>0</v>
      </c>
      <c r="DZ247">
        <f>DZ$2*EXP(- DZ$1 * ($B247*_c1+$C247*_c2+$D247*_c3+'Input spectra'!$Y246))</f>
        <v>0</v>
      </c>
      <c r="EA247">
        <f>EA$2*EXP(- EA$1 * ($B247*_c1+$C247*_c2+$D247*_c3+'Input spectra'!$Y246))</f>
        <v>0</v>
      </c>
      <c r="EB247">
        <f>EB$2*EXP(- EB$1 * ($B247*_c1+$C247*_c2+$D247*_c3+'Input spectra'!$Y246))</f>
        <v>0</v>
      </c>
      <c r="EC247">
        <f>EC$2*EXP(- EC$1 * ($B247*_c1+$C247*_c2+$D247*_c3+'Input spectra'!$Y246))</f>
        <v>0</v>
      </c>
      <c r="ED247">
        <f>ED$2*EXP(- ED$1 * ($B247*_c1+$C247*_c2+$D247*_c3+'Input spectra'!$Y246))</f>
        <v>0</v>
      </c>
      <c r="EE247">
        <f>EE$2*EXP(- EE$1 * ($B247*_c1+$C247*_c2+$D247*_c3+'Input spectra'!$Y246))</f>
        <v>0</v>
      </c>
      <c r="EF247">
        <f>EF$2*EXP(- EF$1 * ($B247*_c1+$C247*_c2+$D247*_c3+'Input spectra'!$Y246))</f>
        <v>0</v>
      </c>
      <c r="EG247">
        <f>EG$2*EXP(- EG$1 * ($B247*_c1+$C247*_c2+$D247*_c3+'Input spectra'!$Y246))</f>
        <v>0</v>
      </c>
      <c r="EH247">
        <f>EH$2*EXP(- EH$1 * ($B247*_c1+$C247*_c2+$D247*_c3+'Input spectra'!$Y246))</f>
        <v>0</v>
      </c>
      <c r="EI247">
        <f>EI$2*EXP(- EI$1 * ($B247*_c1+$C247*_c2+$D247*_c3+'Input spectra'!$Y246))</f>
        <v>0</v>
      </c>
      <c r="EJ247">
        <f>EJ$2*EXP(- EJ$1 * ($B247*_c1+$C247*_c2+$D247*_c3+'Input spectra'!$Y246))</f>
        <v>0</v>
      </c>
      <c r="EK247">
        <f>EK$2*EXP(- EK$1 * ($B247*_c1+$C247*_c2+$D247*_c3+'Input spectra'!$Y246))</f>
        <v>0</v>
      </c>
      <c r="EL247">
        <f>EL$2*EXP(- EL$1 * ($B247*_c1+$C247*_c2+$D247*_c3+'Input spectra'!$Y246))</f>
        <v>0</v>
      </c>
      <c r="EM247">
        <f>EM$2*EXP(- EM$1 * ($B247*_c1+$C247*_c2+$D247*_c3+'Input spectra'!$Y246))</f>
        <v>0</v>
      </c>
      <c r="EN247">
        <f>EN$2*EXP(- EN$1 * ($B247*_c1+$C247*_c2+$D247*_c3+'Input spectra'!$Y246))</f>
        <v>0</v>
      </c>
      <c r="EO247">
        <f>EO$2*EXP(- EO$1 * ($B247*_c1+$C247*_c2+$D247*_c3+'Input spectra'!$Y246))</f>
        <v>0</v>
      </c>
      <c r="EP247">
        <f>EP$2*EXP(- EP$1 * ($B247*_c1+$C247*_c2+$D247*_c3+'Input spectra'!$Y246))</f>
        <v>0</v>
      </c>
      <c r="EQ247">
        <f>EQ$2*EXP(- EQ$1 * ($B247*_c1+$C247*_c2+$D247*_c3+'Input spectra'!$Y246))</f>
        <v>0</v>
      </c>
      <c r="ER247">
        <f>ER$2*EXP(- ER$1 * ($B247*_c1+$C247*_c2+$D247*_c3+'Input spectra'!$Y246))</f>
        <v>0</v>
      </c>
      <c r="ES247">
        <f>ES$2*EXP(- ES$1 * ($B247*_c1+$C247*_c2+$D247*_c3+'Input spectra'!$Y246))</f>
        <v>0</v>
      </c>
      <c r="ET247">
        <f>ET$2*EXP(- ET$1 * ($B247*_c1+$C247*_c2+$D247*_c3+'Input spectra'!$Y246))</f>
        <v>0</v>
      </c>
      <c r="EU247">
        <f>EU$2*EXP(- EU$1 * ($B247*_c1+$C247*_c2+$D247*_c3+'Input spectra'!$Y246))</f>
        <v>0</v>
      </c>
      <c r="EV247">
        <f>EV$2*EXP(- EV$1 * ($B247*_c1+$C247*_c2+$D247*_c3+'Input spectra'!$Y246))</f>
        <v>0</v>
      </c>
      <c r="EW247">
        <f>EW$2*EXP(- EW$1 * ($B247*_c1+$C247*_c2+$D247*_c3+'Input spectra'!$Y246))</f>
        <v>0</v>
      </c>
      <c r="EX247">
        <f>EX$2*EXP(- EX$1 * ($B247*_c1+$C247*_c2+$D247*_c3+'Input spectra'!$Y246))</f>
        <v>0</v>
      </c>
      <c r="EY247">
        <f>EY$2*EXP(- EY$1 * ($B247*_c1+$C247*_c2+$D247*_c3+'Input spectra'!$Y246))</f>
        <v>0</v>
      </c>
      <c r="FA247">
        <f t="shared" si="3"/>
        <v>0.89358526999498311</v>
      </c>
      <c r="FD247">
        <f>(1-EXP(-($B247*_c1+$C247*_c2+$D247*_c3+'Input spectra'!$Y246)*_t))/2</f>
        <v>9.7486502288967047E-3</v>
      </c>
      <c r="FE247">
        <f>LN(1-FD247)/(-($B247*_c1+$C247*_c2+$D247*_c3+'Input spectra'!$Y246))</f>
        <v>0.24876940237118583</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06C8E-10BF-4ACF-B5BA-B293F37AB190}">
  <dimension ref="A1:GE246"/>
  <sheetViews>
    <sheetView workbookViewId="0">
      <pane xSplit="4" ySplit="1" topLeftCell="AY2" activePane="bottomRight" state="frozen"/>
      <selection pane="topRight" activeCell="E1" sqref="E1"/>
      <selection pane="bottomLeft" activeCell="A2" sqref="A2"/>
      <selection pane="bottomRight" activeCell="AJ3" sqref="AJ3"/>
    </sheetView>
  </sheetViews>
  <sheetFormatPr defaultRowHeight="15" x14ac:dyDescent="0.25"/>
  <cols>
    <col min="1" max="1" width="24.28515625" customWidth="1"/>
    <col min="2" max="2" width="16.5703125" customWidth="1"/>
    <col min="3" max="3" width="14.5703125" customWidth="1"/>
    <col min="4" max="4" width="11.28515625" customWidth="1"/>
    <col min="5" max="7" width="24.28515625" customWidth="1"/>
    <col min="8" max="8" width="24.5703125" customWidth="1"/>
    <col min="9" max="9" width="19.5703125" style="13" customWidth="1"/>
    <col min="10" max="10" width="22.5703125" style="13" customWidth="1"/>
    <col min="11" max="11" width="29.28515625" customWidth="1"/>
    <col min="12" max="12" width="24.42578125" style="11" customWidth="1"/>
    <col min="13" max="13" width="18.5703125" customWidth="1"/>
    <col min="14" max="14" width="23" customWidth="1"/>
    <col min="15" max="15" width="19.85546875" customWidth="1"/>
    <col min="16" max="16" width="22.42578125" customWidth="1"/>
    <col min="17" max="17" width="24.5703125" customWidth="1"/>
    <col min="18" max="18" width="11.85546875" bestFit="1" customWidth="1"/>
    <col min="19" max="20" width="18.7109375" customWidth="1"/>
    <col min="21" max="21" width="14" bestFit="1" customWidth="1"/>
    <col min="22" max="22" width="17.7109375" style="11" bestFit="1" customWidth="1"/>
    <col min="23" max="23" width="9" bestFit="1" customWidth="1"/>
    <col min="24" max="24" width="10.85546875" bestFit="1" customWidth="1"/>
    <col min="25" max="25" width="10.5703125" bestFit="1" customWidth="1"/>
    <col min="26" max="26" width="12.85546875" bestFit="1" customWidth="1"/>
    <col min="27" max="27" width="15.28515625" style="11" customWidth="1"/>
    <col min="28" max="28" width="10.85546875" bestFit="1" customWidth="1"/>
    <col min="29" max="29" width="10.5703125" bestFit="1" customWidth="1"/>
    <col min="30" max="30" width="12.85546875" bestFit="1" customWidth="1"/>
    <col min="31" max="31" width="15.28515625" style="11" customWidth="1"/>
    <col min="32" max="32" width="10.85546875" bestFit="1" customWidth="1"/>
    <col min="33" max="33" width="10.5703125" bestFit="1" customWidth="1"/>
    <col min="34" max="34" width="12.85546875" bestFit="1" customWidth="1"/>
    <col min="35" max="35" width="15.28515625" style="11" customWidth="1"/>
    <col min="36" max="37" width="18.5703125" customWidth="1"/>
    <col min="38" max="38" width="19.85546875" customWidth="1"/>
    <col min="39" max="39" width="21" customWidth="1"/>
    <col min="40" max="41" width="24.5703125" customWidth="1"/>
    <col min="42" max="42" width="19.85546875" customWidth="1"/>
    <col min="43" max="43" width="21" customWidth="1"/>
    <col min="44" max="45" width="24.5703125" customWidth="1"/>
    <col min="46" max="46" width="19.85546875" customWidth="1"/>
    <col min="47" max="47" width="21" customWidth="1"/>
    <col min="48" max="49" width="24.5703125" customWidth="1"/>
    <col min="50" max="50" width="18.5703125" customWidth="1"/>
    <col min="51" max="51" width="32.85546875" customWidth="1"/>
    <col min="52" max="52" width="18.7109375" customWidth="1"/>
    <col min="53" max="53" width="24.5703125" customWidth="1"/>
    <col min="54" max="54" width="17" customWidth="1"/>
    <col min="55" max="55" width="30.140625" bestFit="1" customWidth="1"/>
    <col min="56" max="56" width="9" bestFit="1" customWidth="1"/>
    <col min="57" max="57" width="10.85546875" bestFit="1" customWidth="1"/>
    <col min="58" max="58" width="10.5703125" bestFit="1" customWidth="1"/>
    <col min="59" max="59" width="12.85546875" bestFit="1" customWidth="1"/>
    <col min="60" max="60" width="15.28515625" style="11" customWidth="1"/>
    <col min="61" max="61" width="10.85546875" bestFit="1" customWidth="1"/>
    <col min="62" max="62" width="10.5703125" bestFit="1" customWidth="1"/>
    <col min="63" max="63" width="12.85546875" bestFit="1" customWidth="1"/>
    <col min="64" max="64" width="15.28515625" style="11" customWidth="1"/>
    <col min="65" max="65" width="10.85546875" bestFit="1" customWidth="1"/>
    <col min="66" max="66" width="10.5703125" bestFit="1" customWidth="1"/>
    <col min="67" max="67" width="12.85546875" bestFit="1" customWidth="1"/>
    <col min="68" max="68" width="15.28515625" style="11" customWidth="1"/>
    <col min="69" max="70" width="18.5703125" customWidth="1"/>
    <col min="71" max="71" width="19.85546875" customWidth="1"/>
    <col min="72" max="72" width="21" customWidth="1"/>
    <col min="73" max="74" width="24.5703125" customWidth="1"/>
    <col min="75" max="75" width="19.85546875" customWidth="1"/>
    <col min="76" max="76" width="21" customWidth="1"/>
    <col min="77" max="78" width="24.5703125" customWidth="1"/>
    <col min="79" max="79" width="19.85546875" customWidth="1"/>
    <col min="80" max="80" width="21" customWidth="1"/>
    <col min="81" max="82" width="24.5703125" customWidth="1"/>
    <col min="83" max="83" width="18.5703125" customWidth="1"/>
    <col min="84" max="84" width="32.85546875" customWidth="1"/>
    <col min="85" max="85" width="18.7109375" customWidth="1"/>
    <col min="86" max="86" width="24.5703125" customWidth="1"/>
    <col min="87" max="87" width="17" customWidth="1"/>
    <col min="88" max="88" width="30.140625" bestFit="1" customWidth="1"/>
    <col min="89" max="89" width="9" bestFit="1" customWidth="1"/>
    <col min="90" max="90" width="10.85546875" bestFit="1" customWidth="1"/>
    <col min="91" max="91" width="10.5703125" bestFit="1" customWidth="1"/>
    <col min="92" max="92" width="12.85546875" bestFit="1" customWidth="1"/>
    <col min="93" max="93" width="15.28515625" style="11" customWidth="1"/>
    <col min="94" max="94" width="10.85546875" bestFit="1" customWidth="1"/>
    <col min="95" max="95" width="10.5703125" bestFit="1" customWidth="1"/>
    <col min="96" max="96" width="12.85546875" bestFit="1" customWidth="1"/>
    <col min="97" max="97" width="15.28515625" style="11" customWidth="1"/>
    <col min="98" max="98" width="10.85546875" bestFit="1" customWidth="1"/>
    <col min="99" max="99" width="10.5703125" bestFit="1" customWidth="1"/>
    <col min="100" max="100" width="12.85546875" bestFit="1" customWidth="1"/>
    <col min="101" max="101" width="15.28515625" style="11" customWidth="1"/>
    <col min="102" max="103" width="18.5703125" customWidth="1"/>
    <col min="104" max="104" width="19.85546875" customWidth="1"/>
    <col min="105" max="105" width="21" customWidth="1"/>
    <col min="106" max="107" width="24.5703125" customWidth="1"/>
    <col min="108" max="108" width="19.85546875" customWidth="1"/>
    <col min="109" max="109" width="21" customWidth="1"/>
    <col min="110" max="111" width="24.5703125" customWidth="1"/>
    <col min="112" max="112" width="19.85546875" customWidth="1"/>
    <col min="113" max="113" width="21" customWidth="1"/>
    <col min="114" max="115" width="24.5703125" customWidth="1"/>
    <col min="116" max="116" width="18.5703125" customWidth="1"/>
    <col min="117" max="117" width="32.85546875" customWidth="1"/>
    <col min="118" max="118" width="18.7109375" customWidth="1"/>
    <col min="119" max="119" width="24.5703125" customWidth="1"/>
    <col min="120" max="120" width="17" customWidth="1"/>
    <col min="121" max="121" width="30.140625" bestFit="1" customWidth="1"/>
    <col min="122" max="122" width="9" bestFit="1" customWidth="1"/>
    <col min="123" max="123" width="10.85546875" bestFit="1" customWidth="1"/>
    <col min="124" max="124" width="10.5703125" bestFit="1" customWidth="1"/>
    <col min="125" max="125" width="12.85546875" bestFit="1" customWidth="1"/>
    <col min="126" max="126" width="15.28515625" style="11" customWidth="1"/>
    <col min="127" max="127" width="10.85546875" bestFit="1" customWidth="1"/>
    <col min="128" max="128" width="10.5703125" bestFit="1" customWidth="1"/>
    <col min="129" max="129" width="12.85546875" bestFit="1" customWidth="1"/>
    <col min="130" max="130" width="15.28515625" style="11" customWidth="1"/>
    <col min="131" max="131" width="10.85546875" bestFit="1" customWidth="1"/>
    <col min="132" max="132" width="10.5703125" bestFit="1" customWidth="1"/>
    <col min="133" max="133" width="12.85546875" bestFit="1" customWidth="1"/>
    <col min="134" max="134" width="15.28515625" style="11" customWidth="1"/>
    <col min="135" max="136" width="18.5703125" customWidth="1"/>
    <col min="137" max="137" width="19.85546875" customWidth="1"/>
    <col min="138" max="138" width="21" customWidth="1"/>
    <col min="139" max="140" width="24.5703125" customWidth="1"/>
    <col min="141" max="141" width="19.85546875" customWidth="1"/>
    <col min="142" max="142" width="21" customWidth="1"/>
    <col min="143" max="144" width="24.5703125" customWidth="1"/>
    <col min="145" max="145" width="19.85546875" customWidth="1"/>
    <col min="146" max="146" width="21" customWidth="1"/>
    <col min="147" max="148" width="24.5703125" customWidth="1"/>
    <col min="149" max="149" width="18.5703125" customWidth="1"/>
    <col min="150" max="150" width="32.85546875" customWidth="1"/>
    <col min="151" max="151" width="18.7109375" customWidth="1"/>
    <col min="152" max="152" width="24.5703125" customWidth="1"/>
    <col min="153" max="153" width="17" customWidth="1"/>
    <col min="154" max="154" width="30.140625" bestFit="1" customWidth="1"/>
    <col min="155" max="155" width="9" bestFit="1" customWidth="1"/>
    <col min="156" max="156" width="10.85546875" bestFit="1" customWidth="1"/>
    <col min="157" max="157" width="10.5703125" bestFit="1" customWidth="1"/>
    <col min="158" max="158" width="12.85546875" bestFit="1" customWidth="1"/>
    <col min="159" max="159" width="15.28515625" style="11" customWidth="1"/>
    <col min="160" max="160" width="10.85546875" bestFit="1" customWidth="1"/>
    <col min="161" max="161" width="10.5703125" bestFit="1" customWidth="1"/>
    <col min="162" max="162" width="12.85546875" bestFit="1" customWidth="1"/>
    <col min="163" max="163" width="15.28515625" style="11" customWidth="1"/>
    <col min="164" max="164" width="10.85546875" bestFit="1" customWidth="1"/>
    <col min="165" max="165" width="10.5703125" bestFit="1" customWidth="1"/>
    <col min="166" max="166" width="12.85546875" bestFit="1" customWidth="1"/>
    <col min="167" max="167" width="15.28515625" style="11" customWidth="1"/>
    <col min="168" max="169" width="18.5703125" customWidth="1"/>
    <col min="170" max="170" width="19.85546875" customWidth="1"/>
    <col min="171" max="171" width="21" customWidth="1"/>
    <col min="172" max="173" width="24.5703125" customWidth="1"/>
    <col min="174" max="174" width="19.85546875" customWidth="1"/>
    <col min="175" max="175" width="21" customWidth="1"/>
    <col min="176" max="177" width="24.5703125" customWidth="1"/>
    <col min="178" max="178" width="19.85546875" customWidth="1"/>
    <col min="179" max="179" width="21" customWidth="1"/>
    <col min="180" max="181" width="24.5703125" customWidth="1"/>
    <col min="182" max="182" width="18.5703125" customWidth="1"/>
    <col min="183" max="183" width="32.85546875" customWidth="1"/>
    <col min="184" max="184" width="18.7109375" customWidth="1"/>
    <col min="185" max="185" width="24.5703125" customWidth="1"/>
    <col min="186" max="186" width="17" customWidth="1"/>
    <col min="187" max="187" width="30.140625" bestFit="1" customWidth="1"/>
  </cols>
  <sheetData>
    <row r="1" spans="1:187" ht="120" customHeight="1" x14ac:dyDescent="0.7">
      <c r="A1" s="8" t="s">
        <v>277</v>
      </c>
      <c r="B1" s="8" t="s">
        <v>278</v>
      </c>
      <c r="C1" s="8" t="s">
        <v>279</v>
      </c>
      <c r="D1" s="1" t="s">
        <v>0</v>
      </c>
      <c r="E1" s="1" t="s">
        <v>264</v>
      </c>
      <c r="F1" s="1" t="s">
        <v>280</v>
      </c>
      <c r="G1" s="8" t="s">
        <v>281</v>
      </c>
      <c r="H1" s="8" t="s">
        <v>282</v>
      </c>
      <c r="I1" s="1" t="s">
        <v>265</v>
      </c>
      <c r="J1" s="1" t="s">
        <v>283</v>
      </c>
      <c r="K1" s="8" t="s">
        <v>284</v>
      </c>
      <c r="L1" s="8" t="s">
        <v>285</v>
      </c>
      <c r="M1" s="1" t="s">
        <v>266</v>
      </c>
      <c r="N1" s="1" t="s">
        <v>286</v>
      </c>
      <c r="O1" s="8" t="s">
        <v>287</v>
      </c>
      <c r="P1" s="8" t="s">
        <v>288</v>
      </c>
      <c r="Q1" s="8" t="s">
        <v>59</v>
      </c>
      <c r="R1" s="8" t="s">
        <v>232</v>
      </c>
      <c r="S1" s="37" t="s">
        <v>233</v>
      </c>
      <c r="T1" s="37" t="s">
        <v>234</v>
      </c>
      <c r="U1" s="8"/>
      <c r="V1" s="1" t="s">
        <v>289</v>
      </c>
      <c r="W1" s="12">
        <v>1</v>
      </c>
      <c r="X1" s="8" t="s">
        <v>294</v>
      </c>
      <c r="Y1" s="8" t="s">
        <v>295</v>
      </c>
      <c r="Z1" s="8" t="s">
        <v>296</v>
      </c>
      <c r="AA1"/>
      <c r="AB1" s="8" t="s">
        <v>297</v>
      </c>
      <c r="AC1" s="8" t="s">
        <v>298</v>
      </c>
      <c r="AD1" s="8" t="s">
        <v>299</v>
      </c>
      <c r="AE1"/>
      <c r="AF1" s="8" t="s">
        <v>300</v>
      </c>
      <c r="AG1" s="8" t="s">
        <v>301</v>
      </c>
      <c r="AH1" s="8" t="s">
        <v>302</v>
      </c>
      <c r="AI1"/>
      <c r="AJ1" s="8" t="s">
        <v>325</v>
      </c>
      <c r="AK1" s="8"/>
      <c r="AL1" s="8" t="s">
        <v>303</v>
      </c>
      <c r="AM1" s="8" t="s">
        <v>304</v>
      </c>
      <c r="AN1" s="8" t="s">
        <v>305</v>
      </c>
      <c r="AO1" s="8"/>
      <c r="AP1" s="8" t="s">
        <v>306</v>
      </c>
      <c r="AQ1" s="8" t="s">
        <v>307</v>
      </c>
      <c r="AR1" s="8" t="s">
        <v>308</v>
      </c>
      <c r="AS1" s="8"/>
      <c r="AT1" s="8" t="s">
        <v>309</v>
      </c>
      <c r="AU1" s="8" t="s">
        <v>310</v>
      </c>
      <c r="AV1" s="8" t="s">
        <v>311</v>
      </c>
      <c r="AW1" s="8"/>
      <c r="AX1" s="8" t="s">
        <v>203</v>
      </c>
      <c r="AY1" s="8" t="s">
        <v>48</v>
      </c>
      <c r="AZ1" s="15" t="s">
        <v>6</v>
      </c>
      <c r="BA1" s="8"/>
      <c r="BB1" s="8"/>
      <c r="BC1" s="8"/>
      <c r="BD1" s="12">
        <v>2</v>
      </c>
      <c r="BE1" s="8" t="s">
        <v>294</v>
      </c>
      <c r="BF1" s="8" t="s">
        <v>295</v>
      </c>
      <c r="BG1" s="8" t="s">
        <v>296</v>
      </c>
      <c r="BH1"/>
      <c r="BI1" s="8" t="s">
        <v>297</v>
      </c>
      <c r="BJ1" s="8" t="s">
        <v>298</v>
      </c>
      <c r="BK1" s="8" t="s">
        <v>299</v>
      </c>
      <c r="BL1"/>
      <c r="BM1" s="8" t="s">
        <v>300</v>
      </c>
      <c r="BN1" s="8" t="s">
        <v>301</v>
      </c>
      <c r="BO1" s="8" t="s">
        <v>302</v>
      </c>
      <c r="BP1"/>
      <c r="BQ1" s="8" t="s">
        <v>325</v>
      </c>
      <c r="BR1" s="8"/>
      <c r="BS1" s="8" t="s">
        <v>303</v>
      </c>
      <c r="BT1" s="8" t="s">
        <v>304</v>
      </c>
      <c r="BU1" s="8" t="s">
        <v>305</v>
      </c>
      <c r="BV1" s="8"/>
      <c r="BW1" s="8" t="s">
        <v>306</v>
      </c>
      <c r="BX1" s="8" t="s">
        <v>307</v>
      </c>
      <c r="BY1" s="8" t="s">
        <v>308</v>
      </c>
      <c r="BZ1" s="8"/>
      <c r="CA1" s="8" t="s">
        <v>309</v>
      </c>
      <c r="CB1" s="8" t="s">
        <v>310</v>
      </c>
      <c r="CC1" s="8" t="s">
        <v>311</v>
      </c>
      <c r="CD1" s="8"/>
      <c r="CE1" s="8" t="s">
        <v>203</v>
      </c>
      <c r="CF1" s="8" t="s">
        <v>48</v>
      </c>
      <c r="CG1" s="15" t="s">
        <v>6</v>
      </c>
      <c r="CH1" s="8"/>
      <c r="CI1" s="8"/>
      <c r="CJ1" s="8"/>
      <c r="CK1" s="12">
        <v>3</v>
      </c>
      <c r="CL1" s="8" t="s">
        <v>294</v>
      </c>
      <c r="CM1" s="8" t="s">
        <v>295</v>
      </c>
      <c r="CN1" s="8" t="s">
        <v>296</v>
      </c>
      <c r="CO1"/>
      <c r="CP1" s="8" t="s">
        <v>297</v>
      </c>
      <c r="CQ1" s="8" t="s">
        <v>298</v>
      </c>
      <c r="CR1" s="8" t="s">
        <v>299</v>
      </c>
      <c r="CS1"/>
      <c r="CT1" s="8" t="s">
        <v>300</v>
      </c>
      <c r="CU1" s="8" t="s">
        <v>301</v>
      </c>
      <c r="CV1" s="8" t="s">
        <v>302</v>
      </c>
      <c r="CW1"/>
      <c r="CX1" s="8" t="s">
        <v>325</v>
      </c>
      <c r="CY1" s="8"/>
      <c r="CZ1" s="8" t="s">
        <v>303</v>
      </c>
      <c r="DA1" s="8" t="s">
        <v>304</v>
      </c>
      <c r="DB1" s="8" t="s">
        <v>305</v>
      </c>
      <c r="DC1" s="8"/>
      <c r="DD1" s="8" t="s">
        <v>306</v>
      </c>
      <c r="DE1" s="8" t="s">
        <v>307</v>
      </c>
      <c r="DF1" s="8" t="s">
        <v>308</v>
      </c>
      <c r="DG1" s="8"/>
      <c r="DH1" s="8" t="s">
        <v>309</v>
      </c>
      <c r="DI1" s="8" t="s">
        <v>310</v>
      </c>
      <c r="DJ1" s="8" t="s">
        <v>311</v>
      </c>
      <c r="DK1" s="8"/>
      <c r="DL1" s="8" t="s">
        <v>203</v>
      </c>
      <c r="DM1" s="8" t="s">
        <v>48</v>
      </c>
      <c r="DN1" s="15" t="s">
        <v>6</v>
      </c>
      <c r="DO1" s="8"/>
      <c r="DP1" s="8"/>
      <c r="DQ1" s="8"/>
      <c r="DR1" s="12">
        <v>4</v>
      </c>
      <c r="DS1" s="8" t="s">
        <v>294</v>
      </c>
      <c r="DT1" s="8" t="s">
        <v>295</v>
      </c>
      <c r="DU1" s="8" t="s">
        <v>296</v>
      </c>
      <c r="DV1"/>
      <c r="DW1" s="8" t="s">
        <v>297</v>
      </c>
      <c r="DX1" s="8" t="s">
        <v>298</v>
      </c>
      <c r="DY1" s="8" t="s">
        <v>299</v>
      </c>
      <c r="DZ1"/>
      <c r="EA1" s="8" t="s">
        <v>300</v>
      </c>
      <c r="EB1" s="8" t="s">
        <v>301</v>
      </c>
      <c r="EC1" s="8" t="s">
        <v>302</v>
      </c>
      <c r="ED1"/>
      <c r="EE1" s="8" t="s">
        <v>325</v>
      </c>
      <c r="EF1" s="8"/>
      <c r="EG1" s="8" t="s">
        <v>303</v>
      </c>
      <c r="EH1" s="8" t="s">
        <v>304</v>
      </c>
      <c r="EI1" s="8" t="s">
        <v>305</v>
      </c>
      <c r="EJ1" s="8"/>
      <c r="EK1" s="8" t="s">
        <v>306</v>
      </c>
      <c r="EL1" s="8" t="s">
        <v>307</v>
      </c>
      <c r="EM1" s="8" t="s">
        <v>308</v>
      </c>
      <c r="EN1" s="8"/>
      <c r="EO1" s="8" t="s">
        <v>309</v>
      </c>
      <c r="EP1" s="8" t="s">
        <v>310</v>
      </c>
      <c r="EQ1" s="8" t="s">
        <v>311</v>
      </c>
      <c r="ER1" s="8"/>
      <c r="ES1" s="8" t="s">
        <v>203</v>
      </c>
      <c r="ET1" s="8" t="s">
        <v>48</v>
      </c>
      <c r="EU1" s="15" t="s">
        <v>6</v>
      </c>
      <c r="EV1" s="8"/>
      <c r="EW1" s="8"/>
      <c r="EX1" s="8"/>
      <c r="EY1" s="12">
        <v>5</v>
      </c>
      <c r="EZ1" s="8" t="s">
        <v>294</v>
      </c>
      <c r="FA1" s="8" t="s">
        <v>295</v>
      </c>
      <c r="FB1" s="8" t="s">
        <v>296</v>
      </c>
      <c r="FC1"/>
      <c r="FD1" s="8" t="s">
        <v>297</v>
      </c>
      <c r="FE1" s="8" t="s">
        <v>298</v>
      </c>
      <c r="FF1" s="8" t="s">
        <v>299</v>
      </c>
      <c r="FG1"/>
      <c r="FH1" s="8" t="s">
        <v>300</v>
      </c>
      <c r="FI1" s="8" t="s">
        <v>301</v>
      </c>
      <c r="FJ1" s="8" t="s">
        <v>302</v>
      </c>
      <c r="FK1"/>
      <c r="FL1" s="8" t="s">
        <v>325</v>
      </c>
      <c r="FM1" s="8"/>
      <c r="FN1" s="8" t="s">
        <v>303</v>
      </c>
      <c r="FO1" s="8" t="s">
        <v>304</v>
      </c>
      <c r="FP1" s="8" t="s">
        <v>305</v>
      </c>
      <c r="FQ1" s="8"/>
      <c r="FR1" s="8" t="s">
        <v>306</v>
      </c>
      <c r="FS1" s="8" t="s">
        <v>307</v>
      </c>
      <c r="FT1" s="8" t="s">
        <v>308</v>
      </c>
      <c r="FU1" s="8"/>
      <c r="FV1" s="8" t="s">
        <v>309</v>
      </c>
      <c r="FW1" s="8" t="s">
        <v>310</v>
      </c>
      <c r="FX1" s="8" t="s">
        <v>311</v>
      </c>
      <c r="FY1" s="8"/>
      <c r="FZ1" s="8" t="s">
        <v>203</v>
      </c>
      <c r="GA1" s="8" t="s">
        <v>48</v>
      </c>
      <c r="GB1" s="15" t="s">
        <v>6</v>
      </c>
      <c r="GC1" s="8"/>
      <c r="GD1" s="8"/>
      <c r="GE1" s="8"/>
    </row>
    <row r="2" spans="1:187" ht="15.95" customHeight="1" x14ac:dyDescent="0.25">
      <c r="A2">
        <f>'Initial absorption'!Q5</f>
        <v>1.5276916829541931E+20</v>
      </c>
      <c r="B2">
        <f>'Initial absorption'!Q8</f>
        <v>1.506598058280534E+20</v>
      </c>
      <c r="C2">
        <f>'Initial absorption'!Q11</f>
        <v>1.3245285410798438E+20</v>
      </c>
      <c r="D2">
        <v>280</v>
      </c>
      <c r="E2">
        <f>'Input spectra'!B2</f>
        <v>2.8907850855113302</v>
      </c>
      <c r="F2">
        <f>'Initial absorption'!L2</f>
        <v>0.49970875850270291</v>
      </c>
      <c r="G2">
        <f>'Input spectra'!C2</f>
        <v>0</v>
      </c>
      <c r="H2">
        <f>G2/SUM($G$2:$G$182)</f>
        <v>0</v>
      </c>
      <c r="I2">
        <f>'Input spectra'!D2</f>
        <v>2.08591539229701</v>
      </c>
      <c r="J2">
        <f>'Initial absorption'!M2</f>
        <v>0.4507210671984474</v>
      </c>
      <c r="K2">
        <f>'Input spectra'!E2</f>
        <v>0</v>
      </c>
      <c r="L2">
        <f>K2/SUM($K$2:$K$182)</f>
        <v>0</v>
      </c>
      <c r="M2">
        <f>'Input spectra'!F2</f>
        <v>5.7773780552323503E-2</v>
      </c>
      <c r="N2">
        <f>'Initial absorption'!N2</f>
        <v>7.4901964258359665E-3</v>
      </c>
      <c r="O2">
        <f>'Input spectra'!G2</f>
        <v>0</v>
      </c>
      <c r="P2">
        <f>O2/SUM($O$2:$O$182)</f>
        <v>0</v>
      </c>
      <c r="R2">
        <f>'Absorption prob after ems'!FA3</f>
        <v>2.2901651733975858E-2</v>
      </c>
      <c r="S2" s="13">
        <f>1-EXP(-'Absorption prob after ems'!FE3*_k_in_ec_correction*(E2*_c1+I2*_c2+M2*_c3+'Input spectra'!Y2))</f>
        <v>0.53437227098703155</v>
      </c>
      <c r="T2" s="13">
        <f>1-EXP(-(_t-'Absorption prob after ems'!FE3)*_k_in_ec_correction*(E2*_c1+I2*_c2+M2*_c3+'Input spectra'!Y2))</f>
        <v>0.99999382191821451</v>
      </c>
      <c r="V2"/>
      <c r="W2" s="11"/>
      <c r="X2" s="6">
        <f t="shared" ref="X2:X33" si="0">$H2*V$4*_ec_loss/2</f>
        <v>0</v>
      </c>
      <c r="Y2" s="6">
        <f t="shared" ref="Y2:Y33" si="1">$H2*V$4*_ec_loss/2</f>
        <v>0</v>
      </c>
      <c r="Z2" s="6">
        <f t="shared" ref="Z2:Z33" si="2">$H2*V$4*(1-_ec_loss)</f>
        <v>0</v>
      </c>
      <c r="AA2"/>
      <c r="AB2" s="6">
        <f t="shared" ref="AB2:AB33" si="3">$L2*V$5*_ec_loss/2</f>
        <v>0</v>
      </c>
      <c r="AC2" s="6">
        <f t="shared" ref="AC2:AC33" si="4">$L2*V$5*_ec_loss/2</f>
        <v>0</v>
      </c>
      <c r="AD2" s="6">
        <f t="shared" ref="AD2:AD33" si="5">$L2*V$5*(1-_ec_loss)</f>
        <v>0</v>
      </c>
      <c r="AE2"/>
      <c r="AF2" s="6">
        <f t="shared" ref="AF2:AF33" si="6">$P2*V$6*_ec_loss/2</f>
        <v>0</v>
      </c>
      <c r="AG2" s="6">
        <f t="shared" ref="AG2:AG33" si="7">$P2*V$6*_ec_loss/2</f>
        <v>0</v>
      </c>
      <c r="AH2" s="6">
        <f t="shared" ref="AH2:AH33" si="8">$P2*V$6*(1-_ec_loss)</f>
        <v>0</v>
      </c>
      <c r="AI2"/>
      <c r="AJ2" s="6">
        <f>(Z2+AD2+AH2)*$R2</f>
        <v>0</v>
      </c>
      <c r="AK2" s="6"/>
      <c r="AL2" s="6">
        <f>$S2*X2*$F2</f>
        <v>0</v>
      </c>
      <c r="AM2" s="6">
        <f>$T2*Y2*$F2</f>
        <v>0</v>
      </c>
      <c r="AN2" s="6">
        <f>(1-$R2)*Z2*$F2</f>
        <v>0</v>
      </c>
      <c r="AO2" s="6"/>
      <c r="AP2" s="6">
        <f>$S2*AB2*$J2</f>
        <v>0</v>
      </c>
      <c r="AQ2" s="6">
        <f>$T2*AC2*$J2</f>
        <v>0</v>
      </c>
      <c r="AR2" s="6">
        <f>(1-$R2)*AD2*$J2</f>
        <v>0</v>
      </c>
      <c r="AS2" s="6"/>
      <c r="AT2" s="6">
        <f>$S2*AF2*$N2</f>
        <v>0</v>
      </c>
      <c r="AU2" s="6">
        <f>$T2*AG2*$N2</f>
        <v>0</v>
      </c>
      <c r="AV2" s="6">
        <f>(1-$R2)*AH2*$N2</f>
        <v>0</v>
      </c>
      <c r="AW2" s="6"/>
      <c r="AX2" s="6">
        <f>(1-$T2)*(Y2+AC2+AG2)</f>
        <v>0</v>
      </c>
      <c r="AY2" s="8"/>
      <c r="AZ2" s="15"/>
      <c r="BA2" s="8"/>
      <c r="BB2" s="8"/>
      <c r="BC2" s="8"/>
      <c r="BD2" s="11"/>
      <c r="BE2" s="6">
        <f>$H2*BC$4*_ec_loss/2</f>
        <v>0</v>
      </c>
      <c r="BF2" s="6">
        <f t="shared" ref="BF2:BF65" si="9">$H2*BC$4*_ec_loss/2</f>
        <v>0</v>
      </c>
      <c r="BG2" s="6">
        <f t="shared" ref="BG2:BG65" si="10">$H2*BC$4*(1-_ec_loss)</f>
        <v>0</v>
      </c>
      <c r="BH2"/>
      <c r="BI2" s="6">
        <f t="shared" ref="BI2:BI65" si="11">$L2*BC$5*_ec_loss/2</f>
        <v>0</v>
      </c>
      <c r="BJ2" s="6">
        <f t="shared" ref="BJ2:BJ65" si="12">$L2*BC$5*_ec_loss/2</f>
        <v>0</v>
      </c>
      <c r="BK2" s="6">
        <f t="shared" ref="BK2:BK65" si="13">$L2*BC$5*(1-_ec_loss)</f>
        <v>0</v>
      </c>
      <c r="BL2"/>
      <c r="BM2" s="6">
        <f t="shared" ref="BM2:BM65" si="14">$P2*BC$6*_ec_loss/2</f>
        <v>0</v>
      </c>
      <c r="BN2" s="6">
        <f t="shared" ref="BN2:BN65" si="15">$P2*BC$6*_ec_loss/2</f>
        <v>0</v>
      </c>
      <c r="BO2" s="6">
        <f t="shared" ref="BO2:BO65" si="16">$P2*BC$6*(1-_ec_loss)</f>
        <v>0</v>
      </c>
      <c r="BP2"/>
      <c r="BQ2" s="6">
        <f>(BG2+BK2+BO2)*$R2</f>
        <v>0</v>
      </c>
      <c r="BR2" s="6"/>
      <c r="BS2" s="6">
        <f>$S2*BE2*$F2</f>
        <v>0</v>
      </c>
      <c r="BT2" s="6">
        <f>$T2*BF2*$F2</f>
        <v>0</v>
      </c>
      <c r="BU2" s="6">
        <f>(1-$R2)*BG2*$F2</f>
        <v>0</v>
      </c>
      <c r="BV2" s="6"/>
      <c r="BW2" s="6">
        <f>$S2*BI2*$J2</f>
        <v>0</v>
      </c>
      <c r="BX2" s="6">
        <f>$T2*BJ2*$J2</f>
        <v>0</v>
      </c>
      <c r="BY2" s="6">
        <f>(1-$R2)*BK2*$J2</f>
        <v>0</v>
      </c>
      <c r="BZ2" s="6"/>
      <c r="CA2" s="6">
        <f>$S2*BM2*$N2</f>
        <v>0</v>
      </c>
      <c r="CB2" s="6">
        <f>$T2*BN2*$N2</f>
        <v>0</v>
      </c>
      <c r="CC2" s="6">
        <f>(1-$R2)*BO2*$N2</f>
        <v>0</v>
      </c>
      <c r="CD2" s="6"/>
      <c r="CE2" s="6">
        <f>(1-$T2)*(BF2+BJ2+BN2)</f>
        <v>0</v>
      </c>
      <c r="CF2" s="8"/>
      <c r="CG2" s="15"/>
      <c r="CH2" s="8"/>
      <c r="CI2" s="8"/>
      <c r="CJ2" s="8"/>
      <c r="CK2" s="11"/>
      <c r="CL2" s="6">
        <f>$H2*CJ$4*_ec_loss/2</f>
        <v>0</v>
      </c>
      <c r="CM2" s="6">
        <f t="shared" ref="CM2:CM65" si="17">$H2*CJ$4*_ec_loss/2</f>
        <v>0</v>
      </c>
      <c r="CN2" s="6">
        <f t="shared" ref="CN2:CN65" si="18">$H2*CJ$4*(1-_ec_loss)</f>
        <v>0</v>
      </c>
      <c r="CO2"/>
      <c r="CP2" s="6">
        <f t="shared" ref="CP2:CP65" si="19">$L2*CJ$5*_ec_loss/2</f>
        <v>0</v>
      </c>
      <c r="CQ2" s="6">
        <f t="shared" ref="CQ2:CQ65" si="20">$L2*CJ$5*_ec_loss/2</f>
        <v>0</v>
      </c>
      <c r="CR2" s="6">
        <f t="shared" ref="CR2:CR65" si="21">$L2*CJ$5*(1-_ec_loss)</f>
        <v>0</v>
      </c>
      <c r="CS2"/>
      <c r="CT2" s="6">
        <f t="shared" ref="CT2:CT65" si="22">$P2*CJ$6*_ec_loss/2</f>
        <v>0</v>
      </c>
      <c r="CU2" s="6">
        <f t="shared" ref="CU2:CU65" si="23">$P2*CJ$6*_ec_loss/2</f>
        <v>0</v>
      </c>
      <c r="CV2" s="6">
        <f t="shared" ref="CV2:CV65" si="24">$P2*CJ$6*(1-_ec_loss)</f>
        <v>0</v>
      </c>
      <c r="CW2"/>
      <c r="CX2" s="6">
        <f>(CN2+CR2+CV2)*$R2</f>
        <v>0</v>
      </c>
      <c r="CY2" s="6"/>
      <c r="CZ2" s="6">
        <f>$S2*CL2*$F2</f>
        <v>0</v>
      </c>
      <c r="DA2" s="6">
        <f>$T2*CM2*$F2</f>
        <v>0</v>
      </c>
      <c r="DB2" s="6">
        <f>(1-$R2)*CN2*$F2</f>
        <v>0</v>
      </c>
      <c r="DC2" s="6"/>
      <c r="DD2" s="6">
        <f>$S2*CP2*$J2</f>
        <v>0</v>
      </c>
      <c r="DE2" s="6">
        <f>$T2*CQ2*$J2</f>
        <v>0</v>
      </c>
      <c r="DF2" s="6">
        <f>(1-$R2)*CR2*$J2</f>
        <v>0</v>
      </c>
      <c r="DG2" s="6"/>
      <c r="DH2" s="6">
        <f>$S2*CT2*$N2</f>
        <v>0</v>
      </c>
      <c r="DI2" s="6">
        <f>$T2*CU2*$N2</f>
        <v>0</v>
      </c>
      <c r="DJ2" s="6">
        <f>(1-$R2)*CV2*$N2</f>
        <v>0</v>
      </c>
      <c r="DK2" s="6"/>
      <c r="DL2" s="6">
        <f>(1-$T2)*(CM2+CQ2+CU2)</f>
        <v>0</v>
      </c>
      <c r="DM2" s="8"/>
      <c r="DN2" s="15"/>
      <c r="DO2" s="8"/>
      <c r="DP2" s="8"/>
      <c r="DQ2" s="8"/>
      <c r="DR2" s="11"/>
      <c r="DS2" s="6">
        <f>$H2*DQ$4*_ec_loss/2</f>
        <v>0</v>
      </c>
      <c r="DT2" s="6">
        <f t="shared" ref="DT2:DT65" si="25">$H2*DQ$4*_ec_loss/2</f>
        <v>0</v>
      </c>
      <c r="DU2" s="6">
        <f t="shared" ref="DU2:DU65" si="26">$H2*DQ$4*(1-_ec_loss)</f>
        <v>0</v>
      </c>
      <c r="DV2"/>
      <c r="DW2" s="6">
        <f t="shared" ref="DW2:DW65" si="27">$L2*DQ$5*_ec_loss/2</f>
        <v>0</v>
      </c>
      <c r="DX2" s="6">
        <f t="shared" ref="DX2:DX65" si="28">$L2*DQ$5*_ec_loss/2</f>
        <v>0</v>
      </c>
      <c r="DY2" s="6">
        <f t="shared" ref="DY2:DY65" si="29">$L2*DQ$5*(1-_ec_loss)</f>
        <v>0</v>
      </c>
      <c r="DZ2"/>
      <c r="EA2" s="6">
        <f t="shared" ref="EA2:EA65" si="30">$P2*DQ$6*_ec_loss/2</f>
        <v>0</v>
      </c>
      <c r="EB2" s="6">
        <f t="shared" ref="EB2:EB65" si="31">$P2*DQ$6*_ec_loss/2</f>
        <v>0</v>
      </c>
      <c r="EC2" s="6">
        <f t="shared" ref="EC2:EC65" si="32">$P2*DQ$6*(1-_ec_loss)</f>
        <v>0</v>
      </c>
      <c r="ED2"/>
      <c r="EE2" s="6">
        <f>(DU2+DY2+EC2)*$R2</f>
        <v>0</v>
      </c>
      <c r="EF2" s="6"/>
      <c r="EG2" s="6">
        <f>$S2*DS2*$F2</f>
        <v>0</v>
      </c>
      <c r="EH2" s="6">
        <f>$T2*DT2*$F2</f>
        <v>0</v>
      </c>
      <c r="EI2" s="6">
        <f>(1-$R2)*DU2*$F2</f>
        <v>0</v>
      </c>
      <c r="EJ2" s="6"/>
      <c r="EK2" s="6">
        <f>$S2*DW2*$J2</f>
        <v>0</v>
      </c>
      <c r="EL2" s="6">
        <f>$T2*DX2*$J2</f>
        <v>0</v>
      </c>
      <c r="EM2" s="6">
        <f>(1-$R2)*DY2*$J2</f>
        <v>0</v>
      </c>
      <c r="EN2" s="6"/>
      <c r="EO2" s="6">
        <f>$S2*EA2*$N2</f>
        <v>0</v>
      </c>
      <c r="EP2" s="6">
        <f>$T2*EB2*$N2</f>
        <v>0</v>
      </c>
      <c r="EQ2" s="6">
        <f>(1-$R2)*EC2*$N2</f>
        <v>0</v>
      </c>
      <c r="ER2" s="6"/>
      <c r="ES2" s="6">
        <f>(1-$T2)*(DT2+DX2+EB2)</f>
        <v>0</v>
      </c>
      <c r="ET2" s="8"/>
      <c r="EU2" s="15"/>
      <c r="EV2" s="8"/>
      <c r="EW2" s="8"/>
      <c r="EX2" s="8"/>
      <c r="EY2" s="11"/>
      <c r="EZ2" s="6">
        <f>$H2*EX$4*_ec_loss/2</f>
        <v>0</v>
      </c>
      <c r="FA2" s="6">
        <f t="shared" ref="FA2:FA65" si="33">$H2*EX$4*_ec_loss/2</f>
        <v>0</v>
      </c>
      <c r="FB2" s="6">
        <f t="shared" ref="FB2:FB65" si="34">$H2*EX$4*(1-_ec_loss)</f>
        <v>0</v>
      </c>
      <c r="FC2"/>
      <c r="FD2" s="6">
        <f t="shared" ref="FD2:FD65" si="35">$L2*EX$5*_ec_loss/2</f>
        <v>0</v>
      </c>
      <c r="FE2" s="6">
        <f t="shared" ref="FE2:FE65" si="36">$L2*EX$5*_ec_loss/2</f>
        <v>0</v>
      </c>
      <c r="FF2" s="6">
        <f t="shared" ref="FF2:FF65" si="37">$L2*EX$5*(1-_ec_loss)</f>
        <v>0</v>
      </c>
      <c r="FG2"/>
      <c r="FH2" s="6">
        <f t="shared" ref="FH2:FH65" si="38">$P2*EX$6*_ec_loss/2</f>
        <v>0</v>
      </c>
      <c r="FI2" s="6">
        <f t="shared" ref="FI2:FI65" si="39">$P2*EX$6*_ec_loss/2</f>
        <v>0</v>
      </c>
      <c r="FJ2" s="6">
        <f t="shared" ref="FJ2:FJ65" si="40">$P2*EX$6*(1-_ec_loss)</f>
        <v>0</v>
      </c>
      <c r="FK2"/>
      <c r="FL2" s="6">
        <f>(FB2+FF2+FJ2)*$R2</f>
        <v>0</v>
      </c>
      <c r="FM2" s="6"/>
      <c r="FN2" s="6">
        <f>$S2*EZ2*$F2</f>
        <v>0</v>
      </c>
      <c r="FO2" s="6">
        <f>$T2*FA2*$F2</f>
        <v>0</v>
      </c>
      <c r="FP2" s="6">
        <f>(1-$R2)*FB2*$F2</f>
        <v>0</v>
      </c>
      <c r="FQ2" s="6"/>
      <c r="FR2" s="6">
        <f>$S2*FD2*$J2</f>
        <v>0</v>
      </c>
      <c r="FS2" s="6">
        <f>$T2*FE2*$J2</f>
        <v>0</v>
      </c>
      <c r="FT2" s="6">
        <f>(1-$R2)*FF2*$J2</f>
        <v>0</v>
      </c>
      <c r="FU2" s="6"/>
      <c r="FV2" s="6">
        <f>$S2*FH2*$N2</f>
        <v>0</v>
      </c>
      <c r="FW2" s="6">
        <f>$T2*FI2*$N2</f>
        <v>0</v>
      </c>
      <c r="FX2" s="6">
        <f>(1-$R2)*FJ2*$N2</f>
        <v>0</v>
      </c>
      <c r="FY2" s="6"/>
      <c r="FZ2" s="6">
        <f>(1-$T2)*(FA2+FE2+FI2)</f>
        <v>0</v>
      </c>
      <c r="GA2" s="8"/>
      <c r="GB2" s="15"/>
      <c r="GC2" s="8"/>
      <c r="GD2" s="8"/>
      <c r="GE2" s="8"/>
    </row>
    <row r="3" spans="1:187" ht="12.95" customHeight="1" x14ac:dyDescent="0.25">
      <c r="D3">
        <v>285</v>
      </c>
      <c r="E3">
        <f>'Input spectra'!B3</f>
        <v>2.81409489558277</v>
      </c>
      <c r="F3">
        <f>'Initial absorption'!L3</f>
        <v>0.50020671645187842</v>
      </c>
      <c r="G3">
        <f>'Input spectra'!C3</f>
        <v>0</v>
      </c>
      <c r="H3">
        <f t="shared" ref="H3:H66" si="41">G3/SUM($G$2:$G$182)</f>
        <v>0</v>
      </c>
      <c r="I3">
        <f>'Input spectra'!D3</f>
        <v>2.04486875818804</v>
      </c>
      <c r="J3">
        <f>'Initial absorption'!M3</f>
        <v>0.45434550231134191</v>
      </c>
      <c r="K3">
        <f>'Input spectra'!E3</f>
        <v>0</v>
      </c>
      <c r="L3">
        <f t="shared" ref="L3:L66" si="42">K3/SUM($K$2:$K$182)</f>
        <v>0</v>
      </c>
      <c r="M3">
        <f>'Input spectra'!F3</f>
        <v>6.1833668394879603E-2</v>
      </c>
      <c r="N3">
        <f>'Initial absorption'!N3</f>
        <v>8.2432231449959172E-3</v>
      </c>
      <c r="O3">
        <f>'Input spectra'!G3</f>
        <v>0</v>
      </c>
      <c r="P3">
        <f t="shared" ref="P3:P66" si="43">O3/SUM($O$2:$O$182)</f>
        <v>0</v>
      </c>
      <c r="R3">
        <f>'Absorption prob after ems'!FA4</f>
        <v>2.3066572438936683E-2</v>
      </c>
      <c r="S3" s="13">
        <f>1-EXP(-'Absorption prob after ems'!FE4*_k_in_ec_correction*(E3*_c1+I3*_c2+M3*_c3+'Input spectra'!Y3))</f>
        <v>0.53437045407571715</v>
      </c>
      <c r="T3" s="13">
        <f>1-EXP(-(_t-'Absorption prob after ems'!FE4)*_k_in_ec_correction*(E3*_c1+I3*_c2+M3*_c3+'Input spectra'!Y3))</f>
        <v>0.99999122548916031</v>
      </c>
      <c r="U3" s="1" t="s">
        <v>293</v>
      </c>
      <c r="V3" s="6">
        <f>SUM(V4:V6)</f>
        <v>4.0394275494858339E+20</v>
      </c>
      <c r="W3" s="11"/>
      <c r="X3" s="6">
        <f t="shared" si="0"/>
        <v>0</v>
      </c>
      <c r="Y3" s="6">
        <f t="shared" si="1"/>
        <v>0</v>
      </c>
      <c r="Z3" s="6">
        <f t="shared" si="2"/>
        <v>0</v>
      </c>
      <c r="AA3"/>
      <c r="AB3" s="6">
        <f t="shared" si="3"/>
        <v>0</v>
      </c>
      <c r="AC3" s="6">
        <f t="shared" si="4"/>
        <v>0</v>
      </c>
      <c r="AD3" s="6">
        <f t="shared" si="5"/>
        <v>0</v>
      </c>
      <c r="AE3"/>
      <c r="AF3" s="6">
        <f t="shared" si="6"/>
        <v>0</v>
      </c>
      <c r="AG3" s="6">
        <f t="shared" si="7"/>
        <v>0</v>
      </c>
      <c r="AH3" s="6">
        <f t="shared" si="8"/>
        <v>0</v>
      </c>
      <c r="AI3"/>
      <c r="AJ3" s="6">
        <f t="shared" ref="AJ3:AJ66" si="44">(Z3+AD3+AH3)*$R3</f>
        <v>0</v>
      </c>
      <c r="AK3" s="6"/>
      <c r="AL3" s="6">
        <f t="shared" ref="AL3:AL66" si="45">$S3*X3*$F3</f>
        <v>0</v>
      </c>
      <c r="AM3" s="6">
        <f t="shared" ref="AM3:AM66" si="46">$T3*Y3*$F3</f>
        <v>0</v>
      </c>
      <c r="AN3" s="6">
        <f t="shared" ref="AN3:AN66" si="47">(1-$R3)*Z3*$F3</f>
        <v>0</v>
      </c>
      <c r="AO3" s="6"/>
      <c r="AP3" s="6">
        <f t="shared" ref="AP3:AP66" si="48">$S3*AB3*$J3</f>
        <v>0</v>
      </c>
      <c r="AQ3" s="6">
        <f t="shared" ref="AQ3:AQ66" si="49">$T3*AC3*$J3</f>
        <v>0</v>
      </c>
      <c r="AR3" s="6">
        <f t="shared" ref="AR3:AR66" si="50">(1-$R3)*AD3*$J3</f>
        <v>0</v>
      </c>
      <c r="AS3" s="6"/>
      <c r="AT3" s="6">
        <f t="shared" ref="AT3:AT66" si="51">$S3*AF3*$N3</f>
        <v>0</v>
      </c>
      <c r="AU3" s="6">
        <f t="shared" ref="AU3:AU66" si="52">$T3*AG3*$N3</f>
        <v>0</v>
      </c>
      <c r="AV3" s="6">
        <f t="shared" ref="AV3:AV66" si="53">(1-$R3)*AH3*$N3</f>
        <v>0</v>
      </c>
      <c r="AW3" s="6"/>
      <c r="AX3" s="6">
        <f t="shared" ref="AX3:AX66" si="54">(1-$T3)*(Y3+AC3+AG3)</f>
        <v>0</v>
      </c>
      <c r="AY3" s="15"/>
      <c r="AZ3" s="15" t="s">
        <v>67</v>
      </c>
      <c r="BA3" s="15" t="s">
        <v>68</v>
      </c>
      <c r="BB3" s="15" t="s">
        <v>69</v>
      </c>
      <c r="BC3" s="6" t="s">
        <v>70</v>
      </c>
      <c r="BD3" s="11"/>
      <c r="BE3" s="6">
        <f t="shared" ref="BE3:BE65" si="55">$H3*BC$4*_ec_loss/2</f>
        <v>0</v>
      </c>
      <c r="BF3" s="6">
        <f t="shared" si="9"/>
        <v>0</v>
      </c>
      <c r="BG3" s="6">
        <f t="shared" si="10"/>
        <v>0</v>
      </c>
      <c r="BH3"/>
      <c r="BI3" s="6">
        <f t="shared" si="11"/>
        <v>0</v>
      </c>
      <c r="BJ3" s="6">
        <f t="shared" si="12"/>
        <v>0</v>
      </c>
      <c r="BK3" s="6">
        <f t="shared" si="13"/>
        <v>0</v>
      </c>
      <c r="BL3"/>
      <c r="BM3" s="6">
        <f t="shared" si="14"/>
        <v>0</v>
      </c>
      <c r="BN3" s="6">
        <f t="shared" si="15"/>
        <v>0</v>
      </c>
      <c r="BO3" s="6">
        <f t="shared" si="16"/>
        <v>0</v>
      </c>
      <c r="BP3"/>
      <c r="BQ3" s="6">
        <f t="shared" ref="BQ3:BQ66" si="56">(BG3+BK3+BO3)*$R3</f>
        <v>0</v>
      </c>
      <c r="BR3" s="6"/>
      <c r="BS3" s="6">
        <f t="shared" ref="BS3:BS66" si="57">$S3*BE3*$F3</f>
        <v>0</v>
      </c>
      <c r="BT3" s="6">
        <f t="shared" ref="BT3:BT66" si="58">$T3*BF3*$F3</f>
        <v>0</v>
      </c>
      <c r="BU3" s="6">
        <f t="shared" ref="BU3:BU66" si="59">(1-$R3)*BG3*$F3</f>
        <v>0</v>
      </c>
      <c r="BV3" s="6"/>
      <c r="BW3" s="6">
        <f t="shared" ref="BW3:BW66" si="60">$S3*BI3*$J3</f>
        <v>0</v>
      </c>
      <c r="BX3" s="6">
        <f t="shared" ref="BX3:BX66" si="61">$T3*BJ3*$J3</f>
        <v>0</v>
      </c>
      <c r="BY3" s="6">
        <f t="shared" ref="BY3:BY66" si="62">(1-$R3)*BK3*$J3</f>
        <v>0</v>
      </c>
      <c r="BZ3" s="6"/>
      <c r="CA3" s="6">
        <f t="shared" ref="CA3:CA66" si="63">$S3*BM3*$N3</f>
        <v>0</v>
      </c>
      <c r="CB3" s="6">
        <f t="shared" ref="CB3:CB66" si="64">$T3*BN3*$N3</f>
        <v>0</v>
      </c>
      <c r="CC3" s="6">
        <f t="shared" ref="CC3:CC66" si="65">(1-$R3)*BO3*$N3</f>
        <v>0</v>
      </c>
      <c r="CD3" s="6"/>
      <c r="CE3" s="6">
        <f t="shared" ref="CE3:CE66" si="66">(1-$T3)*(BF3+BJ3+BN3)</f>
        <v>0</v>
      </c>
      <c r="CF3" s="15"/>
      <c r="CG3" s="15" t="s">
        <v>67</v>
      </c>
      <c r="CH3" s="15" t="s">
        <v>68</v>
      </c>
      <c r="CI3" s="15" t="s">
        <v>69</v>
      </c>
      <c r="CJ3" s="6" t="s">
        <v>70</v>
      </c>
      <c r="CK3" s="11"/>
      <c r="CL3" s="6">
        <f t="shared" ref="CL3:CL66" si="67">$H3*CJ$4*_ec_loss/2</f>
        <v>0</v>
      </c>
      <c r="CM3" s="6">
        <f t="shared" si="17"/>
        <v>0</v>
      </c>
      <c r="CN3" s="6">
        <f t="shared" si="18"/>
        <v>0</v>
      </c>
      <c r="CO3"/>
      <c r="CP3" s="6">
        <f t="shared" si="19"/>
        <v>0</v>
      </c>
      <c r="CQ3" s="6">
        <f t="shared" si="20"/>
        <v>0</v>
      </c>
      <c r="CR3" s="6">
        <f t="shared" si="21"/>
        <v>0</v>
      </c>
      <c r="CS3"/>
      <c r="CT3" s="6">
        <f t="shared" si="22"/>
        <v>0</v>
      </c>
      <c r="CU3" s="6">
        <f t="shared" si="23"/>
        <v>0</v>
      </c>
      <c r="CV3" s="6">
        <f t="shared" si="24"/>
        <v>0</v>
      </c>
      <c r="CW3"/>
      <c r="CX3" s="6">
        <f t="shared" ref="CX3:CX66" si="68">(CN3+CR3+CV3)*$R3</f>
        <v>0</v>
      </c>
      <c r="CY3" s="6"/>
      <c r="CZ3" s="6">
        <f t="shared" ref="CZ3:CZ66" si="69">$S3*CL3*$F3</f>
        <v>0</v>
      </c>
      <c r="DA3" s="6">
        <f t="shared" ref="DA3:DA66" si="70">$T3*CM3*$F3</f>
        <v>0</v>
      </c>
      <c r="DB3" s="6">
        <f t="shared" ref="DB3:DB66" si="71">(1-$R3)*CN3*$F3</f>
        <v>0</v>
      </c>
      <c r="DC3" s="6"/>
      <c r="DD3" s="6">
        <f t="shared" ref="DD3:DD66" si="72">$S3*CP3*$J3</f>
        <v>0</v>
      </c>
      <c r="DE3" s="6">
        <f t="shared" ref="DE3:DE66" si="73">$T3*CQ3*$J3</f>
        <v>0</v>
      </c>
      <c r="DF3" s="6">
        <f t="shared" ref="DF3:DF66" si="74">(1-$R3)*CR3*$J3</f>
        <v>0</v>
      </c>
      <c r="DG3" s="6"/>
      <c r="DH3" s="6">
        <f t="shared" ref="DH3:DH66" si="75">$S3*CT3*$N3</f>
        <v>0</v>
      </c>
      <c r="DI3" s="6">
        <f t="shared" ref="DI3:DI66" si="76">$T3*CU3*$N3</f>
        <v>0</v>
      </c>
      <c r="DJ3" s="6">
        <f t="shared" ref="DJ3:DJ66" si="77">(1-$R3)*CV3*$N3</f>
        <v>0</v>
      </c>
      <c r="DK3" s="6"/>
      <c r="DL3" s="6">
        <f t="shared" ref="DL3:DL66" si="78">(1-$T3)*(CM3+CQ3+CU3)</f>
        <v>0</v>
      </c>
      <c r="DM3" s="15"/>
      <c r="DN3" s="15" t="s">
        <v>67</v>
      </c>
      <c r="DO3" s="15" t="s">
        <v>68</v>
      </c>
      <c r="DP3" s="15" t="s">
        <v>69</v>
      </c>
      <c r="DQ3" s="6" t="s">
        <v>70</v>
      </c>
      <c r="DR3" s="11"/>
      <c r="DS3" s="6">
        <f t="shared" ref="DS3:DS66" si="79">$H3*DQ$4*_ec_loss/2</f>
        <v>0</v>
      </c>
      <c r="DT3" s="6">
        <f t="shared" si="25"/>
        <v>0</v>
      </c>
      <c r="DU3" s="6">
        <f t="shared" si="26"/>
        <v>0</v>
      </c>
      <c r="DV3"/>
      <c r="DW3" s="6">
        <f t="shared" si="27"/>
        <v>0</v>
      </c>
      <c r="DX3" s="6">
        <f t="shared" si="28"/>
        <v>0</v>
      </c>
      <c r="DY3" s="6">
        <f t="shared" si="29"/>
        <v>0</v>
      </c>
      <c r="DZ3"/>
      <c r="EA3" s="6">
        <f t="shared" si="30"/>
        <v>0</v>
      </c>
      <c r="EB3" s="6">
        <f t="shared" si="31"/>
        <v>0</v>
      </c>
      <c r="EC3" s="6">
        <f t="shared" si="32"/>
        <v>0</v>
      </c>
      <c r="ED3"/>
      <c r="EE3" s="6">
        <f t="shared" ref="EE3:EE66" si="80">(DU3+DY3+EC3)*$R3</f>
        <v>0</v>
      </c>
      <c r="EF3" s="6"/>
      <c r="EG3" s="6">
        <f t="shared" ref="EG3:EG66" si="81">$S3*DS3*$F3</f>
        <v>0</v>
      </c>
      <c r="EH3" s="6">
        <f t="shared" ref="EH3:EH66" si="82">$T3*DT3*$F3</f>
        <v>0</v>
      </c>
      <c r="EI3" s="6">
        <f t="shared" ref="EI3:EI66" si="83">(1-$R3)*DU3*$F3</f>
        <v>0</v>
      </c>
      <c r="EJ3" s="6"/>
      <c r="EK3" s="6">
        <f t="shared" ref="EK3:EK66" si="84">$S3*DW3*$J3</f>
        <v>0</v>
      </c>
      <c r="EL3" s="6">
        <f t="shared" ref="EL3:EL66" si="85">$T3*DX3*$J3</f>
        <v>0</v>
      </c>
      <c r="EM3" s="6">
        <f t="shared" ref="EM3:EM66" si="86">(1-$R3)*DY3*$J3</f>
        <v>0</v>
      </c>
      <c r="EN3" s="6"/>
      <c r="EO3" s="6">
        <f t="shared" ref="EO3:EO66" si="87">$S3*EA3*$N3</f>
        <v>0</v>
      </c>
      <c r="EP3" s="6">
        <f t="shared" ref="EP3:EP66" si="88">$T3*EB3*$N3</f>
        <v>0</v>
      </c>
      <c r="EQ3" s="6">
        <f t="shared" ref="EQ3:EQ66" si="89">(1-$R3)*EC3*$N3</f>
        <v>0</v>
      </c>
      <c r="ER3" s="6"/>
      <c r="ES3" s="6">
        <f t="shared" ref="ES3:ES66" si="90">(1-$T3)*(DT3+DX3+EB3)</f>
        <v>0</v>
      </c>
      <c r="ET3" s="15"/>
      <c r="EU3" s="15" t="s">
        <v>67</v>
      </c>
      <c r="EV3" s="15" t="s">
        <v>68</v>
      </c>
      <c r="EW3" s="15" t="s">
        <v>69</v>
      </c>
      <c r="EX3" s="6" t="s">
        <v>70</v>
      </c>
      <c r="EY3" s="11"/>
      <c r="EZ3" s="6">
        <f t="shared" ref="EZ3:EZ66" si="91">$H3*EX$4*_ec_loss/2</f>
        <v>0</v>
      </c>
      <c r="FA3" s="6">
        <f t="shared" si="33"/>
        <v>0</v>
      </c>
      <c r="FB3" s="6">
        <f t="shared" si="34"/>
        <v>0</v>
      </c>
      <c r="FC3"/>
      <c r="FD3" s="6">
        <f t="shared" si="35"/>
        <v>0</v>
      </c>
      <c r="FE3" s="6">
        <f t="shared" si="36"/>
        <v>0</v>
      </c>
      <c r="FF3" s="6">
        <f t="shared" si="37"/>
        <v>0</v>
      </c>
      <c r="FG3"/>
      <c r="FH3" s="6">
        <f t="shared" si="38"/>
        <v>0</v>
      </c>
      <c r="FI3" s="6">
        <f t="shared" si="39"/>
        <v>0</v>
      </c>
      <c r="FJ3" s="6">
        <f t="shared" si="40"/>
        <v>0</v>
      </c>
      <c r="FK3"/>
      <c r="FL3" s="6">
        <f t="shared" ref="FL3:FL66" si="92">(FB3+FF3+FJ3)*$R3</f>
        <v>0</v>
      </c>
      <c r="FM3" s="6"/>
      <c r="FN3" s="6">
        <f t="shared" ref="FN3:FN66" si="93">$S3*EZ3*$F3</f>
        <v>0</v>
      </c>
      <c r="FO3" s="6">
        <f t="shared" ref="FO3:FO66" si="94">$T3*FA3*$F3</f>
        <v>0</v>
      </c>
      <c r="FP3" s="6">
        <f t="shared" ref="FP3:FP66" si="95">(1-$R3)*FB3*$F3</f>
        <v>0</v>
      </c>
      <c r="FQ3" s="6"/>
      <c r="FR3" s="6">
        <f t="shared" ref="FR3:FR66" si="96">$S3*FD3*$J3</f>
        <v>0</v>
      </c>
      <c r="FS3" s="6">
        <f t="shared" ref="FS3:FS66" si="97">$T3*FE3*$J3</f>
        <v>0</v>
      </c>
      <c r="FT3" s="6">
        <f t="shared" ref="FT3:FT66" si="98">(1-$R3)*FF3*$J3</f>
        <v>0</v>
      </c>
      <c r="FU3" s="6"/>
      <c r="FV3" s="6">
        <f t="shared" ref="FV3:FV66" si="99">$S3*FH3*$N3</f>
        <v>0</v>
      </c>
      <c r="FW3" s="6">
        <f t="shared" ref="FW3:FW66" si="100">$T3*FI3*$N3</f>
        <v>0</v>
      </c>
      <c r="FX3" s="6">
        <f t="shared" ref="FX3:FX66" si="101">(1-$R3)*FJ3*$N3</f>
        <v>0</v>
      </c>
      <c r="FY3" s="6"/>
      <c r="FZ3" s="6">
        <f t="shared" ref="FZ3:FZ66" si="102">(1-$T3)*(FA3+FE3+FI3)</f>
        <v>0</v>
      </c>
      <c r="GA3" s="15"/>
      <c r="GB3" s="15" t="s">
        <v>67</v>
      </c>
      <c r="GC3" s="15" t="s">
        <v>68</v>
      </c>
      <c r="GD3" s="15" t="s">
        <v>69</v>
      </c>
      <c r="GE3" s="6" t="s">
        <v>70</v>
      </c>
    </row>
    <row r="4" spans="1:187" x14ac:dyDescent="0.25">
      <c r="D4">
        <v>290</v>
      </c>
      <c r="E4">
        <f>'Input spectra'!B4</f>
        <v>2.7374047056542099</v>
      </c>
      <c r="F4">
        <f>'Initial absorption'!L4</f>
        <v>0.50073365416859084</v>
      </c>
      <c r="G4">
        <f>'Input spectra'!C4</f>
        <v>0</v>
      </c>
      <c r="H4">
        <f t="shared" si="41"/>
        <v>0</v>
      </c>
      <c r="I4">
        <f>'Input spectra'!D4</f>
        <v>2.0038221240790701</v>
      </c>
      <c r="J4">
        <f>'Initial absorption'!M4</f>
        <v>0.45818086946618614</v>
      </c>
      <c r="K4">
        <f>'Input spectra'!E4</f>
        <v>0</v>
      </c>
      <c r="L4">
        <f t="shared" si="42"/>
        <v>0</v>
      </c>
      <c r="M4">
        <f>'Input spectra'!F4</f>
        <v>6.5893556237435799E-2</v>
      </c>
      <c r="N4">
        <f>'Initial absorption'!N4</f>
        <v>9.0400739246142888E-3</v>
      </c>
      <c r="O4">
        <f>'Input spectra'!G4</f>
        <v>0</v>
      </c>
      <c r="P4">
        <f t="shared" si="43"/>
        <v>0</v>
      </c>
      <c r="R4">
        <f>'Absorption prob after ems'!FA5</f>
        <v>2.324496268828501E-2</v>
      </c>
      <c r="S4" s="13">
        <f>1-EXP(-'Absorption prob after ems'!FE5*_k_in_ec_correction*(E4*_c1+I4*_c2+M4*_c3+'Input spectra'!Y4))</f>
        <v>0.5343679565756374</v>
      </c>
      <c r="T4" s="13">
        <f>1-EXP(-(_t-'Absorption prob after ems'!FE5)*_k_in_ec_correction*(E4*_c1+I4*_c2+M4*_c3+'Input spectra'!Y4))</f>
        <v>0.99998753789111006</v>
      </c>
      <c r="U4" s="50" t="s">
        <v>290</v>
      </c>
      <c r="V4" s="6">
        <f>A2*_QY1</f>
        <v>1.4665840156360253E+20</v>
      </c>
      <c r="W4" s="11"/>
      <c r="X4" s="6">
        <f t="shared" si="0"/>
        <v>0</v>
      </c>
      <c r="Y4" s="6">
        <f t="shared" si="1"/>
        <v>0</v>
      </c>
      <c r="Z4" s="6">
        <f t="shared" si="2"/>
        <v>0</v>
      </c>
      <c r="AA4"/>
      <c r="AB4" s="6">
        <f t="shared" si="3"/>
        <v>0</v>
      </c>
      <c r="AC4" s="6">
        <f t="shared" si="4"/>
        <v>0</v>
      </c>
      <c r="AD4" s="6">
        <f t="shared" si="5"/>
        <v>0</v>
      </c>
      <c r="AE4"/>
      <c r="AF4" s="6">
        <f t="shared" si="6"/>
        <v>0</v>
      </c>
      <c r="AG4" s="6">
        <f t="shared" si="7"/>
        <v>0</v>
      </c>
      <c r="AH4" s="6">
        <f t="shared" si="8"/>
        <v>0</v>
      </c>
      <c r="AI4"/>
      <c r="AJ4" s="6">
        <f t="shared" si="44"/>
        <v>0</v>
      </c>
      <c r="AK4" s="6"/>
      <c r="AL4" s="6">
        <f t="shared" si="45"/>
        <v>0</v>
      </c>
      <c r="AM4" s="6">
        <f t="shared" si="46"/>
        <v>0</v>
      </c>
      <c r="AN4" s="6">
        <f t="shared" si="47"/>
        <v>0</v>
      </c>
      <c r="AO4" s="6"/>
      <c r="AP4" s="6">
        <f t="shared" si="48"/>
        <v>0</v>
      </c>
      <c r="AQ4" s="6">
        <f t="shared" si="49"/>
        <v>0</v>
      </c>
      <c r="AR4" s="6">
        <f t="shared" si="50"/>
        <v>0</v>
      </c>
      <c r="AS4" s="6"/>
      <c r="AT4" s="6">
        <f t="shared" si="51"/>
        <v>0</v>
      </c>
      <c r="AU4" s="6">
        <f t="shared" si="52"/>
        <v>0</v>
      </c>
      <c r="AV4" s="6">
        <f t="shared" si="53"/>
        <v>0</v>
      </c>
      <c r="AW4" s="6"/>
      <c r="AX4" s="6">
        <f t="shared" si="54"/>
        <v>0</v>
      </c>
      <c r="AY4" s="51" t="s">
        <v>312</v>
      </c>
      <c r="AZ4" s="16">
        <f>SUM(AL2:AL246)</f>
        <v>8.6531900058811226E+17</v>
      </c>
      <c r="BA4" s="16">
        <f>SUM(AM2:AM246)</f>
        <v>1.2551052968567345E+18</v>
      </c>
      <c r="BB4" s="16">
        <f>SUM(AN2:AN246)</f>
        <v>1.5180178850973848E+19</v>
      </c>
      <c r="BC4" s="6">
        <f>SUM(AZ4:BB4)*_QY1</f>
        <v>1.6608579022481947E+19</v>
      </c>
      <c r="BD4" s="11"/>
      <c r="BE4" s="6">
        <f t="shared" si="55"/>
        <v>0</v>
      </c>
      <c r="BF4" s="6">
        <f t="shared" si="9"/>
        <v>0</v>
      </c>
      <c r="BG4" s="6">
        <f t="shared" si="10"/>
        <v>0</v>
      </c>
      <c r="BH4"/>
      <c r="BI4" s="6">
        <f t="shared" si="11"/>
        <v>0</v>
      </c>
      <c r="BJ4" s="6">
        <f t="shared" si="12"/>
        <v>0</v>
      </c>
      <c r="BK4" s="6">
        <f t="shared" si="13"/>
        <v>0</v>
      </c>
      <c r="BL4"/>
      <c r="BM4" s="6">
        <f t="shared" si="14"/>
        <v>0</v>
      </c>
      <c r="BN4" s="6">
        <f t="shared" si="15"/>
        <v>0</v>
      </c>
      <c r="BO4" s="6">
        <f t="shared" si="16"/>
        <v>0</v>
      </c>
      <c r="BP4"/>
      <c r="BQ4" s="6">
        <f t="shared" si="56"/>
        <v>0</v>
      </c>
      <c r="BR4" s="6"/>
      <c r="BS4" s="6">
        <f t="shared" si="57"/>
        <v>0</v>
      </c>
      <c r="BT4" s="6">
        <f t="shared" si="58"/>
        <v>0</v>
      </c>
      <c r="BU4" s="6">
        <f t="shared" si="59"/>
        <v>0</v>
      </c>
      <c r="BV4" s="6"/>
      <c r="BW4" s="6">
        <f t="shared" si="60"/>
        <v>0</v>
      </c>
      <c r="BX4" s="6">
        <f t="shared" si="61"/>
        <v>0</v>
      </c>
      <c r="BY4" s="6">
        <f t="shared" si="62"/>
        <v>0</v>
      </c>
      <c r="BZ4" s="6"/>
      <c r="CA4" s="6">
        <f t="shared" si="63"/>
        <v>0</v>
      </c>
      <c r="CB4" s="6">
        <f t="shared" si="64"/>
        <v>0</v>
      </c>
      <c r="CC4" s="6">
        <f t="shared" si="65"/>
        <v>0</v>
      </c>
      <c r="CD4" s="6"/>
      <c r="CE4" s="6">
        <f t="shared" si="66"/>
        <v>0</v>
      </c>
      <c r="CF4" s="51" t="s">
        <v>312</v>
      </c>
      <c r="CG4" s="16">
        <f>SUM(BS2:BS246)</f>
        <v>9.799451547063304E+16</v>
      </c>
      <c r="CH4" s="16">
        <f>SUM(BT2:BT246)</f>
        <v>1.421365246186765E+17</v>
      </c>
      <c r="CI4" s="16">
        <f>SUM(BU2:BU246)</f>
        <v>1.7191050586520195E+18</v>
      </c>
      <c r="CJ4" s="6">
        <f>SUM(CG4:CI4)*_QY1</f>
        <v>1.8808666547916756E+18</v>
      </c>
      <c r="CK4" s="11"/>
      <c r="CL4" s="6">
        <f t="shared" si="67"/>
        <v>0</v>
      </c>
      <c r="CM4" s="6">
        <f t="shared" si="17"/>
        <v>0</v>
      </c>
      <c r="CN4" s="6">
        <f t="shared" si="18"/>
        <v>0</v>
      </c>
      <c r="CO4"/>
      <c r="CP4" s="6">
        <f t="shared" si="19"/>
        <v>0</v>
      </c>
      <c r="CQ4" s="6">
        <f t="shared" si="20"/>
        <v>0</v>
      </c>
      <c r="CR4" s="6">
        <f t="shared" si="21"/>
        <v>0</v>
      </c>
      <c r="CS4"/>
      <c r="CT4" s="6">
        <f t="shared" si="22"/>
        <v>0</v>
      </c>
      <c r="CU4" s="6">
        <f t="shared" si="23"/>
        <v>0</v>
      </c>
      <c r="CV4" s="6">
        <f t="shared" si="24"/>
        <v>0</v>
      </c>
      <c r="CW4"/>
      <c r="CX4" s="6">
        <f t="shared" si="68"/>
        <v>0</v>
      </c>
      <c r="CY4" s="6"/>
      <c r="CZ4" s="6">
        <f t="shared" si="69"/>
        <v>0</v>
      </c>
      <c r="DA4" s="6">
        <f t="shared" si="70"/>
        <v>0</v>
      </c>
      <c r="DB4" s="6">
        <f t="shared" si="71"/>
        <v>0</v>
      </c>
      <c r="DC4" s="6"/>
      <c r="DD4" s="6">
        <f t="shared" si="72"/>
        <v>0</v>
      </c>
      <c r="DE4" s="6">
        <f t="shared" si="73"/>
        <v>0</v>
      </c>
      <c r="DF4" s="6">
        <f t="shared" si="74"/>
        <v>0</v>
      </c>
      <c r="DG4" s="6"/>
      <c r="DH4" s="6">
        <f t="shared" si="75"/>
        <v>0</v>
      </c>
      <c r="DI4" s="6">
        <f t="shared" si="76"/>
        <v>0</v>
      </c>
      <c r="DJ4" s="6">
        <f t="shared" si="77"/>
        <v>0</v>
      </c>
      <c r="DK4" s="6"/>
      <c r="DL4" s="6">
        <f t="shared" si="78"/>
        <v>0</v>
      </c>
      <c r="DM4" s="51" t="s">
        <v>312</v>
      </c>
      <c r="DN4" s="16">
        <f>SUM(CZ2:CZ246)</f>
        <v>1.1097554839079618E+16</v>
      </c>
      <c r="DO4" s="16">
        <f>SUM(DA2:DA246)</f>
        <v>1.6096491410936742E+16</v>
      </c>
      <c r="DP4" s="16">
        <f>SUM(DB2:DB246)</f>
        <v>1.9468296333632266E+17</v>
      </c>
      <c r="DQ4" s="6">
        <f>SUM(DN4:DP4)*_QY1</f>
        <v>2.1300192920288544E+17</v>
      </c>
      <c r="DR4" s="11"/>
      <c r="DS4" s="6">
        <f t="shared" si="79"/>
        <v>0</v>
      </c>
      <c r="DT4" s="6">
        <f t="shared" si="25"/>
        <v>0</v>
      </c>
      <c r="DU4" s="6">
        <f t="shared" si="26"/>
        <v>0</v>
      </c>
      <c r="DV4"/>
      <c r="DW4" s="6">
        <f t="shared" si="27"/>
        <v>0</v>
      </c>
      <c r="DX4" s="6">
        <f t="shared" si="28"/>
        <v>0</v>
      </c>
      <c r="DY4" s="6">
        <f t="shared" si="29"/>
        <v>0</v>
      </c>
      <c r="DZ4"/>
      <c r="EA4" s="6">
        <f t="shared" si="30"/>
        <v>0</v>
      </c>
      <c r="EB4" s="6">
        <f t="shared" si="31"/>
        <v>0</v>
      </c>
      <c r="EC4" s="6">
        <f t="shared" si="32"/>
        <v>0</v>
      </c>
      <c r="ED4"/>
      <c r="EE4" s="6">
        <f t="shared" si="80"/>
        <v>0</v>
      </c>
      <c r="EF4" s="6"/>
      <c r="EG4" s="6">
        <f t="shared" si="81"/>
        <v>0</v>
      </c>
      <c r="EH4" s="6">
        <f t="shared" si="82"/>
        <v>0</v>
      </c>
      <c r="EI4" s="6">
        <f t="shared" si="83"/>
        <v>0</v>
      </c>
      <c r="EJ4" s="6"/>
      <c r="EK4" s="6">
        <f t="shared" si="84"/>
        <v>0</v>
      </c>
      <c r="EL4" s="6">
        <f t="shared" si="85"/>
        <v>0</v>
      </c>
      <c r="EM4" s="6">
        <f t="shared" si="86"/>
        <v>0</v>
      </c>
      <c r="EN4" s="6"/>
      <c r="EO4" s="6">
        <f t="shared" si="87"/>
        <v>0</v>
      </c>
      <c r="EP4" s="6">
        <f t="shared" si="88"/>
        <v>0</v>
      </c>
      <c r="EQ4" s="6">
        <f t="shared" si="89"/>
        <v>0</v>
      </c>
      <c r="ER4" s="6"/>
      <c r="ES4" s="6">
        <f t="shared" si="90"/>
        <v>0</v>
      </c>
      <c r="ET4" s="51" t="s">
        <v>312</v>
      </c>
      <c r="EU4" s="16">
        <f>SUM(EG2:EG246)</f>
        <v>1256761389297206</v>
      </c>
      <c r="EV4" s="16">
        <f>SUM(EH2:EH246)</f>
        <v>1822874426101700.8</v>
      </c>
      <c r="EW4" s="16">
        <f>SUM(EI2:EI246)</f>
        <v>2.204720184066654E+16</v>
      </c>
      <c r="EX4" s="6">
        <f>SUM(EU4:EW4)*_QY1</f>
        <v>2.4121764149822828E+16</v>
      </c>
      <c r="EY4" s="11"/>
      <c r="EZ4" s="6">
        <f t="shared" si="91"/>
        <v>0</v>
      </c>
      <c r="FA4" s="6">
        <f t="shared" si="33"/>
        <v>0</v>
      </c>
      <c r="FB4" s="6">
        <f t="shared" si="34"/>
        <v>0</v>
      </c>
      <c r="FC4"/>
      <c r="FD4" s="6">
        <f t="shared" si="35"/>
        <v>0</v>
      </c>
      <c r="FE4" s="6">
        <f t="shared" si="36"/>
        <v>0</v>
      </c>
      <c r="FF4" s="6">
        <f t="shared" si="37"/>
        <v>0</v>
      </c>
      <c r="FG4"/>
      <c r="FH4" s="6">
        <f t="shared" si="38"/>
        <v>0</v>
      </c>
      <c r="FI4" s="6">
        <f t="shared" si="39"/>
        <v>0</v>
      </c>
      <c r="FJ4" s="6">
        <f t="shared" si="40"/>
        <v>0</v>
      </c>
      <c r="FK4"/>
      <c r="FL4" s="6">
        <f t="shared" si="92"/>
        <v>0</v>
      </c>
      <c r="FM4" s="6"/>
      <c r="FN4" s="6">
        <f t="shared" si="93"/>
        <v>0</v>
      </c>
      <c r="FO4" s="6">
        <f t="shared" si="94"/>
        <v>0</v>
      </c>
      <c r="FP4" s="6">
        <f t="shared" si="95"/>
        <v>0</v>
      </c>
      <c r="FQ4" s="6"/>
      <c r="FR4" s="6">
        <f t="shared" si="96"/>
        <v>0</v>
      </c>
      <c r="FS4" s="6">
        <f t="shared" si="97"/>
        <v>0</v>
      </c>
      <c r="FT4" s="6">
        <f t="shared" si="98"/>
        <v>0</v>
      </c>
      <c r="FU4" s="6"/>
      <c r="FV4" s="6">
        <f t="shared" si="99"/>
        <v>0</v>
      </c>
      <c r="FW4" s="6">
        <f t="shared" si="100"/>
        <v>0</v>
      </c>
      <c r="FX4" s="6">
        <f t="shared" si="101"/>
        <v>0</v>
      </c>
      <c r="FY4" s="6"/>
      <c r="FZ4" s="6">
        <f t="shared" si="102"/>
        <v>0</v>
      </c>
      <c r="GA4" s="51" t="s">
        <v>312</v>
      </c>
      <c r="GB4" s="16">
        <f>SUM(FN2:FN246)</f>
        <v>142324071611367.44</v>
      </c>
      <c r="GC4" s="16">
        <f>SUM(FO2:FO246)</f>
        <v>206434501066355.66</v>
      </c>
      <c r="GD4" s="16">
        <f>SUM(FP2:FP246)</f>
        <v>2496772705084465</v>
      </c>
      <c r="GE4" s="6">
        <f>SUM(GB4:GD4)*_QY1</f>
        <v>2731710026651700.5</v>
      </c>
    </row>
    <row r="5" spans="1:187" x14ac:dyDescent="0.25">
      <c r="D5">
        <v>295</v>
      </c>
      <c r="E5">
        <f>'Input spectra'!B5</f>
        <v>2.6607145157256502</v>
      </c>
      <c r="F5">
        <f>'Initial absorption'!L5</f>
        <v>0.50129217728593278</v>
      </c>
      <c r="G5">
        <f>'Input spectra'!C5</f>
        <v>0</v>
      </c>
      <c r="H5">
        <f t="shared" si="41"/>
        <v>0</v>
      </c>
      <c r="I5">
        <f>'Input spectra'!D5</f>
        <v>1.96277548997009</v>
      </c>
      <c r="J5">
        <f>'Initial absorption'!M5</f>
        <v>0.46224613401554038</v>
      </c>
      <c r="K5">
        <f>'Input spectra'!E5</f>
        <v>0</v>
      </c>
      <c r="L5">
        <f t="shared" si="42"/>
        <v>0</v>
      </c>
      <c r="M5">
        <f>'Input spectra'!F5</f>
        <v>6.9953444079992003E-2</v>
      </c>
      <c r="N5">
        <f>'Initial absorption'!N5</f>
        <v>9.8846890800153644E-3</v>
      </c>
      <c r="O5">
        <f>'Input spectra'!G5</f>
        <v>0</v>
      </c>
      <c r="P5">
        <f t="shared" si="43"/>
        <v>0</v>
      </c>
      <c r="R5">
        <f>'Absorption prob after ems'!FA6</f>
        <v>2.3438135028760972E-2</v>
      </c>
      <c r="S5" s="13">
        <f>1-EXP(-'Absorption prob after ems'!FE6*_k_in_ec_correction*(E5*_c1+I5*_c2+M5*_c3+'Input spectra'!Y5))</f>
        <v>0.53436452354750452</v>
      </c>
      <c r="T5" s="13">
        <f>1-EXP(-(_t-'Absorption prob after ems'!FE6)*_k_in_ec_correction*(E5*_c1+I5*_c2+M5*_c3+'Input spectra'!Y5))</f>
        <v>0.99998230056936521</v>
      </c>
      <c r="U5" s="50" t="s">
        <v>291</v>
      </c>
      <c r="V5" s="6">
        <f>B2*_QY2</f>
        <v>1.506598058280534E+20</v>
      </c>
      <c r="W5" s="11"/>
      <c r="X5" s="6">
        <f t="shared" si="0"/>
        <v>0</v>
      </c>
      <c r="Y5" s="6">
        <f t="shared" si="1"/>
        <v>0</v>
      </c>
      <c r="Z5" s="6">
        <f t="shared" si="2"/>
        <v>0</v>
      </c>
      <c r="AA5"/>
      <c r="AB5" s="6">
        <f t="shared" si="3"/>
        <v>0</v>
      </c>
      <c r="AC5" s="6">
        <f t="shared" si="4"/>
        <v>0</v>
      </c>
      <c r="AD5" s="6">
        <f t="shared" si="5"/>
        <v>0</v>
      </c>
      <c r="AE5"/>
      <c r="AF5" s="6">
        <f t="shared" si="6"/>
        <v>0</v>
      </c>
      <c r="AG5" s="6">
        <f t="shared" si="7"/>
        <v>0</v>
      </c>
      <c r="AH5" s="6">
        <f t="shared" si="8"/>
        <v>0</v>
      </c>
      <c r="AI5"/>
      <c r="AJ5" s="6">
        <f t="shared" si="44"/>
        <v>0</v>
      </c>
      <c r="AK5" s="6"/>
      <c r="AL5" s="6">
        <f t="shared" si="45"/>
        <v>0</v>
      </c>
      <c r="AM5" s="6">
        <f t="shared" si="46"/>
        <v>0</v>
      </c>
      <c r="AN5" s="6">
        <f t="shared" si="47"/>
        <v>0</v>
      </c>
      <c r="AO5" s="6"/>
      <c r="AP5" s="6">
        <f t="shared" si="48"/>
        <v>0</v>
      </c>
      <c r="AQ5" s="6">
        <f t="shared" si="49"/>
        <v>0</v>
      </c>
      <c r="AR5" s="6">
        <f t="shared" si="50"/>
        <v>0</v>
      </c>
      <c r="AS5" s="6"/>
      <c r="AT5" s="6">
        <f t="shared" si="51"/>
        <v>0</v>
      </c>
      <c r="AU5" s="6">
        <f t="shared" si="52"/>
        <v>0</v>
      </c>
      <c r="AV5" s="6">
        <f t="shared" si="53"/>
        <v>0</v>
      </c>
      <c r="AW5" s="6"/>
      <c r="AX5" s="6">
        <f t="shared" si="54"/>
        <v>0</v>
      </c>
      <c r="AY5" s="51" t="s">
        <v>313</v>
      </c>
      <c r="AZ5" s="6">
        <f>SUM(AP2:AP246)</f>
        <v>9.1862402066365683E+17</v>
      </c>
      <c r="BA5" s="6">
        <f>SUM(AQ2:AQ246)</f>
        <v>1.4665197908915732E+18</v>
      </c>
      <c r="BB5" s="6">
        <f>SUM(AR2:AR246)</f>
        <v>1.1961471645185571E+19</v>
      </c>
      <c r="BC5" s="6">
        <f>SUM(AZ5:BB5)*_QY2</f>
        <v>1.4346615456740801E+19</v>
      </c>
      <c r="BD5" s="11"/>
      <c r="BE5" s="6">
        <f t="shared" si="55"/>
        <v>0</v>
      </c>
      <c r="BF5" s="6">
        <f t="shared" si="9"/>
        <v>0</v>
      </c>
      <c r="BG5" s="6">
        <f t="shared" si="10"/>
        <v>0</v>
      </c>
      <c r="BH5"/>
      <c r="BI5" s="6">
        <f t="shared" si="11"/>
        <v>0</v>
      </c>
      <c r="BJ5" s="6">
        <f t="shared" si="12"/>
        <v>0</v>
      </c>
      <c r="BK5" s="6">
        <f t="shared" si="13"/>
        <v>0</v>
      </c>
      <c r="BL5"/>
      <c r="BM5" s="6">
        <f t="shared" si="14"/>
        <v>0</v>
      </c>
      <c r="BN5" s="6">
        <f t="shared" si="15"/>
        <v>0</v>
      </c>
      <c r="BO5" s="6">
        <f t="shared" si="16"/>
        <v>0</v>
      </c>
      <c r="BP5"/>
      <c r="BQ5" s="6">
        <f t="shared" si="56"/>
        <v>0</v>
      </c>
      <c r="BR5" s="6"/>
      <c r="BS5" s="6">
        <f t="shared" si="57"/>
        <v>0</v>
      </c>
      <c r="BT5" s="6">
        <f t="shared" si="58"/>
        <v>0</v>
      </c>
      <c r="BU5" s="6">
        <f t="shared" si="59"/>
        <v>0</v>
      </c>
      <c r="BV5" s="6"/>
      <c r="BW5" s="6">
        <f t="shared" si="60"/>
        <v>0</v>
      </c>
      <c r="BX5" s="6">
        <f t="shared" si="61"/>
        <v>0</v>
      </c>
      <c r="BY5" s="6">
        <f t="shared" si="62"/>
        <v>0</v>
      </c>
      <c r="BZ5" s="6"/>
      <c r="CA5" s="6">
        <f t="shared" si="63"/>
        <v>0</v>
      </c>
      <c r="CB5" s="6">
        <f t="shared" si="64"/>
        <v>0</v>
      </c>
      <c r="CC5" s="6">
        <f t="shared" si="65"/>
        <v>0</v>
      </c>
      <c r="CD5" s="6"/>
      <c r="CE5" s="6">
        <f t="shared" si="66"/>
        <v>0</v>
      </c>
      <c r="CF5" s="51" t="s">
        <v>313</v>
      </c>
      <c r="CG5" s="6">
        <f>SUM(BW2:BW246)</f>
        <v>8.7476188498661904E+16</v>
      </c>
      <c r="CH5" s="6">
        <f>SUM(BX2:BX246)</f>
        <v>1.3964969212580571E+17</v>
      </c>
      <c r="CI5" s="6">
        <f>SUM(BY2:BY246)</f>
        <v>1.1390339516701563E+18</v>
      </c>
      <c r="CJ5" s="6">
        <f>SUM(CG5:CI5)*_QY2</f>
        <v>1.366159832294624E+18</v>
      </c>
      <c r="CK5" s="11"/>
      <c r="CL5" s="6">
        <f t="shared" si="67"/>
        <v>0</v>
      </c>
      <c r="CM5" s="6">
        <f t="shared" si="17"/>
        <v>0</v>
      </c>
      <c r="CN5" s="6">
        <f t="shared" si="18"/>
        <v>0</v>
      </c>
      <c r="CO5"/>
      <c r="CP5" s="6">
        <f t="shared" si="19"/>
        <v>0</v>
      </c>
      <c r="CQ5" s="6">
        <f t="shared" si="20"/>
        <v>0</v>
      </c>
      <c r="CR5" s="6">
        <f t="shared" si="21"/>
        <v>0</v>
      </c>
      <c r="CS5"/>
      <c r="CT5" s="6">
        <f t="shared" si="22"/>
        <v>0</v>
      </c>
      <c r="CU5" s="6">
        <f t="shared" si="23"/>
        <v>0</v>
      </c>
      <c r="CV5" s="6">
        <f t="shared" si="24"/>
        <v>0</v>
      </c>
      <c r="CW5"/>
      <c r="CX5" s="6">
        <f t="shared" si="68"/>
        <v>0</v>
      </c>
      <c r="CY5" s="6"/>
      <c r="CZ5" s="6">
        <f t="shared" si="69"/>
        <v>0</v>
      </c>
      <c r="DA5" s="6">
        <f t="shared" si="70"/>
        <v>0</v>
      </c>
      <c r="DB5" s="6">
        <f t="shared" si="71"/>
        <v>0</v>
      </c>
      <c r="DC5" s="6"/>
      <c r="DD5" s="6">
        <f t="shared" si="72"/>
        <v>0</v>
      </c>
      <c r="DE5" s="6">
        <f t="shared" si="73"/>
        <v>0</v>
      </c>
      <c r="DF5" s="6">
        <f t="shared" si="74"/>
        <v>0</v>
      </c>
      <c r="DG5" s="6"/>
      <c r="DH5" s="6">
        <f t="shared" si="75"/>
        <v>0</v>
      </c>
      <c r="DI5" s="6">
        <f t="shared" si="76"/>
        <v>0</v>
      </c>
      <c r="DJ5" s="6">
        <f t="shared" si="77"/>
        <v>0</v>
      </c>
      <c r="DK5" s="6"/>
      <c r="DL5" s="6">
        <f t="shared" si="78"/>
        <v>0</v>
      </c>
      <c r="DM5" s="51" t="s">
        <v>313</v>
      </c>
      <c r="DN5" s="6">
        <f>SUM(DD2:DD246)</f>
        <v>8329940630907089</v>
      </c>
      <c r="DO5" s="6">
        <f>SUM(DE2:DE246)</f>
        <v>1.3298174789019406E+16</v>
      </c>
      <c r="DP5" s="6">
        <f>SUM(DF2:DF246)</f>
        <v>1.0846477603610992E+17</v>
      </c>
      <c r="DQ5" s="6">
        <f>SUM(DN5:DP5)*_QY2</f>
        <v>1.3009289145603642E+17</v>
      </c>
      <c r="DR5" s="11"/>
      <c r="DS5" s="6">
        <f t="shared" si="79"/>
        <v>0</v>
      </c>
      <c r="DT5" s="6">
        <f t="shared" si="25"/>
        <v>0</v>
      </c>
      <c r="DU5" s="6">
        <f t="shared" si="26"/>
        <v>0</v>
      </c>
      <c r="DV5"/>
      <c r="DW5" s="6">
        <f t="shared" si="27"/>
        <v>0</v>
      </c>
      <c r="DX5" s="6">
        <f t="shared" si="28"/>
        <v>0</v>
      </c>
      <c r="DY5" s="6">
        <f t="shared" si="29"/>
        <v>0</v>
      </c>
      <c r="DZ5"/>
      <c r="EA5" s="6">
        <f t="shared" si="30"/>
        <v>0</v>
      </c>
      <c r="EB5" s="6">
        <f t="shared" si="31"/>
        <v>0</v>
      </c>
      <c r="EC5" s="6">
        <f t="shared" si="32"/>
        <v>0</v>
      </c>
      <c r="ED5"/>
      <c r="EE5" s="6">
        <f t="shared" si="80"/>
        <v>0</v>
      </c>
      <c r="EF5" s="6"/>
      <c r="EG5" s="6">
        <f t="shared" si="81"/>
        <v>0</v>
      </c>
      <c r="EH5" s="6">
        <f t="shared" si="82"/>
        <v>0</v>
      </c>
      <c r="EI5" s="6">
        <f t="shared" si="83"/>
        <v>0</v>
      </c>
      <c r="EJ5" s="6"/>
      <c r="EK5" s="6">
        <f t="shared" si="84"/>
        <v>0</v>
      </c>
      <c r="EL5" s="6">
        <f t="shared" si="85"/>
        <v>0</v>
      </c>
      <c r="EM5" s="6">
        <f t="shared" si="86"/>
        <v>0</v>
      </c>
      <c r="EN5" s="6"/>
      <c r="EO5" s="6">
        <f t="shared" si="87"/>
        <v>0</v>
      </c>
      <c r="EP5" s="6">
        <f t="shared" si="88"/>
        <v>0</v>
      </c>
      <c r="EQ5" s="6">
        <f t="shared" si="89"/>
        <v>0</v>
      </c>
      <c r="ER5" s="6"/>
      <c r="ES5" s="6">
        <f t="shared" si="90"/>
        <v>0</v>
      </c>
      <c r="ET5" s="51" t="s">
        <v>313</v>
      </c>
      <c r="EU5" s="6">
        <f>SUM(EK2:EK246)</f>
        <v>793220556420313.13</v>
      </c>
      <c r="EV5" s="6">
        <f>SUM(EL2:EL246)</f>
        <v>1266321823037037.3</v>
      </c>
      <c r="EW5" s="6">
        <f>SUM(EM2:EM246)</f>
        <v>1.032858381728932E+16</v>
      </c>
      <c r="EX5" s="6">
        <f>SUM(EU5:EW5)*_QY2</f>
        <v>1.238812619674667E+16</v>
      </c>
      <c r="EY5" s="11"/>
      <c r="EZ5" s="6">
        <f t="shared" si="91"/>
        <v>0</v>
      </c>
      <c r="FA5" s="6">
        <f t="shared" si="33"/>
        <v>0</v>
      </c>
      <c r="FB5" s="6">
        <f t="shared" si="34"/>
        <v>0</v>
      </c>
      <c r="FC5"/>
      <c r="FD5" s="6">
        <f t="shared" si="35"/>
        <v>0</v>
      </c>
      <c r="FE5" s="6">
        <f t="shared" si="36"/>
        <v>0</v>
      </c>
      <c r="FF5" s="6">
        <f t="shared" si="37"/>
        <v>0</v>
      </c>
      <c r="FG5"/>
      <c r="FH5" s="6">
        <f t="shared" si="38"/>
        <v>0</v>
      </c>
      <c r="FI5" s="6">
        <f t="shared" si="39"/>
        <v>0</v>
      </c>
      <c r="FJ5" s="6">
        <f t="shared" si="40"/>
        <v>0</v>
      </c>
      <c r="FK5"/>
      <c r="FL5" s="6">
        <f t="shared" si="92"/>
        <v>0</v>
      </c>
      <c r="FM5" s="6"/>
      <c r="FN5" s="6">
        <f t="shared" si="93"/>
        <v>0</v>
      </c>
      <c r="FO5" s="6">
        <f t="shared" si="94"/>
        <v>0</v>
      </c>
      <c r="FP5" s="6">
        <f t="shared" si="95"/>
        <v>0</v>
      </c>
      <c r="FQ5" s="6"/>
      <c r="FR5" s="6">
        <f t="shared" si="96"/>
        <v>0</v>
      </c>
      <c r="FS5" s="6">
        <f t="shared" si="97"/>
        <v>0</v>
      </c>
      <c r="FT5" s="6">
        <f t="shared" si="98"/>
        <v>0</v>
      </c>
      <c r="FU5" s="6"/>
      <c r="FV5" s="6">
        <f t="shared" si="99"/>
        <v>0</v>
      </c>
      <c r="FW5" s="6">
        <f t="shared" si="100"/>
        <v>0</v>
      </c>
      <c r="FX5" s="6">
        <f t="shared" si="101"/>
        <v>0</v>
      </c>
      <c r="FY5" s="6"/>
      <c r="FZ5" s="6">
        <f t="shared" si="102"/>
        <v>0</v>
      </c>
      <c r="GA5" s="51" t="s">
        <v>313</v>
      </c>
      <c r="GB5" s="6">
        <f>SUM(FR2:FR246)</f>
        <v>75534614111557.547</v>
      </c>
      <c r="GC5" s="6">
        <f>SUM(FS2:FS246)</f>
        <v>120585793534910.44</v>
      </c>
      <c r="GD5" s="6">
        <f>SUM(FT2:FT246)</f>
        <v>983541824078032.5</v>
      </c>
      <c r="GE5" s="6">
        <f>SUM(GB5:GD5)*_QY2</f>
        <v>1179662231724500.5</v>
      </c>
    </row>
    <row r="6" spans="1:187" x14ac:dyDescent="0.25">
      <c r="D6">
        <v>300</v>
      </c>
      <c r="E6">
        <f>'Input spectra'!B6</f>
        <v>2.5840243257970901</v>
      </c>
      <c r="F6">
        <f>'Initial absorption'!L6</f>
        <v>0.50188521345897263</v>
      </c>
      <c r="G6">
        <f>'Input spectra'!C6</f>
        <v>0</v>
      </c>
      <c r="H6">
        <f t="shared" si="41"/>
        <v>0</v>
      </c>
      <c r="I6">
        <f>'Input spectra'!D6</f>
        <v>1.9217288558611201</v>
      </c>
      <c r="J6">
        <f>'Initial absorption'!M6</f>
        <v>0.46656260518010584</v>
      </c>
      <c r="K6">
        <f>'Input spectra'!E6</f>
        <v>0</v>
      </c>
      <c r="L6">
        <f t="shared" si="42"/>
        <v>0</v>
      </c>
      <c r="M6">
        <f>'Input spectra'!F6</f>
        <v>7.4013331922548206E-2</v>
      </c>
      <c r="N6">
        <f>'Initial absorption'!N6</f>
        <v>1.0781495897672945E-2</v>
      </c>
      <c r="O6">
        <f>'Input spectra'!G6</f>
        <v>0</v>
      </c>
      <c r="P6">
        <f t="shared" si="43"/>
        <v>0</v>
      </c>
      <c r="R6">
        <f>'Absorption prob after ems'!FA7</f>
        <v>2.3647563774805827E-2</v>
      </c>
      <c r="S6" s="13">
        <f>1-EXP(-'Absorption prob after ems'!FE7*_k_in_ec_correction*(E6*_c1+I6*_c2+M6*_c3+'Input spectra'!Y6))</f>
        <v>0.53435980455475018</v>
      </c>
      <c r="T6" s="13">
        <f>1-EXP(-(_t-'Absorption prob after ems'!FE7)*_k_in_ec_correction*(E6*_c1+I6*_c2+M6*_c3+'Input spectra'!Y6))</f>
        <v>0.99997486228194443</v>
      </c>
      <c r="U6" s="50" t="s">
        <v>292</v>
      </c>
      <c r="V6" s="6">
        <f>C2*_QY3</f>
        <v>1.0662454755692744E+20</v>
      </c>
      <c r="W6" s="11"/>
      <c r="X6" s="6">
        <f t="shared" si="0"/>
        <v>0</v>
      </c>
      <c r="Y6" s="6">
        <f t="shared" si="1"/>
        <v>0</v>
      </c>
      <c r="Z6" s="6">
        <f t="shared" si="2"/>
        <v>0</v>
      </c>
      <c r="AA6"/>
      <c r="AB6" s="6">
        <f t="shared" si="3"/>
        <v>0</v>
      </c>
      <c r="AC6" s="6">
        <f t="shared" si="4"/>
        <v>0</v>
      </c>
      <c r="AD6" s="6">
        <f t="shared" si="5"/>
        <v>0</v>
      </c>
      <c r="AE6"/>
      <c r="AF6" s="6">
        <f t="shared" si="6"/>
        <v>0</v>
      </c>
      <c r="AG6" s="6">
        <f t="shared" si="7"/>
        <v>0</v>
      </c>
      <c r="AH6" s="6">
        <f t="shared" si="8"/>
        <v>0</v>
      </c>
      <c r="AI6"/>
      <c r="AJ6" s="6">
        <f t="shared" si="44"/>
        <v>0</v>
      </c>
      <c r="AK6" s="6"/>
      <c r="AL6" s="6">
        <f t="shared" si="45"/>
        <v>0</v>
      </c>
      <c r="AM6" s="6">
        <f t="shared" si="46"/>
        <v>0</v>
      </c>
      <c r="AN6" s="6">
        <f t="shared" si="47"/>
        <v>0</v>
      </c>
      <c r="AO6" s="6"/>
      <c r="AP6" s="6">
        <f t="shared" si="48"/>
        <v>0</v>
      </c>
      <c r="AQ6" s="6">
        <f t="shared" si="49"/>
        <v>0</v>
      </c>
      <c r="AR6" s="6">
        <f t="shared" si="50"/>
        <v>0</v>
      </c>
      <c r="AS6" s="6"/>
      <c r="AT6" s="6">
        <f t="shared" si="51"/>
        <v>0</v>
      </c>
      <c r="AU6" s="6">
        <f t="shared" si="52"/>
        <v>0</v>
      </c>
      <c r="AV6" s="6">
        <f t="shared" si="53"/>
        <v>0</v>
      </c>
      <c r="AW6" s="6"/>
      <c r="AX6" s="6">
        <f t="shared" si="54"/>
        <v>0</v>
      </c>
      <c r="AY6" s="51" t="s">
        <v>314</v>
      </c>
      <c r="AZ6" s="6">
        <f>SUM(AT2:AT246)</f>
        <v>4.427168151990759E+17</v>
      </c>
      <c r="BA6" s="6">
        <f>SUM(AU2:AU246)</f>
        <v>5.5563715243167245E+17</v>
      </c>
      <c r="BB6" s="6">
        <f>SUM(AV2:AV246)</f>
        <v>1.0555128498232953E+19</v>
      </c>
      <c r="BC6" s="6">
        <f>SUM(AZ6:BB6)*_QY3</f>
        <v>9.3005533850202788E+18</v>
      </c>
      <c r="BD6" s="11"/>
      <c r="BE6" s="6">
        <f t="shared" si="55"/>
        <v>0</v>
      </c>
      <c r="BF6" s="6">
        <f t="shared" si="9"/>
        <v>0</v>
      </c>
      <c r="BG6" s="6">
        <f t="shared" si="10"/>
        <v>0</v>
      </c>
      <c r="BH6"/>
      <c r="BI6" s="6">
        <f t="shared" si="11"/>
        <v>0</v>
      </c>
      <c r="BJ6" s="6">
        <f t="shared" si="12"/>
        <v>0</v>
      </c>
      <c r="BK6" s="6">
        <f t="shared" si="13"/>
        <v>0</v>
      </c>
      <c r="BL6"/>
      <c r="BM6" s="6">
        <f t="shared" si="14"/>
        <v>0</v>
      </c>
      <c r="BN6" s="6">
        <f t="shared" si="15"/>
        <v>0</v>
      </c>
      <c r="BO6" s="6">
        <f t="shared" si="16"/>
        <v>0</v>
      </c>
      <c r="BP6"/>
      <c r="BQ6" s="6">
        <f t="shared" si="56"/>
        <v>0</v>
      </c>
      <c r="BR6" s="6"/>
      <c r="BS6" s="6">
        <f t="shared" si="57"/>
        <v>0</v>
      </c>
      <c r="BT6" s="6">
        <f t="shared" si="58"/>
        <v>0</v>
      </c>
      <c r="BU6" s="6">
        <f t="shared" si="59"/>
        <v>0</v>
      </c>
      <c r="BV6" s="6"/>
      <c r="BW6" s="6">
        <f t="shared" si="60"/>
        <v>0</v>
      </c>
      <c r="BX6" s="6">
        <f t="shared" si="61"/>
        <v>0</v>
      </c>
      <c r="BY6" s="6">
        <f t="shared" si="62"/>
        <v>0</v>
      </c>
      <c r="BZ6" s="6"/>
      <c r="CA6" s="6">
        <f t="shared" si="63"/>
        <v>0</v>
      </c>
      <c r="CB6" s="6">
        <f t="shared" si="64"/>
        <v>0</v>
      </c>
      <c r="CC6" s="6">
        <f t="shared" si="65"/>
        <v>0</v>
      </c>
      <c r="CD6" s="6"/>
      <c r="CE6" s="6">
        <f t="shared" si="66"/>
        <v>0</v>
      </c>
      <c r="CF6" s="51" t="s">
        <v>314</v>
      </c>
      <c r="CG6" s="6">
        <f>SUM(CA2:CA246)</f>
        <v>3.8616917666232536E+16</v>
      </c>
      <c r="CH6" s="6">
        <f>SUM(CB2:CB246)</f>
        <v>4.846663472248112E+16</v>
      </c>
      <c r="CI6" s="6">
        <f>SUM(CC2:CC246)</f>
        <v>9.2069357697533747E+17</v>
      </c>
      <c r="CJ6" s="6">
        <f>SUM(CG6:CI6)*_QY3</f>
        <v>8.1126058913806131E+17</v>
      </c>
      <c r="CK6" s="11"/>
      <c r="CL6" s="6">
        <f t="shared" si="67"/>
        <v>0</v>
      </c>
      <c r="CM6" s="6">
        <f t="shared" si="17"/>
        <v>0</v>
      </c>
      <c r="CN6" s="6">
        <f t="shared" si="18"/>
        <v>0</v>
      </c>
      <c r="CO6"/>
      <c r="CP6" s="6">
        <f t="shared" si="19"/>
        <v>0</v>
      </c>
      <c r="CQ6" s="6">
        <f t="shared" si="20"/>
        <v>0</v>
      </c>
      <c r="CR6" s="6">
        <f t="shared" si="21"/>
        <v>0</v>
      </c>
      <c r="CS6"/>
      <c r="CT6" s="6">
        <f t="shared" si="22"/>
        <v>0</v>
      </c>
      <c r="CU6" s="6">
        <f t="shared" si="23"/>
        <v>0</v>
      </c>
      <c r="CV6" s="6">
        <f t="shared" si="24"/>
        <v>0</v>
      </c>
      <c r="CW6"/>
      <c r="CX6" s="6">
        <f t="shared" si="68"/>
        <v>0</v>
      </c>
      <c r="CY6" s="6"/>
      <c r="CZ6" s="6">
        <f t="shared" si="69"/>
        <v>0</v>
      </c>
      <c r="DA6" s="6">
        <f t="shared" si="70"/>
        <v>0</v>
      </c>
      <c r="DB6" s="6">
        <f t="shared" si="71"/>
        <v>0</v>
      </c>
      <c r="DC6" s="6"/>
      <c r="DD6" s="6">
        <f t="shared" si="72"/>
        <v>0</v>
      </c>
      <c r="DE6" s="6">
        <f t="shared" si="73"/>
        <v>0</v>
      </c>
      <c r="DF6" s="6">
        <f t="shared" si="74"/>
        <v>0</v>
      </c>
      <c r="DG6" s="6"/>
      <c r="DH6" s="6">
        <f t="shared" si="75"/>
        <v>0</v>
      </c>
      <c r="DI6" s="6">
        <f t="shared" si="76"/>
        <v>0</v>
      </c>
      <c r="DJ6" s="6">
        <f t="shared" si="77"/>
        <v>0</v>
      </c>
      <c r="DK6" s="6"/>
      <c r="DL6" s="6">
        <f t="shared" si="78"/>
        <v>0</v>
      </c>
      <c r="DM6" s="51" t="s">
        <v>314</v>
      </c>
      <c r="DN6" s="6">
        <f>SUM(DH2:DH246)</f>
        <v>3368442938789228.5</v>
      </c>
      <c r="DO6" s="6">
        <f>SUM(DI2:DI246)</f>
        <v>4227605499456366</v>
      </c>
      <c r="DP6" s="6">
        <f>SUM(DJ2:DJ246)</f>
        <v>8.0309459314072064E+16</v>
      </c>
      <c r="DQ6" s="6">
        <f>SUM(DN6:DP6)*_QY3</f>
        <v>7.076393374061572E+16</v>
      </c>
      <c r="DR6" s="11"/>
      <c r="DS6" s="6">
        <f t="shared" si="79"/>
        <v>0</v>
      </c>
      <c r="DT6" s="6">
        <f t="shared" si="25"/>
        <v>0</v>
      </c>
      <c r="DU6" s="6">
        <f t="shared" si="26"/>
        <v>0</v>
      </c>
      <c r="DV6"/>
      <c r="DW6" s="6">
        <f t="shared" si="27"/>
        <v>0</v>
      </c>
      <c r="DX6" s="6">
        <f t="shared" si="28"/>
        <v>0</v>
      </c>
      <c r="DY6" s="6">
        <f t="shared" si="29"/>
        <v>0</v>
      </c>
      <c r="DZ6"/>
      <c r="EA6" s="6">
        <f t="shared" si="30"/>
        <v>0</v>
      </c>
      <c r="EB6" s="6">
        <f t="shared" si="31"/>
        <v>0</v>
      </c>
      <c r="EC6" s="6">
        <f t="shared" si="32"/>
        <v>0</v>
      </c>
      <c r="ED6"/>
      <c r="EE6" s="6">
        <f t="shared" si="80"/>
        <v>0</v>
      </c>
      <c r="EF6" s="6"/>
      <c r="EG6" s="6">
        <f t="shared" si="81"/>
        <v>0</v>
      </c>
      <c r="EH6" s="6">
        <f t="shared" si="82"/>
        <v>0</v>
      </c>
      <c r="EI6" s="6">
        <f t="shared" si="83"/>
        <v>0</v>
      </c>
      <c r="EJ6" s="6"/>
      <c r="EK6" s="6">
        <f t="shared" si="84"/>
        <v>0</v>
      </c>
      <c r="EL6" s="6">
        <f t="shared" si="85"/>
        <v>0</v>
      </c>
      <c r="EM6" s="6">
        <f t="shared" si="86"/>
        <v>0</v>
      </c>
      <c r="EN6" s="6"/>
      <c r="EO6" s="6">
        <f t="shared" si="87"/>
        <v>0</v>
      </c>
      <c r="EP6" s="6">
        <f t="shared" si="88"/>
        <v>0</v>
      </c>
      <c r="EQ6" s="6">
        <f t="shared" si="89"/>
        <v>0</v>
      </c>
      <c r="ER6" s="6"/>
      <c r="ES6" s="6">
        <f t="shared" si="90"/>
        <v>0</v>
      </c>
      <c r="ET6" s="51" t="s">
        <v>314</v>
      </c>
      <c r="EU6" s="6">
        <f>SUM(EO2:EO246)</f>
        <v>293819613723354.13</v>
      </c>
      <c r="EV6" s="6">
        <f>SUM(EP2:EP246)</f>
        <v>368761899013044.69</v>
      </c>
      <c r="EW6" s="6">
        <f>SUM(EQ2:EQ246)</f>
        <v>7005163733743914</v>
      </c>
      <c r="EX6" s="6">
        <f>SUM(EU6:EW6)*_QY3</f>
        <v>6172534923416652</v>
      </c>
      <c r="EY6" s="11"/>
      <c r="EZ6" s="6">
        <f t="shared" si="91"/>
        <v>0</v>
      </c>
      <c r="FA6" s="6">
        <f t="shared" si="33"/>
        <v>0</v>
      </c>
      <c r="FB6" s="6">
        <f t="shared" si="34"/>
        <v>0</v>
      </c>
      <c r="FC6"/>
      <c r="FD6" s="6">
        <f t="shared" si="35"/>
        <v>0</v>
      </c>
      <c r="FE6" s="6">
        <f t="shared" si="36"/>
        <v>0</v>
      </c>
      <c r="FF6" s="6">
        <f t="shared" si="37"/>
        <v>0</v>
      </c>
      <c r="FG6"/>
      <c r="FH6" s="6">
        <f t="shared" si="38"/>
        <v>0</v>
      </c>
      <c r="FI6" s="6">
        <f t="shared" si="39"/>
        <v>0</v>
      </c>
      <c r="FJ6" s="6">
        <f t="shared" si="40"/>
        <v>0</v>
      </c>
      <c r="FK6"/>
      <c r="FL6" s="6">
        <f t="shared" si="92"/>
        <v>0</v>
      </c>
      <c r="FM6" s="6"/>
      <c r="FN6" s="6">
        <f t="shared" si="93"/>
        <v>0</v>
      </c>
      <c r="FO6" s="6">
        <f t="shared" si="94"/>
        <v>0</v>
      </c>
      <c r="FP6" s="6">
        <f t="shared" si="95"/>
        <v>0</v>
      </c>
      <c r="FQ6" s="6"/>
      <c r="FR6" s="6">
        <f t="shared" si="96"/>
        <v>0</v>
      </c>
      <c r="FS6" s="6">
        <f t="shared" si="97"/>
        <v>0</v>
      </c>
      <c r="FT6" s="6">
        <f t="shared" si="98"/>
        <v>0</v>
      </c>
      <c r="FU6" s="6"/>
      <c r="FV6" s="6">
        <f t="shared" si="99"/>
        <v>0</v>
      </c>
      <c r="FW6" s="6">
        <f t="shared" si="100"/>
        <v>0</v>
      </c>
      <c r="FX6" s="6">
        <f t="shared" si="101"/>
        <v>0</v>
      </c>
      <c r="FY6" s="6"/>
      <c r="FZ6" s="6">
        <f t="shared" si="102"/>
        <v>0</v>
      </c>
      <c r="GA6" s="51" t="s">
        <v>314</v>
      </c>
      <c r="GB6" s="6">
        <f>SUM(FV2:FV246)</f>
        <v>25629041957163.723</v>
      </c>
      <c r="GC6" s="6">
        <f>SUM(FW2:FW246)</f>
        <v>32166042498807.785</v>
      </c>
      <c r="GD6" s="6">
        <f>SUM(FX2:FX246)</f>
        <v>611040335169612.88</v>
      </c>
      <c r="GE6" s="6">
        <f>SUM(GB6:GD6)*_QY3</f>
        <v>538412512798595.44</v>
      </c>
    </row>
    <row r="7" spans="1:187" x14ac:dyDescent="0.25">
      <c r="D7">
        <v>305</v>
      </c>
      <c r="E7">
        <f>'Input spectra'!B7</f>
        <v>2.5073341358685299</v>
      </c>
      <c r="F7">
        <f>'Initial absorption'!L7</f>
        <v>0.50090288297543317</v>
      </c>
      <c r="G7">
        <f>'Input spectra'!C7</f>
        <v>0</v>
      </c>
      <c r="H7">
        <f t="shared" si="41"/>
        <v>0</v>
      </c>
      <c r="I7">
        <f>'Input spectra'!D7</f>
        <v>1.8806822217521499</v>
      </c>
      <c r="J7">
        <f>'Initial absorption'!M7</f>
        <v>0.46964180669022421</v>
      </c>
      <c r="K7">
        <f>'Input spectra'!E7</f>
        <v>0</v>
      </c>
      <c r="L7">
        <f t="shared" si="42"/>
        <v>0</v>
      </c>
      <c r="M7">
        <f>'Input spectra'!F7</f>
        <v>7.8073219765104299E-2</v>
      </c>
      <c r="N7">
        <f>'Initial absorption'!N7</f>
        <v>1.1697812919328594E-2</v>
      </c>
      <c r="O7">
        <f>'Input spectra'!G7</f>
        <v>0</v>
      </c>
      <c r="P7">
        <f t="shared" si="43"/>
        <v>0</v>
      </c>
      <c r="R7">
        <f>'Absorption prob after ems'!FA8</f>
        <v>2.3851079299346795E-2</v>
      </c>
      <c r="S7" s="13">
        <f>1-EXP(-'Absorption prob after ems'!FE8*_k_in_ec_correction*(E7*_c1+I7*_c2+M7*_c3+'Input spectra'!Y7))</f>
        <v>0.53435407073422603</v>
      </c>
      <c r="T7" s="13">
        <f>1-EXP(-(_t-'Absorption prob after ems'!FE8)*_k_in_ec_correction*(E7*_c1+I7*_c2+M7*_c3+'Input spectra'!Y7))</f>
        <v>0.99996554123910275</v>
      </c>
      <c r="U7" s="25"/>
      <c r="V7" s="25"/>
      <c r="W7" s="11"/>
      <c r="X7" s="6">
        <f t="shared" si="0"/>
        <v>0</v>
      </c>
      <c r="Y7" s="6">
        <f t="shared" si="1"/>
        <v>0</v>
      </c>
      <c r="Z7" s="6">
        <f t="shared" si="2"/>
        <v>0</v>
      </c>
      <c r="AA7"/>
      <c r="AB7" s="6">
        <f t="shared" si="3"/>
        <v>0</v>
      </c>
      <c r="AC7" s="6">
        <f t="shared" si="4"/>
        <v>0</v>
      </c>
      <c r="AD7" s="6">
        <f t="shared" si="5"/>
        <v>0</v>
      </c>
      <c r="AE7"/>
      <c r="AF7" s="6">
        <f t="shared" si="6"/>
        <v>0</v>
      </c>
      <c r="AG7" s="6">
        <f t="shared" si="7"/>
        <v>0</v>
      </c>
      <c r="AH7" s="6">
        <f t="shared" si="8"/>
        <v>0</v>
      </c>
      <c r="AI7"/>
      <c r="AJ7" s="6">
        <f t="shared" si="44"/>
        <v>0</v>
      </c>
      <c r="AK7" s="6"/>
      <c r="AL7" s="6">
        <f t="shared" si="45"/>
        <v>0</v>
      </c>
      <c r="AM7" s="6">
        <f t="shared" si="46"/>
        <v>0</v>
      </c>
      <c r="AN7" s="6">
        <f t="shared" si="47"/>
        <v>0</v>
      </c>
      <c r="AO7" s="6"/>
      <c r="AP7" s="6">
        <f t="shared" si="48"/>
        <v>0</v>
      </c>
      <c r="AQ7" s="6">
        <f t="shared" si="49"/>
        <v>0</v>
      </c>
      <c r="AR7" s="6">
        <f t="shared" si="50"/>
        <v>0</v>
      </c>
      <c r="AS7" s="6"/>
      <c r="AT7" s="6">
        <f t="shared" si="51"/>
        <v>0</v>
      </c>
      <c r="AU7" s="6">
        <f t="shared" si="52"/>
        <v>0</v>
      </c>
      <c r="AV7" s="6">
        <f t="shared" si="53"/>
        <v>0</v>
      </c>
      <c r="AW7" s="6"/>
      <c r="AX7" s="6">
        <f t="shared" si="54"/>
        <v>0</v>
      </c>
      <c r="AZ7" s="6"/>
      <c r="BC7" s="6"/>
      <c r="BD7" s="11"/>
      <c r="BE7" s="6">
        <f t="shared" si="55"/>
        <v>0</v>
      </c>
      <c r="BF7" s="6">
        <f t="shared" si="9"/>
        <v>0</v>
      </c>
      <c r="BG7" s="6">
        <f t="shared" si="10"/>
        <v>0</v>
      </c>
      <c r="BH7"/>
      <c r="BI7" s="6">
        <f t="shared" si="11"/>
        <v>0</v>
      </c>
      <c r="BJ7" s="6">
        <f t="shared" si="12"/>
        <v>0</v>
      </c>
      <c r="BK7" s="6">
        <f t="shared" si="13"/>
        <v>0</v>
      </c>
      <c r="BL7"/>
      <c r="BM7" s="6">
        <f t="shared" si="14"/>
        <v>0</v>
      </c>
      <c r="BN7" s="6">
        <f t="shared" si="15"/>
        <v>0</v>
      </c>
      <c r="BO7" s="6">
        <f t="shared" si="16"/>
        <v>0</v>
      </c>
      <c r="BP7"/>
      <c r="BQ7" s="6">
        <f t="shared" si="56"/>
        <v>0</v>
      </c>
      <c r="BR7" s="6"/>
      <c r="BS7" s="6">
        <f t="shared" si="57"/>
        <v>0</v>
      </c>
      <c r="BT7" s="6">
        <f t="shared" si="58"/>
        <v>0</v>
      </c>
      <c r="BU7" s="6">
        <f t="shared" si="59"/>
        <v>0</v>
      </c>
      <c r="BV7" s="6"/>
      <c r="BW7" s="6">
        <f t="shared" si="60"/>
        <v>0</v>
      </c>
      <c r="BX7" s="6">
        <f t="shared" si="61"/>
        <v>0</v>
      </c>
      <c r="BY7" s="6">
        <f t="shared" si="62"/>
        <v>0</v>
      </c>
      <c r="BZ7" s="6"/>
      <c r="CA7" s="6">
        <f t="shared" si="63"/>
        <v>0</v>
      </c>
      <c r="CB7" s="6">
        <f t="shared" si="64"/>
        <v>0</v>
      </c>
      <c r="CC7" s="6">
        <f t="shared" si="65"/>
        <v>0</v>
      </c>
      <c r="CD7" s="6"/>
      <c r="CE7" s="6">
        <f t="shared" si="66"/>
        <v>0</v>
      </c>
      <c r="CG7" s="6"/>
      <c r="CJ7" s="6"/>
      <c r="CK7" s="11"/>
      <c r="CL7" s="6">
        <f t="shared" si="67"/>
        <v>0</v>
      </c>
      <c r="CM7" s="6">
        <f t="shared" si="17"/>
        <v>0</v>
      </c>
      <c r="CN7" s="6">
        <f t="shared" si="18"/>
        <v>0</v>
      </c>
      <c r="CO7"/>
      <c r="CP7" s="6">
        <f t="shared" si="19"/>
        <v>0</v>
      </c>
      <c r="CQ7" s="6">
        <f t="shared" si="20"/>
        <v>0</v>
      </c>
      <c r="CR7" s="6">
        <f t="shared" si="21"/>
        <v>0</v>
      </c>
      <c r="CS7"/>
      <c r="CT7" s="6">
        <f t="shared" si="22"/>
        <v>0</v>
      </c>
      <c r="CU7" s="6">
        <f t="shared" si="23"/>
        <v>0</v>
      </c>
      <c r="CV7" s="6">
        <f t="shared" si="24"/>
        <v>0</v>
      </c>
      <c r="CW7"/>
      <c r="CX7" s="6">
        <f t="shared" si="68"/>
        <v>0</v>
      </c>
      <c r="CY7" s="6"/>
      <c r="CZ7" s="6">
        <f t="shared" si="69"/>
        <v>0</v>
      </c>
      <c r="DA7" s="6">
        <f t="shared" si="70"/>
        <v>0</v>
      </c>
      <c r="DB7" s="6">
        <f t="shared" si="71"/>
        <v>0</v>
      </c>
      <c r="DC7" s="6"/>
      <c r="DD7" s="6">
        <f t="shared" si="72"/>
        <v>0</v>
      </c>
      <c r="DE7" s="6">
        <f t="shared" si="73"/>
        <v>0</v>
      </c>
      <c r="DF7" s="6">
        <f t="shared" si="74"/>
        <v>0</v>
      </c>
      <c r="DG7" s="6"/>
      <c r="DH7" s="6">
        <f t="shared" si="75"/>
        <v>0</v>
      </c>
      <c r="DI7" s="6">
        <f t="shared" si="76"/>
        <v>0</v>
      </c>
      <c r="DJ7" s="6">
        <f t="shared" si="77"/>
        <v>0</v>
      </c>
      <c r="DK7" s="6"/>
      <c r="DL7" s="6">
        <f t="shared" si="78"/>
        <v>0</v>
      </c>
      <c r="DN7" s="6"/>
      <c r="DQ7" s="6"/>
      <c r="DR7" s="11"/>
      <c r="DS7" s="6">
        <f t="shared" si="79"/>
        <v>0</v>
      </c>
      <c r="DT7" s="6">
        <f t="shared" si="25"/>
        <v>0</v>
      </c>
      <c r="DU7" s="6">
        <f t="shared" si="26"/>
        <v>0</v>
      </c>
      <c r="DV7"/>
      <c r="DW7" s="6">
        <f t="shared" si="27"/>
        <v>0</v>
      </c>
      <c r="DX7" s="6">
        <f t="shared" si="28"/>
        <v>0</v>
      </c>
      <c r="DY7" s="6">
        <f t="shared" si="29"/>
        <v>0</v>
      </c>
      <c r="DZ7"/>
      <c r="EA7" s="6">
        <f t="shared" si="30"/>
        <v>0</v>
      </c>
      <c r="EB7" s="6">
        <f t="shared" si="31"/>
        <v>0</v>
      </c>
      <c r="EC7" s="6">
        <f t="shared" si="32"/>
        <v>0</v>
      </c>
      <c r="ED7"/>
      <c r="EE7" s="6">
        <f t="shared" si="80"/>
        <v>0</v>
      </c>
      <c r="EF7" s="6"/>
      <c r="EG7" s="6">
        <f t="shared" si="81"/>
        <v>0</v>
      </c>
      <c r="EH7" s="6">
        <f t="shared" si="82"/>
        <v>0</v>
      </c>
      <c r="EI7" s="6">
        <f t="shared" si="83"/>
        <v>0</v>
      </c>
      <c r="EJ7" s="6"/>
      <c r="EK7" s="6">
        <f t="shared" si="84"/>
        <v>0</v>
      </c>
      <c r="EL7" s="6">
        <f t="shared" si="85"/>
        <v>0</v>
      </c>
      <c r="EM7" s="6">
        <f t="shared" si="86"/>
        <v>0</v>
      </c>
      <c r="EN7" s="6"/>
      <c r="EO7" s="6">
        <f t="shared" si="87"/>
        <v>0</v>
      </c>
      <c r="EP7" s="6">
        <f t="shared" si="88"/>
        <v>0</v>
      </c>
      <c r="EQ7" s="6">
        <f t="shared" si="89"/>
        <v>0</v>
      </c>
      <c r="ER7" s="6"/>
      <c r="ES7" s="6">
        <f t="shared" si="90"/>
        <v>0</v>
      </c>
      <c r="EU7" s="6"/>
      <c r="EX7" s="6"/>
      <c r="EY7" s="11"/>
      <c r="EZ7" s="6">
        <f t="shared" si="91"/>
        <v>0</v>
      </c>
      <c r="FA7" s="6">
        <f t="shared" si="33"/>
        <v>0</v>
      </c>
      <c r="FB7" s="6">
        <f t="shared" si="34"/>
        <v>0</v>
      </c>
      <c r="FC7"/>
      <c r="FD7" s="6">
        <f t="shared" si="35"/>
        <v>0</v>
      </c>
      <c r="FE7" s="6">
        <f t="shared" si="36"/>
        <v>0</v>
      </c>
      <c r="FF7" s="6">
        <f t="shared" si="37"/>
        <v>0</v>
      </c>
      <c r="FG7"/>
      <c r="FH7" s="6">
        <f t="shared" si="38"/>
        <v>0</v>
      </c>
      <c r="FI7" s="6">
        <f t="shared" si="39"/>
        <v>0</v>
      </c>
      <c r="FJ7" s="6">
        <f t="shared" si="40"/>
        <v>0</v>
      </c>
      <c r="FK7"/>
      <c r="FL7" s="6">
        <f t="shared" si="92"/>
        <v>0</v>
      </c>
      <c r="FM7" s="6"/>
      <c r="FN7" s="6">
        <f t="shared" si="93"/>
        <v>0</v>
      </c>
      <c r="FO7" s="6">
        <f t="shared" si="94"/>
        <v>0</v>
      </c>
      <c r="FP7" s="6">
        <f t="shared" si="95"/>
        <v>0</v>
      </c>
      <c r="FQ7" s="6"/>
      <c r="FR7" s="6">
        <f t="shared" si="96"/>
        <v>0</v>
      </c>
      <c r="FS7" s="6">
        <f t="shared" si="97"/>
        <v>0</v>
      </c>
      <c r="FT7" s="6">
        <f t="shared" si="98"/>
        <v>0</v>
      </c>
      <c r="FU7" s="6"/>
      <c r="FV7" s="6">
        <f t="shared" si="99"/>
        <v>0</v>
      </c>
      <c r="FW7" s="6">
        <f t="shared" si="100"/>
        <v>0</v>
      </c>
      <c r="FX7" s="6">
        <f t="shared" si="101"/>
        <v>0</v>
      </c>
      <c r="FY7" s="6"/>
      <c r="FZ7" s="6">
        <f t="shared" si="102"/>
        <v>0</v>
      </c>
      <c r="GB7" s="6"/>
      <c r="GE7" s="6"/>
    </row>
    <row r="8" spans="1:187" x14ac:dyDescent="0.25">
      <c r="D8">
        <v>310</v>
      </c>
      <c r="E8">
        <f>'Input spectra'!B8</f>
        <v>2.4306439459399698</v>
      </c>
      <c r="F8">
        <f>'Initial absorption'!L8</f>
        <v>0.49911192161519335</v>
      </c>
      <c r="G8">
        <f>'Input spectra'!C8</f>
        <v>0</v>
      </c>
      <c r="H8">
        <f t="shared" si="41"/>
        <v>0</v>
      </c>
      <c r="I8">
        <f>'Input spectra'!D8</f>
        <v>1.83963558764318</v>
      </c>
      <c r="J8">
        <f>'Initial absorption'!M8</f>
        <v>0.47219176977461746</v>
      </c>
      <c r="K8">
        <f>'Input spectra'!E8</f>
        <v>0</v>
      </c>
      <c r="L8">
        <f t="shared" si="42"/>
        <v>0</v>
      </c>
      <c r="M8">
        <f>'Input spectra'!F8</f>
        <v>8.2133107607660502E-2</v>
      </c>
      <c r="N8">
        <f>'Initial absorption'!N8</f>
        <v>1.2648997779403471E-2</v>
      </c>
      <c r="O8">
        <f>'Input spectra'!G8</f>
        <v>0</v>
      </c>
      <c r="P8">
        <f t="shared" si="43"/>
        <v>0</v>
      </c>
      <c r="R8">
        <f>'Absorption prob after ems'!FA9</f>
        <v>2.4058801241379459E-2</v>
      </c>
      <c r="S8" s="13">
        <f>1-EXP(-'Absorption prob after ems'!FE9*_k_in_ec_correction*(E8*_c1+I8*_c2+M8*_c3+'Input spectra'!Y8))</f>
        <v>0.53434688401420094</v>
      </c>
      <c r="T8" s="13">
        <f>1-EXP(-(_t-'Absorption prob after ems'!FE9)*_k_in_ec_correction*(E8*_c1+I8*_c2+M8*_c3+'Input spectra'!Y8))</f>
        <v>0.99995352009485095</v>
      </c>
      <c r="U8" s="25"/>
      <c r="V8" s="25"/>
      <c r="W8" s="11"/>
      <c r="X8" s="6">
        <f t="shared" si="0"/>
        <v>0</v>
      </c>
      <c r="Y8" s="6">
        <f t="shared" si="1"/>
        <v>0</v>
      </c>
      <c r="Z8" s="6">
        <f t="shared" si="2"/>
        <v>0</v>
      </c>
      <c r="AA8"/>
      <c r="AB8" s="6">
        <f t="shared" si="3"/>
        <v>0</v>
      </c>
      <c r="AC8" s="6">
        <f t="shared" si="4"/>
        <v>0</v>
      </c>
      <c r="AD8" s="6">
        <f t="shared" si="5"/>
        <v>0</v>
      </c>
      <c r="AE8"/>
      <c r="AF8" s="6">
        <f t="shared" si="6"/>
        <v>0</v>
      </c>
      <c r="AG8" s="6">
        <f t="shared" si="7"/>
        <v>0</v>
      </c>
      <c r="AH8" s="6">
        <f t="shared" si="8"/>
        <v>0</v>
      </c>
      <c r="AI8"/>
      <c r="AJ8" s="6">
        <f t="shared" si="44"/>
        <v>0</v>
      </c>
      <c r="AK8" s="6"/>
      <c r="AL8" s="6">
        <f t="shared" si="45"/>
        <v>0</v>
      </c>
      <c r="AM8" s="6">
        <f t="shared" si="46"/>
        <v>0</v>
      </c>
      <c r="AN8" s="6">
        <f t="shared" si="47"/>
        <v>0</v>
      </c>
      <c r="AO8" s="6"/>
      <c r="AP8" s="6">
        <f t="shared" si="48"/>
        <v>0</v>
      </c>
      <c r="AQ8" s="6">
        <f t="shared" si="49"/>
        <v>0</v>
      </c>
      <c r="AR8" s="6">
        <f t="shared" si="50"/>
        <v>0</v>
      </c>
      <c r="AS8" s="6"/>
      <c r="AT8" s="6">
        <f t="shared" si="51"/>
        <v>0</v>
      </c>
      <c r="AU8" s="6">
        <f t="shared" si="52"/>
        <v>0</v>
      </c>
      <c r="AV8" s="6">
        <f t="shared" si="53"/>
        <v>0</v>
      </c>
      <c r="AW8" s="6"/>
      <c r="AX8" s="6">
        <f t="shared" si="54"/>
        <v>0</v>
      </c>
      <c r="AZ8" s="6"/>
      <c r="BD8" s="11"/>
      <c r="BE8" s="6">
        <f t="shared" si="55"/>
        <v>0</v>
      </c>
      <c r="BF8" s="6">
        <f t="shared" si="9"/>
        <v>0</v>
      </c>
      <c r="BG8" s="6">
        <f t="shared" si="10"/>
        <v>0</v>
      </c>
      <c r="BH8"/>
      <c r="BI8" s="6">
        <f t="shared" si="11"/>
        <v>0</v>
      </c>
      <c r="BJ8" s="6">
        <f t="shared" si="12"/>
        <v>0</v>
      </c>
      <c r="BK8" s="6">
        <f t="shared" si="13"/>
        <v>0</v>
      </c>
      <c r="BL8"/>
      <c r="BM8" s="6">
        <f t="shared" si="14"/>
        <v>0</v>
      </c>
      <c r="BN8" s="6">
        <f t="shared" si="15"/>
        <v>0</v>
      </c>
      <c r="BO8" s="6">
        <f t="shared" si="16"/>
        <v>0</v>
      </c>
      <c r="BP8"/>
      <c r="BQ8" s="6">
        <f t="shared" si="56"/>
        <v>0</v>
      </c>
      <c r="BR8" s="6"/>
      <c r="BS8" s="6">
        <f t="shared" si="57"/>
        <v>0</v>
      </c>
      <c r="BT8" s="6">
        <f t="shared" si="58"/>
        <v>0</v>
      </c>
      <c r="BU8" s="6">
        <f t="shared" si="59"/>
        <v>0</v>
      </c>
      <c r="BV8" s="6"/>
      <c r="BW8" s="6">
        <f t="shared" si="60"/>
        <v>0</v>
      </c>
      <c r="BX8" s="6">
        <f t="shared" si="61"/>
        <v>0</v>
      </c>
      <c r="BY8" s="6">
        <f t="shared" si="62"/>
        <v>0</v>
      </c>
      <c r="BZ8" s="6"/>
      <c r="CA8" s="6">
        <f t="shared" si="63"/>
        <v>0</v>
      </c>
      <c r="CB8" s="6">
        <f t="shared" si="64"/>
        <v>0</v>
      </c>
      <c r="CC8" s="6">
        <f t="shared" si="65"/>
        <v>0</v>
      </c>
      <c r="CD8" s="6"/>
      <c r="CE8" s="6">
        <f t="shared" si="66"/>
        <v>0</v>
      </c>
      <c r="CG8" s="6"/>
      <c r="CK8" s="11"/>
      <c r="CL8" s="6">
        <f t="shared" si="67"/>
        <v>0</v>
      </c>
      <c r="CM8" s="6">
        <f t="shared" si="17"/>
        <v>0</v>
      </c>
      <c r="CN8" s="6">
        <f t="shared" si="18"/>
        <v>0</v>
      </c>
      <c r="CO8"/>
      <c r="CP8" s="6">
        <f t="shared" si="19"/>
        <v>0</v>
      </c>
      <c r="CQ8" s="6">
        <f t="shared" si="20"/>
        <v>0</v>
      </c>
      <c r="CR8" s="6">
        <f t="shared" si="21"/>
        <v>0</v>
      </c>
      <c r="CS8"/>
      <c r="CT8" s="6">
        <f t="shared" si="22"/>
        <v>0</v>
      </c>
      <c r="CU8" s="6">
        <f t="shared" si="23"/>
        <v>0</v>
      </c>
      <c r="CV8" s="6">
        <f t="shared" si="24"/>
        <v>0</v>
      </c>
      <c r="CW8"/>
      <c r="CX8" s="6">
        <f t="shared" si="68"/>
        <v>0</v>
      </c>
      <c r="CY8" s="6"/>
      <c r="CZ8" s="6">
        <f t="shared" si="69"/>
        <v>0</v>
      </c>
      <c r="DA8" s="6">
        <f t="shared" si="70"/>
        <v>0</v>
      </c>
      <c r="DB8" s="6">
        <f t="shared" si="71"/>
        <v>0</v>
      </c>
      <c r="DC8" s="6"/>
      <c r="DD8" s="6">
        <f t="shared" si="72"/>
        <v>0</v>
      </c>
      <c r="DE8" s="6">
        <f t="shared" si="73"/>
        <v>0</v>
      </c>
      <c r="DF8" s="6">
        <f t="shared" si="74"/>
        <v>0</v>
      </c>
      <c r="DG8" s="6"/>
      <c r="DH8" s="6">
        <f t="shared" si="75"/>
        <v>0</v>
      </c>
      <c r="DI8" s="6">
        <f t="shared" si="76"/>
        <v>0</v>
      </c>
      <c r="DJ8" s="6">
        <f t="shared" si="77"/>
        <v>0</v>
      </c>
      <c r="DK8" s="6"/>
      <c r="DL8" s="6">
        <f t="shared" si="78"/>
        <v>0</v>
      </c>
      <c r="DN8" s="6"/>
      <c r="DR8" s="11"/>
      <c r="DS8" s="6">
        <f t="shared" si="79"/>
        <v>0</v>
      </c>
      <c r="DT8" s="6">
        <f t="shared" si="25"/>
        <v>0</v>
      </c>
      <c r="DU8" s="6">
        <f t="shared" si="26"/>
        <v>0</v>
      </c>
      <c r="DV8"/>
      <c r="DW8" s="6">
        <f t="shared" si="27"/>
        <v>0</v>
      </c>
      <c r="DX8" s="6">
        <f t="shared" si="28"/>
        <v>0</v>
      </c>
      <c r="DY8" s="6">
        <f t="shared" si="29"/>
        <v>0</v>
      </c>
      <c r="DZ8"/>
      <c r="EA8" s="6">
        <f t="shared" si="30"/>
        <v>0</v>
      </c>
      <c r="EB8" s="6">
        <f t="shared" si="31"/>
        <v>0</v>
      </c>
      <c r="EC8" s="6">
        <f t="shared" si="32"/>
        <v>0</v>
      </c>
      <c r="ED8"/>
      <c r="EE8" s="6">
        <f t="shared" si="80"/>
        <v>0</v>
      </c>
      <c r="EF8" s="6"/>
      <c r="EG8" s="6">
        <f t="shared" si="81"/>
        <v>0</v>
      </c>
      <c r="EH8" s="6">
        <f t="shared" si="82"/>
        <v>0</v>
      </c>
      <c r="EI8" s="6">
        <f t="shared" si="83"/>
        <v>0</v>
      </c>
      <c r="EJ8" s="6"/>
      <c r="EK8" s="6">
        <f t="shared" si="84"/>
        <v>0</v>
      </c>
      <c r="EL8" s="6">
        <f t="shared" si="85"/>
        <v>0</v>
      </c>
      <c r="EM8" s="6">
        <f t="shared" si="86"/>
        <v>0</v>
      </c>
      <c r="EN8" s="6"/>
      <c r="EO8" s="6">
        <f t="shared" si="87"/>
        <v>0</v>
      </c>
      <c r="EP8" s="6">
        <f t="shared" si="88"/>
        <v>0</v>
      </c>
      <c r="EQ8" s="6">
        <f t="shared" si="89"/>
        <v>0</v>
      </c>
      <c r="ER8" s="6"/>
      <c r="ES8" s="6">
        <f t="shared" si="90"/>
        <v>0</v>
      </c>
      <c r="EU8" s="6"/>
      <c r="EY8" s="11"/>
      <c r="EZ8" s="6">
        <f t="shared" si="91"/>
        <v>0</v>
      </c>
      <c r="FA8" s="6">
        <f t="shared" si="33"/>
        <v>0</v>
      </c>
      <c r="FB8" s="6">
        <f t="shared" si="34"/>
        <v>0</v>
      </c>
      <c r="FC8"/>
      <c r="FD8" s="6">
        <f t="shared" si="35"/>
        <v>0</v>
      </c>
      <c r="FE8" s="6">
        <f t="shared" si="36"/>
        <v>0</v>
      </c>
      <c r="FF8" s="6">
        <f t="shared" si="37"/>
        <v>0</v>
      </c>
      <c r="FG8"/>
      <c r="FH8" s="6">
        <f t="shared" si="38"/>
        <v>0</v>
      </c>
      <c r="FI8" s="6">
        <f t="shared" si="39"/>
        <v>0</v>
      </c>
      <c r="FJ8" s="6">
        <f t="shared" si="40"/>
        <v>0</v>
      </c>
      <c r="FK8"/>
      <c r="FL8" s="6">
        <f t="shared" si="92"/>
        <v>0</v>
      </c>
      <c r="FM8" s="6"/>
      <c r="FN8" s="6">
        <f t="shared" si="93"/>
        <v>0</v>
      </c>
      <c r="FO8" s="6">
        <f t="shared" si="94"/>
        <v>0</v>
      </c>
      <c r="FP8" s="6">
        <f t="shared" si="95"/>
        <v>0</v>
      </c>
      <c r="FQ8" s="6"/>
      <c r="FR8" s="6">
        <f t="shared" si="96"/>
        <v>0</v>
      </c>
      <c r="FS8" s="6">
        <f t="shared" si="97"/>
        <v>0</v>
      </c>
      <c r="FT8" s="6">
        <f t="shared" si="98"/>
        <v>0</v>
      </c>
      <c r="FU8" s="6"/>
      <c r="FV8" s="6">
        <f t="shared" si="99"/>
        <v>0</v>
      </c>
      <c r="FW8" s="6">
        <f t="shared" si="100"/>
        <v>0</v>
      </c>
      <c r="FX8" s="6">
        <f t="shared" si="101"/>
        <v>0</v>
      </c>
      <c r="FY8" s="6"/>
      <c r="FZ8" s="6">
        <f t="shared" si="102"/>
        <v>0</v>
      </c>
      <c r="GB8" s="6"/>
    </row>
    <row r="9" spans="1:187" x14ac:dyDescent="0.25">
      <c r="D9">
        <v>315</v>
      </c>
      <c r="E9">
        <f>'Input spectra'!B9</f>
        <v>2.3539537560114101</v>
      </c>
      <c r="F9">
        <f>'Initial absorption'!L9</f>
        <v>0.4968648929384516</v>
      </c>
      <c r="G9">
        <f>'Input spectra'!C9</f>
        <v>0</v>
      </c>
      <c r="H9">
        <f t="shared" si="41"/>
        <v>0</v>
      </c>
      <c r="I9">
        <f>'Input spectra'!D9</f>
        <v>1.7985889535341999</v>
      </c>
      <c r="J9">
        <f>'Initial absorption'!M9</f>
        <v>0.47455037378914011</v>
      </c>
      <c r="K9">
        <f>'Input spectra'!E9</f>
        <v>0</v>
      </c>
      <c r="L9">
        <f t="shared" si="42"/>
        <v>0</v>
      </c>
      <c r="M9">
        <f>'Input spectra'!F9</f>
        <v>8.6046677258532697E-2</v>
      </c>
      <c r="N9">
        <f>'Initial absorption'!N9</f>
        <v>1.3621839312238525E-2</v>
      </c>
      <c r="O9">
        <f>'Input spectra'!G9</f>
        <v>0</v>
      </c>
      <c r="P9">
        <f t="shared" si="43"/>
        <v>0</v>
      </c>
      <c r="R9">
        <f>'Absorption prob after ems'!FA10</f>
        <v>2.4276331864215288E-2</v>
      </c>
      <c r="S9" s="13">
        <f>1-EXP(-'Absorption prob after ems'!FE10*_k_in_ec_correction*(E9*_c1+I9*_c2+M9*_c3+'Input spectra'!Y9))</f>
        <v>0.53433772285071235</v>
      </c>
      <c r="T9" s="13">
        <f>1-EXP(-(_t-'Absorption prob after ems'!FE10)*_k_in_ec_correction*(E9*_c1+I9*_c2+M9*_c3+'Input spectra'!Y9))</f>
        <v>0.99993776945722557</v>
      </c>
      <c r="U9" s="25"/>
      <c r="V9" s="25"/>
      <c r="W9" s="11"/>
      <c r="X9" s="6">
        <f t="shared" si="0"/>
        <v>0</v>
      </c>
      <c r="Y9" s="6">
        <f t="shared" si="1"/>
        <v>0</v>
      </c>
      <c r="Z9" s="6">
        <f t="shared" si="2"/>
        <v>0</v>
      </c>
      <c r="AA9"/>
      <c r="AB9" s="6">
        <f t="shared" si="3"/>
        <v>0</v>
      </c>
      <c r="AC9" s="6">
        <f t="shared" si="4"/>
        <v>0</v>
      </c>
      <c r="AD9" s="6">
        <f t="shared" si="5"/>
        <v>0</v>
      </c>
      <c r="AE9"/>
      <c r="AF9" s="6">
        <f t="shared" si="6"/>
        <v>0</v>
      </c>
      <c r="AG9" s="6">
        <f t="shared" si="7"/>
        <v>0</v>
      </c>
      <c r="AH9" s="6">
        <f t="shared" si="8"/>
        <v>0</v>
      </c>
      <c r="AI9"/>
      <c r="AJ9" s="6">
        <f t="shared" si="44"/>
        <v>0</v>
      </c>
      <c r="AK9" s="6"/>
      <c r="AL9" s="6">
        <f t="shared" si="45"/>
        <v>0</v>
      </c>
      <c r="AM9" s="6">
        <f t="shared" si="46"/>
        <v>0</v>
      </c>
      <c r="AN9" s="6">
        <f t="shared" si="47"/>
        <v>0</v>
      </c>
      <c r="AO9" s="6"/>
      <c r="AP9" s="6">
        <f t="shared" si="48"/>
        <v>0</v>
      </c>
      <c r="AQ9" s="6">
        <f t="shared" si="49"/>
        <v>0</v>
      </c>
      <c r="AR9" s="6">
        <f t="shared" si="50"/>
        <v>0</v>
      </c>
      <c r="AS9" s="6"/>
      <c r="AT9" s="6">
        <f t="shared" si="51"/>
        <v>0</v>
      </c>
      <c r="AU9" s="6">
        <f t="shared" si="52"/>
        <v>0</v>
      </c>
      <c r="AV9" s="6">
        <f t="shared" si="53"/>
        <v>0</v>
      </c>
      <c r="AW9" s="6"/>
      <c r="AX9" s="6">
        <f t="shared" si="54"/>
        <v>0</v>
      </c>
      <c r="AZ9" s="6"/>
      <c r="BC9" s="6"/>
      <c r="BD9" s="11"/>
      <c r="BE9" s="6">
        <f t="shared" si="55"/>
        <v>0</v>
      </c>
      <c r="BF9" s="6">
        <f t="shared" si="9"/>
        <v>0</v>
      </c>
      <c r="BG9" s="6">
        <f t="shared" si="10"/>
        <v>0</v>
      </c>
      <c r="BH9"/>
      <c r="BI9" s="6">
        <f t="shared" si="11"/>
        <v>0</v>
      </c>
      <c r="BJ9" s="6">
        <f t="shared" si="12"/>
        <v>0</v>
      </c>
      <c r="BK9" s="6">
        <f t="shared" si="13"/>
        <v>0</v>
      </c>
      <c r="BL9"/>
      <c r="BM9" s="6">
        <f t="shared" si="14"/>
        <v>0</v>
      </c>
      <c r="BN9" s="6">
        <f t="shared" si="15"/>
        <v>0</v>
      </c>
      <c r="BO9" s="6">
        <f t="shared" si="16"/>
        <v>0</v>
      </c>
      <c r="BP9"/>
      <c r="BQ9" s="6">
        <f t="shared" si="56"/>
        <v>0</v>
      </c>
      <c r="BR9" s="6"/>
      <c r="BS9" s="6">
        <f t="shared" si="57"/>
        <v>0</v>
      </c>
      <c r="BT9" s="6">
        <f t="shared" si="58"/>
        <v>0</v>
      </c>
      <c r="BU9" s="6">
        <f t="shared" si="59"/>
        <v>0</v>
      </c>
      <c r="BV9" s="6"/>
      <c r="BW9" s="6">
        <f t="shared" si="60"/>
        <v>0</v>
      </c>
      <c r="BX9" s="6">
        <f t="shared" si="61"/>
        <v>0</v>
      </c>
      <c r="BY9" s="6">
        <f t="shared" si="62"/>
        <v>0</v>
      </c>
      <c r="BZ9" s="6"/>
      <c r="CA9" s="6">
        <f t="shared" si="63"/>
        <v>0</v>
      </c>
      <c r="CB9" s="6">
        <f t="shared" si="64"/>
        <v>0</v>
      </c>
      <c r="CC9" s="6">
        <f t="shared" si="65"/>
        <v>0</v>
      </c>
      <c r="CD9" s="6"/>
      <c r="CE9" s="6">
        <f t="shared" si="66"/>
        <v>0</v>
      </c>
      <c r="CG9" s="6"/>
      <c r="CJ9" s="6"/>
      <c r="CK9" s="11"/>
      <c r="CL9" s="6">
        <f t="shared" si="67"/>
        <v>0</v>
      </c>
      <c r="CM9" s="6">
        <f t="shared" si="17"/>
        <v>0</v>
      </c>
      <c r="CN9" s="6">
        <f t="shared" si="18"/>
        <v>0</v>
      </c>
      <c r="CO9"/>
      <c r="CP9" s="6">
        <f t="shared" si="19"/>
        <v>0</v>
      </c>
      <c r="CQ9" s="6">
        <f t="shared" si="20"/>
        <v>0</v>
      </c>
      <c r="CR9" s="6">
        <f t="shared" si="21"/>
        <v>0</v>
      </c>
      <c r="CS9"/>
      <c r="CT9" s="6">
        <f t="shared" si="22"/>
        <v>0</v>
      </c>
      <c r="CU9" s="6">
        <f t="shared" si="23"/>
        <v>0</v>
      </c>
      <c r="CV9" s="6">
        <f t="shared" si="24"/>
        <v>0</v>
      </c>
      <c r="CW9"/>
      <c r="CX9" s="6">
        <f t="shared" si="68"/>
        <v>0</v>
      </c>
      <c r="CY9" s="6"/>
      <c r="CZ9" s="6">
        <f t="shared" si="69"/>
        <v>0</v>
      </c>
      <c r="DA9" s="6">
        <f t="shared" si="70"/>
        <v>0</v>
      </c>
      <c r="DB9" s="6">
        <f t="shared" si="71"/>
        <v>0</v>
      </c>
      <c r="DC9" s="6"/>
      <c r="DD9" s="6">
        <f t="shared" si="72"/>
        <v>0</v>
      </c>
      <c r="DE9" s="6">
        <f t="shared" si="73"/>
        <v>0</v>
      </c>
      <c r="DF9" s="6">
        <f t="shared" si="74"/>
        <v>0</v>
      </c>
      <c r="DG9" s="6"/>
      <c r="DH9" s="6">
        <f t="shared" si="75"/>
        <v>0</v>
      </c>
      <c r="DI9" s="6">
        <f t="shared" si="76"/>
        <v>0</v>
      </c>
      <c r="DJ9" s="6">
        <f t="shared" si="77"/>
        <v>0</v>
      </c>
      <c r="DK9" s="6"/>
      <c r="DL9" s="6">
        <f t="shared" si="78"/>
        <v>0</v>
      </c>
      <c r="DN9" s="6"/>
      <c r="DQ9" s="6"/>
      <c r="DR9" s="11"/>
      <c r="DS9" s="6">
        <f t="shared" si="79"/>
        <v>0</v>
      </c>
      <c r="DT9" s="6">
        <f t="shared" si="25"/>
        <v>0</v>
      </c>
      <c r="DU9" s="6">
        <f t="shared" si="26"/>
        <v>0</v>
      </c>
      <c r="DV9"/>
      <c r="DW9" s="6">
        <f t="shared" si="27"/>
        <v>0</v>
      </c>
      <c r="DX9" s="6">
        <f t="shared" si="28"/>
        <v>0</v>
      </c>
      <c r="DY9" s="6">
        <f t="shared" si="29"/>
        <v>0</v>
      </c>
      <c r="DZ9"/>
      <c r="EA9" s="6">
        <f t="shared" si="30"/>
        <v>0</v>
      </c>
      <c r="EB9" s="6">
        <f t="shared" si="31"/>
        <v>0</v>
      </c>
      <c r="EC9" s="6">
        <f t="shared" si="32"/>
        <v>0</v>
      </c>
      <c r="ED9"/>
      <c r="EE9" s="6">
        <f t="shared" si="80"/>
        <v>0</v>
      </c>
      <c r="EF9" s="6"/>
      <c r="EG9" s="6">
        <f t="shared" si="81"/>
        <v>0</v>
      </c>
      <c r="EH9" s="6">
        <f t="shared" si="82"/>
        <v>0</v>
      </c>
      <c r="EI9" s="6">
        <f t="shared" si="83"/>
        <v>0</v>
      </c>
      <c r="EJ9" s="6"/>
      <c r="EK9" s="6">
        <f t="shared" si="84"/>
        <v>0</v>
      </c>
      <c r="EL9" s="6">
        <f t="shared" si="85"/>
        <v>0</v>
      </c>
      <c r="EM9" s="6">
        <f t="shared" si="86"/>
        <v>0</v>
      </c>
      <c r="EN9" s="6"/>
      <c r="EO9" s="6">
        <f t="shared" si="87"/>
        <v>0</v>
      </c>
      <c r="EP9" s="6">
        <f t="shared" si="88"/>
        <v>0</v>
      </c>
      <c r="EQ9" s="6">
        <f t="shared" si="89"/>
        <v>0</v>
      </c>
      <c r="ER9" s="6"/>
      <c r="ES9" s="6">
        <f t="shared" si="90"/>
        <v>0</v>
      </c>
      <c r="EU9" s="6"/>
      <c r="EX9" s="6"/>
      <c r="EY9" s="11"/>
      <c r="EZ9" s="6">
        <f t="shared" si="91"/>
        <v>0</v>
      </c>
      <c r="FA9" s="6">
        <f t="shared" si="33"/>
        <v>0</v>
      </c>
      <c r="FB9" s="6">
        <f t="shared" si="34"/>
        <v>0</v>
      </c>
      <c r="FC9"/>
      <c r="FD9" s="6">
        <f t="shared" si="35"/>
        <v>0</v>
      </c>
      <c r="FE9" s="6">
        <f t="shared" si="36"/>
        <v>0</v>
      </c>
      <c r="FF9" s="6">
        <f t="shared" si="37"/>
        <v>0</v>
      </c>
      <c r="FG9"/>
      <c r="FH9" s="6">
        <f t="shared" si="38"/>
        <v>0</v>
      </c>
      <c r="FI9" s="6">
        <f t="shared" si="39"/>
        <v>0</v>
      </c>
      <c r="FJ9" s="6">
        <f t="shared" si="40"/>
        <v>0</v>
      </c>
      <c r="FK9"/>
      <c r="FL9" s="6">
        <f t="shared" si="92"/>
        <v>0</v>
      </c>
      <c r="FM9" s="6"/>
      <c r="FN9" s="6">
        <f t="shared" si="93"/>
        <v>0</v>
      </c>
      <c r="FO9" s="6">
        <f t="shared" si="94"/>
        <v>0</v>
      </c>
      <c r="FP9" s="6">
        <f t="shared" si="95"/>
        <v>0</v>
      </c>
      <c r="FQ9" s="6"/>
      <c r="FR9" s="6">
        <f t="shared" si="96"/>
        <v>0</v>
      </c>
      <c r="FS9" s="6">
        <f t="shared" si="97"/>
        <v>0</v>
      </c>
      <c r="FT9" s="6">
        <f t="shared" si="98"/>
        <v>0</v>
      </c>
      <c r="FU9" s="6"/>
      <c r="FV9" s="6">
        <f t="shared" si="99"/>
        <v>0</v>
      </c>
      <c r="FW9" s="6">
        <f t="shared" si="100"/>
        <v>0</v>
      </c>
      <c r="FX9" s="6">
        <f t="shared" si="101"/>
        <v>0</v>
      </c>
      <c r="FY9" s="6"/>
      <c r="FZ9" s="6">
        <f t="shared" si="102"/>
        <v>0</v>
      </c>
      <c r="GB9" s="6"/>
      <c r="GE9" s="6"/>
    </row>
    <row r="10" spans="1:187" x14ac:dyDescent="0.25">
      <c r="D10">
        <v>320</v>
      </c>
      <c r="E10">
        <f>'Input spectra'!B10</f>
        <v>2.27726356608285</v>
      </c>
      <c r="F10">
        <f>'Initial absorption'!L10</f>
        <v>0.49456302636008437</v>
      </c>
      <c r="G10">
        <f>'Input spectra'!C10</f>
        <v>0</v>
      </c>
      <c r="H10">
        <f t="shared" si="41"/>
        <v>0</v>
      </c>
      <c r="I10">
        <f>'Input spectra'!D10</f>
        <v>1.75754231942523</v>
      </c>
      <c r="J10">
        <f>'Initial absorption'!M10</f>
        <v>0.47711618749186568</v>
      </c>
      <c r="K10">
        <f>'Input spectra'!E10</f>
        <v>0</v>
      </c>
      <c r="L10">
        <f t="shared" si="42"/>
        <v>0</v>
      </c>
      <c r="M10">
        <f>'Input spectra'!F10</f>
        <v>8.8148797457951997E-2</v>
      </c>
      <c r="N10">
        <f>'Initial absorption'!N10</f>
        <v>1.4357737293819945E-2</v>
      </c>
      <c r="O10">
        <f>'Input spectra'!G10</f>
        <v>0</v>
      </c>
      <c r="P10">
        <f t="shared" si="43"/>
        <v>0</v>
      </c>
      <c r="R10">
        <f>'Absorption prob after ems'!FA11</f>
        <v>2.451125380619832E-2</v>
      </c>
      <c r="S10" s="13">
        <f>1-EXP(-'Absorption prob after ems'!FE11*_k_in_ec_correction*(E10*_c1+I10*_c2+M10*_c3+'Input spectra'!Y10))</f>
        <v>0.53432571500145176</v>
      </c>
      <c r="T10" s="13">
        <f>1-EXP(-(_t-'Absorption prob after ems'!FE11)*_k_in_ec_correction*(E10*_c1+I10*_c2+M10*_c3+'Input spectra'!Y10))</f>
        <v>0.99991655469402618</v>
      </c>
      <c r="U10" s="25"/>
      <c r="V10" s="25"/>
      <c r="W10" s="11"/>
      <c r="X10" s="6">
        <f t="shared" si="0"/>
        <v>0</v>
      </c>
      <c r="Y10" s="6">
        <f t="shared" si="1"/>
        <v>0</v>
      </c>
      <c r="Z10" s="6">
        <f t="shared" si="2"/>
        <v>0</v>
      </c>
      <c r="AA10"/>
      <c r="AB10" s="6">
        <f t="shared" si="3"/>
        <v>0</v>
      </c>
      <c r="AC10" s="6">
        <f t="shared" si="4"/>
        <v>0</v>
      </c>
      <c r="AD10" s="6">
        <f t="shared" si="5"/>
        <v>0</v>
      </c>
      <c r="AE10"/>
      <c r="AF10" s="6">
        <f t="shared" si="6"/>
        <v>0</v>
      </c>
      <c r="AG10" s="6">
        <f t="shared" si="7"/>
        <v>0</v>
      </c>
      <c r="AH10" s="6">
        <f t="shared" si="8"/>
        <v>0</v>
      </c>
      <c r="AI10"/>
      <c r="AJ10" s="6">
        <f t="shared" si="44"/>
        <v>0</v>
      </c>
      <c r="AK10" s="6"/>
      <c r="AL10" s="6">
        <f t="shared" si="45"/>
        <v>0</v>
      </c>
      <c r="AM10" s="6">
        <f t="shared" si="46"/>
        <v>0</v>
      </c>
      <c r="AN10" s="6">
        <f t="shared" si="47"/>
        <v>0</v>
      </c>
      <c r="AO10" s="6"/>
      <c r="AP10" s="6">
        <f t="shared" si="48"/>
        <v>0</v>
      </c>
      <c r="AQ10" s="6">
        <f t="shared" si="49"/>
        <v>0</v>
      </c>
      <c r="AR10" s="6">
        <f t="shared" si="50"/>
        <v>0</v>
      </c>
      <c r="AS10" s="6"/>
      <c r="AT10" s="6">
        <f t="shared" si="51"/>
        <v>0</v>
      </c>
      <c r="AU10" s="6">
        <f t="shared" si="52"/>
        <v>0</v>
      </c>
      <c r="AV10" s="6">
        <f t="shared" si="53"/>
        <v>0</v>
      </c>
      <c r="AW10" s="6"/>
      <c r="AX10" s="6">
        <f t="shared" si="54"/>
        <v>0</v>
      </c>
      <c r="BD10" s="11"/>
      <c r="BE10" s="6">
        <f t="shared" si="55"/>
        <v>0</v>
      </c>
      <c r="BF10" s="6">
        <f t="shared" si="9"/>
        <v>0</v>
      </c>
      <c r="BG10" s="6">
        <f t="shared" si="10"/>
        <v>0</v>
      </c>
      <c r="BH10"/>
      <c r="BI10" s="6">
        <f t="shared" si="11"/>
        <v>0</v>
      </c>
      <c r="BJ10" s="6">
        <f t="shared" si="12"/>
        <v>0</v>
      </c>
      <c r="BK10" s="6">
        <f t="shared" si="13"/>
        <v>0</v>
      </c>
      <c r="BL10"/>
      <c r="BM10" s="6">
        <f t="shared" si="14"/>
        <v>0</v>
      </c>
      <c r="BN10" s="6">
        <f t="shared" si="15"/>
        <v>0</v>
      </c>
      <c r="BO10" s="6">
        <f t="shared" si="16"/>
        <v>0</v>
      </c>
      <c r="BP10"/>
      <c r="BQ10" s="6">
        <f t="shared" si="56"/>
        <v>0</v>
      </c>
      <c r="BR10" s="6"/>
      <c r="BS10" s="6">
        <f t="shared" si="57"/>
        <v>0</v>
      </c>
      <c r="BT10" s="6">
        <f t="shared" si="58"/>
        <v>0</v>
      </c>
      <c r="BU10" s="6">
        <f t="shared" si="59"/>
        <v>0</v>
      </c>
      <c r="BV10" s="6"/>
      <c r="BW10" s="6">
        <f t="shared" si="60"/>
        <v>0</v>
      </c>
      <c r="BX10" s="6">
        <f t="shared" si="61"/>
        <v>0</v>
      </c>
      <c r="BY10" s="6">
        <f t="shared" si="62"/>
        <v>0</v>
      </c>
      <c r="BZ10" s="6"/>
      <c r="CA10" s="6">
        <f t="shared" si="63"/>
        <v>0</v>
      </c>
      <c r="CB10" s="6">
        <f t="shared" si="64"/>
        <v>0</v>
      </c>
      <c r="CC10" s="6">
        <f t="shared" si="65"/>
        <v>0</v>
      </c>
      <c r="CD10" s="6"/>
      <c r="CE10" s="6">
        <f t="shared" si="66"/>
        <v>0</v>
      </c>
      <c r="CK10" s="11"/>
      <c r="CL10" s="6">
        <f t="shared" si="67"/>
        <v>0</v>
      </c>
      <c r="CM10" s="6">
        <f t="shared" si="17"/>
        <v>0</v>
      </c>
      <c r="CN10" s="6">
        <f t="shared" si="18"/>
        <v>0</v>
      </c>
      <c r="CO10"/>
      <c r="CP10" s="6">
        <f t="shared" si="19"/>
        <v>0</v>
      </c>
      <c r="CQ10" s="6">
        <f t="shared" si="20"/>
        <v>0</v>
      </c>
      <c r="CR10" s="6">
        <f t="shared" si="21"/>
        <v>0</v>
      </c>
      <c r="CS10"/>
      <c r="CT10" s="6">
        <f t="shared" si="22"/>
        <v>0</v>
      </c>
      <c r="CU10" s="6">
        <f t="shared" si="23"/>
        <v>0</v>
      </c>
      <c r="CV10" s="6">
        <f t="shared" si="24"/>
        <v>0</v>
      </c>
      <c r="CW10"/>
      <c r="CX10" s="6">
        <f t="shared" si="68"/>
        <v>0</v>
      </c>
      <c r="CY10" s="6"/>
      <c r="CZ10" s="6">
        <f t="shared" si="69"/>
        <v>0</v>
      </c>
      <c r="DA10" s="6">
        <f t="shared" si="70"/>
        <v>0</v>
      </c>
      <c r="DB10" s="6">
        <f t="shared" si="71"/>
        <v>0</v>
      </c>
      <c r="DC10" s="6"/>
      <c r="DD10" s="6">
        <f t="shared" si="72"/>
        <v>0</v>
      </c>
      <c r="DE10" s="6">
        <f t="shared" si="73"/>
        <v>0</v>
      </c>
      <c r="DF10" s="6">
        <f t="shared" si="74"/>
        <v>0</v>
      </c>
      <c r="DG10" s="6"/>
      <c r="DH10" s="6">
        <f t="shared" si="75"/>
        <v>0</v>
      </c>
      <c r="DI10" s="6">
        <f t="shared" si="76"/>
        <v>0</v>
      </c>
      <c r="DJ10" s="6">
        <f t="shared" si="77"/>
        <v>0</v>
      </c>
      <c r="DK10" s="6"/>
      <c r="DL10" s="6">
        <f t="shared" si="78"/>
        <v>0</v>
      </c>
      <c r="DR10" s="11"/>
      <c r="DS10" s="6">
        <f t="shared" si="79"/>
        <v>0</v>
      </c>
      <c r="DT10" s="6">
        <f t="shared" si="25"/>
        <v>0</v>
      </c>
      <c r="DU10" s="6">
        <f t="shared" si="26"/>
        <v>0</v>
      </c>
      <c r="DV10"/>
      <c r="DW10" s="6">
        <f t="shared" si="27"/>
        <v>0</v>
      </c>
      <c r="DX10" s="6">
        <f t="shared" si="28"/>
        <v>0</v>
      </c>
      <c r="DY10" s="6">
        <f t="shared" si="29"/>
        <v>0</v>
      </c>
      <c r="DZ10"/>
      <c r="EA10" s="6">
        <f t="shared" si="30"/>
        <v>0</v>
      </c>
      <c r="EB10" s="6">
        <f t="shared" si="31"/>
        <v>0</v>
      </c>
      <c r="EC10" s="6">
        <f t="shared" si="32"/>
        <v>0</v>
      </c>
      <c r="ED10"/>
      <c r="EE10" s="6">
        <f t="shared" si="80"/>
        <v>0</v>
      </c>
      <c r="EF10" s="6"/>
      <c r="EG10" s="6">
        <f t="shared" si="81"/>
        <v>0</v>
      </c>
      <c r="EH10" s="6">
        <f t="shared" si="82"/>
        <v>0</v>
      </c>
      <c r="EI10" s="6">
        <f t="shared" si="83"/>
        <v>0</v>
      </c>
      <c r="EJ10" s="6"/>
      <c r="EK10" s="6">
        <f t="shared" si="84"/>
        <v>0</v>
      </c>
      <c r="EL10" s="6">
        <f t="shared" si="85"/>
        <v>0</v>
      </c>
      <c r="EM10" s="6">
        <f t="shared" si="86"/>
        <v>0</v>
      </c>
      <c r="EN10" s="6"/>
      <c r="EO10" s="6">
        <f t="shared" si="87"/>
        <v>0</v>
      </c>
      <c r="EP10" s="6">
        <f t="shared" si="88"/>
        <v>0</v>
      </c>
      <c r="EQ10" s="6">
        <f t="shared" si="89"/>
        <v>0</v>
      </c>
      <c r="ER10" s="6"/>
      <c r="ES10" s="6">
        <f t="shared" si="90"/>
        <v>0</v>
      </c>
      <c r="EY10" s="11"/>
      <c r="EZ10" s="6">
        <f t="shared" si="91"/>
        <v>0</v>
      </c>
      <c r="FA10" s="6">
        <f t="shared" si="33"/>
        <v>0</v>
      </c>
      <c r="FB10" s="6">
        <f t="shared" si="34"/>
        <v>0</v>
      </c>
      <c r="FC10"/>
      <c r="FD10" s="6">
        <f t="shared" si="35"/>
        <v>0</v>
      </c>
      <c r="FE10" s="6">
        <f t="shared" si="36"/>
        <v>0</v>
      </c>
      <c r="FF10" s="6">
        <f t="shared" si="37"/>
        <v>0</v>
      </c>
      <c r="FG10"/>
      <c r="FH10" s="6">
        <f t="shared" si="38"/>
        <v>0</v>
      </c>
      <c r="FI10" s="6">
        <f t="shared" si="39"/>
        <v>0</v>
      </c>
      <c r="FJ10" s="6">
        <f t="shared" si="40"/>
        <v>0</v>
      </c>
      <c r="FK10"/>
      <c r="FL10" s="6">
        <f t="shared" si="92"/>
        <v>0</v>
      </c>
      <c r="FM10" s="6"/>
      <c r="FN10" s="6">
        <f t="shared" si="93"/>
        <v>0</v>
      </c>
      <c r="FO10" s="6">
        <f t="shared" si="94"/>
        <v>0</v>
      </c>
      <c r="FP10" s="6">
        <f t="shared" si="95"/>
        <v>0</v>
      </c>
      <c r="FQ10" s="6"/>
      <c r="FR10" s="6">
        <f t="shared" si="96"/>
        <v>0</v>
      </c>
      <c r="FS10" s="6">
        <f t="shared" si="97"/>
        <v>0</v>
      </c>
      <c r="FT10" s="6">
        <f t="shared" si="98"/>
        <v>0</v>
      </c>
      <c r="FU10" s="6"/>
      <c r="FV10" s="6">
        <f t="shared" si="99"/>
        <v>0</v>
      </c>
      <c r="FW10" s="6">
        <f t="shared" si="100"/>
        <v>0</v>
      </c>
      <c r="FX10" s="6">
        <f t="shared" si="101"/>
        <v>0</v>
      </c>
      <c r="FY10" s="6"/>
      <c r="FZ10" s="6">
        <f t="shared" si="102"/>
        <v>0</v>
      </c>
    </row>
    <row r="11" spans="1:187" x14ac:dyDescent="0.25">
      <c r="D11">
        <v>325</v>
      </c>
      <c r="E11">
        <f>'Input spectra'!B11</f>
        <v>2.2005733761542898</v>
      </c>
      <c r="F11">
        <f>'Initial absorption'!L11</f>
        <v>0.49208712417640837</v>
      </c>
      <c r="G11">
        <f>'Input spectra'!C11</f>
        <v>0</v>
      </c>
      <c r="H11">
        <f t="shared" si="41"/>
        <v>0</v>
      </c>
      <c r="I11">
        <f>'Input spectra'!D11</f>
        <v>1.7164956853162601</v>
      </c>
      <c r="J11">
        <f>'Initial absorption'!M11</f>
        <v>0.47979848945358983</v>
      </c>
      <c r="K11">
        <f>'Input spectra'!E11</f>
        <v>0</v>
      </c>
      <c r="L11">
        <f t="shared" si="42"/>
        <v>0</v>
      </c>
      <c r="M11">
        <f>'Input spectra'!F11</f>
        <v>9.0250917657371296E-2</v>
      </c>
      <c r="N11">
        <f>'Initial absorption'!N11</f>
        <v>1.513627596069211E-2</v>
      </c>
      <c r="O11">
        <f>'Input spectra'!G11</f>
        <v>0</v>
      </c>
      <c r="P11">
        <f t="shared" si="43"/>
        <v>0</v>
      </c>
      <c r="R11">
        <f>'Absorption prob after ems'!FA12</f>
        <v>2.4763325915376458E-2</v>
      </c>
      <c r="S11" s="13">
        <f>1-EXP(-'Absorption prob after ems'!FE12*_k_in_ec_correction*(E11*_c1+I11*_c2+M11*_c3+'Input spectra'!Y11))</f>
        <v>0.53431009258806039</v>
      </c>
      <c r="T11" s="13">
        <f>1-EXP(-(_t-'Absorption prob after ems'!FE12)*_k_in_ec_correction*(E11*_c1+I11*_c2+M11*_c3+'Input spectra'!Y11))</f>
        <v>0.99988819169917476</v>
      </c>
      <c r="U11" s="25"/>
      <c r="V11" s="25"/>
      <c r="W11" s="11"/>
      <c r="X11" s="6">
        <f t="shared" si="0"/>
        <v>0</v>
      </c>
      <c r="Y11" s="6">
        <f t="shared" si="1"/>
        <v>0</v>
      </c>
      <c r="Z11" s="6">
        <f t="shared" si="2"/>
        <v>0</v>
      </c>
      <c r="AA11"/>
      <c r="AB11" s="6">
        <f t="shared" si="3"/>
        <v>0</v>
      </c>
      <c r="AC11" s="6">
        <f t="shared" si="4"/>
        <v>0</v>
      </c>
      <c r="AD11" s="6">
        <f t="shared" si="5"/>
        <v>0</v>
      </c>
      <c r="AE11"/>
      <c r="AF11" s="6">
        <f t="shared" si="6"/>
        <v>0</v>
      </c>
      <c r="AG11" s="6">
        <f t="shared" si="7"/>
        <v>0</v>
      </c>
      <c r="AH11" s="6">
        <f t="shared" si="8"/>
        <v>0</v>
      </c>
      <c r="AI11"/>
      <c r="AJ11" s="6">
        <f t="shared" si="44"/>
        <v>0</v>
      </c>
      <c r="AK11" s="6"/>
      <c r="AL11" s="6">
        <f t="shared" si="45"/>
        <v>0</v>
      </c>
      <c r="AM11" s="6">
        <f t="shared" si="46"/>
        <v>0</v>
      </c>
      <c r="AN11" s="6">
        <f t="shared" si="47"/>
        <v>0</v>
      </c>
      <c r="AO11" s="6"/>
      <c r="AP11" s="6">
        <f t="shared" si="48"/>
        <v>0</v>
      </c>
      <c r="AQ11" s="6">
        <f t="shared" si="49"/>
        <v>0</v>
      </c>
      <c r="AR11" s="6">
        <f t="shared" si="50"/>
        <v>0</v>
      </c>
      <c r="AS11" s="6"/>
      <c r="AT11" s="6">
        <f t="shared" si="51"/>
        <v>0</v>
      </c>
      <c r="AU11" s="6">
        <f t="shared" si="52"/>
        <v>0</v>
      </c>
      <c r="AV11" s="6">
        <f t="shared" si="53"/>
        <v>0</v>
      </c>
      <c r="AW11" s="6"/>
      <c r="AX11" s="6">
        <f t="shared" si="54"/>
        <v>0</v>
      </c>
      <c r="BD11" s="11"/>
      <c r="BE11" s="6">
        <f t="shared" si="55"/>
        <v>0</v>
      </c>
      <c r="BF11" s="6">
        <f t="shared" si="9"/>
        <v>0</v>
      </c>
      <c r="BG11" s="6">
        <f t="shared" si="10"/>
        <v>0</v>
      </c>
      <c r="BH11"/>
      <c r="BI11" s="6">
        <f t="shared" si="11"/>
        <v>0</v>
      </c>
      <c r="BJ11" s="6">
        <f t="shared" si="12"/>
        <v>0</v>
      </c>
      <c r="BK11" s="6">
        <f t="shared" si="13"/>
        <v>0</v>
      </c>
      <c r="BL11"/>
      <c r="BM11" s="6">
        <f t="shared" si="14"/>
        <v>0</v>
      </c>
      <c r="BN11" s="6">
        <f t="shared" si="15"/>
        <v>0</v>
      </c>
      <c r="BO11" s="6">
        <f t="shared" si="16"/>
        <v>0</v>
      </c>
      <c r="BP11"/>
      <c r="BQ11" s="6">
        <f t="shared" si="56"/>
        <v>0</v>
      </c>
      <c r="BR11" s="6"/>
      <c r="BS11" s="6">
        <f t="shared" si="57"/>
        <v>0</v>
      </c>
      <c r="BT11" s="6">
        <f t="shared" si="58"/>
        <v>0</v>
      </c>
      <c r="BU11" s="6">
        <f t="shared" si="59"/>
        <v>0</v>
      </c>
      <c r="BV11" s="6"/>
      <c r="BW11" s="6">
        <f t="shared" si="60"/>
        <v>0</v>
      </c>
      <c r="BX11" s="6">
        <f t="shared" si="61"/>
        <v>0</v>
      </c>
      <c r="BY11" s="6">
        <f t="shared" si="62"/>
        <v>0</v>
      </c>
      <c r="BZ11" s="6"/>
      <c r="CA11" s="6">
        <f t="shared" si="63"/>
        <v>0</v>
      </c>
      <c r="CB11" s="6">
        <f t="shared" si="64"/>
        <v>0</v>
      </c>
      <c r="CC11" s="6">
        <f t="shared" si="65"/>
        <v>0</v>
      </c>
      <c r="CD11" s="6"/>
      <c r="CE11" s="6">
        <f t="shared" si="66"/>
        <v>0</v>
      </c>
      <c r="CK11" s="11"/>
      <c r="CL11" s="6">
        <f t="shared" si="67"/>
        <v>0</v>
      </c>
      <c r="CM11" s="6">
        <f t="shared" si="17"/>
        <v>0</v>
      </c>
      <c r="CN11" s="6">
        <f t="shared" si="18"/>
        <v>0</v>
      </c>
      <c r="CO11"/>
      <c r="CP11" s="6">
        <f t="shared" si="19"/>
        <v>0</v>
      </c>
      <c r="CQ11" s="6">
        <f t="shared" si="20"/>
        <v>0</v>
      </c>
      <c r="CR11" s="6">
        <f t="shared" si="21"/>
        <v>0</v>
      </c>
      <c r="CS11"/>
      <c r="CT11" s="6">
        <f t="shared" si="22"/>
        <v>0</v>
      </c>
      <c r="CU11" s="6">
        <f t="shared" si="23"/>
        <v>0</v>
      </c>
      <c r="CV11" s="6">
        <f t="shared" si="24"/>
        <v>0</v>
      </c>
      <c r="CW11"/>
      <c r="CX11" s="6">
        <f t="shared" si="68"/>
        <v>0</v>
      </c>
      <c r="CY11" s="6"/>
      <c r="CZ11" s="6">
        <f t="shared" si="69"/>
        <v>0</v>
      </c>
      <c r="DA11" s="6">
        <f t="shared" si="70"/>
        <v>0</v>
      </c>
      <c r="DB11" s="6">
        <f t="shared" si="71"/>
        <v>0</v>
      </c>
      <c r="DC11" s="6"/>
      <c r="DD11" s="6">
        <f t="shared" si="72"/>
        <v>0</v>
      </c>
      <c r="DE11" s="6">
        <f t="shared" si="73"/>
        <v>0</v>
      </c>
      <c r="DF11" s="6">
        <f t="shared" si="74"/>
        <v>0</v>
      </c>
      <c r="DG11" s="6"/>
      <c r="DH11" s="6">
        <f t="shared" si="75"/>
        <v>0</v>
      </c>
      <c r="DI11" s="6">
        <f t="shared" si="76"/>
        <v>0</v>
      </c>
      <c r="DJ11" s="6">
        <f t="shared" si="77"/>
        <v>0</v>
      </c>
      <c r="DK11" s="6"/>
      <c r="DL11" s="6">
        <f t="shared" si="78"/>
        <v>0</v>
      </c>
      <c r="DR11" s="11"/>
      <c r="DS11" s="6">
        <f t="shared" si="79"/>
        <v>0</v>
      </c>
      <c r="DT11" s="6">
        <f t="shared" si="25"/>
        <v>0</v>
      </c>
      <c r="DU11" s="6">
        <f t="shared" si="26"/>
        <v>0</v>
      </c>
      <c r="DV11"/>
      <c r="DW11" s="6">
        <f t="shared" si="27"/>
        <v>0</v>
      </c>
      <c r="DX11" s="6">
        <f t="shared" si="28"/>
        <v>0</v>
      </c>
      <c r="DY11" s="6">
        <f t="shared" si="29"/>
        <v>0</v>
      </c>
      <c r="DZ11"/>
      <c r="EA11" s="6">
        <f t="shared" si="30"/>
        <v>0</v>
      </c>
      <c r="EB11" s="6">
        <f t="shared" si="31"/>
        <v>0</v>
      </c>
      <c r="EC11" s="6">
        <f t="shared" si="32"/>
        <v>0</v>
      </c>
      <c r="ED11"/>
      <c r="EE11" s="6">
        <f t="shared" si="80"/>
        <v>0</v>
      </c>
      <c r="EF11" s="6"/>
      <c r="EG11" s="6">
        <f t="shared" si="81"/>
        <v>0</v>
      </c>
      <c r="EH11" s="6">
        <f t="shared" si="82"/>
        <v>0</v>
      </c>
      <c r="EI11" s="6">
        <f t="shared" si="83"/>
        <v>0</v>
      </c>
      <c r="EJ11" s="6"/>
      <c r="EK11" s="6">
        <f t="shared" si="84"/>
        <v>0</v>
      </c>
      <c r="EL11" s="6">
        <f t="shared" si="85"/>
        <v>0</v>
      </c>
      <c r="EM11" s="6">
        <f t="shared" si="86"/>
        <v>0</v>
      </c>
      <c r="EN11" s="6"/>
      <c r="EO11" s="6">
        <f t="shared" si="87"/>
        <v>0</v>
      </c>
      <c r="EP11" s="6">
        <f t="shared" si="88"/>
        <v>0</v>
      </c>
      <c r="EQ11" s="6">
        <f t="shared" si="89"/>
        <v>0</v>
      </c>
      <c r="ER11" s="6"/>
      <c r="ES11" s="6">
        <f t="shared" si="90"/>
        <v>0</v>
      </c>
      <c r="EY11" s="11"/>
      <c r="EZ11" s="6">
        <f t="shared" si="91"/>
        <v>0</v>
      </c>
      <c r="FA11" s="6">
        <f t="shared" si="33"/>
        <v>0</v>
      </c>
      <c r="FB11" s="6">
        <f t="shared" si="34"/>
        <v>0</v>
      </c>
      <c r="FC11"/>
      <c r="FD11" s="6">
        <f t="shared" si="35"/>
        <v>0</v>
      </c>
      <c r="FE11" s="6">
        <f t="shared" si="36"/>
        <v>0</v>
      </c>
      <c r="FF11" s="6">
        <f t="shared" si="37"/>
        <v>0</v>
      </c>
      <c r="FG11"/>
      <c r="FH11" s="6">
        <f t="shared" si="38"/>
        <v>0</v>
      </c>
      <c r="FI11" s="6">
        <f t="shared" si="39"/>
        <v>0</v>
      </c>
      <c r="FJ11" s="6">
        <f t="shared" si="40"/>
        <v>0</v>
      </c>
      <c r="FK11"/>
      <c r="FL11" s="6">
        <f t="shared" si="92"/>
        <v>0</v>
      </c>
      <c r="FM11" s="6"/>
      <c r="FN11" s="6">
        <f t="shared" si="93"/>
        <v>0</v>
      </c>
      <c r="FO11" s="6">
        <f t="shared" si="94"/>
        <v>0</v>
      </c>
      <c r="FP11" s="6">
        <f t="shared" si="95"/>
        <v>0</v>
      </c>
      <c r="FQ11" s="6"/>
      <c r="FR11" s="6">
        <f t="shared" si="96"/>
        <v>0</v>
      </c>
      <c r="FS11" s="6">
        <f t="shared" si="97"/>
        <v>0</v>
      </c>
      <c r="FT11" s="6">
        <f t="shared" si="98"/>
        <v>0</v>
      </c>
      <c r="FU11" s="6"/>
      <c r="FV11" s="6">
        <f t="shared" si="99"/>
        <v>0</v>
      </c>
      <c r="FW11" s="6">
        <f t="shared" si="100"/>
        <v>0</v>
      </c>
      <c r="FX11" s="6">
        <f t="shared" si="101"/>
        <v>0</v>
      </c>
      <c r="FY11" s="6"/>
      <c r="FZ11" s="6">
        <f t="shared" si="102"/>
        <v>0</v>
      </c>
    </row>
    <row r="12" spans="1:187" x14ac:dyDescent="0.25">
      <c r="D12">
        <v>330</v>
      </c>
      <c r="E12">
        <f>'Input spectra'!B12</f>
        <v>2.1238831862257301</v>
      </c>
      <c r="F12">
        <f>'Initial absorption'!L12</f>
        <v>0.48934349733115995</v>
      </c>
      <c r="G12">
        <f>'Input spectra'!C12</f>
        <v>0</v>
      </c>
      <c r="H12">
        <f t="shared" si="41"/>
        <v>0</v>
      </c>
      <c r="I12">
        <f>'Input spectra'!D12</f>
        <v>1.6754490512072799</v>
      </c>
      <c r="J12">
        <f>'Initial absorption'!M12</f>
        <v>0.48253012667736633</v>
      </c>
      <c r="K12">
        <f>'Input spectra'!E12</f>
        <v>0</v>
      </c>
      <c r="L12">
        <f t="shared" si="42"/>
        <v>0</v>
      </c>
      <c r="M12">
        <f>'Input spectra'!F12</f>
        <v>9.2353037856790596E-2</v>
      </c>
      <c r="N12">
        <f>'Initial absorption'!N12</f>
        <v>1.5958631397582357E-2</v>
      </c>
      <c r="O12">
        <f>'Input spectra'!G12</f>
        <v>0</v>
      </c>
      <c r="P12">
        <f t="shared" si="43"/>
        <v>0</v>
      </c>
      <c r="R12">
        <f>'Absorption prob after ems'!FA13</f>
        <v>2.5032624427145416E-2</v>
      </c>
      <c r="S12" s="13">
        <f>1-EXP(-'Absorption prob after ems'!FE13*_k_in_ec_correction*(E12*_c1+I12*_c2+M12*_c3+'Input spectra'!Y12))</f>
        <v>0.53428990259003806</v>
      </c>
      <c r="T12" s="13">
        <f>1-EXP(-(_t-'Absorption prob after ems'!FE13)*_k_in_ec_correction*(E12*_c1+I12*_c2+M12*_c3+'Input spectra'!Y12))</f>
        <v>0.99985053002063973</v>
      </c>
      <c r="U12" s="25"/>
      <c r="V12" s="25"/>
      <c r="W12" s="11"/>
      <c r="X12" s="6">
        <f t="shared" si="0"/>
        <v>0</v>
      </c>
      <c r="Y12" s="6">
        <f t="shared" si="1"/>
        <v>0</v>
      </c>
      <c r="Z12" s="6">
        <f t="shared" si="2"/>
        <v>0</v>
      </c>
      <c r="AA12"/>
      <c r="AB12" s="6">
        <f t="shared" si="3"/>
        <v>0</v>
      </c>
      <c r="AC12" s="6">
        <f t="shared" si="4"/>
        <v>0</v>
      </c>
      <c r="AD12" s="6">
        <f t="shared" si="5"/>
        <v>0</v>
      </c>
      <c r="AE12"/>
      <c r="AF12" s="6">
        <f t="shared" si="6"/>
        <v>0</v>
      </c>
      <c r="AG12" s="6">
        <f t="shared" si="7"/>
        <v>0</v>
      </c>
      <c r="AH12" s="6">
        <f t="shared" si="8"/>
        <v>0</v>
      </c>
      <c r="AI12"/>
      <c r="AJ12" s="6">
        <f t="shared" si="44"/>
        <v>0</v>
      </c>
      <c r="AK12" s="6"/>
      <c r="AL12" s="6">
        <f t="shared" si="45"/>
        <v>0</v>
      </c>
      <c r="AM12" s="6">
        <f t="shared" si="46"/>
        <v>0</v>
      </c>
      <c r="AN12" s="6">
        <f t="shared" si="47"/>
        <v>0</v>
      </c>
      <c r="AO12" s="6"/>
      <c r="AP12" s="6">
        <f t="shared" si="48"/>
        <v>0</v>
      </c>
      <c r="AQ12" s="6">
        <f t="shared" si="49"/>
        <v>0</v>
      </c>
      <c r="AR12" s="6">
        <f t="shared" si="50"/>
        <v>0</v>
      </c>
      <c r="AS12" s="6"/>
      <c r="AT12" s="6">
        <f t="shared" si="51"/>
        <v>0</v>
      </c>
      <c r="AU12" s="6">
        <f t="shared" si="52"/>
        <v>0</v>
      </c>
      <c r="AV12" s="6">
        <f t="shared" si="53"/>
        <v>0</v>
      </c>
      <c r="AW12" s="6"/>
      <c r="AX12" s="6">
        <f t="shared" si="54"/>
        <v>0</v>
      </c>
      <c r="BD12" s="11"/>
      <c r="BE12" s="6">
        <f t="shared" si="55"/>
        <v>0</v>
      </c>
      <c r="BF12" s="6">
        <f t="shared" si="9"/>
        <v>0</v>
      </c>
      <c r="BG12" s="6">
        <f t="shared" si="10"/>
        <v>0</v>
      </c>
      <c r="BH12"/>
      <c r="BI12" s="6">
        <f t="shared" si="11"/>
        <v>0</v>
      </c>
      <c r="BJ12" s="6">
        <f t="shared" si="12"/>
        <v>0</v>
      </c>
      <c r="BK12" s="6">
        <f t="shared" si="13"/>
        <v>0</v>
      </c>
      <c r="BL12"/>
      <c r="BM12" s="6">
        <f t="shared" si="14"/>
        <v>0</v>
      </c>
      <c r="BN12" s="6">
        <f t="shared" si="15"/>
        <v>0</v>
      </c>
      <c r="BO12" s="6">
        <f t="shared" si="16"/>
        <v>0</v>
      </c>
      <c r="BP12"/>
      <c r="BQ12" s="6">
        <f t="shared" si="56"/>
        <v>0</v>
      </c>
      <c r="BR12" s="6"/>
      <c r="BS12" s="6">
        <f t="shared" si="57"/>
        <v>0</v>
      </c>
      <c r="BT12" s="6">
        <f t="shared" si="58"/>
        <v>0</v>
      </c>
      <c r="BU12" s="6">
        <f t="shared" si="59"/>
        <v>0</v>
      </c>
      <c r="BV12" s="6"/>
      <c r="BW12" s="6">
        <f t="shared" si="60"/>
        <v>0</v>
      </c>
      <c r="BX12" s="6">
        <f t="shared" si="61"/>
        <v>0</v>
      </c>
      <c r="BY12" s="6">
        <f t="shared" si="62"/>
        <v>0</v>
      </c>
      <c r="BZ12" s="6"/>
      <c r="CA12" s="6">
        <f t="shared" si="63"/>
        <v>0</v>
      </c>
      <c r="CB12" s="6">
        <f t="shared" si="64"/>
        <v>0</v>
      </c>
      <c r="CC12" s="6">
        <f t="shared" si="65"/>
        <v>0</v>
      </c>
      <c r="CD12" s="6"/>
      <c r="CE12" s="6">
        <f t="shared" si="66"/>
        <v>0</v>
      </c>
      <c r="CK12" s="11"/>
      <c r="CL12" s="6">
        <f t="shared" si="67"/>
        <v>0</v>
      </c>
      <c r="CM12" s="6">
        <f t="shared" si="17"/>
        <v>0</v>
      </c>
      <c r="CN12" s="6">
        <f t="shared" si="18"/>
        <v>0</v>
      </c>
      <c r="CO12"/>
      <c r="CP12" s="6">
        <f t="shared" si="19"/>
        <v>0</v>
      </c>
      <c r="CQ12" s="6">
        <f t="shared" si="20"/>
        <v>0</v>
      </c>
      <c r="CR12" s="6">
        <f t="shared" si="21"/>
        <v>0</v>
      </c>
      <c r="CS12"/>
      <c r="CT12" s="6">
        <f t="shared" si="22"/>
        <v>0</v>
      </c>
      <c r="CU12" s="6">
        <f t="shared" si="23"/>
        <v>0</v>
      </c>
      <c r="CV12" s="6">
        <f t="shared" si="24"/>
        <v>0</v>
      </c>
      <c r="CW12"/>
      <c r="CX12" s="6">
        <f t="shared" si="68"/>
        <v>0</v>
      </c>
      <c r="CY12" s="6"/>
      <c r="CZ12" s="6">
        <f t="shared" si="69"/>
        <v>0</v>
      </c>
      <c r="DA12" s="6">
        <f t="shared" si="70"/>
        <v>0</v>
      </c>
      <c r="DB12" s="6">
        <f t="shared" si="71"/>
        <v>0</v>
      </c>
      <c r="DC12" s="6"/>
      <c r="DD12" s="6">
        <f t="shared" si="72"/>
        <v>0</v>
      </c>
      <c r="DE12" s="6">
        <f t="shared" si="73"/>
        <v>0</v>
      </c>
      <c r="DF12" s="6">
        <f t="shared" si="74"/>
        <v>0</v>
      </c>
      <c r="DG12" s="6"/>
      <c r="DH12" s="6">
        <f t="shared" si="75"/>
        <v>0</v>
      </c>
      <c r="DI12" s="6">
        <f t="shared" si="76"/>
        <v>0</v>
      </c>
      <c r="DJ12" s="6">
        <f t="shared" si="77"/>
        <v>0</v>
      </c>
      <c r="DK12" s="6"/>
      <c r="DL12" s="6">
        <f t="shared" si="78"/>
        <v>0</v>
      </c>
      <c r="DR12" s="11"/>
      <c r="DS12" s="6">
        <f t="shared" si="79"/>
        <v>0</v>
      </c>
      <c r="DT12" s="6">
        <f t="shared" si="25"/>
        <v>0</v>
      </c>
      <c r="DU12" s="6">
        <f t="shared" si="26"/>
        <v>0</v>
      </c>
      <c r="DV12"/>
      <c r="DW12" s="6">
        <f t="shared" si="27"/>
        <v>0</v>
      </c>
      <c r="DX12" s="6">
        <f t="shared" si="28"/>
        <v>0</v>
      </c>
      <c r="DY12" s="6">
        <f t="shared" si="29"/>
        <v>0</v>
      </c>
      <c r="DZ12"/>
      <c r="EA12" s="6">
        <f t="shared" si="30"/>
        <v>0</v>
      </c>
      <c r="EB12" s="6">
        <f t="shared" si="31"/>
        <v>0</v>
      </c>
      <c r="EC12" s="6">
        <f t="shared" si="32"/>
        <v>0</v>
      </c>
      <c r="ED12"/>
      <c r="EE12" s="6">
        <f t="shared" si="80"/>
        <v>0</v>
      </c>
      <c r="EF12" s="6"/>
      <c r="EG12" s="6">
        <f t="shared" si="81"/>
        <v>0</v>
      </c>
      <c r="EH12" s="6">
        <f t="shared" si="82"/>
        <v>0</v>
      </c>
      <c r="EI12" s="6">
        <f t="shared" si="83"/>
        <v>0</v>
      </c>
      <c r="EJ12" s="6"/>
      <c r="EK12" s="6">
        <f t="shared" si="84"/>
        <v>0</v>
      </c>
      <c r="EL12" s="6">
        <f t="shared" si="85"/>
        <v>0</v>
      </c>
      <c r="EM12" s="6">
        <f t="shared" si="86"/>
        <v>0</v>
      </c>
      <c r="EN12" s="6"/>
      <c r="EO12" s="6">
        <f t="shared" si="87"/>
        <v>0</v>
      </c>
      <c r="EP12" s="6">
        <f t="shared" si="88"/>
        <v>0</v>
      </c>
      <c r="EQ12" s="6">
        <f t="shared" si="89"/>
        <v>0</v>
      </c>
      <c r="ER12" s="6"/>
      <c r="ES12" s="6">
        <f t="shared" si="90"/>
        <v>0</v>
      </c>
      <c r="EY12" s="11"/>
      <c r="EZ12" s="6">
        <f t="shared" si="91"/>
        <v>0</v>
      </c>
      <c r="FA12" s="6">
        <f t="shared" si="33"/>
        <v>0</v>
      </c>
      <c r="FB12" s="6">
        <f t="shared" si="34"/>
        <v>0</v>
      </c>
      <c r="FC12"/>
      <c r="FD12" s="6">
        <f t="shared" si="35"/>
        <v>0</v>
      </c>
      <c r="FE12" s="6">
        <f t="shared" si="36"/>
        <v>0</v>
      </c>
      <c r="FF12" s="6">
        <f t="shared" si="37"/>
        <v>0</v>
      </c>
      <c r="FG12"/>
      <c r="FH12" s="6">
        <f t="shared" si="38"/>
        <v>0</v>
      </c>
      <c r="FI12" s="6">
        <f t="shared" si="39"/>
        <v>0</v>
      </c>
      <c r="FJ12" s="6">
        <f t="shared" si="40"/>
        <v>0</v>
      </c>
      <c r="FK12"/>
      <c r="FL12" s="6">
        <f t="shared" si="92"/>
        <v>0</v>
      </c>
      <c r="FM12" s="6"/>
      <c r="FN12" s="6">
        <f t="shared" si="93"/>
        <v>0</v>
      </c>
      <c r="FO12" s="6">
        <f t="shared" si="94"/>
        <v>0</v>
      </c>
      <c r="FP12" s="6">
        <f t="shared" si="95"/>
        <v>0</v>
      </c>
      <c r="FQ12" s="6"/>
      <c r="FR12" s="6">
        <f t="shared" si="96"/>
        <v>0</v>
      </c>
      <c r="FS12" s="6">
        <f t="shared" si="97"/>
        <v>0</v>
      </c>
      <c r="FT12" s="6">
        <f t="shared" si="98"/>
        <v>0</v>
      </c>
      <c r="FU12" s="6"/>
      <c r="FV12" s="6">
        <f t="shared" si="99"/>
        <v>0</v>
      </c>
      <c r="FW12" s="6">
        <f t="shared" si="100"/>
        <v>0</v>
      </c>
      <c r="FX12" s="6">
        <f t="shared" si="101"/>
        <v>0</v>
      </c>
      <c r="FY12" s="6"/>
      <c r="FZ12" s="6">
        <f t="shared" si="102"/>
        <v>0</v>
      </c>
    </row>
    <row r="13" spans="1:187" x14ac:dyDescent="0.25">
      <c r="D13">
        <v>335</v>
      </c>
      <c r="E13">
        <f>'Input spectra'!B13</f>
        <v>2.04719299629717</v>
      </c>
      <c r="F13">
        <f>'Initial absorption'!L13</f>
        <v>0.48644982052152419</v>
      </c>
      <c r="G13">
        <f>'Input spectra'!C13</f>
        <v>0</v>
      </c>
      <c r="H13">
        <f t="shared" si="41"/>
        <v>0</v>
      </c>
      <c r="I13">
        <f>'Input spectra'!D13</f>
        <v>1.63440241709831</v>
      </c>
      <c r="J13">
        <f>'Initial absorption'!M13</f>
        <v>0.48545420723367422</v>
      </c>
      <c r="K13">
        <f>'Input spectra'!E13</f>
        <v>0</v>
      </c>
      <c r="L13">
        <f t="shared" si="42"/>
        <v>0</v>
      </c>
      <c r="M13">
        <f>'Input spectra'!F13</f>
        <v>9.4455158056210006E-2</v>
      </c>
      <c r="N13">
        <f>'Initial absorption'!N13</f>
        <v>1.6833181373305826E-2</v>
      </c>
      <c r="O13">
        <f>'Input spectra'!G13</f>
        <v>0</v>
      </c>
      <c r="P13">
        <f t="shared" si="43"/>
        <v>0</v>
      </c>
      <c r="R13">
        <f>'Absorption prob after ems'!FA14</f>
        <v>2.53233255623651E-2</v>
      </c>
      <c r="S13" s="13">
        <f>1-EXP(-'Absorption prob after ems'!FE14*_k_in_ec_correction*(E13*_c1+I13*_c2+M13*_c3+'Input spectra'!Y13))</f>
        <v>0.53426358860914558</v>
      </c>
      <c r="T13" s="13">
        <f>1-EXP(-(_t-'Absorption prob after ems'!FE14)*_k_in_ec_correction*(E13*_c1+I13*_c2+M13*_c3+'Input spectra'!Y13))</f>
        <v>0.99980010260210495</v>
      </c>
      <c r="U13" s="25"/>
      <c r="V13" s="25"/>
      <c r="W13" s="11"/>
      <c r="X13" s="6">
        <f t="shared" si="0"/>
        <v>0</v>
      </c>
      <c r="Y13" s="6">
        <f t="shared" si="1"/>
        <v>0</v>
      </c>
      <c r="Z13" s="6">
        <f t="shared" si="2"/>
        <v>0</v>
      </c>
      <c r="AA13"/>
      <c r="AB13" s="6">
        <f t="shared" si="3"/>
        <v>0</v>
      </c>
      <c r="AC13" s="6">
        <f t="shared" si="4"/>
        <v>0</v>
      </c>
      <c r="AD13" s="6">
        <f t="shared" si="5"/>
        <v>0</v>
      </c>
      <c r="AE13"/>
      <c r="AF13" s="6">
        <f t="shared" si="6"/>
        <v>0</v>
      </c>
      <c r="AG13" s="6">
        <f t="shared" si="7"/>
        <v>0</v>
      </c>
      <c r="AH13" s="6">
        <f t="shared" si="8"/>
        <v>0</v>
      </c>
      <c r="AI13"/>
      <c r="AJ13" s="6">
        <f t="shared" si="44"/>
        <v>0</v>
      </c>
      <c r="AK13" s="6"/>
      <c r="AL13" s="6">
        <f t="shared" si="45"/>
        <v>0</v>
      </c>
      <c r="AM13" s="6">
        <f t="shared" si="46"/>
        <v>0</v>
      </c>
      <c r="AN13" s="6">
        <f t="shared" si="47"/>
        <v>0</v>
      </c>
      <c r="AO13" s="6"/>
      <c r="AP13" s="6">
        <f t="shared" si="48"/>
        <v>0</v>
      </c>
      <c r="AQ13" s="6">
        <f t="shared" si="49"/>
        <v>0</v>
      </c>
      <c r="AR13" s="6">
        <f t="shared" si="50"/>
        <v>0</v>
      </c>
      <c r="AS13" s="6"/>
      <c r="AT13" s="6">
        <f t="shared" si="51"/>
        <v>0</v>
      </c>
      <c r="AU13" s="6">
        <f t="shared" si="52"/>
        <v>0</v>
      </c>
      <c r="AV13" s="6">
        <f t="shared" si="53"/>
        <v>0</v>
      </c>
      <c r="AW13" s="6"/>
      <c r="AX13" s="6">
        <f t="shared" si="54"/>
        <v>0</v>
      </c>
      <c r="BD13" s="11"/>
      <c r="BE13" s="6">
        <f t="shared" si="55"/>
        <v>0</v>
      </c>
      <c r="BF13" s="6">
        <f t="shared" si="9"/>
        <v>0</v>
      </c>
      <c r="BG13" s="6">
        <f t="shared" si="10"/>
        <v>0</v>
      </c>
      <c r="BH13"/>
      <c r="BI13" s="6">
        <f t="shared" si="11"/>
        <v>0</v>
      </c>
      <c r="BJ13" s="6">
        <f t="shared" si="12"/>
        <v>0</v>
      </c>
      <c r="BK13" s="6">
        <f t="shared" si="13"/>
        <v>0</v>
      </c>
      <c r="BL13"/>
      <c r="BM13" s="6">
        <f t="shared" si="14"/>
        <v>0</v>
      </c>
      <c r="BN13" s="6">
        <f t="shared" si="15"/>
        <v>0</v>
      </c>
      <c r="BO13" s="6">
        <f t="shared" si="16"/>
        <v>0</v>
      </c>
      <c r="BP13"/>
      <c r="BQ13" s="6">
        <f t="shared" si="56"/>
        <v>0</v>
      </c>
      <c r="BR13" s="6"/>
      <c r="BS13" s="6">
        <f t="shared" si="57"/>
        <v>0</v>
      </c>
      <c r="BT13" s="6">
        <f t="shared" si="58"/>
        <v>0</v>
      </c>
      <c r="BU13" s="6">
        <f t="shared" si="59"/>
        <v>0</v>
      </c>
      <c r="BV13" s="6"/>
      <c r="BW13" s="6">
        <f t="shared" si="60"/>
        <v>0</v>
      </c>
      <c r="BX13" s="6">
        <f t="shared" si="61"/>
        <v>0</v>
      </c>
      <c r="BY13" s="6">
        <f t="shared" si="62"/>
        <v>0</v>
      </c>
      <c r="BZ13" s="6"/>
      <c r="CA13" s="6">
        <f t="shared" si="63"/>
        <v>0</v>
      </c>
      <c r="CB13" s="6">
        <f t="shared" si="64"/>
        <v>0</v>
      </c>
      <c r="CC13" s="6">
        <f t="shared" si="65"/>
        <v>0</v>
      </c>
      <c r="CD13" s="6"/>
      <c r="CE13" s="6">
        <f t="shared" si="66"/>
        <v>0</v>
      </c>
      <c r="CK13" s="11"/>
      <c r="CL13" s="6">
        <f t="shared" si="67"/>
        <v>0</v>
      </c>
      <c r="CM13" s="6">
        <f t="shared" si="17"/>
        <v>0</v>
      </c>
      <c r="CN13" s="6">
        <f t="shared" si="18"/>
        <v>0</v>
      </c>
      <c r="CO13"/>
      <c r="CP13" s="6">
        <f t="shared" si="19"/>
        <v>0</v>
      </c>
      <c r="CQ13" s="6">
        <f t="shared" si="20"/>
        <v>0</v>
      </c>
      <c r="CR13" s="6">
        <f t="shared" si="21"/>
        <v>0</v>
      </c>
      <c r="CS13"/>
      <c r="CT13" s="6">
        <f t="shared" si="22"/>
        <v>0</v>
      </c>
      <c r="CU13" s="6">
        <f t="shared" si="23"/>
        <v>0</v>
      </c>
      <c r="CV13" s="6">
        <f t="shared" si="24"/>
        <v>0</v>
      </c>
      <c r="CW13"/>
      <c r="CX13" s="6">
        <f t="shared" si="68"/>
        <v>0</v>
      </c>
      <c r="CY13" s="6"/>
      <c r="CZ13" s="6">
        <f t="shared" si="69"/>
        <v>0</v>
      </c>
      <c r="DA13" s="6">
        <f t="shared" si="70"/>
        <v>0</v>
      </c>
      <c r="DB13" s="6">
        <f t="shared" si="71"/>
        <v>0</v>
      </c>
      <c r="DC13" s="6"/>
      <c r="DD13" s="6">
        <f t="shared" si="72"/>
        <v>0</v>
      </c>
      <c r="DE13" s="6">
        <f t="shared" si="73"/>
        <v>0</v>
      </c>
      <c r="DF13" s="6">
        <f t="shared" si="74"/>
        <v>0</v>
      </c>
      <c r="DG13" s="6"/>
      <c r="DH13" s="6">
        <f t="shared" si="75"/>
        <v>0</v>
      </c>
      <c r="DI13" s="6">
        <f t="shared" si="76"/>
        <v>0</v>
      </c>
      <c r="DJ13" s="6">
        <f t="shared" si="77"/>
        <v>0</v>
      </c>
      <c r="DK13" s="6"/>
      <c r="DL13" s="6">
        <f t="shared" si="78"/>
        <v>0</v>
      </c>
      <c r="DR13" s="11"/>
      <c r="DS13" s="6">
        <f t="shared" si="79"/>
        <v>0</v>
      </c>
      <c r="DT13" s="6">
        <f t="shared" si="25"/>
        <v>0</v>
      </c>
      <c r="DU13" s="6">
        <f t="shared" si="26"/>
        <v>0</v>
      </c>
      <c r="DV13"/>
      <c r="DW13" s="6">
        <f t="shared" si="27"/>
        <v>0</v>
      </c>
      <c r="DX13" s="6">
        <f t="shared" si="28"/>
        <v>0</v>
      </c>
      <c r="DY13" s="6">
        <f t="shared" si="29"/>
        <v>0</v>
      </c>
      <c r="DZ13"/>
      <c r="EA13" s="6">
        <f t="shared" si="30"/>
        <v>0</v>
      </c>
      <c r="EB13" s="6">
        <f t="shared" si="31"/>
        <v>0</v>
      </c>
      <c r="EC13" s="6">
        <f t="shared" si="32"/>
        <v>0</v>
      </c>
      <c r="ED13"/>
      <c r="EE13" s="6">
        <f t="shared" si="80"/>
        <v>0</v>
      </c>
      <c r="EF13" s="6"/>
      <c r="EG13" s="6">
        <f t="shared" si="81"/>
        <v>0</v>
      </c>
      <c r="EH13" s="6">
        <f t="shared" si="82"/>
        <v>0</v>
      </c>
      <c r="EI13" s="6">
        <f t="shared" si="83"/>
        <v>0</v>
      </c>
      <c r="EJ13" s="6"/>
      <c r="EK13" s="6">
        <f t="shared" si="84"/>
        <v>0</v>
      </c>
      <c r="EL13" s="6">
        <f t="shared" si="85"/>
        <v>0</v>
      </c>
      <c r="EM13" s="6">
        <f t="shared" si="86"/>
        <v>0</v>
      </c>
      <c r="EN13" s="6"/>
      <c r="EO13" s="6">
        <f t="shared" si="87"/>
        <v>0</v>
      </c>
      <c r="EP13" s="6">
        <f t="shared" si="88"/>
        <v>0</v>
      </c>
      <c r="EQ13" s="6">
        <f t="shared" si="89"/>
        <v>0</v>
      </c>
      <c r="ER13" s="6"/>
      <c r="ES13" s="6">
        <f t="shared" si="90"/>
        <v>0</v>
      </c>
      <c r="EY13" s="11"/>
      <c r="EZ13" s="6">
        <f t="shared" si="91"/>
        <v>0</v>
      </c>
      <c r="FA13" s="6">
        <f t="shared" si="33"/>
        <v>0</v>
      </c>
      <c r="FB13" s="6">
        <f t="shared" si="34"/>
        <v>0</v>
      </c>
      <c r="FC13"/>
      <c r="FD13" s="6">
        <f t="shared" si="35"/>
        <v>0</v>
      </c>
      <c r="FE13" s="6">
        <f t="shared" si="36"/>
        <v>0</v>
      </c>
      <c r="FF13" s="6">
        <f t="shared" si="37"/>
        <v>0</v>
      </c>
      <c r="FG13"/>
      <c r="FH13" s="6">
        <f t="shared" si="38"/>
        <v>0</v>
      </c>
      <c r="FI13" s="6">
        <f t="shared" si="39"/>
        <v>0</v>
      </c>
      <c r="FJ13" s="6">
        <f t="shared" si="40"/>
        <v>0</v>
      </c>
      <c r="FK13"/>
      <c r="FL13" s="6">
        <f t="shared" si="92"/>
        <v>0</v>
      </c>
      <c r="FM13" s="6"/>
      <c r="FN13" s="6">
        <f t="shared" si="93"/>
        <v>0</v>
      </c>
      <c r="FO13" s="6">
        <f t="shared" si="94"/>
        <v>0</v>
      </c>
      <c r="FP13" s="6">
        <f t="shared" si="95"/>
        <v>0</v>
      </c>
      <c r="FQ13" s="6"/>
      <c r="FR13" s="6">
        <f t="shared" si="96"/>
        <v>0</v>
      </c>
      <c r="FS13" s="6">
        <f t="shared" si="97"/>
        <v>0</v>
      </c>
      <c r="FT13" s="6">
        <f t="shared" si="98"/>
        <v>0</v>
      </c>
      <c r="FU13" s="6"/>
      <c r="FV13" s="6">
        <f t="shared" si="99"/>
        <v>0</v>
      </c>
      <c r="FW13" s="6">
        <f t="shared" si="100"/>
        <v>0</v>
      </c>
      <c r="FX13" s="6">
        <f t="shared" si="101"/>
        <v>0</v>
      </c>
      <c r="FY13" s="6"/>
      <c r="FZ13" s="6">
        <f t="shared" si="102"/>
        <v>0</v>
      </c>
    </row>
    <row r="14" spans="1:187" x14ac:dyDescent="0.25">
      <c r="D14">
        <v>340</v>
      </c>
      <c r="E14">
        <f>'Input spectra'!B14</f>
        <v>1.9705028063686101</v>
      </c>
      <c r="F14">
        <f>'Initial absorption'!L14</f>
        <v>0.48353254695784981</v>
      </c>
      <c r="G14">
        <f>'Input spectra'!C14</f>
        <v>0</v>
      </c>
      <c r="H14">
        <f t="shared" si="41"/>
        <v>0</v>
      </c>
      <c r="I14">
        <f>'Input spectra'!D14</f>
        <v>1.5933557829893401</v>
      </c>
      <c r="J14">
        <f>'Initial absorption'!M14</f>
        <v>0.48873273452644678</v>
      </c>
      <c r="K14">
        <f>'Input spectra'!E14</f>
        <v>0</v>
      </c>
      <c r="L14">
        <f t="shared" si="42"/>
        <v>0</v>
      </c>
      <c r="M14">
        <f>'Input spectra'!F14</f>
        <v>9.5092024539877404E-2</v>
      </c>
      <c r="N14">
        <f>'Initial absorption'!N14</f>
        <v>1.7500643239077955E-2</v>
      </c>
      <c r="O14">
        <f>'Input spectra'!G14</f>
        <v>0</v>
      </c>
      <c r="P14">
        <f t="shared" si="43"/>
        <v>0</v>
      </c>
      <c r="R14">
        <f>'Absorption prob after ems'!FA15</f>
        <v>2.5640581132634659E-2</v>
      </c>
      <c r="S14" s="13">
        <f>1-EXP(-'Absorption prob after ems'!FE15*_k_in_ec_correction*(E14*_c1+I14*_c2+M14*_c3+'Input spectra'!Y14))</f>
        <v>0.53422892741345152</v>
      </c>
      <c r="T14" s="13">
        <f>1-EXP(-(_t-'Absorption prob after ems'!FE15)*_k_in_ec_correction*(E14*_c1+I14*_c2+M14*_c3+'Input spectra'!Y14))</f>
        <v>0.99973185273304566</v>
      </c>
      <c r="U14" s="25">
        <f>-'Absorption prob after ems'!FE17</f>
        <v>-4.5434646002363091E-2</v>
      </c>
      <c r="V14" s="25"/>
      <c r="W14" s="11"/>
      <c r="X14" s="6">
        <f t="shared" si="0"/>
        <v>0</v>
      </c>
      <c r="Y14" s="6">
        <f t="shared" si="1"/>
        <v>0</v>
      </c>
      <c r="Z14" s="6">
        <f t="shared" si="2"/>
        <v>0</v>
      </c>
      <c r="AA14"/>
      <c r="AB14" s="6">
        <f t="shared" si="3"/>
        <v>0</v>
      </c>
      <c r="AC14" s="6">
        <f t="shared" si="4"/>
        <v>0</v>
      </c>
      <c r="AD14" s="6">
        <f t="shared" si="5"/>
        <v>0</v>
      </c>
      <c r="AE14"/>
      <c r="AF14" s="6">
        <f t="shared" si="6"/>
        <v>0</v>
      </c>
      <c r="AG14" s="6">
        <f t="shared" si="7"/>
        <v>0</v>
      </c>
      <c r="AH14" s="6">
        <f t="shared" si="8"/>
        <v>0</v>
      </c>
      <c r="AI14"/>
      <c r="AJ14" s="6">
        <f t="shared" si="44"/>
        <v>0</v>
      </c>
      <c r="AK14" s="6"/>
      <c r="AL14" s="6">
        <f t="shared" si="45"/>
        <v>0</v>
      </c>
      <c r="AM14" s="6">
        <f t="shared" si="46"/>
        <v>0</v>
      </c>
      <c r="AN14" s="6">
        <f t="shared" si="47"/>
        <v>0</v>
      </c>
      <c r="AO14" s="6"/>
      <c r="AP14" s="6">
        <f t="shared" si="48"/>
        <v>0</v>
      </c>
      <c r="AQ14" s="6">
        <f t="shared" si="49"/>
        <v>0</v>
      </c>
      <c r="AR14" s="6">
        <f t="shared" si="50"/>
        <v>0</v>
      </c>
      <c r="AS14" s="6"/>
      <c r="AT14" s="6">
        <f t="shared" si="51"/>
        <v>0</v>
      </c>
      <c r="AU14" s="6">
        <f t="shared" si="52"/>
        <v>0</v>
      </c>
      <c r="AV14" s="6">
        <f t="shared" si="53"/>
        <v>0</v>
      </c>
      <c r="AW14" s="6"/>
      <c r="AX14" s="6">
        <f t="shared" si="54"/>
        <v>0</v>
      </c>
      <c r="BD14" s="11"/>
      <c r="BE14" s="6">
        <f t="shared" si="55"/>
        <v>0</v>
      </c>
      <c r="BF14" s="6">
        <f t="shared" si="9"/>
        <v>0</v>
      </c>
      <c r="BG14" s="6">
        <f t="shared" si="10"/>
        <v>0</v>
      </c>
      <c r="BH14"/>
      <c r="BI14" s="6">
        <f t="shared" si="11"/>
        <v>0</v>
      </c>
      <c r="BJ14" s="6">
        <f t="shared" si="12"/>
        <v>0</v>
      </c>
      <c r="BK14" s="6">
        <f t="shared" si="13"/>
        <v>0</v>
      </c>
      <c r="BL14"/>
      <c r="BM14" s="6">
        <f t="shared" si="14"/>
        <v>0</v>
      </c>
      <c r="BN14" s="6">
        <f t="shared" si="15"/>
        <v>0</v>
      </c>
      <c r="BO14" s="6">
        <f t="shared" si="16"/>
        <v>0</v>
      </c>
      <c r="BP14"/>
      <c r="BQ14" s="6">
        <f t="shared" si="56"/>
        <v>0</v>
      </c>
      <c r="BR14" s="6"/>
      <c r="BS14" s="6">
        <f t="shared" si="57"/>
        <v>0</v>
      </c>
      <c r="BT14" s="6">
        <f t="shared" si="58"/>
        <v>0</v>
      </c>
      <c r="BU14" s="6">
        <f t="shared" si="59"/>
        <v>0</v>
      </c>
      <c r="BV14" s="6"/>
      <c r="BW14" s="6">
        <f t="shared" si="60"/>
        <v>0</v>
      </c>
      <c r="BX14" s="6">
        <f t="shared" si="61"/>
        <v>0</v>
      </c>
      <c r="BY14" s="6">
        <f t="shared" si="62"/>
        <v>0</v>
      </c>
      <c r="BZ14" s="6"/>
      <c r="CA14" s="6">
        <f t="shared" si="63"/>
        <v>0</v>
      </c>
      <c r="CB14" s="6">
        <f t="shared" si="64"/>
        <v>0</v>
      </c>
      <c r="CC14" s="6">
        <f t="shared" si="65"/>
        <v>0</v>
      </c>
      <c r="CD14" s="6"/>
      <c r="CE14" s="6">
        <f t="shared" si="66"/>
        <v>0</v>
      </c>
      <c r="CK14" s="11"/>
      <c r="CL14" s="6">
        <f t="shared" si="67"/>
        <v>0</v>
      </c>
      <c r="CM14" s="6">
        <f t="shared" si="17"/>
        <v>0</v>
      </c>
      <c r="CN14" s="6">
        <f t="shared" si="18"/>
        <v>0</v>
      </c>
      <c r="CO14"/>
      <c r="CP14" s="6">
        <f t="shared" si="19"/>
        <v>0</v>
      </c>
      <c r="CQ14" s="6">
        <f t="shared" si="20"/>
        <v>0</v>
      </c>
      <c r="CR14" s="6">
        <f t="shared" si="21"/>
        <v>0</v>
      </c>
      <c r="CS14"/>
      <c r="CT14" s="6">
        <f t="shared" si="22"/>
        <v>0</v>
      </c>
      <c r="CU14" s="6">
        <f t="shared" si="23"/>
        <v>0</v>
      </c>
      <c r="CV14" s="6">
        <f t="shared" si="24"/>
        <v>0</v>
      </c>
      <c r="CW14"/>
      <c r="CX14" s="6">
        <f t="shared" si="68"/>
        <v>0</v>
      </c>
      <c r="CY14" s="6"/>
      <c r="CZ14" s="6">
        <f t="shared" si="69"/>
        <v>0</v>
      </c>
      <c r="DA14" s="6">
        <f t="shared" si="70"/>
        <v>0</v>
      </c>
      <c r="DB14" s="6">
        <f t="shared" si="71"/>
        <v>0</v>
      </c>
      <c r="DC14" s="6"/>
      <c r="DD14" s="6">
        <f t="shared" si="72"/>
        <v>0</v>
      </c>
      <c r="DE14" s="6">
        <f t="shared" si="73"/>
        <v>0</v>
      </c>
      <c r="DF14" s="6">
        <f t="shared" si="74"/>
        <v>0</v>
      </c>
      <c r="DG14" s="6"/>
      <c r="DH14" s="6">
        <f t="shared" si="75"/>
        <v>0</v>
      </c>
      <c r="DI14" s="6">
        <f t="shared" si="76"/>
        <v>0</v>
      </c>
      <c r="DJ14" s="6">
        <f t="shared" si="77"/>
        <v>0</v>
      </c>
      <c r="DK14" s="6"/>
      <c r="DL14" s="6">
        <f t="shared" si="78"/>
        <v>0</v>
      </c>
      <c r="DR14" s="11"/>
      <c r="DS14" s="6">
        <f t="shared" si="79"/>
        <v>0</v>
      </c>
      <c r="DT14" s="6">
        <f t="shared" si="25"/>
        <v>0</v>
      </c>
      <c r="DU14" s="6">
        <f t="shared" si="26"/>
        <v>0</v>
      </c>
      <c r="DV14"/>
      <c r="DW14" s="6">
        <f t="shared" si="27"/>
        <v>0</v>
      </c>
      <c r="DX14" s="6">
        <f t="shared" si="28"/>
        <v>0</v>
      </c>
      <c r="DY14" s="6">
        <f t="shared" si="29"/>
        <v>0</v>
      </c>
      <c r="DZ14"/>
      <c r="EA14" s="6">
        <f t="shared" si="30"/>
        <v>0</v>
      </c>
      <c r="EB14" s="6">
        <f t="shared" si="31"/>
        <v>0</v>
      </c>
      <c r="EC14" s="6">
        <f t="shared" si="32"/>
        <v>0</v>
      </c>
      <c r="ED14"/>
      <c r="EE14" s="6">
        <f t="shared" si="80"/>
        <v>0</v>
      </c>
      <c r="EF14" s="6"/>
      <c r="EG14" s="6">
        <f t="shared" si="81"/>
        <v>0</v>
      </c>
      <c r="EH14" s="6">
        <f t="shared" si="82"/>
        <v>0</v>
      </c>
      <c r="EI14" s="6">
        <f t="shared" si="83"/>
        <v>0</v>
      </c>
      <c r="EJ14" s="6"/>
      <c r="EK14" s="6">
        <f t="shared" si="84"/>
        <v>0</v>
      </c>
      <c r="EL14" s="6">
        <f t="shared" si="85"/>
        <v>0</v>
      </c>
      <c r="EM14" s="6">
        <f t="shared" si="86"/>
        <v>0</v>
      </c>
      <c r="EN14" s="6"/>
      <c r="EO14" s="6">
        <f t="shared" si="87"/>
        <v>0</v>
      </c>
      <c r="EP14" s="6">
        <f t="shared" si="88"/>
        <v>0</v>
      </c>
      <c r="EQ14" s="6">
        <f t="shared" si="89"/>
        <v>0</v>
      </c>
      <c r="ER14" s="6"/>
      <c r="ES14" s="6">
        <f t="shared" si="90"/>
        <v>0</v>
      </c>
      <c r="EY14" s="11"/>
      <c r="EZ14" s="6">
        <f t="shared" si="91"/>
        <v>0</v>
      </c>
      <c r="FA14" s="6">
        <f t="shared" si="33"/>
        <v>0</v>
      </c>
      <c r="FB14" s="6">
        <f t="shared" si="34"/>
        <v>0</v>
      </c>
      <c r="FC14"/>
      <c r="FD14" s="6">
        <f t="shared" si="35"/>
        <v>0</v>
      </c>
      <c r="FE14" s="6">
        <f t="shared" si="36"/>
        <v>0</v>
      </c>
      <c r="FF14" s="6">
        <f t="shared" si="37"/>
        <v>0</v>
      </c>
      <c r="FG14"/>
      <c r="FH14" s="6">
        <f t="shared" si="38"/>
        <v>0</v>
      </c>
      <c r="FI14" s="6">
        <f t="shared" si="39"/>
        <v>0</v>
      </c>
      <c r="FJ14" s="6">
        <f t="shared" si="40"/>
        <v>0</v>
      </c>
      <c r="FK14"/>
      <c r="FL14" s="6">
        <f t="shared" si="92"/>
        <v>0</v>
      </c>
      <c r="FM14" s="6"/>
      <c r="FN14" s="6">
        <f t="shared" si="93"/>
        <v>0</v>
      </c>
      <c r="FO14" s="6">
        <f t="shared" si="94"/>
        <v>0</v>
      </c>
      <c r="FP14" s="6">
        <f t="shared" si="95"/>
        <v>0</v>
      </c>
      <c r="FQ14" s="6"/>
      <c r="FR14" s="6">
        <f t="shared" si="96"/>
        <v>0</v>
      </c>
      <c r="FS14" s="6">
        <f t="shared" si="97"/>
        <v>0</v>
      </c>
      <c r="FT14" s="6">
        <f t="shared" si="98"/>
        <v>0</v>
      </c>
      <c r="FU14" s="6"/>
      <c r="FV14" s="6">
        <f t="shared" si="99"/>
        <v>0</v>
      </c>
      <c r="FW14" s="6">
        <f t="shared" si="100"/>
        <v>0</v>
      </c>
      <c r="FX14" s="6">
        <f t="shared" si="101"/>
        <v>0</v>
      </c>
      <c r="FY14" s="6"/>
      <c r="FZ14" s="6">
        <f t="shared" si="102"/>
        <v>0</v>
      </c>
    </row>
    <row r="15" spans="1:187" x14ac:dyDescent="0.25">
      <c r="D15">
        <v>345</v>
      </c>
      <c r="E15">
        <f>'Input spectra'!B15</f>
        <v>1.8938126164400599</v>
      </c>
      <c r="F15">
        <f>'Initial absorption'!L15</f>
        <v>0.48024913275464981</v>
      </c>
      <c r="G15">
        <f>'Input spectra'!C15</f>
        <v>0</v>
      </c>
      <c r="H15">
        <f t="shared" si="41"/>
        <v>0</v>
      </c>
      <c r="I15">
        <f>'Input spectra'!D15</f>
        <v>1.55230914888037</v>
      </c>
      <c r="J15">
        <f>'Initial absorption'!M15</f>
        <v>0.49205971861030051</v>
      </c>
      <c r="K15">
        <f>'Input spectra'!E15</f>
        <v>0</v>
      </c>
      <c r="L15">
        <f t="shared" si="42"/>
        <v>0</v>
      </c>
      <c r="M15">
        <f>'Input spectra'!F15</f>
        <v>9.5092024539877404E-2</v>
      </c>
      <c r="N15">
        <f>'Initial absorption'!N15</f>
        <v>1.808568410651628E-2</v>
      </c>
      <c r="O15">
        <f>'Input spectra'!G15</f>
        <v>0</v>
      </c>
      <c r="P15">
        <f t="shared" si="43"/>
        <v>0</v>
      </c>
      <c r="R15">
        <f>'Absorption prob after ems'!FA16</f>
        <v>2.5980210192541722E-2</v>
      </c>
      <c r="S15" s="13">
        <f>1-EXP(-'Absorption prob after ems'!FE16*_k_in_ec_correction*(E15*_c1+I15*_c2+M15*_c3+'Input spectra'!Y15))</f>
        <v>0.5341842199154172</v>
      </c>
      <c r="T15" s="13">
        <f>1-EXP(-(_t-'Absorption prob after ems'!FE16)*_k_in_ec_correction*(E15*_c1+I15*_c2+M15*_c3+'Input spectra'!Y15))</f>
        <v>0.99964140705780935</v>
      </c>
      <c r="U15" s="25">
        <f>1-EXP(-'Absorption prob after ems'!FE16*(E16*_c1+I16*_c2+M16*_c3+'Input spectra'!Y16))</f>
        <v>0.48806769866750055</v>
      </c>
      <c r="V15" s="25"/>
      <c r="W15" s="11"/>
      <c r="X15" s="6">
        <f t="shared" si="0"/>
        <v>0</v>
      </c>
      <c r="Y15" s="6">
        <f t="shared" si="1"/>
        <v>0</v>
      </c>
      <c r="Z15" s="6">
        <f t="shared" si="2"/>
        <v>0</v>
      </c>
      <c r="AA15"/>
      <c r="AB15" s="6">
        <f t="shared" si="3"/>
        <v>0</v>
      </c>
      <c r="AC15" s="6">
        <f t="shared" si="4"/>
        <v>0</v>
      </c>
      <c r="AD15" s="6">
        <f t="shared" si="5"/>
        <v>0</v>
      </c>
      <c r="AE15"/>
      <c r="AF15" s="6">
        <f t="shared" si="6"/>
        <v>0</v>
      </c>
      <c r="AG15" s="6">
        <f t="shared" si="7"/>
        <v>0</v>
      </c>
      <c r="AH15" s="6">
        <f t="shared" si="8"/>
        <v>0</v>
      </c>
      <c r="AI15"/>
      <c r="AJ15" s="6">
        <f t="shared" si="44"/>
        <v>0</v>
      </c>
      <c r="AK15" s="6"/>
      <c r="AL15" s="6">
        <f t="shared" si="45"/>
        <v>0</v>
      </c>
      <c r="AM15" s="6">
        <f t="shared" si="46"/>
        <v>0</v>
      </c>
      <c r="AN15" s="6">
        <f t="shared" si="47"/>
        <v>0</v>
      </c>
      <c r="AO15" s="6"/>
      <c r="AP15" s="6">
        <f t="shared" si="48"/>
        <v>0</v>
      </c>
      <c r="AQ15" s="6">
        <f t="shared" si="49"/>
        <v>0</v>
      </c>
      <c r="AR15" s="6">
        <f t="shared" si="50"/>
        <v>0</v>
      </c>
      <c r="AS15" s="6"/>
      <c r="AT15" s="6">
        <f t="shared" si="51"/>
        <v>0</v>
      </c>
      <c r="AU15" s="6">
        <f t="shared" si="52"/>
        <v>0</v>
      </c>
      <c r="AV15" s="6">
        <f t="shared" si="53"/>
        <v>0</v>
      </c>
      <c r="AW15" s="6"/>
      <c r="AX15" s="6">
        <f t="shared" si="54"/>
        <v>0</v>
      </c>
      <c r="BD15" s="11"/>
      <c r="BE15" s="6">
        <f t="shared" si="55"/>
        <v>0</v>
      </c>
      <c r="BF15" s="6">
        <f t="shared" si="9"/>
        <v>0</v>
      </c>
      <c r="BG15" s="6">
        <f t="shared" si="10"/>
        <v>0</v>
      </c>
      <c r="BH15"/>
      <c r="BI15" s="6">
        <f t="shared" si="11"/>
        <v>0</v>
      </c>
      <c r="BJ15" s="6">
        <f t="shared" si="12"/>
        <v>0</v>
      </c>
      <c r="BK15" s="6">
        <f t="shared" si="13"/>
        <v>0</v>
      </c>
      <c r="BL15"/>
      <c r="BM15" s="6">
        <f t="shared" si="14"/>
        <v>0</v>
      </c>
      <c r="BN15" s="6">
        <f t="shared" si="15"/>
        <v>0</v>
      </c>
      <c r="BO15" s="6">
        <f t="shared" si="16"/>
        <v>0</v>
      </c>
      <c r="BP15"/>
      <c r="BQ15" s="6">
        <f t="shared" si="56"/>
        <v>0</v>
      </c>
      <c r="BR15" s="6"/>
      <c r="BS15" s="6">
        <f t="shared" si="57"/>
        <v>0</v>
      </c>
      <c r="BT15" s="6">
        <f t="shared" si="58"/>
        <v>0</v>
      </c>
      <c r="BU15" s="6">
        <f t="shared" si="59"/>
        <v>0</v>
      </c>
      <c r="BV15" s="6"/>
      <c r="BW15" s="6">
        <f t="shared" si="60"/>
        <v>0</v>
      </c>
      <c r="BX15" s="6">
        <f t="shared" si="61"/>
        <v>0</v>
      </c>
      <c r="BY15" s="6">
        <f t="shared" si="62"/>
        <v>0</v>
      </c>
      <c r="BZ15" s="6"/>
      <c r="CA15" s="6">
        <f t="shared" si="63"/>
        <v>0</v>
      </c>
      <c r="CB15" s="6">
        <f t="shared" si="64"/>
        <v>0</v>
      </c>
      <c r="CC15" s="6">
        <f t="shared" si="65"/>
        <v>0</v>
      </c>
      <c r="CD15" s="6"/>
      <c r="CE15" s="6">
        <f t="shared" si="66"/>
        <v>0</v>
      </c>
      <c r="CK15" s="11"/>
      <c r="CL15" s="6">
        <f t="shared" si="67"/>
        <v>0</v>
      </c>
      <c r="CM15" s="6">
        <f t="shared" si="17"/>
        <v>0</v>
      </c>
      <c r="CN15" s="6">
        <f t="shared" si="18"/>
        <v>0</v>
      </c>
      <c r="CO15"/>
      <c r="CP15" s="6">
        <f t="shared" si="19"/>
        <v>0</v>
      </c>
      <c r="CQ15" s="6">
        <f t="shared" si="20"/>
        <v>0</v>
      </c>
      <c r="CR15" s="6">
        <f t="shared" si="21"/>
        <v>0</v>
      </c>
      <c r="CS15"/>
      <c r="CT15" s="6">
        <f t="shared" si="22"/>
        <v>0</v>
      </c>
      <c r="CU15" s="6">
        <f t="shared" si="23"/>
        <v>0</v>
      </c>
      <c r="CV15" s="6">
        <f t="shared" si="24"/>
        <v>0</v>
      </c>
      <c r="CW15"/>
      <c r="CX15" s="6">
        <f t="shared" si="68"/>
        <v>0</v>
      </c>
      <c r="CY15" s="6"/>
      <c r="CZ15" s="6">
        <f t="shared" si="69"/>
        <v>0</v>
      </c>
      <c r="DA15" s="6">
        <f t="shared" si="70"/>
        <v>0</v>
      </c>
      <c r="DB15" s="6">
        <f t="shared" si="71"/>
        <v>0</v>
      </c>
      <c r="DC15" s="6"/>
      <c r="DD15" s="6">
        <f t="shared" si="72"/>
        <v>0</v>
      </c>
      <c r="DE15" s="6">
        <f t="shared" si="73"/>
        <v>0</v>
      </c>
      <c r="DF15" s="6">
        <f t="shared" si="74"/>
        <v>0</v>
      </c>
      <c r="DG15" s="6"/>
      <c r="DH15" s="6">
        <f t="shared" si="75"/>
        <v>0</v>
      </c>
      <c r="DI15" s="6">
        <f t="shared" si="76"/>
        <v>0</v>
      </c>
      <c r="DJ15" s="6">
        <f t="shared" si="77"/>
        <v>0</v>
      </c>
      <c r="DK15" s="6"/>
      <c r="DL15" s="6">
        <f t="shared" si="78"/>
        <v>0</v>
      </c>
      <c r="DR15" s="11"/>
      <c r="DS15" s="6">
        <f t="shared" si="79"/>
        <v>0</v>
      </c>
      <c r="DT15" s="6">
        <f t="shared" si="25"/>
        <v>0</v>
      </c>
      <c r="DU15" s="6">
        <f t="shared" si="26"/>
        <v>0</v>
      </c>
      <c r="DV15"/>
      <c r="DW15" s="6">
        <f t="shared" si="27"/>
        <v>0</v>
      </c>
      <c r="DX15" s="6">
        <f t="shared" si="28"/>
        <v>0</v>
      </c>
      <c r="DY15" s="6">
        <f t="shared" si="29"/>
        <v>0</v>
      </c>
      <c r="DZ15"/>
      <c r="EA15" s="6">
        <f t="shared" si="30"/>
        <v>0</v>
      </c>
      <c r="EB15" s="6">
        <f t="shared" si="31"/>
        <v>0</v>
      </c>
      <c r="EC15" s="6">
        <f t="shared" si="32"/>
        <v>0</v>
      </c>
      <c r="ED15"/>
      <c r="EE15" s="6">
        <f t="shared" si="80"/>
        <v>0</v>
      </c>
      <c r="EF15" s="6"/>
      <c r="EG15" s="6">
        <f t="shared" si="81"/>
        <v>0</v>
      </c>
      <c r="EH15" s="6">
        <f t="shared" si="82"/>
        <v>0</v>
      </c>
      <c r="EI15" s="6">
        <f t="shared" si="83"/>
        <v>0</v>
      </c>
      <c r="EJ15" s="6"/>
      <c r="EK15" s="6">
        <f t="shared" si="84"/>
        <v>0</v>
      </c>
      <c r="EL15" s="6">
        <f t="shared" si="85"/>
        <v>0</v>
      </c>
      <c r="EM15" s="6">
        <f t="shared" si="86"/>
        <v>0</v>
      </c>
      <c r="EN15" s="6"/>
      <c r="EO15" s="6">
        <f t="shared" si="87"/>
        <v>0</v>
      </c>
      <c r="EP15" s="6">
        <f t="shared" si="88"/>
        <v>0</v>
      </c>
      <c r="EQ15" s="6">
        <f t="shared" si="89"/>
        <v>0</v>
      </c>
      <c r="ER15" s="6"/>
      <c r="ES15" s="6">
        <f t="shared" si="90"/>
        <v>0</v>
      </c>
      <c r="EY15" s="11"/>
      <c r="EZ15" s="6">
        <f t="shared" si="91"/>
        <v>0</v>
      </c>
      <c r="FA15" s="6">
        <f t="shared" si="33"/>
        <v>0</v>
      </c>
      <c r="FB15" s="6">
        <f t="shared" si="34"/>
        <v>0</v>
      </c>
      <c r="FC15"/>
      <c r="FD15" s="6">
        <f t="shared" si="35"/>
        <v>0</v>
      </c>
      <c r="FE15" s="6">
        <f t="shared" si="36"/>
        <v>0</v>
      </c>
      <c r="FF15" s="6">
        <f t="shared" si="37"/>
        <v>0</v>
      </c>
      <c r="FG15"/>
      <c r="FH15" s="6">
        <f t="shared" si="38"/>
        <v>0</v>
      </c>
      <c r="FI15" s="6">
        <f t="shared" si="39"/>
        <v>0</v>
      </c>
      <c r="FJ15" s="6">
        <f t="shared" si="40"/>
        <v>0</v>
      </c>
      <c r="FK15"/>
      <c r="FL15" s="6">
        <f t="shared" si="92"/>
        <v>0</v>
      </c>
      <c r="FM15" s="6"/>
      <c r="FN15" s="6">
        <f t="shared" si="93"/>
        <v>0</v>
      </c>
      <c r="FO15" s="6">
        <f t="shared" si="94"/>
        <v>0</v>
      </c>
      <c r="FP15" s="6">
        <f t="shared" si="95"/>
        <v>0</v>
      </c>
      <c r="FQ15" s="6"/>
      <c r="FR15" s="6">
        <f t="shared" si="96"/>
        <v>0</v>
      </c>
      <c r="FS15" s="6">
        <f t="shared" si="97"/>
        <v>0</v>
      </c>
      <c r="FT15" s="6">
        <f t="shared" si="98"/>
        <v>0</v>
      </c>
      <c r="FU15" s="6"/>
      <c r="FV15" s="6">
        <f t="shared" si="99"/>
        <v>0</v>
      </c>
      <c r="FW15" s="6">
        <f t="shared" si="100"/>
        <v>0</v>
      </c>
      <c r="FX15" s="6">
        <f t="shared" si="101"/>
        <v>0</v>
      </c>
      <c r="FY15" s="6"/>
      <c r="FZ15" s="6">
        <f t="shared" si="102"/>
        <v>0</v>
      </c>
    </row>
    <row r="16" spans="1:187" x14ac:dyDescent="0.25">
      <c r="D16">
        <v>350</v>
      </c>
      <c r="E16">
        <f>'Input spectra'!B16</f>
        <v>1.8171224265115</v>
      </c>
      <c r="F16">
        <f>'Initial absorption'!L16</f>
        <v>0.47677388726675801</v>
      </c>
      <c r="G16">
        <f>'Input spectra'!C16</f>
        <v>0</v>
      </c>
      <c r="H16">
        <f t="shared" si="41"/>
        <v>0</v>
      </c>
      <c r="I16">
        <f>'Input spectra'!D16</f>
        <v>1.5112625147713901</v>
      </c>
      <c r="J16">
        <f>'Initial absorption'!M16</f>
        <v>0.49565352156222203</v>
      </c>
      <c r="K16">
        <f>'Input spectra'!E16</f>
        <v>0</v>
      </c>
      <c r="L16">
        <f t="shared" si="42"/>
        <v>0</v>
      </c>
      <c r="M16">
        <f>'Input spectra'!F16</f>
        <v>9.3256498283472294E-2</v>
      </c>
      <c r="N16">
        <f>'Initial absorption'!N16</f>
        <v>1.8351376282137139E-2</v>
      </c>
      <c r="O16">
        <f>'Input spectra'!G16</f>
        <v>0</v>
      </c>
      <c r="P16">
        <f t="shared" si="43"/>
        <v>0</v>
      </c>
      <c r="R16">
        <f>'Absorption prob after ems'!FA17</f>
        <v>2.6348926731025898E-2</v>
      </c>
      <c r="S16" s="13">
        <f>1-EXP(-'Absorption prob after ems'!FE17*_k_in_ec_correction*(E16*_c1+I16*_c2+M16*_c3+'Input spectra'!Y16))</f>
        <v>0.5341258829054758</v>
      </c>
      <c r="T16" s="13">
        <f>1-EXP(-(_t-'Absorption prob after ems'!FE17)*_k_in_ec_correction*(E16*_c1+I16*_c2+M16*_c3+'Input spectra'!Y16))</f>
        <v>0.99952016975505875</v>
      </c>
      <c r="U16" s="25">
        <f>(E15*_c1+I15*_c2+M15*_c3+'Input spectra'!Y15)</f>
        <v>15.773584893968547</v>
      </c>
      <c r="V16" s="25"/>
      <c r="W16" s="11"/>
      <c r="X16" s="6">
        <f t="shared" si="0"/>
        <v>0</v>
      </c>
      <c r="Y16" s="6">
        <f t="shared" si="1"/>
        <v>0</v>
      </c>
      <c r="Z16" s="6">
        <f t="shared" si="2"/>
        <v>0</v>
      </c>
      <c r="AA16"/>
      <c r="AB16" s="6">
        <f t="shared" si="3"/>
        <v>0</v>
      </c>
      <c r="AC16" s="6">
        <f t="shared" si="4"/>
        <v>0</v>
      </c>
      <c r="AD16" s="6">
        <f t="shared" si="5"/>
        <v>0</v>
      </c>
      <c r="AE16"/>
      <c r="AF16" s="6">
        <f t="shared" si="6"/>
        <v>0</v>
      </c>
      <c r="AG16" s="6">
        <f t="shared" si="7"/>
        <v>0</v>
      </c>
      <c r="AH16" s="6">
        <f t="shared" si="8"/>
        <v>0</v>
      </c>
      <c r="AI16"/>
      <c r="AJ16" s="6">
        <f t="shared" si="44"/>
        <v>0</v>
      </c>
      <c r="AK16" s="6"/>
      <c r="AL16" s="6">
        <f t="shared" si="45"/>
        <v>0</v>
      </c>
      <c r="AM16" s="6">
        <f t="shared" si="46"/>
        <v>0</v>
      </c>
      <c r="AN16" s="6">
        <f t="shared" si="47"/>
        <v>0</v>
      </c>
      <c r="AO16" s="6"/>
      <c r="AP16" s="6">
        <f t="shared" si="48"/>
        <v>0</v>
      </c>
      <c r="AQ16" s="6">
        <f t="shared" si="49"/>
        <v>0</v>
      </c>
      <c r="AR16" s="6">
        <f t="shared" si="50"/>
        <v>0</v>
      </c>
      <c r="AS16" s="6"/>
      <c r="AT16" s="6">
        <f t="shared" si="51"/>
        <v>0</v>
      </c>
      <c r="AU16" s="6">
        <f t="shared" si="52"/>
        <v>0</v>
      </c>
      <c r="AV16" s="6">
        <f t="shared" si="53"/>
        <v>0</v>
      </c>
      <c r="AW16" s="6"/>
      <c r="AX16" s="6">
        <f t="shared" si="54"/>
        <v>0</v>
      </c>
      <c r="BD16" s="11"/>
      <c r="BE16" s="6">
        <f t="shared" si="55"/>
        <v>0</v>
      </c>
      <c r="BF16" s="6">
        <f t="shared" si="9"/>
        <v>0</v>
      </c>
      <c r="BG16" s="6">
        <f t="shared" si="10"/>
        <v>0</v>
      </c>
      <c r="BH16"/>
      <c r="BI16" s="6">
        <f t="shared" si="11"/>
        <v>0</v>
      </c>
      <c r="BJ16" s="6">
        <f t="shared" si="12"/>
        <v>0</v>
      </c>
      <c r="BK16" s="6">
        <f t="shared" si="13"/>
        <v>0</v>
      </c>
      <c r="BL16"/>
      <c r="BM16" s="6">
        <f t="shared" si="14"/>
        <v>0</v>
      </c>
      <c r="BN16" s="6">
        <f t="shared" si="15"/>
        <v>0</v>
      </c>
      <c r="BO16" s="6">
        <f t="shared" si="16"/>
        <v>0</v>
      </c>
      <c r="BP16"/>
      <c r="BQ16" s="6">
        <f t="shared" si="56"/>
        <v>0</v>
      </c>
      <c r="BR16" s="6"/>
      <c r="BS16" s="6">
        <f t="shared" si="57"/>
        <v>0</v>
      </c>
      <c r="BT16" s="6">
        <f t="shared" si="58"/>
        <v>0</v>
      </c>
      <c r="BU16" s="6">
        <f t="shared" si="59"/>
        <v>0</v>
      </c>
      <c r="BV16" s="6"/>
      <c r="BW16" s="6">
        <f t="shared" si="60"/>
        <v>0</v>
      </c>
      <c r="BX16" s="6">
        <f t="shared" si="61"/>
        <v>0</v>
      </c>
      <c r="BY16" s="6">
        <f t="shared" si="62"/>
        <v>0</v>
      </c>
      <c r="BZ16" s="6"/>
      <c r="CA16" s="6">
        <f t="shared" si="63"/>
        <v>0</v>
      </c>
      <c r="CB16" s="6">
        <f t="shared" si="64"/>
        <v>0</v>
      </c>
      <c r="CC16" s="6">
        <f t="shared" si="65"/>
        <v>0</v>
      </c>
      <c r="CD16" s="6"/>
      <c r="CE16" s="6">
        <f t="shared" si="66"/>
        <v>0</v>
      </c>
      <c r="CK16" s="11"/>
      <c r="CL16" s="6">
        <f t="shared" si="67"/>
        <v>0</v>
      </c>
      <c r="CM16" s="6">
        <f t="shared" si="17"/>
        <v>0</v>
      </c>
      <c r="CN16" s="6">
        <f t="shared" si="18"/>
        <v>0</v>
      </c>
      <c r="CO16"/>
      <c r="CP16" s="6">
        <f t="shared" si="19"/>
        <v>0</v>
      </c>
      <c r="CQ16" s="6">
        <f t="shared" si="20"/>
        <v>0</v>
      </c>
      <c r="CR16" s="6">
        <f t="shared" si="21"/>
        <v>0</v>
      </c>
      <c r="CS16"/>
      <c r="CT16" s="6">
        <f t="shared" si="22"/>
        <v>0</v>
      </c>
      <c r="CU16" s="6">
        <f t="shared" si="23"/>
        <v>0</v>
      </c>
      <c r="CV16" s="6">
        <f t="shared" si="24"/>
        <v>0</v>
      </c>
      <c r="CW16"/>
      <c r="CX16" s="6">
        <f t="shared" si="68"/>
        <v>0</v>
      </c>
      <c r="CY16" s="6"/>
      <c r="CZ16" s="6">
        <f t="shared" si="69"/>
        <v>0</v>
      </c>
      <c r="DA16" s="6">
        <f t="shared" si="70"/>
        <v>0</v>
      </c>
      <c r="DB16" s="6">
        <f t="shared" si="71"/>
        <v>0</v>
      </c>
      <c r="DC16" s="6"/>
      <c r="DD16" s="6">
        <f t="shared" si="72"/>
        <v>0</v>
      </c>
      <c r="DE16" s="6">
        <f t="shared" si="73"/>
        <v>0</v>
      </c>
      <c r="DF16" s="6">
        <f t="shared" si="74"/>
        <v>0</v>
      </c>
      <c r="DG16" s="6"/>
      <c r="DH16" s="6">
        <f t="shared" si="75"/>
        <v>0</v>
      </c>
      <c r="DI16" s="6">
        <f t="shared" si="76"/>
        <v>0</v>
      </c>
      <c r="DJ16" s="6">
        <f t="shared" si="77"/>
        <v>0</v>
      </c>
      <c r="DK16" s="6"/>
      <c r="DL16" s="6">
        <f t="shared" si="78"/>
        <v>0</v>
      </c>
      <c r="DR16" s="11"/>
      <c r="DS16" s="6">
        <f t="shared" si="79"/>
        <v>0</v>
      </c>
      <c r="DT16" s="6">
        <f t="shared" si="25"/>
        <v>0</v>
      </c>
      <c r="DU16" s="6">
        <f t="shared" si="26"/>
        <v>0</v>
      </c>
      <c r="DV16"/>
      <c r="DW16" s="6">
        <f t="shared" si="27"/>
        <v>0</v>
      </c>
      <c r="DX16" s="6">
        <f t="shared" si="28"/>
        <v>0</v>
      </c>
      <c r="DY16" s="6">
        <f t="shared" si="29"/>
        <v>0</v>
      </c>
      <c r="DZ16"/>
      <c r="EA16" s="6">
        <f t="shared" si="30"/>
        <v>0</v>
      </c>
      <c r="EB16" s="6">
        <f t="shared" si="31"/>
        <v>0</v>
      </c>
      <c r="EC16" s="6">
        <f t="shared" si="32"/>
        <v>0</v>
      </c>
      <c r="ED16"/>
      <c r="EE16" s="6">
        <f t="shared" si="80"/>
        <v>0</v>
      </c>
      <c r="EF16" s="6"/>
      <c r="EG16" s="6">
        <f t="shared" si="81"/>
        <v>0</v>
      </c>
      <c r="EH16" s="6">
        <f t="shared" si="82"/>
        <v>0</v>
      </c>
      <c r="EI16" s="6">
        <f t="shared" si="83"/>
        <v>0</v>
      </c>
      <c r="EJ16" s="6"/>
      <c r="EK16" s="6">
        <f t="shared" si="84"/>
        <v>0</v>
      </c>
      <c r="EL16" s="6">
        <f t="shared" si="85"/>
        <v>0</v>
      </c>
      <c r="EM16" s="6">
        <f t="shared" si="86"/>
        <v>0</v>
      </c>
      <c r="EN16" s="6"/>
      <c r="EO16" s="6">
        <f t="shared" si="87"/>
        <v>0</v>
      </c>
      <c r="EP16" s="6">
        <f t="shared" si="88"/>
        <v>0</v>
      </c>
      <c r="EQ16" s="6">
        <f t="shared" si="89"/>
        <v>0</v>
      </c>
      <c r="ER16" s="6"/>
      <c r="ES16" s="6">
        <f t="shared" si="90"/>
        <v>0</v>
      </c>
      <c r="EY16" s="11"/>
      <c r="EZ16" s="6">
        <f t="shared" si="91"/>
        <v>0</v>
      </c>
      <c r="FA16" s="6">
        <f t="shared" si="33"/>
        <v>0</v>
      </c>
      <c r="FB16" s="6">
        <f t="shared" si="34"/>
        <v>0</v>
      </c>
      <c r="FC16"/>
      <c r="FD16" s="6">
        <f t="shared" si="35"/>
        <v>0</v>
      </c>
      <c r="FE16" s="6">
        <f t="shared" si="36"/>
        <v>0</v>
      </c>
      <c r="FF16" s="6">
        <f t="shared" si="37"/>
        <v>0</v>
      </c>
      <c r="FG16"/>
      <c r="FH16" s="6">
        <f t="shared" si="38"/>
        <v>0</v>
      </c>
      <c r="FI16" s="6">
        <f t="shared" si="39"/>
        <v>0</v>
      </c>
      <c r="FJ16" s="6">
        <f t="shared" si="40"/>
        <v>0</v>
      </c>
      <c r="FK16"/>
      <c r="FL16" s="6">
        <f t="shared" si="92"/>
        <v>0</v>
      </c>
      <c r="FM16" s="6"/>
      <c r="FN16" s="6">
        <f t="shared" si="93"/>
        <v>0</v>
      </c>
      <c r="FO16" s="6">
        <f t="shared" si="94"/>
        <v>0</v>
      </c>
      <c r="FP16" s="6">
        <f t="shared" si="95"/>
        <v>0</v>
      </c>
      <c r="FQ16" s="6"/>
      <c r="FR16" s="6">
        <f t="shared" si="96"/>
        <v>0</v>
      </c>
      <c r="FS16" s="6">
        <f t="shared" si="97"/>
        <v>0</v>
      </c>
      <c r="FT16" s="6">
        <f t="shared" si="98"/>
        <v>0</v>
      </c>
      <c r="FU16" s="6"/>
      <c r="FV16" s="6">
        <f t="shared" si="99"/>
        <v>0</v>
      </c>
      <c r="FW16" s="6">
        <f t="shared" si="100"/>
        <v>0</v>
      </c>
      <c r="FX16" s="6">
        <f t="shared" si="101"/>
        <v>0</v>
      </c>
      <c r="FY16" s="6"/>
      <c r="FZ16" s="6">
        <f t="shared" si="102"/>
        <v>0</v>
      </c>
    </row>
    <row r="17" spans="4:182" x14ac:dyDescent="0.25">
      <c r="D17">
        <v>355</v>
      </c>
      <c r="E17">
        <f>'Input spectra'!B17</f>
        <v>1.7404322365829401</v>
      </c>
      <c r="F17">
        <f>'Initial absorption'!L17</f>
        <v>0.47378051892351675</v>
      </c>
      <c r="G17">
        <f>'Input spectra'!C17</f>
        <v>0</v>
      </c>
      <c r="H17">
        <f t="shared" si="41"/>
        <v>0</v>
      </c>
      <c r="I17">
        <f>'Input spectra'!D17</f>
        <v>1.4702158806624199</v>
      </c>
      <c r="J17">
        <f>'Initial absorption'!M17</f>
        <v>0.50027776737620921</v>
      </c>
      <c r="K17">
        <f>'Input spectra'!E17</f>
        <v>0</v>
      </c>
      <c r="L17">
        <f t="shared" si="42"/>
        <v>0</v>
      </c>
      <c r="M17">
        <f>'Input spectra'!F17</f>
        <v>8.38474742520844E-2</v>
      </c>
      <c r="N17">
        <f>'Initial absorption'!N17</f>
        <v>1.7118721585322832E-2</v>
      </c>
      <c r="O17">
        <f>'Input spectra'!G17</f>
        <v>0</v>
      </c>
      <c r="P17">
        <f t="shared" si="43"/>
        <v>0</v>
      </c>
      <c r="R17">
        <f>'Absorption prob after ems'!FA18</f>
        <v>2.6767123347736569E-2</v>
      </c>
      <c r="S17" s="13">
        <f>1-EXP(-'Absorption prob after ems'!FE18*_k_in_ec_correction*(E17*_c1+I17*_c2+M17*_c3+'Input spectra'!Y17))</f>
        <v>0.53404616452244213</v>
      </c>
      <c r="T17" s="13">
        <f>1-EXP(-(_t-'Absorption prob after ems'!FE18)*_k_in_ec_correction*(E17*_c1+I17*_c2+M17*_c3+'Input spectra'!Y17))</f>
        <v>0.99934987886094739</v>
      </c>
      <c r="U17" s="25"/>
      <c r="V17" s="25"/>
      <c r="W17" s="11"/>
      <c r="X17" s="6">
        <f t="shared" si="0"/>
        <v>0</v>
      </c>
      <c r="Y17" s="6">
        <f t="shared" si="1"/>
        <v>0</v>
      </c>
      <c r="Z17" s="6">
        <f t="shared" si="2"/>
        <v>0</v>
      </c>
      <c r="AA17"/>
      <c r="AB17" s="6">
        <f t="shared" si="3"/>
        <v>0</v>
      </c>
      <c r="AC17" s="6">
        <f t="shared" si="4"/>
        <v>0</v>
      </c>
      <c r="AD17" s="6">
        <f t="shared" si="5"/>
        <v>0</v>
      </c>
      <c r="AE17"/>
      <c r="AF17" s="6">
        <f t="shared" si="6"/>
        <v>0</v>
      </c>
      <c r="AG17" s="6">
        <f t="shared" si="7"/>
        <v>0</v>
      </c>
      <c r="AH17" s="6">
        <f t="shared" si="8"/>
        <v>0</v>
      </c>
      <c r="AI17"/>
      <c r="AJ17" s="6">
        <f t="shared" si="44"/>
        <v>0</v>
      </c>
      <c r="AK17" s="6"/>
      <c r="AL17" s="6">
        <f t="shared" si="45"/>
        <v>0</v>
      </c>
      <c r="AM17" s="6">
        <f t="shared" si="46"/>
        <v>0</v>
      </c>
      <c r="AN17" s="6">
        <f t="shared" si="47"/>
        <v>0</v>
      </c>
      <c r="AO17" s="6"/>
      <c r="AP17" s="6">
        <f t="shared" si="48"/>
        <v>0</v>
      </c>
      <c r="AQ17" s="6">
        <f t="shared" si="49"/>
        <v>0</v>
      </c>
      <c r="AR17" s="6">
        <f t="shared" si="50"/>
        <v>0</v>
      </c>
      <c r="AS17" s="6"/>
      <c r="AT17" s="6">
        <f t="shared" si="51"/>
        <v>0</v>
      </c>
      <c r="AU17" s="6">
        <f t="shared" si="52"/>
        <v>0</v>
      </c>
      <c r="AV17" s="6">
        <f t="shared" si="53"/>
        <v>0</v>
      </c>
      <c r="AW17" s="6"/>
      <c r="AX17" s="6">
        <f t="shared" si="54"/>
        <v>0</v>
      </c>
      <c r="BD17" s="11"/>
      <c r="BE17" s="6">
        <f t="shared" si="55"/>
        <v>0</v>
      </c>
      <c r="BF17" s="6">
        <f t="shared" si="9"/>
        <v>0</v>
      </c>
      <c r="BG17" s="6">
        <f t="shared" si="10"/>
        <v>0</v>
      </c>
      <c r="BH17"/>
      <c r="BI17" s="6">
        <f t="shared" si="11"/>
        <v>0</v>
      </c>
      <c r="BJ17" s="6">
        <f t="shared" si="12"/>
        <v>0</v>
      </c>
      <c r="BK17" s="6">
        <f t="shared" si="13"/>
        <v>0</v>
      </c>
      <c r="BL17"/>
      <c r="BM17" s="6">
        <f t="shared" si="14"/>
        <v>0</v>
      </c>
      <c r="BN17" s="6">
        <f t="shared" si="15"/>
        <v>0</v>
      </c>
      <c r="BO17" s="6">
        <f t="shared" si="16"/>
        <v>0</v>
      </c>
      <c r="BP17"/>
      <c r="BQ17" s="6">
        <f t="shared" si="56"/>
        <v>0</v>
      </c>
      <c r="BR17" s="6"/>
      <c r="BS17" s="6">
        <f t="shared" si="57"/>
        <v>0</v>
      </c>
      <c r="BT17" s="6">
        <f t="shared" si="58"/>
        <v>0</v>
      </c>
      <c r="BU17" s="6">
        <f t="shared" si="59"/>
        <v>0</v>
      </c>
      <c r="BV17" s="6"/>
      <c r="BW17" s="6">
        <f t="shared" si="60"/>
        <v>0</v>
      </c>
      <c r="BX17" s="6">
        <f t="shared" si="61"/>
        <v>0</v>
      </c>
      <c r="BY17" s="6">
        <f t="shared" si="62"/>
        <v>0</v>
      </c>
      <c r="BZ17" s="6"/>
      <c r="CA17" s="6">
        <f t="shared" si="63"/>
        <v>0</v>
      </c>
      <c r="CB17" s="6">
        <f t="shared" si="64"/>
        <v>0</v>
      </c>
      <c r="CC17" s="6">
        <f t="shared" si="65"/>
        <v>0</v>
      </c>
      <c r="CD17" s="6"/>
      <c r="CE17" s="6">
        <f t="shared" si="66"/>
        <v>0</v>
      </c>
      <c r="CK17" s="11"/>
      <c r="CL17" s="6">
        <f t="shared" si="67"/>
        <v>0</v>
      </c>
      <c r="CM17" s="6">
        <f t="shared" si="17"/>
        <v>0</v>
      </c>
      <c r="CN17" s="6">
        <f t="shared" si="18"/>
        <v>0</v>
      </c>
      <c r="CO17"/>
      <c r="CP17" s="6">
        <f t="shared" si="19"/>
        <v>0</v>
      </c>
      <c r="CQ17" s="6">
        <f t="shared" si="20"/>
        <v>0</v>
      </c>
      <c r="CR17" s="6">
        <f t="shared" si="21"/>
        <v>0</v>
      </c>
      <c r="CS17"/>
      <c r="CT17" s="6">
        <f t="shared" si="22"/>
        <v>0</v>
      </c>
      <c r="CU17" s="6">
        <f t="shared" si="23"/>
        <v>0</v>
      </c>
      <c r="CV17" s="6">
        <f t="shared" si="24"/>
        <v>0</v>
      </c>
      <c r="CW17"/>
      <c r="CX17" s="6">
        <f t="shared" si="68"/>
        <v>0</v>
      </c>
      <c r="CY17" s="6"/>
      <c r="CZ17" s="6">
        <f t="shared" si="69"/>
        <v>0</v>
      </c>
      <c r="DA17" s="6">
        <f t="shared" si="70"/>
        <v>0</v>
      </c>
      <c r="DB17" s="6">
        <f t="shared" si="71"/>
        <v>0</v>
      </c>
      <c r="DC17" s="6"/>
      <c r="DD17" s="6">
        <f t="shared" si="72"/>
        <v>0</v>
      </c>
      <c r="DE17" s="6">
        <f t="shared" si="73"/>
        <v>0</v>
      </c>
      <c r="DF17" s="6">
        <f t="shared" si="74"/>
        <v>0</v>
      </c>
      <c r="DG17" s="6"/>
      <c r="DH17" s="6">
        <f t="shared" si="75"/>
        <v>0</v>
      </c>
      <c r="DI17" s="6">
        <f t="shared" si="76"/>
        <v>0</v>
      </c>
      <c r="DJ17" s="6">
        <f t="shared" si="77"/>
        <v>0</v>
      </c>
      <c r="DK17" s="6"/>
      <c r="DL17" s="6">
        <f t="shared" si="78"/>
        <v>0</v>
      </c>
      <c r="DR17" s="11"/>
      <c r="DS17" s="6">
        <f t="shared" si="79"/>
        <v>0</v>
      </c>
      <c r="DT17" s="6">
        <f t="shared" si="25"/>
        <v>0</v>
      </c>
      <c r="DU17" s="6">
        <f t="shared" si="26"/>
        <v>0</v>
      </c>
      <c r="DV17"/>
      <c r="DW17" s="6">
        <f t="shared" si="27"/>
        <v>0</v>
      </c>
      <c r="DX17" s="6">
        <f t="shared" si="28"/>
        <v>0</v>
      </c>
      <c r="DY17" s="6">
        <f t="shared" si="29"/>
        <v>0</v>
      </c>
      <c r="DZ17"/>
      <c r="EA17" s="6">
        <f t="shared" si="30"/>
        <v>0</v>
      </c>
      <c r="EB17" s="6">
        <f t="shared" si="31"/>
        <v>0</v>
      </c>
      <c r="EC17" s="6">
        <f t="shared" si="32"/>
        <v>0</v>
      </c>
      <c r="ED17"/>
      <c r="EE17" s="6">
        <f t="shared" si="80"/>
        <v>0</v>
      </c>
      <c r="EF17" s="6"/>
      <c r="EG17" s="6">
        <f t="shared" si="81"/>
        <v>0</v>
      </c>
      <c r="EH17" s="6">
        <f t="shared" si="82"/>
        <v>0</v>
      </c>
      <c r="EI17" s="6">
        <f t="shared" si="83"/>
        <v>0</v>
      </c>
      <c r="EJ17" s="6"/>
      <c r="EK17" s="6">
        <f t="shared" si="84"/>
        <v>0</v>
      </c>
      <c r="EL17" s="6">
        <f t="shared" si="85"/>
        <v>0</v>
      </c>
      <c r="EM17" s="6">
        <f t="shared" si="86"/>
        <v>0</v>
      </c>
      <c r="EN17" s="6"/>
      <c r="EO17" s="6">
        <f t="shared" si="87"/>
        <v>0</v>
      </c>
      <c r="EP17" s="6">
        <f t="shared" si="88"/>
        <v>0</v>
      </c>
      <c r="EQ17" s="6">
        <f t="shared" si="89"/>
        <v>0</v>
      </c>
      <c r="ER17" s="6"/>
      <c r="ES17" s="6">
        <f t="shared" si="90"/>
        <v>0</v>
      </c>
      <c r="EY17" s="11"/>
      <c r="EZ17" s="6">
        <f t="shared" si="91"/>
        <v>0</v>
      </c>
      <c r="FA17" s="6">
        <f t="shared" si="33"/>
        <v>0</v>
      </c>
      <c r="FB17" s="6">
        <f t="shared" si="34"/>
        <v>0</v>
      </c>
      <c r="FC17"/>
      <c r="FD17" s="6">
        <f t="shared" si="35"/>
        <v>0</v>
      </c>
      <c r="FE17" s="6">
        <f t="shared" si="36"/>
        <v>0</v>
      </c>
      <c r="FF17" s="6">
        <f t="shared" si="37"/>
        <v>0</v>
      </c>
      <c r="FG17"/>
      <c r="FH17" s="6">
        <f t="shared" si="38"/>
        <v>0</v>
      </c>
      <c r="FI17" s="6">
        <f t="shared" si="39"/>
        <v>0</v>
      </c>
      <c r="FJ17" s="6">
        <f t="shared" si="40"/>
        <v>0</v>
      </c>
      <c r="FK17"/>
      <c r="FL17" s="6">
        <f t="shared" si="92"/>
        <v>0</v>
      </c>
      <c r="FM17" s="6"/>
      <c r="FN17" s="6">
        <f t="shared" si="93"/>
        <v>0</v>
      </c>
      <c r="FO17" s="6">
        <f t="shared" si="94"/>
        <v>0</v>
      </c>
      <c r="FP17" s="6">
        <f t="shared" si="95"/>
        <v>0</v>
      </c>
      <c r="FQ17" s="6"/>
      <c r="FR17" s="6">
        <f t="shared" si="96"/>
        <v>0</v>
      </c>
      <c r="FS17" s="6">
        <f t="shared" si="97"/>
        <v>0</v>
      </c>
      <c r="FT17" s="6">
        <f t="shared" si="98"/>
        <v>0</v>
      </c>
      <c r="FU17" s="6"/>
      <c r="FV17" s="6">
        <f t="shared" si="99"/>
        <v>0</v>
      </c>
      <c r="FW17" s="6">
        <f t="shared" si="100"/>
        <v>0</v>
      </c>
      <c r="FX17" s="6">
        <f t="shared" si="101"/>
        <v>0</v>
      </c>
      <c r="FY17" s="6"/>
      <c r="FZ17" s="6">
        <f t="shared" si="102"/>
        <v>0</v>
      </c>
    </row>
    <row r="18" spans="4:182" x14ac:dyDescent="0.25">
      <c r="D18">
        <v>360</v>
      </c>
      <c r="E18">
        <f>'Input spectra'!B18</f>
        <v>1.66374204665438</v>
      </c>
      <c r="F18">
        <f>'Initial absorption'!L18</f>
        <v>0.47063270202221119</v>
      </c>
      <c r="G18">
        <f>'Input spectra'!C18</f>
        <v>0</v>
      </c>
      <c r="H18">
        <f t="shared" si="41"/>
        <v>0</v>
      </c>
      <c r="I18">
        <f>'Input spectra'!D18</f>
        <v>1.4286952984924</v>
      </c>
      <c r="J18">
        <f>'Initial absorption'!M18</f>
        <v>0.5051795214047895</v>
      </c>
      <c r="K18">
        <f>'Input spectra'!E18</f>
        <v>0</v>
      </c>
      <c r="L18">
        <f t="shared" si="42"/>
        <v>0</v>
      </c>
      <c r="M18">
        <f>'Input spectra'!F18</f>
        <v>7.4438450220696506E-2</v>
      </c>
      <c r="N18">
        <f>'Initial absorption'!N18</f>
        <v>1.5792638512755246E-2</v>
      </c>
      <c r="O18">
        <f>'Input spectra'!G18</f>
        <v>0</v>
      </c>
      <c r="P18">
        <f t="shared" si="43"/>
        <v>0</v>
      </c>
      <c r="R18">
        <f>'Absorption prob after ems'!FA19</f>
        <v>2.7225737553178225E-2</v>
      </c>
      <c r="S18" s="13">
        <f>1-EXP(-'Absorption prob after ems'!FE19*_k_in_ec_correction*(E18*_c1+I18*_c2+M18*_c3+'Input spectra'!Y18))</f>
        <v>0.53394063337123243</v>
      </c>
      <c r="T18" s="13">
        <f>1-EXP(-(_t-'Absorption prob after ems'!FE19)*_k_in_ec_correction*(E18*_c1+I18*_c2+M18*_c3+'Input spectra'!Y18))</f>
        <v>0.99911804915875935</v>
      </c>
      <c r="U18" s="25"/>
      <c r="V18" s="25"/>
      <c r="W18" s="11"/>
      <c r="X18" s="6">
        <f t="shared" si="0"/>
        <v>0</v>
      </c>
      <c r="Y18" s="6">
        <f t="shared" si="1"/>
        <v>0</v>
      </c>
      <c r="Z18" s="6">
        <f t="shared" si="2"/>
        <v>0</v>
      </c>
      <c r="AA18"/>
      <c r="AB18" s="6">
        <f t="shared" si="3"/>
        <v>0</v>
      </c>
      <c r="AC18" s="6">
        <f t="shared" si="4"/>
        <v>0</v>
      </c>
      <c r="AD18" s="6">
        <f t="shared" si="5"/>
        <v>0</v>
      </c>
      <c r="AE18"/>
      <c r="AF18" s="6">
        <f t="shared" si="6"/>
        <v>0</v>
      </c>
      <c r="AG18" s="6">
        <f t="shared" si="7"/>
        <v>0</v>
      </c>
      <c r="AH18" s="6">
        <f t="shared" si="8"/>
        <v>0</v>
      </c>
      <c r="AI18"/>
      <c r="AJ18" s="6">
        <f t="shared" si="44"/>
        <v>0</v>
      </c>
      <c r="AK18" s="6"/>
      <c r="AL18" s="6">
        <f t="shared" si="45"/>
        <v>0</v>
      </c>
      <c r="AM18" s="6">
        <f t="shared" si="46"/>
        <v>0</v>
      </c>
      <c r="AN18" s="6">
        <f t="shared" si="47"/>
        <v>0</v>
      </c>
      <c r="AO18" s="6"/>
      <c r="AP18" s="6">
        <f t="shared" si="48"/>
        <v>0</v>
      </c>
      <c r="AQ18" s="6">
        <f t="shared" si="49"/>
        <v>0</v>
      </c>
      <c r="AR18" s="6">
        <f t="shared" si="50"/>
        <v>0</v>
      </c>
      <c r="AS18" s="6"/>
      <c r="AT18" s="6">
        <f t="shared" si="51"/>
        <v>0</v>
      </c>
      <c r="AU18" s="6">
        <f t="shared" si="52"/>
        <v>0</v>
      </c>
      <c r="AV18" s="6">
        <f t="shared" si="53"/>
        <v>0</v>
      </c>
      <c r="AW18" s="6"/>
      <c r="AX18" s="6">
        <f t="shared" si="54"/>
        <v>0</v>
      </c>
      <c r="BD18" s="11"/>
      <c r="BE18" s="6">
        <f t="shared" si="55"/>
        <v>0</v>
      </c>
      <c r="BF18" s="6">
        <f t="shared" si="9"/>
        <v>0</v>
      </c>
      <c r="BG18" s="6">
        <f t="shared" si="10"/>
        <v>0</v>
      </c>
      <c r="BH18"/>
      <c r="BI18" s="6">
        <f t="shared" si="11"/>
        <v>0</v>
      </c>
      <c r="BJ18" s="6">
        <f t="shared" si="12"/>
        <v>0</v>
      </c>
      <c r="BK18" s="6">
        <f t="shared" si="13"/>
        <v>0</v>
      </c>
      <c r="BL18"/>
      <c r="BM18" s="6">
        <f t="shared" si="14"/>
        <v>0</v>
      </c>
      <c r="BN18" s="6">
        <f t="shared" si="15"/>
        <v>0</v>
      </c>
      <c r="BO18" s="6">
        <f t="shared" si="16"/>
        <v>0</v>
      </c>
      <c r="BP18"/>
      <c r="BQ18" s="6">
        <f t="shared" si="56"/>
        <v>0</v>
      </c>
      <c r="BR18" s="6"/>
      <c r="BS18" s="6">
        <f t="shared" si="57"/>
        <v>0</v>
      </c>
      <c r="BT18" s="6">
        <f t="shared" si="58"/>
        <v>0</v>
      </c>
      <c r="BU18" s="6">
        <f t="shared" si="59"/>
        <v>0</v>
      </c>
      <c r="BV18" s="6"/>
      <c r="BW18" s="6">
        <f t="shared" si="60"/>
        <v>0</v>
      </c>
      <c r="BX18" s="6">
        <f t="shared" si="61"/>
        <v>0</v>
      </c>
      <c r="BY18" s="6">
        <f t="shared" si="62"/>
        <v>0</v>
      </c>
      <c r="BZ18" s="6"/>
      <c r="CA18" s="6">
        <f t="shared" si="63"/>
        <v>0</v>
      </c>
      <c r="CB18" s="6">
        <f t="shared" si="64"/>
        <v>0</v>
      </c>
      <c r="CC18" s="6">
        <f t="shared" si="65"/>
        <v>0</v>
      </c>
      <c r="CD18" s="6"/>
      <c r="CE18" s="6">
        <f t="shared" si="66"/>
        <v>0</v>
      </c>
      <c r="CK18" s="11"/>
      <c r="CL18" s="6">
        <f t="shared" si="67"/>
        <v>0</v>
      </c>
      <c r="CM18" s="6">
        <f t="shared" si="17"/>
        <v>0</v>
      </c>
      <c r="CN18" s="6">
        <f t="shared" si="18"/>
        <v>0</v>
      </c>
      <c r="CO18"/>
      <c r="CP18" s="6">
        <f t="shared" si="19"/>
        <v>0</v>
      </c>
      <c r="CQ18" s="6">
        <f t="shared" si="20"/>
        <v>0</v>
      </c>
      <c r="CR18" s="6">
        <f t="shared" si="21"/>
        <v>0</v>
      </c>
      <c r="CS18"/>
      <c r="CT18" s="6">
        <f t="shared" si="22"/>
        <v>0</v>
      </c>
      <c r="CU18" s="6">
        <f t="shared" si="23"/>
        <v>0</v>
      </c>
      <c r="CV18" s="6">
        <f t="shared" si="24"/>
        <v>0</v>
      </c>
      <c r="CW18"/>
      <c r="CX18" s="6">
        <f t="shared" si="68"/>
        <v>0</v>
      </c>
      <c r="CY18" s="6"/>
      <c r="CZ18" s="6">
        <f t="shared" si="69"/>
        <v>0</v>
      </c>
      <c r="DA18" s="6">
        <f t="shared" si="70"/>
        <v>0</v>
      </c>
      <c r="DB18" s="6">
        <f t="shared" si="71"/>
        <v>0</v>
      </c>
      <c r="DC18" s="6"/>
      <c r="DD18" s="6">
        <f t="shared" si="72"/>
        <v>0</v>
      </c>
      <c r="DE18" s="6">
        <f t="shared" si="73"/>
        <v>0</v>
      </c>
      <c r="DF18" s="6">
        <f t="shared" si="74"/>
        <v>0</v>
      </c>
      <c r="DG18" s="6"/>
      <c r="DH18" s="6">
        <f t="shared" si="75"/>
        <v>0</v>
      </c>
      <c r="DI18" s="6">
        <f t="shared" si="76"/>
        <v>0</v>
      </c>
      <c r="DJ18" s="6">
        <f t="shared" si="77"/>
        <v>0</v>
      </c>
      <c r="DK18" s="6"/>
      <c r="DL18" s="6">
        <f t="shared" si="78"/>
        <v>0</v>
      </c>
      <c r="DR18" s="11"/>
      <c r="DS18" s="6">
        <f t="shared" si="79"/>
        <v>0</v>
      </c>
      <c r="DT18" s="6">
        <f t="shared" si="25"/>
        <v>0</v>
      </c>
      <c r="DU18" s="6">
        <f t="shared" si="26"/>
        <v>0</v>
      </c>
      <c r="DV18"/>
      <c r="DW18" s="6">
        <f t="shared" si="27"/>
        <v>0</v>
      </c>
      <c r="DX18" s="6">
        <f t="shared" si="28"/>
        <v>0</v>
      </c>
      <c r="DY18" s="6">
        <f t="shared" si="29"/>
        <v>0</v>
      </c>
      <c r="DZ18"/>
      <c r="EA18" s="6">
        <f t="shared" si="30"/>
        <v>0</v>
      </c>
      <c r="EB18" s="6">
        <f t="shared" si="31"/>
        <v>0</v>
      </c>
      <c r="EC18" s="6">
        <f t="shared" si="32"/>
        <v>0</v>
      </c>
      <c r="ED18"/>
      <c r="EE18" s="6">
        <f t="shared" si="80"/>
        <v>0</v>
      </c>
      <c r="EF18" s="6"/>
      <c r="EG18" s="6">
        <f t="shared" si="81"/>
        <v>0</v>
      </c>
      <c r="EH18" s="6">
        <f t="shared" si="82"/>
        <v>0</v>
      </c>
      <c r="EI18" s="6">
        <f t="shared" si="83"/>
        <v>0</v>
      </c>
      <c r="EJ18" s="6"/>
      <c r="EK18" s="6">
        <f t="shared" si="84"/>
        <v>0</v>
      </c>
      <c r="EL18" s="6">
        <f t="shared" si="85"/>
        <v>0</v>
      </c>
      <c r="EM18" s="6">
        <f t="shared" si="86"/>
        <v>0</v>
      </c>
      <c r="EN18" s="6"/>
      <c r="EO18" s="6">
        <f t="shared" si="87"/>
        <v>0</v>
      </c>
      <c r="EP18" s="6">
        <f t="shared" si="88"/>
        <v>0</v>
      </c>
      <c r="EQ18" s="6">
        <f t="shared" si="89"/>
        <v>0</v>
      </c>
      <c r="ER18" s="6"/>
      <c r="ES18" s="6">
        <f t="shared" si="90"/>
        <v>0</v>
      </c>
      <c r="EY18" s="11"/>
      <c r="EZ18" s="6">
        <f t="shared" si="91"/>
        <v>0</v>
      </c>
      <c r="FA18" s="6">
        <f t="shared" si="33"/>
        <v>0</v>
      </c>
      <c r="FB18" s="6">
        <f t="shared" si="34"/>
        <v>0</v>
      </c>
      <c r="FC18"/>
      <c r="FD18" s="6">
        <f t="shared" si="35"/>
        <v>0</v>
      </c>
      <c r="FE18" s="6">
        <f t="shared" si="36"/>
        <v>0</v>
      </c>
      <c r="FF18" s="6">
        <f t="shared" si="37"/>
        <v>0</v>
      </c>
      <c r="FG18"/>
      <c r="FH18" s="6">
        <f t="shared" si="38"/>
        <v>0</v>
      </c>
      <c r="FI18" s="6">
        <f t="shared" si="39"/>
        <v>0</v>
      </c>
      <c r="FJ18" s="6">
        <f t="shared" si="40"/>
        <v>0</v>
      </c>
      <c r="FK18"/>
      <c r="FL18" s="6">
        <f t="shared" si="92"/>
        <v>0</v>
      </c>
      <c r="FM18" s="6"/>
      <c r="FN18" s="6">
        <f t="shared" si="93"/>
        <v>0</v>
      </c>
      <c r="FO18" s="6">
        <f t="shared" si="94"/>
        <v>0</v>
      </c>
      <c r="FP18" s="6">
        <f t="shared" si="95"/>
        <v>0</v>
      </c>
      <c r="FQ18" s="6"/>
      <c r="FR18" s="6">
        <f t="shared" si="96"/>
        <v>0</v>
      </c>
      <c r="FS18" s="6">
        <f t="shared" si="97"/>
        <v>0</v>
      </c>
      <c r="FT18" s="6">
        <f t="shared" si="98"/>
        <v>0</v>
      </c>
      <c r="FU18" s="6"/>
      <c r="FV18" s="6">
        <f t="shared" si="99"/>
        <v>0</v>
      </c>
      <c r="FW18" s="6">
        <f t="shared" si="100"/>
        <v>0</v>
      </c>
      <c r="FX18" s="6">
        <f t="shared" si="101"/>
        <v>0</v>
      </c>
      <c r="FY18" s="6"/>
      <c r="FZ18" s="6">
        <f t="shared" si="102"/>
        <v>0</v>
      </c>
    </row>
    <row r="19" spans="4:182" x14ac:dyDescent="0.25">
      <c r="D19">
        <v>365</v>
      </c>
      <c r="E19">
        <f>'Input spectra'!B19</f>
        <v>1.5870518567258201</v>
      </c>
      <c r="F19">
        <f>'Initial absorption'!L19</f>
        <v>0.46764586428646687</v>
      </c>
      <c r="G19">
        <f>'Input spectra'!C19</f>
        <v>0</v>
      </c>
      <c r="H19">
        <f t="shared" si="41"/>
        <v>0</v>
      </c>
      <c r="I19">
        <f>'Input spectra'!D19</f>
        <v>1.3842162615476099</v>
      </c>
      <c r="J19">
        <f>'Initial absorption'!M19</f>
        <v>0.50984708474356266</v>
      </c>
      <c r="K19">
        <f>'Input spectra'!E19</f>
        <v>0</v>
      </c>
      <c r="L19">
        <f t="shared" si="42"/>
        <v>0</v>
      </c>
      <c r="M19">
        <f>'Input spectra'!F19</f>
        <v>6.5029426189308501E-2</v>
      </c>
      <c r="N19">
        <f>'Initial absorption'!N19</f>
        <v>1.4371336742466925E-2</v>
      </c>
      <c r="O19">
        <f>'Input spectra'!G19</f>
        <v>0</v>
      </c>
      <c r="P19">
        <f t="shared" si="43"/>
        <v>0</v>
      </c>
      <c r="R19">
        <f>'Absorption prob after ems'!FA20</f>
        <v>2.7739378530448291E-2</v>
      </c>
      <c r="S19" s="13">
        <f>1-EXP(-'Absorption prob after ems'!FE20*_k_in_ec_correction*(E19*_c1+I19*_c2+M19*_c3+'Input spectra'!Y19))</f>
        <v>0.53379794798655622</v>
      </c>
      <c r="T19" s="13">
        <f>1-EXP(-(_t-'Absorption prob after ems'!FE20)*_k_in_ec_correction*(E19*_c1+I19*_c2+M19*_c3+'Input spectra'!Y19))</f>
        <v>0.99879561792249094</v>
      </c>
      <c r="U19" s="25"/>
      <c r="V19" s="25"/>
      <c r="W19" s="11"/>
      <c r="X19" s="6">
        <f t="shared" si="0"/>
        <v>0</v>
      </c>
      <c r="Y19" s="6">
        <f t="shared" si="1"/>
        <v>0</v>
      </c>
      <c r="Z19" s="6">
        <f t="shared" si="2"/>
        <v>0</v>
      </c>
      <c r="AA19"/>
      <c r="AB19" s="6">
        <f t="shared" si="3"/>
        <v>0</v>
      </c>
      <c r="AC19" s="6">
        <f t="shared" si="4"/>
        <v>0</v>
      </c>
      <c r="AD19" s="6">
        <f t="shared" si="5"/>
        <v>0</v>
      </c>
      <c r="AE19"/>
      <c r="AF19" s="6">
        <f t="shared" si="6"/>
        <v>0</v>
      </c>
      <c r="AG19" s="6">
        <f t="shared" si="7"/>
        <v>0</v>
      </c>
      <c r="AH19" s="6">
        <f t="shared" si="8"/>
        <v>0</v>
      </c>
      <c r="AI19"/>
      <c r="AJ19" s="6">
        <f t="shared" si="44"/>
        <v>0</v>
      </c>
      <c r="AK19" s="6"/>
      <c r="AL19" s="6">
        <f t="shared" si="45"/>
        <v>0</v>
      </c>
      <c r="AM19" s="6">
        <f t="shared" si="46"/>
        <v>0</v>
      </c>
      <c r="AN19" s="6">
        <f t="shared" si="47"/>
        <v>0</v>
      </c>
      <c r="AO19" s="6"/>
      <c r="AP19" s="6">
        <f t="shared" si="48"/>
        <v>0</v>
      </c>
      <c r="AQ19" s="6">
        <f t="shared" si="49"/>
        <v>0</v>
      </c>
      <c r="AR19" s="6">
        <f t="shared" si="50"/>
        <v>0</v>
      </c>
      <c r="AS19" s="6"/>
      <c r="AT19" s="6">
        <f t="shared" si="51"/>
        <v>0</v>
      </c>
      <c r="AU19" s="6">
        <f t="shared" si="52"/>
        <v>0</v>
      </c>
      <c r="AV19" s="6">
        <f t="shared" si="53"/>
        <v>0</v>
      </c>
      <c r="AW19" s="6"/>
      <c r="AX19" s="6">
        <f t="shared" si="54"/>
        <v>0</v>
      </c>
      <c r="BD19" s="11"/>
      <c r="BE19" s="6">
        <f t="shared" si="55"/>
        <v>0</v>
      </c>
      <c r="BF19" s="6">
        <f t="shared" si="9"/>
        <v>0</v>
      </c>
      <c r="BG19" s="6">
        <f t="shared" si="10"/>
        <v>0</v>
      </c>
      <c r="BH19"/>
      <c r="BI19" s="6">
        <f t="shared" si="11"/>
        <v>0</v>
      </c>
      <c r="BJ19" s="6">
        <f t="shared" si="12"/>
        <v>0</v>
      </c>
      <c r="BK19" s="6">
        <f t="shared" si="13"/>
        <v>0</v>
      </c>
      <c r="BL19"/>
      <c r="BM19" s="6">
        <f t="shared" si="14"/>
        <v>0</v>
      </c>
      <c r="BN19" s="6">
        <f t="shared" si="15"/>
        <v>0</v>
      </c>
      <c r="BO19" s="6">
        <f t="shared" si="16"/>
        <v>0</v>
      </c>
      <c r="BP19"/>
      <c r="BQ19" s="6">
        <f t="shared" si="56"/>
        <v>0</v>
      </c>
      <c r="BR19" s="6"/>
      <c r="BS19" s="6">
        <f t="shared" si="57"/>
        <v>0</v>
      </c>
      <c r="BT19" s="6">
        <f t="shared" si="58"/>
        <v>0</v>
      </c>
      <c r="BU19" s="6">
        <f t="shared" si="59"/>
        <v>0</v>
      </c>
      <c r="BV19" s="6"/>
      <c r="BW19" s="6">
        <f t="shared" si="60"/>
        <v>0</v>
      </c>
      <c r="BX19" s="6">
        <f t="shared" si="61"/>
        <v>0</v>
      </c>
      <c r="BY19" s="6">
        <f t="shared" si="62"/>
        <v>0</v>
      </c>
      <c r="BZ19" s="6"/>
      <c r="CA19" s="6">
        <f t="shared" si="63"/>
        <v>0</v>
      </c>
      <c r="CB19" s="6">
        <f t="shared" si="64"/>
        <v>0</v>
      </c>
      <c r="CC19" s="6">
        <f t="shared" si="65"/>
        <v>0</v>
      </c>
      <c r="CD19" s="6"/>
      <c r="CE19" s="6">
        <f t="shared" si="66"/>
        <v>0</v>
      </c>
      <c r="CK19" s="11"/>
      <c r="CL19" s="6">
        <f t="shared" si="67"/>
        <v>0</v>
      </c>
      <c r="CM19" s="6">
        <f t="shared" si="17"/>
        <v>0</v>
      </c>
      <c r="CN19" s="6">
        <f t="shared" si="18"/>
        <v>0</v>
      </c>
      <c r="CO19"/>
      <c r="CP19" s="6">
        <f t="shared" si="19"/>
        <v>0</v>
      </c>
      <c r="CQ19" s="6">
        <f t="shared" si="20"/>
        <v>0</v>
      </c>
      <c r="CR19" s="6">
        <f t="shared" si="21"/>
        <v>0</v>
      </c>
      <c r="CS19"/>
      <c r="CT19" s="6">
        <f t="shared" si="22"/>
        <v>0</v>
      </c>
      <c r="CU19" s="6">
        <f t="shared" si="23"/>
        <v>0</v>
      </c>
      <c r="CV19" s="6">
        <f t="shared" si="24"/>
        <v>0</v>
      </c>
      <c r="CW19"/>
      <c r="CX19" s="6">
        <f t="shared" si="68"/>
        <v>0</v>
      </c>
      <c r="CY19" s="6"/>
      <c r="CZ19" s="6">
        <f t="shared" si="69"/>
        <v>0</v>
      </c>
      <c r="DA19" s="6">
        <f t="shared" si="70"/>
        <v>0</v>
      </c>
      <c r="DB19" s="6">
        <f t="shared" si="71"/>
        <v>0</v>
      </c>
      <c r="DC19" s="6"/>
      <c r="DD19" s="6">
        <f t="shared" si="72"/>
        <v>0</v>
      </c>
      <c r="DE19" s="6">
        <f t="shared" si="73"/>
        <v>0</v>
      </c>
      <c r="DF19" s="6">
        <f t="shared" si="74"/>
        <v>0</v>
      </c>
      <c r="DG19" s="6"/>
      <c r="DH19" s="6">
        <f t="shared" si="75"/>
        <v>0</v>
      </c>
      <c r="DI19" s="6">
        <f t="shared" si="76"/>
        <v>0</v>
      </c>
      <c r="DJ19" s="6">
        <f t="shared" si="77"/>
        <v>0</v>
      </c>
      <c r="DK19" s="6"/>
      <c r="DL19" s="6">
        <f t="shared" si="78"/>
        <v>0</v>
      </c>
      <c r="DR19" s="11"/>
      <c r="DS19" s="6">
        <f t="shared" si="79"/>
        <v>0</v>
      </c>
      <c r="DT19" s="6">
        <f t="shared" si="25"/>
        <v>0</v>
      </c>
      <c r="DU19" s="6">
        <f t="shared" si="26"/>
        <v>0</v>
      </c>
      <c r="DV19"/>
      <c r="DW19" s="6">
        <f t="shared" si="27"/>
        <v>0</v>
      </c>
      <c r="DX19" s="6">
        <f t="shared" si="28"/>
        <v>0</v>
      </c>
      <c r="DY19" s="6">
        <f t="shared" si="29"/>
        <v>0</v>
      </c>
      <c r="DZ19"/>
      <c r="EA19" s="6">
        <f t="shared" si="30"/>
        <v>0</v>
      </c>
      <c r="EB19" s="6">
        <f t="shared" si="31"/>
        <v>0</v>
      </c>
      <c r="EC19" s="6">
        <f t="shared" si="32"/>
        <v>0</v>
      </c>
      <c r="ED19"/>
      <c r="EE19" s="6">
        <f t="shared" si="80"/>
        <v>0</v>
      </c>
      <c r="EF19" s="6"/>
      <c r="EG19" s="6">
        <f t="shared" si="81"/>
        <v>0</v>
      </c>
      <c r="EH19" s="6">
        <f t="shared" si="82"/>
        <v>0</v>
      </c>
      <c r="EI19" s="6">
        <f t="shared" si="83"/>
        <v>0</v>
      </c>
      <c r="EJ19" s="6"/>
      <c r="EK19" s="6">
        <f t="shared" si="84"/>
        <v>0</v>
      </c>
      <c r="EL19" s="6">
        <f t="shared" si="85"/>
        <v>0</v>
      </c>
      <c r="EM19" s="6">
        <f t="shared" si="86"/>
        <v>0</v>
      </c>
      <c r="EN19" s="6"/>
      <c r="EO19" s="6">
        <f t="shared" si="87"/>
        <v>0</v>
      </c>
      <c r="EP19" s="6">
        <f t="shared" si="88"/>
        <v>0</v>
      </c>
      <c r="EQ19" s="6">
        <f t="shared" si="89"/>
        <v>0</v>
      </c>
      <c r="ER19" s="6"/>
      <c r="ES19" s="6">
        <f t="shared" si="90"/>
        <v>0</v>
      </c>
      <c r="EY19" s="11"/>
      <c r="EZ19" s="6">
        <f t="shared" si="91"/>
        <v>0</v>
      </c>
      <c r="FA19" s="6">
        <f t="shared" si="33"/>
        <v>0</v>
      </c>
      <c r="FB19" s="6">
        <f t="shared" si="34"/>
        <v>0</v>
      </c>
      <c r="FC19"/>
      <c r="FD19" s="6">
        <f t="shared" si="35"/>
        <v>0</v>
      </c>
      <c r="FE19" s="6">
        <f t="shared" si="36"/>
        <v>0</v>
      </c>
      <c r="FF19" s="6">
        <f t="shared" si="37"/>
        <v>0</v>
      </c>
      <c r="FG19"/>
      <c r="FH19" s="6">
        <f t="shared" si="38"/>
        <v>0</v>
      </c>
      <c r="FI19" s="6">
        <f t="shared" si="39"/>
        <v>0</v>
      </c>
      <c r="FJ19" s="6">
        <f t="shared" si="40"/>
        <v>0</v>
      </c>
      <c r="FK19"/>
      <c r="FL19" s="6">
        <f t="shared" si="92"/>
        <v>0</v>
      </c>
      <c r="FM19" s="6"/>
      <c r="FN19" s="6">
        <f t="shared" si="93"/>
        <v>0</v>
      </c>
      <c r="FO19" s="6">
        <f t="shared" si="94"/>
        <v>0</v>
      </c>
      <c r="FP19" s="6">
        <f t="shared" si="95"/>
        <v>0</v>
      </c>
      <c r="FQ19" s="6"/>
      <c r="FR19" s="6">
        <f t="shared" si="96"/>
        <v>0</v>
      </c>
      <c r="FS19" s="6">
        <f t="shared" si="97"/>
        <v>0</v>
      </c>
      <c r="FT19" s="6">
        <f t="shared" si="98"/>
        <v>0</v>
      </c>
      <c r="FU19" s="6"/>
      <c r="FV19" s="6">
        <f t="shared" si="99"/>
        <v>0</v>
      </c>
      <c r="FW19" s="6">
        <f t="shared" si="100"/>
        <v>0</v>
      </c>
      <c r="FX19" s="6">
        <f t="shared" si="101"/>
        <v>0</v>
      </c>
      <c r="FY19" s="6"/>
      <c r="FZ19" s="6">
        <f t="shared" si="102"/>
        <v>0</v>
      </c>
    </row>
    <row r="20" spans="4:182" x14ac:dyDescent="0.25">
      <c r="D20">
        <v>370</v>
      </c>
      <c r="E20">
        <f>'Input spectra'!B20</f>
        <v>1.5103616667972599</v>
      </c>
      <c r="F20">
        <f>'Initial absorption'!L20</f>
        <v>0.46585169713007984</v>
      </c>
      <c r="G20">
        <f>'Input spectra'!C20</f>
        <v>0</v>
      </c>
      <c r="H20">
        <f t="shared" si="41"/>
        <v>0</v>
      </c>
      <c r="I20">
        <f>'Input spectra'!D20</f>
        <v>1.33082382631698</v>
      </c>
      <c r="J20">
        <f>'Initial absorption'!M20</f>
        <v>0.5130944393152852</v>
      </c>
      <c r="K20">
        <f>'Input spectra'!E20</f>
        <v>0</v>
      </c>
      <c r="L20">
        <f t="shared" si="42"/>
        <v>0</v>
      </c>
      <c r="M20">
        <f>'Input spectra'!F20</f>
        <v>5.6751956016071102E-2</v>
      </c>
      <c r="N20">
        <f>'Initial absorption'!N20</f>
        <v>1.3128310063112459E-2</v>
      </c>
      <c r="O20">
        <f>'Input spectra'!G20</f>
        <v>0</v>
      </c>
      <c r="P20">
        <f t="shared" si="43"/>
        <v>0</v>
      </c>
      <c r="R20">
        <f>'Absorption prob after ems'!FA21</f>
        <v>2.8347117741924274E-2</v>
      </c>
      <c r="S20" s="13">
        <f>1-EXP(-'Absorption prob after ems'!FE21*_k_in_ec_correction*(E20*_c1+I20*_c2+M20*_c3+'Input spectra'!Y20))</f>
        <v>0.53359287059976301</v>
      </c>
      <c r="T20" s="13">
        <f>1-EXP(-(_t-'Absorption prob after ems'!FE21)*_k_in_ec_correction*(E20*_c1+I20*_c2+M20*_c3+'Input spectra'!Y20))</f>
        <v>0.99831833844140427</v>
      </c>
      <c r="U20" s="25"/>
      <c r="V20" s="25"/>
      <c r="W20" s="11"/>
      <c r="X20" s="6">
        <f t="shared" si="0"/>
        <v>0</v>
      </c>
      <c r="Y20" s="6">
        <f t="shared" si="1"/>
        <v>0</v>
      </c>
      <c r="Z20" s="6">
        <f t="shared" si="2"/>
        <v>0</v>
      </c>
      <c r="AA20"/>
      <c r="AB20" s="6">
        <f t="shared" si="3"/>
        <v>0</v>
      </c>
      <c r="AC20" s="6">
        <f t="shared" si="4"/>
        <v>0</v>
      </c>
      <c r="AD20" s="6">
        <f t="shared" si="5"/>
        <v>0</v>
      </c>
      <c r="AE20"/>
      <c r="AF20" s="6">
        <f t="shared" si="6"/>
        <v>0</v>
      </c>
      <c r="AG20" s="6">
        <f t="shared" si="7"/>
        <v>0</v>
      </c>
      <c r="AH20" s="6">
        <f t="shared" si="8"/>
        <v>0</v>
      </c>
      <c r="AI20"/>
      <c r="AJ20" s="6">
        <f t="shared" si="44"/>
        <v>0</v>
      </c>
      <c r="AK20" s="6"/>
      <c r="AL20" s="6">
        <f t="shared" si="45"/>
        <v>0</v>
      </c>
      <c r="AM20" s="6">
        <f t="shared" si="46"/>
        <v>0</v>
      </c>
      <c r="AN20" s="6">
        <f t="shared" si="47"/>
        <v>0</v>
      </c>
      <c r="AO20" s="6"/>
      <c r="AP20" s="6">
        <f t="shared" si="48"/>
        <v>0</v>
      </c>
      <c r="AQ20" s="6">
        <f t="shared" si="49"/>
        <v>0</v>
      </c>
      <c r="AR20" s="6">
        <f t="shared" si="50"/>
        <v>0</v>
      </c>
      <c r="AS20" s="6"/>
      <c r="AT20" s="6">
        <f t="shared" si="51"/>
        <v>0</v>
      </c>
      <c r="AU20" s="6">
        <f t="shared" si="52"/>
        <v>0</v>
      </c>
      <c r="AV20" s="6">
        <f t="shared" si="53"/>
        <v>0</v>
      </c>
      <c r="AW20" s="6"/>
      <c r="AX20" s="6">
        <f t="shared" si="54"/>
        <v>0</v>
      </c>
      <c r="BD20" s="11"/>
      <c r="BE20" s="6">
        <f t="shared" si="55"/>
        <v>0</v>
      </c>
      <c r="BF20" s="6">
        <f t="shared" si="9"/>
        <v>0</v>
      </c>
      <c r="BG20" s="6">
        <f t="shared" si="10"/>
        <v>0</v>
      </c>
      <c r="BH20"/>
      <c r="BI20" s="6">
        <f t="shared" si="11"/>
        <v>0</v>
      </c>
      <c r="BJ20" s="6">
        <f t="shared" si="12"/>
        <v>0</v>
      </c>
      <c r="BK20" s="6">
        <f t="shared" si="13"/>
        <v>0</v>
      </c>
      <c r="BL20"/>
      <c r="BM20" s="6">
        <f t="shared" si="14"/>
        <v>0</v>
      </c>
      <c r="BN20" s="6">
        <f t="shared" si="15"/>
        <v>0</v>
      </c>
      <c r="BO20" s="6">
        <f t="shared" si="16"/>
        <v>0</v>
      </c>
      <c r="BP20"/>
      <c r="BQ20" s="6">
        <f t="shared" si="56"/>
        <v>0</v>
      </c>
      <c r="BR20" s="6"/>
      <c r="BS20" s="6">
        <f t="shared" si="57"/>
        <v>0</v>
      </c>
      <c r="BT20" s="6">
        <f t="shared" si="58"/>
        <v>0</v>
      </c>
      <c r="BU20" s="6">
        <f t="shared" si="59"/>
        <v>0</v>
      </c>
      <c r="BV20" s="6"/>
      <c r="BW20" s="6">
        <f t="shared" si="60"/>
        <v>0</v>
      </c>
      <c r="BX20" s="6">
        <f t="shared" si="61"/>
        <v>0</v>
      </c>
      <c r="BY20" s="6">
        <f t="shared" si="62"/>
        <v>0</v>
      </c>
      <c r="BZ20" s="6"/>
      <c r="CA20" s="6">
        <f t="shared" si="63"/>
        <v>0</v>
      </c>
      <c r="CB20" s="6">
        <f t="shared" si="64"/>
        <v>0</v>
      </c>
      <c r="CC20" s="6">
        <f t="shared" si="65"/>
        <v>0</v>
      </c>
      <c r="CD20" s="6"/>
      <c r="CE20" s="6">
        <f t="shared" si="66"/>
        <v>0</v>
      </c>
      <c r="CK20" s="11"/>
      <c r="CL20" s="6">
        <f t="shared" si="67"/>
        <v>0</v>
      </c>
      <c r="CM20" s="6">
        <f t="shared" si="17"/>
        <v>0</v>
      </c>
      <c r="CN20" s="6">
        <f t="shared" si="18"/>
        <v>0</v>
      </c>
      <c r="CO20"/>
      <c r="CP20" s="6">
        <f t="shared" si="19"/>
        <v>0</v>
      </c>
      <c r="CQ20" s="6">
        <f t="shared" si="20"/>
        <v>0</v>
      </c>
      <c r="CR20" s="6">
        <f t="shared" si="21"/>
        <v>0</v>
      </c>
      <c r="CS20"/>
      <c r="CT20" s="6">
        <f t="shared" si="22"/>
        <v>0</v>
      </c>
      <c r="CU20" s="6">
        <f t="shared" si="23"/>
        <v>0</v>
      </c>
      <c r="CV20" s="6">
        <f t="shared" si="24"/>
        <v>0</v>
      </c>
      <c r="CW20"/>
      <c r="CX20" s="6">
        <f t="shared" si="68"/>
        <v>0</v>
      </c>
      <c r="CY20" s="6"/>
      <c r="CZ20" s="6">
        <f t="shared" si="69"/>
        <v>0</v>
      </c>
      <c r="DA20" s="6">
        <f t="shared" si="70"/>
        <v>0</v>
      </c>
      <c r="DB20" s="6">
        <f t="shared" si="71"/>
        <v>0</v>
      </c>
      <c r="DC20" s="6"/>
      <c r="DD20" s="6">
        <f t="shared" si="72"/>
        <v>0</v>
      </c>
      <c r="DE20" s="6">
        <f t="shared" si="73"/>
        <v>0</v>
      </c>
      <c r="DF20" s="6">
        <f t="shared" si="74"/>
        <v>0</v>
      </c>
      <c r="DG20" s="6"/>
      <c r="DH20" s="6">
        <f t="shared" si="75"/>
        <v>0</v>
      </c>
      <c r="DI20" s="6">
        <f t="shared" si="76"/>
        <v>0</v>
      </c>
      <c r="DJ20" s="6">
        <f t="shared" si="77"/>
        <v>0</v>
      </c>
      <c r="DK20" s="6"/>
      <c r="DL20" s="6">
        <f t="shared" si="78"/>
        <v>0</v>
      </c>
      <c r="DR20" s="11"/>
      <c r="DS20" s="6">
        <f t="shared" si="79"/>
        <v>0</v>
      </c>
      <c r="DT20" s="6">
        <f t="shared" si="25"/>
        <v>0</v>
      </c>
      <c r="DU20" s="6">
        <f t="shared" si="26"/>
        <v>0</v>
      </c>
      <c r="DV20"/>
      <c r="DW20" s="6">
        <f t="shared" si="27"/>
        <v>0</v>
      </c>
      <c r="DX20" s="6">
        <f t="shared" si="28"/>
        <v>0</v>
      </c>
      <c r="DY20" s="6">
        <f t="shared" si="29"/>
        <v>0</v>
      </c>
      <c r="DZ20"/>
      <c r="EA20" s="6">
        <f t="shared" si="30"/>
        <v>0</v>
      </c>
      <c r="EB20" s="6">
        <f t="shared" si="31"/>
        <v>0</v>
      </c>
      <c r="EC20" s="6">
        <f t="shared" si="32"/>
        <v>0</v>
      </c>
      <c r="ED20"/>
      <c r="EE20" s="6">
        <f t="shared" si="80"/>
        <v>0</v>
      </c>
      <c r="EF20" s="6"/>
      <c r="EG20" s="6">
        <f t="shared" si="81"/>
        <v>0</v>
      </c>
      <c r="EH20" s="6">
        <f t="shared" si="82"/>
        <v>0</v>
      </c>
      <c r="EI20" s="6">
        <f t="shared" si="83"/>
        <v>0</v>
      </c>
      <c r="EJ20" s="6"/>
      <c r="EK20" s="6">
        <f t="shared" si="84"/>
        <v>0</v>
      </c>
      <c r="EL20" s="6">
        <f t="shared" si="85"/>
        <v>0</v>
      </c>
      <c r="EM20" s="6">
        <f t="shared" si="86"/>
        <v>0</v>
      </c>
      <c r="EN20" s="6"/>
      <c r="EO20" s="6">
        <f t="shared" si="87"/>
        <v>0</v>
      </c>
      <c r="EP20" s="6">
        <f t="shared" si="88"/>
        <v>0</v>
      </c>
      <c r="EQ20" s="6">
        <f t="shared" si="89"/>
        <v>0</v>
      </c>
      <c r="ER20" s="6"/>
      <c r="ES20" s="6">
        <f t="shared" si="90"/>
        <v>0</v>
      </c>
      <c r="EY20" s="11"/>
      <c r="EZ20" s="6">
        <f t="shared" si="91"/>
        <v>0</v>
      </c>
      <c r="FA20" s="6">
        <f t="shared" si="33"/>
        <v>0</v>
      </c>
      <c r="FB20" s="6">
        <f t="shared" si="34"/>
        <v>0</v>
      </c>
      <c r="FC20"/>
      <c r="FD20" s="6">
        <f t="shared" si="35"/>
        <v>0</v>
      </c>
      <c r="FE20" s="6">
        <f t="shared" si="36"/>
        <v>0</v>
      </c>
      <c r="FF20" s="6">
        <f t="shared" si="37"/>
        <v>0</v>
      </c>
      <c r="FG20"/>
      <c r="FH20" s="6">
        <f t="shared" si="38"/>
        <v>0</v>
      </c>
      <c r="FI20" s="6">
        <f t="shared" si="39"/>
        <v>0</v>
      </c>
      <c r="FJ20" s="6">
        <f t="shared" si="40"/>
        <v>0</v>
      </c>
      <c r="FK20"/>
      <c r="FL20" s="6">
        <f t="shared" si="92"/>
        <v>0</v>
      </c>
      <c r="FM20" s="6"/>
      <c r="FN20" s="6">
        <f t="shared" si="93"/>
        <v>0</v>
      </c>
      <c r="FO20" s="6">
        <f t="shared" si="94"/>
        <v>0</v>
      </c>
      <c r="FP20" s="6">
        <f t="shared" si="95"/>
        <v>0</v>
      </c>
      <c r="FQ20" s="6"/>
      <c r="FR20" s="6">
        <f t="shared" si="96"/>
        <v>0</v>
      </c>
      <c r="FS20" s="6">
        <f t="shared" si="97"/>
        <v>0</v>
      </c>
      <c r="FT20" s="6">
        <f t="shared" si="98"/>
        <v>0</v>
      </c>
      <c r="FU20" s="6"/>
      <c r="FV20" s="6">
        <f t="shared" si="99"/>
        <v>0</v>
      </c>
      <c r="FW20" s="6">
        <f t="shared" si="100"/>
        <v>0</v>
      </c>
      <c r="FX20" s="6">
        <f t="shared" si="101"/>
        <v>0</v>
      </c>
      <c r="FY20" s="6"/>
      <c r="FZ20" s="6">
        <f t="shared" si="102"/>
        <v>0</v>
      </c>
    </row>
    <row r="21" spans="4:182" x14ac:dyDescent="0.25">
      <c r="D21">
        <v>375</v>
      </c>
      <c r="E21">
        <f>'Input spectra'!B21</f>
        <v>1.4336714768687</v>
      </c>
      <c r="F21">
        <f>'Initial absorption'!L21</f>
        <v>0.47224837766768385</v>
      </c>
      <c r="G21">
        <f>'Input spectra'!C21</f>
        <v>0</v>
      </c>
      <c r="H21">
        <f t="shared" si="41"/>
        <v>0</v>
      </c>
      <c r="I21">
        <f>'Input spectra'!D21</f>
        <v>1.2319055995783801</v>
      </c>
      <c r="J21">
        <f>'Initial absorption'!M21</f>
        <v>0.50723390106015309</v>
      </c>
      <c r="K21">
        <f>'Input spectra'!E21</f>
        <v>0</v>
      </c>
      <c r="L21">
        <f t="shared" si="42"/>
        <v>0</v>
      </c>
      <c r="M21">
        <f>'Input spectra'!F21</f>
        <v>5.1342778600126898E-2</v>
      </c>
      <c r="N21">
        <f>'Initial absorption'!N21</f>
        <v>1.268415269296118E-2</v>
      </c>
      <c r="O21">
        <f>'Input spectra'!G21</f>
        <v>0</v>
      </c>
      <c r="P21">
        <f t="shared" si="43"/>
        <v>0</v>
      </c>
      <c r="R21">
        <f>'Absorption prob after ems'!FA22</f>
        <v>2.9285465919167957E-2</v>
      </c>
      <c r="S21" s="13">
        <f>1-EXP(-'Absorption prob after ems'!FE22*_k_in_ec_correction*(E21*_c1+I21*_c2+M21*_c3+'Input spectra'!Y21))</f>
        <v>0.53319225255732161</v>
      </c>
      <c r="T21" s="13">
        <f>1-EXP(-(_t-'Absorption prob after ems'!FE22)*_k_in_ec_correction*(E21*_c1+I21*_c2+M21*_c3+'Input spectra'!Y21))</f>
        <v>0.99735162722250947</v>
      </c>
      <c r="U21" s="25"/>
      <c r="V21" s="25"/>
      <c r="W21" s="11"/>
      <c r="X21" s="6">
        <f t="shared" si="0"/>
        <v>0</v>
      </c>
      <c r="Y21" s="6">
        <f t="shared" si="1"/>
        <v>0</v>
      </c>
      <c r="Z21" s="6">
        <f t="shared" si="2"/>
        <v>0</v>
      </c>
      <c r="AA21"/>
      <c r="AB21" s="6">
        <f t="shared" si="3"/>
        <v>0</v>
      </c>
      <c r="AC21" s="6">
        <f t="shared" si="4"/>
        <v>0</v>
      </c>
      <c r="AD21" s="6">
        <f t="shared" si="5"/>
        <v>0</v>
      </c>
      <c r="AE21"/>
      <c r="AF21" s="6">
        <f t="shared" si="6"/>
        <v>0</v>
      </c>
      <c r="AG21" s="6">
        <f t="shared" si="7"/>
        <v>0</v>
      </c>
      <c r="AH21" s="6">
        <f t="shared" si="8"/>
        <v>0</v>
      </c>
      <c r="AI21"/>
      <c r="AJ21" s="6">
        <f t="shared" si="44"/>
        <v>0</v>
      </c>
      <c r="AK21" s="6"/>
      <c r="AL21" s="6">
        <f t="shared" si="45"/>
        <v>0</v>
      </c>
      <c r="AM21" s="6">
        <f t="shared" si="46"/>
        <v>0</v>
      </c>
      <c r="AN21" s="6">
        <f t="shared" si="47"/>
        <v>0</v>
      </c>
      <c r="AO21" s="6"/>
      <c r="AP21" s="6">
        <f t="shared" si="48"/>
        <v>0</v>
      </c>
      <c r="AQ21" s="6">
        <f t="shared" si="49"/>
        <v>0</v>
      </c>
      <c r="AR21" s="6">
        <f t="shared" si="50"/>
        <v>0</v>
      </c>
      <c r="AS21" s="6"/>
      <c r="AT21" s="6">
        <f t="shared" si="51"/>
        <v>0</v>
      </c>
      <c r="AU21" s="6">
        <f t="shared" si="52"/>
        <v>0</v>
      </c>
      <c r="AV21" s="6">
        <f t="shared" si="53"/>
        <v>0</v>
      </c>
      <c r="AW21" s="6"/>
      <c r="AX21" s="6">
        <f t="shared" si="54"/>
        <v>0</v>
      </c>
      <c r="BD21" s="11"/>
      <c r="BE21" s="6">
        <f t="shared" si="55"/>
        <v>0</v>
      </c>
      <c r="BF21" s="6">
        <f t="shared" si="9"/>
        <v>0</v>
      </c>
      <c r="BG21" s="6">
        <f t="shared" si="10"/>
        <v>0</v>
      </c>
      <c r="BH21"/>
      <c r="BI21" s="6">
        <f t="shared" si="11"/>
        <v>0</v>
      </c>
      <c r="BJ21" s="6">
        <f t="shared" si="12"/>
        <v>0</v>
      </c>
      <c r="BK21" s="6">
        <f t="shared" si="13"/>
        <v>0</v>
      </c>
      <c r="BL21"/>
      <c r="BM21" s="6">
        <f t="shared" si="14"/>
        <v>0</v>
      </c>
      <c r="BN21" s="6">
        <f t="shared" si="15"/>
        <v>0</v>
      </c>
      <c r="BO21" s="6">
        <f t="shared" si="16"/>
        <v>0</v>
      </c>
      <c r="BP21"/>
      <c r="BQ21" s="6">
        <f t="shared" si="56"/>
        <v>0</v>
      </c>
      <c r="BR21" s="6"/>
      <c r="BS21" s="6">
        <f t="shared" si="57"/>
        <v>0</v>
      </c>
      <c r="BT21" s="6">
        <f t="shared" si="58"/>
        <v>0</v>
      </c>
      <c r="BU21" s="6">
        <f t="shared" si="59"/>
        <v>0</v>
      </c>
      <c r="BV21" s="6"/>
      <c r="BW21" s="6">
        <f t="shared" si="60"/>
        <v>0</v>
      </c>
      <c r="BX21" s="6">
        <f t="shared" si="61"/>
        <v>0</v>
      </c>
      <c r="BY21" s="6">
        <f t="shared" si="62"/>
        <v>0</v>
      </c>
      <c r="BZ21" s="6"/>
      <c r="CA21" s="6">
        <f t="shared" si="63"/>
        <v>0</v>
      </c>
      <c r="CB21" s="6">
        <f t="shared" si="64"/>
        <v>0</v>
      </c>
      <c r="CC21" s="6">
        <f t="shared" si="65"/>
        <v>0</v>
      </c>
      <c r="CD21" s="6"/>
      <c r="CE21" s="6">
        <f t="shared" si="66"/>
        <v>0</v>
      </c>
      <c r="CK21" s="11"/>
      <c r="CL21" s="6">
        <f t="shared" si="67"/>
        <v>0</v>
      </c>
      <c r="CM21" s="6">
        <f t="shared" si="17"/>
        <v>0</v>
      </c>
      <c r="CN21" s="6">
        <f t="shared" si="18"/>
        <v>0</v>
      </c>
      <c r="CO21"/>
      <c r="CP21" s="6">
        <f t="shared" si="19"/>
        <v>0</v>
      </c>
      <c r="CQ21" s="6">
        <f t="shared" si="20"/>
        <v>0</v>
      </c>
      <c r="CR21" s="6">
        <f t="shared" si="21"/>
        <v>0</v>
      </c>
      <c r="CS21"/>
      <c r="CT21" s="6">
        <f t="shared" si="22"/>
        <v>0</v>
      </c>
      <c r="CU21" s="6">
        <f t="shared" si="23"/>
        <v>0</v>
      </c>
      <c r="CV21" s="6">
        <f t="shared" si="24"/>
        <v>0</v>
      </c>
      <c r="CW21"/>
      <c r="CX21" s="6">
        <f t="shared" si="68"/>
        <v>0</v>
      </c>
      <c r="CY21" s="6"/>
      <c r="CZ21" s="6">
        <f t="shared" si="69"/>
        <v>0</v>
      </c>
      <c r="DA21" s="6">
        <f t="shared" si="70"/>
        <v>0</v>
      </c>
      <c r="DB21" s="6">
        <f t="shared" si="71"/>
        <v>0</v>
      </c>
      <c r="DC21" s="6"/>
      <c r="DD21" s="6">
        <f t="shared" si="72"/>
        <v>0</v>
      </c>
      <c r="DE21" s="6">
        <f t="shared" si="73"/>
        <v>0</v>
      </c>
      <c r="DF21" s="6">
        <f t="shared" si="74"/>
        <v>0</v>
      </c>
      <c r="DG21" s="6"/>
      <c r="DH21" s="6">
        <f t="shared" si="75"/>
        <v>0</v>
      </c>
      <c r="DI21" s="6">
        <f t="shared" si="76"/>
        <v>0</v>
      </c>
      <c r="DJ21" s="6">
        <f t="shared" si="77"/>
        <v>0</v>
      </c>
      <c r="DK21" s="6"/>
      <c r="DL21" s="6">
        <f t="shared" si="78"/>
        <v>0</v>
      </c>
      <c r="DR21" s="11"/>
      <c r="DS21" s="6">
        <f t="shared" si="79"/>
        <v>0</v>
      </c>
      <c r="DT21" s="6">
        <f t="shared" si="25"/>
        <v>0</v>
      </c>
      <c r="DU21" s="6">
        <f t="shared" si="26"/>
        <v>0</v>
      </c>
      <c r="DV21"/>
      <c r="DW21" s="6">
        <f t="shared" si="27"/>
        <v>0</v>
      </c>
      <c r="DX21" s="6">
        <f t="shared" si="28"/>
        <v>0</v>
      </c>
      <c r="DY21" s="6">
        <f t="shared" si="29"/>
        <v>0</v>
      </c>
      <c r="DZ21"/>
      <c r="EA21" s="6">
        <f t="shared" si="30"/>
        <v>0</v>
      </c>
      <c r="EB21" s="6">
        <f t="shared" si="31"/>
        <v>0</v>
      </c>
      <c r="EC21" s="6">
        <f t="shared" si="32"/>
        <v>0</v>
      </c>
      <c r="ED21"/>
      <c r="EE21" s="6">
        <f t="shared" si="80"/>
        <v>0</v>
      </c>
      <c r="EF21" s="6"/>
      <c r="EG21" s="6">
        <f t="shared" si="81"/>
        <v>0</v>
      </c>
      <c r="EH21" s="6">
        <f t="shared" si="82"/>
        <v>0</v>
      </c>
      <c r="EI21" s="6">
        <f t="shared" si="83"/>
        <v>0</v>
      </c>
      <c r="EJ21" s="6"/>
      <c r="EK21" s="6">
        <f t="shared" si="84"/>
        <v>0</v>
      </c>
      <c r="EL21" s="6">
        <f t="shared" si="85"/>
        <v>0</v>
      </c>
      <c r="EM21" s="6">
        <f t="shared" si="86"/>
        <v>0</v>
      </c>
      <c r="EN21" s="6"/>
      <c r="EO21" s="6">
        <f t="shared" si="87"/>
        <v>0</v>
      </c>
      <c r="EP21" s="6">
        <f t="shared" si="88"/>
        <v>0</v>
      </c>
      <c r="EQ21" s="6">
        <f t="shared" si="89"/>
        <v>0</v>
      </c>
      <c r="ER21" s="6"/>
      <c r="ES21" s="6">
        <f t="shared" si="90"/>
        <v>0</v>
      </c>
      <c r="EY21" s="11"/>
      <c r="EZ21" s="6">
        <f t="shared" si="91"/>
        <v>0</v>
      </c>
      <c r="FA21" s="6">
        <f t="shared" si="33"/>
        <v>0</v>
      </c>
      <c r="FB21" s="6">
        <f t="shared" si="34"/>
        <v>0</v>
      </c>
      <c r="FC21"/>
      <c r="FD21" s="6">
        <f t="shared" si="35"/>
        <v>0</v>
      </c>
      <c r="FE21" s="6">
        <f t="shared" si="36"/>
        <v>0</v>
      </c>
      <c r="FF21" s="6">
        <f t="shared" si="37"/>
        <v>0</v>
      </c>
      <c r="FG21"/>
      <c r="FH21" s="6">
        <f t="shared" si="38"/>
        <v>0</v>
      </c>
      <c r="FI21" s="6">
        <f t="shared" si="39"/>
        <v>0</v>
      </c>
      <c r="FJ21" s="6">
        <f t="shared" si="40"/>
        <v>0</v>
      </c>
      <c r="FK21"/>
      <c r="FL21" s="6">
        <f t="shared" si="92"/>
        <v>0</v>
      </c>
      <c r="FM21" s="6"/>
      <c r="FN21" s="6">
        <f t="shared" si="93"/>
        <v>0</v>
      </c>
      <c r="FO21" s="6">
        <f t="shared" si="94"/>
        <v>0</v>
      </c>
      <c r="FP21" s="6">
        <f t="shared" si="95"/>
        <v>0</v>
      </c>
      <c r="FQ21" s="6"/>
      <c r="FR21" s="6">
        <f t="shared" si="96"/>
        <v>0</v>
      </c>
      <c r="FS21" s="6">
        <f t="shared" si="97"/>
        <v>0</v>
      </c>
      <c r="FT21" s="6">
        <f t="shared" si="98"/>
        <v>0</v>
      </c>
      <c r="FU21" s="6"/>
      <c r="FV21" s="6">
        <f t="shared" si="99"/>
        <v>0</v>
      </c>
      <c r="FW21" s="6">
        <f t="shared" si="100"/>
        <v>0</v>
      </c>
      <c r="FX21" s="6">
        <f t="shared" si="101"/>
        <v>0</v>
      </c>
      <c r="FY21" s="6"/>
      <c r="FZ21" s="6">
        <f t="shared" si="102"/>
        <v>0</v>
      </c>
    </row>
    <row r="22" spans="4:182" x14ac:dyDescent="0.25">
      <c r="D22">
        <v>380</v>
      </c>
      <c r="E22">
        <f>'Input spectra'!B22</f>
        <v>1.3569812869401401</v>
      </c>
      <c r="F22">
        <f>'Initial absorption'!L22</f>
        <v>0.47025765509467859</v>
      </c>
      <c r="G22">
        <f>'Input spectra'!C22</f>
        <v>0</v>
      </c>
      <c r="H22">
        <f t="shared" si="41"/>
        <v>0</v>
      </c>
      <c r="I22">
        <f>'Input spectra'!D22</f>
        <v>1.1778509839654401</v>
      </c>
      <c r="J22">
        <f>'Initial absorption'!M22</f>
        <v>0.51022575541509785</v>
      </c>
      <c r="K22">
        <f>'Input spectra'!E22</f>
        <v>0</v>
      </c>
      <c r="L22">
        <f t="shared" si="42"/>
        <v>0</v>
      </c>
      <c r="M22">
        <f>'Input spectra'!F22</f>
        <v>4.5933601184182701E-2</v>
      </c>
      <c r="N22">
        <f>'Initial absorption'!N22</f>
        <v>1.1938610239590265E-2</v>
      </c>
      <c r="O22">
        <f>'Input spectra'!G22</f>
        <v>0</v>
      </c>
      <c r="P22">
        <f t="shared" si="43"/>
        <v>0</v>
      </c>
      <c r="R22">
        <f>'Absorption prob after ems'!FA23</f>
        <v>3.0063575583113681E-2</v>
      </c>
      <c r="S22" s="13">
        <f>1-EXP(-'Absorption prob after ems'!FE23*_k_in_ec_correction*(E22*_c1+I22*_c2+M22*_c3+'Input spectra'!Y22))</f>
        <v>0.53277691440316854</v>
      </c>
      <c r="T22" s="13">
        <f>1-EXP(-(_t-'Absorption prob after ems'!FE23)*_k_in_ec_correction*(E22*_c1+I22*_c2+M22*_c3+'Input spectra'!Y22))</f>
        <v>0.99631455037111072</v>
      </c>
      <c r="U22" s="25"/>
      <c r="V22" s="25"/>
      <c r="W22" s="11"/>
      <c r="X22" s="6">
        <f t="shared" si="0"/>
        <v>0</v>
      </c>
      <c r="Y22" s="6">
        <f t="shared" si="1"/>
        <v>0</v>
      </c>
      <c r="Z22" s="6">
        <f t="shared" si="2"/>
        <v>0</v>
      </c>
      <c r="AA22"/>
      <c r="AB22" s="6">
        <f t="shared" si="3"/>
        <v>0</v>
      </c>
      <c r="AC22" s="6">
        <f t="shared" si="4"/>
        <v>0</v>
      </c>
      <c r="AD22" s="6">
        <f t="shared" si="5"/>
        <v>0</v>
      </c>
      <c r="AE22"/>
      <c r="AF22" s="6">
        <f t="shared" si="6"/>
        <v>0</v>
      </c>
      <c r="AG22" s="6">
        <f t="shared" si="7"/>
        <v>0</v>
      </c>
      <c r="AH22" s="6">
        <f t="shared" si="8"/>
        <v>0</v>
      </c>
      <c r="AI22"/>
      <c r="AJ22" s="6">
        <f t="shared" si="44"/>
        <v>0</v>
      </c>
      <c r="AK22" s="6"/>
      <c r="AL22" s="6">
        <f t="shared" si="45"/>
        <v>0</v>
      </c>
      <c r="AM22" s="6">
        <f t="shared" si="46"/>
        <v>0</v>
      </c>
      <c r="AN22" s="6">
        <f t="shared" si="47"/>
        <v>0</v>
      </c>
      <c r="AO22" s="6"/>
      <c r="AP22" s="6">
        <f t="shared" si="48"/>
        <v>0</v>
      </c>
      <c r="AQ22" s="6">
        <f t="shared" si="49"/>
        <v>0</v>
      </c>
      <c r="AR22" s="6">
        <f t="shared" si="50"/>
        <v>0</v>
      </c>
      <c r="AS22" s="6"/>
      <c r="AT22" s="6">
        <f t="shared" si="51"/>
        <v>0</v>
      </c>
      <c r="AU22" s="6">
        <f t="shared" si="52"/>
        <v>0</v>
      </c>
      <c r="AV22" s="6">
        <f t="shared" si="53"/>
        <v>0</v>
      </c>
      <c r="AW22" s="6"/>
      <c r="AX22" s="6">
        <f t="shared" si="54"/>
        <v>0</v>
      </c>
      <c r="BD22" s="11"/>
      <c r="BE22" s="6">
        <f t="shared" si="55"/>
        <v>0</v>
      </c>
      <c r="BF22" s="6">
        <f t="shared" si="9"/>
        <v>0</v>
      </c>
      <c r="BG22" s="6">
        <f t="shared" si="10"/>
        <v>0</v>
      </c>
      <c r="BH22"/>
      <c r="BI22" s="6">
        <f t="shared" si="11"/>
        <v>0</v>
      </c>
      <c r="BJ22" s="6">
        <f t="shared" si="12"/>
        <v>0</v>
      </c>
      <c r="BK22" s="6">
        <f t="shared" si="13"/>
        <v>0</v>
      </c>
      <c r="BL22"/>
      <c r="BM22" s="6">
        <f t="shared" si="14"/>
        <v>0</v>
      </c>
      <c r="BN22" s="6">
        <f t="shared" si="15"/>
        <v>0</v>
      </c>
      <c r="BO22" s="6">
        <f t="shared" si="16"/>
        <v>0</v>
      </c>
      <c r="BP22"/>
      <c r="BQ22" s="6">
        <f t="shared" si="56"/>
        <v>0</v>
      </c>
      <c r="BR22" s="6"/>
      <c r="BS22" s="6">
        <f t="shared" si="57"/>
        <v>0</v>
      </c>
      <c r="BT22" s="6">
        <f t="shared" si="58"/>
        <v>0</v>
      </c>
      <c r="BU22" s="6">
        <f t="shared" si="59"/>
        <v>0</v>
      </c>
      <c r="BV22" s="6"/>
      <c r="BW22" s="6">
        <f t="shared" si="60"/>
        <v>0</v>
      </c>
      <c r="BX22" s="6">
        <f t="shared" si="61"/>
        <v>0</v>
      </c>
      <c r="BY22" s="6">
        <f t="shared" si="62"/>
        <v>0</v>
      </c>
      <c r="BZ22" s="6"/>
      <c r="CA22" s="6">
        <f t="shared" si="63"/>
        <v>0</v>
      </c>
      <c r="CB22" s="6">
        <f t="shared" si="64"/>
        <v>0</v>
      </c>
      <c r="CC22" s="6">
        <f t="shared" si="65"/>
        <v>0</v>
      </c>
      <c r="CD22" s="6"/>
      <c r="CE22" s="6">
        <f t="shared" si="66"/>
        <v>0</v>
      </c>
      <c r="CK22" s="11"/>
      <c r="CL22" s="6">
        <f t="shared" si="67"/>
        <v>0</v>
      </c>
      <c r="CM22" s="6">
        <f t="shared" si="17"/>
        <v>0</v>
      </c>
      <c r="CN22" s="6">
        <f t="shared" si="18"/>
        <v>0</v>
      </c>
      <c r="CO22"/>
      <c r="CP22" s="6">
        <f t="shared" si="19"/>
        <v>0</v>
      </c>
      <c r="CQ22" s="6">
        <f t="shared" si="20"/>
        <v>0</v>
      </c>
      <c r="CR22" s="6">
        <f t="shared" si="21"/>
        <v>0</v>
      </c>
      <c r="CS22"/>
      <c r="CT22" s="6">
        <f t="shared" si="22"/>
        <v>0</v>
      </c>
      <c r="CU22" s="6">
        <f t="shared" si="23"/>
        <v>0</v>
      </c>
      <c r="CV22" s="6">
        <f t="shared" si="24"/>
        <v>0</v>
      </c>
      <c r="CW22"/>
      <c r="CX22" s="6">
        <f t="shared" si="68"/>
        <v>0</v>
      </c>
      <c r="CY22" s="6"/>
      <c r="CZ22" s="6">
        <f t="shared" si="69"/>
        <v>0</v>
      </c>
      <c r="DA22" s="6">
        <f t="shared" si="70"/>
        <v>0</v>
      </c>
      <c r="DB22" s="6">
        <f t="shared" si="71"/>
        <v>0</v>
      </c>
      <c r="DC22" s="6"/>
      <c r="DD22" s="6">
        <f t="shared" si="72"/>
        <v>0</v>
      </c>
      <c r="DE22" s="6">
        <f t="shared" si="73"/>
        <v>0</v>
      </c>
      <c r="DF22" s="6">
        <f t="shared" si="74"/>
        <v>0</v>
      </c>
      <c r="DG22" s="6"/>
      <c r="DH22" s="6">
        <f t="shared" si="75"/>
        <v>0</v>
      </c>
      <c r="DI22" s="6">
        <f t="shared" si="76"/>
        <v>0</v>
      </c>
      <c r="DJ22" s="6">
        <f t="shared" si="77"/>
        <v>0</v>
      </c>
      <c r="DK22" s="6"/>
      <c r="DL22" s="6">
        <f t="shared" si="78"/>
        <v>0</v>
      </c>
      <c r="DR22" s="11"/>
      <c r="DS22" s="6">
        <f t="shared" si="79"/>
        <v>0</v>
      </c>
      <c r="DT22" s="6">
        <f t="shared" si="25"/>
        <v>0</v>
      </c>
      <c r="DU22" s="6">
        <f t="shared" si="26"/>
        <v>0</v>
      </c>
      <c r="DV22"/>
      <c r="DW22" s="6">
        <f t="shared" si="27"/>
        <v>0</v>
      </c>
      <c r="DX22" s="6">
        <f t="shared" si="28"/>
        <v>0</v>
      </c>
      <c r="DY22" s="6">
        <f t="shared" si="29"/>
        <v>0</v>
      </c>
      <c r="DZ22"/>
      <c r="EA22" s="6">
        <f t="shared" si="30"/>
        <v>0</v>
      </c>
      <c r="EB22" s="6">
        <f t="shared" si="31"/>
        <v>0</v>
      </c>
      <c r="EC22" s="6">
        <f t="shared" si="32"/>
        <v>0</v>
      </c>
      <c r="ED22"/>
      <c r="EE22" s="6">
        <f t="shared" si="80"/>
        <v>0</v>
      </c>
      <c r="EF22" s="6"/>
      <c r="EG22" s="6">
        <f t="shared" si="81"/>
        <v>0</v>
      </c>
      <c r="EH22" s="6">
        <f t="shared" si="82"/>
        <v>0</v>
      </c>
      <c r="EI22" s="6">
        <f t="shared" si="83"/>
        <v>0</v>
      </c>
      <c r="EJ22" s="6"/>
      <c r="EK22" s="6">
        <f t="shared" si="84"/>
        <v>0</v>
      </c>
      <c r="EL22" s="6">
        <f t="shared" si="85"/>
        <v>0</v>
      </c>
      <c r="EM22" s="6">
        <f t="shared" si="86"/>
        <v>0</v>
      </c>
      <c r="EN22" s="6"/>
      <c r="EO22" s="6">
        <f t="shared" si="87"/>
        <v>0</v>
      </c>
      <c r="EP22" s="6">
        <f t="shared" si="88"/>
        <v>0</v>
      </c>
      <c r="EQ22" s="6">
        <f t="shared" si="89"/>
        <v>0</v>
      </c>
      <c r="ER22" s="6"/>
      <c r="ES22" s="6">
        <f t="shared" si="90"/>
        <v>0</v>
      </c>
      <c r="EY22" s="11"/>
      <c r="EZ22" s="6">
        <f t="shared" si="91"/>
        <v>0</v>
      </c>
      <c r="FA22" s="6">
        <f t="shared" si="33"/>
        <v>0</v>
      </c>
      <c r="FB22" s="6">
        <f t="shared" si="34"/>
        <v>0</v>
      </c>
      <c r="FC22"/>
      <c r="FD22" s="6">
        <f t="shared" si="35"/>
        <v>0</v>
      </c>
      <c r="FE22" s="6">
        <f t="shared" si="36"/>
        <v>0</v>
      </c>
      <c r="FF22" s="6">
        <f t="shared" si="37"/>
        <v>0</v>
      </c>
      <c r="FG22"/>
      <c r="FH22" s="6">
        <f t="shared" si="38"/>
        <v>0</v>
      </c>
      <c r="FI22" s="6">
        <f t="shared" si="39"/>
        <v>0</v>
      </c>
      <c r="FJ22" s="6">
        <f t="shared" si="40"/>
        <v>0</v>
      </c>
      <c r="FK22"/>
      <c r="FL22" s="6">
        <f t="shared" si="92"/>
        <v>0</v>
      </c>
      <c r="FM22" s="6"/>
      <c r="FN22" s="6">
        <f t="shared" si="93"/>
        <v>0</v>
      </c>
      <c r="FO22" s="6">
        <f t="shared" si="94"/>
        <v>0</v>
      </c>
      <c r="FP22" s="6">
        <f t="shared" si="95"/>
        <v>0</v>
      </c>
      <c r="FQ22" s="6"/>
      <c r="FR22" s="6">
        <f t="shared" si="96"/>
        <v>0</v>
      </c>
      <c r="FS22" s="6">
        <f t="shared" si="97"/>
        <v>0</v>
      </c>
      <c r="FT22" s="6">
        <f t="shared" si="98"/>
        <v>0</v>
      </c>
      <c r="FU22" s="6"/>
      <c r="FV22" s="6">
        <f t="shared" si="99"/>
        <v>0</v>
      </c>
      <c r="FW22" s="6">
        <f t="shared" si="100"/>
        <v>0</v>
      </c>
      <c r="FX22" s="6">
        <f t="shared" si="101"/>
        <v>0</v>
      </c>
      <c r="FY22" s="6"/>
      <c r="FZ22" s="6">
        <f t="shared" si="102"/>
        <v>0</v>
      </c>
    </row>
    <row r="23" spans="4:182" x14ac:dyDescent="0.25">
      <c r="D23">
        <v>385</v>
      </c>
      <c r="E23">
        <f>'Input spectra'!B23</f>
        <v>1.2802910970115799</v>
      </c>
      <c r="F23">
        <f>'Initial absorption'!L23</f>
        <v>0.46794121060928945</v>
      </c>
      <c r="G23">
        <f>'Input spectra'!C23</f>
        <v>0</v>
      </c>
      <c r="H23">
        <f t="shared" si="41"/>
        <v>0</v>
      </c>
      <c r="I23">
        <f>'Input spectra'!D23</f>
        <v>1.1237963683524901</v>
      </c>
      <c r="J23">
        <f>'Initial absorption'!M23</f>
        <v>0.5134287763859523</v>
      </c>
      <c r="K23">
        <f>'Input spectra'!E23</f>
        <v>0</v>
      </c>
      <c r="L23">
        <f t="shared" si="42"/>
        <v>0</v>
      </c>
      <c r="M23">
        <f>'Input spectra'!F23</f>
        <v>4.0524423768238602E-2</v>
      </c>
      <c r="N23">
        <f>'Initial absorption'!N23</f>
        <v>1.1108634568507383E-2</v>
      </c>
      <c r="O23">
        <f>'Input spectra'!G23</f>
        <v>0</v>
      </c>
      <c r="P23">
        <f t="shared" si="43"/>
        <v>0</v>
      </c>
      <c r="R23">
        <f>'Absorption prob after ems'!FA24</f>
        <v>3.09326002178133E-2</v>
      </c>
      <c r="S23" s="13">
        <f>1-EXP(-'Absorption prob after ems'!FE24*_k_in_ec_correction*(E23*_c1+I23*_c2+M23*_c3+'Input spectra'!Y23))</f>
        <v>0.53221865815242908</v>
      </c>
      <c r="T23" s="13">
        <f>1-EXP(-(_t-'Absorption prob after ems'!FE24)*_k_in_ec_correction*(E23*_c1+I23*_c2+M23*_c3+'Input spectra'!Y23))</f>
        <v>0.99487999898502211</v>
      </c>
      <c r="U23" s="25"/>
      <c r="V23" s="25"/>
      <c r="W23" s="11"/>
      <c r="X23" s="6">
        <f t="shared" si="0"/>
        <v>0</v>
      </c>
      <c r="Y23" s="6">
        <f t="shared" si="1"/>
        <v>0</v>
      </c>
      <c r="Z23" s="6">
        <f t="shared" si="2"/>
        <v>0</v>
      </c>
      <c r="AA23"/>
      <c r="AB23" s="6">
        <f t="shared" si="3"/>
        <v>0</v>
      </c>
      <c r="AC23" s="6">
        <f t="shared" si="4"/>
        <v>0</v>
      </c>
      <c r="AD23" s="6">
        <f t="shared" si="5"/>
        <v>0</v>
      </c>
      <c r="AE23"/>
      <c r="AF23" s="6">
        <f t="shared" si="6"/>
        <v>0</v>
      </c>
      <c r="AG23" s="6">
        <f t="shared" si="7"/>
        <v>0</v>
      </c>
      <c r="AH23" s="6">
        <f t="shared" si="8"/>
        <v>0</v>
      </c>
      <c r="AI23"/>
      <c r="AJ23" s="6">
        <f t="shared" si="44"/>
        <v>0</v>
      </c>
      <c r="AK23" s="6"/>
      <c r="AL23" s="6">
        <f t="shared" si="45"/>
        <v>0</v>
      </c>
      <c r="AM23" s="6">
        <f t="shared" si="46"/>
        <v>0</v>
      </c>
      <c r="AN23" s="6">
        <f t="shared" si="47"/>
        <v>0</v>
      </c>
      <c r="AO23" s="6"/>
      <c r="AP23" s="6">
        <f t="shared" si="48"/>
        <v>0</v>
      </c>
      <c r="AQ23" s="6">
        <f t="shared" si="49"/>
        <v>0</v>
      </c>
      <c r="AR23" s="6">
        <f t="shared" si="50"/>
        <v>0</v>
      </c>
      <c r="AS23" s="6"/>
      <c r="AT23" s="6">
        <f t="shared" si="51"/>
        <v>0</v>
      </c>
      <c r="AU23" s="6">
        <f t="shared" si="52"/>
        <v>0</v>
      </c>
      <c r="AV23" s="6">
        <f t="shared" si="53"/>
        <v>0</v>
      </c>
      <c r="AW23" s="6"/>
      <c r="AX23" s="6">
        <f t="shared" si="54"/>
        <v>0</v>
      </c>
      <c r="BD23" s="11"/>
      <c r="BE23" s="6">
        <f t="shared" si="55"/>
        <v>0</v>
      </c>
      <c r="BF23" s="6">
        <f t="shared" si="9"/>
        <v>0</v>
      </c>
      <c r="BG23" s="6">
        <f t="shared" si="10"/>
        <v>0</v>
      </c>
      <c r="BH23"/>
      <c r="BI23" s="6">
        <f t="shared" si="11"/>
        <v>0</v>
      </c>
      <c r="BJ23" s="6">
        <f t="shared" si="12"/>
        <v>0</v>
      </c>
      <c r="BK23" s="6">
        <f t="shared" si="13"/>
        <v>0</v>
      </c>
      <c r="BL23"/>
      <c r="BM23" s="6">
        <f t="shared" si="14"/>
        <v>0</v>
      </c>
      <c r="BN23" s="6">
        <f t="shared" si="15"/>
        <v>0</v>
      </c>
      <c r="BO23" s="6">
        <f t="shared" si="16"/>
        <v>0</v>
      </c>
      <c r="BP23"/>
      <c r="BQ23" s="6">
        <f t="shared" si="56"/>
        <v>0</v>
      </c>
      <c r="BR23" s="6"/>
      <c r="BS23" s="6">
        <f t="shared" si="57"/>
        <v>0</v>
      </c>
      <c r="BT23" s="6">
        <f t="shared" si="58"/>
        <v>0</v>
      </c>
      <c r="BU23" s="6">
        <f t="shared" si="59"/>
        <v>0</v>
      </c>
      <c r="BV23" s="6"/>
      <c r="BW23" s="6">
        <f t="shared" si="60"/>
        <v>0</v>
      </c>
      <c r="BX23" s="6">
        <f t="shared" si="61"/>
        <v>0</v>
      </c>
      <c r="BY23" s="6">
        <f t="shared" si="62"/>
        <v>0</v>
      </c>
      <c r="BZ23" s="6"/>
      <c r="CA23" s="6">
        <f t="shared" si="63"/>
        <v>0</v>
      </c>
      <c r="CB23" s="6">
        <f t="shared" si="64"/>
        <v>0</v>
      </c>
      <c r="CC23" s="6">
        <f t="shared" si="65"/>
        <v>0</v>
      </c>
      <c r="CD23" s="6"/>
      <c r="CE23" s="6">
        <f t="shared" si="66"/>
        <v>0</v>
      </c>
      <c r="CK23" s="11"/>
      <c r="CL23" s="6">
        <f t="shared" si="67"/>
        <v>0</v>
      </c>
      <c r="CM23" s="6">
        <f t="shared" si="17"/>
        <v>0</v>
      </c>
      <c r="CN23" s="6">
        <f t="shared" si="18"/>
        <v>0</v>
      </c>
      <c r="CO23"/>
      <c r="CP23" s="6">
        <f t="shared" si="19"/>
        <v>0</v>
      </c>
      <c r="CQ23" s="6">
        <f t="shared" si="20"/>
        <v>0</v>
      </c>
      <c r="CR23" s="6">
        <f t="shared" si="21"/>
        <v>0</v>
      </c>
      <c r="CS23"/>
      <c r="CT23" s="6">
        <f t="shared" si="22"/>
        <v>0</v>
      </c>
      <c r="CU23" s="6">
        <f t="shared" si="23"/>
        <v>0</v>
      </c>
      <c r="CV23" s="6">
        <f t="shared" si="24"/>
        <v>0</v>
      </c>
      <c r="CW23"/>
      <c r="CX23" s="6">
        <f t="shared" si="68"/>
        <v>0</v>
      </c>
      <c r="CY23" s="6"/>
      <c r="CZ23" s="6">
        <f t="shared" si="69"/>
        <v>0</v>
      </c>
      <c r="DA23" s="6">
        <f t="shared" si="70"/>
        <v>0</v>
      </c>
      <c r="DB23" s="6">
        <f t="shared" si="71"/>
        <v>0</v>
      </c>
      <c r="DC23" s="6"/>
      <c r="DD23" s="6">
        <f t="shared" si="72"/>
        <v>0</v>
      </c>
      <c r="DE23" s="6">
        <f t="shared" si="73"/>
        <v>0</v>
      </c>
      <c r="DF23" s="6">
        <f t="shared" si="74"/>
        <v>0</v>
      </c>
      <c r="DG23" s="6"/>
      <c r="DH23" s="6">
        <f t="shared" si="75"/>
        <v>0</v>
      </c>
      <c r="DI23" s="6">
        <f t="shared" si="76"/>
        <v>0</v>
      </c>
      <c r="DJ23" s="6">
        <f t="shared" si="77"/>
        <v>0</v>
      </c>
      <c r="DK23" s="6"/>
      <c r="DL23" s="6">
        <f t="shared" si="78"/>
        <v>0</v>
      </c>
      <c r="DR23" s="11"/>
      <c r="DS23" s="6">
        <f t="shared" si="79"/>
        <v>0</v>
      </c>
      <c r="DT23" s="6">
        <f t="shared" si="25"/>
        <v>0</v>
      </c>
      <c r="DU23" s="6">
        <f t="shared" si="26"/>
        <v>0</v>
      </c>
      <c r="DV23"/>
      <c r="DW23" s="6">
        <f t="shared" si="27"/>
        <v>0</v>
      </c>
      <c r="DX23" s="6">
        <f t="shared" si="28"/>
        <v>0</v>
      </c>
      <c r="DY23" s="6">
        <f t="shared" si="29"/>
        <v>0</v>
      </c>
      <c r="DZ23"/>
      <c r="EA23" s="6">
        <f t="shared" si="30"/>
        <v>0</v>
      </c>
      <c r="EB23" s="6">
        <f t="shared" si="31"/>
        <v>0</v>
      </c>
      <c r="EC23" s="6">
        <f t="shared" si="32"/>
        <v>0</v>
      </c>
      <c r="ED23"/>
      <c r="EE23" s="6">
        <f t="shared" si="80"/>
        <v>0</v>
      </c>
      <c r="EF23" s="6"/>
      <c r="EG23" s="6">
        <f t="shared" si="81"/>
        <v>0</v>
      </c>
      <c r="EH23" s="6">
        <f t="shared" si="82"/>
        <v>0</v>
      </c>
      <c r="EI23" s="6">
        <f t="shared" si="83"/>
        <v>0</v>
      </c>
      <c r="EJ23" s="6"/>
      <c r="EK23" s="6">
        <f t="shared" si="84"/>
        <v>0</v>
      </c>
      <c r="EL23" s="6">
        <f t="shared" si="85"/>
        <v>0</v>
      </c>
      <c r="EM23" s="6">
        <f t="shared" si="86"/>
        <v>0</v>
      </c>
      <c r="EN23" s="6"/>
      <c r="EO23" s="6">
        <f t="shared" si="87"/>
        <v>0</v>
      </c>
      <c r="EP23" s="6">
        <f t="shared" si="88"/>
        <v>0</v>
      </c>
      <c r="EQ23" s="6">
        <f t="shared" si="89"/>
        <v>0</v>
      </c>
      <c r="ER23" s="6"/>
      <c r="ES23" s="6">
        <f t="shared" si="90"/>
        <v>0</v>
      </c>
      <c r="EY23" s="11"/>
      <c r="EZ23" s="6">
        <f t="shared" si="91"/>
        <v>0</v>
      </c>
      <c r="FA23" s="6">
        <f t="shared" si="33"/>
        <v>0</v>
      </c>
      <c r="FB23" s="6">
        <f t="shared" si="34"/>
        <v>0</v>
      </c>
      <c r="FC23"/>
      <c r="FD23" s="6">
        <f t="shared" si="35"/>
        <v>0</v>
      </c>
      <c r="FE23" s="6">
        <f t="shared" si="36"/>
        <v>0</v>
      </c>
      <c r="FF23" s="6">
        <f t="shared" si="37"/>
        <v>0</v>
      </c>
      <c r="FG23"/>
      <c r="FH23" s="6">
        <f t="shared" si="38"/>
        <v>0</v>
      </c>
      <c r="FI23" s="6">
        <f t="shared" si="39"/>
        <v>0</v>
      </c>
      <c r="FJ23" s="6">
        <f t="shared" si="40"/>
        <v>0</v>
      </c>
      <c r="FK23"/>
      <c r="FL23" s="6">
        <f t="shared" si="92"/>
        <v>0</v>
      </c>
      <c r="FM23" s="6"/>
      <c r="FN23" s="6">
        <f t="shared" si="93"/>
        <v>0</v>
      </c>
      <c r="FO23" s="6">
        <f t="shared" si="94"/>
        <v>0</v>
      </c>
      <c r="FP23" s="6">
        <f t="shared" si="95"/>
        <v>0</v>
      </c>
      <c r="FQ23" s="6"/>
      <c r="FR23" s="6">
        <f t="shared" si="96"/>
        <v>0</v>
      </c>
      <c r="FS23" s="6">
        <f t="shared" si="97"/>
        <v>0</v>
      </c>
      <c r="FT23" s="6">
        <f t="shared" si="98"/>
        <v>0</v>
      </c>
      <c r="FU23" s="6"/>
      <c r="FV23" s="6">
        <f t="shared" si="99"/>
        <v>0</v>
      </c>
      <c r="FW23" s="6">
        <f t="shared" si="100"/>
        <v>0</v>
      </c>
      <c r="FX23" s="6">
        <f t="shared" si="101"/>
        <v>0</v>
      </c>
      <c r="FY23" s="6"/>
      <c r="FZ23" s="6">
        <f t="shared" si="102"/>
        <v>0</v>
      </c>
    </row>
    <row r="24" spans="4:182" x14ac:dyDescent="0.25">
      <c r="D24">
        <v>390</v>
      </c>
      <c r="E24">
        <f>'Input spectra'!B24</f>
        <v>1.20360090708302</v>
      </c>
      <c r="F24">
        <f>'Initial absorption'!L24</f>
        <v>0.46358627490488324</v>
      </c>
      <c r="G24">
        <f>'Input spectra'!C24</f>
        <v>0</v>
      </c>
      <c r="H24">
        <f t="shared" si="41"/>
        <v>0</v>
      </c>
      <c r="I24">
        <f>'Input spectra'!D24</f>
        <v>1.0771247925138301</v>
      </c>
      <c r="J24">
        <f>'Initial absorption'!M24</f>
        <v>0.51858995289742149</v>
      </c>
      <c r="K24">
        <f>'Input spectra'!E24</f>
        <v>0</v>
      </c>
      <c r="L24">
        <f t="shared" si="42"/>
        <v>0</v>
      </c>
      <c r="M24">
        <f>'Input spectra'!F24</f>
        <v>3.5115246352294398E-2</v>
      </c>
      <c r="N24">
        <f>'Initial absorption'!N24</f>
        <v>1.0143902031621216E-2</v>
      </c>
      <c r="O24">
        <f>'Input spectra'!G24</f>
        <v>0</v>
      </c>
      <c r="P24">
        <f t="shared" si="43"/>
        <v>0</v>
      </c>
      <c r="R24">
        <f>'Absorption prob after ems'!FA25</f>
        <v>3.1843490157876776E-2</v>
      </c>
      <c r="S24" s="13">
        <f>1-EXP(-'Absorption prob after ems'!FE25*_k_in_ec_correction*(E24*_c1+I24*_c2+M24*_c3+'Input spectra'!Y24))</f>
        <v>0.53152256090513661</v>
      </c>
      <c r="T24" s="13">
        <f>1-EXP(-(_t-'Absorption prob after ems'!FE25)*_k_in_ec_correction*(E24*_c1+I24*_c2+M24*_c3+'Input spectra'!Y24))</f>
        <v>0.99304237740825618</v>
      </c>
      <c r="U24" s="25"/>
      <c r="V24" s="25"/>
      <c r="W24" s="11"/>
      <c r="X24" s="6">
        <f t="shared" si="0"/>
        <v>0</v>
      </c>
      <c r="Y24" s="6">
        <f t="shared" si="1"/>
        <v>0</v>
      </c>
      <c r="Z24" s="6">
        <f t="shared" si="2"/>
        <v>0</v>
      </c>
      <c r="AA24"/>
      <c r="AB24" s="6">
        <f t="shared" si="3"/>
        <v>0</v>
      </c>
      <c r="AC24" s="6">
        <f t="shared" si="4"/>
        <v>0</v>
      </c>
      <c r="AD24" s="6">
        <f t="shared" si="5"/>
        <v>0</v>
      </c>
      <c r="AE24"/>
      <c r="AF24" s="6">
        <f t="shared" si="6"/>
        <v>0</v>
      </c>
      <c r="AG24" s="6">
        <f t="shared" si="7"/>
        <v>0</v>
      </c>
      <c r="AH24" s="6">
        <f t="shared" si="8"/>
        <v>0</v>
      </c>
      <c r="AI24"/>
      <c r="AJ24" s="6">
        <f t="shared" si="44"/>
        <v>0</v>
      </c>
      <c r="AK24" s="6"/>
      <c r="AL24" s="6">
        <f t="shared" si="45"/>
        <v>0</v>
      </c>
      <c r="AM24" s="6">
        <f t="shared" si="46"/>
        <v>0</v>
      </c>
      <c r="AN24" s="6">
        <f t="shared" si="47"/>
        <v>0</v>
      </c>
      <c r="AO24" s="6"/>
      <c r="AP24" s="6">
        <f t="shared" si="48"/>
        <v>0</v>
      </c>
      <c r="AQ24" s="6">
        <f t="shared" si="49"/>
        <v>0</v>
      </c>
      <c r="AR24" s="6">
        <f t="shared" si="50"/>
        <v>0</v>
      </c>
      <c r="AS24" s="6"/>
      <c r="AT24" s="6">
        <f t="shared" si="51"/>
        <v>0</v>
      </c>
      <c r="AU24" s="6">
        <f t="shared" si="52"/>
        <v>0</v>
      </c>
      <c r="AV24" s="6">
        <f t="shared" si="53"/>
        <v>0</v>
      </c>
      <c r="AW24" s="6"/>
      <c r="AX24" s="6">
        <f t="shared" si="54"/>
        <v>0</v>
      </c>
      <c r="BD24" s="11"/>
      <c r="BE24" s="6">
        <f t="shared" si="55"/>
        <v>0</v>
      </c>
      <c r="BF24" s="6">
        <f t="shared" si="9"/>
        <v>0</v>
      </c>
      <c r="BG24" s="6">
        <f t="shared" si="10"/>
        <v>0</v>
      </c>
      <c r="BH24"/>
      <c r="BI24" s="6">
        <f t="shared" si="11"/>
        <v>0</v>
      </c>
      <c r="BJ24" s="6">
        <f t="shared" si="12"/>
        <v>0</v>
      </c>
      <c r="BK24" s="6">
        <f t="shared" si="13"/>
        <v>0</v>
      </c>
      <c r="BL24"/>
      <c r="BM24" s="6">
        <f t="shared" si="14"/>
        <v>0</v>
      </c>
      <c r="BN24" s="6">
        <f t="shared" si="15"/>
        <v>0</v>
      </c>
      <c r="BO24" s="6">
        <f t="shared" si="16"/>
        <v>0</v>
      </c>
      <c r="BP24"/>
      <c r="BQ24" s="6">
        <f t="shared" si="56"/>
        <v>0</v>
      </c>
      <c r="BR24" s="6"/>
      <c r="BS24" s="6">
        <f t="shared" si="57"/>
        <v>0</v>
      </c>
      <c r="BT24" s="6">
        <f t="shared" si="58"/>
        <v>0</v>
      </c>
      <c r="BU24" s="6">
        <f t="shared" si="59"/>
        <v>0</v>
      </c>
      <c r="BV24" s="6"/>
      <c r="BW24" s="6">
        <f t="shared" si="60"/>
        <v>0</v>
      </c>
      <c r="BX24" s="6">
        <f t="shared" si="61"/>
        <v>0</v>
      </c>
      <c r="BY24" s="6">
        <f t="shared" si="62"/>
        <v>0</v>
      </c>
      <c r="BZ24" s="6"/>
      <c r="CA24" s="6">
        <f t="shared" si="63"/>
        <v>0</v>
      </c>
      <c r="CB24" s="6">
        <f t="shared" si="64"/>
        <v>0</v>
      </c>
      <c r="CC24" s="6">
        <f t="shared" si="65"/>
        <v>0</v>
      </c>
      <c r="CD24" s="6"/>
      <c r="CE24" s="6">
        <f t="shared" si="66"/>
        <v>0</v>
      </c>
      <c r="CK24" s="11"/>
      <c r="CL24" s="6">
        <f t="shared" si="67"/>
        <v>0</v>
      </c>
      <c r="CM24" s="6">
        <f t="shared" si="17"/>
        <v>0</v>
      </c>
      <c r="CN24" s="6">
        <f t="shared" si="18"/>
        <v>0</v>
      </c>
      <c r="CO24"/>
      <c r="CP24" s="6">
        <f t="shared" si="19"/>
        <v>0</v>
      </c>
      <c r="CQ24" s="6">
        <f t="shared" si="20"/>
        <v>0</v>
      </c>
      <c r="CR24" s="6">
        <f t="shared" si="21"/>
        <v>0</v>
      </c>
      <c r="CS24"/>
      <c r="CT24" s="6">
        <f t="shared" si="22"/>
        <v>0</v>
      </c>
      <c r="CU24" s="6">
        <f t="shared" si="23"/>
        <v>0</v>
      </c>
      <c r="CV24" s="6">
        <f t="shared" si="24"/>
        <v>0</v>
      </c>
      <c r="CW24"/>
      <c r="CX24" s="6">
        <f t="shared" si="68"/>
        <v>0</v>
      </c>
      <c r="CY24" s="6"/>
      <c r="CZ24" s="6">
        <f t="shared" si="69"/>
        <v>0</v>
      </c>
      <c r="DA24" s="6">
        <f t="shared" si="70"/>
        <v>0</v>
      </c>
      <c r="DB24" s="6">
        <f t="shared" si="71"/>
        <v>0</v>
      </c>
      <c r="DC24" s="6"/>
      <c r="DD24" s="6">
        <f t="shared" si="72"/>
        <v>0</v>
      </c>
      <c r="DE24" s="6">
        <f t="shared" si="73"/>
        <v>0</v>
      </c>
      <c r="DF24" s="6">
        <f t="shared" si="74"/>
        <v>0</v>
      </c>
      <c r="DG24" s="6"/>
      <c r="DH24" s="6">
        <f t="shared" si="75"/>
        <v>0</v>
      </c>
      <c r="DI24" s="6">
        <f t="shared" si="76"/>
        <v>0</v>
      </c>
      <c r="DJ24" s="6">
        <f t="shared" si="77"/>
        <v>0</v>
      </c>
      <c r="DK24" s="6"/>
      <c r="DL24" s="6">
        <f t="shared" si="78"/>
        <v>0</v>
      </c>
      <c r="DR24" s="11"/>
      <c r="DS24" s="6">
        <f t="shared" si="79"/>
        <v>0</v>
      </c>
      <c r="DT24" s="6">
        <f t="shared" si="25"/>
        <v>0</v>
      </c>
      <c r="DU24" s="6">
        <f t="shared" si="26"/>
        <v>0</v>
      </c>
      <c r="DV24"/>
      <c r="DW24" s="6">
        <f t="shared" si="27"/>
        <v>0</v>
      </c>
      <c r="DX24" s="6">
        <f t="shared" si="28"/>
        <v>0</v>
      </c>
      <c r="DY24" s="6">
        <f t="shared" si="29"/>
        <v>0</v>
      </c>
      <c r="DZ24"/>
      <c r="EA24" s="6">
        <f t="shared" si="30"/>
        <v>0</v>
      </c>
      <c r="EB24" s="6">
        <f t="shared" si="31"/>
        <v>0</v>
      </c>
      <c r="EC24" s="6">
        <f t="shared" si="32"/>
        <v>0</v>
      </c>
      <c r="ED24"/>
      <c r="EE24" s="6">
        <f t="shared" si="80"/>
        <v>0</v>
      </c>
      <c r="EF24" s="6"/>
      <c r="EG24" s="6">
        <f t="shared" si="81"/>
        <v>0</v>
      </c>
      <c r="EH24" s="6">
        <f t="shared" si="82"/>
        <v>0</v>
      </c>
      <c r="EI24" s="6">
        <f t="shared" si="83"/>
        <v>0</v>
      </c>
      <c r="EJ24" s="6"/>
      <c r="EK24" s="6">
        <f t="shared" si="84"/>
        <v>0</v>
      </c>
      <c r="EL24" s="6">
        <f t="shared" si="85"/>
        <v>0</v>
      </c>
      <c r="EM24" s="6">
        <f t="shared" si="86"/>
        <v>0</v>
      </c>
      <c r="EN24" s="6"/>
      <c r="EO24" s="6">
        <f t="shared" si="87"/>
        <v>0</v>
      </c>
      <c r="EP24" s="6">
        <f t="shared" si="88"/>
        <v>0</v>
      </c>
      <c r="EQ24" s="6">
        <f t="shared" si="89"/>
        <v>0</v>
      </c>
      <c r="ER24" s="6"/>
      <c r="ES24" s="6">
        <f t="shared" si="90"/>
        <v>0</v>
      </c>
      <c r="EY24" s="11"/>
      <c r="EZ24" s="6">
        <f t="shared" si="91"/>
        <v>0</v>
      </c>
      <c r="FA24" s="6">
        <f t="shared" si="33"/>
        <v>0</v>
      </c>
      <c r="FB24" s="6">
        <f t="shared" si="34"/>
        <v>0</v>
      </c>
      <c r="FC24"/>
      <c r="FD24" s="6">
        <f t="shared" si="35"/>
        <v>0</v>
      </c>
      <c r="FE24" s="6">
        <f t="shared" si="36"/>
        <v>0</v>
      </c>
      <c r="FF24" s="6">
        <f t="shared" si="37"/>
        <v>0</v>
      </c>
      <c r="FG24"/>
      <c r="FH24" s="6">
        <f t="shared" si="38"/>
        <v>0</v>
      </c>
      <c r="FI24" s="6">
        <f t="shared" si="39"/>
        <v>0</v>
      </c>
      <c r="FJ24" s="6">
        <f t="shared" si="40"/>
        <v>0</v>
      </c>
      <c r="FK24"/>
      <c r="FL24" s="6">
        <f t="shared" si="92"/>
        <v>0</v>
      </c>
      <c r="FM24" s="6"/>
      <c r="FN24" s="6">
        <f t="shared" si="93"/>
        <v>0</v>
      </c>
      <c r="FO24" s="6">
        <f t="shared" si="94"/>
        <v>0</v>
      </c>
      <c r="FP24" s="6">
        <f t="shared" si="95"/>
        <v>0</v>
      </c>
      <c r="FQ24" s="6"/>
      <c r="FR24" s="6">
        <f t="shared" si="96"/>
        <v>0</v>
      </c>
      <c r="FS24" s="6">
        <f t="shared" si="97"/>
        <v>0</v>
      </c>
      <c r="FT24" s="6">
        <f t="shared" si="98"/>
        <v>0</v>
      </c>
      <c r="FU24" s="6"/>
      <c r="FV24" s="6">
        <f t="shared" si="99"/>
        <v>0</v>
      </c>
      <c r="FW24" s="6">
        <f t="shared" si="100"/>
        <v>0</v>
      </c>
      <c r="FX24" s="6">
        <f t="shared" si="101"/>
        <v>0</v>
      </c>
      <c r="FY24" s="6"/>
      <c r="FZ24" s="6">
        <f t="shared" si="102"/>
        <v>0</v>
      </c>
    </row>
    <row r="25" spans="4:182" x14ac:dyDescent="0.25">
      <c r="D25">
        <v>395</v>
      </c>
      <c r="E25">
        <f>'Input spectra'!B25</f>
        <v>1.1269107171544599</v>
      </c>
      <c r="F25">
        <f>'Initial absorption'!L25</f>
        <v>0.45820698504881086</v>
      </c>
      <c r="G25">
        <f>'Input spectra'!C25</f>
        <v>0</v>
      </c>
      <c r="H25">
        <f t="shared" si="41"/>
        <v>0</v>
      </c>
      <c r="I25">
        <f>'Input spectra'!D25</f>
        <v>1.03272186553267</v>
      </c>
      <c r="J25">
        <f>'Initial absorption'!M25</f>
        <v>0.52488671595316916</v>
      </c>
      <c r="K25">
        <f>'Input spectra'!E25</f>
        <v>0</v>
      </c>
      <c r="L25">
        <f t="shared" si="42"/>
        <v>0</v>
      </c>
      <c r="M25">
        <f>'Input spectra'!F25</f>
        <v>2.9706068936350201E-2</v>
      </c>
      <c r="N25">
        <f>'Initial absorption'!N25</f>
        <v>9.0589663034801229E-3</v>
      </c>
      <c r="O25">
        <f>'Input spectra'!G25</f>
        <v>0</v>
      </c>
      <c r="P25">
        <f t="shared" si="43"/>
        <v>0</v>
      </c>
      <c r="R25">
        <f>'Absorption prob after ems'!FA26</f>
        <v>3.2844951245547101E-2</v>
      </c>
      <c r="S25" s="13">
        <f>1-EXP(-'Absorption prob after ems'!FE26*_k_in_ec_correction*(E25*_c1+I25*_c2+M25*_c3+'Input spectra'!Y25))</f>
        <v>0.53062324954334494</v>
      </c>
      <c r="T25" s="13">
        <f>1-EXP(-(_t-'Absorption prob after ems'!FE26)*_k_in_ec_correction*(E25*_c1+I25*_c2+M25*_c3+'Input spectra'!Y25))</f>
        <v>0.99060821164708701</v>
      </c>
      <c r="U25" s="25"/>
      <c r="V25" s="25"/>
      <c r="W25" s="11"/>
      <c r="X25" s="6">
        <f t="shared" si="0"/>
        <v>0</v>
      </c>
      <c r="Y25" s="6">
        <f t="shared" si="1"/>
        <v>0</v>
      </c>
      <c r="Z25" s="6">
        <f t="shared" si="2"/>
        <v>0</v>
      </c>
      <c r="AA25"/>
      <c r="AB25" s="6">
        <f t="shared" si="3"/>
        <v>0</v>
      </c>
      <c r="AC25" s="6">
        <f t="shared" si="4"/>
        <v>0</v>
      </c>
      <c r="AD25" s="6">
        <f t="shared" si="5"/>
        <v>0</v>
      </c>
      <c r="AE25"/>
      <c r="AF25" s="6">
        <f t="shared" si="6"/>
        <v>0</v>
      </c>
      <c r="AG25" s="6">
        <f t="shared" si="7"/>
        <v>0</v>
      </c>
      <c r="AH25" s="6">
        <f t="shared" si="8"/>
        <v>0</v>
      </c>
      <c r="AI25"/>
      <c r="AJ25" s="6">
        <f t="shared" si="44"/>
        <v>0</v>
      </c>
      <c r="AK25" s="6"/>
      <c r="AL25" s="6">
        <f t="shared" si="45"/>
        <v>0</v>
      </c>
      <c r="AM25" s="6">
        <f t="shared" si="46"/>
        <v>0</v>
      </c>
      <c r="AN25" s="6">
        <f t="shared" si="47"/>
        <v>0</v>
      </c>
      <c r="AO25" s="6"/>
      <c r="AP25" s="6">
        <f t="shared" si="48"/>
        <v>0</v>
      </c>
      <c r="AQ25" s="6">
        <f t="shared" si="49"/>
        <v>0</v>
      </c>
      <c r="AR25" s="6">
        <f t="shared" si="50"/>
        <v>0</v>
      </c>
      <c r="AS25" s="6"/>
      <c r="AT25" s="6">
        <f t="shared" si="51"/>
        <v>0</v>
      </c>
      <c r="AU25" s="6">
        <f t="shared" si="52"/>
        <v>0</v>
      </c>
      <c r="AV25" s="6">
        <f t="shared" si="53"/>
        <v>0</v>
      </c>
      <c r="AW25" s="6"/>
      <c r="AX25" s="6">
        <f t="shared" si="54"/>
        <v>0</v>
      </c>
      <c r="BD25" s="11"/>
      <c r="BE25" s="6">
        <f t="shared" si="55"/>
        <v>0</v>
      </c>
      <c r="BF25" s="6">
        <f t="shared" si="9"/>
        <v>0</v>
      </c>
      <c r="BG25" s="6">
        <f t="shared" si="10"/>
        <v>0</v>
      </c>
      <c r="BH25"/>
      <c r="BI25" s="6">
        <f t="shared" si="11"/>
        <v>0</v>
      </c>
      <c r="BJ25" s="6">
        <f t="shared" si="12"/>
        <v>0</v>
      </c>
      <c r="BK25" s="6">
        <f t="shared" si="13"/>
        <v>0</v>
      </c>
      <c r="BL25"/>
      <c r="BM25" s="6">
        <f t="shared" si="14"/>
        <v>0</v>
      </c>
      <c r="BN25" s="6">
        <f t="shared" si="15"/>
        <v>0</v>
      </c>
      <c r="BO25" s="6">
        <f t="shared" si="16"/>
        <v>0</v>
      </c>
      <c r="BP25"/>
      <c r="BQ25" s="6">
        <f t="shared" si="56"/>
        <v>0</v>
      </c>
      <c r="BR25" s="6"/>
      <c r="BS25" s="6">
        <f t="shared" si="57"/>
        <v>0</v>
      </c>
      <c r="BT25" s="6">
        <f t="shared" si="58"/>
        <v>0</v>
      </c>
      <c r="BU25" s="6">
        <f t="shared" si="59"/>
        <v>0</v>
      </c>
      <c r="BV25" s="6"/>
      <c r="BW25" s="6">
        <f t="shared" si="60"/>
        <v>0</v>
      </c>
      <c r="BX25" s="6">
        <f t="shared" si="61"/>
        <v>0</v>
      </c>
      <c r="BY25" s="6">
        <f t="shared" si="62"/>
        <v>0</v>
      </c>
      <c r="BZ25" s="6"/>
      <c r="CA25" s="6">
        <f t="shared" si="63"/>
        <v>0</v>
      </c>
      <c r="CB25" s="6">
        <f t="shared" si="64"/>
        <v>0</v>
      </c>
      <c r="CC25" s="6">
        <f t="shared" si="65"/>
        <v>0</v>
      </c>
      <c r="CD25" s="6"/>
      <c r="CE25" s="6">
        <f t="shared" si="66"/>
        <v>0</v>
      </c>
      <c r="CK25" s="11"/>
      <c r="CL25" s="6">
        <f t="shared" si="67"/>
        <v>0</v>
      </c>
      <c r="CM25" s="6">
        <f t="shared" si="17"/>
        <v>0</v>
      </c>
      <c r="CN25" s="6">
        <f t="shared" si="18"/>
        <v>0</v>
      </c>
      <c r="CO25"/>
      <c r="CP25" s="6">
        <f t="shared" si="19"/>
        <v>0</v>
      </c>
      <c r="CQ25" s="6">
        <f t="shared" si="20"/>
        <v>0</v>
      </c>
      <c r="CR25" s="6">
        <f t="shared" si="21"/>
        <v>0</v>
      </c>
      <c r="CS25"/>
      <c r="CT25" s="6">
        <f t="shared" si="22"/>
        <v>0</v>
      </c>
      <c r="CU25" s="6">
        <f t="shared" si="23"/>
        <v>0</v>
      </c>
      <c r="CV25" s="6">
        <f t="shared" si="24"/>
        <v>0</v>
      </c>
      <c r="CW25"/>
      <c r="CX25" s="6">
        <f t="shared" si="68"/>
        <v>0</v>
      </c>
      <c r="CY25" s="6"/>
      <c r="CZ25" s="6">
        <f t="shared" si="69"/>
        <v>0</v>
      </c>
      <c r="DA25" s="6">
        <f t="shared" si="70"/>
        <v>0</v>
      </c>
      <c r="DB25" s="6">
        <f t="shared" si="71"/>
        <v>0</v>
      </c>
      <c r="DC25" s="6"/>
      <c r="DD25" s="6">
        <f t="shared" si="72"/>
        <v>0</v>
      </c>
      <c r="DE25" s="6">
        <f t="shared" si="73"/>
        <v>0</v>
      </c>
      <c r="DF25" s="6">
        <f t="shared" si="74"/>
        <v>0</v>
      </c>
      <c r="DG25" s="6"/>
      <c r="DH25" s="6">
        <f t="shared" si="75"/>
        <v>0</v>
      </c>
      <c r="DI25" s="6">
        <f t="shared" si="76"/>
        <v>0</v>
      </c>
      <c r="DJ25" s="6">
        <f t="shared" si="77"/>
        <v>0</v>
      </c>
      <c r="DK25" s="6"/>
      <c r="DL25" s="6">
        <f t="shared" si="78"/>
        <v>0</v>
      </c>
      <c r="DR25" s="11"/>
      <c r="DS25" s="6">
        <f t="shared" si="79"/>
        <v>0</v>
      </c>
      <c r="DT25" s="6">
        <f t="shared" si="25"/>
        <v>0</v>
      </c>
      <c r="DU25" s="6">
        <f t="shared" si="26"/>
        <v>0</v>
      </c>
      <c r="DV25"/>
      <c r="DW25" s="6">
        <f t="shared" si="27"/>
        <v>0</v>
      </c>
      <c r="DX25" s="6">
        <f t="shared" si="28"/>
        <v>0</v>
      </c>
      <c r="DY25" s="6">
        <f t="shared" si="29"/>
        <v>0</v>
      </c>
      <c r="DZ25"/>
      <c r="EA25" s="6">
        <f t="shared" si="30"/>
        <v>0</v>
      </c>
      <c r="EB25" s="6">
        <f t="shared" si="31"/>
        <v>0</v>
      </c>
      <c r="EC25" s="6">
        <f t="shared" si="32"/>
        <v>0</v>
      </c>
      <c r="ED25"/>
      <c r="EE25" s="6">
        <f t="shared" si="80"/>
        <v>0</v>
      </c>
      <c r="EF25" s="6"/>
      <c r="EG25" s="6">
        <f t="shared" si="81"/>
        <v>0</v>
      </c>
      <c r="EH25" s="6">
        <f t="shared" si="82"/>
        <v>0</v>
      </c>
      <c r="EI25" s="6">
        <f t="shared" si="83"/>
        <v>0</v>
      </c>
      <c r="EJ25" s="6"/>
      <c r="EK25" s="6">
        <f t="shared" si="84"/>
        <v>0</v>
      </c>
      <c r="EL25" s="6">
        <f t="shared" si="85"/>
        <v>0</v>
      </c>
      <c r="EM25" s="6">
        <f t="shared" si="86"/>
        <v>0</v>
      </c>
      <c r="EN25" s="6"/>
      <c r="EO25" s="6">
        <f t="shared" si="87"/>
        <v>0</v>
      </c>
      <c r="EP25" s="6">
        <f t="shared" si="88"/>
        <v>0</v>
      </c>
      <c r="EQ25" s="6">
        <f t="shared" si="89"/>
        <v>0</v>
      </c>
      <c r="ER25" s="6"/>
      <c r="ES25" s="6">
        <f t="shared" si="90"/>
        <v>0</v>
      </c>
      <c r="EY25" s="11"/>
      <c r="EZ25" s="6">
        <f t="shared" si="91"/>
        <v>0</v>
      </c>
      <c r="FA25" s="6">
        <f t="shared" si="33"/>
        <v>0</v>
      </c>
      <c r="FB25" s="6">
        <f t="shared" si="34"/>
        <v>0</v>
      </c>
      <c r="FC25"/>
      <c r="FD25" s="6">
        <f t="shared" si="35"/>
        <v>0</v>
      </c>
      <c r="FE25" s="6">
        <f t="shared" si="36"/>
        <v>0</v>
      </c>
      <c r="FF25" s="6">
        <f t="shared" si="37"/>
        <v>0</v>
      </c>
      <c r="FG25"/>
      <c r="FH25" s="6">
        <f t="shared" si="38"/>
        <v>0</v>
      </c>
      <c r="FI25" s="6">
        <f t="shared" si="39"/>
        <v>0</v>
      </c>
      <c r="FJ25" s="6">
        <f t="shared" si="40"/>
        <v>0</v>
      </c>
      <c r="FK25"/>
      <c r="FL25" s="6">
        <f t="shared" si="92"/>
        <v>0</v>
      </c>
      <c r="FM25" s="6"/>
      <c r="FN25" s="6">
        <f t="shared" si="93"/>
        <v>0</v>
      </c>
      <c r="FO25" s="6">
        <f t="shared" si="94"/>
        <v>0</v>
      </c>
      <c r="FP25" s="6">
        <f t="shared" si="95"/>
        <v>0</v>
      </c>
      <c r="FQ25" s="6"/>
      <c r="FR25" s="6">
        <f t="shared" si="96"/>
        <v>0</v>
      </c>
      <c r="FS25" s="6">
        <f t="shared" si="97"/>
        <v>0</v>
      </c>
      <c r="FT25" s="6">
        <f t="shared" si="98"/>
        <v>0</v>
      </c>
      <c r="FU25" s="6"/>
      <c r="FV25" s="6">
        <f t="shared" si="99"/>
        <v>0</v>
      </c>
      <c r="FW25" s="6">
        <f t="shared" si="100"/>
        <v>0</v>
      </c>
      <c r="FX25" s="6">
        <f t="shared" si="101"/>
        <v>0</v>
      </c>
      <c r="FY25" s="6"/>
      <c r="FZ25" s="6">
        <f t="shared" si="102"/>
        <v>0</v>
      </c>
    </row>
    <row r="26" spans="4:182" x14ac:dyDescent="0.25">
      <c r="D26">
        <v>400</v>
      </c>
      <c r="E26">
        <f>'Input spectra'!B26</f>
        <v>1.04171843961628</v>
      </c>
      <c r="F26">
        <f>'Initial absorption'!L26</f>
        <v>0.44750488953731721</v>
      </c>
      <c r="G26">
        <f>'Input spectra'!C26</f>
        <v>0</v>
      </c>
      <c r="H26">
        <f t="shared" si="41"/>
        <v>0</v>
      </c>
      <c r="I26">
        <f>'Input spectra'!D26</f>
        <v>0.99938853219933799</v>
      </c>
      <c r="J26">
        <f>'Initial absorption'!M26</f>
        <v>0.5366508330113956</v>
      </c>
      <c r="K26">
        <f>'Input spectra'!E26</f>
        <v>0</v>
      </c>
      <c r="L26">
        <f t="shared" si="42"/>
        <v>0</v>
      </c>
      <c r="M26">
        <f>'Input spectra'!F26</f>
        <v>2.4296891520406101E-2</v>
      </c>
      <c r="N26">
        <f>'Initial absorption'!N26</f>
        <v>7.8281549090735633E-3</v>
      </c>
      <c r="O26">
        <f>'Input spectra'!G26</f>
        <v>0</v>
      </c>
      <c r="P26">
        <f t="shared" si="43"/>
        <v>0</v>
      </c>
      <c r="R26">
        <f>'Absorption prob after ems'!FA27</f>
        <v>3.3926889082563041E-2</v>
      </c>
      <c r="S26" s="13">
        <f>1-EXP(-'Absorption prob after ems'!FE27*_k_in_ec_correction*(E26*_c1+I26*_c2+M26*_c3+'Input spectra'!Y26))</f>
        <v>0.52949289579034076</v>
      </c>
      <c r="T26" s="13">
        <f>1-EXP(-(_t-'Absorption prob after ems'!FE27)*_k_in_ec_correction*(E26*_c1+I26*_c2+M26*_c3+'Input spectra'!Y26))</f>
        <v>0.98747683889526061</v>
      </c>
      <c r="U26" s="25"/>
      <c r="V26" s="25"/>
      <c r="W26" s="11"/>
      <c r="X26" s="6">
        <f t="shared" si="0"/>
        <v>0</v>
      </c>
      <c r="Y26" s="6">
        <f t="shared" si="1"/>
        <v>0</v>
      </c>
      <c r="Z26" s="6">
        <f t="shared" si="2"/>
        <v>0</v>
      </c>
      <c r="AA26"/>
      <c r="AB26" s="6">
        <f t="shared" si="3"/>
        <v>0</v>
      </c>
      <c r="AC26" s="6">
        <f t="shared" si="4"/>
        <v>0</v>
      </c>
      <c r="AD26" s="6">
        <f t="shared" si="5"/>
        <v>0</v>
      </c>
      <c r="AE26"/>
      <c r="AF26" s="6">
        <f t="shared" si="6"/>
        <v>0</v>
      </c>
      <c r="AG26" s="6">
        <f t="shared" si="7"/>
        <v>0</v>
      </c>
      <c r="AH26" s="6">
        <f t="shared" si="8"/>
        <v>0</v>
      </c>
      <c r="AI26"/>
      <c r="AJ26" s="6">
        <f t="shared" si="44"/>
        <v>0</v>
      </c>
      <c r="AK26" s="6"/>
      <c r="AL26" s="6">
        <f t="shared" si="45"/>
        <v>0</v>
      </c>
      <c r="AM26" s="6">
        <f t="shared" si="46"/>
        <v>0</v>
      </c>
      <c r="AN26" s="6">
        <f t="shared" si="47"/>
        <v>0</v>
      </c>
      <c r="AO26" s="6"/>
      <c r="AP26" s="6">
        <f t="shared" si="48"/>
        <v>0</v>
      </c>
      <c r="AQ26" s="6">
        <f t="shared" si="49"/>
        <v>0</v>
      </c>
      <c r="AR26" s="6">
        <f t="shared" si="50"/>
        <v>0</v>
      </c>
      <c r="AS26" s="6"/>
      <c r="AT26" s="6">
        <f t="shared" si="51"/>
        <v>0</v>
      </c>
      <c r="AU26" s="6">
        <f t="shared" si="52"/>
        <v>0</v>
      </c>
      <c r="AV26" s="6">
        <f t="shared" si="53"/>
        <v>0</v>
      </c>
      <c r="AW26" s="6"/>
      <c r="AX26" s="6">
        <f t="shared" si="54"/>
        <v>0</v>
      </c>
      <c r="BD26" s="11"/>
      <c r="BE26" s="6">
        <f t="shared" si="55"/>
        <v>0</v>
      </c>
      <c r="BF26" s="6">
        <f t="shared" si="9"/>
        <v>0</v>
      </c>
      <c r="BG26" s="6">
        <f t="shared" si="10"/>
        <v>0</v>
      </c>
      <c r="BH26"/>
      <c r="BI26" s="6">
        <f t="shared" si="11"/>
        <v>0</v>
      </c>
      <c r="BJ26" s="6">
        <f t="shared" si="12"/>
        <v>0</v>
      </c>
      <c r="BK26" s="6">
        <f t="shared" si="13"/>
        <v>0</v>
      </c>
      <c r="BL26"/>
      <c r="BM26" s="6">
        <f t="shared" si="14"/>
        <v>0</v>
      </c>
      <c r="BN26" s="6">
        <f t="shared" si="15"/>
        <v>0</v>
      </c>
      <c r="BO26" s="6">
        <f t="shared" si="16"/>
        <v>0</v>
      </c>
      <c r="BP26"/>
      <c r="BQ26" s="6">
        <f t="shared" si="56"/>
        <v>0</v>
      </c>
      <c r="BR26" s="6"/>
      <c r="BS26" s="6">
        <f t="shared" si="57"/>
        <v>0</v>
      </c>
      <c r="BT26" s="6">
        <f t="shared" si="58"/>
        <v>0</v>
      </c>
      <c r="BU26" s="6">
        <f t="shared" si="59"/>
        <v>0</v>
      </c>
      <c r="BV26" s="6"/>
      <c r="BW26" s="6">
        <f t="shared" si="60"/>
        <v>0</v>
      </c>
      <c r="BX26" s="6">
        <f t="shared" si="61"/>
        <v>0</v>
      </c>
      <c r="BY26" s="6">
        <f t="shared" si="62"/>
        <v>0</v>
      </c>
      <c r="BZ26" s="6"/>
      <c r="CA26" s="6">
        <f t="shared" si="63"/>
        <v>0</v>
      </c>
      <c r="CB26" s="6">
        <f t="shared" si="64"/>
        <v>0</v>
      </c>
      <c r="CC26" s="6">
        <f t="shared" si="65"/>
        <v>0</v>
      </c>
      <c r="CD26" s="6"/>
      <c r="CE26" s="6">
        <f t="shared" si="66"/>
        <v>0</v>
      </c>
      <c r="CK26" s="11"/>
      <c r="CL26" s="6">
        <f t="shared" si="67"/>
        <v>0</v>
      </c>
      <c r="CM26" s="6">
        <f t="shared" si="17"/>
        <v>0</v>
      </c>
      <c r="CN26" s="6">
        <f t="shared" si="18"/>
        <v>0</v>
      </c>
      <c r="CO26"/>
      <c r="CP26" s="6">
        <f t="shared" si="19"/>
        <v>0</v>
      </c>
      <c r="CQ26" s="6">
        <f t="shared" si="20"/>
        <v>0</v>
      </c>
      <c r="CR26" s="6">
        <f t="shared" si="21"/>
        <v>0</v>
      </c>
      <c r="CS26"/>
      <c r="CT26" s="6">
        <f t="shared" si="22"/>
        <v>0</v>
      </c>
      <c r="CU26" s="6">
        <f t="shared" si="23"/>
        <v>0</v>
      </c>
      <c r="CV26" s="6">
        <f t="shared" si="24"/>
        <v>0</v>
      </c>
      <c r="CW26"/>
      <c r="CX26" s="6">
        <f t="shared" si="68"/>
        <v>0</v>
      </c>
      <c r="CY26" s="6"/>
      <c r="CZ26" s="6">
        <f t="shared" si="69"/>
        <v>0</v>
      </c>
      <c r="DA26" s="6">
        <f t="shared" si="70"/>
        <v>0</v>
      </c>
      <c r="DB26" s="6">
        <f t="shared" si="71"/>
        <v>0</v>
      </c>
      <c r="DC26" s="6"/>
      <c r="DD26" s="6">
        <f t="shared" si="72"/>
        <v>0</v>
      </c>
      <c r="DE26" s="6">
        <f t="shared" si="73"/>
        <v>0</v>
      </c>
      <c r="DF26" s="6">
        <f t="shared" si="74"/>
        <v>0</v>
      </c>
      <c r="DG26" s="6"/>
      <c r="DH26" s="6">
        <f t="shared" si="75"/>
        <v>0</v>
      </c>
      <c r="DI26" s="6">
        <f t="shared" si="76"/>
        <v>0</v>
      </c>
      <c r="DJ26" s="6">
        <f t="shared" si="77"/>
        <v>0</v>
      </c>
      <c r="DK26" s="6"/>
      <c r="DL26" s="6">
        <f t="shared" si="78"/>
        <v>0</v>
      </c>
      <c r="DR26" s="11"/>
      <c r="DS26" s="6">
        <f t="shared" si="79"/>
        <v>0</v>
      </c>
      <c r="DT26" s="6">
        <f t="shared" si="25"/>
        <v>0</v>
      </c>
      <c r="DU26" s="6">
        <f t="shared" si="26"/>
        <v>0</v>
      </c>
      <c r="DV26"/>
      <c r="DW26" s="6">
        <f t="shared" si="27"/>
        <v>0</v>
      </c>
      <c r="DX26" s="6">
        <f t="shared" si="28"/>
        <v>0</v>
      </c>
      <c r="DY26" s="6">
        <f t="shared" si="29"/>
        <v>0</v>
      </c>
      <c r="DZ26"/>
      <c r="EA26" s="6">
        <f t="shared" si="30"/>
        <v>0</v>
      </c>
      <c r="EB26" s="6">
        <f t="shared" si="31"/>
        <v>0</v>
      </c>
      <c r="EC26" s="6">
        <f t="shared" si="32"/>
        <v>0</v>
      </c>
      <c r="ED26"/>
      <c r="EE26" s="6">
        <f t="shared" si="80"/>
        <v>0</v>
      </c>
      <c r="EF26" s="6"/>
      <c r="EG26" s="6">
        <f t="shared" si="81"/>
        <v>0</v>
      </c>
      <c r="EH26" s="6">
        <f t="shared" si="82"/>
        <v>0</v>
      </c>
      <c r="EI26" s="6">
        <f t="shared" si="83"/>
        <v>0</v>
      </c>
      <c r="EJ26" s="6"/>
      <c r="EK26" s="6">
        <f t="shared" si="84"/>
        <v>0</v>
      </c>
      <c r="EL26" s="6">
        <f t="shared" si="85"/>
        <v>0</v>
      </c>
      <c r="EM26" s="6">
        <f t="shared" si="86"/>
        <v>0</v>
      </c>
      <c r="EN26" s="6"/>
      <c r="EO26" s="6">
        <f t="shared" si="87"/>
        <v>0</v>
      </c>
      <c r="EP26" s="6">
        <f t="shared" si="88"/>
        <v>0</v>
      </c>
      <c r="EQ26" s="6">
        <f t="shared" si="89"/>
        <v>0</v>
      </c>
      <c r="ER26" s="6"/>
      <c r="ES26" s="6">
        <f t="shared" si="90"/>
        <v>0</v>
      </c>
      <c r="EY26" s="11"/>
      <c r="EZ26" s="6">
        <f t="shared" si="91"/>
        <v>0</v>
      </c>
      <c r="FA26" s="6">
        <f t="shared" si="33"/>
        <v>0</v>
      </c>
      <c r="FB26" s="6">
        <f t="shared" si="34"/>
        <v>0</v>
      </c>
      <c r="FC26"/>
      <c r="FD26" s="6">
        <f t="shared" si="35"/>
        <v>0</v>
      </c>
      <c r="FE26" s="6">
        <f t="shared" si="36"/>
        <v>0</v>
      </c>
      <c r="FF26" s="6">
        <f t="shared" si="37"/>
        <v>0</v>
      </c>
      <c r="FG26"/>
      <c r="FH26" s="6">
        <f t="shared" si="38"/>
        <v>0</v>
      </c>
      <c r="FI26" s="6">
        <f t="shared" si="39"/>
        <v>0</v>
      </c>
      <c r="FJ26" s="6">
        <f t="shared" si="40"/>
        <v>0</v>
      </c>
      <c r="FK26"/>
      <c r="FL26" s="6">
        <f t="shared" si="92"/>
        <v>0</v>
      </c>
      <c r="FM26" s="6"/>
      <c r="FN26" s="6">
        <f t="shared" si="93"/>
        <v>0</v>
      </c>
      <c r="FO26" s="6">
        <f t="shared" si="94"/>
        <v>0</v>
      </c>
      <c r="FP26" s="6">
        <f t="shared" si="95"/>
        <v>0</v>
      </c>
      <c r="FQ26" s="6"/>
      <c r="FR26" s="6">
        <f t="shared" si="96"/>
        <v>0</v>
      </c>
      <c r="FS26" s="6">
        <f t="shared" si="97"/>
        <v>0</v>
      </c>
      <c r="FT26" s="6">
        <f t="shared" si="98"/>
        <v>0</v>
      </c>
      <c r="FU26" s="6"/>
      <c r="FV26" s="6">
        <f t="shared" si="99"/>
        <v>0</v>
      </c>
      <c r="FW26" s="6">
        <f t="shared" si="100"/>
        <v>0</v>
      </c>
      <c r="FX26" s="6">
        <f t="shared" si="101"/>
        <v>0</v>
      </c>
      <c r="FY26" s="6"/>
      <c r="FZ26" s="6">
        <f t="shared" si="102"/>
        <v>0</v>
      </c>
    </row>
    <row r="27" spans="4:182" x14ac:dyDescent="0.25">
      <c r="D27">
        <v>405</v>
      </c>
      <c r="E27">
        <f>'Input spectra'!B27</f>
        <v>0.98858050682464405</v>
      </c>
      <c r="F27">
        <f>'Initial absorption'!L27</f>
        <v>0.44240716847784756</v>
      </c>
      <c r="G27">
        <f>'Input spectra'!C27</f>
        <v>0</v>
      </c>
      <c r="H27">
        <f t="shared" si="41"/>
        <v>0</v>
      </c>
      <c r="I27">
        <f>'Input spectra'!D27</f>
        <v>0.96782428638928297</v>
      </c>
      <c r="J27">
        <f>'Initial absorption'!M27</f>
        <v>0.54139799334714933</v>
      </c>
      <c r="K27">
        <f>'Input spectra'!E27</f>
        <v>0</v>
      </c>
      <c r="L27">
        <f t="shared" si="42"/>
        <v>0</v>
      </c>
      <c r="M27">
        <f>'Input spectra'!F27</f>
        <v>2.42231678873931E-2</v>
      </c>
      <c r="N27">
        <f>'Initial absorption'!N27</f>
        <v>8.1302203330765373E-3</v>
      </c>
      <c r="O27">
        <f>'Input spectra'!G27</f>
        <v>0</v>
      </c>
      <c r="P27">
        <f t="shared" si="43"/>
        <v>0</v>
      </c>
      <c r="R27">
        <f>'Absorption prob after ems'!FA28</f>
        <v>3.4776535942755142E-2</v>
      </c>
      <c r="S27" s="13">
        <f>1-EXP(-'Absorption prob after ems'!FE28*_k_in_ec_correction*(E27*_c1+I27*_c2+M27*_c3+'Input spectra'!Y27))</f>
        <v>0.52849047638313973</v>
      </c>
      <c r="T27" s="13">
        <f>1-EXP(-(_t-'Absorption prob after ems'!FE28)*_k_in_ec_correction*(E27*_c1+I27*_c2+M27*_c3+'Input spectra'!Y27))</f>
        <v>0.98464868376326031</v>
      </c>
      <c r="U27" s="25"/>
      <c r="V27" s="25"/>
      <c r="W27" s="11"/>
      <c r="X27" s="6">
        <f t="shared" si="0"/>
        <v>0</v>
      </c>
      <c r="Y27" s="6">
        <f t="shared" si="1"/>
        <v>0</v>
      </c>
      <c r="Z27" s="6">
        <f t="shared" si="2"/>
        <v>0</v>
      </c>
      <c r="AA27"/>
      <c r="AB27" s="6">
        <f t="shared" si="3"/>
        <v>0</v>
      </c>
      <c r="AC27" s="6">
        <f t="shared" si="4"/>
        <v>0</v>
      </c>
      <c r="AD27" s="6">
        <f t="shared" si="5"/>
        <v>0</v>
      </c>
      <c r="AE27"/>
      <c r="AF27" s="6">
        <f t="shared" si="6"/>
        <v>0</v>
      </c>
      <c r="AG27" s="6">
        <f t="shared" si="7"/>
        <v>0</v>
      </c>
      <c r="AH27" s="6">
        <f t="shared" si="8"/>
        <v>0</v>
      </c>
      <c r="AI27"/>
      <c r="AJ27" s="6">
        <f t="shared" si="44"/>
        <v>0</v>
      </c>
      <c r="AK27" s="6"/>
      <c r="AL27" s="6">
        <f t="shared" si="45"/>
        <v>0</v>
      </c>
      <c r="AM27" s="6">
        <f t="shared" si="46"/>
        <v>0</v>
      </c>
      <c r="AN27" s="6">
        <f t="shared" si="47"/>
        <v>0</v>
      </c>
      <c r="AO27" s="6"/>
      <c r="AP27" s="6">
        <f t="shared" si="48"/>
        <v>0</v>
      </c>
      <c r="AQ27" s="6">
        <f t="shared" si="49"/>
        <v>0</v>
      </c>
      <c r="AR27" s="6">
        <f t="shared" si="50"/>
        <v>0</v>
      </c>
      <c r="AS27" s="6"/>
      <c r="AT27" s="6">
        <f t="shared" si="51"/>
        <v>0</v>
      </c>
      <c r="AU27" s="6">
        <f t="shared" si="52"/>
        <v>0</v>
      </c>
      <c r="AV27" s="6">
        <f t="shared" si="53"/>
        <v>0</v>
      </c>
      <c r="AW27" s="6"/>
      <c r="AX27" s="6">
        <f t="shared" si="54"/>
        <v>0</v>
      </c>
      <c r="BD27" s="11"/>
      <c r="BE27" s="6">
        <f t="shared" si="55"/>
        <v>0</v>
      </c>
      <c r="BF27" s="6">
        <f t="shared" si="9"/>
        <v>0</v>
      </c>
      <c r="BG27" s="6">
        <f t="shared" si="10"/>
        <v>0</v>
      </c>
      <c r="BH27"/>
      <c r="BI27" s="6">
        <f t="shared" si="11"/>
        <v>0</v>
      </c>
      <c r="BJ27" s="6">
        <f t="shared" si="12"/>
        <v>0</v>
      </c>
      <c r="BK27" s="6">
        <f t="shared" si="13"/>
        <v>0</v>
      </c>
      <c r="BL27"/>
      <c r="BM27" s="6">
        <f t="shared" si="14"/>
        <v>0</v>
      </c>
      <c r="BN27" s="6">
        <f t="shared" si="15"/>
        <v>0</v>
      </c>
      <c r="BO27" s="6">
        <f t="shared" si="16"/>
        <v>0</v>
      </c>
      <c r="BP27"/>
      <c r="BQ27" s="6">
        <f t="shared" si="56"/>
        <v>0</v>
      </c>
      <c r="BR27" s="6"/>
      <c r="BS27" s="6">
        <f t="shared" si="57"/>
        <v>0</v>
      </c>
      <c r="BT27" s="6">
        <f t="shared" si="58"/>
        <v>0</v>
      </c>
      <c r="BU27" s="6">
        <f t="shared" si="59"/>
        <v>0</v>
      </c>
      <c r="BV27" s="6"/>
      <c r="BW27" s="6">
        <f t="shared" si="60"/>
        <v>0</v>
      </c>
      <c r="BX27" s="6">
        <f t="shared" si="61"/>
        <v>0</v>
      </c>
      <c r="BY27" s="6">
        <f t="shared" si="62"/>
        <v>0</v>
      </c>
      <c r="BZ27" s="6"/>
      <c r="CA27" s="6">
        <f t="shared" si="63"/>
        <v>0</v>
      </c>
      <c r="CB27" s="6">
        <f t="shared" si="64"/>
        <v>0</v>
      </c>
      <c r="CC27" s="6">
        <f t="shared" si="65"/>
        <v>0</v>
      </c>
      <c r="CD27" s="6"/>
      <c r="CE27" s="6">
        <f t="shared" si="66"/>
        <v>0</v>
      </c>
      <c r="CK27" s="11"/>
      <c r="CL27" s="6">
        <f t="shared" si="67"/>
        <v>0</v>
      </c>
      <c r="CM27" s="6">
        <f t="shared" si="17"/>
        <v>0</v>
      </c>
      <c r="CN27" s="6">
        <f t="shared" si="18"/>
        <v>0</v>
      </c>
      <c r="CO27"/>
      <c r="CP27" s="6">
        <f t="shared" si="19"/>
        <v>0</v>
      </c>
      <c r="CQ27" s="6">
        <f t="shared" si="20"/>
        <v>0</v>
      </c>
      <c r="CR27" s="6">
        <f t="shared" si="21"/>
        <v>0</v>
      </c>
      <c r="CS27"/>
      <c r="CT27" s="6">
        <f t="shared" si="22"/>
        <v>0</v>
      </c>
      <c r="CU27" s="6">
        <f t="shared" si="23"/>
        <v>0</v>
      </c>
      <c r="CV27" s="6">
        <f t="shared" si="24"/>
        <v>0</v>
      </c>
      <c r="CW27"/>
      <c r="CX27" s="6">
        <f t="shared" si="68"/>
        <v>0</v>
      </c>
      <c r="CY27" s="6"/>
      <c r="CZ27" s="6">
        <f t="shared" si="69"/>
        <v>0</v>
      </c>
      <c r="DA27" s="6">
        <f t="shared" si="70"/>
        <v>0</v>
      </c>
      <c r="DB27" s="6">
        <f t="shared" si="71"/>
        <v>0</v>
      </c>
      <c r="DC27" s="6"/>
      <c r="DD27" s="6">
        <f t="shared" si="72"/>
        <v>0</v>
      </c>
      <c r="DE27" s="6">
        <f t="shared" si="73"/>
        <v>0</v>
      </c>
      <c r="DF27" s="6">
        <f t="shared" si="74"/>
        <v>0</v>
      </c>
      <c r="DG27" s="6"/>
      <c r="DH27" s="6">
        <f t="shared" si="75"/>
        <v>0</v>
      </c>
      <c r="DI27" s="6">
        <f t="shared" si="76"/>
        <v>0</v>
      </c>
      <c r="DJ27" s="6">
        <f t="shared" si="77"/>
        <v>0</v>
      </c>
      <c r="DK27" s="6"/>
      <c r="DL27" s="6">
        <f t="shared" si="78"/>
        <v>0</v>
      </c>
      <c r="DR27" s="11"/>
      <c r="DS27" s="6">
        <f t="shared" si="79"/>
        <v>0</v>
      </c>
      <c r="DT27" s="6">
        <f t="shared" si="25"/>
        <v>0</v>
      </c>
      <c r="DU27" s="6">
        <f t="shared" si="26"/>
        <v>0</v>
      </c>
      <c r="DV27"/>
      <c r="DW27" s="6">
        <f t="shared" si="27"/>
        <v>0</v>
      </c>
      <c r="DX27" s="6">
        <f t="shared" si="28"/>
        <v>0</v>
      </c>
      <c r="DY27" s="6">
        <f t="shared" si="29"/>
        <v>0</v>
      </c>
      <c r="DZ27"/>
      <c r="EA27" s="6">
        <f t="shared" si="30"/>
        <v>0</v>
      </c>
      <c r="EB27" s="6">
        <f t="shared" si="31"/>
        <v>0</v>
      </c>
      <c r="EC27" s="6">
        <f t="shared" si="32"/>
        <v>0</v>
      </c>
      <c r="ED27"/>
      <c r="EE27" s="6">
        <f t="shared" si="80"/>
        <v>0</v>
      </c>
      <c r="EF27" s="6"/>
      <c r="EG27" s="6">
        <f t="shared" si="81"/>
        <v>0</v>
      </c>
      <c r="EH27" s="6">
        <f t="shared" si="82"/>
        <v>0</v>
      </c>
      <c r="EI27" s="6">
        <f t="shared" si="83"/>
        <v>0</v>
      </c>
      <c r="EJ27" s="6"/>
      <c r="EK27" s="6">
        <f t="shared" si="84"/>
        <v>0</v>
      </c>
      <c r="EL27" s="6">
        <f t="shared" si="85"/>
        <v>0</v>
      </c>
      <c r="EM27" s="6">
        <f t="shared" si="86"/>
        <v>0</v>
      </c>
      <c r="EN27" s="6"/>
      <c r="EO27" s="6">
        <f t="shared" si="87"/>
        <v>0</v>
      </c>
      <c r="EP27" s="6">
        <f t="shared" si="88"/>
        <v>0</v>
      </c>
      <c r="EQ27" s="6">
        <f t="shared" si="89"/>
        <v>0</v>
      </c>
      <c r="ER27" s="6"/>
      <c r="ES27" s="6">
        <f t="shared" si="90"/>
        <v>0</v>
      </c>
      <c r="EY27" s="11"/>
      <c r="EZ27" s="6">
        <f t="shared" si="91"/>
        <v>0</v>
      </c>
      <c r="FA27" s="6">
        <f t="shared" si="33"/>
        <v>0</v>
      </c>
      <c r="FB27" s="6">
        <f t="shared" si="34"/>
        <v>0</v>
      </c>
      <c r="FC27"/>
      <c r="FD27" s="6">
        <f t="shared" si="35"/>
        <v>0</v>
      </c>
      <c r="FE27" s="6">
        <f t="shared" si="36"/>
        <v>0</v>
      </c>
      <c r="FF27" s="6">
        <f t="shared" si="37"/>
        <v>0</v>
      </c>
      <c r="FG27"/>
      <c r="FH27" s="6">
        <f t="shared" si="38"/>
        <v>0</v>
      </c>
      <c r="FI27" s="6">
        <f t="shared" si="39"/>
        <v>0</v>
      </c>
      <c r="FJ27" s="6">
        <f t="shared" si="40"/>
        <v>0</v>
      </c>
      <c r="FK27"/>
      <c r="FL27" s="6">
        <f t="shared" si="92"/>
        <v>0</v>
      </c>
      <c r="FM27" s="6"/>
      <c r="FN27" s="6">
        <f t="shared" si="93"/>
        <v>0</v>
      </c>
      <c r="FO27" s="6">
        <f t="shared" si="94"/>
        <v>0</v>
      </c>
      <c r="FP27" s="6">
        <f t="shared" si="95"/>
        <v>0</v>
      </c>
      <c r="FQ27" s="6"/>
      <c r="FR27" s="6">
        <f t="shared" si="96"/>
        <v>0</v>
      </c>
      <c r="FS27" s="6">
        <f t="shared" si="97"/>
        <v>0</v>
      </c>
      <c r="FT27" s="6">
        <f t="shared" si="98"/>
        <v>0</v>
      </c>
      <c r="FU27" s="6"/>
      <c r="FV27" s="6">
        <f t="shared" si="99"/>
        <v>0</v>
      </c>
      <c r="FW27" s="6">
        <f t="shared" si="100"/>
        <v>0</v>
      </c>
      <c r="FX27" s="6">
        <f t="shared" si="101"/>
        <v>0</v>
      </c>
      <c r="FY27" s="6"/>
      <c r="FZ27" s="6">
        <f t="shared" si="102"/>
        <v>0</v>
      </c>
    </row>
    <row r="28" spans="4:182" x14ac:dyDescent="0.25">
      <c r="D28">
        <v>410</v>
      </c>
      <c r="E28">
        <f>'Input spectra'!B28</f>
        <v>0.90328834272374003</v>
      </c>
      <c r="F28">
        <f>'Initial absorption'!L28</f>
        <v>0.41836936049147239</v>
      </c>
      <c r="G28">
        <f>'Input spectra'!C28</f>
        <v>0</v>
      </c>
      <c r="H28">
        <f t="shared" si="41"/>
        <v>0</v>
      </c>
      <c r="I28">
        <f>'Input spectra'!D28</f>
        <v>0.97272186553267204</v>
      </c>
      <c r="J28">
        <f>'Initial absorption'!M28</f>
        <v>0.56316046268217879</v>
      </c>
      <c r="K28">
        <f>'Input spectra'!E28</f>
        <v>0</v>
      </c>
      <c r="L28">
        <f t="shared" si="42"/>
        <v>0</v>
      </c>
      <c r="M28">
        <f>'Input spectra'!F28</f>
        <v>2.9979950079790499E-2</v>
      </c>
      <c r="N28">
        <f>'Initial absorption'!N28</f>
        <v>1.0414193300082461E-2</v>
      </c>
      <c r="O28">
        <f>'Input spectra'!G28</f>
        <v>0</v>
      </c>
      <c r="P28">
        <f t="shared" si="43"/>
        <v>0</v>
      </c>
      <c r="R28">
        <f>'Absorption prob after ems'!FA29</f>
        <v>3.5520980809331006E-2</v>
      </c>
      <c r="S28" s="13">
        <f>1-EXP(-'Absorption prob after ems'!FE29*_k_in_ec_correction*(E28*_c1+I28*_c2+M28*_c3+'Input spectra'!Y28))</f>
        <v>0.52753059572100636</v>
      </c>
      <c r="T28" s="13">
        <f>1-EXP(-(_t-'Absorption prob after ems'!FE29)*_k_in_ec_correction*(E28*_c1+I28*_c2+M28*_c3+'Input spectra'!Y28))</f>
        <v>0.98190490291309485</v>
      </c>
      <c r="U28" s="25"/>
      <c r="V28" s="25"/>
      <c r="W28" s="11"/>
      <c r="X28" s="6">
        <f t="shared" si="0"/>
        <v>0</v>
      </c>
      <c r="Y28" s="6">
        <f t="shared" si="1"/>
        <v>0</v>
      </c>
      <c r="Z28" s="6">
        <f t="shared" si="2"/>
        <v>0</v>
      </c>
      <c r="AA28"/>
      <c r="AB28" s="6">
        <f t="shared" si="3"/>
        <v>0</v>
      </c>
      <c r="AC28" s="6">
        <f t="shared" si="4"/>
        <v>0</v>
      </c>
      <c r="AD28" s="6">
        <f t="shared" si="5"/>
        <v>0</v>
      </c>
      <c r="AE28"/>
      <c r="AF28" s="6">
        <f t="shared" si="6"/>
        <v>0</v>
      </c>
      <c r="AG28" s="6">
        <f t="shared" si="7"/>
        <v>0</v>
      </c>
      <c r="AH28" s="6">
        <f t="shared" si="8"/>
        <v>0</v>
      </c>
      <c r="AI28"/>
      <c r="AJ28" s="6">
        <f t="shared" si="44"/>
        <v>0</v>
      </c>
      <c r="AK28" s="6"/>
      <c r="AL28" s="6">
        <f t="shared" si="45"/>
        <v>0</v>
      </c>
      <c r="AM28" s="6">
        <f t="shared" si="46"/>
        <v>0</v>
      </c>
      <c r="AN28" s="6">
        <f t="shared" si="47"/>
        <v>0</v>
      </c>
      <c r="AO28" s="6"/>
      <c r="AP28" s="6">
        <f t="shared" si="48"/>
        <v>0</v>
      </c>
      <c r="AQ28" s="6">
        <f t="shared" si="49"/>
        <v>0</v>
      </c>
      <c r="AR28" s="6">
        <f t="shared" si="50"/>
        <v>0</v>
      </c>
      <c r="AS28" s="6"/>
      <c r="AT28" s="6">
        <f t="shared" si="51"/>
        <v>0</v>
      </c>
      <c r="AU28" s="6">
        <f t="shared" si="52"/>
        <v>0</v>
      </c>
      <c r="AV28" s="6">
        <f t="shared" si="53"/>
        <v>0</v>
      </c>
      <c r="AW28" s="6"/>
      <c r="AX28" s="6">
        <f t="shared" si="54"/>
        <v>0</v>
      </c>
      <c r="BD28" s="11"/>
      <c r="BE28" s="6">
        <f t="shared" si="55"/>
        <v>0</v>
      </c>
      <c r="BF28" s="6">
        <f t="shared" si="9"/>
        <v>0</v>
      </c>
      <c r="BG28" s="6">
        <f t="shared" si="10"/>
        <v>0</v>
      </c>
      <c r="BH28"/>
      <c r="BI28" s="6">
        <f t="shared" si="11"/>
        <v>0</v>
      </c>
      <c r="BJ28" s="6">
        <f t="shared" si="12"/>
        <v>0</v>
      </c>
      <c r="BK28" s="6">
        <f t="shared" si="13"/>
        <v>0</v>
      </c>
      <c r="BL28"/>
      <c r="BM28" s="6">
        <f t="shared" si="14"/>
        <v>0</v>
      </c>
      <c r="BN28" s="6">
        <f t="shared" si="15"/>
        <v>0</v>
      </c>
      <c r="BO28" s="6">
        <f t="shared" si="16"/>
        <v>0</v>
      </c>
      <c r="BP28"/>
      <c r="BQ28" s="6">
        <f t="shared" si="56"/>
        <v>0</v>
      </c>
      <c r="BR28" s="6"/>
      <c r="BS28" s="6">
        <f t="shared" si="57"/>
        <v>0</v>
      </c>
      <c r="BT28" s="6">
        <f t="shared" si="58"/>
        <v>0</v>
      </c>
      <c r="BU28" s="6">
        <f t="shared" si="59"/>
        <v>0</v>
      </c>
      <c r="BV28" s="6"/>
      <c r="BW28" s="6">
        <f t="shared" si="60"/>
        <v>0</v>
      </c>
      <c r="BX28" s="6">
        <f t="shared" si="61"/>
        <v>0</v>
      </c>
      <c r="BY28" s="6">
        <f t="shared" si="62"/>
        <v>0</v>
      </c>
      <c r="BZ28" s="6"/>
      <c r="CA28" s="6">
        <f t="shared" si="63"/>
        <v>0</v>
      </c>
      <c r="CB28" s="6">
        <f t="shared" si="64"/>
        <v>0</v>
      </c>
      <c r="CC28" s="6">
        <f t="shared" si="65"/>
        <v>0</v>
      </c>
      <c r="CD28" s="6"/>
      <c r="CE28" s="6">
        <f t="shared" si="66"/>
        <v>0</v>
      </c>
      <c r="CK28" s="11"/>
      <c r="CL28" s="6">
        <f t="shared" si="67"/>
        <v>0</v>
      </c>
      <c r="CM28" s="6">
        <f t="shared" si="17"/>
        <v>0</v>
      </c>
      <c r="CN28" s="6">
        <f t="shared" si="18"/>
        <v>0</v>
      </c>
      <c r="CO28"/>
      <c r="CP28" s="6">
        <f t="shared" si="19"/>
        <v>0</v>
      </c>
      <c r="CQ28" s="6">
        <f t="shared" si="20"/>
        <v>0</v>
      </c>
      <c r="CR28" s="6">
        <f t="shared" si="21"/>
        <v>0</v>
      </c>
      <c r="CS28"/>
      <c r="CT28" s="6">
        <f t="shared" si="22"/>
        <v>0</v>
      </c>
      <c r="CU28" s="6">
        <f t="shared" si="23"/>
        <v>0</v>
      </c>
      <c r="CV28" s="6">
        <f t="shared" si="24"/>
        <v>0</v>
      </c>
      <c r="CW28"/>
      <c r="CX28" s="6">
        <f t="shared" si="68"/>
        <v>0</v>
      </c>
      <c r="CY28" s="6"/>
      <c r="CZ28" s="6">
        <f t="shared" si="69"/>
        <v>0</v>
      </c>
      <c r="DA28" s="6">
        <f t="shared" si="70"/>
        <v>0</v>
      </c>
      <c r="DB28" s="6">
        <f t="shared" si="71"/>
        <v>0</v>
      </c>
      <c r="DC28" s="6"/>
      <c r="DD28" s="6">
        <f t="shared" si="72"/>
        <v>0</v>
      </c>
      <c r="DE28" s="6">
        <f t="shared" si="73"/>
        <v>0</v>
      </c>
      <c r="DF28" s="6">
        <f t="shared" si="74"/>
        <v>0</v>
      </c>
      <c r="DG28" s="6"/>
      <c r="DH28" s="6">
        <f t="shared" si="75"/>
        <v>0</v>
      </c>
      <c r="DI28" s="6">
        <f t="shared" si="76"/>
        <v>0</v>
      </c>
      <c r="DJ28" s="6">
        <f t="shared" si="77"/>
        <v>0</v>
      </c>
      <c r="DK28" s="6"/>
      <c r="DL28" s="6">
        <f t="shared" si="78"/>
        <v>0</v>
      </c>
      <c r="DR28" s="11"/>
      <c r="DS28" s="6">
        <f t="shared" si="79"/>
        <v>0</v>
      </c>
      <c r="DT28" s="6">
        <f t="shared" si="25"/>
        <v>0</v>
      </c>
      <c r="DU28" s="6">
        <f t="shared" si="26"/>
        <v>0</v>
      </c>
      <c r="DV28"/>
      <c r="DW28" s="6">
        <f t="shared" si="27"/>
        <v>0</v>
      </c>
      <c r="DX28" s="6">
        <f t="shared" si="28"/>
        <v>0</v>
      </c>
      <c r="DY28" s="6">
        <f t="shared" si="29"/>
        <v>0</v>
      </c>
      <c r="DZ28"/>
      <c r="EA28" s="6">
        <f t="shared" si="30"/>
        <v>0</v>
      </c>
      <c r="EB28" s="6">
        <f t="shared" si="31"/>
        <v>0</v>
      </c>
      <c r="EC28" s="6">
        <f t="shared" si="32"/>
        <v>0</v>
      </c>
      <c r="ED28"/>
      <c r="EE28" s="6">
        <f t="shared" si="80"/>
        <v>0</v>
      </c>
      <c r="EF28" s="6"/>
      <c r="EG28" s="6">
        <f t="shared" si="81"/>
        <v>0</v>
      </c>
      <c r="EH28" s="6">
        <f t="shared" si="82"/>
        <v>0</v>
      </c>
      <c r="EI28" s="6">
        <f t="shared" si="83"/>
        <v>0</v>
      </c>
      <c r="EJ28" s="6"/>
      <c r="EK28" s="6">
        <f t="shared" si="84"/>
        <v>0</v>
      </c>
      <c r="EL28" s="6">
        <f t="shared" si="85"/>
        <v>0</v>
      </c>
      <c r="EM28" s="6">
        <f t="shared" si="86"/>
        <v>0</v>
      </c>
      <c r="EN28" s="6"/>
      <c r="EO28" s="6">
        <f t="shared" si="87"/>
        <v>0</v>
      </c>
      <c r="EP28" s="6">
        <f t="shared" si="88"/>
        <v>0</v>
      </c>
      <c r="EQ28" s="6">
        <f t="shared" si="89"/>
        <v>0</v>
      </c>
      <c r="ER28" s="6"/>
      <c r="ES28" s="6">
        <f t="shared" si="90"/>
        <v>0</v>
      </c>
      <c r="EY28" s="11"/>
      <c r="EZ28" s="6">
        <f t="shared" si="91"/>
        <v>0</v>
      </c>
      <c r="FA28" s="6">
        <f t="shared" si="33"/>
        <v>0</v>
      </c>
      <c r="FB28" s="6">
        <f t="shared" si="34"/>
        <v>0</v>
      </c>
      <c r="FC28"/>
      <c r="FD28" s="6">
        <f t="shared" si="35"/>
        <v>0</v>
      </c>
      <c r="FE28" s="6">
        <f t="shared" si="36"/>
        <v>0</v>
      </c>
      <c r="FF28" s="6">
        <f t="shared" si="37"/>
        <v>0</v>
      </c>
      <c r="FG28"/>
      <c r="FH28" s="6">
        <f t="shared" si="38"/>
        <v>0</v>
      </c>
      <c r="FI28" s="6">
        <f t="shared" si="39"/>
        <v>0</v>
      </c>
      <c r="FJ28" s="6">
        <f t="shared" si="40"/>
        <v>0</v>
      </c>
      <c r="FK28"/>
      <c r="FL28" s="6">
        <f t="shared" si="92"/>
        <v>0</v>
      </c>
      <c r="FM28" s="6"/>
      <c r="FN28" s="6">
        <f t="shared" si="93"/>
        <v>0</v>
      </c>
      <c r="FO28" s="6">
        <f t="shared" si="94"/>
        <v>0</v>
      </c>
      <c r="FP28" s="6">
        <f t="shared" si="95"/>
        <v>0</v>
      </c>
      <c r="FQ28" s="6"/>
      <c r="FR28" s="6">
        <f t="shared" si="96"/>
        <v>0</v>
      </c>
      <c r="FS28" s="6">
        <f t="shared" si="97"/>
        <v>0</v>
      </c>
      <c r="FT28" s="6">
        <f t="shared" si="98"/>
        <v>0</v>
      </c>
      <c r="FU28" s="6"/>
      <c r="FV28" s="6">
        <f t="shared" si="99"/>
        <v>0</v>
      </c>
      <c r="FW28" s="6">
        <f t="shared" si="100"/>
        <v>0</v>
      </c>
      <c r="FX28" s="6">
        <f t="shared" si="101"/>
        <v>0</v>
      </c>
      <c r="FY28" s="6"/>
      <c r="FZ28" s="6">
        <f t="shared" si="102"/>
        <v>0</v>
      </c>
    </row>
    <row r="29" spans="4:182" x14ac:dyDescent="0.25">
      <c r="D29">
        <v>415</v>
      </c>
      <c r="E29">
        <f>'Input spectra'!B29</f>
        <v>0.81398434775870698</v>
      </c>
      <c r="F29">
        <f>'Initial absorption'!L29</f>
        <v>0.36260417013688467</v>
      </c>
      <c r="G29">
        <f>'Input spectra'!C29</f>
        <v>0</v>
      </c>
      <c r="H29">
        <f t="shared" si="41"/>
        <v>0</v>
      </c>
      <c r="I29">
        <f>'Input spectra'!D29</f>
        <v>1.1096643942683</v>
      </c>
      <c r="J29">
        <f>'Initial absorption'!M29</f>
        <v>0.61790029796337953</v>
      </c>
      <c r="K29">
        <f>'Input spectra'!E29</f>
        <v>0</v>
      </c>
      <c r="L29">
        <f t="shared" si="42"/>
        <v>0</v>
      </c>
      <c r="M29">
        <f>'Input spectra'!F29</f>
        <v>3.5736732272187897E-2</v>
      </c>
      <c r="N29">
        <f>'Initial absorption'!N29</f>
        <v>1.1939684268476254E-2</v>
      </c>
      <c r="O29">
        <f>'Input spectra'!G29</f>
        <v>0</v>
      </c>
      <c r="P29">
        <f t="shared" si="43"/>
        <v>0</v>
      </c>
      <c r="R29">
        <f>'Absorption prob after ems'!FA30</f>
        <v>3.4679235923660637E-2</v>
      </c>
      <c r="S29" s="13">
        <f>1-EXP(-'Absorption prob after ems'!FE30*_k_in_ec_correction*(E29*_c1+I29*_c2+M29*_c3+'Input spectra'!Y29))</f>
        <v>0.52861033812465608</v>
      </c>
      <c r="T29" s="13">
        <f>1-EXP(-(_t-'Absorption prob after ems'!FE30)*_k_in_ec_correction*(E29*_c1+I29*_c2+M29*_c3+'Input spectra'!Y29))</f>
        <v>0.98498900855199711</v>
      </c>
      <c r="U29" s="25"/>
      <c r="V29" s="25"/>
      <c r="W29" s="11"/>
      <c r="X29" s="6">
        <f t="shared" si="0"/>
        <v>0</v>
      </c>
      <c r="Y29" s="6">
        <f t="shared" si="1"/>
        <v>0</v>
      </c>
      <c r="Z29" s="6">
        <f t="shared" si="2"/>
        <v>0</v>
      </c>
      <c r="AA29"/>
      <c r="AB29" s="6">
        <f t="shared" si="3"/>
        <v>0</v>
      </c>
      <c r="AC29" s="6">
        <f t="shared" si="4"/>
        <v>0</v>
      </c>
      <c r="AD29" s="6">
        <f t="shared" si="5"/>
        <v>0</v>
      </c>
      <c r="AE29"/>
      <c r="AF29" s="6">
        <f t="shared" si="6"/>
        <v>0</v>
      </c>
      <c r="AG29" s="6">
        <f t="shared" si="7"/>
        <v>0</v>
      </c>
      <c r="AH29" s="6">
        <f t="shared" si="8"/>
        <v>0</v>
      </c>
      <c r="AI29"/>
      <c r="AJ29" s="6">
        <f t="shared" si="44"/>
        <v>0</v>
      </c>
      <c r="AK29" s="6"/>
      <c r="AL29" s="6">
        <f t="shared" si="45"/>
        <v>0</v>
      </c>
      <c r="AM29" s="6">
        <f t="shared" si="46"/>
        <v>0</v>
      </c>
      <c r="AN29" s="6">
        <f t="shared" si="47"/>
        <v>0</v>
      </c>
      <c r="AO29" s="6"/>
      <c r="AP29" s="6">
        <f t="shared" si="48"/>
        <v>0</v>
      </c>
      <c r="AQ29" s="6">
        <f t="shared" si="49"/>
        <v>0</v>
      </c>
      <c r="AR29" s="6">
        <f t="shared" si="50"/>
        <v>0</v>
      </c>
      <c r="AS29" s="6"/>
      <c r="AT29" s="6">
        <f t="shared" si="51"/>
        <v>0</v>
      </c>
      <c r="AU29" s="6">
        <f t="shared" si="52"/>
        <v>0</v>
      </c>
      <c r="AV29" s="6">
        <f t="shared" si="53"/>
        <v>0</v>
      </c>
      <c r="AW29" s="6"/>
      <c r="AX29" s="6">
        <f t="shared" si="54"/>
        <v>0</v>
      </c>
      <c r="BD29" s="11"/>
      <c r="BE29" s="6">
        <f t="shared" si="55"/>
        <v>0</v>
      </c>
      <c r="BF29" s="6">
        <f t="shared" si="9"/>
        <v>0</v>
      </c>
      <c r="BG29" s="6">
        <f t="shared" si="10"/>
        <v>0</v>
      </c>
      <c r="BH29"/>
      <c r="BI29" s="6">
        <f t="shared" si="11"/>
        <v>0</v>
      </c>
      <c r="BJ29" s="6">
        <f t="shared" si="12"/>
        <v>0</v>
      </c>
      <c r="BK29" s="6">
        <f t="shared" si="13"/>
        <v>0</v>
      </c>
      <c r="BL29"/>
      <c r="BM29" s="6">
        <f t="shared" si="14"/>
        <v>0</v>
      </c>
      <c r="BN29" s="6">
        <f t="shared" si="15"/>
        <v>0</v>
      </c>
      <c r="BO29" s="6">
        <f t="shared" si="16"/>
        <v>0</v>
      </c>
      <c r="BP29"/>
      <c r="BQ29" s="6">
        <f t="shared" si="56"/>
        <v>0</v>
      </c>
      <c r="BR29" s="6"/>
      <c r="BS29" s="6">
        <f t="shared" si="57"/>
        <v>0</v>
      </c>
      <c r="BT29" s="6">
        <f t="shared" si="58"/>
        <v>0</v>
      </c>
      <c r="BU29" s="6">
        <f t="shared" si="59"/>
        <v>0</v>
      </c>
      <c r="BV29" s="6"/>
      <c r="BW29" s="6">
        <f t="shared" si="60"/>
        <v>0</v>
      </c>
      <c r="BX29" s="6">
        <f t="shared" si="61"/>
        <v>0</v>
      </c>
      <c r="BY29" s="6">
        <f t="shared" si="62"/>
        <v>0</v>
      </c>
      <c r="BZ29" s="6"/>
      <c r="CA29" s="6">
        <f t="shared" si="63"/>
        <v>0</v>
      </c>
      <c r="CB29" s="6">
        <f t="shared" si="64"/>
        <v>0</v>
      </c>
      <c r="CC29" s="6">
        <f t="shared" si="65"/>
        <v>0</v>
      </c>
      <c r="CD29" s="6"/>
      <c r="CE29" s="6">
        <f t="shared" si="66"/>
        <v>0</v>
      </c>
      <c r="CK29" s="11"/>
      <c r="CL29" s="6">
        <f t="shared" si="67"/>
        <v>0</v>
      </c>
      <c r="CM29" s="6">
        <f t="shared" si="17"/>
        <v>0</v>
      </c>
      <c r="CN29" s="6">
        <f t="shared" si="18"/>
        <v>0</v>
      </c>
      <c r="CO29"/>
      <c r="CP29" s="6">
        <f t="shared" si="19"/>
        <v>0</v>
      </c>
      <c r="CQ29" s="6">
        <f t="shared" si="20"/>
        <v>0</v>
      </c>
      <c r="CR29" s="6">
        <f t="shared" si="21"/>
        <v>0</v>
      </c>
      <c r="CS29"/>
      <c r="CT29" s="6">
        <f t="shared" si="22"/>
        <v>0</v>
      </c>
      <c r="CU29" s="6">
        <f t="shared" si="23"/>
        <v>0</v>
      </c>
      <c r="CV29" s="6">
        <f t="shared" si="24"/>
        <v>0</v>
      </c>
      <c r="CW29"/>
      <c r="CX29" s="6">
        <f t="shared" si="68"/>
        <v>0</v>
      </c>
      <c r="CY29" s="6"/>
      <c r="CZ29" s="6">
        <f t="shared" si="69"/>
        <v>0</v>
      </c>
      <c r="DA29" s="6">
        <f t="shared" si="70"/>
        <v>0</v>
      </c>
      <c r="DB29" s="6">
        <f t="shared" si="71"/>
        <v>0</v>
      </c>
      <c r="DC29" s="6"/>
      <c r="DD29" s="6">
        <f t="shared" si="72"/>
        <v>0</v>
      </c>
      <c r="DE29" s="6">
        <f t="shared" si="73"/>
        <v>0</v>
      </c>
      <c r="DF29" s="6">
        <f t="shared" si="74"/>
        <v>0</v>
      </c>
      <c r="DG29" s="6"/>
      <c r="DH29" s="6">
        <f t="shared" si="75"/>
        <v>0</v>
      </c>
      <c r="DI29" s="6">
        <f t="shared" si="76"/>
        <v>0</v>
      </c>
      <c r="DJ29" s="6">
        <f t="shared" si="77"/>
        <v>0</v>
      </c>
      <c r="DK29" s="6"/>
      <c r="DL29" s="6">
        <f t="shared" si="78"/>
        <v>0</v>
      </c>
      <c r="DR29" s="11"/>
      <c r="DS29" s="6">
        <f t="shared" si="79"/>
        <v>0</v>
      </c>
      <c r="DT29" s="6">
        <f t="shared" si="25"/>
        <v>0</v>
      </c>
      <c r="DU29" s="6">
        <f t="shared" si="26"/>
        <v>0</v>
      </c>
      <c r="DV29"/>
      <c r="DW29" s="6">
        <f t="shared" si="27"/>
        <v>0</v>
      </c>
      <c r="DX29" s="6">
        <f t="shared" si="28"/>
        <v>0</v>
      </c>
      <c r="DY29" s="6">
        <f t="shared" si="29"/>
        <v>0</v>
      </c>
      <c r="DZ29"/>
      <c r="EA29" s="6">
        <f t="shared" si="30"/>
        <v>0</v>
      </c>
      <c r="EB29" s="6">
        <f t="shared" si="31"/>
        <v>0</v>
      </c>
      <c r="EC29" s="6">
        <f t="shared" si="32"/>
        <v>0</v>
      </c>
      <c r="ED29"/>
      <c r="EE29" s="6">
        <f t="shared" si="80"/>
        <v>0</v>
      </c>
      <c r="EF29" s="6"/>
      <c r="EG29" s="6">
        <f t="shared" si="81"/>
        <v>0</v>
      </c>
      <c r="EH29" s="6">
        <f t="shared" si="82"/>
        <v>0</v>
      </c>
      <c r="EI29" s="6">
        <f t="shared" si="83"/>
        <v>0</v>
      </c>
      <c r="EJ29" s="6"/>
      <c r="EK29" s="6">
        <f t="shared" si="84"/>
        <v>0</v>
      </c>
      <c r="EL29" s="6">
        <f t="shared" si="85"/>
        <v>0</v>
      </c>
      <c r="EM29" s="6">
        <f t="shared" si="86"/>
        <v>0</v>
      </c>
      <c r="EN29" s="6"/>
      <c r="EO29" s="6">
        <f t="shared" si="87"/>
        <v>0</v>
      </c>
      <c r="EP29" s="6">
        <f t="shared" si="88"/>
        <v>0</v>
      </c>
      <c r="EQ29" s="6">
        <f t="shared" si="89"/>
        <v>0</v>
      </c>
      <c r="ER29" s="6"/>
      <c r="ES29" s="6">
        <f t="shared" si="90"/>
        <v>0</v>
      </c>
      <c r="EY29" s="11"/>
      <c r="EZ29" s="6">
        <f t="shared" si="91"/>
        <v>0</v>
      </c>
      <c r="FA29" s="6">
        <f t="shared" si="33"/>
        <v>0</v>
      </c>
      <c r="FB29" s="6">
        <f t="shared" si="34"/>
        <v>0</v>
      </c>
      <c r="FC29"/>
      <c r="FD29" s="6">
        <f t="shared" si="35"/>
        <v>0</v>
      </c>
      <c r="FE29" s="6">
        <f t="shared" si="36"/>
        <v>0</v>
      </c>
      <c r="FF29" s="6">
        <f t="shared" si="37"/>
        <v>0</v>
      </c>
      <c r="FG29"/>
      <c r="FH29" s="6">
        <f t="shared" si="38"/>
        <v>0</v>
      </c>
      <c r="FI29" s="6">
        <f t="shared" si="39"/>
        <v>0</v>
      </c>
      <c r="FJ29" s="6">
        <f t="shared" si="40"/>
        <v>0</v>
      </c>
      <c r="FK29"/>
      <c r="FL29" s="6">
        <f t="shared" si="92"/>
        <v>0</v>
      </c>
      <c r="FM29" s="6"/>
      <c r="FN29" s="6">
        <f t="shared" si="93"/>
        <v>0</v>
      </c>
      <c r="FO29" s="6">
        <f t="shared" si="94"/>
        <v>0</v>
      </c>
      <c r="FP29" s="6">
        <f t="shared" si="95"/>
        <v>0</v>
      </c>
      <c r="FQ29" s="6"/>
      <c r="FR29" s="6">
        <f t="shared" si="96"/>
        <v>0</v>
      </c>
      <c r="FS29" s="6">
        <f t="shared" si="97"/>
        <v>0</v>
      </c>
      <c r="FT29" s="6">
        <f t="shared" si="98"/>
        <v>0</v>
      </c>
      <c r="FU29" s="6"/>
      <c r="FV29" s="6">
        <f t="shared" si="99"/>
        <v>0</v>
      </c>
      <c r="FW29" s="6">
        <f t="shared" si="100"/>
        <v>0</v>
      </c>
      <c r="FX29" s="6">
        <f t="shared" si="101"/>
        <v>0</v>
      </c>
      <c r="FY29" s="6"/>
      <c r="FZ29" s="6">
        <f t="shared" si="102"/>
        <v>0</v>
      </c>
    </row>
    <row r="30" spans="4:182" x14ac:dyDescent="0.25">
      <c r="D30">
        <v>420</v>
      </c>
      <c r="E30">
        <f>'Input spectra'!B30</f>
        <v>0.74366118039737805</v>
      </c>
      <c r="F30">
        <f>'Initial absorption'!L30</f>
        <v>0.30526757181537773</v>
      </c>
      <c r="G30">
        <f>'Input spectra'!C30</f>
        <v>0</v>
      </c>
      <c r="H30">
        <f t="shared" si="41"/>
        <v>0</v>
      </c>
      <c r="I30">
        <f>'Input spectra'!D30</f>
        <v>1.31582813256264</v>
      </c>
      <c r="J30">
        <f>'Initial absorption'!M30</f>
        <v>0.67517249377451882</v>
      </c>
      <c r="K30">
        <f>'Input spectra'!E30</f>
        <v>0</v>
      </c>
      <c r="L30">
        <f t="shared" si="42"/>
        <v>0</v>
      </c>
      <c r="M30">
        <f>'Input spectra'!F30</f>
        <v>4.1493514464585303E-2</v>
      </c>
      <c r="N30">
        <f>'Initial absorption'!N30</f>
        <v>1.2774592187185721E-2</v>
      </c>
      <c r="O30">
        <f>'Input spectra'!G30</f>
        <v>0</v>
      </c>
      <c r="P30">
        <f t="shared" si="43"/>
        <v>0</v>
      </c>
      <c r="R30">
        <f>'Absorption prob after ems'!FA31</f>
        <v>3.302744879244679E-2</v>
      </c>
      <c r="S30" s="13">
        <f>1-EXP(-'Absorption prob after ems'!FE31*_k_in_ec_correction*(E30*_c1+I30*_c2+M30*_c3+'Input spectra'!Y30))</f>
        <v>0.5304441402159078</v>
      </c>
      <c r="T30" s="13">
        <f>1-EXP(-(_t-'Absorption prob after ems'!FE31)*_k_in_ec_correction*(E30*_c1+I30*_c2+M30*_c3+'Input spectra'!Y30))</f>
        <v>0.99011681939841589</v>
      </c>
      <c r="U30" s="25"/>
      <c r="V30" s="25"/>
      <c r="W30" s="11"/>
      <c r="X30" s="6">
        <f t="shared" si="0"/>
        <v>0</v>
      </c>
      <c r="Y30" s="6">
        <f t="shared" si="1"/>
        <v>0</v>
      </c>
      <c r="Z30" s="6">
        <f t="shared" si="2"/>
        <v>0</v>
      </c>
      <c r="AA30"/>
      <c r="AB30" s="6">
        <f t="shared" si="3"/>
        <v>0</v>
      </c>
      <c r="AC30" s="6">
        <f t="shared" si="4"/>
        <v>0</v>
      </c>
      <c r="AD30" s="6">
        <f t="shared" si="5"/>
        <v>0</v>
      </c>
      <c r="AE30"/>
      <c r="AF30" s="6">
        <f t="shared" si="6"/>
        <v>0</v>
      </c>
      <c r="AG30" s="6">
        <f t="shared" si="7"/>
        <v>0</v>
      </c>
      <c r="AH30" s="6">
        <f t="shared" si="8"/>
        <v>0</v>
      </c>
      <c r="AI30"/>
      <c r="AJ30" s="6">
        <f t="shared" si="44"/>
        <v>0</v>
      </c>
      <c r="AK30" s="6"/>
      <c r="AL30" s="6">
        <f t="shared" si="45"/>
        <v>0</v>
      </c>
      <c r="AM30" s="6">
        <f t="shared" si="46"/>
        <v>0</v>
      </c>
      <c r="AN30" s="6">
        <f t="shared" si="47"/>
        <v>0</v>
      </c>
      <c r="AO30" s="6"/>
      <c r="AP30" s="6">
        <f t="shared" si="48"/>
        <v>0</v>
      </c>
      <c r="AQ30" s="6">
        <f t="shared" si="49"/>
        <v>0</v>
      </c>
      <c r="AR30" s="6">
        <f t="shared" si="50"/>
        <v>0</v>
      </c>
      <c r="AS30" s="6"/>
      <c r="AT30" s="6">
        <f t="shared" si="51"/>
        <v>0</v>
      </c>
      <c r="AU30" s="6">
        <f t="shared" si="52"/>
        <v>0</v>
      </c>
      <c r="AV30" s="6">
        <f t="shared" si="53"/>
        <v>0</v>
      </c>
      <c r="AW30" s="6"/>
      <c r="AX30" s="6">
        <f t="shared" si="54"/>
        <v>0</v>
      </c>
      <c r="BD30" s="11"/>
      <c r="BE30" s="6">
        <f t="shared" si="55"/>
        <v>0</v>
      </c>
      <c r="BF30" s="6">
        <f t="shared" si="9"/>
        <v>0</v>
      </c>
      <c r="BG30" s="6">
        <f t="shared" si="10"/>
        <v>0</v>
      </c>
      <c r="BH30"/>
      <c r="BI30" s="6">
        <f t="shared" si="11"/>
        <v>0</v>
      </c>
      <c r="BJ30" s="6">
        <f t="shared" si="12"/>
        <v>0</v>
      </c>
      <c r="BK30" s="6">
        <f t="shared" si="13"/>
        <v>0</v>
      </c>
      <c r="BL30"/>
      <c r="BM30" s="6">
        <f t="shared" si="14"/>
        <v>0</v>
      </c>
      <c r="BN30" s="6">
        <f t="shared" si="15"/>
        <v>0</v>
      </c>
      <c r="BO30" s="6">
        <f t="shared" si="16"/>
        <v>0</v>
      </c>
      <c r="BP30"/>
      <c r="BQ30" s="6">
        <f t="shared" si="56"/>
        <v>0</v>
      </c>
      <c r="BR30" s="6"/>
      <c r="BS30" s="6">
        <f t="shared" si="57"/>
        <v>0</v>
      </c>
      <c r="BT30" s="6">
        <f t="shared" si="58"/>
        <v>0</v>
      </c>
      <c r="BU30" s="6">
        <f t="shared" si="59"/>
        <v>0</v>
      </c>
      <c r="BV30" s="6"/>
      <c r="BW30" s="6">
        <f t="shared" si="60"/>
        <v>0</v>
      </c>
      <c r="BX30" s="6">
        <f t="shared" si="61"/>
        <v>0</v>
      </c>
      <c r="BY30" s="6">
        <f t="shared" si="62"/>
        <v>0</v>
      </c>
      <c r="BZ30" s="6"/>
      <c r="CA30" s="6">
        <f t="shared" si="63"/>
        <v>0</v>
      </c>
      <c r="CB30" s="6">
        <f t="shared" si="64"/>
        <v>0</v>
      </c>
      <c r="CC30" s="6">
        <f t="shared" si="65"/>
        <v>0</v>
      </c>
      <c r="CD30" s="6"/>
      <c r="CE30" s="6">
        <f t="shared" si="66"/>
        <v>0</v>
      </c>
      <c r="CK30" s="11"/>
      <c r="CL30" s="6">
        <f t="shared" si="67"/>
        <v>0</v>
      </c>
      <c r="CM30" s="6">
        <f t="shared" si="17"/>
        <v>0</v>
      </c>
      <c r="CN30" s="6">
        <f t="shared" si="18"/>
        <v>0</v>
      </c>
      <c r="CO30"/>
      <c r="CP30" s="6">
        <f t="shared" si="19"/>
        <v>0</v>
      </c>
      <c r="CQ30" s="6">
        <f t="shared" si="20"/>
        <v>0</v>
      </c>
      <c r="CR30" s="6">
        <f t="shared" si="21"/>
        <v>0</v>
      </c>
      <c r="CS30"/>
      <c r="CT30" s="6">
        <f t="shared" si="22"/>
        <v>0</v>
      </c>
      <c r="CU30" s="6">
        <f t="shared" si="23"/>
        <v>0</v>
      </c>
      <c r="CV30" s="6">
        <f t="shared" si="24"/>
        <v>0</v>
      </c>
      <c r="CW30"/>
      <c r="CX30" s="6">
        <f t="shared" si="68"/>
        <v>0</v>
      </c>
      <c r="CY30" s="6"/>
      <c r="CZ30" s="6">
        <f t="shared" si="69"/>
        <v>0</v>
      </c>
      <c r="DA30" s="6">
        <f t="shared" si="70"/>
        <v>0</v>
      </c>
      <c r="DB30" s="6">
        <f t="shared" si="71"/>
        <v>0</v>
      </c>
      <c r="DC30" s="6"/>
      <c r="DD30" s="6">
        <f t="shared" si="72"/>
        <v>0</v>
      </c>
      <c r="DE30" s="6">
        <f t="shared" si="73"/>
        <v>0</v>
      </c>
      <c r="DF30" s="6">
        <f t="shared" si="74"/>
        <v>0</v>
      </c>
      <c r="DG30" s="6"/>
      <c r="DH30" s="6">
        <f t="shared" si="75"/>
        <v>0</v>
      </c>
      <c r="DI30" s="6">
        <f t="shared" si="76"/>
        <v>0</v>
      </c>
      <c r="DJ30" s="6">
        <f t="shared" si="77"/>
        <v>0</v>
      </c>
      <c r="DK30" s="6"/>
      <c r="DL30" s="6">
        <f t="shared" si="78"/>
        <v>0</v>
      </c>
      <c r="DR30" s="11"/>
      <c r="DS30" s="6">
        <f t="shared" si="79"/>
        <v>0</v>
      </c>
      <c r="DT30" s="6">
        <f t="shared" si="25"/>
        <v>0</v>
      </c>
      <c r="DU30" s="6">
        <f t="shared" si="26"/>
        <v>0</v>
      </c>
      <c r="DV30"/>
      <c r="DW30" s="6">
        <f t="shared" si="27"/>
        <v>0</v>
      </c>
      <c r="DX30" s="6">
        <f t="shared" si="28"/>
        <v>0</v>
      </c>
      <c r="DY30" s="6">
        <f t="shared" si="29"/>
        <v>0</v>
      </c>
      <c r="DZ30"/>
      <c r="EA30" s="6">
        <f t="shared" si="30"/>
        <v>0</v>
      </c>
      <c r="EB30" s="6">
        <f t="shared" si="31"/>
        <v>0</v>
      </c>
      <c r="EC30" s="6">
        <f t="shared" si="32"/>
        <v>0</v>
      </c>
      <c r="ED30"/>
      <c r="EE30" s="6">
        <f t="shared" si="80"/>
        <v>0</v>
      </c>
      <c r="EF30" s="6"/>
      <c r="EG30" s="6">
        <f t="shared" si="81"/>
        <v>0</v>
      </c>
      <c r="EH30" s="6">
        <f t="shared" si="82"/>
        <v>0</v>
      </c>
      <c r="EI30" s="6">
        <f t="shared" si="83"/>
        <v>0</v>
      </c>
      <c r="EJ30" s="6"/>
      <c r="EK30" s="6">
        <f t="shared" si="84"/>
        <v>0</v>
      </c>
      <c r="EL30" s="6">
        <f t="shared" si="85"/>
        <v>0</v>
      </c>
      <c r="EM30" s="6">
        <f t="shared" si="86"/>
        <v>0</v>
      </c>
      <c r="EN30" s="6"/>
      <c r="EO30" s="6">
        <f t="shared" si="87"/>
        <v>0</v>
      </c>
      <c r="EP30" s="6">
        <f t="shared" si="88"/>
        <v>0</v>
      </c>
      <c r="EQ30" s="6">
        <f t="shared" si="89"/>
        <v>0</v>
      </c>
      <c r="ER30" s="6"/>
      <c r="ES30" s="6">
        <f t="shared" si="90"/>
        <v>0</v>
      </c>
      <c r="EY30" s="11"/>
      <c r="EZ30" s="6">
        <f t="shared" si="91"/>
        <v>0</v>
      </c>
      <c r="FA30" s="6">
        <f t="shared" si="33"/>
        <v>0</v>
      </c>
      <c r="FB30" s="6">
        <f t="shared" si="34"/>
        <v>0</v>
      </c>
      <c r="FC30"/>
      <c r="FD30" s="6">
        <f t="shared" si="35"/>
        <v>0</v>
      </c>
      <c r="FE30" s="6">
        <f t="shared" si="36"/>
        <v>0</v>
      </c>
      <c r="FF30" s="6">
        <f t="shared" si="37"/>
        <v>0</v>
      </c>
      <c r="FG30"/>
      <c r="FH30" s="6">
        <f t="shared" si="38"/>
        <v>0</v>
      </c>
      <c r="FI30" s="6">
        <f t="shared" si="39"/>
        <v>0</v>
      </c>
      <c r="FJ30" s="6">
        <f t="shared" si="40"/>
        <v>0</v>
      </c>
      <c r="FK30"/>
      <c r="FL30" s="6">
        <f t="shared" si="92"/>
        <v>0</v>
      </c>
      <c r="FM30" s="6"/>
      <c r="FN30" s="6">
        <f t="shared" si="93"/>
        <v>0</v>
      </c>
      <c r="FO30" s="6">
        <f t="shared" si="94"/>
        <v>0</v>
      </c>
      <c r="FP30" s="6">
        <f t="shared" si="95"/>
        <v>0</v>
      </c>
      <c r="FQ30" s="6"/>
      <c r="FR30" s="6">
        <f t="shared" si="96"/>
        <v>0</v>
      </c>
      <c r="FS30" s="6">
        <f t="shared" si="97"/>
        <v>0</v>
      </c>
      <c r="FT30" s="6">
        <f t="shared" si="98"/>
        <v>0</v>
      </c>
      <c r="FU30" s="6"/>
      <c r="FV30" s="6">
        <f t="shared" si="99"/>
        <v>0</v>
      </c>
      <c r="FW30" s="6">
        <f t="shared" si="100"/>
        <v>0</v>
      </c>
      <c r="FX30" s="6">
        <f t="shared" si="101"/>
        <v>0</v>
      </c>
      <c r="FY30" s="6"/>
      <c r="FZ30" s="6">
        <f t="shared" si="102"/>
        <v>0</v>
      </c>
    </row>
    <row r="31" spans="4:182" x14ac:dyDescent="0.25">
      <c r="D31">
        <v>425</v>
      </c>
      <c r="E31">
        <f>'Input spectra'!B31</f>
        <v>0.69263435933641204</v>
      </c>
      <c r="F31">
        <f>'Initial absorption'!L31</f>
        <v>0.24230141444659778</v>
      </c>
      <c r="G31">
        <f>'Input spectra'!C31</f>
        <v>0</v>
      </c>
      <c r="H31">
        <f t="shared" si="41"/>
        <v>0</v>
      </c>
      <c r="I31">
        <f>'Input spectra'!D31</f>
        <v>1.69151606317546</v>
      </c>
      <c r="J31">
        <f>'Initial absorption'!M31</f>
        <v>0.73967008917090027</v>
      </c>
      <c r="K31">
        <f>'Input spectra'!E31</f>
        <v>0</v>
      </c>
      <c r="L31">
        <f t="shared" si="42"/>
        <v>0</v>
      </c>
      <c r="M31">
        <f>'Input spectra'!F31</f>
        <v>4.7250296656982702E-2</v>
      </c>
      <c r="N31">
        <f>'Initial absorption'!N31</f>
        <v>1.2397031953457687E-2</v>
      </c>
      <c r="O31">
        <f>'Input spectra'!G31</f>
        <v>0</v>
      </c>
      <c r="P31">
        <f t="shared" si="43"/>
        <v>0</v>
      </c>
      <c r="R31">
        <f>'Absorption prob after ems'!FA32</f>
        <v>3.0213298250483762E-2</v>
      </c>
      <c r="S31" s="13">
        <f>1-EXP(-'Absorption prob after ems'!FE32*_k_in_ec_correction*(E31*_c1+I31*_c2+M31*_c3+'Input spectra'!Y31))</f>
        <v>0.53268795289983228</v>
      </c>
      <c r="T31" s="13">
        <f>1-EXP(-(_t-'Absorption prob after ems'!FE32)*_k_in_ec_correction*(E31*_c1+I31*_c2+M31*_c3+'Input spectra'!Y31))</f>
        <v>0.99608875494149851</v>
      </c>
      <c r="U31" s="25"/>
      <c r="V31" s="25"/>
      <c r="W31" s="11"/>
      <c r="X31" s="6">
        <f t="shared" si="0"/>
        <v>0</v>
      </c>
      <c r="Y31" s="6">
        <f t="shared" si="1"/>
        <v>0</v>
      </c>
      <c r="Z31" s="6">
        <f t="shared" si="2"/>
        <v>0</v>
      </c>
      <c r="AA31"/>
      <c r="AB31" s="6">
        <f t="shared" si="3"/>
        <v>0</v>
      </c>
      <c r="AC31" s="6">
        <f t="shared" si="4"/>
        <v>0</v>
      </c>
      <c r="AD31" s="6">
        <f t="shared" si="5"/>
        <v>0</v>
      </c>
      <c r="AE31"/>
      <c r="AF31" s="6">
        <f t="shared" si="6"/>
        <v>0</v>
      </c>
      <c r="AG31" s="6">
        <f t="shared" si="7"/>
        <v>0</v>
      </c>
      <c r="AH31" s="6">
        <f t="shared" si="8"/>
        <v>0</v>
      </c>
      <c r="AI31"/>
      <c r="AJ31" s="6">
        <f t="shared" si="44"/>
        <v>0</v>
      </c>
      <c r="AK31" s="6"/>
      <c r="AL31" s="6">
        <f t="shared" si="45"/>
        <v>0</v>
      </c>
      <c r="AM31" s="6">
        <f t="shared" si="46"/>
        <v>0</v>
      </c>
      <c r="AN31" s="6">
        <f t="shared" si="47"/>
        <v>0</v>
      </c>
      <c r="AO31" s="6"/>
      <c r="AP31" s="6">
        <f t="shared" si="48"/>
        <v>0</v>
      </c>
      <c r="AQ31" s="6">
        <f t="shared" si="49"/>
        <v>0</v>
      </c>
      <c r="AR31" s="6">
        <f t="shared" si="50"/>
        <v>0</v>
      </c>
      <c r="AS31" s="6"/>
      <c r="AT31" s="6">
        <f t="shared" si="51"/>
        <v>0</v>
      </c>
      <c r="AU31" s="6">
        <f t="shared" si="52"/>
        <v>0</v>
      </c>
      <c r="AV31" s="6">
        <f t="shared" si="53"/>
        <v>0</v>
      </c>
      <c r="AW31" s="6"/>
      <c r="AX31" s="6">
        <f t="shared" si="54"/>
        <v>0</v>
      </c>
      <c r="BD31" s="11"/>
      <c r="BE31" s="6">
        <f t="shared" si="55"/>
        <v>0</v>
      </c>
      <c r="BF31" s="6">
        <f t="shared" si="9"/>
        <v>0</v>
      </c>
      <c r="BG31" s="6">
        <f t="shared" si="10"/>
        <v>0</v>
      </c>
      <c r="BH31"/>
      <c r="BI31" s="6">
        <f t="shared" si="11"/>
        <v>0</v>
      </c>
      <c r="BJ31" s="6">
        <f t="shared" si="12"/>
        <v>0</v>
      </c>
      <c r="BK31" s="6">
        <f t="shared" si="13"/>
        <v>0</v>
      </c>
      <c r="BL31"/>
      <c r="BM31" s="6">
        <f t="shared" si="14"/>
        <v>0</v>
      </c>
      <c r="BN31" s="6">
        <f t="shared" si="15"/>
        <v>0</v>
      </c>
      <c r="BO31" s="6">
        <f t="shared" si="16"/>
        <v>0</v>
      </c>
      <c r="BP31"/>
      <c r="BQ31" s="6">
        <f t="shared" si="56"/>
        <v>0</v>
      </c>
      <c r="BR31" s="6"/>
      <c r="BS31" s="6">
        <f t="shared" si="57"/>
        <v>0</v>
      </c>
      <c r="BT31" s="6">
        <f t="shared" si="58"/>
        <v>0</v>
      </c>
      <c r="BU31" s="6">
        <f t="shared" si="59"/>
        <v>0</v>
      </c>
      <c r="BV31" s="6"/>
      <c r="BW31" s="6">
        <f t="shared" si="60"/>
        <v>0</v>
      </c>
      <c r="BX31" s="6">
        <f t="shared" si="61"/>
        <v>0</v>
      </c>
      <c r="BY31" s="6">
        <f t="shared" si="62"/>
        <v>0</v>
      </c>
      <c r="BZ31" s="6"/>
      <c r="CA31" s="6">
        <f t="shared" si="63"/>
        <v>0</v>
      </c>
      <c r="CB31" s="6">
        <f t="shared" si="64"/>
        <v>0</v>
      </c>
      <c r="CC31" s="6">
        <f t="shared" si="65"/>
        <v>0</v>
      </c>
      <c r="CD31" s="6"/>
      <c r="CE31" s="6">
        <f t="shared" si="66"/>
        <v>0</v>
      </c>
      <c r="CK31" s="11"/>
      <c r="CL31" s="6">
        <f t="shared" si="67"/>
        <v>0</v>
      </c>
      <c r="CM31" s="6">
        <f t="shared" si="17"/>
        <v>0</v>
      </c>
      <c r="CN31" s="6">
        <f t="shared" si="18"/>
        <v>0</v>
      </c>
      <c r="CO31"/>
      <c r="CP31" s="6">
        <f t="shared" si="19"/>
        <v>0</v>
      </c>
      <c r="CQ31" s="6">
        <f t="shared" si="20"/>
        <v>0</v>
      </c>
      <c r="CR31" s="6">
        <f t="shared" si="21"/>
        <v>0</v>
      </c>
      <c r="CS31"/>
      <c r="CT31" s="6">
        <f t="shared" si="22"/>
        <v>0</v>
      </c>
      <c r="CU31" s="6">
        <f t="shared" si="23"/>
        <v>0</v>
      </c>
      <c r="CV31" s="6">
        <f t="shared" si="24"/>
        <v>0</v>
      </c>
      <c r="CW31"/>
      <c r="CX31" s="6">
        <f t="shared" si="68"/>
        <v>0</v>
      </c>
      <c r="CY31" s="6"/>
      <c r="CZ31" s="6">
        <f t="shared" si="69"/>
        <v>0</v>
      </c>
      <c r="DA31" s="6">
        <f t="shared" si="70"/>
        <v>0</v>
      </c>
      <c r="DB31" s="6">
        <f t="shared" si="71"/>
        <v>0</v>
      </c>
      <c r="DC31" s="6"/>
      <c r="DD31" s="6">
        <f t="shared" si="72"/>
        <v>0</v>
      </c>
      <c r="DE31" s="6">
        <f t="shared" si="73"/>
        <v>0</v>
      </c>
      <c r="DF31" s="6">
        <f t="shared" si="74"/>
        <v>0</v>
      </c>
      <c r="DG31" s="6"/>
      <c r="DH31" s="6">
        <f t="shared" si="75"/>
        <v>0</v>
      </c>
      <c r="DI31" s="6">
        <f t="shared" si="76"/>
        <v>0</v>
      </c>
      <c r="DJ31" s="6">
        <f t="shared" si="77"/>
        <v>0</v>
      </c>
      <c r="DK31" s="6"/>
      <c r="DL31" s="6">
        <f t="shared" si="78"/>
        <v>0</v>
      </c>
      <c r="DR31" s="11"/>
      <c r="DS31" s="6">
        <f t="shared" si="79"/>
        <v>0</v>
      </c>
      <c r="DT31" s="6">
        <f t="shared" si="25"/>
        <v>0</v>
      </c>
      <c r="DU31" s="6">
        <f t="shared" si="26"/>
        <v>0</v>
      </c>
      <c r="DV31"/>
      <c r="DW31" s="6">
        <f t="shared" si="27"/>
        <v>0</v>
      </c>
      <c r="DX31" s="6">
        <f t="shared" si="28"/>
        <v>0</v>
      </c>
      <c r="DY31" s="6">
        <f t="shared" si="29"/>
        <v>0</v>
      </c>
      <c r="DZ31"/>
      <c r="EA31" s="6">
        <f t="shared" si="30"/>
        <v>0</v>
      </c>
      <c r="EB31" s="6">
        <f t="shared" si="31"/>
        <v>0</v>
      </c>
      <c r="EC31" s="6">
        <f t="shared" si="32"/>
        <v>0</v>
      </c>
      <c r="ED31"/>
      <c r="EE31" s="6">
        <f t="shared" si="80"/>
        <v>0</v>
      </c>
      <c r="EF31" s="6"/>
      <c r="EG31" s="6">
        <f t="shared" si="81"/>
        <v>0</v>
      </c>
      <c r="EH31" s="6">
        <f t="shared" si="82"/>
        <v>0</v>
      </c>
      <c r="EI31" s="6">
        <f t="shared" si="83"/>
        <v>0</v>
      </c>
      <c r="EJ31" s="6"/>
      <c r="EK31" s="6">
        <f t="shared" si="84"/>
        <v>0</v>
      </c>
      <c r="EL31" s="6">
        <f t="shared" si="85"/>
        <v>0</v>
      </c>
      <c r="EM31" s="6">
        <f t="shared" si="86"/>
        <v>0</v>
      </c>
      <c r="EN31" s="6"/>
      <c r="EO31" s="6">
        <f t="shared" si="87"/>
        <v>0</v>
      </c>
      <c r="EP31" s="6">
        <f t="shared" si="88"/>
        <v>0</v>
      </c>
      <c r="EQ31" s="6">
        <f t="shared" si="89"/>
        <v>0</v>
      </c>
      <c r="ER31" s="6"/>
      <c r="ES31" s="6">
        <f t="shared" si="90"/>
        <v>0</v>
      </c>
      <c r="EY31" s="11"/>
      <c r="EZ31" s="6">
        <f t="shared" si="91"/>
        <v>0</v>
      </c>
      <c r="FA31" s="6">
        <f t="shared" si="33"/>
        <v>0</v>
      </c>
      <c r="FB31" s="6">
        <f t="shared" si="34"/>
        <v>0</v>
      </c>
      <c r="FC31"/>
      <c r="FD31" s="6">
        <f t="shared" si="35"/>
        <v>0</v>
      </c>
      <c r="FE31" s="6">
        <f t="shared" si="36"/>
        <v>0</v>
      </c>
      <c r="FF31" s="6">
        <f t="shared" si="37"/>
        <v>0</v>
      </c>
      <c r="FG31"/>
      <c r="FH31" s="6">
        <f t="shared" si="38"/>
        <v>0</v>
      </c>
      <c r="FI31" s="6">
        <f t="shared" si="39"/>
        <v>0</v>
      </c>
      <c r="FJ31" s="6">
        <f t="shared" si="40"/>
        <v>0</v>
      </c>
      <c r="FK31"/>
      <c r="FL31" s="6">
        <f t="shared" si="92"/>
        <v>0</v>
      </c>
      <c r="FM31" s="6"/>
      <c r="FN31" s="6">
        <f t="shared" si="93"/>
        <v>0</v>
      </c>
      <c r="FO31" s="6">
        <f t="shared" si="94"/>
        <v>0</v>
      </c>
      <c r="FP31" s="6">
        <f t="shared" si="95"/>
        <v>0</v>
      </c>
      <c r="FQ31" s="6"/>
      <c r="FR31" s="6">
        <f t="shared" si="96"/>
        <v>0</v>
      </c>
      <c r="FS31" s="6">
        <f t="shared" si="97"/>
        <v>0</v>
      </c>
      <c r="FT31" s="6">
        <f t="shared" si="98"/>
        <v>0</v>
      </c>
      <c r="FU31" s="6"/>
      <c r="FV31" s="6">
        <f t="shared" si="99"/>
        <v>0</v>
      </c>
      <c r="FW31" s="6">
        <f t="shared" si="100"/>
        <v>0</v>
      </c>
      <c r="FX31" s="6">
        <f t="shared" si="101"/>
        <v>0</v>
      </c>
      <c r="FY31" s="6"/>
      <c r="FZ31" s="6">
        <f t="shared" si="102"/>
        <v>0</v>
      </c>
    </row>
    <row r="32" spans="4:182" x14ac:dyDescent="0.25">
      <c r="D32">
        <v>430</v>
      </c>
      <c r="E32">
        <f>'Input spectra'!B32</f>
        <v>0.61922442137913203</v>
      </c>
      <c r="F32">
        <f>'Initial absorption'!L32</f>
        <v>0.22838377326206299</v>
      </c>
      <c r="G32">
        <f>'Input spectra'!C32</f>
        <v>0</v>
      </c>
      <c r="H32">
        <f t="shared" si="41"/>
        <v>0</v>
      </c>
      <c r="I32">
        <f>'Input spectra'!D32</f>
        <v>1.6293496216934999</v>
      </c>
      <c r="J32">
        <f>'Initial absorption'!M32</f>
        <v>0.75117558698811526</v>
      </c>
      <c r="K32">
        <f>'Input spectra'!E32</f>
        <v>1.02525581432813E-2</v>
      </c>
      <c r="L32">
        <f t="shared" si="42"/>
        <v>1.0001149373508667E-3</v>
      </c>
      <c r="M32">
        <f>'Input spectra'!F32</f>
        <v>5.30070788493801E-2</v>
      </c>
      <c r="N32">
        <f>'Initial absorption'!N32</f>
        <v>1.4662644421701128E-2</v>
      </c>
      <c r="O32">
        <f>'Input spectra'!G32</f>
        <v>0</v>
      </c>
      <c r="P32">
        <f t="shared" si="43"/>
        <v>0</v>
      </c>
      <c r="R32">
        <f>'Absorption prob after ems'!FA33</f>
        <v>3.1086045924744631E-2</v>
      </c>
      <c r="S32" s="13">
        <f>1-EXP(-'Absorption prob after ems'!FE33*_k_in_ec_correction*(E32*_c1+I32*_c2+M32*_c3+'Input spectra'!Y32))</f>
        <v>0.53210943838385361</v>
      </c>
      <c r="T32" s="13">
        <f>1-EXP(-(_t-'Absorption prob after ems'!FE33)*_k_in_ec_correction*(E32*_c1+I32*_c2+M32*_c3+'Input spectra'!Y32))</f>
        <v>0.99459489422081959</v>
      </c>
      <c r="U32" s="25"/>
      <c r="V32" s="25"/>
      <c r="W32" s="11"/>
      <c r="X32" s="6">
        <f t="shared" si="0"/>
        <v>0</v>
      </c>
      <c r="Y32" s="6">
        <f t="shared" si="1"/>
        <v>0</v>
      </c>
      <c r="Z32" s="6">
        <f t="shared" si="2"/>
        <v>0</v>
      </c>
      <c r="AA32"/>
      <c r="AB32" s="6">
        <f t="shared" si="3"/>
        <v>1.9184513126325676E+16</v>
      </c>
      <c r="AC32" s="6">
        <f t="shared" si="4"/>
        <v>1.9184513126325676E+16</v>
      </c>
      <c r="AD32" s="6">
        <f t="shared" si="5"/>
        <v>1.1230809601436602E+17</v>
      </c>
      <c r="AE32"/>
      <c r="AF32" s="6">
        <f t="shared" si="6"/>
        <v>0</v>
      </c>
      <c r="AG32" s="6">
        <f t="shared" si="7"/>
        <v>0</v>
      </c>
      <c r="AH32" s="6">
        <f t="shared" si="8"/>
        <v>0</v>
      </c>
      <c r="AI32"/>
      <c r="AJ32" s="6">
        <f t="shared" si="44"/>
        <v>3491214630423211.5</v>
      </c>
      <c r="AK32" s="6"/>
      <c r="AL32" s="6">
        <f t="shared" si="45"/>
        <v>0</v>
      </c>
      <c r="AM32" s="6">
        <f t="shared" si="46"/>
        <v>0</v>
      </c>
      <c r="AN32" s="6">
        <f t="shared" si="47"/>
        <v>0</v>
      </c>
      <c r="AO32" s="6"/>
      <c r="AP32" s="6">
        <f t="shared" si="48"/>
        <v>7668196077208958</v>
      </c>
      <c r="AQ32" s="6">
        <f t="shared" si="49"/>
        <v>1.4333045264974904E+16</v>
      </c>
      <c r="AR32" s="6">
        <f t="shared" si="50"/>
        <v>8.1740584747799344E+16</v>
      </c>
      <c r="AS32" s="6"/>
      <c r="AT32" s="6">
        <f t="shared" si="51"/>
        <v>0</v>
      </c>
      <c r="AU32" s="6">
        <f t="shared" si="52"/>
        <v>0</v>
      </c>
      <c r="AV32" s="6">
        <f t="shared" si="53"/>
        <v>0</v>
      </c>
      <c r="AW32" s="6"/>
      <c r="AX32" s="6">
        <f t="shared" si="54"/>
        <v>103694322769865.31</v>
      </c>
      <c r="BD32" s="11"/>
      <c r="BE32" s="6">
        <f t="shared" si="55"/>
        <v>0</v>
      </c>
      <c r="BF32" s="6">
        <f t="shared" si="9"/>
        <v>0</v>
      </c>
      <c r="BG32" s="6">
        <f t="shared" si="10"/>
        <v>0</v>
      </c>
      <c r="BH32"/>
      <c r="BI32" s="6">
        <f t="shared" si="11"/>
        <v>1826849776126164.3</v>
      </c>
      <c r="BJ32" s="6">
        <f t="shared" si="12"/>
        <v>1826849776126164.3</v>
      </c>
      <c r="BK32" s="6">
        <f t="shared" si="13"/>
        <v>1.0694564866462974E+16</v>
      </c>
      <c r="BL32"/>
      <c r="BM32" s="6">
        <f t="shared" si="14"/>
        <v>0</v>
      </c>
      <c r="BN32" s="6">
        <f t="shared" si="15"/>
        <v>0</v>
      </c>
      <c r="BO32" s="6">
        <f t="shared" si="16"/>
        <v>0</v>
      </c>
      <c r="BP32"/>
      <c r="BQ32" s="6">
        <f t="shared" si="56"/>
        <v>332451734584028.44</v>
      </c>
      <c r="BR32" s="6"/>
      <c r="BS32" s="6">
        <f t="shared" si="57"/>
        <v>0</v>
      </c>
      <c r="BT32" s="6">
        <f t="shared" si="58"/>
        <v>0</v>
      </c>
      <c r="BU32" s="6">
        <f t="shared" si="59"/>
        <v>0</v>
      </c>
      <c r="BV32" s="6"/>
      <c r="BW32" s="6">
        <f t="shared" si="60"/>
        <v>730205775601235.25</v>
      </c>
      <c r="BX32" s="6">
        <f t="shared" si="61"/>
        <v>1364867607590964.5</v>
      </c>
      <c r="BY32" s="6">
        <f t="shared" si="62"/>
        <v>7783766414276425</v>
      </c>
      <c r="BZ32" s="6"/>
      <c r="CA32" s="6">
        <f t="shared" si="63"/>
        <v>0</v>
      </c>
      <c r="CB32" s="6">
        <f t="shared" si="64"/>
        <v>0</v>
      </c>
      <c r="CC32" s="6">
        <f t="shared" si="65"/>
        <v>0</v>
      </c>
      <c r="CD32" s="6"/>
      <c r="CE32" s="6">
        <f t="shared" si="66"/>
        <v>9874316282633.9648</v>
      </c>
      <c r="CK32" s="11"/>
      <c r="CL32" s="6">
        <f t="shared" si="67"/>
        <v>0</v>
      </c>
      <c r="CM32" s="6">
        <f t="shared" si="17"/>
        <v>0</v>
      </c>
      <c r="CN32" s="6">
        <f t="shared" si="18"/>
        <v>0</v>
      </c>
      <c r="CO32"/>
      <c r="CP32" s="6">
        <f t="shared" si="19"/>
        <v>173962199747073.25</v>
      </c>
      <c r="CQ32" s="6">
        <f t="shared" si="20"/>
        <v>173962199747073.25</v>
      </c>
      <c r="CR32" s="6">
        <f t="shared" si="21"/>
        <v>1018392455592462</v>
      </c>
      <c r="CS32"/>
      <c r="CT32" s="6">
        <f t="shared" si="22"/>
        <v>0</v>
      </c>
      <c r="CU32" s="6">
        <f t="shared" si="23"/>
        <v>0</v>
      </c>
      <c r="CV32" s="6">
        <f t="shared" si="24"/>
        <v>0</v>
      </c>
      <c r="CW32"/>
      <c r="CX32" s="6">
        <f t="shared" si="68"/>
        <v>31657794643960.73</v>
      </c>
      <c r="CY32" s="6"/>
      <c r="CZ32" s="6">
        <f t="shared" si="69"/>
        <v>0</v>
      </c>
      <c r="DA32" s="6">
        <f t="shared" si="70"/>
        <v>0</v>
      </c>
      <c r="DB32" s="6">
        <f t="shared" si="71"/>
        <v>0</v>
      </c>
      <c r="DC32" s="6"/>
      <c r="DD32" s="6">
        <f t="shared" si="72"/>
        <v>69534016782141.758</v>
      </c>
      <c r="DE32" s="6">
        <f t="shared" si="73"/>
        <v>129969839054599.86</v>
      </c>
      <c r="DF32" s="6">
        <f t="shared" si="74"/>
        <v>741210988139509.38</v>
      </c>
      <c r="DG32" s="6"/>
      <c r="DH32" s="6">
        <f t="shared" si="75"/>
        <v>0</v>
      </c>
      <c r="DI32" s="6">
        <f t="shared" si="76"/>
        <v>0</v>
      </c>
      <c r="DJ32" s="6">
        <f t="shared" si="77"/>
        <v>0</v>
      </c>
      <c r="DK32" s="6"/>
      <c r="DL32" s="6">
        <f t="shared" si="78"/>
        <v>940284091211.84216</v>
      </c>
      <c r="DR32" s="11"/>
      <c r="DS32" s="6">
        <f t="shared" si="79"/>
        <v>0</v>
      </c>
      <c r="DT32" s="6">
        <f t="shared" si="25"/>
        <v>0</v>
      </c>
      <c r="DU32" s="6">
        <f t="shared" si="26"/>
        <v>0</v>
      </c>
      <c r="DV32"/>
      <c r="DW32" s="6">
        <f t="shared" si="27"/>
        <v>16565591400193.289</v>
      </c>
      <c r="DX32" s="6">
        <f t="shared" si="28"/>
        <v>16565591400193.289</v>
      </c>
      <c r="DY32" s="6">
        <f t="shared" si="29"/>
        <v>96976661187960.391</v>
      </c>
      <c r="DZ32"/>
      <c r="EA32" s="6">
        <f t="shared" si="30"/>
        <v>0</v>
      </c>
      <c r="EB32" s="6">
        <f t="shared" si="31"/>
        <v>0</v>
      </c>
      <c r="EC32" s="6">
        <f t="shared" si="32"/>
        <v>0</v>
      </c>
      <c r="ED32"/>
      <c r="EE32" s="6">
        <f t="shared" si="80"/>
        <v>3014620943317.3369</v>
      </c>
      <c r="EF32" s="6"/>
      <c r="EG32" s="6">
        <f t="shared" si="81"/>
        <v>0</v>
      </c>
      <c r="EH32" s="6">
        <f t="shared" si="82"/>
        <v>0</v>
      </c>
      <c r="EI32" s="6">
        <f t="shared" si="83"/>
        <v>0</v>
      </c>
      <c r="EJ32" s="6"/>
      <c r="EK32" s="6">
        <f t="shared" si="84"/>
        <v>6621393107823.8301</v>
      </c>
      <c r="EL32" s="6">
        <f t="shared" si="85"/>
        <v>12376408502868.498</v>
      </c>
      <c r="EM32" s="6">
        <f t="shared" si="86"/>
        <v>70581990735370.656</v>
      </c>
      <c r="EN32" s="6"/>
      <c r="EO32" s="6">
        <f t="shared" si="87"/>
        <v>0</v>
      </c>
      <c r="EP32" s="6">
        <f t="shared" si="88"/>
        <v>0</v>
      </c>
      <c r="EQ32" s="6">
        <f t="shared" si="89"/>
        <v>0</v>
      </c>
      <c r="ER32" s="6"/>
      <c r="ES32" s="6">
        <f t="shared" si="90"/>
        <v>89538773812.726013</v>
      </c>
      <c r="EY32" s="11"/>
      <c r="EZ32" s="6">
        <f t="shared" si="91"/>
        <v>0</v>
      </c>
      <c r="FA32" s="6">
        <f t="shared" si="33"/>
        <v>0</v>
      </c>
      <c r="FB32" s="6">
        <f t="shared" si="34"/>
        <v>0</v>
      </c>
      <c r="FC32"/>
      <c r="FD32" s="6">
        <f t="shared" si="35"/>
        <v>1577462338583.5552</v>
      </c>
      <c r="FE32" s="6">
        <f t="shared" si="36"/>
        <v>1577462338583.5552</v>
      </c>
      <c r="FF32" s="6">
        <f t="shared" si="37"/>
        <v>9234625377986.8164</v>
      </c>
      <c r="FG32"/>
      <c r="FH32" s="6">
        <f t="shared" si="38"/>
        <v>0</v>
      </c>
      <c r="FI32" s="6">
        <f t="shared" si="39"/>
        <v>0</v>
      </c>
      <c r="FJ32" s="6">
        <f t="shared" si="40"/>
        <v>0</v>
      </c>
      <c r="FK32"/>
      <c r="FL32" s="6">
        <f t="shared" si="92"/>
        <v>287067988597.9104</v>
      </c>
      <c r="FM32" s="6"/>
      <c r="FN32" s="6">
        <f t="shared" si="93"/>
        <v>0</v>
      </c>
      <c r="FO32" s="6">
        <f t="shared" si="94"/>
        <v>0</v>
      </c>
      <c r="FP32" s="6">
        <f t="shared" si="95"/>
        <v>0</v>
      </c>
      <c r="FQ32" s="6"/>
      <c r="FR32" s="6">
        <f t="shared" si="96"/>
        <v>630523716553.03174</v>
      </c>
      <c r="FS32" s="6">
        <f t="shared" si="97"/>
        <v>1178546411568.0491</v>
      </c>
      <c r="FT32" s="6">
        <f t="shared" si="98"/>
        <v>6721186674084.0596</v>
      </c>
      <c r="FU32" s="6"/>
      <c r="FV32" s="6">
        <f t="shared" si="99"/>
        <v>0</v>
      </c>
      <c r="FW32" s="6">
        <f t="shared" si="100"/>
        <v>0</v>
      </c>
      <c r="FX32" s="6">
        <f t="shared" si="101"/>
        <v>0</v>
      </c>
      <c r="FY32" s="6"/>
      <c r="FZ32" s="6">
        <f t="shared" si="102"/>
        <v>8526350802.7174158</v>
      </c>
    </row>
    <row r="33" spans="4:182" x14ac:dyDescent="0.25">
      <c r="D33">
        <v>435</v>
      </c>
      <c r="E33">
        <f>'Input spectra'!B33</f>
        <v>0.55786147901928596</v>
      </c>
      <c r="F33">
        <f>'Initial absorption'!L33</f>
        <v>0.35445630077531548</v>
      </c>
      <c r="G33">
        <f>'Input spectra'!C33</f>
        <v>0</v>
      </c>
      <c r="H33">
        <f t="shared" si="41"/>
        <v>0</v>
      </c>
      <c r="I33">
        <f>'Input spectra'!D33</f>
        <v>0.76325519886600202</v>
      </c>
      <c r="J33">
        <f>'Initial absorption'!M33</f>
        <v>0.60620024977611409</v>
      </c>
      <c r="K33">
        <f>'Input spectra'!E33</f>
        <v>3.7041995252384698E-2</v>
      </c>
      <c r="L33">
        <f t="shared" si="42"/>
        <v>3.6133667562243429E-3</v>
      </c>
      <c r="M33">
        <f>'Input spectra'!F33</f>
        <v>6.2131578947368399E-2</v>
      </c>
      <c r="N33">
        <f>'Initial absorption'!N33</f>
        <v>2.9608061942719716E-2</v>
      </c>
      <c r="O33">
        <f>'Input spectra'!G33</f>
        <v>0</v>
      </c>
      <c r="P33">
        <f t="shared" si="43"/>
        <v>0</v>
      </c>
      <c r="R33">
        <f>'Absorption prob after ems'!FA34</f>
        <v>4.3844122303053651E-2</v>
      </c>
      <c r="S33" s="13">
        <f>1-EXP(-'Absorption prob after ems'!FE34*_k_in_ec_correction*(E33*_c1+I33*_c2+M33*_c3+'Input spectra'!Y33))</f>
        <v>0.51227503328027613</v>
      </c>
      <c r="T33" s="13">
        <f>1-EXP(-(_t-'Absorption prob after ems'!FE34)*_k_in_ec_correction*(E33*_c1+I33*_c2+M33*_c3+'Input spectra'!Y33))</f>
        <v>0.93627485502455665</v>
      </c>
      <c r="U33" s="25"/>
      <c r="V33" s="25"/>
      <c r="W33" s="11"/>
      <c r="X33" s="6">
        <f t="shared" si="0"/>
        <v>0</v>
      </c>
      <c r="Y33" s="6">
        <f t="shared" si="1"/>
        <v>0</v>
      </c>
      <c r="Z33" s="6">
        <f t="shared" si="2"/>
        <v>0</v>
      </c>
      <c r="AA33"/>
      <c r="AB33" s="6">
        <f t="shared" si="3"/>
        <v>6.9312715345131584E+16</v>
      </c>
      <c r="AC33" s="6">
        <f t="shared" si="4"/>
        <v>6.9312715345131584E+16</v>
      </c>
      <c r="AD33" s="6">
        <f t="shared" si="5"/>
        <v>4.0576370318803949E+17</v>
      </c>
      <c r="AE33"/>
      <c r="AF33" s="6">
        <f t="shared" si="6"/>
        <v>0</v>
      </c>
      <c r="AG33" s="6">
        <f t="shared" si="7"/>
        <v>0</v>
      </c>
      <c r="AH33" s="6">
        <f t="shared" si="8"/>
        <v>0</v>
      </c>
      <c r="AI33"/>
      <c r="AJ33" s="6">
        <f t="shared" si="44"/>
        <v>1.7790353428716364E+16</v>
      </c>
      <c r="AK33" s="6"/>
      <c r="AL33" s="6">
        <f t="shared" si="45"/>
        <v>0</v>
      </c>
      <c r="AM33" s="6">
        <f t="shared" si="46"/>
        <v>0</v>
      </c>
      <c r="AN33" s="6">
        <f t="shared" si="47"/>
        <v>0</v>
      </c>
      <c r="AO33" s="6"/>
      <c r="AP33" s="6">
        <f t="shared" si="48"/>
        <v>2.1524457481021064E+16</v>
      </c>
      <c r="AQ33" s="6">
        <f t="shared" si="49"/>
        <v>3.9339821381650696E+16</v>
      </c>
      <c r="AR33" s="6">
        <f t="shared" si="50"/>
        <v>2.3518954153057734E+17</v>
      </c>
      <c r="AS33" s="6"/>
      <c r="AT33" s="6">
        <f t="shared" si="51"/>
        <v>0</v>
      </c>
      <c r="AU33" s="6">
        <f t="shared" si="52"/>
        <v>0</v>
      </c>
      <c r="AV33" s="6">
        <f t="shared" si="53"/>
        <v>0</v>
      </c>
      <c r="AW33" s="6"/>
      <c r="AX33" s="6">
        <f t="shared" si="54"/>
        <v>4416962834010147</v>
      </c>
      <c r="BD33" s="11"/>
      <c r="BE33" s="6">
        <f t="shared" si="55"/>
        <v>0</v>
      </c>
      <c r="BF33" s="6">
        <f t="shared" si="9"/>
        <v>0</v>
      </c>
      <c r="BG33" s="6">
        <f t="shared" si="10"/>
        <v>0</v>
      </c>
      <c r="BH33"/>
      <c r="BI33" s="6">
        <f t="shared" si="11"/>
        <v>6600319626417431</v>
      </c>
      <c r="BJ33" s="6">
        <f t="shared" si="12"/>
        <v>6600319626417431</v>
      </c>
      <c r="BK33" s="6">
        <f t="shared" si="13"/>
        <v>3.8638944102886664E+16</v>
      </c>
      <c r="BL33"/>
      <c r="BM33" s="6">
        <f t="shared" si="14"/>
        <v>0</v>
      </c>
      <c r="BN33" s="6">
        <f t="shared" si="15"/>
        <v>0</v>
      </c>
      <c r="BO33" s="6">
        <f t="shared" si="16"/>
        <v>0</v>
      </c>
      <c r="BP33"/>
      <c r="BQ33" s="6">
        <f t="shared" si="56"/>
        <v>1694090590907816.5</v>
      </c>
      <c r="BR33" s="6"/>
      <c r="BS33" s="6">
        <f t="shared" si="57"/>
        <v>0</v>
      </c>
      <c r="BT33" s="6">
        <f t="shared" si="58"/>
        <v>0</v>
      </c>
      <c r="BU33" s="6">
        <f t="shared" si="59"/>
        <v>0</v>
      </c>
      <c r="BV33" s="6"/>
      <c r="BW33" s="6">
        <f t="shared" si="60"/>
        <v>2049671527836767.5</v>
      </c>
      <c r="BX33" s="6">
        <f t="shared" si="61"/>
        <v>3746143746816910.5</v>
      </c>
      <c r="BY33" s="6">
        <f t="shared" si="62"/>
        <v>2.2395979426903524E+16</v>
      </c>
      <c r="BZ33" s="6"/>
      <c r="CA33" s="6">
        <f t="shared" si="63"/>
        <v>0</v>
      </c>
      <c r="CB33" s="6">
        <f t="shared" si="64"/>
        <v>0</v>
      </c>
      <c r="CC33" s="6">
        <f t="shared" si="65"/>
        <v>0</v>
      </c>
      <c r="CD33" s="6"/>
      <c r="CE33" s="6">
        <f t="shared" si="66"/>
        <v>420606325077714.88</v>
      </c>
      <c r="CK33" s="11"/>
      <c r="CL33" s="6">
        <f t="shared" si="67"/>
        <v>0</v>
      </c>
      <c r="CM33" s="6">
        <f t="shared" si="17"/>
        <v>0</v>
      </c>
      <c r="CN33" s="6">
        <f t="shared" si="18"/>
        <v>0</v>
      </c>
      <c r="CO33"/>
      <c r="CP33" s="6">
        <f t="shared" si="19"/>
        <v>628516989328005.25</v>
      </c>
      <c r="CQ33" s="6">
        <f t="shared" si="20"/>
        <v>628516989328005.25</v>
      </c>
      <c r="CR33" s="6">
        <f t="shared" si="21"/>
        <v>3679402543046407.5</v>
      </c>
      <c r="CS33"/>
      <c r="CT33" s="6">
        <f t="shared" si="22"/>
        <v>0</v>
      </c>
      <c r="CU33" s="6">
        <f t="shared" si="23"/>
        <v>0</v>
      </c>
      <c r="CV33" s="6">
        <f t="shared" si="24"/>
        <v>0</v>
      </c>
      <c r="CW33"/>
      <c r="CX33" s="6">
        <f t="shared" si="68"/>
        <v>161320175099493.31</v>
      </c>
      <c r="CY33" s="6"/>
      <c r="CZ33" s="6">
        <f t="shared" si="69"/>
        <v>0</v>
      </c>
      <c r="DA33" s="6">
        <f t="shared" si="70"/>
        <v>0</v>
      </c>
      <c r="DB33" s="6">
        <f t="shared" si="71"/>
        <v>0</v>
      </c>
      <c r="DC33" s="6"/>
      <c r="DD33" s="6">
        <f t="shared" si="72"/>
        <v>195180453478515.16</v>
      </c>
      <c r="DE33" s="6">
        <f t="shared" si="73"/>
        <v>356727419671537.63</v>
      </c>
      <c r="DF33" s="6">
        <f t="shared" si="74"/>
        <v>2132662410182362.3</v>
      </c>
      <c r="DG33" s="6"/>
      <c r="DH33" s="6">
        <f t="shared" si="75"/>
        <v>0</v>
      </c>
      <c r="DI33" s="6">
        <f t="shared" si="76"/>
        <v>0</v>
      </c>
      <c r="DJ33" s="6">
        <f t="shared" si="77"/>
        <v>0</v>
      </c>
      <c r="DK33" s="6"/>
      <c r="DL33" s="6">
        <f t="shared" si="78"/>
        <v>40052336264456.313</v>
      </c>
      <c r="DR33" s="11"/>
      <c r="DS33" s="6">
        <f t="shared" si="79"/>
        <v>0</v>
      </c>
      <c r="DT33" s="6">
        <f t="shared" si="25"/>
        <v>0</v>
      </c>
      <c r="DU33" s="6">
        <f t="shared" si="26"/>
        <v>0</v>
      </c>
      <c r="DV33"/>
      <c r="DW33" s="6">
        <f t="shared" si="27"/>
        <v>59850678184256.211</v>
      </c>
      <c r="DX33" s="6">
        <f t="shared" si="28"/>
        <v>59850678184256.211</v>
      </c>
      <c r="DY33" s="6">
        <f t="shared" si="29"/>
        <v>350371972839831.38</v>
      </c>
      <c r="DZ33"/>
      <c r="EA33" s="6">
        <f t="shared" si="30"/>
        <v>0</v>
      </c>
      <c r="EB33" s="6">
        <f t="shared" si="31"/>
        <v>0</v>
      </c>
      <c r="EC33" s="6">
        <f t="shared" si="32"/>
        <v>0</v>
      </c>
      <c r="ED33"/>
      <c r="EE33" s="6">
        <f t="shared" si="80"/>
        <v>15361751628751.76</v>
      </c>
      <c r="EF33" s="6"/>
      <c r="EG33" s="6">
        <f t="shared" si="81"/>
        <v>0</v>
      </c>
      <c r="EH33" s="6">
        <f t="shared" si="82"/>
        <v>0</v>
      </c>
      <c r="EI33" s="6">
        <f t="shared" si="83"/>
        <v>0</v>
      </c>
      <c r="EJ33" s="6"/>
      <c r="EK33" s="6">
        <f t="shared" si="84"/>
        <v>18586104603933.723</v>
      </c>
      <c r="EL33" s="6">
        <f t="shared" si="85"/>
        <v>33969452467925.496</v>
      </c>
      <c r="EM33" s="6">
        <f t="shared" si="86"/>
        <v>203083279775707.69</v>
      </c>
      <c r="EN33" s="6"/>
      <c r="EO33" s="6">
        <f t="shared" si="87"/>
        <v>0</v>
      </c>
      <c r="EP33" s="6">
        <f t="shared" si="88"/>
        <v>0</v>
      </c>
      <c r="EQ33" s="6">
        <f t="shared" si="89"/>
        <v>0</v>
      </c>
      <c r="ER33" s="6"/>
      <c r="ES33" s="6">
        <f t="shared" si="90"/>
        <v>3813993144170.3315</v>
      </c>
      <c r="EY33" s="11"/>
      <c r="EZ33" s="6">
        <f t="shared" si="91"/>
        <v>0</v>
      </c>
      <c r="FA33" s="6">
        <f t="shared" si="33"/>
        <v>0</v>
      </c>
      <c r="FB33" s="6">
        <f t="shared" si="34"/>
        <v>0</v>
      </c>
      <c r="FC33"/>
      <c r="FD33" s="6">
        <f t="shared" si="35"/>
        <v>5699294911574.7822</v>
      </c>
      <c r="FE33" s="6">
        <f t="shared" si="36"/>
        <v>5699294911574.7822</v>
      </c>
      <c r="FF33" s="6">
        <f t="shared" si="37"/>
        <v>33364253548086.754</v>
      </c>
      <c r="FG33"/>
      <c r="FH33" s="6">
        <f t="shared" si="38"/>
        <v>0</v>
      </c>
      <c r="FI33" s="6">
        <f t="shared" si="39"/>
        <v>0</v>
      </c>
      <c r="FJ33" s="6">
        <f t="shared" si="40"/>
        <v>0</v>
      </c>
      <c r="FK33"/>
      <c r="FL33" s="6">
        <f t="shared" si="92"/>
        <v>1462826413112.4075</v>
      </c>
      <c r="FM33" s="6"/>
      <c r="FN33" s="6">
        <f t="shared" si="93"/>
        <v>0</v>
      </c>
      <c r="FO33" s="6">
        <f t="shared" si="94"/>
        <v>0</v>
      </c>
      <c r="FP33" s="6">
        <f t="shared" si="95"/>
        <v>0</v>
      </c>
      <c r="FQ33" s="6"/>
      <c r="FR33" s="6">
        <f t="shared" si="96"/>
        <v>1769866183789.7185</v>
      </c>
      <c r="FS33" s="6">
        <f t="shared" si="97"/>
        <v>3234749103483.9507</v>
      </c>
      <c r="FT33" s="6">
        <f t="shared" si="98"/>
        <v>19338653097435.949</v>
      </c>
      <c r="FU33" s="6"/>
      <c r="FV33" s="6">
        <f t="shared" si="99"/>
        <v>0</v>
      </c>
      <c r="FW33" s="6">
        <f t="shared" si="100"/>
        <v>0</v>
      </c>
      <c r="FX33" s="6">
        <f t="shared" si="101"/>
        <v>0</v>
      </c>
      <c r="FY33" s="6"/>
      <c r="FZ33" s="6">
        <f t="shared" si="102"/>
        <v>363188394497.90961</v>
      </c>
    </row>
    <row r="34" spans="4:182" x14ac:dyDescent="0.25">
      <c r="D34">
        <v>440</v>
      </c>
      <c r="E34">
        <f>'Input spectra'!B34</f>
        <v>0.51086189430167706</v>
      </c>
      <c r="F34">
        <f>'Initial absorption'!L34</f>
        <v>0.49704193919323864</v>
      </c>
      <c r="G34">
        <f>'Input spectra'!C34</f>
        <v>0</v>
      </c>
      <c r="H34">
        <f t="shared" si="41"/>
        <v>0</v>
      </c>
      <c r="I34">
        <f>'Input spectra'!D34</f>
        <v>0.35742830047865598</v>
      </c>
      <c r="J34">
        <f>'Initial absorption'!M34</f>
        <v>0.43469883341784304</v>
      </c>
      <c r="K34">
        <f>'Input spectra'!E34</f>
        <v>4.65114045031082E-2</v>
      </c>
      <c r="L34">
        <f t="shared" si="42"/>
        <v>4.5370872079579672E-3</v>
      </c>
      <c r="M34">
        <f>'Input spectra'!F34</f>
        <v>7.3350877192982403E-2</v>
      </c>
      <c r="N34">
        <f>'Initial absorption'!N34</f>
        <v>5.352492911713741E-2</v>
      </c>
      <c r="O34">
        <f>'Input spectra'!G34</f>
        <v>0</v>
      </c>
      <c r="P34">
        <f t="shared" si="43"/>
        <v>0</v>
      </c>
      <c r="R34">
        <f>'Absorption prob after ems'!FA35</f>
        <v>6.0393088028415087E-2</v>
      </c>
      <c r="S34" s="13">
        <f>1-EXP(-'Absorption prob after ems'!FE35*_k_in_ec_correction*(E34*_c1+I34*_c2+M34*_c3+'Input spectra'!Y34))</f>
        <v>0.46822816509052634</v>
      </c>
      <c r="T34" s="13">
        <f>1-EXP(-(_t-'Absorption prob after ems'!FE35)*_k_in_ec_correction*(E34*_c1+I34*_c2+M34*_c3+'Input spectra'!Y34))</f>
        <v>0.80510903754012642</v>
      </c>
      <c r="U34" s="25"/>
      <c r="V34" s="25"/>
      <c r="W34" s="11"/>
      <c r="X34" s="6">
        <f t="shared" ref="X34:X65" si="103">$H34*V$4*_ec_loss/2</f>
        <v>0</v>
      </c>
      <c r="Y34" s="6">
        <f t="shared" ref="Y34:Y65" si="104">$H34*V$4*_ec_loss/2</f>
        <v>0</v>
      </c>
      <c r="Z34" s="6">
        <f t="shared" ref="Z34:Z65" si="105">$H34*V$4*(1-_ec_loss)</f>
        <v>0</v>
      </c>
      <c r="AA34"/>
      <c r="AB34" s="6">
        <f t="shared" ref="AB34:AB65" si="106">$L34*V$5*_ec_loss/2</f>
        <v>8.7031805891143648E+16</v>
      </c>
      <c r="AC34" s="6">
        <f t="shared" ref="AC34:AC65" si="107">$L34*V$5*_ec_loss/2</f>
        <v>8.7031805891143648E+16</v>
      </c>
      <c r="AD34" s="6">
        <f t="shared" ref="AD34:AD65" si="108">$L34*V$5*(1-_ec_loss)</f>
        <v>5.0949306599360493E+17</v>
      </c>
      <c r="AE34"/>
      <c r="AF34" s="6">
        <f t="shared" ref="AF34:AF65" si="109">$P34*V$6*_ec_loss/2</f>
        <v>0</v>
      </c>
      <c r="AG34" s="6">
        <f t="shared" ref="AG34:AG65" si="110">$P34*V$6*_ec_loss/2</f>
        <v>0</v>
      </c>
      <c r="AH34" s="6">
        <f t="shared" ref="AH34:AH65" si="111">$P34*V$6*(1-_ec_loss)</f>
        <v>0</v>
      </c>
      <c r="AI34"/>
      <c r="AJ34" s="6">
        <f t="shared" si="44"/>
        <v>3.076985958441888E+16</v>
      </c>
      <c r="AK34" s="6"/>
      <c r="AL34" s="6">
        <f t="shared" si="45"/>
        <v>0</v>
      </c>
      <c r="AM34" s="6">
        <f t="shared" si="46"/>
        <v>0</v>
      </c>
      <c r="AN34" s="6">
        <f t="shared" si="47"/>
        <v>0</v>
      </c>
      <c r="AO34" s="6"/>
      <c r="AP34" s="6">
        <f t="shared" si="48"/>
        <v>1.7714300346039912E+16</v>
      </c>
      <c r="AQ34" s="6">
        <f t="shared" si="49"/>
        <v>3.0459387891669324E+16</v>
      </c>
      <c r="AR34" s="6">
        <f t="shared" si="50"/>
        <v>2.0810041935612246E+17</v>
      </c>
      <c r="AS34" s="6"/>
      <c r="AT34" s="6">
        <f t="shared" si="51"/>
        <v>0</v>
      </c>
      <c r="AU34" s="6">
        <f t="shared" si="52"/>
        <v>0</v>
      </c>
      <c r="AV34" s="6">
        <f t="shared" si="53"/>
        <v>0</v>
      </c>
      <c r="AW34" s="6"/>
      <c r="AX34" s="6">
        <f t="shared" si="54"/>
        <v>1.6961712414745882E+16</v>
      </c>
      <c r="BD34" s="11"/>
      <c r="BE34" s="6">
        <f t="shared" si="55"/>
        <v>0</v>
      </c>
      <c r="BF34" s="6">
        <f t="shared" si="9"/>
        <v>0</v>
      </c>
      <c r="BG34" s="6">
        <f t="shared" si="10"/>
        <v>0</v>
      </c>
      <c r="BH34"/>
      <c r="BI34" s="6">
        <f t="shared" si="11"/>
        <v>8287624192553225</v>
      </c>
      <c r="BJ34" s="6">
        <f t="shared" si="12"/>
        <v>8287624192553225</v>
      </c>
      <c r="BK34" s="6">
        <f t="shared" si="13"/>
        <v>4.8516597081164288E+16</v>
      </c>
      <c r="BL34"/>
      <c r="BM34" s="6">
        <f t="shared" si="14"/>
        <v>0</v>
      </c>
      <c r="BN34" s="6">
        <f t="shared" si="15"/>
        <v>0</v>
      </c>
      <c r="BO34" s="6">
        <f t="shared" si="16"/>
        <v>0</v>
      </c>
      <c r="BP34"/>
      <c r="BQ34" s="6">
        <f t="shared" si="56"/>
        <v>2930067118361901.5</v>
      </c>
      <c r="BR34" s="6"/>
      <c r="BS34" s="6">
        <f t="shared" si="57"/>
        <v>0</v>
      </c>
      <c r="BT34" s="6">
        <f t="shared" si="58"/>
        <v>0</v>
      </c>
      <c r="BU34" s="6">
        <f t="shared" si="59"/>
        <v>0</v>
      </c>
      <c r="BV34" s="6"/>
      <c r="BW34" s="6">
        <f t="shared" si="60"/>
        <v>1686848418216422.3</v>
      </c>
      <c r="BX34" s="6">
        <f t="shared" si="61"/>
        <v>2900502378373023</v>
      </c>
      <c r="BY34" s="6">
        <f t="shared" si="62"/>
        <v>1.9816411394397744E+16</v>
      </c>
      <c r="BZ34" s="6"/>
      <c r="CA34" s="6">
        <f t="shared" si="63"/>
        <v>0</v>
      </c>
      <c r="CB34" s="6">
        <f t="shared" si="64"/>
        <v>0</v>
      </c>
      <c r="CC34" s="6">
        <f t="shared" si="65"/>
        <v>0</v>
      </c>
      <c r="CD34" s="6"/>
      <c r="CE34" s="6">
        <f t="shared" si="66"/>
        <v>1615183055392430.8</v>
      </c>
      <c r="CK34" s="11"/>
      <c r="CL34" s="6">
        <f t="shared" si="67"/>
        <v>0</v>
      </c>
      <c r="CM34" s="6">
        <f t="shared" si="17"/>
        <v>0</v>
      </c>
      <c r="CN34" s="6">
        <f t="shared" si="18"/>
        <v>0</v>
      </c>
      <c r="CO34"/>
      <c r="CP34" s="6">
        <f t="shared" si="19"/>
        <v>789190963621988.13</v>
      </c>
      <c r="CQ34" s="6">
        <f t="shared" si="20"/>
        <v>789190963621988.13</v>
      </c>
      <c r="CR34" s="6">
        <f t="shared" si="21"/>
        <v>4620004371885964</v>
      </c>
      <c r="CS34"/>
      <c r="CT34" s="6">
        <f t="shared" si="22"/>
        <v>0</v>
      </c>
      <c r="CU34" s="6">
        <f t="shared" si="23"/>
        <v>0</v>
      </c>
      <c r="CV34" s="6">
        <f t="shared" si="24"/>
        <v>0</v>
      </c>
      <c r="CW34"/>
      <c r="CX34" s="6">
        <f t="shared" si="68"/>
        <v>279016330722971.56</v>
      </c>
      <c r="CY34" s="6"/>
      <c r="CZ34" s="6">
        <f t="shared" si="69"/>
        <v>0</v>
      </c>
      <c r="DA34" s="6">
        <f t="shared" si="70"/>
        <v>0</v>
      </c>
      <c r="DB34" s="6">
        <f t="shared" si="71"/>
        <v>0</v>
      </c>
      <c r="DC34" s="6"/>
      <c r="DD34" s="6">
        <f t="shared" si="72"/>
        <v>160630537501039.69</v>
      </c>
      <c r="DE34" s="6">
        <f t="shared" si="73"/>
        <v>276201021401631.78</v>
      </c>
      <c r="DF34" s="6">
        <f t="shared" si="74"/>
        <v>1887022437374360.3</v>
      </c>
      <c r="DG34" s="6"/>
      <c r="DH34" s="6">
        <f t="shared" si="75"/>
        <v>0</v>
      </c>
      <c r="DI34" s="6">
        <f t="shared" si="76"/>
        <v>0</v>
      </c>
      <c r="DJ34" s="6">
        <f t="shared" si="77"/>
        <v>0</v>
      </c>
      <c r="DK34" s="6"/>
      <c r="DL34" s="6">
        <f t="shared" si="78"/>
        <v>153806186464924.34</v>
      </c>
      <c r="DR34" s="11"/>
      <c r="DS34" s="6">
        <f t="shared" si="79"/>
        <v>0</v>
      </c>
      <c r="DT34" s="6">
        <f t="shared" si="25"/>
        <v>0</v>
      </c>
      <c r="DU34" s="6">
        <f t="shared" si="26"/>
        <v>0</v>
      </c>
      <c r="DV34"/>
      <c r="DW34" s="6">
        <f t="shared" si="27"/>
        <v>75150895189267.156</v>
      </c>
      <c r="DX34" s="6">
        <f t="shared" si="28"/>
        <v>75150895189267.156</v>
      </c>
      <c r="DY34" s="6">
        <f t="shared" si="29"/>
        <v>439941003292912.81</v>
      </c>
      <c r="DZ34"/>
      <c r="EA34" s="6">
        <f t="shared" si="30"/>
        <v>0</v>
      </c>
      <c r="EB34" s="6">
        <f t="shared" si="31"/>
        <v>0</v>
      </c>
      <c r="EC34" s="6">
        <f t="shared" si="32"/>
        <v>0</v>
      </c>
      <c r="ED34"/>
      <c r="EE34" s="6">
        <f t="shared" si="80"/>
        <v>26569395739178.137</v>
      </c>
      <c r="EF34" s="6"/>
      <c r="EG34" s="6">
        <f t="shared" si="81"/>
        <v>0</v>
      </c>
      <c r="EH34" s="6">
        <f t="shared" si="82"/>
        <v>0</v>
      </c>
      <c r="EI34" s="6">
        <f t="shared" si="83"/>
        <v>0</v>
      </c>
      <c r="EJ34" s="6"/>
      <c r="EK34" s="6">
        <f t="shared" si="84"/>
        <v>15296080726183.252</v>
      </c>
      <c r="EL34" s="6">
        <f t="shared" si="85"/>
        <v>26301307246676.449</v>
      </c>
      <c r="EM34" s="6">
        <f t="shared" si="86"/>
        <v>179692155571666.88</v>
      </c>
      <c r="EN34" s="6"/>
      <c r="EO34" s="6">
        <f t="shared" si="87"/>
        <v>0</v>
      </c>
      <c r="EP34" s="6">
        <f t="shared" si="88"/>
        <v>0</v>
      </c>
      <c r="EQ34" s="6">
        <f t="shared" si="89"/>
        <v>0</v>
      </c>
      <c r="ER34" s="6"/>
      <c r="ES34" s="6">
        <f t="shared" si="90"/>
        <v>14646230293157.359</v>
      </c>
      <c r="EY34" s="11"/>
      <c r="EZ34" s="6">
        <f t="shared" si="91"/>
        <v>0</v>
      </c>
      <c r="FA34" s="6">
        <f t="shared" si="33"/>
        <v>0</v>
      </c>
      <c r="FB34" s="6">
        <f t="shared" si="34"/>
        <v>0</v>
      </c>
      <c r="FC34"/>
      <c r="FD34" s="6">
        <f t="shared" si="35"/>
        <v>7156261675663.7979</v>
      </c>
      <c r="FE34" s="6">
        <f t="shared" si="36"/>
        <v>7156261675663.7979</v>
      </c>
      <c r="FF34" s="6">
        <f t="shared" si="37"/>
        <v>41893485546500.703</v>
      </c>
      <c r="FG34"/>
      <c r="FH34" s="6">
        <f t="shared" si="38"/>
        <v>0</v>
      </c>
      <c r="FI34" s="6">
        <f t="shared" si="39"/>
        <v>0</v>
      </c>
      <c r="FJ34" s="6">
        <f t="shared" si="40"/>
        <v>0</v>
      </c>
      <c r="FK34"/>
      <c r="FL34" s="6">
        <f t="shared" si="92"/>
        <v>2530076960426.9521</v>
      </c>
      <c r="FM34" s="6"/>
      <c r="FN34" s="6">
        <f t="shared" si="93"/>
        <v>0</v>
      </c>
      <c r="FO34" s="6">
        <f t="shared" si="94"/>
        <v>0</v>
      </c>
      <c r="FP34" s="6">
        <f t="shared" si="95"/>
        <v>0</v>
      </c>
      <c r="FQ34" s="6"/>
      <c r="FR34" s="6">
        <f t="shared" si="96"/>
        <v>1456572885964.4783</v>
      </c>
      <c r="FS34" s="6">
        <f t="shared" si="97"/>
        <v>2504548170653.4629</v>
      </c>
      <c r="FT34" s="6">
        <f t="shared" si="98"/>
        <v>17111227791716.166</v>
      </c>
      <c r="FU34" s="6"/>
      <c r="FV34" s="6">
        <f t="shared" si="99"/>
        <v>0</v>
      </c>
      <c r="FW34" s="6">
        <f t="shared" si="100"/>
        <v>0</v>
      </c>
      <c r="FX34" s="6">
        <f t="shared" si="101"/>
        <v>0</v>
      </c>
      <c r="FY34" s="6"/>
      <c r="FZ34" s="6">
        <f t="shared" si="102"/>
        <v>1394690725584.8252</v>
      </c>
    </row>
    <row r="35" spans="4:182" x14ac:dyDescent="0.25">
      <c r="D35">
        <v>445</v>
      </c>
      <c r="E35">
        <f>'Input spectra'!B35</f>
        <v>0.46574901456085199</v>
      </c>
      <c r="F35">
        <f>'Initial absorption'!L35</f>
        <v>0.50961465400704253</v>
      </c>
      <c r="G35">
        <f>'Input spectra'!C35</f>
        <v>0</v>
      </c>
      <c r="H35">
        <f t="shared" si="41"/>
        <v>0</v>
      </c>
      <c r="I35">
        <f>'Input spectra'!D35</f>
        <v>0.29582508546479602</v>
      </c>
      <c r="J35">
        <f>'Initial absorption'!M35</f>
        <v>0.40460847436760605</v>
      </c>
      <c r="K35">
        <f>'Input spectra'!E35</f>
        <v>3.7232236975025999E-2</v>
      </c>
      <c r="L35">
        <f t="shared" si="42"/>
        <v>3.6319244260138686E-3</v>
      </c>
      <c r="M35">
        <f>'Input spectra'!F35</f>
        <v>8.4570175438596407E-2</v>
      </c>
      <c r="N35">
        <f>'Initial absorption'!N35</f>
        <v>6.9401436205010325E-2</v>
      </c>
      <c r="O35">
        <f>'Input spectra'!G35</f>
        <v>0</v>
      </c>
      <c r="P35">
        <f t="shared" si="43"/>
        <v>0</v>
      </c>
      <c r="R35">
        <f>'Absorption prob after ems'!FA36</f>
        <v>6.6339661021198607E-2</v>
      </c>
      <c r="S35" s="13">
        <f>1-EXP(-'Absorption prob after ems'!FE36*_k_in_ec_correction*(E35*_c1+I35*_c2+M35*_c3+'Input spectra'!Y35))</f>
        <v>0.45118024269863766</v>
      </c>
      <c r="T35" s="13">
        <f>1-EXP(-(_t-'Absorption prob after ems'!FE36)*_k_in_ec_correction*(E35*_c1+I35*_c2+M35*_c3+'Input spectra'!Y35))</f>
        <v>0.75724522100672209</v>
      </c>
      <c r="U35" s="25"/>
      <c r="V35" s="25"/>
      <c r="W35" s="11"/>
      <c r="X35" s="6">
        <f t="shared" si="103"/>
        <v>0</v>
      </c>
      <c r="Y35" s="6">
        <f t="shared" si="104"/>
        <v>0</v>
      </c>
      <c r="Z35" s="6">
        <f t="shared" si="105"/>
        <v>0</v>
      </c>
      <c r="AA35"/>
      <c r="AB35" s="6">
        <f t="shared" si="106"/>
        <v>6.9668694289525928E+16</v>
      </c>
      <c r="AC35" s="6">
        <f t="shared" si="107"/>
        <v>6.9668694289525928E+16</v>
      </c>
      <c r="AD35" s="6">
        <f t="shared" si="108"/>
        <v>4.0784764022636192E+17</v>
      </c>
      <c r="AE35"/>
      <c r="AF35" s="6">
        <f t="shared" si="109"/>
        <v>0</v>
      </c>
      <c r="AG35" s="6">
        <f t="shared" si="110"/>
        <v>0</v>
      </c>
      <c r="AH35" s="6">
        <f t="shared" si="111"/>
        <v>0</v>
      </c>
      <c r="AI35"/>
      <c r="AJ35" s="6">
        <f t="shared" si="44"/>
        <v>2.7056474200912616E+16</v>
      </c>
      <c r="AK35" s="6"/>
      <c r="AL35" s="6">
        <f t="shared" si="45"/>
        <v>0</v>
      </c>
      <c r="AM35" s="6">
        <f t="shared" si="46"/>
        <v>0</v>
      </c>
      <c r="AN35" s="6">
        <f t="shared" si="47"/>
        <v>0</v>
      </c>
      <c r="AO35" s="6"/>
      <c r="AP35" s="6">
        <f t="shared" si="48"/>
        <v>1.2718114171819006E+16</v>
      </c>
      <c r="AQ35" s="6">
        <f t="shared" si="49"/>
        <v>2.1345640312668964E+16</v>
      </c>
      <c r="AR35" s="6">
        <f t="shared" si="50"/>
        <v>1.5407133273821882E+17</v>
      </c>
      <c r="AS35" s="6"/>
      <c r="AT35" s="6">
        <f t="shared" si="51"/>
        <v>0</v>
      </c>
      <c r="AU35" s="6">
        <f t="shared" si="52"/>
        <v>0</v>
      </c>
      <c r="AV35" s="6">
        <f t="shared" si="53"/>
        <v>0</v>
      </c>
      <c r="AW35" s="6"/>
      <c r="AX35" s="6">
        <f t="shared" si="54"/>
        <v>1.691240848500411E+16</v>
      </c>
      <c r="BD35" s="11"/>
      <c r="BE35" s="6">
        <f t="shared" si="55"/>
        <v>0</v>
      </c>
      <c r="BF35" s="6">
        <f t="shared" si="9"/>
        <v>0</v>
      </c>
      <c r="BG35" s="6">
        <f t="shared" si="10"/>
        <v>0</v>
      </c>
      <c r="BH35"/>
      <c r="BI35" s="6">
        <f t="shared" si="11"/>
        <v>6634217805150986</v>
      </c>
      <c r="BJ35" s="6">
        <f t="shared" si="12"/>
        <v>6634217805150986</v>
      </c>
      <c r="BK35" s="6">
        <f t="shared" si="13"/>
        <v>3.8837387497663056E+16</v>
      </c>
      <c r="BL35"/>
      <c r="BM35" s="6">
        <f t="shared" si="14"/>
        <v>0</v>
      </c>
      <c r="BN35" s="6">
        <f t="shared" si="15"/>
        <v>0</v>
      </c>
      <c r="BO35" s="6">
        <f t="shared" si="16"/>
        <v>0</v>
      </c>
      <c r="BP35"/>
      <c r="BQ35" s="6">
        <f t="shared" si="56"/>
        <v>2576459121543904</v>
      </c>
      <c r="BR35" s="6"/>
      <c r="BS35" s="6">
        <f t="shared" si="57"/>
        <v>0</v>
      </c>
      <c r="BT35" s="6">
        <f t="shared" si="58"/>
        <v>0</v>
      </c>
      <c r="BU35" s="6">
        <f t="shared" si="59"/>
        <v>0</v>
      </c>
      <c r="BV35" s="6"/>
      <c r="BW35" s="6">
        <f t="shared" si="60"/>
        <v>1211085414289294.8</v>
      </c>
      <c r="BX35" s="6">
        <f t="shared" si="61"/>
        <v>2032643620908898.8</v>
      </c>
      <c r="BY35" s="6">
        <f t="shared" si="62"/>
        <v>1.4671478909414604E+16</v>
      </c>
      <c r="BZ35" s="6"/>
      <c r="CA35" s="6">
        <f t="shared" si="63"/>
        <v>0</v>
      </c>
      <c r="CB35" s="6">
        <f t="shared" si="64"/>
        <v>0</v>
      </c>
      <c r="CC35" s="6">
        <f t="shared" si="65"/>
        <v>0</v>
      </c>
      <c r="CD35" s="6"/>
      <c r="CE35" s="6">
        <f t="shared" si="66"/>
        <v>1610488077082696.8</v>
      </c>
      <c r="CK35" s="11"/>
      <c r="CL35" s="6">
        <f t="shared" si="67"/>
        <v>0</v>
      </c>
      <c r="CM35" s="6">
        <f t="shared" si="17"/>
        <v>0</v>
      </c>
      <c r="CN35" s="6">
        <f t="shared" si="18"/>
        <v>0</v>
      </c>
      <c r="CO35"/>
      <c r="CP35" s="6">
        <f t="shared" si="19"/>
        <v>631744951373364.75</v>
      </c>
      <c r="CQ35" s="6">
        <f t="shared" si="20"/>
        <v>631744951373364.75</v>
      </c>
      <c r="CR35" s="6">
        <f t="shared" si="21"/>
        <v>3698299362003125.5</v>
      </c>
      <c r="CS35"/>
      <c r="CT35" s="6">
        <f t="shared" si="22"/>
        <v>0</v>
      </c>
      <c r="CU35" s="6">
        <f t="shared" si="23"/>
        <v>0</v>
      </c>
      <c r="CV35" s="6">
        <f t="shared" si="24"/>
        <v>0</v>
      </c>
      <c r="CW35"/>
      <c r="CX35" s="6">
        <f t="shared" si="68"/>
        <v>245343926030202.41</v>
      </c>
      <c r="CY35" s="6"/>
      <c r="CZ35" s="6">
        <f t="shared" si="69"/>
        <v>0</v>
      </c>
      <c r="DA35" s="6">
        <f t="shared" si="70"/>
        <v>0</v>
      </c>
      <c r="DB35" s="6">
        <f t="shared" si="71"/>
        <v>0</v>
      </c>
      <c r="DC35" s="6"/>
      <c r="DD35" s="6">
        <f t="shared" si="72"/>
        <v>115325893516058.48</v>
      </c>
      <c r="DE35" s="6">
        <f t="shared" si="73"/>
        <v>193558967035036.56</v>
      </c>
      <c r="DF35" s="6">
        <f t="shared" si="74"/>
        <v>1397095031008336.5</v>
      </c>
      <c r="DG35" s="6"/>
      <c r="DH35" s="6">
        <f t="shared" si="75"/>
        <v>0</v>
      </c>
      <c r="DI35" s="6">
        <f t="shared" si="76"/>
        <v>0</v>
      </c>
      <c r="DJ35" s="6">
        <f t="shared" si="77"/>
        <v>0</v>
      </c>
      <c r="DK35" s="6"/>
      <c r="DL35" s="6">
        <f t="shared" si="78"/>
        <v>153359106050760.25</v>
      </c>
      <c r="DR35" s="11"/>
      <c r="DS35" s="6">
        <f t="shared" si="79"/>
        <v>0</v>
      </c>
      <c r="DT35" s="6">
        <f t="shared" si="25"/>
        <v>0</v>
      </c>
      <c r="DU35" s="6">
        <f t="shared" si="26"/>
        <v>0</v>
      </c>
      <c r="DV35"/>
      <c r="DW35" s="6">
        <f t="shared" si="27"/>
        <v>60158061629490.313</v>
      </c>
      <c r="DX35" s="6">
        <f t="shared" si="28"/>
        <v>60158061629490.313</v>
      </c>
      <c r="DY35" s="6">
        <f t="shared" si="29"/>
        <v>352171426870968.94</v>
      </c>
      <c r="DZ35"/>
      <c r="EA35" s="6">
        <f t="shared" si="30"/>
        <v>0</v>
      </c>
      <c r="EB35" s="6">
        <f t="shared" si="31"/>
        <v>0</v>
      </c>
      <c r="EC35" s="6">
        <f t="shared" si="32"/>
        <v>0</v>
      </c>
      <c r="ED35"/>
      <c r="EE35" s="6">
        <f t="shared" si="80"/>
        <v>23362933079971.914</v>
      </c>
      <c r="EF35" s="6"/>
      <c r="EG35" s="6">
        <f t="shared" si="81"/>
        <v>0</v>
      </c>
      <c r="EH35" s="6">
        <f t="shared" si="82"/>
        <v>0</v>
      </c>
      <c r="EI35" s="6">
        <f t="shared" si="83"/>
        <v>0</v>
      </c>
      <c r="EJ35" s="6"/>
      <c r="EK35" s="6">
        <f t="shared" si="84"/>
        <v>10981935343579.525</v>
      </c>
      <c r="EL35" s="6">
        <f t="shared" si="85"/>
        <v>18431698175855.254</v>
      </c>
      <c r="EM35" s="6">
        <f t="shared" si="86"/>
        <v>133038703031885.77</v>
      </c>
      <c r="EN35" s="6"/>
      <c r="EO35" s="6">
        <f t="shared" si="87"/>
        <v>0</v>
      </c>
      <c r="EP35" s="6">
        <f t="shared" si="88"/>
        <v>0</v>
      </c>
      <c r="EQ35" s="6">
        <f t="shared" si="89"/>
        <v>0</v>
      </c>
      <c r="ER35" s="6"/>
      <c r="ES35" s="6">
        <f t="shared" si="90"/>
        <v>14603656955530.912</v>
      </c>
      <c r="EY35" s="11"/>
      <c r="EZ35" s="6">
        <f t="shared" si="91"/>
        <v>0</v>
      </c>
      <c r="FA35" s="6">
        <f t="shared" si="33"/>
        <v>0</v>
      </c>
      <c r="FB35" s="6">
        <f t="shared" si="34"/>
        <v>0</v>
      </c>
      <c r="FC35"/>
      <c r="FD35" s="6">
        <f t="shared" si="35"/>
        <v>5728565572467.4072</v>
      </c>
      <c r="FE35" s="6">
        <f t="shared" si="36"/>
        <v>5728565572467.4072</v>
      </c>
      <c r="FF35" s="6">
        <f t="shared" si="37"/>
        <v>33535606981571.699</v>
      </c>
      <c r="FG35"/>
      <c r="FH35" s="6">
        <f t="shared" si="38"/>
        <v>0</v>
      </c>
      <c r="FI35" s="6">
        <f t="shared" si="39"/>
        <v>0</v>
      </c>
      <c r="FJ35" s="6">
        <f t="shared" si="40"/>
        <v>0</v>
      </c>
      <c r="FK35"/>
      <c r="FL35" s="6">
        <f t="shared" si="92"/>
        <v>2224740799297.6079</v>
      </c>
      <c r="FM35" s="6"/>
      <c r="FN35" s="6">
        <f t="shared" si="93"/>
        <v>0</v>
      </c>
      <c r="FO35" s="6">
        <f t="shared" si="94"/>
        <v>0</v>
      </c>
      <c r="FP35" s="6">
        <f t="shared" si="95"/>
        <v>0</v>
      </c>
      <c r="FQ35" s="6"/>
      <c r="FR35" s="6">
        <f t="shared" si="96"/>
        <v>1045757376887.5057</v>
      </c>
      <c r="FS35" s="6">
        <f t="shared" si="97"/>
        <v>1755162795347.6882</v>
      </c>
      <c r="FT35" s="6">
        <f t="shared" si="98"/>
        <v>12668641797138.189</v>
      </c>
      <c r="FU35" s="6"/>
      <c r="FV35" s="6">
        <f t="shared" si="99"/>
        <v>0</v>
      </c>
      <c r="FW35" s="6">
        <f t="shared" si="100"/>
        <v>0</v>
      </c>
      <c r="FX35" s="6">
        <f t="shared" si="101"/>
        <v>0</v>
      </c>
      <c r="FY35" s="6"/>
      <c r="FZ35" s="6">
        <f t="shared" si="102"/>
        <v>1390636669492.8259</v>
      </c>
    </row>
    <row r="36" spans="4:182" x14ac:dyDescent="0.25">
      <c r="D36">
        <v>450</v>
      </c>
      <c r="E36">
        <f>'Input spectra'!B36</f>
        <v>0.42928464007866501</v>
      </c>
      <c r="F36">
        <f>'Initial absorption'!L36</f>
        <v>0.49715867003311887</v>
      </c>
      <c r="G36">
        <f>'Input spectra'!C36</f>
        <v>0</v>
      </c>
      <c r="H36">
        <f t="shared" si="41"/>
        <v>0</v>
      </c>
      <c r="I36">
        <f>'Input spectra'!D36</f>
        <v>0.278049239094463</v>
      </c>
      <c r="J36">
        <f>'Initial absorption'!M36</f>
        <v>0.40251437218494723</v>
      </c>
      <c r="K36">
        <f>'Input spectra'!E36</f>
        <v>4.3045384253137302E-2</v>
      </c>
      <c r="L36">
        <f t="shared" si="42"/>
        <v>4.1989844070069587E-3</v>
      </c>
      <c r="M36">
        <f>'Input spectra'!F36</f>
        <v>9.5789473684210397E-2</v>
      </c>
      <c r="N36">
        <f>'Initial absorption'!N36</f>
        <v>8.3201032998678551E-2</v>
      </c>
      <c r="O36">
        <f>'Input spectra'!G36</f>
        <v>0</v>
      </c>
      <c r="P36">
        <f t="shared" si="43"/>
        <v>0</v>
      </c>
      <c r="R36">
        <f>'Absorption prob after ems'!FA37</f>
        <v>6.9470640615275733E-2</v>
      </c>
      <c r="S36" s="13">
        <f>1-EXP(-'Absorption prob after ems'!FE37*_k_in_ec_correction*(E36*_c1+I36*_c2+M36*_c3+'Input spectra'!Y36))</f>
        <v>0.44227514196093898</v>
      </c>
      <c r="T36" s="13">
        <f>1-EXP(-(_t-'Absorption prob after ems'!FE37)*_k_in_ec_correction*(E36*_c1+I36*_c2+M36*_c3+'Input spectra'!Y36))</f>
        <v>0.7330075631660693</v>
      </c>
      <c r="U36" s="25"/>
      <c r="V36" s="25"/>
      <c r="W36" s="11"/>
      <c r="X36" s="6">
        <f t="shared" si="103"/>
        <v>0</v>
      </c>
      <c r="Y36" s="6">
        <f t="shared" si="104"/>
        <v>0</v>
      </c>
      <c r="Z36" s="6">
        <f t="shared" si="105"/>
        <v>0</v>
      </c>
      <c r="AA36"/>
      <c r="AB36" s="6">
        <f t="shared" si="106"/>
        <v>8.0546213705036224E+16</v>
      </c>
      <c r="AC36" s="6">
        <f t="shared" si="107"/>
        <v>8.0546213705036224E+16</v>
      </c>
      <c r="AD36" s="6">
        <f t="shared" si="108"/>
        <v>4.715257480246199E+17</v>
      </c>
      <c r="AE36"/>
      <c r="AF36" s="6">
        <f t="shared" si="109"/>
        <v>0</v>
      </c>
      <c r="AG36" s="6">
        <f t="shared" si="110"/>
        <v>0</v>
      </c>
      <c r="AH36" s="6">
        <f t="shared" si="111"/>
        <v>0</v>
      </c>
      <c r="AI36"/>
      <c r="AJ36" s="6">
        <f t="shared" si="44"/>
        <v>3.2757195781867432E+16</v>
      </c>
      <c r="AK36" s="6"/>
      <c r="AL36" s="6">
        <f t="shared" si="45"/>
        <v>0</v>
      </c>
      <c r="AM36" s="6">
        <f t="shared" si="46"/>
        <v>0</v>
      </c>
      <c r="AN36" s="6">
        <f t="shared" si="47"/>
        <v>0</v>
      </c>
      <c r="AO36" s="6"/>
      <c r="AP36" s="6">
        <f t="shared" si="48"/>
        <v>1.4339006199373106E+16</v>
      </c>
      <c r="AQ36" s="6">
        <f t="shared" si="49"/>
        <v>2.3764844539587352E+16</v>
      </c>
      <c r="AR36" s="6">
        <f t="shared" si="50"/>
        <v>1.7661064834048973E+17</v>
      </c>
      <c r="AS36" s="6"/>
      <c r="AT36" s="6">
        <f t="shared" si="51"/>
        <v>0</v>
      </c>
      <c r="AU36" s="6">
        <f t="shared" si="52"/>
        <v>0</v>
      </c>
      <c r="AV36" s="6">
        <f t="shared" si="53"/>
        <v>0</v>
      </c>
      <c r="AW36" s="6"/>
      <c r="AX36" s="6">
        <f t="shared" si="54"/>
        <v>2.1505229874854168E+16</v>
      </c>
      <c r="BD36" s="11"/>
      <c r="BE36" s="6">
        <f t="shared" si="55"/>
        <v>0</v>
      </c>
      <c r="BF36" s="6">
        <f t="shared" si="9"/>
        <v>0</v>
      </c>
      <c r="BG36" s="6">
        <f t="shared" si="10"/>
        <v>0</v>
      </c>
      <c r="BH36"/>
      <c r="BI36" s="6">
        <f t="shared" si="11"/>
        <v>7670032150721450</v>
      </c>
      <c r="BJ36" s="6">
        <f t="shared" si="12"/>
        <v>7670032150721450</v>
      </c>
      <c r="BK36" s="6">
        <f t="shared" si="13"/>
        <v>4.4901150294736736E+16</v>
      </c>
      <c r="BL36"/>
      <c r="BM36" s="6">
        <f t="shared" si="14"/>
        <v>0</v>
      </c>
      <c r="BN36" s="6">
        <f t="shared" si="15"/>
        <v>0</v>
      </c>
      <c r="BO36" s="6">
        <f t="shared" si="16"/>
        <v>0</v>
      </c>
      <c r="BP36"/>
      <c r="BQ36" s="6">
        <f t="shared" si="56"/>
        <v>3119311675338138</v>
      </c>
      <c r="BR36" s="6"/>
      <c r="BS36" s="6">
        <f t="shared" si="57"/>
        <v>0</v>
      </c>
      <c r="BT36" s="6">
        <f t="shared" si="58"/>
        <v>0</v>
      </c>
      <c r="BU36" s="6">
        <f t="shared" si="59"/>
        <v>0</v>
      </c>
      <c r="BV36" s="6"/>
      <c r="BW36" s="6">
        <f t="shared" si="60"/>
        <v>1365435238971503.3</v>
      </c>
      <c r="BX36" s="6">
        <f t="shared" si="61"/>
        <v>2263012912599950.5</v>
      </c>
      <c r="BY36" s="6">
        <f t="shared" si="62"/>
        <v>1.681779054062001E+16</v>
      </c>
      <c r="BZ36" s="6"/>
      <c r="CA36" s="6">
        <f t="shared" si="63"/>
        <v>0</v>
      </c>
      <c r="CB36" s="6">
        <f t="shared" si="64"/>
        <v>0</v>
      </c>
      <c r="CC36" s="6">
        <f t="shared" si="65"/>
        <v>0</v>
      </c>
      <c r="CD36" s="6"/>
      <c r="CE36" s="6">
        <f t="shared" si="66"/>
        <v>2047840574515714.5</v>
      </c>
      <c r="CK36" s="11"/>
      <c r="CL36" s="6">
        <f t="shared" si="67"/>
        <v>0</v>
      </c>
      <c r="CM36" s="6">
        <f t="shared" si="17"/>
        <v>0</v>
      </c>
      <c r="CN36" s="6">
        <f t="shared" si="18"/>
        <v>0</v>
      </c>
      <c r="CO36"/>
      <c r="CP36" s="6">
        <f t="shared" si="19"/>
        <v>730380616133447.75</v>
      </c>
      <c r="CQ36" s="6">
        <f t="shared" si="20"/>
        <v>730380616133447.75</v>
      </c>
      <c r="CR36" s="6">
        <f t="shared" si="21"/>
        <v>4275722601017472.5</v>
      </c>
      <c r="CS36"/>
      <c r="CT36" s="6">
        <f t="shared" si="22"/>
        <v>0</v>
      </c>
      <c r="CU36" s="6">
        <f t="shared" si="23"/>
        <v>0</v>
      </c>
      <c r="CV36" s="6">
        <f t="shared" si="24"/>
        <v>0</v>
      </c>
      <c r="CW36"/>
      <c r="CX36" s="6">
        <f t="shared" si="68"/>
        <v>297037188185896.81</v>
      </c>
      <c r="CY36" s="6"/>
      <c r="CZ36" s="6">
        <f t="shared" si="69"/>
        <v>0</v>
      </c>
      <c r="DA36" s="6">
        <f t="shared" si="70"/>
        <v>0</v>
      </c>
      <c r="DB36" s="6">
        <f t="shared" si="71"/>
        <v>0</v>
      </c>
      <c r="DC36" s="6"/>
      <c r="DD36" s="6">
        <f t="shared" si="72"/>
        <v>130023891886362.22</v>
      </c>
      <c r="DE36" s="6">
        <f t="shared" si="73"/>
        <v>215495937036878.06</v>
      </c>
      <c r="DF36" s="6">
        <f t="shared" si="74"/>
        <v>1601478061067309.3</v>
      </c>
      <c r="DG36" s="6"/>
      <c r="DH36" s="6">
        <f t="shared" si="75"/>
        <v>0</v>
      </c>
      <c r="DI36" s="6">
        <f t="shared" si="76"/>
        <v>0</v>
      </c>
      <c r="DJ36" s="6">
        <f t="shared" si="77"/>
        <v>0</v>
      </c>
      <c r="DK36" s="6"/>
      <c r="DL36" s="6">
        <f t="shared" si="78"/>
        <v>195006100517736.94</v>
      </c>
      <c r="DR36" s="11"/>
      <c r="DS36" s="6">
        <f t="shared" si="79"/>
        <v>0</v>
      </c>
      <c r="DT36" s="6">
        <f t="shared" si="25"/>
        <v>0</v>
      </c>
      <c r="DU36" s="6">
        <f t="shared" si="26"/>
        <v>0</v>
      </c>
      <c r="DV36"/>
      <c r="DW36" s="6">
        <f t="shared" si="27"/>
        <v>69550666012957.648</v>
      </c>
      <c r="DX36" s="6">
        <f t="shared" si="28"/>
        <v>69550666012957.648</v>
      </c>
      <c r="DY36" s="6">
        <f t="shared" si="29"/>
        <v>407156690660430.44</v>
      </c>
      <c r="DZ36"/>
      <c r="EA36" s="6">
        <f t="shared" si="30"/>
        <v>0</v>
      </c>
      <c r="EB36" s="6">
        <f t="shared" si="31"/>
        <v>0</v>
      </c>
      <c r="EC36" s="6">
        <f t="shared" si="32"/>
        <v>0</v>
      </c>
      <c r="ED36"/>
      <c r="EE36" s="6">
        <f t="shared" si="80"/>
        <v>28285436130975.758</v>
      </c>
      <c r="EF36" s="6"/>
      <c r="EG36" s="6">
        <f t="shared" si="81"/>
        <v>0</v>
      </c>
      <c r="EH36" s="6">
        <f t="shared" si="82"/>
        <v>0</v>
      </c>
      <c r="EI36" s="6">
        <f t="shared" si="83"/>
        <v>0</v>
      </c>
      <c r="EJ36" s="6"/>
      <c r="EK36" s="6">
        <f t="shared" si="84"/>
        <v>12381555696490.447</v>
      </c>
      <c r="EL36" s="6">
        <f t="shared" si="85"/>
        <v>20520651305541.797</v>
      </c>
      <c r="EM36" s="6">
        <f t="shared" si="86"/>
        <v>152501125155846.81</v>
      </c>
      <c r="EN36" s="6"/>
      <c r="EO36" s="6">
        <f t="shared" si="87"/>
        <v>0</v>
      </c>
      <c r="EP36" s="6">
        <f t="shared" si="88"/>
        <v>0</v>
      </c>
      <c r="EQ36" s="6">
        <f t="shared" si="89"/>
        <v>0</v>
      </c>
      <c r="ER36" s="6"/>
      <c r="ES36" s="6">
        <f t="shared" si="90"/>
        <v>18569501802222.406</v>
      </c>
      <c r="EY36" s="11"/>
      <c r="EZ36" s="6">
        <f t="shared" si="91"/>
        <v>0</v>
      </c>
      <c r="FA36" s="6">
        <f t="shared" si="33"/>
        <v>0</v>
      </c>
      <c r="FB36" s="6">
        <f t="shared" si="34"/>
        <v>0</v>
      </c>
      <c r="FC36"/>
      <c r="FD36" s="6">
        <f t="shared" si="35"/>
        <v>6622978534745.4492</v>
      </c>
      <c r="FE36" s="6">
        <f t="shared" si="36"/>
        <v>6622978534745.4492</v>
      </c>
      <c r="FF36" s="6">
        <f t="shared" si="37"/>
        <v>38771591662682.789</v>
      </c>
      <c r="FG36"/>
      <c r="FH36" s="6">
        <f t="shared" si="38"/>
        <v>0</v>
      </c>
      <c r="FI36" s="6">
        <f t="shared" si="39"/>
        <v>0</v>
      </c>
      <c r="FJ36" s="6">
        <f t="shared" si="40"/>
        <v>0</v>
      </c>
      <c r="FK36"/>
      <c r="FL36" s="6">
        <f t="shared" si="92"/>
        <v>2693487310480.457</v>
      </c>
      <c r="FM36" s="6"/>
      <c r="FN36" s="6">
        <f t="shared" si="93"/>
        <v>0</v>
      </c>
      <c r="FO36" s="6">
        <f t="shared" si="94"/>
        <v>0</v>
      </c>
      <c r="FP36" s="6">
        <f t="shared" si="95"/>
        <v>0</v>
      </c>
      <c r="FQ36" s="6"/>
      <c r="FR36" s="6">
        <f t="shared" si="96"/>
        <v>1179036554291.7148</v>
      </c>
      <c r="FS36" s="6">
        <f t="shared" si="97"/>
        <v>1954083848604.3999</v>
      </c>
      <c r="FT36" s="6">
        <f t="shared" si="98"/>
        <v>14521955522949.732</v>
      </c>
      <c r="FU36" s="6"/>
      <c r="FV36" s="6">
        <f t="shared" si="99"/>
        <v>0</v>
      </c>
      <c r="FW36" s="6">
        <f t="shared" si="100"/>
        <v>0</v>
      </c>
      <c r="FX36" s="6">
        <f t="shared" si="101"/>
        <v>0</v>
      </c>
      <c r="FY36" s="6"/>
      <c r="FZ36" s="6">
        <f t="shared" si="102"/>
        <v>1768285178090.5032</v>
      </c>
    </row>
    <row r="37" spans="4:182" x14ac:dyDescent="0.25">
      <c r="D37">
        <v>455</v>
      </c>
      <c r="E37">
        <f>'Input spectra'!B37</f>
        <v>0.39282026559647698</v>
      </c>
      <c r="F37">
        <f>'Initial absorption'!L37</f>
        <v>0.48024223078891126</v>
      </c>
      <c r="G37">
        <f>'Input spectra'!C37</f>
        <v>0</v>
      </c>
      <c r="H37">
        <f t="shared" si="41"/>
        <v>0</v>
      </c>
      <c r="I37">
        <f>'Input spectra'!D37</f>
        <v>0.26027339272412903</v>
      </c>
      <c r="J37">
        <f>'Initial absorption'!M37</f>
        <v>0.39774639219235813</v>
      </c>
      <c r="K37">
        <f>'Input spectra'!E37</f>
        <v>6.6320556917622994E-2</v>
      </c>
      <c r="L37">
        <f t="shared" si="42"/>
        <v>6.469427307779693E-3</v>
      </c>
      <c r="M37">
        <f>'Input spectra'!F37</f>
        <v>0.11358801552999701</v>
      </c>
      <c r="N37">
        <f>'Initial absorption'!N37</f>
        <v>0.10415023118686413</v>
      </c>
      <c r="O37">
        <f>'Input spectra'!G37</f>
        <v>0</v>
      </c>
      <c r="P37">
        <f t="shared" si="43"/>
        <v>0</v>
      </c>
      <c r="R37">
        <f>'Absorption prob after ems'!FA38</f>
        <v>7.2622613677288561E-2</v>
      </c>
      <c r="S37" s="13">
        <f>1-EXP(-'Absorption prob after ems'!FE38*_k_in_ec_correction*(E37*_c1+I37*_c2+M37*_c3+'Input spectra'!Y37))</f>
        <v>0.43341947779335044</v>
      </c>
      <c r="T37" s="13">
        <f>1-EXP(-(_t-'Absorption prob after ems'!FE38)*_k_in_ec_correction*(E37*_c1+I37*_c2+M37*_c3+'Input spectra'!Y37))</f>
        <v>0.70942897423271978</v>
      </c>
      <c r="U37" s="25"/>
      <c r="V37" s="25"/>
      <c r="W37" s="11"/>
      <c r="X37" s="6">
        <f t="shared" si="103"/>
        <v>0</v>
      </c>
      <c r="Y37" s="6">
        <f t="shared" si="104"/>
        <v>0</v>
      </c>
      <c r="Z37" s="6">
        <f t="shared" si="105"/>
        <v>0</v>
      </c>
      <c r="AA37"/>
      <c r="AB37" s="6">
        <f t="shared" si="106"/>
        <v>1.2409854954737792E+17</v>
      </c>
      <c r="AC37" s="6">
        <f t="shared" si="107"/>
        <v>1.2409854954737792E+17</v>
      </c>
      <c r="AD37" s="6">
        <f t="shared" si="108"/>
        <v>7.2648556291403904E+17</v>
      </c>
      <c r="AE37"/>
      <c r="AF37" s="6">
        <f t="shared" si="109"/>
        <v>0</v>
      </c>
      <c r="AG37" s="6">
        <f t="shared" si="110"/>
        <v>0</v>
      </c>
      <c r="AH37" s="6">
        <f t="shared" si="111"/>
        <v>0</v>
      </c>
      <c r="AI37"/>
      <c r="AJ37" s="6">
        <f t="shared" si="44"/>
        <v>5.2759280377633768E+16</v>
      </c>
      <c r="AK37" s="6"/>
      <c r="AL37" s="6">
        <f t="shared" si="45"/>
        <v>0</v>
      </c>
      <c r="AM37" s="6">
        <f t="shared" si="46"/>
        <v>0</v>
      </c>
      <c r="AN37" s="6">
        <f t="shared" si="47"/>
        <v>0</v>
      </c>
      <c r="AO37" s="6"/>
      <c r="AP37" s="6">
        <f t="shared" si="48"/>
        <v>2.139347722451004E+16</v>
      </c>
      <c r="AQ37" s="6">
        <f t="shared" si="49"/>
        <v>3.501723706540828E+16</v>
      </c>
      <c r="AR37" s="6">
        <f t="shared" si="50"/>
        <v>2.6797219820402451E+17</v>
      </c>
      <c r="AS37" s="6"/>
      <c r="AT37" s="6">
        <f t="shared" si="51"/>
        <v>0</v>
      </c>
      <c r="AU37" s="6">
        <f t="shared" si="52"/>
        <v>0</v>
      </c>
      <c r="AV37" s="6">
        <f t="shared" si="53"/>
        <v>0</v>
      </c>
      <c r="AW37" s="6"/>
      <c r="AX37" s="6">
        <f t="shared" si="54"/>
        <v>3.6059442838213248E+16</v>
      </c>
      <c r="BD37" s="11"/>
      <c r="BE37" s="6">
        <f t="shared" si="55"/>
        <v>0</v>
      </c>
      <c r="BF37" s="6">
        <f t="shared" si="9"/>
        <v>0</v>
      </c>
      <c r="BG37" s="6">
        <f t="shared" si="10"/>
        <v>0</v>
      </c>
      <c r="BH37"/>
      <c r="BI37" s="6">
        <f t="shared" si="11"/>
        <v>1.181731357816479E+16</v>
      </c>
      <c r="BJ37" s="6">
        <f t="shared" si="12"/>
        <v>1.181731357816479E+16</v>
      </c>
      <c r="BK37" s="6">
        <f t="shared" si="13"/>
        <v>6.9179758653723592E+16</v>
      </c>
      <c r="BL37"/>
      <c r="BM37" s="6">
        <f t="shared" si="14"/>
        <v>0</v>
      </c>
      <c r="BN37" s="6">
        <f t="shared" si="15"/>
        <v>0</v>
      </c>
      <c r="BO37" s="6">
        <f t="shared" si="16"/>
        <v>0</v>
      </c>
      <c r="BP37"/>
      <c r="BQ37" s="6">
        <f t="shared" si="56"/>
        <v>5024014886997429</v>
      </c>
      <c r="BR37" s="6"/>
      <c r="BS37" s="6">
        <f t="shared" si="57"/>
        <v>0</v>
      </c>
      <c r="BT37" s="6">
        <f t="shared" si="58"/>
        <v>0</v>
      </c>
      <c r="BU37" s="6">
        <f t="shared" si="59"/>
        <v>0</v>
      </c>
      <c r="BV37" s="6"/>
      <c r="BW37" s="6">
        <f t="shared" si="60"/>
        <v>2037198902093883.5</v>
      </c>
      <c r="BX37" s="6">
        <f t="shared" si="61"/>
        <v>3334524638298707.5</v>
      </c>
      <c r="BY37" s="6">
        <f t="shared" si="62"/>
        <v>2.5517715621632704E+16</v>
      </c>
      <c r="BZ37" s="6"/>
      <c r="CA37" s="6">
        <f t="shared" si="63"/>
        <v>0</v>
      </c>
      <c r="CB37" s="6">
        <f t="shared" si="64"/>
        <v>0</v>
      </c>
      <c r="CC37" s="6">
        <f t="shared" si="65"/>
        <v>0</v>
      </c>
      <c r="CD37" s="6"/>
      <c r="CE37" s="6">
        <f t="shared" si="66"/>
        <v>3433768928220951.5</v>
      </c>
      <c r="CK37" s="11"/>
      <c r="CL37" s="6">
        <f t="shared" si="67"/>
        <v>0</v>
      </c>
      <c r="CM37" s="6">
        <f t="shared" si="17"/>
        <v>0</v>
      </c>
      <c r="CN37" s="6">
        <f t="shared" si="18"/>
        <v>0</v>
      </c>
      <c r="CO37"/>
      <c r="CP37" s="6">
        <f t="shared" si="19"/>
        <v>1125306465821046.6</v>
      </c>
      <c r="CQ37" s="6">
        <f t="shared" si="20"/>
        <v>1125306465821046.6</v>
      </c>
      <c r="CR37" s="6">
        <f t="shared" si="21"/>
        <v>6587658794196473</v>
      </c>
      <c r="CS37"/>
      <c r="CT37" s="6">
        <f t="shared" si="22"/>
        <v>0</v>
      </c>
      <c r="CU37" s="6">
        <f t="shared" si="23"/>
        <v>0</v>
      </c>
      <c r="CV37" s="6">
        <f t="shared" si="24"/>
        <v>0</v>
      </c>
      <c r="CW37"/>
      <c r="CX37" s="6">
        <f t="shared" si="68"/>
        <v>478412999648723.06</v>
      </c>
      <c r="CY37" s="6"/>
      <c r="CZ37" s="6">
        <f t="shared" si="69"/>
        <v>0</v>
      </c>
      <c r="DA37" s="6">
        <f t="shared" si="70"/>
        <v>0</v>
      </c>
      <c r="DB37" s="6">
        <f t="shared" si="71"/>
        <v>0</v>
      </c>
      <c r="DC37" s="6"/>
      <c r="DD37" s="6">
        <f t="shared" si="72"/>
        <v>193992744757628.91</v>
      </c>
      <c r="DE37" s="6">
        <f t="shared" si="73"/>
        <v>317530893218444.88</v>
      </c>
      <c r="DF37" s="6">
        <f t="shared" si="74"/>
        <v>2429930473797704</v>
      </c>
      <c r="DG37" s="6"/>
      <c r="DH37" s="6">
        <f t="shared" si="75"/>
        <v>0</v>
      </c>
      <c r="DI37" s="6">
        <f t="shared" si="76"/>
        <v>0</v>
      </c>
      <c r="DJ37" s="6">
        <f t="shared" si="77"/>
        <v>0</v>
      </c>
      <c r="DK37" s="6"/>
      <c r="DL37" s="6">
        <f t="shared" si="78"/>
        <v>326981454076174.38</v>
      </c>
      <c r="DR37" s="11"/>
      <c r="DS37" s="6">
        <f t="shared" si="79"/>
        <v>0</v>
      </c>
      <c r="DT37" s="6">
        <f t="shared" si="25"/>
        <v>0</v>
      </c>
      <c r="DU37" s="6">
        <f t="shared" si="26"/>
        <v>0</v>
      </c>
      <c r="DV37"/>
      <c r="DW37" s="6">
        <f t="shared" si="27"/>
        <v>107157572966368.83</v>
      </c>
      <c r="DX37" s="6">
        <f t="shared" si="28"/>
        <v>107157572966368.83</v>
      </c>
      <c r="DY37" s="6">
        <f t="shared" si="29"/>
        <v>627311358600963.88</v>
      </c>
      <c r="DZ37"/>
      <c r="EA37" s="6">
        <f t="shared" si="30"/>
        <v>0</v>
      </c>
      <c r="EB37" s="6">
        <f t="shared" si="31"/>
        <v>0</v>
      </c>
      <c r="EC37" s="6">
        <f t="shared" si="32"/>
        <v>0</v>
      </c>
      <c r="ED37"/>
      <c r="EE37" s="6">
        <f t="shared" si="80"/>
        <v>45556990451052.828</v>
      </c>
      <c r="EF37" s="6"/>
      <c r="EG37" s="6">
        <f t="shared" si="81"/>
        <v>0</v>
      </c>
      <c r="EH37" s="6">
        <f t="shared" si="82"/>
        <v>0</v>
      </c>
      <c r="EI37" s="6">
        <f t="shared" si="83"/>
        <v>0</v>
      </c>
      <c r="EJ37" s="6"/>
      <c r="EK37" s="6">
        <f t="shared" si="84"/>
        <v>18473004761546.965</v>
      </c>
      <c r="EL37" s="6">
        <f t="shared" si="85"/>
        <v>30236954014394.492</v>
      </c>
      <c r="EM37" s="6">
        <f t="shared" si="86"/>
        <v>231390701073772.06</v>
      </c>
      <c r="EN37" s="6"/>
      <c r="EO37" s="6">
        <f t="shared" si="87"/>
        <v>0</v>
      </c>
      <c r="EP37" s="6">
        <f t="shared" si="88"/>
        <v>0</v>
      </c>
      <c r="EQ37" s="6">
        <f t="shared" si="89"/>
        <v>0</v>
      </c>
      <c r="ER37" s="6"/>
      <c r="ES37" s="6">
        <f t="shared" si="90"/>
        <v>31136885895569.969</v>
      </c>
      <c r="EY37" s="11"/>
      <c r="EZ37" s="6">
        <f t="shared" si="91"/>
        <v>0</v>
      </c>
      <c r="FA37" s="6">
        <f t="shared" si="33"/>
        <v>0</v>
      </c>
      <c r="FB37" s="6">
        <f t="shared" si="34"/>
        <v>0</v>
      </c>
      <c r="FC37"/>
      <c r="FD37" s="6">
        <f t="shared" si="35"/>
        <v>10204105097418.605</v>
      </c>
      <c r="FE37" s="6">
        <f t="shared" si="36"/>
        <v>10204105097418.605</v>
      </c>
      <c r="FF37" s="6">
        <f t="shared" si="37"/>
        <v>59735871714616.68</v>
      </c>
      <c r="FG37"/>
      <c r="FH37" s="6">
        <f t="shared" si="38"/>
        <v>0</v>
      </c>
      <c r="FI37" s="6">
        <f t="shared" si="39"/>
        <v>0</v>
      </c>
      <c r="FJ37" s="6">
        <f t="shared" si="40"/>
        <v>0</v>
      </c>
      <c r="FK37"/>
      <c r="FL37" s="6">
        <f t="shared" si="92"/>
        <v>4338175134206.6763</v>
      </c>
      <c r="FM37" s="6"/>
      <c r="FN37" s="6">
        <f t="shared" si="93"/>
        <v>0</v>
      </c>
      <c r="FO37" s="6">
        <f t="shared" si="94"/>
        <v>0</v>
      </c>
      <c r="FP37" s="6">
        <f t="shared" si="95"/>
        <v>0</v>
      </c>
      <c r="FQ37" s="6"/>
      <c r="FR37" s="6">
        <f t="shared" si="96"/>
        <v>1759096224688.6653</v>
      </c>
      <c r="FS37" s="6">
        <f t="shared" si="97"/>
        <v>2879321060075.9854</v>
      </c>
      <c r="FT37" s="6">
        <f t="shared" si="98"/>
        <v>22034233950625.016</v>
      </c>
      <c r="FU37" s="6"/>
      <c r="FV37" s="6">
        <f t="shared" si="99"/>
        <v>0</v>
      </c>
      <c r="FW37" s="6">
        <f t="shared" si="100"/>
        <v>0</v>
      </c>
      <c r="FX37" s="6">
        <f t="shared" si="101"/>
        <v>0</v>
      </c>
      <c r="FY37" s="6"/>
      <c r="FZ37" s="6">
        <f t="shared" si="102"/>
        <v>2965017285194.0571</v>
      </c>
    </row>
    <row r="38" spans="4:182" x14ac:dyDescent="0.25">
      <c r="D38">
        <v>460</v>
      </c>
      <c r="E38">
        <f>'Input spectra'!B38</f>
        <v>0.35635589111429</v>
      </c>
      <c r="F38">
        <f>'Initial absorption'!L38</f>
        <v>0.45221193475288324</v>
      </c>
      <c r="G38">
        <f>'Input spectra'!C38</f>
        <v>0</v>
      </c>
      <c r="H38">
        <f t="shared" si="41"/>
        <v>0</v>
      </c>
      <c r="I38">
        <f>'Input spectra'!D38</f>
        <v>0.24259151171516699</v>
      </c>
      <c r="J38">
        <f>'Initial absorption'!M38</f>
        <v>0.38480764455833938</v>
      </c>
      <c r="K38">
        <f>'Input spectra'!E38</f>
        <v>0.109174868258426</v>
      </c>
      <c r="L38">
        <f t="shared" si="42"/>
        <v>1.0649772964235025E-2</v>
      </c>
      <c r="M38">
        <f>'Input spectra'!F38</f>
        <v>0.152002051131784</v>
      </c>
      <c r="N38">
        <f>'Initial absorption'!N38</f>
        <v>0.14466677135694966</v>
      </c>
      <c r="O38">
        <f>'Input spectra'!G38</f>
        <v>0</v>
      </c>
      <c r="P38">
        <f t="shared" si="43"/>
        <v>0</v>
      </c>
      <c r="R38">
        <f>'Absorption prob after ems'!FA39</f>
        <v>7.4891264937209726E-2</v>
      </c>
      <c r="S38" s="13">
        <f>1-EXP(-'Absorption prob after ems'!FE39*_k_in_ec_correction*(E38*_c1+I38*_c2+M38*_c3+'Input spectra'!Y38))</f>
        <v>0.42713203316952786</v>
      </c>
      <c r="T38" s="13">
        <f>1-EXP(-(_t-'Absorption prob after ems'!FE39)*_k_in_ec_correction*(E38*_c1+I38*_c2+M38*_c3+'Input spectra'!Y38))</f>
        <v>0.69300452951922731</v>
      </c>
      <c r="U38" s="25"/>
      <c r="V38" s="25"/>
      <c r="W38" s="11"/>
      <c r="X38" s="6">
        <f t="shared" si="103"/>
        <v>0</v>
      </c>
      <c r="Y38" s="6">
        <f t="shared" si="104"/>
        <v>0</v>
      </c>
      <c r="Z38" s="6">
        <f t="shared" si="105"/>
        <v>0</v>
      </c>
      <c r="AA38"/>
      <c r="AB38" s="6">
        <f t="shared" si="106"/>
        <v>2.0428722899183891E+17</v>
      </c>
      <c r="AC38" s="6">
        <f t="shared" si="107"/>
        <v>2.0428722899183891E+17</v>
      </c>
      <c r="AD38" s="6">
        <f t="shared" si="108"/>
        <v>1.1959182689208238E+18</v>
      </c>
      <c r="AE38"/>
      <c r="AF38" s="6">
        <f t="shared" si="109"/>
        <v>0</v>
      </c>
      <c r="AG38" s="6">
        <f t="shared" si="110"/>
        <v>0</v>
      </c>
      <c r="AH38" s="6">
        <f t="shared" si="111"/>
        <v>0</v>
      </c>
      <c r="AI38"/>
      <c r="AJ38" s="6">
        <f t="shared" si="44"/>
        <v>8.956383192099864E+16</v>
      </c>
      <c r="AK38" s="6"/>
      <c r="AL38" s="6">
        <f t="shared" si="45"/>
        <v>0</v>
      </c>
      <c r="AM38" s="6">
        <f t="shared" si="46"/>
        <v>0</v>
      </c>
      <c r="AN38" s="6">
        <f t="shared" si="47"/>
        <v>0</v>
      </c>
      <c r="AO38" s="6"/>
      <c r="AP38" s="6">
        <f t="shared" si="48"/>
        <v>3.3577399017962056E+16</v>
      </c>
      <c r="AQ38" s="6">
        <f t="shared" si="49"/>
        <v>5.4477978240715616E+16</v>
      </c>
      <c r="AR38" s="6">
        <f t="shared" si="50"/>
        <v>4.2573364494857037E+17</v>
      </c>
      <c r="AS38" s="6"/>
      <c r="AT38" s="6">
        <f t="shared" si="51"/>
        <v>0</v>
      </c>
      <c r="AU38" s="6">
        <f t="shared" si="52"/>
        <v>0</v>
      </c>
      <c r="AV38" s="6">
        <f t="shared" si="53"/>
        <v>0</v>
      </c>
      <c r="AW38" s="6"/>
      <c r="AX38" s="6">
        <f t="shared" si="54"/>
        <v>6.2715253977562936E+16</v>
      </c>
      <c r="BD38" s="11"/>
      <c r="BE38" s="6">
        <f t="shared" si="55"/>
        <v>0</v>
      </c>
      <c r="BF38" s="6">
        <f t="shared" si="9"/>
        <v>0</v>
      </c>
      <c r="BG38" s="6">
        <f t="shared" si="10"/>
        <v>0</v>
      </c>
      <c r="BH38"/>
      <c r="BI38" s="6">
        <f t="shared" si="11"/>
        <v>1.9453299444803428E+16</v>
      </c>
      <c r="BJ38" s="6">
        <f t="shared" si="12"/>
        <v>1.9453299444803428E+16</v>
      </c>
      <c r="BK38" s="6">
        <f t="shared" si="13"/>
        <v>1.1388159852986765E+17</v>
      </c>
      <c r="BL38"/>
      <c r="BM38" s="6">
        <f t="shared" si="14"/>
        <v>0</v>
      </c>
      <c r="BN38" s="6">
        <f t="shared" si="15"/>
        <v>0</v>
      </c>
      <c r="BO38" s="6">
        <f t="shared" si="16"/>
        <v>0</v>
      </c>
      <c r="BP38"/>
      <c r="BQ38" s="6">
        <f t="shared" si="56"/>
        <v>8528736966973272</v>
      </c>
      <c r="BR38" s="6"/>
      <c r="BS38" s="6">
        <f t="shared" si="57"/>
        <v>0</v>
      </c>
      <c r="BT38" s="6">
        <f t="shared" si="58"/>
        <v>0</v>
      </c>
      <c r="BU38" s="6">
        <f t="shared" si="59"/>
        <v>0</v>
      </c>
      <c r="BV38" s="6"/>
      <c r="BW38" s="6">
        <f t="shared" si="60"/>
        <v>3197415721470082</v>
      </c>
      <c r="BX38" s="6">
        <f t="shared" si="61"/>
        <v>5187678295379215</v>
      </c>
      <c r="BY38" s="6">
        <f t="shared" si="62"/>
        <v>4.0540586505498192E+16</v>
      </c>
      <c r="BZ38" s="6"/>
      <c r="CA38" s="6">
        <f t="shared" si="63"/>
        <v>0</v>
      </c>
      <c r="CB38" s="6">
        <f t="shared" si="64"/>
        <v>0</v>
      </c>
      <c r="CC38" s="6">
        <f t="shared" si="65"/>
        <v>0</v>
      </c>
      <c r="CD38" s="6"/>
      <c r="CE38" s="6">
        <f t="shared" si="66"/>
        <v>5972074815460783</v>
      </c>
      <c r="CK38" s="11"/>
      <c r="CL38" s="6">
        <f t="shared" si="67"/>
        <v>0</v>
      </c>
      <c r="CM38" s="6">
        <f t="shared" si="17"/>
        <v>0</v>
      </c>
      <c r="CN38" s="6">
        <f t="shared" si="18"/>
        <v>0</v>
      </c>
      <c r="CO38"/>
      <c r="CP38" s="6">
        <f t="shared" si="19"/>
        <v>1852445016542406.3</v>
      </c>
      <c r="CQ38" s="6">
        <f t="shared" si="20"/>
        <v>1852445016542406.3</v>
      </c>
      <c r="CR38" s="6">
        <f t="shared" si="21"/>
        <v>1.084440201371033E+16</v>
      </c>
      <c r="CS38"/>
      <c r="CT38" s="6">
        <f t="shared" si="22"/>
        <v>0</v>
      </c>
      <c r="CU38" s="6">
        <f t="shared" si="23"/>
        <v>0</v>
      </c>
      <c r="CV38" s="6">
        <f t="shared" si="24"/>
        <v>0</v>
      </c>
      <c r="CW38"/>
      <c r="CX38" s="6">
        <f t="shared" si="68"/>
        <v>812150984294391</v>
      </c>
      <c r="CY38" s="6"/>
      <c r="CZ38" s="6">
        <f t="shared" si="69"/>
        <v>0</v>
      </c>
      <c r="DA38" s="6">
        <f t="shared" si="70"/>
        <v>0</v>
      </c>
      <c r="DB38" s="6">
        <f t="shared" si="71"/>
        <v>0</v>
      </c>
      <c r="DC38" s="6"/>
      <c r="DD38" s="6">
        <f t="shared" si="72"/>
        <v>304474664354885.06</v>
      </c>
      <c r="DE38" s="6">
        <f t="shared" si="73"/>
        <v>493997886218089.75</v>
      </c>
      <c r="DF38" s="6">
        <f t="shared" si="74"/>
        <v>3860486888247522.5</v>
      </c>
      <c r="DG38" s="6"/>
      <c r="DH38" s="6">
        <f t="shared" si="75"/>
        <v>0</v>
      </c>
      <c r="DI38" s="6">
        <f t="shared" si="76"/>
        <v>0</v>
      </c>
      <c r="DJ38" s="6">
        <f t="shared" si="77"/>
        <v>0</v>
      </c>
      <c r="DK38" s="6"/>
      <c r="DL38" s="6">
        <f t="shared" si="78"/>
        <v>568692229393198.75</v>
      </c>
      <c r="DR38" s="11"/>
      <c r="DS38" s="6">
        <f t="shared" si="79"/>
        <v>0</v>
      </c>
      <c r="DT38" s="6">
        <f t="shared" si="25"/>
        <v>0</v>
      </c>
      <c r="DU38" s="6">
        <f t="shared" si="26"/>
        <v>0</v>
      </c>
      <c r="DV38"/>
      <c r="DW38" s="6">
        <f t="shared" si="27"/>
        <v>176399512537677.44</v>
      </c>
      <c r="DX38" s="6">
        <f t="shared" si="28"/>
        <v>176399512537677.44</v>
      </c>
      <c r="DY38" s="6">
        <f t="shared" si="29"/>
        <v>1032660733192303.4</v>
      </c>
      <c r="DZ38"/>
      <c r="EA38" s="6">
        <f t="shared" si="30"/>
        <v>0</v>
      </c>
      <c r="EB38" s="6">
        <f t="shared" si="31"/>
        <v>0</v>
      </c>
      <c r="EC38" s="6">
        <f t="shared" si="32"/>
        <v>0</v>
      </c>
      <c r="ED38"/>
      <c r="EE38" s="6">
        <f t="shared" si="80"/>
        <v>77337268559758.031</v>
      </c>
      <c r="EF38" s="6"/>
      <c r="EG38" s="6">
        <f t="shared" si="81"/>
        <v>0</v>
      </c>
      <c r="EH38" s="6">
        <f t="shared" si="82"/>
        <v>0</v>
      </c>
      <c r="EI38" s="6">
        <f t="shared" si="83"/>
        <v>0</v>
      </c>
      <c r="EJ38" s="6"/>
      <c r="EK38" s="6">
        <f t="shared" si="84"/>
        <v>28993671549033.617</v>
      </c>
      <c r="EL38" s="6">
        <f t="shared" si="85"/>
        <v>47041064941383.773</v>
      </c>
      <c r="EM38" s="6">
        <f t="shared" si="86"/>
        <v>367615772216561.75</v>
      </c>
      <c r="EN38" s="6"/>
      <c r="EO38" s="6">
        <f t="shared" si="87"/>
        <v>0</v>
      </c>
      <c r="EP38" s="6">
        <f t="shared" si="88"/>
        <v>0</v>
      </c>
      <c r="EQ38" s="6">
        <f t="shared" si="89"/>
        <v>0</v>
      </c>
      <c r="ER38" s="6"/>
      <c r="ES38" s="6">
        <f t="shared" si="90"/>
        <v>54153851344083.25</v>
      </c>
      <c r="EY38" s="11"/>
      <c r="EZ38" s="6">
        <f t="shared" si="91"/>
        <v>0</v>
      </c>
      <c r="FA38" s="6">
        <f t="shared" si="33"/>
        <v>0</v>
      </c>
      <c r="FB38" s="6">
        <f t="shared" si="34"/>
        <v>0</v>
      </c>
      <c r="FC38"/>
      <c r="FD38" s="6">
        <f t="shared" si="35"/>
        <v>16797685084121.842</v>
      </c>
      <c r="FE38" s="6">
        <f t="shared" si="36"/>
        <v>16797685084121.842</v>
      </c>
      <c r="FF38" s="6">
        <f t="shared" si="37"/>
        <v>98335361279400.672</v>
      </c>
      <c r="FG38"/>
      <c r="FH38" s="6">
        <f t="shared" si="38"/>
        <v>0</v>
      </c>
      <c r="FI38" s="6">
        <f t="shared" si="39"/>
        <v>0</v>
      </c>
      <c r="FJ38" s="6">
        <f t="shared" si="40"/>
        <v>0</v>
      </c>
      <c r="FK38"/>
      <c r="FL38" s="6">
        <f t="shared" si="92"/>
        <v>7364459594271.8301</v>
      </c>
      <c r="FM38" s="6"/>
      <c r="FN38" s="6">
        <f t="shared" si="93"/>
        <v>0</v>
      </c>
      <c r="FO38" s="6">
        <f t="shared" si="94"/>
        <v>0</v>
      </c>
      <c r="FP38" s="6">
        <f t="shared" si="95"/>
        <v>0</v>
      </c>
      <c r="FQ38" s="6"/>
      <c r="FR38" s="6">
        <f t="shared" si="96"/>
        <v>2760929194796.4146</v>
      </c>
      <c r="FS38" s="6">
        <f t="shared" si="97"/>
        <v>4479496476716.8125</v>
      </c>
      <c r="FT38" s="6">
        <f t="shared" si="98"/>
        <v>35006298400802.695</v>
      </c>
      <c r="FU38" s="6"/>
      <c r="FV38" s="6">
        <f t="shared" si="99"/>
        <v>0</v>
      </c>
      <c r="FW38" s="6">
        <f t="shared" si="100"/>
        <v>0</v>
      </c>
      <c r="FX38" s="6">
        <f t="shared" si="101"/>
        <v>0</v>
      </c>
      <c r="FY38" s="6"/>
      <c r="FZ38" s="6">
        <f t="shared" si="102"/>
        <v>5156813235387.8428</v>
      </c>
    </row>
    <row r="39" spans="4:182" x14ac:dyDescent="0.25">
      <c r="D39">
        <v>465</v>
      </c>
      <c r="E39">
        <f>'Input spectra'!B39</f>
        <v>0.32359450094724701</v>
      </c>
      <c r="F39">
        <f>'Initial absorption'!L39</f>
        <v>0.42407131951415528</v>
      </c>
      <c r="G39">
        <f>'Input spectra'!C39</f>
        <v>6.2913256913738804E-3</v>
      </c>
      <c r="H39">
        <f t="shared" si="41"/>
        <v>8.3124146157406047E-4</v>
      </c>
      <c r="I39">
        <f>'Input spectra'!D39</f>
        <v>0.22592484504849999</v>
      </c>
      <c r="J39">
        <f>'Initial absorption'!M39</f>
        <v>0.3700937704066829</v>
      </c>
      <c r="K39">
        <f>'Input spectra'!E39</f>
        <v>0.167914866499874</v>
      </c>
      <c r="L39">
        <f t="shared" si="42"/>
        <v>1.6379733120543298E-2</v>
      </c>
      <c r="M39">
        <f>'Input spectra'!F39</f>
        <v>0.19041608673357199</v>
      </c>
      <c r="N39">
        <f>'Initial absorption'!N39</f>
        <v>0.18715553166412982</v>
      </c>
      <c r="O39">
        <f>'Input spectra'!G39</f>
        <v>0</v>
      </c>
      <c r="P39">
        <f t="shared" si="43"/>
        <v>0</v>
      </c>
      <c r="R39">
        <f>'Absorption prob after ems'!FA40</f>
        <v>7.6916991442005783E-2</v>
      </c>
      <c r="S39" s="13">
        <f>1-EXP(-'Absorption prob after ems'!FE40*_k_in_ec_correction*(E39*_c1+I39*_c2+M39*_c3+'Input spectra'!Y39))</f>
        <v>0.4215879570136023</v>
      </c>
      <c r="T39" s="13">
        <f>1-EXP(-(_t-'Absorption prob after ems'!FE40)*_k_in_ec_correction*(E39*_c1+I39*_c2+M39*_c3+'Input spectra'!Y39))</f>
        <v>0.67873804053836806</v>
      </c>
      <c r="U39" s="25"/>
      <c r="V39" s="25"/>
      <c r="W39" s="11"/>
      <c r="X39" s="6">
        <f t="shared" si="103"/>
        <v>1.5521640104967404E+16</v>
      </c>
      <c r="Y39" s="6">
        <f t="shared" si="104"/>
        <v>1.5521640104967404E+16</v>
      </c>
      <c r="Z39" s="6">
        <f t="shared" si="105"/>
        <v>9.0865263857909632E+16</v>
      </c>
      <c r="AA39"/>
      <c r="AB39" s="6">
        <f t="shared" si="106"/>
        <v>3.1420109161566458E+17</v>
      </c>
      <c r="AC39" s="6">
        <f t="shared" si="107"/>
        <v>3.1420109161566458E+17</v>
      </c>
      <c r="AD39" s="6">
        <f t="shared" si="108"/>
        <v>1.8393652282250593E+18</v>
      </c>
      <c r="AE39"/>
      <c r="AF39" s="6">
        <f t="shared" si="109"/>
        <v>0</v>
      </c>
      <c r="AG39" s="6">
        <f t="shared" si="110"/>
        <v>0</v>
      </c>
      <c r="AH39" s="6">
        <f t="shared" si="111"/>
        <v>0</v>
      </c>
      <c r="AI39"/>
      <c r="AJ39" s="6">
        <f t="shared" si="44"/>
        <v>1.4846752224064435E+17</v>
      </c>
      <c r="AK39" s="6"/>
      <c r="AL39" s="6">
        <f t="shared" si="45"/>
        <v>2775010989644817</v>
      </c>
      <c r="AM39" s="6">
        <f t="shared" si="46"/>
        <v>4467645458675165</v>
      </c>
      <c r="AN39" s="6">
        <f t="shared" si="47"/>
        <v>3.556948280988686E+16</v>
      </c>
      <c r="AO39" s="6"/>
      <c r="AP39" s="6">
        <f t="shared" si="48"/>
        <v>4.902387777964812E+16</v>
      </c>
      <c r="AQ39" s="6">
        <f t="shared" si="49"/>
        <v>7.892628380434792E+16</v>
      </c>
      <c r="AR39" s="6">
        <f t="shared" si="50"/>
        <v>6.2837732335624986E+17</v>
      </c>
      <c r="AS39" s="6"/>
      <c r="AT39" s="6">
        <f t="shared" si="51"/>
        <v>0</v>
      </c>
      <c r="AU39" s="6">
        <f t="shared" si="52"/>
        <v>0</v>
      </c>
      <c r="AV39" s="6">
        <f t="shared" si="53"/>
        <v>0</v>
      </c>
      <c r="AW39" s="6"/>
      <c r="AX39" s="6">
        <f t="shared" si="54"/>
        <v>1.0592737087161222E+17</v>
      </c>
      <c r="BD39" s="11"/>
      <c r="BE39" s="6">
        <f t="shared" si="55"/>
        <v>1757774416558585</v>
      </c>
      <c r="BF39" s="6">
        <f t="shared" si="9"/>
        <v>1757774416558585</v>
      </c>
      <c r="BG39" s="6">
        <f t="shared" si="10"/>
        <v>1.0290190668199004E+16</v>
      </c>
      <c r="BH39"/>
      <c r="BI39" s="6">
        <f t="shared" si="11"/>
        <v>2.9919872873344508E+16</v>
      </c>
      <c r="BJ39" s="6">
        <f t="shared" si="12"/>
        <v>2.9919872873344508E+16</v>
      </c>
      <c r="BK39" s="6">
        <f t="shared" si="13"/>
        <v>1.7515398661778669E+17</v>
      </c>
      <c r="BL39"/>
      <c r="BM39" s="6">
        <f t="shared" si="14"/>
        <v>0</v>
      </c>
      <c r="BN39" s="6">
        <f t="shared" si="15"/>
        <v>0</v>
      </c>
      <c r="BO39" s="6">
        <f t="shared" si="16"/>
        <v>0</v>
      </c>
      <c r="BP39"/>
      <c r="BQ39" s="6">
        <f t="shared" si="56"/>
        <v>1.4263808197275966E+16</v>
      </c>
      <c r="BR39" s="6"/>
      <c r="BS39" s="6">
        <f t="shared" si="57"/>
        <v>314260818462445.88</v>
      </c>
      <c r="BT39" s="6">
        <f t="shared" si="58"/>
        <v>505946075054279.31</v>
      </c>
      <c r="BU39" s="6">
        <f t="shared" si="59"/>
        <v>4028126310790453.5</v>
      </c>
      <c r="BV39" s="6"/>
      <c r="BW39" s="6">
        <f t="shared" si="60"/>
        <v>4668310295750491</v>
      </c>
      <c r="BX39" s="6">
        <f t="shared" si="61"/>
        <v>7515773944796403</v>
      </c>
      <c r="BY39" s="6">
        <f t="shared" si="62"/>
        <v>5.9837378459235632E+16</v>
      </c>
      <c r="BZ39" s="6"/>
      <c r="CA39" s="6">
        <f t="shared" si="63"/>
        <v>0</v>
      </c>
      <c r="CB39" s="6">
        <f t="shared" si="64"/>
        <v>0</v>
      </c>
      <c r="CC39" s="6">
        <f t="shared" si="65"/>
        <v>0</v>
      </c>
      <c r="CD39" s="6"/>
      <c r="CE39" s="6">
        <f t="shared" si="66"/>
        <v>1.0176823039488722E+16</v>
      </c>
      <c r="CK39" s="11"/>
      <c r="CL39" s="6">
        <f t="shared" si="67"/>
        <v>199062140251470.66</v>
      </c>
      <c r="CM39" s="6">
        <f t="shared" si="17"/>
        <v>199062140251470.66</v>
      </c>
      <c r="CN39" s="6">
        <f t="shared" si="18"/>
        <v>1165330066652005</v>
      </c>
      <c r="CO39"/>
      <c r="CP39" s="6">
        <f t="shared" si="19"/>
        <v>2849126933817649</v>
      </c>
      <c r="CQ39" s="6">
        <f t="shared" si="20"/>
        <v>2849126933817649</v>
      </c>
      <c r="CR39" s="6">
        <f t="shared" si="21"/>
        <v>1.6679079585356834E+16</v>
      </c>
      <c r="CS39"/>
      <c r="CT39" s="6">
        <f t="shared" si="22"/>
        <v>0</v>
      </c>
      <c r="CU39" s="6">
        <f t="shared" si="23"/>
        <v>0</v>
      </c>
      <c r="CV39" s="6">
        <f t="shared" si="24"/>
        <v>0</v>
      </c>
      <c r="CW39"/>
      <c r="CX39" s="6">
        <f t="shared" si="68"/>
        <v>1372538304491209.3</v>
      </c>
      <c r="CY39" s="6"/>
      <c r="CZ39" s="6">
        <f t="shared" si="69"/>
        <v>35588998526210.133</v>
      </c>
      <c r="DA39" s="6">
        <f t="shared" si="70"/>
        <v>57296719990565.023</v>
      </c>
      <c r="DB39" s="6">
        <f t="shared" si="71"/>
        <v>456171984912083.06</v>
      </c>
      <c r="DC39" s="6"/>
      <c r="DD39" s="6">
        <f t="shared" si="72"/>
        <v>444540946258178</v>
      </c>
      <c r="DE39" s="6">
        <f t="shared" si="73"/>
        <v>715691342180850.5</v>
      </c>
      <c r="DF39" s="6">
        <f t="shared" si="74"/>
        <v>5698028442130582</v>
      </c>
      <c r="DG39" s="6"/>
      <c r="DH39" s="6">
        <f t="shared" si="75"/>
        <v>0</v>
      </c>
      <c r="DI39" s="6">
        <f t="shared" si="76"/>
        <v>0</v>
      </c>
      <c r="DJ39" s="6">
        <f t="shared" si="77"/>
        <v>0</v>
      </c>
      <c r="DK39" s="6"/>
      <c r="DL39" s="6">
        <f t="shared" si="78"/>
        <v>979267194744982.88</v>
      </c>
      <c r="DR39" s="11"/>
      <c r="DS39" s="6">
        <f t="shared" si="79"/>
        <v>22543129145704.852</v>
      </c>
      <c r="DT39" s="6">
        <f t="shared" si="25"/>
        <v>22543129145704.852</v>
      </c>
      <c r="DU39" s="6">
        <f t="shared" si="26"/>
        <v>131969776657291.33</v>
      </c>
      <c r="DV39"/>
      <c r="DW39" s="6">
        <f t="shared" si="27"/>
        <v>271308782606393.56</v>
      </c>
      <c r="DX39" s="6">
        <f t="shared" si="28"/>
        <v>271308782606393.56</v>
      </c>
      <c r="DY39" s="6">
        <f t="shared" si="29"/>
        <v>1588269277716896.8</v>
      </c>
      <c r="DZ39"/>
      <c r="EA39" s="6">
        <f t="shared" si="30"/>
        <v>0</v>
      </c>
      <c r="EB39" s="6">
        <f t="shared" si="31"/>
        <v>0</v>
      </c>
      <c r="EC39" s="6">
        <f t="shared" si="32"/>
        <v>0</v>
      </c>
      <c r="ED39"/>
      <c r="EE39" s="6">
        <f t="shared" si="80"/>
        <v>132315612623503.55</v>
      </c>
      <c r="EF39" s="6"/>
      <c r="EG39" s="6">
        <f t="shared" si="81"/>
        <v>4030336401131.5425</v>
      </c>
      <c r="EH39" s="6">
        <f t="shared" si="82"/>
        <v>6488664076156.7598</v>
      </c>
      <c r="EI39" s="6">
        <f t="shared" si="83"/>
        <v>51659968869693.875</v>
      </c>
      <c r="EJ39" s="6"/>
      <c r="EK39" s="6">
        <f t="shared" si="84"/>
        <v>42331516197628.172</v>
      </c>
      <c r="EL39" s="6">
        <f t="shared" si="85"/>
        <v>68151876444775.477</v>
      </c>
      <c r="EM39" s="6">
        <f t="shared" si="86"/>
        <v>542596099016063.13</v>
      </c>
      <c r="EN39" s="6"/>
      <c r="EO39" s="6">
        <f t="shared" si="87"/>
        <v>0</v>
      </c>
      <c r="EP39" s="6">
        <f t="shared" si="88"/>
        <v>0</v>
      </c>
      <c r="EQ39" s="6">
        <f t="shared" si="89"/>
        <v>0</v>
      </c>
      <c r="ER39" s="6"/>
      <c r="ES39" s="6">
        <f t="shared" si="90"/>
        <v>94403440961025.688</v>
      </c>
      <c r="EY39" s="11"/>
      <c r="EZ39" s="6">
        <f t="shared" si="91"/>
        <v>2552934832499.7378</v>
      </c>
      <c r="FA39" s="6">
        <f t="shared" si="33"/>
        <v>2552934832499.7378</v>
      </c>
      <c r="FB39" s="6">
        <f t="shared" si="34"/>
        <v>14945140822644.023</v>
      </c>
      <c r="FC39"/>
      <c r="FD39" s="6">
        <f t="shared" si="35"/>
        <v>25835442656369.352</v>
      </c>
      <c r="FE39" s="6">
        <f t="shared" si="36"/>
        <v>25835442656369.352</v>
      </c>
      <c r="FF39" s="6">
        <f t="shared" si="37"/>
        <v>151243315653582.78</v>
      </c>
      <c r="FG39"/>
      <c r="FH39" s="6">
        <f t="shared" si="38"/>
        <v>0</v>
      </c>
      <c r="FI39" s="6">
        <f t="shared" si="39"/>
        <v>0</v>
      </c>
      <c r="FJ39" s="6">
        <f t="shared" si="40"/>
        <v>0</v>
      </c>
      <c r="FK39"/>
      <c r="FL39" s="6">
        <f t="shared" si="92"/>
        <v>12782716084542.088</v>
      </c>
      <c r="FM39" s="6"/>
      <c r="FN39" s="6">
        <f t="shared" si="93"/>
        <v>456422270335.11682</v>
      </c>
      <c r="FO39" s="6">
        <f t="shared" si="94"/>
        <v>734819750592.0105</v>
      </c>
      <c r="FP39" s="6">
        <f t="shared" si="95"/>
        <v>5850320650734.5771</v>
      </c>
      <c r="FQ39" s="6"/>
      <c r="FR39" s="6">
        <f t="shared" si="96"/>
        <v>4031028589544.895</v>
      </c>
      <c r="FS39" s="6">
        <f t="shared" si="97"/>
        <v>6489778469012.499</v>
      </c>
      <c r="FT39" s="6">
        <f t="shared" si="98"/>
        <v>51668841189105.156</v>
      </c>
      <c r="FU39" s="6"/>
      <c r="FV39" s="6">
        <f t="shared" si="99"/>
        <v>0</v>
      </c>
      <c r="FW39" s="6">
        <f t="shared" si="100"/>
        <v>0</v>
      </c>
      <c r="FX39" s="6">
        <f t="shared" si="101"/>
        <v>0</v>
      </c>
      <c r="FY39" s="6"/>
      <c r="FZ39" s="6">
        <f t="shared" si="102"/>
        <v>9120105778010.5664</v>
      </c>
    </row>
    <row r="40" spans="4:182" x14ac:dyDescent="0.25">
      <c r="D40">
        <v>470</v>
      </c>
      <c r="E40">
        <f>'Input spectra'!B40</f>
        <v>0.29299467128427098</v>
      </c>
      <c r="F40">
        <f>'Initial absorption'!L40</f>
        <v>0.39579673203629023</v>
      </c>
      <c r="G40">
        <f>'Input spectra'!C40</f>
        <v>1.6308965386377799E-2</v>
      </c>
      <c r="H40">
        <f t="shared" si="41"/>
        <v>2.1548221932177502E-3</v>
      </c>
      <c r="I40">
        <f>'Input spectra'!D40</f>
        <v>0.209258178381833</v>
      </c>
      <c r="J40">
        <f>'Initial absorption'!M40</f>
        <v>0.3533498697790261</v>
      </c>
      <c r="K40">
        <f>'Input spectra'!E40</f>
        <v>0.29993097863275298</v>
      </c>
      <c r="L40">
        <f t="shared" si="42"/>
        <v>2.9257620167845919E-2</v>
      </c>
      <c r="M40">
        <f>'Input spectra'!F40</f>
        <v>0.22883012233535899</v>
      </c>
      <c r="N40">
        <f>'Initial absorption'!N40</f>
        <v>0.23183923673801057</v>
      </c>
      <c r="O40">
        <f>'Input spectra'!G40</f>
        <v>0</v>
      </c>
      <c r="P40">
        <f t="shared" si="43"/>
        <v>0</v>
      </c>
      <c r="R40">
        <f>'Absorption prob after ems'!FA41</f>
        <v>7.8884582830103245E-2</v>
      </c>
      <c r="S40" s="13">
        <f>1-EXP(-'Absorption prob after ems'!FE41*_k_in_ec_correction*(E40*_c1+I40*_c2+M40*_c3+'Input spectra'!Y40))</f>
        <v>0.41627166031567497</v>
      </c>
      <c r="T40" s="13">
        <f>1-EXP(-(_t-'Absorption prob after ems'!FE41)*_k_in_ec_correction*(E40*_c1+I40*_c2+M40*_c3+'Input spectra'!Y40))</f>
        <v>0.66524619304445554</v>
      </c>
      <c r="U40" s="25"/>
      <c r="V40" s="25"/>
      <c r="W40" s="11"/>
      <c r="X40" s="6">
        <f t="shared" si="103"/>
        <v>4.0236653390685688E+16</v>
      </c>
      <c r="Y40" s="6">
        <f t="shared" si="104"/>
        <v>4.0236653390685688E+16</v>
      </c>
      <c r="Z40" s="6">
        <f t="shared" si="105"/>
        <v>2.3554947172972013E+17</v>
      </c>
      <c r="AA40"/>
      <c r="AB40" s="6">
        <f t="shared" si="106"/>
        <v>5.6122869201600013E+17</v>
      </c>
      <c r="AC40" s="6">
        <f t="shared" si="107"/>
        <v>5.6122869201600013E+17</v>
      </c>
      <c r="AD40" s="6">
        <f t="shared" si="108"/>
        <v>3.2854899894466048E+18</v>
      </c>
      <c r="AE40"/>
      <c r="AF40" s="6">
        <f t="shared" si="109"/>
        <v>0</v>
      </c>
      <c r="AG40" s="6">
        <f t="shared" si="110"/>
        <v>0</v>
      </c>
      <c r="AH40" s="6">
        <f t="shared" si="111"/>
        <v>0</v>
      </c>
      <c r="AI40"/>
      <c r="AJ40" s="6">
        <f t="shared" si="44"/>
        <v>2.7775572902322592E+17</v>
      </c>
      <c r="AK40" s="6"/>
      <c r="AL40" s="6">
        <f t="shared" si="45"/>
        <v>6629349278881240</v>
      </c>
      <c r="AM40" s="6">
        <f t="shared" si="46"/>
        <v>1.0594402143046114E+16</v>
      </c>
      <c r="AN40" s="6">
        <f t="shared" si="47"/>
        <v>8.5875324272571904E+16</v>
      </c>
      <c r="AO40" s="6"/>
      <c r="AP40" s="6">
        <f t="shared" si="48"/>
        <v>8.2550868440242288E+16</v>
      </c>
      <c r="AQ40" s="6">
        <f t="shared" si="49"/>
        <v>1.3192502924830253E+17</v>
      </c>
      <c r="AR40" s="6">
        <f t="shared" si="50"/>
        <v>1.0693481815585635E+18</v>
      </c>
      <c r="AS40" s="6"/>
      <c r="AT40" s="6">
        <f t="shared" si="51"/>
        <v>0</v>
      </c>
      <c r="AU40" s="6">
        <f t="shared" si="52"/>
        <v>0</v>
      </c>
      <c r="AV40" s="6">
        <f t="shared" si="53"/>
        <v>0</v>
      </c>
      <c r="AW40" s="6"/>
      <c r="AX40" s="6">
        <f t="shared" si="54"/>
        <v>2.0134281412671958E+17</v>
      </c>
      <c r="BD40" s="11"/>
      <c r="BE40" s="6">
        <f t="shared" si="55"/>
        <v>4556667946156524</v>
      </c>
      <c r="BF40" s="6">
        <f t="shared" si="9"/>
        <v>4556667946156524</v>
      </c>
      <c r="BG40" s="6">
        <f t="shared" si="10"/>
        <v>2.667519878314182E+16</v>
      </c>
      <c r="BH40"/>
      <c r="BI40" s="6">
        <f t="shared" si="11"/>
        <v>5.3443134241341944E+16</v>
      </c>
      <c r="BJ40" s="6">
        <f t="shared" si="12"/>
        <v>5.3443134241341944E+16</v>
      </c>
      <c r="BK40" s="6">
        <f t="shared" si="13"/>
        <v>3.1286155724478573E+17</v>
      </c>
      <c r="BL40"/>
      <c r="BM40" s="6">
        <f t="shared" si="14"/>
        <v>0</v>
      </c>
      <c r="BN40" s="6">
        <f t="shared" si="15"/>
        <v>0</v>
      </c>
      <c r="BO40" s="6">
        <f t="shared" si="16"/>
        <v>0</v>
      </c>
      <c r="BP40"/>
      <c r="BQ40" s="6">
        <f t="shared" si="56"/>
        <v>2.6784215354749608E+16</v>
      </c>
      <c r="BR40" s="6"/>
      <c r="BS40" s="6">
        <f t="shared" si="57"/>
        <v>750751884597508.63</v>
      </c>
      <c r="BT40" s="6">
        <f t="shared" si="58"/>
        <v>1199781010243892.5</v>
      </c>
      <c r="BU40" s="6">
        <f t="shared" si="59"/>
        <v>9725096510367544</v>
      </c>
      <c r="BV40" s="6"/>
      <c r="BW40" s="6">
        <f t="shared" si="60"/>
        <v>7860925869530296</v>
      </c>
      <c r="BX40" s="6">
        <f t="shared" si="61"/>
        <v>1.2562591949074818E+16</v>
      </c>
      <c r="BY40" s="6">
        <f t="shared" si="62"/>
        <v>1.0182893218178506E+17</v>
      </c>
      <c r="BZ40" s="6"/>
      <c r="CA40" s="6">
        <f t="shared" si="63"/>
        <v>0</v>
      </c>
      <c r="CB40" s="6">
        <f t="shared" si="64"/>
        <v>0</v>
      </c>
      <c r="CC40" s="6">
        <f t="shared" si="65"/>
        <v>0</v>
      </c>
      <c r="CD40" s="6"/>
      <c r="CE40" s="6">
        <f t="shared" si="66"/>
        <v>1.9415654584933628E+16</v>
      </c>
      <c r="CK40" s="11"/>
      <c r="CL40" s="6">
        <f t="shared" si="67"/>
        <v>516027577391333.25</v>
      </c>
      <c r="CM40" s="6">
        <f t="shared" si="17"/>
        <v>516027577391333.25</v>
      </c>
      <c r="CN40" s="6">
        <f t="shared" si="18"/>
        <v>3020878055445665</v>
      </c>
      <c r="CO40"/>
      <c r="CP40" s="6">
        <f t="shared" si="19"/>
        <v>5089135032064023</v>
      </c>
      <c r="CQ40" s="6">
        <f t="shared" si="20"/>
        <v>5089135032064023</v>
      </c>
      <c r="CR40" s="6">
        <f t="shared" si="21"/>
        <v>2.9792315397716148E+16</v>
      </c>
      <c r="CS40"/>
      <c r="CT40" s="6">
        <f t="shared" si="22"/>
        <v>0</v>
      </c>
      <c r="CU40" s="6">
        <f t="shared" si="23"/>
        <v>0</v>
      </c>
      <c r="CV40" s="6">
        <f t="shared" si="24"/>
        <v>0</v>
      </c>
      <c r="CW40"/>
      <c r="CX40" s="6">
        <f t="shared" si="68"/>
        <v>2588455076876144.5</v>
      </c>
      <c r="CY40" s="6"/>
      <c r="CZ40" s="6">
        <f t="shared" si="69"/>
        <v>85020168423201.234</v>
      </c>
      <c r="DA40" s="6">
        <f t="shared" si="70"/>
        <v>135871232100311.39</v>
      </c>
      <c r="DB40" s="6">
        <f t="shared" si="71"/>
        <v>1101335021871590.6</v>
      </c>
      <c r="DC40" s="6"/>
      <c r="DD40" s="6">
        <f t="shared" si="72"/>
        <v>748558515419893</v>
      </c>
      <c r="DE40" s="6">
        <f t="shared" si="73"/>
        <v>1196275774037701.3</v>
      </c>
      <c r="DF40" s="6">
        <f t="shared" si="74"/>
        <v>9696684025000804</v>
      </c>
      <c r="DG40" s="6"/>
      <c r="DH40" s="6">
        <f t="shared" si="75"/>
        <v>0</v>
      </c>
      <c r="DI40" s="6">
        <f t="shared" si="76"/>
        <v>0</v>
      </c>
      <c r="DJ40" s="6">
        <f t="shared" si="77"/>
        <v>0</v>
      </c>
      <c r="DK40" s="6"/>
      <c r="DL40" s="6">
        <f t="shared" si="78"/>
        <v>1876349522120054</v>
      </c>
      <c r="DR40" s="11"/>
      <c r="DS40" s="6">
        <f t="shared" si="79"/>
        <v>58438416793783.5</v>
      </c>
      <c r="DT40" s="6">
        <f t="shared" si="25"/>
        <v>58438416793783.5</v>
      </c>
      <c r="DU40" s="6">
        <f t="shared" si="26"/>
        <v>342104450657006.56</v>
      </c>
      <c r="DV40"/>
      <c r="DW40" s="6">
        <f t="shared" si="27"/>
        <v>484614080783952</v>
      </c>
      <c r="DX40" s="6">
        <f t="shared" si="28"/>
        <v>484614080783952</v>
      </c>
      <c r="DY40" s="6">
        <f t="shared" si="29"/>
        <v>2836980243189617</v>
      </c>
      <c r="DZ40"/>
      <c r="EA40" s="6">
        <f t="shared" si="30"/>
        <v>0</v>
      </c>
      <c r="EB40" s="6">
        <f t="shared" si="31"/>
        <v>0</v>
      </c>
      <c r="EC40" s="6">
        <f t="shared" si="32"/>
        <v>0</v>
      </c>
      <c r="ED40"/>
      <c r="EE40" s="6">
        <f t="shared" si="80"/>
        <v>250780769855657.38</v>
      </c>
      <c r="EF40" s="6"/>
      <c r="EG40" s="6">
        <f t="shared" si="81"/>
        <v>9628252938165.8398</v>
      </c>
      <c r="EH40" s="6">
        <f t="shared" si="82"/>
        <v>15386967750643.025</v>
      </c>
      <c r="EI40" s="6">
        <f t="shared" si="83"/>
        <v>124722549448000.92</v>
      </c>
      <c r="EJ40" s="6"/>
      <c r="EK40" s="6">
        <f t="shared" si="84"/>
        <v>71281660749348.234</v>
      </c>
      <c r="EL40" s="6">
        <f t="shared" si="85"/>
        <v>113915642038734.97</v>
      </c>
      <c r="EM40" s="6">
        <f t="shared" si="86"/>
        <v>923369017685966.5</v>
      </c>
      <c r="EN40" s="6"/>
      <c r="EO40" s="6">
        <f t="shared" si="87"/>
        <v>0</v>
      </c>
      <c r="EP40" s="6">
        <f t="shared" si="88"/>
        <v>0</v>
      </c>
      <c r="EQ40" s="6">
        <f t="shared" si="89"/>
        <v>0</v>
      </c>
      <c r="ER40" s="6"/>
      <c r="ES40" s="6">
        <f t="shared" si="90"/>
        <v>181788890940863.56</v>
      </c>
      <c r="EY40" s="11"/>
      <c r="EZ40" s="6">
        <f t="shared" si="91"/>
        <v>6617957463878.1973</v>
      </c>
      <c r="FA40" s="6">
        <f t="shared" si="33"/>
        <v>6617957463878.1973</v>
      </c>
      <c r="FB40" s="6">
        <f t="shared" si="34"/>
        <v>38742197801846.133</v>
      </c>
      <c r="FC40"/>
      <c r="FD40" s="6">
        <f t="shared" si="35"/>
        <v>46147489861125.828</v>
      </c>
      <c r="FE40" s="6">
        <f t="shared" si="36"/>
        <v>46147489861125.828</v>
      </c>
      <c r="FF40" s="6">
        <f t="shared" si="37"/>
        <v>270152111133504.09</v>
      </c>
      <c r="FG40"/>
      <c r="FH40" s="6">
        <f t="shared" si="38"/>
        <v>0</v>
      </c>
      <c r="FI40" s="6">
        <f t="shared" si="39"/>
        <v>0</v>
      </c>
      <c r="FJ40" s="6">
        <f t="shared" si="40"/>
        <v>0</v>
      </c>
      <c r="FK40"/>
      <c r="FL40" s="6">
        <f t="shared" si="92"/>
        <v>24366998698958.137</v>
      </c>
      <c r="FM40" s="6"/>
      <c r="FN40" s="6">
        <f t="shared" si="93"/>
        <v>1090367807551.8993</v>
      </c>
      <c r="FO40" s="6">
        <f t="shared" si="94"/>
        <v>1742523217751.7429</v>
      </c>
      <c r="FP40" s="6">
        <f t="shared" si="95"/>
        <v>14124416305561.512</v>
      </c>
      <c r="FQ40" s="6"/>
      <c r="FR40" s="6">
        <f t="shared" si="96"/>
        <v>6787812915781.2314</v>
      </c>
      <c r="FS40" s="6">
        <f t="shared" si="97"/>
        <v>10847643814851.869</v>
      </c>
      <c r="FT40" s="6">
        <f t="shared" si="98"/>
        <v>87928031956499.281</v>
      </c>
      <c r="FU40" s="6"/>
      <c r="FV40" s="6">
        <f t="shared" si="99"/>
        <v>0</v>
      </c>
      <c r="FW40" s="6">
        <f t="shared" si="100"/>
        <v>0</v>
      </c>
      <c r="FX40" s="6">
        <f t="shared" si="101"/>
        <v>0</v>
      </c>
      <c r="FY40" s="6"/>
      <c r="FZ40" s="6">
        <f t="shared" si="102"/>
        <v>17663434367757.348</v>
      </c>
    </row>
    <row r="41" spans="4:182" x14ac:dyDescent="0.25">
      <c r="D41">
        <v>475</v>
      </c>
      <c r="E41">
        <f>'Input spectra'!B41</f>
        <v>0.26287754085331899</v>
      </c>
      <c r="F41">
        <f>'Initial absorption'!L41</f>
        <v>0.35279182820690808</v>
      </c>
      <c r="G41">
        <f>'Input spectra'!C41</f>
        <v>2.6326605081381901E-2</v>
      </c>
      <c r="H41">
        <f t="shared" si="41"/>
        <v>3.4784029248614641E-3</v>
      </c>
      <c r="I41">
        <f>'Input spectra'!D41</f>
        <v>0.20498783228682699</v>
      </c>
      <c r="J41">
        <f>'Initial absorption'!M41</f>
        <v>0.34387700009428024</v>
      </c>
      <c r="K41">
        <f>'Input spectra'!E41</f>
        <v>0.43983858708408002</v>
      </c>
      <c r="L41">
        <f t="shared" si="42"/>
        <v>4.2905305663090171E-2</v>
      </c>
      <c r="M41">
        <f>'Input spectra'!F41</f>
        <v>0.28266411727214702</v>
      </c>
      <c r="N41">
        <f>'Initial absorption'!N41</f>
        <v>0.28450963434503374</v>
      </c>
      <c r="O41">
        <f>'Input spectra'!G41</f>
        <v>0</v>
      </c>
      <c r="P41">
        <f t="shared" si="43"/>
        <v>0</v>
      </c>
      <c r="R41">
        <f>'Absorption prob after ems'!FA42</f>
        <v>7.8454439033359483E-2</v>
      </c>
      <c r="S41" s="13">
        <f>1-EXP(-'Absorption prob after ems'!FE42*_k_in_ec_correction*(E41*_c1+I41*_c2+M41*_c3+'Input spectra'!Y41))</f>
        <v>0.41742788093881067</v>
      </c>
      <c r="T41" s="13">
        <f>1-EXP(-(_t-'Absorption prob after ems'!FE42)*_k_in_ec_correction*(E41*_c1+I41*_c2+M41*_c3+'Input spectra'!Y41))</f>
        <v>0.66816486913564355</v>
      </c>
      <c r="U41" s="25"/>
      <c r="V41" s="25"/>
      <c r="W41" s="11"/>
      <c r="X41" s="6">
        <f t="shared" si="103"/>
        <v>6.495166667640444E+16</v>
      </c>
      <c r="Y41" s="6">
        <f t="shared" si="104"/>
        <v>6.495166667640444E+16</v>
      </c>
      <c r="Z41" s="6">
        <f t="shared" si="105"/>
        <v>3.8023367960153331E+17</v>
      </c>
      <c r="AA41"/>
      <c r="AB41" s="6">
        <f t="shared" si="106"/>
        <v>8.230228036218176E+17</v>
      </c>
      <c r="AC41" s="6">
        <f t="shared" si="107"/>
        <v>8.230228036218176E+17</v>
      </c>
      <c r="AD41" s="6">
        <f t="shared" si="108"/>
        <v>4.8180594129508106E+18</v>
      </c>
      <c r="AE41"/>
      <c r="AF41" s="6">
        <f t="shared" si="109"/>
        <v>0</v>
      </c>
      <c r="AG41" s="6">
        <f t="shared" si="110"/>
        <v>0</v>
      </c>
      <c r="AH41" s="6">
        <f t="shared" si="111"/>
        <v>0</v>
      </c>
      <c r="AI41"/>
      <c r="AJ41" s="6">
        <f t="shared" si="44"/>
        <v>4.0782916850718157E+17</v>
      </c>
      <c r="AK41" s="6"/>
      <c r="AL41" s="6">
        <f t="shared" si="45"/>
        <v>9565116628040762</v>
      </c>
      <c r="AM41" s="6">
        <f t="shared" si="46"/>
        <v>1.5310608591041552E+16</v>
      </c>
      <c r="AN41" s="6">
        <f t="shared" si="47"/>
        <v>1.2361919487713592E+17</v>
      </c>
      <c r="AO41" s="6"/>
      <c r="AP41" s="6">
        <f t="shared" si="48"/>
        <v>1.1813985977338989E+17</v>
      </c>
      <c r="AQ41" s="6">
        <f t="shared" si="49"/>
        <v>1.891030943301112E+17</v>
      </c>
      <c r="AR41" s="6">
        <f t="shared" si="50"/>
        <v>1.5268349478636342E+18</v>
      </c>
      <c r="AS41" s="6"/>
      <c r="AT41" s="6">
        <f t="shared" si="51"/>
        <v>0</v>
      </c>
      <c r="AU41" s="6">
        <f t="shared" si="52"/>
        <v>0</v>
      </c>
      <c r="AV41" s="6">
        <f t="shared" si="53"/>
        <v>0</v>
      </c>
      <c r="AW41" s="6"/>
      <c r="AX41" s="6">
        <f t="shared" si="54"/>
        <v>2.9466112455561811E+17</v>
      </c>
      <c r="BD41" s="11"/>
      <c r="BE41" s="6">
        <f t="shared" si="55"/>
        <v>7355561475754514</v>
      </c>
      <c r="BF41" s="6">
        <f t="shared" si="9"/>
        <v>7355561475754514</v>
      </c>
      <c r="BG41" s="6">
        <f t="shared" si="10"/>
        <v>4.3060206898084928E+16</v>
      </c>
      <c r="BH41"/>
      <c r="BI41" s="6">
        <f t="shared" si="11"/>
        <v>7.8372540113099616E+16</v>
      </c>
      <c r="BJ41" s="6">
        <f t="shared" si="12"/>
        <v>7.8372540113099616E+16</v>
      </c>
      <c r="BK41" s="6">
        <f t="shared" si="13"/>
        <v>4.5880084117607878E+17</v>
      </c>
      <c r="BL41"/>
      <c r="BM41" s="6">
        <f t="shared" si="14"/>
        <v>0</v>
      </c>
      <c r="BN41" s="6">
        <f t="shared" si="15"/>
        <v>0</v>
      </c>
      <c r="BO41" s="6">
        <f t="shared" si="16"/>
        <v>0</v>
      </c>
      <c r="BP41"/>
      <c r="BQ41" s="6">
        <f t="shared" si="56"/>
        <v>3.9373226999352368E+16</v>
      </c>
      <c r="BR41" s="6"/>
      <c r="BS41" s="6">
        <f t="shared" si="57"/>
        <v>1083217829202752.3</v>
      </c>
      <c r="BT41" s="6">
        <f t="shared" si="58"/>
        <v>1733875795423323.8</v>
      </c>
      <c r="BU41" s="6">
        <f t="shared" si="59"/>
        <v>1.3999465048868038E+16</v>
      </c>
      <c r="BV41" s="6"/>
      <c r="BW41" s="6">
        <f t="shared" si="60"/>
        <v>1.1249895942495022E+16</v>
      </c>
      <c r="BX41" s="6">
        <f t="shared" si="61"/>
        <v>1.8007386649165042E+16</v>
      </c>
      <c r="BY41" s="6">
        <f t="shared" si="62"/>
        <v>1.453932171392303E+17</v>
      </c>
      <c r="BZ41" s="6"/>
      <c r="CA41" s="6">
        <f t="shared" si="63"/>
        <v>0</v>
      </c>
      <c r="CB41" s="6">
        <f t="shared" si="64"/>
        <v>0</v>
      </c>
      <c r="CC41" s="6">
        <f t="shared" si="65"/>
        <v>0</v>
      </c>
      <c r="CD41" s="6"/>
      <c r="CE41" s="6">
        <f t="shared" si="66"/>
        <v>2.8447595809490252E+16</v>
      </c>
      <c r="CK41" s="11"/>
      <c r="CL41" s="6">
        <f t="shared" si="67"/>
        <v>832993014531201.5</v>
      </c>
      <c r="CM41" s="6">
        <f t="shared" si="17"/>
        <v>832993014531201.5</v>
      </c>
      <c r="CN41" s="6">
        <f t="shared" si="18"/>
        <v>4876426044239359</v>
      </c>
      <c r="CO41"/>
      <c r="CP41" s="6">
        <f t="shared" si="19"/>
        <v>7463043571514213</v>
      </c>
      <c r="CQ41" s="6">
        <f t="shared" si="20"/>
        <v>7463043571514213</v>
      </c>
      <c r="CR41" s="6">
        <f t="shared" si="21"/>
        <v>4.3689418046208424E+16</v>
      </c>
      <c r="CS41"/>
      <c r="CT41" s="6">
        <f t="shared" si="22"/>
        <v>0</v>
      </c>
      <c r="CU41" s="6">
        <f t="shared" si="23"/>
        <v>0</v>
      </c>
      <c r="CV41" s="6">
        <f t="shared" si="24"/>
        <v>0</v>
      </c>
      <c r="CW41"/>
      <c r="CX41" s="6">
        <f t="shared" si="68"/>
        <v>3810206054297677.5</v>
      </c>
      <c r="CY41" s="6"/>
      <c r="CZ41" s="6">
        <f t="shared" si="69"/>
        <v>122670837286284.5</v>
      </c>
      <c r="DA41" s="6">
        <f t="shared" si="70"/>
        <v>196355700433352.19</v>
      </c>
      <c r="DB41" s="6">
        <f t="shared" si="71"/>
        <v>1585393124823905</v>
      </c>
      <c r="DC41" s="6"/>
      <c r="DD41" s="6">
        <f t="shared" si="72"/>
        <v>1071273987964159.9</v>
      </c>
      <c r="DE41" s="6">
        <f t="shared" si="73"/>
        <v>1714757630387934.5</v>
      </c>
      <c r="DF41" s="6">
        <f t="shared" si="74"/>
        <v>1.384510330974123E+16</v>
      </c>
      <c r="DG41" s="6"/>
      <c r="DH41" s="6">
        <f t="shared" si="75"/>
        <v>0</v>
      </c>
      <c r="DI41" s="6">
        <f t="shared" si="76"/>
        <v>0</v>
      </c>
      <c r="DJ41" s="6">
        <f t="shared" si="77"/>
        <v>0</v>
      </c>
      <c r="DK41" s="6"/>
      <c r="DL41" s="6">
        <f t="shared" si="78"/>
        <v>2752916386185869</v>
      </c>
      <c r="DR41" s="11"/>
      <c r="DS41" s="6">
        <f t="shared" si="79"/>
        <v>94333704441862.797</v>
      </c>
      <c r="DT41" s="6">
        <f t="shared" si="25"/>
        <v>94333704441862.797</v>
      </c>
      <c r="DU41" s="6">
        <f t="shared" si="26"/>
        <v>552239124656725.63</v>
      </c>
      <c r="DV41"/>
      <c r="DW41" s="6">
        <f t="shared" si="27"/>
        <v>710670079978817.88</v>
      </c>
      <c r="DX41" s="6">
        <f t="shared" si="28"/>
        <v>710670079978817.88</v>
      </c>
      <c r="DY41" s="6">
        <f t="shared" si="29"/>
        <v>4160335112558818.5</v>
      </c>
      <c r="DZ41"/>
      <c r="EA41" s="6">
        <f t="shared" si="30"/>
        <v>0</v>
      </c>
      <c r="EB41" s="6">
        <f t="shared" si="31"/>
        <v>0</v>
      </c>
      <c r="EC41" s="6">
        <f t="shared" si="32"/>
        <v>0</v>
      </c>
      <c r="ED41"/>
      <c r="EE41" s="6">
        <f t="shared" si="80"/>
        <v>369722368183807.44</v>
      </c>
      <c r="EF41" s="6"/>
      <c r="EG41" s="6">
        <f t="shared" si="81"/>
        <v>13892066687633.371</v>
      </c>
      <c r="EH41" s="6">
        <f t="shared" si="82"/>
        <v>22236633785673.816</v>
      </c>
      <c r="EI41" s="6">
        <f t="shared" si="83"/>
        <v>179540528974865.25</v>
      </c>
      <c r="EJ41" s="6"/>
      <c r="EK41" s="6">
        <f t="shared" si="84"/>
        <v>102012317549855.64</v>
      </c>
      <c r="EL41" s="6">
        <f t="shared" si="85"/>
        <v>163288198796463.47</v>
      </c>
      <c r="EM41" s="6">
        <f t="shared" si="86"/>
        <v>1318403220102392.3</v>
      </c>
      <c r="EN41" s="6"/>
      <c r="EO41" s="6">
        <f t="shared" si="87"/>
        <v>0</v>
      </c>
      <c r="EP41" s="6">
        <f t="shared" si="88"/>
        <v>0</v>
      </c>
      <c r="EQ41" s="6">
        <f t="shared" si="89"/>
        <v>0</v>
      </c>
      <c r="ER41" s="6"/>
      <c r="ES41" s="6">
        <f t="shared" si="90"/>
        <v>267128536149538.75</v>
      </c>
      <c r="EY41" s="11"/>
      <c r="EZ41" s="6">
        <f t="shared" si="91"/>
        <v>10682980095256.732</v>
      </c>
      <c r="FA41" s="6">
        <f t="shared" si="33"/>
        <v>10682980095256.732</v>
      </c>
      <c r="FB41" s="6">
        <f t="shared" si="34"/>
        <v>62539254781048.68</v>
      </c>
      <c r="FC41"/>
      <c r="FD41" s="6">
        <f t="shared" si="35"/>
        <v>67673725570200.156</v>
      </c>
      <c r="FE41" s="6">
        <f t="shared" si="36"/>
        <v>67673725570200.156</v>
      </c>
      <c r="FF41" s="6">
        <f t="shared" si="37"/>
        <v>396168889923950.31</v>
      </c>
      <c r="FG41"/>
      <c r="FH41" s="6">
        <f t="shared" si="38"/>
        <v>0</v>
      </c>
      <c r="FI41" s="6">
        <f t="shared" si="39"/>
        <v>0</v>
      </c>
      <c r="FJ41" s="6">
        <f t="shared" si="40"/>
        <v>0</v>
      </c>
      <c r="FK41"/>
      <c r="FL41" s="6">
        <f t="shared" si="92"/>
        <v>35987690172863.781</v>
      </c>
      <c r="FM41" s="6"/>
      <c r="FN41" s="6">
        <f t="shared" si="93"/>
        <v>1573230615547.6982</v>
      </c>
      <c r="FO41" s="6">
        <f t="shared" si="94"/>
        <v>2518225246462.8833</v>
      </c>
      <c r="FP41" s="6">
        <f t="shared" si="95"/>
        <v>20332371220642.75</v>
      </c>
      <c r="FQ41" s="6"/>
      <c r="FR41" s="6">
        <f t="shared" si="96"/>
        <v>9714146939821.6523</v>
      </c>
      <c r="FS41" s="6">
        <f t="shared" si="97"/>
        <v>15549157148326.156</v>
      </c>
      <c r="FT41" s="6">
        <f t="shared" si="98"/>
        <v>125545256824005.88</v>
      </c>
      <c r="FU41" s="6"/>
      <c r="FV41" s="6">
        <f t="shared" si="99"/>
        <v>0</v>
      </c>
      <c r="FW41" s="6">
        <f t="shared" si="100"/>
        <v>0</v>
      </c>
      <c r="FX41" s="6">
        <f t="shared" si="101"/>
        <v>0</v>
      </c>
      <c r="FY41" s="6"/>
      <c r="FZ41" s="6">
        <f t="shared" si="102"/>
        <v>26001507678596.746</v>
      </c>
    </row>
    <row r="42" spans="4:182" x14ac:dyDescent="0.25">
      <c r="D42">
        <v>480</v>
      </c>
      <c r="E42">
        <f>'Input spectra'!B42</f>
        <v>0.233058421543754</v>
      </c>
      <c r="F42">
        <f>'Initial absorption'!L42</f>
        <v>0.3092965747901063</v>
      </c>
      <c r="G42">
        <f>'Input spectra'!C42</f>
        <v>3.6344244776385898E-2</v>
      </c>
      <c r="H42">
        <f t="shared" si="41"/>
        <v>4.8019836565051637E-3</v>
      </c>
      <c r="I42">
        <f>'Input spectra'!D42</f>
        <v>0.202975583817886</v>
      </c>
      <c r="J42">
        <f>'Initial absorption'!M42</f>
        <v>0.33671628569056083</v>
      </c>
      <c r="K42">
        <f>'Input spectra'!E42</f>
        <v>0.71904464786952105</v>
      </c>
      <c r="L42">
        <f t="shared" si="42"/>
        <v>7.0141254787982846E-2</v>
      </c>
      <c r="M42">
        <f>'Input spectra'!F42</f>
        <v>0.33700871043127201</v>
      </c>
      <c r="N42">
        <f>'Initial absorption'!N42</f>
        <v>0.33543833919531046</v>
      </c>
      <c r="O42">
        <f>'Input spectra'!G42</f>
        <v>0</v>
      </c>
      <c r="P42">
        <f t="shared" si="43"/>
        <v>0</v>
      </c>
      <c r="R42">
        <f>'Absorption prob after ems'!FA43</f>
        <v>7.7727309484529744E-2</v>
      </c>
      <c r="S42" s="13">
        <f>1-EXP(-'Absorption prob after ems'!FE43*_k_in_ec_correction*(E42*_c1+I42*_c2+M42*_c3+'Input spectra'!Y42))</f>
        <v>0.41939008591962101</v>
      </c>
      <c r="T42" s="13">
        <f>1-EXP(-(_t-'Absorption prob after ems'!FE43)*_k_in_ec_correction*(E42*_c1+I42*_c2+M42*_c3+'Input spectra'!Y42))</f>
        <v>0.67313794624612477</v>
      </c>
      <c r="U42" s="25"/>
      <c r="V42" s="25"/>
      <c r="W42" s="11"/>
      <c r="X42" s="6">
        <f t="shared" si="103"/>
        <v>8.9666679962122896E+16</v>
      </c>
      <c r="Y42" s="6">
        <f t="shared" si="104"/>
        <v>8.9666679962122896E+16</v>
      </c>
      <c r="Z42" s="6">
        <f t="shared" si="105"/>
        <v>5.2491788747334483E+17</v>
      </c>
      <c r="AA42"/>
      <c r="AB42" s="6">
        <f t="shared" si="106"/>
        <v>1.3454711782841111E+18</v>
      </c>
      <c r="AC42" s="6">
        <f t="shared" si="107"/>
        <v>1.3454711782841111E+18</v>
      </c>
      <c r="AD42" s="6">
        <f t="shared" si="108"/>
        <v>7.8765254703252951E+18</v>
      </c>
      <c r="AE42"/>
      <c r="AF42" s="6">
        <f t="shared" si="109"/>
        <v>0</v>
      </c>
      <c r="AG42" s="6">
        <f t="shared" si="110"/>
        <v>0</v>
      </c>
      <c r="AH42" s="6">
        <f t="shared" si="111"/>
        <v>0</v>
      </c>
      <c r="AI42"/>
      <c r="AJ42" s="6">
        <f t="shared" si="44"/>
        <v>6.530215879883616E+17</v>
      </c>
      <c r="AK42" s="6"/>
      <c r="AL42" s="6">
        <f t="shared" si="45"/>
        <v>1.1631195622435054E+16</v>
      </c>
      <c r="AM42" s="6">
        <f t="shared" si="46"/>
        <v>1.8668536516558016E+16</v>
      </c>
      <c r="AN42" s="6">
        <f t="shared" si="47"/>
        <v>1.4973586363123405E+17</v>
      </c>
      <c r="AO42" s="6"/>
      <c r="AP42" s="6">
        <f t="shared" si="48"/>
        <v>1.9000134748535389E+17</v>
      </c>
      <c r="AQ42" s="6">
        <f t="shared" si="49"/>
        <v>3.0495980025336077E+17</v>
      </c>
      <c r="AR42" s="6">
        <f t="shared" si="50"/>
        <v>2.4460095746254418E+18</v>
      </c>
      <c r="AS42" s="6"/>
      <c r="AT42" s="6">
        <f t="shared" si="51"/>
        <v>0</v>
      </c>
      <c r="AU42" s="6">
        <f t="shared" si="52"/>
        <v>0</v>
      </c>
      <c r="AV42" s="6">
        <f t="shared" si="53"/>
        <v>0</v>
      </c>
      <c r="AW42" s="6"/>
      <c r="AX42" s="6">
        <f t="shared" si="54"/>
        <v>4.6909210776630195E+17</v>
      </c>
      <c r="BD42" s="11"/>
      <c r="BE42" s="6">
        <f t="shared" si="55"/>
        <v>1.0154455005352474E+16</v>
      </c>
      <c r="BF42" s="6">
        <f t="shared" si="9"/>
        <v>1.0154455005352474E+16</v>
      </c>
      <c r="BG42" s="6">
        <f t="shared" si="10"/>
        <v>5.9445215013027872E+16</v>
      </c>
      <c r="BH42"/>
      <c r="BI42" s="6">
        <f t="shared" si="11"/>
        <v>1.2812280951032398E+17</v>
      </c>
      <c r="BJ42" s="6">
        <f t="shared" si="12"/>
        <v>1.2812280951032398E+17</v>
      </c>
      <c r="BK42" s="6">
        <f t="shared" si="13"/>
        <v>7.5004399107582144E+17</v>
      </c>
      <c r="BL42"/>
      <c r="BM42" s="6">
        <f t="shared" si="14"/>
        <v>0</v>
      </c>
      <c r="BN42" s="6">
        <f t="shared" si="15"/>
        <v>0</v>
      </c>
      <c r="BO42" s="6">
        <f t="shared" si="16"/>
        <v>0</v>
      </c>
      <c r="BP42"/>
      <c r="BQ42" s="6">
        <f t="shared" si="56"/>
        <v>6.2919418046054264E+16</v>
      </c>
      <c r="BR42" s="6"/>
      <c r="BS42" s="6">
        <f t="shared" si="57"/>
        <v>1317194443424925.8</v>
      </c>
      <c r="BT42" s="6">
        <f t="shared" si="58"/>
        <v>2114150029344745</v>
      </c>
      <c r="BU42" s="6">
        <f t="shared" si="59"/>
        <v>1.6957091425412936E+16</v>
      </c>
      <c r="BV42" s="6"/>
      <c r="BW42" s="6">
        <f t="shared" si="60"/>
        <v>1.8092923017211204E+16</v>
      </c>
      <c r="BX42" s="6">
        <f t="shared" si="61"/>
        <v>2.9039868729107208E+16</v>
      </c>
      <c r="BY42" s="6">
        <f t="shared" si="62"/>
        <v>2.3292183723313347E+17</v>
      </c>
      <c r="BZ42" s="6"/>
      <c r="CA42" s="6">
        <f t="shared" si="63"/>
        <v>0</v>
      </c>
      <c r="CB42" s="6">
        <f t="shared" si="64"/>
        <v>0</v>
      </c>
      <c r="CC42" s="6">
        <f t="shared" si="65"/>
        <v>0</v>
      </c>
      <c r="CD42" s="6"/>
      <c r="CE42" s="6">
        <f t="shared" si="66"/>
        <v>4.5197590667061864E+16</v>
      </c>
      <c r="CK42" s="11"/>
      <c r="CL42" s="6">
        <f t="shared" si="67"/>
        <v>1149958451671066.5</v>
      </c>
      <c r="CM42" s="6">
        <f t="shared" si="17"/>
        <v>1149958451671066.5</v>
      </c>
      <c r="CN42" s="6">
        <f t="shared" si="18"/>
        <v>6731974033033033</v>
      </c>
      <c r="CO42"/>
      <c r="CP42" s="6">
        <f t="shared" si="19"/>
        <v>1.2200524679951532E+16</v>
      </c>
      <c r="CQ42" s="6">
        <f t="shared" si="20"/>
        <v>1.2200524679951532E+16</v>
      </c>
      <c r="CR42" s="6">
        <f t="shared" si="21"/>
        <v>7.1423115518182072E+16</v>
      </c>
      <c r="CS42"/>
      <c r="CT42" s="6">
        <f t="shared" si="22"/>
        <v>0</v>
      </c>
      <c r="CU42" s="6">
        <f t="shared" si="23"/>
        <v>0</v>
      </c>
      <c r="CV42" s="6">
        <f t="shared" si="24"/>
        <v>0</v>
      </c>
      <c r="CW42"/>
      <c r="CX42" s="6">
        <f t="shared" si="68"/>
        <v>6074784833338433</v>
      </c>
      <c r="CY42" s="6"/>
      <c r="CZ42" s="6">
        <f t="shared" si="69"/>
        <v>149167915157656.66</v>
      </c>
      <c r="DA42" s="6">
        <f t="shared" si="70"/>
        <v>239420499974063.69</v>
      </c>
      <c r="DB42" s="6">
        <f t="shared" si="71"/>
        <v>1920334531999406.8</v>
      </c>
      <c r="DC42" s="6"/>
      <c r="DD42" s="6">
        <f t="shared" si="72"/>
        <v>1722902851159857</v>
      </c>
      <c r="DE42" s="6">
        <f t="shared" si="73"/>
        <v>2765328332138049.5</v>
      </c>
      <c r="DF42" s="6">
        <f t="shared" si="74"/>
        <v>2.2180036751641112E+16</v>
      </c>
      <c r="DG42" s="6"/>
      <c r="DH42" s="6">
        <f t="shared" si="75"/>
        <v>0</v>
      </c>
      <c r="DI42" s="6">
        <f t="shared" si="76"/>
        <v>0</v>
      </c>
      <c r="DJ42" s="6">
        <f t="shared" si="77"/>
        <v>0</v>
      </c>
      <c r="DK42" s="6"/>
      <c r="DL42" s="6">
        <f t="shared" si="78"/>
        <v>4363766335008630</v>
      </c>
      <c r="DR42" s="11"/>
      <c r="DS42" s="6">
        <f t="shared" si="79"/>
        <v>130228992089941.72</v>
      </c>
      <c r="DT42" s="6">
        <f t="shared" si="25"/>
        <v>130228992089941.72</v>
      </c>
      <c r="DU42" s="6">
        <f t="shared" si="26"/>
        <v>762373798656442.38</v>
      </c>
      <c r="DV42"/>
      <c r="DW42" s="6">
        <f t="shared" si="27"/>
        <v>1161797833149390</v>
      </c>
      <c r="DX42" s="6">
        <f t="shared" si="28"/>
        <v>1161797833149390</v>
      </c>
      <c r="DY42" s="6">
        <f t="shared" si="29"/>
        <v>6801282979424466</v>
      </c>
      <c r="DZ42"/>
      <c r="EA42" s="6">
        <f t="shared" si="30"/>
        <v>0</v>
      </c>
      <c r="EB42" s="6">
        <f t="shared" si="31"/>
        <v>0</v>
      </c>
      <c r="EC42" s="6">
        <f t="shared" si="32"/>
        <v>0</v>
      </c>
      <c r="ED42"/>
      <c r="EE42" s="6">
        <f t="shared" si="80"/>
        <v>587902691224655.88</v>
      </c>
      <c r="EF42" s="6"/>
      <c r="EG42" s="6">
        <f t="shared" si="81"/>
        <v>16892773138812.643</v>
      </c>
      <c r="EH42" s="6">
        <f t="shared" si="82"/>
        <v>27113579931504.168</v>
      </c>
      <c r="EI42" s="6">
        <f t="shared" si="83"/>
        <v>217471535788430.69</v>
      </c>
      <c r="EJ42" s="6"/>
      <c r="EK42" s="6">
        <f t="shared" si="84"/>
        <v>164063829360851.69</v>
      </c>
      <c r="EL42" s="6">
        <f t="shared" si="85"/>
        <v>263329041045582.78</v>
      </c>
      <c r="EM42" s="6">
        <f t="shared" si="86"/>
        <v>2112099218124186.5</v>
      </c>
      <c r="EN42" s="6"/>
      <c r="EO42" s="6">
        <f t="shared" si="87"/>
        <v>0</v>
      </c>
      <c r="EP42" s="6">
        <f t="shared" si="88"/>
        <v>0</v>
      </c>
      <c r="EQ42" s="6">
        <f t="shared" si="89"/>
        <v>0</v>
      </c>
      <c r="ER42" s="6"/>
      <c r="ES42" s="6">
        <f t="shared" si="90"/>
        <v>422314541602827.19</v>
      </c>
      <c r="EY42" s="11"/>
      <c r="EZ42" s="6">
        <f t="shared" si="91"/>
        <v>14748002726635.221</v>
      </c>
      <c r="FA42" s="6">
        <f t="shared" si="33"/>
        <v>14748002726635.221</v>
      </c>
      <c r="FB42" s="6">
        <f t="shared" si="34"/>
        <v>86336311760250.953</v>
      </c>
      <c r="FC42"/>
      <c r="FD42" s="6">
        <f t="shared" si="35"/>
        <v>110632472005784.23</v>
      </c>
      <c r="FE42" s="6">
        <f t="shared" si="36"/>
        <v>110632472005784.23</v>
      </c>
      <c r="FF42" s="6">
        <f t="shared" si="37"/>
        <v>647653771900124.63</v>
      </c>
      <c r="FG42"/>
      <c r="FH42" s="6">
        <f t="shared" si="38"/>
        <v>0</v>
      </c>
      <c r="FI42" s="6">
        <f t="shared" si="39"/>
        <v>0</v>
      </c>
      <c r="FJ42" s="6">
        <f t="shared" si="40"/>
        <v>0</v>
      </c>
      <c r="FK42"/>
      <c r="FL42" s="6">
        <f t="shared" si="92"/>
        <v>57051074391245.898</v>
      </c>
      <c r="FM42" s="6"/>
      <c r="FN42" s="6">
        <f t="shared" si="93"/>
        <v>1913050698722.8774</v>
      </c>
      <c r="FO42" s="6">
        <f t="shared" si="94"/>
        <v>3070523270904.9707</v>
      </c>
      <c r="FP42" s="6">
        <f t="shared" si="95"/>
        <v>24627932316010.293</v>
      </c>
      <c r="FQ42" s="6"/>
      <c r="FR42" s="6">
        <f t="shared" si="96"/>
        <v>15623016751307.938</v>
      </c>
      <c r="FS42" s="6">
        <f t="shared" si="97"/>
        <v>25075569888792.691</v>
      </c>
      <c r="FT42" s="6">
        <f t="shared" si="98"/>
        <v>201125144973924.88</v>
      </c>
      <c r="FU42" s="6"/>
      <c r="FV42" s="6">
        <f t="shared" si="99"/>
        <v>0</v>
      </c>
      <c r="FW42" s="6">
        <f t="shared" si="100"/>
        <v>0</v>
      </c>
      <c r="FX42" s="6">
        <f t="shared" si="101"/>
        <v>0</v>
      </c>
      <c r="FY42" s="6"/>
      <c r="FZ42" s="6">
        <f t="shared" si="102"/>
        <v>40982119471674.484</v>
      </c>
    </row>
    <row r="43" spans="4:182" x14ac:dyDescent="0.25">
      <c r="D43">
        <v>485</v>
      </c>
      <c r="E43">
        <f>'Input spectra'!B43</f>
        <v>0.20323930223418801</v>
      </c>
      <c r="F43">
        <f>'Initial absorption'!L43</f>
        <v>0.30594479511642569</v>
      </c>
      <c r="G43">
        <f>'Input spectra'!C43</f>
        <v>6.6625171892558704E-2</v>
      </c>
      <c r="H43">
        <f t="shared" si="41"/>
        <v>8.8028514145322284E-3</v>
      </c>
      <c r="I43">
        <f>'Input spectra'!D43</f>
        <v>0.12839590979826501</v>
      </c>
      <c r="J43">
        <f>'Initial absorption'!M43</f>
        <v>0.24159980307200524</v>
      </c>
      <c r="K43">
        <f>'Input spectra'!E43</f>
        <v>0.91379427616511899</v>
      </c>
      <c r="L43">
        <f t="shared" si="42"/>
        <v>8.9138661052837284E-2</v>
      </c>
      <c r="M43">
        <f>'Input spectra'!F43</f>
        <v>0.38218334953028799</v>
      </c>
      <c r="N43">
        <f>'Initial absorption'!N43</f>
        <v>0.43148767961063805</v>
      </c>
      <c r="O43">
        <f>'Input spectra'!G43</f>
        <v>0</v>
      </c>
      <c r="P43">
        <f t="shared" si="43"/>
        <v>0</v>
      </c>
      <c r="R43">
        <f>'Absorption prob after ems'!FA44</f>
        <v>8.6393999072128996E-2</v>
      </c>
      <c r="S43" s="13">
        <f>1-EXP(-'Absorption prob after ems'!FE44*_k_in_ec_correction*(E43*_c1+I43*_c2+M43*_c3+'Input spectra'!Y43))</f>
        <v>0.3966649690963634</v>
      </c>
      <c r="T43" s="13">
        <f>1-EXP(-(_t-'Absorption prob after ems'!FE44)*_k_in_ec_correction*(E43*_c1+I43*_c2+M43*_c3+'Input spectra'!Y43))</f>
        <v>0.617051105828053</v>
      </c>
      <c r="U43" s="25"/>
      <c r="V43" s="25"/>
      <c r="W43" s="11"/>
      <c r="X43" s="6">
        <f t="shared" si="103"/>
        <v>1.6437424968568998E+17</v>
      </c>
      <c r="Y43" s="6">
        <f t="shared" si="104"/>
        <v>1.6437424968568998E+17</v>
      </c>
      <c r="Z43" s="6">
        <f t="shared" si="105"/>
        <v>9.6226361828581427E+17</v>
      </c>
      <c r="AA43"/>
      <c r="AB43" s="6">
        <f t="shared" si="106"/>
        <v>1.7098852833464983E+18</v>
      </c>
      <c r="AC43" s="6">
        <f t="shared" si="107"/>
        <v>1.7098852833464983E+18</v>
      </c>
      <c r="AD43" s="6">
        <f t="shared" si="108"/>
        <v>1.0009842799300135E+19</v>
      </c>
      <c r="AE43"/>
      <c r="AF43" s="6">
        <f t="shared" si="109"/>
        <v>0</v>
      </c>
      <c r="AG43" s="6">
        <f t="shared" si="110"/>
        <v>0</v>
      </c>
      <c r="AH43" s="6">
        <f t="shared" si="111"/>
        <v>0</v>
      </c>
      <c r="AI43"/>
      <c r="AJ43" s="6">
        <f t="shared" si="44"/>
        <v>9.4792415166022106E+17</v>
      </c>
      <c r="AK43" s="6"/>
      <c r="AL43" s="6">
        <f t="shared" si="45"/>
        <v>1.9948061599989828E+16</v>
      </c>
      <c r="AM43" s="6">
        <f t="shared" si="46"/>
        <v>3.1031158353712792E+16</v>
      </c>
      <c r="AN43" s="6">
        <f t="shared" si="47"/>
        <v>2.6896519147984202E+17</v>
      </c>
      <c r="AO43" s="6"/>
      <c r="AP43" s="6">
        <f t="shared" si="48"/>
        <v>1.6386545132066867E+17</v>
      </c>
      <c r="AQ43" s="6">
        <f t="shared" si="49"/>
        <v>2.5490871597453242E+17</v>
      </c>
      <c r="AR43" s="6">
        <f t="shared" si="50"/>
        <v>2.2094428709512737E+18</v>
      </c>
      <c r="AS43" s="6"/>
      <c r="AT43" s="6">
        <f t="shared" si="51"/>
        <v>0</v>
      </c>
      <c r="AU43" s="6">
        <f t="shared" si="52"/>
        <v>0</v>
      </c>
      <c r="AV43" s="6">
        <f t="shared" si="53"/>
        <v>0</v>
      </c>
      <c r="AW43" s="6"/>
      <c r="AX43" s="6">
        <f t="shared" si="54"/>
        <v>7.177456155659063E+17</v>
      </c>
      <c r="BD43" s="11"/>
      <c r="BE43" s="6">
        <f t="shared" si="55"/>
        <v>1.8614840241402804E+16</v>
      </c>
      <c r="BF43" s="6">
        <f t="shared" si="9"/>
        <v>1.8614840241402804E+16</v>
      </c>
      <c r="BG43" s="6">
        <f t="shared" si="10"/>
        <v>1.089731728586199E+17</v>
      </c>
      <c r="BH43"/>
      <c r="BI43" s="6">
        <f t="shared" si="11"/>
        <v>1.6282422840309226E+17</v>
      </c>
      <c r="BJ43" s="6">
        <f t="shared" si="12"/>
        <v>1.6282422840309226E+17</v>
      </c>
      <c r="BK43" s="6">
        <f t="shared" si="13"/>
        <v>9.5318963564763008E+17</v>
      </c>
      <c r="BL43"/>
      <c r="BM43" s="6">
        <f t="shared" si="14"/>
        <v>0</v>
      </c>
      <c r="BN43" s="6">
        <f t="shared" si="15"/>
        <v>0</v>
      </c>
      <c r="BO43" s="6">
        <f t="shared" si="16"/>
        <v>0</v>
      </c>
      <c r="BP43"/>
      <c r="BQ43" s="6">
        <f t="shared" si="56"/>
        <v>9.1764492692538896E+16</v>
      </c>
      <c r="BR43" s="6"/>
      <c r="BS43" s="6">
        <f t="shared" si="57"/>
        <v>2259052014044264</v>
      </c>
      <c r="BT43" s="6">
        <f t="shared" si="58"/>
        <v>3514176072983307.5</v>
      </c>
      <c r="BU43" s="6">
        <f t="shared" si="59"/>
        <v>3.0459418549251324E+16</v>
      </c>
      <c r="BV43" s="6"/>
      <c r="BW43" s="6">
        <f t="shared" si="60"/>
        <v>1.5604126155757752E+16</v>
      </c>
      <c r="BX43" s="6">
        <f t="shared" si="61"/>
        <v>2.4273742452794376E+16</v>
      </c>
      <c r="BY43" s="6">
        <f t="shared" si="62"/>
        <v>2.1039471721709216E+17</v>
      </c>
      <c r="BZ43" s="6"/>
      <c r="CA43" s="6">
        <f t="shared" si="63"/>
        <v>0</v>
      </c>
      <c r="CB43" s="6">
        <f t="shared" si="64"/>
        <v>0</v>
      </c>
      <c r="CC43" s="6">
        <f t="shared" si="65"/>
        <v>0</v>
      </c>
      <c r="CD43" s="6"/>
      <c r="CE43" s="6">
        <f t="shared" si="66"/>
        <v>6.9481890696997368E+16</v>
      </c>
      <c r="CK43" s="11"/>
      <c r="CL43" s="6">
        <f t="shared" si="67"/>
        <v>2108069103740618.5</v>
      </c>
      <c r="CM43" s="6">
        <f t="shared" si="17"/>
        <v>2108069103740618.5</v>
      </c>
      <c r="CN43" s="6">
        <f t="shared" si="18"/>
        <v>1.2340851485198164E+16</v>
      </c>
      <c r="CO43"/>
      <c r="CP43" s="6">
        <f t="shared" si="19"/>
        <v>1.5504975458455892E+16</v>
      </c>
      <c r="CQ43" s="6">
        <f t="shared" si="20"/>
        <v>1.5504975458455892E+16</v>
      </c>
      <c r="CR43" s="6">
        <f t="shared" si="21"/>
        <v>9.0767707317999744E+16</v>
      </c>
      <c r="CS43"/>
      <c r="CT43" s="6">
        <f t="shared" si="22"/>
        <v>0</v>
      </c>
      <c r="CU43" s="6">
        <f t="shared" si="23"/>
        <v>0</v>
      </c>
      <c r="CV43" s="6">
        <f t="shared" si="24"/>
        <v>0</v>
      </c>
      <c r="CW43"/>
      <c r="CX43" s="6">
        <f t="shared" si="68"/>
        <v>8907960733572038</v>
      </c>
      <c r="CY43" s="6"/>
      <c r="CZ43" s="6">
        <f t="shared" si="69"/>
        <v>255830170594622.88</v>
      </c>
      <c r="DA43" s="6">
        <f t="shared" si="70"/>
        <v>397968819957080.38</v>
      </c>
      <c r="DB43" s="6">
        <f t="shared" si="71"/>
        <v>3449428430697170</v>
      </c>
      <c r="DC43" s="6"/>
      <c r="DD43" s="6">
        <f t="shared" si="72"/>
        <v>1485906584471668.3</v>
      </c>
      <c r="DE43" s="6">
        <f t="shared" si="73"/>
        <v>2311472836116987.5</v>
      </c>
      <c r="DF43" s="6">
        <f t="shared" si="74"/>
        <v>2.003488644800376E+16</v>
      </c>
      <c r="DG43" s="6"/>
      <c r="DH43" s="6">
        <f t="shared" si="75"/>
        <v>0</v>
      </c>
      <c r="DI43" s="6">
        <f t="shared" si="76"/>
        <v>0</v>
      </c>
      <c r="DJ43" s="6">
        <f t="shared" si="77"/>
        <v>0</v>
      </c>
      <c r="DK43" s="6"/>
      <c r="DL43" s="6">
        <f t="shared" si="78"/>
        <v>6744895938094378</v>
      </c>
      <c r="DR43" s="11"/>
      <c r="DS43" s="6">
        <f t="shared" si="79"/>
        <v>238731855257162.34</v>
      </c>
      <c r="DT43" s="6">
        <f t="shared" si="25"/>
        <v>238731855257162.34</v>
      </c>
      <c r="DU43" s="6">
        <f t="shared" si="26"/>
        <v>1397560623267389</v>
      </c>
      <c r="DV43"/>
      <c r="DW43" s="6">
        <f t="shared" si="27"/>
        <v>1476464935993235</v>
      </c>
      <c r="DX43" s="6">
        <f t="shared" si="28"/>
        <v>1476464935993235</v>
      </c>
      <c r="DY43" s="6">
        <f t="shared" si="29"/>
        <v>8643376284896712</v>
      </c>
      <c r="DZ43"/>
      <c r="EA43" s="6">
        <f t="shared" si="30"/>
        <v>0</v>
      </c>
      <c r="EB43" s="6">
        <f t="shared" si="31"/>
        <v>0</v>
      </c>
      <c r="EC43" s="6">
        <f t="shared" si="32"/>
        <v>0</v>
      </c>
      <c r="ED43"/>
      <c r="EE43" s="6">
        <f t="shared" si="80"/>
        <v>867476693927235</v>
      </c>
      <c r="EF43" s="6"/>
      <c r="EG43" s="6">
        <f t="shared" si="81"/>
        <v>28971920867507.5</v>
      </c>
      <c r="EH43" s="6">
        <f t="shared" si="82"/>
        <v>45068652898651.555</v>
      </c>
      <c r="EI43" s="6">
        <f t="shared" si="83"/>
        <v>390636363568877.25</v>
      </c>
      <c r="EJ43" s="6"/>
      <c r="EK43" s="6">
        <f t="shared" si="84"/>
        <v>141495804105734</v>
      </c>
      <c r="EL43" s="6">
        <f t="shared" si="85"/>
        <v>220110544655285.97</v>
      </c>
      <c r="EM43" s="6">
        <f t="shared" si="86"/>
        <v>1907826775756115.5</v>
      </c>
      <c r="EN43" s="6"/>
      <c r="EO43" s="6">
        <f t="shared" si="87"/>
        <v>0</v>
      </c>
      <c r="EP43" s="6">
        <f t="shared" si="88"/>
        <v>0</v>
      </c>
      <c r="EQ43" s="6">
        <f t="shared" si="89"/>
        <v>0</v>
      </c>
      <c r="ER43" s="6"/>
      <c r="ES43" s="6">
        <f t="shared" si="90"/>
        <v>656832714496611.5</v>
      </c>
      <c r="EY43" s="11"/>
      <c r="EZ43" s="6">
        <f t="shared" si="91"/>
        <v>27035593194453.102</v>
      </c>
      <c r="FA43" s="6">
        <f t="shared" si="33"/>
        <v>27035593194453.102</v>
      </c>
      <c r="FB43" s="6">
        <f t="shared" si="34"/>
        <v>158269119278374.5</v>
      </c>
      <c r="FC43"/>
      <c r="FD43" s="6">
        <f t="shared" si="35"/>
        <v>140596720907973.86</v>
      </c>
      <c r="FE43" s="6">
        <f t="shared" si="36"/>
        <v>140596720907973.86</v>
      </c>
      <c r="FF43" s="6">
        <f t="shared" si="37"/>
        <v>823067540315627.88</v>
      </c>
      <c r="FG43"/>
      <c r="FH43" s="6">
        <f t="shared" si="38"/>
        <v>0</v>
      </c>
      <c r="FI43" s="6">
        <f t="shared" si="39"/>
        <v>0</v>
      </c>
      <c r="FJ43" s="6">
        <f t="shared" si="40"/>
        <v>0</v>
      </c>
      <c r="FK43"/>
      <c r="FL43" s="6">
        <f t="shared" si="92"/>
        <v>84781598458410.406</v>
      </c>
      <c r="FM43" s="6"/>
      <c r="FN43" s="6">
        <f t="shared" si="93"/>
        <v>3280974236940.7573</v>
      </c>
      <c r="FO43" s="6">
        <f t="shared" si="94"/>
        <v>5103875912485.2793</v>
      </c>
      <c r="FP43" s="6">
        <f t="shared" si="95"/>
        <v>44238276458884.078</v>
      </c>
      <c r="FQ43" s="6"/>
      <c r="FR43" s="6">
        <f t="shared" si="96"/>
        <v>13473971236655.48</v>
      </c>
      <c r="FS43" s="6">
        <f t="shared" si="97"/>
        <v>20960078401715.023</v>
      </c>
      <c r="FT43" s="6">
        <f t="shared" si="98"/>
        <v>181673253588848.63</v>
      </c>
      <c r="FU43" s="6"/>
      <c r="FV43" s="6">
        <f t="shared" si="99"/>
        <v>0</v>
      </c>
      <c r="FW43" s="6">
        <f t="shared" si="100"/>
        <v>0</v>
      </c>
      <c r="FX43" s="6">
        <f t="shared" si="101"/>
        <v>0</v>
      </c>
      <c r="FY43" s="6"/>
      <c r="FZ43" s="6">
        <f t="shared" si="102"/>
        <v>64194609313008.883</v>
      </c>
    </row>
    <row r="44" spans="4:182" x14ac:dyDescent="0.25">
      <c r="D44">
        <v>490</v>
      </c>
      <c r="E44">
        <f>'Input spectra'!B44</f>
        <v>0.174931414341262</v>
      </c>
      <c r="F44">
        <f>'Initial absorption'!L44</f>
        <v>0.27929114180671782</v>
      </c>
      <c r="G44">
        <f>'Input spectra'!C44</f>
        <v>0.114985389817993</v>
      </c>
      <c r="H44">
        <f t="shared" si="41"/>
        <v>1.5192445627639885E-2</v>
      </c>
      <c r="I44">
        <f>'Input spectra'!D44</f>
        <v>8.2199684829404998E-2</v>
      </c>
      <c r="J44">
        <f>'Initial absorption'!M44</f>
        <v>0.1640474633916405</v>
      </c>
      <c r="K44">
        <f>'Input spectra'!E44</f>
        <v>0.97144873916076901</v>
      </c>
      <c r="L44">
        <f t="shared" si="42"/>
        <v>9.4762729586862507E-2</v>
      </c>
      <c r="M44">
        <f>'Input spectra'!F44</f>
        <v>0.44637158161826801</v>
      </c>
      <c r="N44">
        <f>'Initial absorption'!N44</f>
        <v>0.53449931721682153</v>
      </c>
      <c r="O44">
        <f>'Input spectra'!G44</f>
        <v>0</v>
      </c>
      <c r="P44">
        <f t="shared" si="43"/>
        <v>0</v>
      </c>
      <c r="R44">
        <f>'Absorption prob after ems'!FA45</f>
        <v>9.0812594372211022E-2</v>
      </c>
      <c r="S44" s="13">
        <f>1-EXP(-'Absorption prob after ems'!FE45*_k_in_ec_correction*(E44*_c1+I44*_c2+M44*_c3+'Input spectra'!Y44))</f>
        <v>0.38566704219842896</v>
      </c>
      <c r="T44" s="13">
        <f>1-EXP(-(_t-'Absorption prob after ems'!FE45)*_k_in_ec_correction*(E44*_c1+I44*_c2+M44*_c3+'Input spectra'!Y44))</f>
        <v>0.59106393703243409</v>
      </c>
      <c r="U44" s="25"/>
      <c r="V44" s="25"/>
      <c r="W44" s="11"/>
      <c r="X44" s="6">
        <f t="shared" si="103"/>
        <v>2.8368613002047901E+17</v>
      </c>
      <c r="Y44" s="6">
        <f t="shared" si="104"/>
        <v>2.8368613002047901E+17</v>
      </c>
      <c r="Z44" s="6">
        <f t="shared" si="105"/>
        <v>1.6607275315506499E+18</v>
      </c>
      <c r="AA44"/>
      <c r="AB44" s="6">
        <f t="shared" si="106"/>
        <v>1.8177679002186726E+18</v>
      </c>
      <c r="AC44" s="6">
        <f t="shared" si="107"/>
        <v>1.8177679002186726E+18</v>
      </c>
      <c r="AD44" s="6">
        <f t="shared" si="108"/>
        <v>1.0641398638855692E+19</v>
      </c>
      <c r="AE44"/>
      <c r="AF44" s="6">
        <f t="shared" si="109"/>
        <v>0</v>
      </c>
      <c r="AG44" s="6">
        <f t="shared" si="110"/>
        <v>0</v>
      </c>
      <c r="AH44" s="6">
        <f t="shared" si="111"/>
        <v>0</v>
      </c>
      <c r="AI44"/>
      <c r="AJ44" s="6">
        <f t="shared" si="44"/>
        <v>1.117187993828873E+18</v>
      </c>
      <c r="AK44" s="6"/>
      <c r="AL44" s="6">
        <f t="shared" si="45"/>
        <v>3.0556794355615068E+16</v>
      </c>
      <c r="AM44" s="6">
        <f t="shared" si="46"/>
        <v>4.6830600488873912E+16</v>
      </c>
      <c r="AN44" s="6">
        <f t="shared" si="47"/>
        <v>4.2170520175588499E+17</v>
      </c>
      <c r="AO44" s="6"/>
      <c r="AP44" s="6">
        <f t="shared" si="48"/>
        <v>1.1500599415595973E+17</v>
      </c>
      <c r="AQ44" s="6">
        <f t="shared" si="49"/>
        <v>1.7625539195847718E+17</v>
      </c>
      <c r="AR44" s="6">
        <f t="shared" si="50"/>
        <v>1.5871634113269837E+18</v>
      </c>
      <c r="AS44" s="6"/>
      <c r="AT44" s="6">
        <f t="shared" si="51"/>
        <v>0</v>
      </c>
      <c r="AU44" s="6">
        <f t="shared" si="52"/>
        <v>0</v>
      </c>
      <c r="AV44" s="6">
        <f t="shared" si="53"/>
        <v>0</v>
      </c>
      <c r="AW44" s="6"/>
      <c r="AX44" s="6">
        <f t="shared" si="54"/>
        <v>8.5936033763332288E+17</v>
      </c>
      <c r="BD44" s="11"/>
      <c r="BE44" s="6">
        <f t="shared" si="55"/>
        <v>3.2126516161325308E+16</v>
      </c>
      <c r="BF44" s="6">
        <f t="shared" si="9"/>
        <v>3.2126516161325308E+16</v>
      </c>
      <c r="BG44" s="6">
        <f t="shared" si="10"/>
        <v>1.8807190142876675E+17</v>
      </c>
      <c r="BH44"/>
      <c r="BI44" s="6">
        <f t="shared" si="11"/>
        <v>1.7309737597702723E+17</v>
      </c>
      <c r="BJ44" s="6">
        <f t="shared" si="12"/>
        <v>1.7309737597702723E+17</v>
      </c>
      <c r="BK44" s="6">
        <f t="shared" si="13"/>
        <v>1.013329689059776E+18</v>
      </c>
      <c r="BL44"/>
      <c r="BM44" s="6">
        <f t="shared" si="14"/>
        <v>0</v>
      </c>
      <c r="BN44" s="6">
        <f t="shared" si="15"/>
        <v>0</v>
      </c>
      <c r="BO44" s="6">
        <f t="shared" si="16"/>
        <v>0</v>
      </c>
      <c r="BP44"/>
      <c r="BQ44" s="6">
        <f t="shared" si="56"/>
        <v>1.091023953151652E+17</v>
      </c>
      <c r="BR44" s="6"/>
      <c r="BS44" s="6">
        <f t="shared" si="57"/>
        <v>3460455918775777.5</v>
      </c>
      <c r="BT44" s="6">
        <f t="shared" si="58"/>
        <v>5303410650854760</v>
      </c>
      <c r="BU44" s="6">
        <f t="shared" si="59"/>
        <v>4.775671964839232E+16</v>
      </c>
      <c r="BV44" s="6"/>
      <c r="BW44" s="6">
        <f t="shared" si="60"/>
        <v>1.0951472851749208E+16</v>
      </c>
      <c r="BX44" s="6">
        <f t="shared" si="61"/>
        <v>1.6783961168059264E+16</v>
      </c>
      <c r="BY44" s="6">
        <f t="shared" si="62"/>
        <v>1.5113800926641859E+17</v>
      </c>
      <c r="BZ44" s="6"/>
      <c r="CA44" s="6">
        <f t="shared" si="63"/>
        <v>0</v>
      </c>
      <c r="CB44" s="6">
        <f t="shared" si="64"/>
        <v>0</v>
      </c>
      <c r="CC44" s="6">
        <f t="shared" si="65"/>
        <v>0</v>
      </c>
      <c r="CD44" s="6"/>
      <c r="CE44" s="6">
        <f t="shared" si="66"/>
        <v>8.3923450477938288E+16</v>
      </c>
      <c r="CK44" s="11"/>
      <c r="CL44" s="6">
        <f t="shared" si="67"/>
        <v>3638221722681292</v>
      </c>
      <c r="CM44" s="6">
        <f t="shared" si="17"/>
        <v>3638221722681292</v>
      </c>
      <c r="CN44" s="6">
        <f t="shared" si="18"/>
        <v>2.1298520940400864E+16</v>
      </c>
      <c r="CO44"/>
      <c r="CP44" s="6">
        <f t="shared" si="19"/>
        <v>1.648323835321764E+16</v>
      </c>
      <c r="CQ44" s="6">
        <f t="shared" si="20"/>
        <v>1.648323835321764E+16</v>
      </c>
      <c r="CR44" s="6">
        <f t="shared" si="21"/>
        <v>9.64945580537336E+16</v>
      </c>
      <c r="CS44"/>
      <c r="CT44" s="6">
        <f t="shared" si="22"/>
        <v>0</v>
      </c>
      <c r="CU44" s="6">
        <f t="shared" si="23"/>
        <v>0</v>
      </c>
      <c r="CV44" s="6">
        <f t="shared" si="24"/>
        <v>0</v>
      </c>
      <c r="CW44"/>
      <c r="CX44" s="6">
        <f t="shared" si="68"/>
        <v>1.0697095102548144E+16</v>
      </c>
      <c r="CY44" s="6"/>
      <c r="CZ44" s="6">
        <f t="shared" si="69"/>
        <v>391885190129240.38</v>
      </c>
      <c r="DA44" s="6">
        <f t="shared" si="70"/>
        <v>600593719448076.75</v>
      </c>
      <c r="DB44" s="6">
        <f t="shared" si="71"/>
        <v>5408290583276670</v>
      </c>
      <c r="DC44" s="6"/>
      <c r="DD44" s="6">
        <f t="shared" si="72"/>
        <v>1042856578935844.8</v>
      </c>
      <c r="DE44" s="6">
        <f t="shared" si="73"/>
        <v>1598256651105943.8</v>
      </c>
      <c r="DF44" s="6">
        <f t="shared" si="74"/>
        <v>1.4392152491669322E+16</v>
      </c>
      <c r="DG44" s="6"/>
      <c r="DH44" s="6">
        <f t="shared" si="75"/>
        <v>0</v>
      </c>
      <c r="DI44" s="6">
        <f t="shared" si="76"/>
        <v>0</v>
      </c>
      <c r="DJ44" s="6">
        <f t="shared" si="77"/>
        <v>0</v>
      </c>
      <c r="DK44" s="6"/>
      <c r="DL44" s="6">
        <f t="shared" si="78"/>
        <v>8228390664597169</v>
      </c>
      <c r="DR44" s="11"/>
      <c r="DS44" s="6">
        <f t="shared" si="79"/>
        <v>412016579604253.56</v>
      </c>
      <c r="DT44" s="6">
        <f t="shared" si="25"/>
        <v>412016579604253.56</v>
      </c>
      <c r="DU44" s="6">
        <f t="shared" si="26"/>
        <v>2411987068788730.5</v>
      </c>
      <c r="DV44"/>
      <c r="DW44" s="6">
        <f t="shared" si="27"/>
        <v>1569620250309534.3</v>
      </c>
      <c r="DX44" s="6">
        <f t="shared" si="28"/>
        <v>1569620250309534.3</v>
      </c>
      <c r="DY44" s="6">
        <f t="shared" si="29"/>
        <v>9188716993602366</v>
      </c>
      <c r="DZ44"/>
      <c r="EA44" s="6">
        <f t="shared" si="30"/>
        <v>0</v>
      </c>
      <c r="EB44" s="6">
        <f t="shared" si="31"/>
        <v>0</v>
      </c>
      <c r="EC44" s="6">
        <f t="shared" si="32"/>
        <v>0</v>
      </c>
      <c r="ED44"/>
      <c r="EE44" s="6">
        <f t="shared" si="80"/>
        <v>1053490032449983.3</v>
      </c>
      <c r="EF44" s="6"/>
      <c r="EG44" s="6">
        <f t="shared" si="81"/>
        <v>44379701937356.719</v>
      </c>
      <c r="EH44" s="6">
        <f t="shared" si="82"/>
        <v>68015252747274.703</v>
      </c>
      <c r="EI44" s="6">
        <f t="shared" si="83"/>
        <v>612471024988915</v>
      </c>
      <c r="EJ44" s="6"/>
      <c r="EK44" s="6">
        <f t="shared" si="84"/>
        <v>99306263089175.875</v>
      </c>
      <c r="EL44" s="6">
        <f t="shared" si="85"/>
        <v>152194365634352.59</v>
      </c>
      <c r="EM44" s="6">
        <f t="shared" si="86"/>
        <v>1370496107159502.8</v>
      </c>
      <c r="EN44" s="6"/>
      <c r="EO44" s="6">
        <f t="shared" si="87"/>
        <v>0</v>
      </c>
      <c r="EP44" s="6">
        <f t="shared" si="88"/>
        <v>0</v>
      </c>
      <c r="EQ44" s="6">
        <f t="shared" si="89"/>
        <v>0</v>
      </c>
      <c r="ER44" s="6"/>
      <c r="ES44" s="6">
        <f t="shared" si="90"/>
        <v>810362763456472.38</v>
      </c>
      <c r="EY44" s="11"/>
      <c r="EZ44" s="6">
        <f t="shared" si="91"/>
        <v>46659515227038.016</v>
      </c>
      <c r="FA44" s="6">
        <f t="shared" si="33"/>
        <v>46659515227038.016</v>
      </c>
      <c r="FB44" s="6">
        <f t="shared" si="34"/>
        <v>273149559834860.34</v>
      </c>
      <c r="FC44"/>
      <c r="FD44" s="6">
        <f t="shared" si="35"/>
        <v>149467457631032.31</v>
      </c>
      <c r="FE44" s="6">
        <f t="shared" si="36"/>
        <v>149467457631032.31</v>
      </c>
      <c r="FF44" s="6">
        <f t="shared" si="37"/>
        <v>874997737608167.63</v>
      </c>
      <c r="FG44"/>
      <c r="FH44" s="6">
        <f t="shared" si="38"/>
        <v>0</v>
      </c>
      <c r="FI44" s="6">
        <f t="shared" si="39"/>
        <v>0</v>
      </c>
      <c r="FJ44" s="6">
        <f t="shared" si="40"/>
        <v>0</v>
      </c>
      <c r="FK44"/>
      <c r="FL44" s="6">
        <f t="shared" si="92"/>
        <v>104266234802244.02</v>
      </c>
      <c r="FM44" s="6"/>
      <c r="FN44" s="6">
        <f t="shared" si="93"/>
        <v>5025854494269.3037</v>
      </c>
      <c r="FO44" s="6">
        <f t="shared" si="94"/>
        <v>7702502467935.9775</v>
      </c>
      <c r="FP44" s="6">
        <f t="shared" si="95"/>
        <v>69360318325148.375</v>
      </c>
      <c r="FQ44" s="6"/>
      <c r="FR44" s="6">
        <f t="shared" si="96"/>
        <v>9456462267131.459</v>
      </c>
      <c r="FS44" s="6">
        <f t="shared" si="97"/>
        <v>14492744275342.037</v>
      </c>
      <c r="FT44" s="6">
        <f t="shared" si="98"/>
        <v>130505814250269.55</v>
      </c>
      <c r="FU44" s="6"/>
      <c r="FV44" s="6">
        <f t="shared" si="99"/>
        <v>0</v>
      </c>
      <c r="FW44" s="6">
        <f t="shared" si="100"/>
        <v>0</v>
      </c>
      <c r="FX44" s="6">
        <f t="shared" si="101"/>
        <v>0</v>
      </c>
      <c r="FY44" s="6"/>
      <c r="FZ44" s="6">
        <f t="shared" si="102"/>
        <v>80203392122325.938</v>
      </c>
    </row>
    <row r="45" spans="4:182" x14ac:dyDescent="0.25">
      <c r="D45">
        <v>495</v>
      </c>
      <c r="E45">
        <f>'Input spectra'!B45</f>
        <v>0.14741165750235599</v>
      </c>
      <c r="F45">
        <f>'Initial absorption'!L45</f>
        <v>0.21895775419839553</v>
      </c>
      <c r="G45">
        <f>'Input spectra'!C45</f>
        <v>0.186210569623558</v>
      </c>
      <c r="H45">
        <f t="shared" si="41"/>
        <v>2.4603073127600714E-2</v>
      </c>
      <c r="I45">
        <f>'Input spectra'!D45</f>
        <v>5.03233136333908E-2</v>
      </c>
      <c r="J45">
        <f>'Initial absorption'!M45</f>
        <v>9.343460282994108E-2</v>
      </c>
      <c r="K45">
        <f>'Input spectra'!E45</f>
        <v>0.77303343190057805</v>
      </c>
      <c r="L45">
        <f t="shared" si="42"/>
        <v>7.5407744244007438E-2</v>
      </c>
      <c r="M45">
        <f>'Input spectra'!F45</f>
        <v>0.59879134543645796</v>
      </c>
      <c r="N45">
        <f>'Initial absorption'!N45</f>
        <v>0.66706058285166692</v>
      </c>
      <c r="O45">
        <f>'Input spectra'!G45</f>
        <v>0</v>
      </c>
      <c r="P45">
        <f t="shared" si="43"/>
        <v>0</v>
      </c>
      <c r="R45">
        <f>'Absorption prob after ems'!FA46</f>
        <v>8.5423986440619798E-2</v>
      </c>
      <c r="S45" s="13">
        <f>1-EXP(-'Absorption prob after ems'!FE46*_k_in_ec_correction*(E45*_c1+I45*_c2+M45*_c3+'Input spectra'!Y45))</f>
        <v>0.3991338404221717</v>
      </c>
      <c r="T45" s="13">
        <f>1-EXP(-(_t-'Absorption prob after ems'!FE46)*_k_in_ec_correction*(E45*_c1+I45*_c2+M45*_c3+'Input spectra'!Y45))</f>
        <v>0.62298674267425125</v>
      </c>
      <c r="U45" s="25"/>
      <c r="V45" s="25"/>
      <c r="W45" s="11"/>
      <c r="X45" s="6">
        <f t="shared" si="103"/>
        <v>4.5940928624959955E+17</v>
      </c>
      <c r="Y45" s="6">
        <f t="shared" si="104"/>
        <v>4.5940928624959955E+17</v>
      </c>
      <c r="Z45" s="6">
        <f t="shared" si="105"/>
        <v>2.6894288059471452E+18</v>
      </c>
      <c r="AA45"/>
      <c r="AB45" s="6">
        <f t="shared" si="106"/>
        <v>1.4464946030180562E+18</v>
      </c>
      <c r="AC45" s="6">
        <f t="shared" si="107"/>
        <v>1.4464946030180562E+18</v>
      </c>
      <c r="AD45" s="6">
        <f t="shared" si="108"/>
        <v>8.4679268996975606E+18</v>
      </c>
      <c r="AE45"/>
      <c r="AF45" s="6">
        <f t="shared" si="109"/>
        <v>0</v>
      </c>
      <c r="AG45" s="6">
        <f t="shared" si="110"/>
        <v>0</v>
      </c>
      <c r="AH45" s="6">
        <f t="shared" si="111"/>
        <v>0</v>
      </c>
      <c r="AI45"/>
      <c r="AJ45" s="6">
        <f t="shared" si="44"/>
        <v>9.5310580251216525E+17</v>
      </c>
      <c r="AK45" s="6"/>
      <c r="AL45" s="6">
        <f t="shared" si="45"/>
        <v>4.0149362176562696E+16</v>
      </c>
      <c r="AM45" s="6">
        <f t="shared" si="46"/>
        <v>6.266699996264248E+16</v>
      </c>
      <c r="AN45" s="6">
        <f t="shared" si="47"/>
        <v>5.3856755821255827E+17</v>
      </c>
      <c r="AO45" s="6"/>
      <c r="AP45" s="6">
        <f t="shared" si="48"/>
        <v>5.3943995730292968E+16</v>
      </c>
      <c r="AQ45" s="6">
        <f t="shared" si="49"/>
        <v>8.4198308395256064E+16</v>
      </c>
      <c r="AR45" s="6">
        <f t="shared" si="50"/>
        <v>7.2361015183578726E+17</v>
      </c>
      <c r="AS45" s="6"/>
      <c r="AT45" s="6">
        <f t="shared" si="51"/>
        <v>0</v>
      </c>
      <c r="AU45" s="6">
        <f t="shared" si="52"/>
        <v>0</v>
      </c>
      <c r="AV45" s="6">
        <f t="shared" si="53"/>
        <v>0</v>
      </c>
      <c r="AW45" s="6"/>
      <c r="AX45" s="6">
        <f t="shared" si="54"/>
        <v>7.1855103344261197E+17</v>
      </c>
      <c r="BD45" s="11"/>
      <c r="BE45" s="6">
        <f t="shared" si="55"/>
        <v>5.2026582541399648E+16</v>
      </c>
      <c r="BF45" s="6">
        <f t="shared" si="9"/>
        <v>5.2026582541399648E+16</v>
      </c>
      <c r="BG45" s="6">
        <f t="shared" si="10"/>
        <v>3.045689191528592E+17</v>
      </c>
      <c r="BH45"/>
      <c r="BI45" s="6">
        <f t="shared" si="11"/>
        <v>1.3774278889908698E+17</v>
      </c>
      <c r="BJ45" s="6">
        <f t="shared" si="12"/>
        <v>1.3774278889908698E+17</v>
      </c>
      <c r="BK45" s="6">
        <f t="shared" si="13"/>
        <v>8.0636033133086029E+17</v>
      </c>
      <c r="BL45"/>
      <c r="BM45" s="6">
        <f t="shared" si="14"/>
        <v>0</v>
      </c>
      <c r="BN45" s="6">
        <f t="shared" si="15"/>
        <v>0</v>
      </c>
      <c r="BO45" s="6">
        <f t="shared" si="16"/>
        <v>0</v>
      </c>
      <c r="BP45"/>
      <c r="BQ45" s="6">
        <f t="shared" si="56"/>
        <v>9.4900005229809168E+16</v>
      </c>
      <c r="BR45" s="6"/>
      <c r="BS45" s="6">
        <f t="shared" si="57"/>
        <v>4546782504802512</v>
      </c>
      <c r="BT45" s="6">
        <f t="shared" si="58"/>
        <v>7096830525116860</v>
      </c>
      <c r="BU45" s="6">
        <f t="shared" si="59"/>
        <v>6.099099508894644E+16</v>
      </c>
      <c r="BV45" s="6"/>
      <c r="BW45" s="6">
        <f t="shared" si="60"/>
        <v>5136829685190496</v>
      </c>
      <c r="BX45" s="6">
        <f t="shared" si="61"/>
        <v>8017803726850966</v>
      </c>
      <c r="BY45" s="6">
        <f t="shared" si="62"/>
        <v>6.89059469572794E+16</v>
      </c>
      <c r="BZ45" s="6"/>
      <c r="CA45" s="6">
        <f t="shared" si="63"/>
        <v>0</v>
      </c>
      <c r="CB45" s="6">
        <f t="shared" si="64"/>
        <v>0</v>
      </c>
      <c r="CC45" s="6">
        <f t="shared" si="65"/>
        <v>0</v>
      </c>
      <c r="CD45" s="6"/>
      <c r="CE45" s="6">
        <f t="shared" si="66"/>
        <v>7.1545568867437776E+16</v>
      </c>
      <c r="CK45" s="11"/>
      <c r="CL45" s="6">
        <f t="shared" si="67"/>
        <v>5891838436775679</v>
      </c>
      <c r="CM45" s="6">
        <f t="shared" si="17"/>
        <v>5891838436775679</v>
      </c>
      <c r="CN45" s="6">
        <f t="shared" si="18"/>
        <v>3.4491422977553968E+16</v>
      </c>
      <c r="CO45"/>
      <c r="CP45" s="6">
        <f t="shared" si="19"/>
        <v>1.311658948060493E+16</v>
      </c>
      <c r="CQ45" s="6">
        <f t="shared" si="20"/>
        <v>1.311658948060493E+16</v>
      </c>
      <c r="CR45" s="6">
        <f t="shared" si="21"/>
        <v>7.6785852268899248E+16</v>
      </c>
      <c r="CS45"/>
      <c r="CT45" s="6">
        <f t="shared" si="22"/>
        <v>0</v>
      </c>
      <c r="CU45" s="6">
        <f t="shared" si="23"/>
        <v>0</v>
      </c>
      <c r="CV45" s="6">
        <f t="shared" si="24"/>
        <v>0</v>
      </c>
      <c r="CW45"/>
      <c r="CX45" s="6">
        <f t="shared" si="68"/>
        <v>9505748451802136</v>
      </c>
      <c r="CY45" s="6"/>
      <c r="CZ45" s="6">
        <f t="shared" si="69"/>
        <v>514908083846130.44</v>
      </c>
      <c r="DA45" s="6">
        <f t="shared" si="70"/>
        <v>803692589915815.63</v>
      </c>
      <c r="DB45" s="6">
        <f t="shared" si="71"/>
        <v>6907028515207639</v>
      </c>
      <c r="DC45" s="6"/>
      <c r="DD45" s="6">
        <f t="shared" si="72"/>
        <v>489155815349368.25</v>
      </c>
      <c r="DE45" s="6">
        <f t="shared" si="73"/>
        <v>763497246292981.5</v>
      </c>
      <c r="DF45" s="6">
        <f t="shared" si="74"/>
        <v>6561585010981023</v>
      </c>
      <c r="DG45" s="6"/>
      <c r="DH45" s="6">
        <f t="shared" si="75"/>
        <v>0</v>
      </c>
      <c r="DI45" s="6">
        <f t="shared" si="76"/>
        <v>0</v>
      </c>
      <c r="DJ45" s="6">
        <f t="shared" si="77"/>
        <v>0</v>
      </c>
      <c r="DK45" s="6"/>
      <c r="DL45" s="6">
        <f t="shared" si="78"/>
        <v>7166429325773362</v>
      </c>
      <c r="DR45" s="11"/>
      <c r="DS45" s="6">
        <f t="shared" si="79"/>
        <v>667231220452431.75</v>
      </c>
      <c r="DT45" s="6">
        <f t="shared" si="25"/>
        <v>667231220452431.75</v>
      </c>
      <c r="DU45" s="6">
        <f t="shared" si="26"/>
        <v>3906039599593757.5</v>
      </c>
      <c r="DV45"/>
      <c r="DW45" s="6">
        <f t="shared" si="27"/>
        <v>1249030319320449.5</v>
      </c>
      <c r="DX45" s="6">
        <f t="shared" si="28"/>
        <v>1249030319320449.5</v>
      </c>
      <c r="DY45" s="6">
        <f t="shared" si="29"/>
        <v>7311950848239315</v>
      </c>
      <c r="DZ45"/>
      <c r="EA45" s="6">
        <f t="shared" si="30"/>
        <v>0</v>
      </c>
      <c r="EB45" s="6">
        <f t="shared" si="31"/>
        <v>0</v>
      </c>
      <c r="EC45" s="6">
        <f t="shared" si="32"/>
        <v>0</v>
      </c>
      <c r="ED45"/>
      <c r="EE45" s="6">
        <f t="shared" si="80"/>
        <v>958285463906694.75</v>
      </c>
      <c r="EF45" s="6"/>
      <c r="EG45" s="6">
        <f t="shared" si="81"/>
        <v>58311637851612.938</v>
      </c>
      <c r="EH45" s="6">
        <f t="shared" si="82"/>
        <v>91015528241736.5</v>
      </c>
      <c r="EI45" s="6">
        <f t="shared" si="83"/>
        <v>782198139910944.13</v>
      </c>
      <c r="EJ45" s="6"/>
      <c r="EK45" s="6">
        <f t="shared" si="84"/>
        <v>46579977603682.586</v>
      </c>
      <c r="EL45" s="6">
        <f t="shared" si="85"/>
        <v>72704204911475.641</v>
      </c>
      <c r="EM45" s="6">
        <f t="shared" si="86"/>
        <v>624828476459715</v>
      </c>
      <c r="EN45" s="6"/>
      <c r="EO45" s="6">
        <f t="shared" si="87"/>
        <v>0</v>
      </c>
      <c r="EP45" s="6">
        <f t="shared" si="88"/>
        <v>0</v>
      </c>
      <c r="EQ45" s="6">
        <f t="shared" si="89"/>
        <v>0</v>
      </c>
      <c r="ER45" s="6"/>
      <c r="ES45" s="6">
        <f t="shared" si="90"/>
        <v>722456004997828.75</v>
      </c>
      <c r="EY45" s="11"/>
      <c r="EZ45" s="6">
        <f t="shared" si="91"/>
        <v>75561729386129.75</v>
      </c>
      <c r="FA45" s="6">
        <f t="shared" si="33"/>
        <v>75561729386129.75</v>
      </c>
      <c r="FB45" s="6">
        <f t="shared" si="34"/>
        <v>442346068572568.75</v>
      </c>
      <c r="FC45"/>
      <c r="FD45" s="6">
        <f t="shared" si="35"/>
        <v>118939206025207.88</v>
      </c>
      <c r="FE45" s="6">
        <f t="shared" si="36"/>
        <v>118939206025207.88</v>
      </c>
      <c r="FF45" s="6">
        <f t="shared" si="37"/>
        <v>696282239856345.75</v>
      </c>
      <c r="FG45"/>
      <c r="FH45" s="6">
        <f t="shared" si="38"/>
        <v>0</v>
      </c>
      <c r="FI45" s="6">
        <f t="shared" si="39"/>
        <v>0</v>
      </c>
      <c r="FJ45" s="6">
        <f t="shared" si="40"/>
        <v>0</v>
      </c>
      <c r="FK45"/>
      <c r="FL45" s="6">
        <f t="shared" si="92"/>
        <v>97266169180137.453</v>
      </c>
      <c r="FM45" s="6"/>
      <c r="FN45" s="6">
        <f t="shared" si="93"/>
        <v>6603600167896.668</v>
      </c>
      <c r="FO45" s="6">
        <f t="shared" si="94"/>
        <v>10307207612788.916</v>
      </c>
      <c r="FP45" s="6">
        <f t="shared" si="95"/>
        <v>88581352854274.125</v>
      </c>
      <c r="FQ45" s="6"/>
      <c r="FR45" s="6">
        <f t="shared" si="96"/>
        <v>4435589326501.04</v>
      </c>
      <c r="FS45" s="6">
        <f t="shared" si="97"/>
        <v>6923275018311.5225</v>
      </c>
      <c r="FT45" s="6">
        <f t="shared" si="98"/>
        <v>59499438678551.578</v>
      </c>
      <c r="FU45" s="6"/>
      <c r="FV45" s="6">
        <f t="shared" si="99"/>
        <v>0</v>
      </c>
      <c r="FW45" s="6">
        <f t="shared" si="100"/>
        <v>0</v>
      </c>
      <c r="FX45" s="6">
        <f t="shared" si="101"/>
        <v>0</v>
      </c>
      <c r="FY45" s="6"/>
      <c r="FZ45" s="6">
        <f t="shared" si="102"/>
        <v>73329431212333.469</v>
      </c>
    </row>
    <row r="46" spans="4:182" x14ac:dyDescent="0.25">
      <c r="D46">
        <v>500</v>
      </c>
      <c r="E46">
        <f>'Input spectra'!B46</f>
        <v>0.12774307503944701</v>
      </c>
      <c r="F46">
        <f>'Initial absorption'!L46</f>
        <v>0.17038105234814913</v>
      </c>
      <c r="G46">
        <f>'Input spectra'!C46</f>
        <v>0.32729852520316999</v>
      </c>
      <c r="H46">
        <f t="shared" si="41"/>
        <v>4.3244320483033991E-2</v>
      </c>
      <c r="I46">
        <f>'Input spectra'!D46</f>
        <v>2.4243992295518602E-2</v>
      </c>
      <c r="J46">
        <f>'Initial absorption'!M46</f>
        <v>4.0420164842157935E-2</v>
      </c>
      <c r="K46">
        <f>'Input spectra'!E46</f>
        <v>0.54204195720570603</v>
      </c>
      <c r="L46">
        <f t="shared" si="42"/>
        <v>5.2875024018037613E-2</v>
      </c>
      <c r="M46">
        <f>'Input spectra'!F46</f>
        <v>0.77055458841084001</v>
      </c>
      <c r="N46">
        <f>'Initial absorption'!N46</f>
        <v>0.77081224339123</v>
      </c>
      <c r="O46">
        <f>'Input spectra'!G46</f>
        <v>0</v>
      </c>
      <c r="P46">
        <f t="shared" si="43"/>
        <v>0</v>
      </c>
      <c r="R46">
        <f>'Absorption prob after ems'!FA47</f>
        <v>7.8051900640717251E-2</v>
      </c>
      <c r="S46" s="13">
        <f>1-EXP(-'Absorption prob after ems'!FE47*_k_in_ec_correction*(E46*_c1+I46*_c2+M46*_c3+'Input spectra'!Y46))</f>
        <v>0.41851297102933527</v>
      </c>
      <c r="T46" s="13">
        <f>1-EXP(-(_t-'Absorption prob after ems'!FE47)*_k_in_ec_correction*(E46*_c1+I46*_c2+M46*_c3+'Input spectra'!Y46))</f>
        <v>0.67091186775897582</v>
      </c>
      <c r="U46" s="25"/>
      <c r="V46" s="25"/>
      <c r="W46" s="11"/>
      <c r="X46" s="6">
        <f t="shared" si="103"/>
        <v>8.0749434448382643E+17</v>
      </c>
      <c r="Y46" s="6">
        <f t="shared" si="104"/>
        <v>8.0749434448382643E+17</v>
      </c>
      <c r="Z46" s="6">
        <f t="shared" si="105"/>
        <v>4.7271542297782682E+18</v>
      </c>
      <c r="AA46"/>
      <c r="AB46" s="6">
        <f t="shared" si="106"/>
        <v>1.0142650153948817E+18</v>
      </c>
      <c r="AC46" s="6">
        <f t="shared" si="107"/>
        <v>1.0142650153948817E+18</v>
      </c>
      <c r="AD46" s="6">
        <f t="shared" si="108"/>
        <v>5.9376108209214433E+18</v>
      </c>
      <c r="AE46"/>
      <c r="AF46" s="6">
        <f t="shared" si="109"/>
        <v>0</v>
      </c>
      <c r="AG46" s="6">
        <f t="shared" si="110"/>
        <v>0</v>
      </c>
      <c r="AH46" s="6">
        <f t="shared" si="111"/>
        <v>0</v>
      </c>
      <c r="AI46"/>
      <c r="AJ46" s="6">
        <f t="shared" si="44"/>
        <v>8.3240518209380762E+17</v>
      </c>
      <c r="AK46" s="6"/>
      <c r="AL46" s="6">
        <f t="shared" si="45"/>
        <v>5.7579741167368408E+16</v>
      </c>
      <c r="AM46" s="6">
        <f t="shared" si="46"/>
        <v>9.2305219588928176E+16</v>
      </c>
      <c r="AN46" s="6">
        <f t="shared" si="47"/>
        <v>7.4255314463872653E+17</v>
      </c>
      <c r="AO46" s="6"/>
      <c r="AP46" s="6">
        <f t="shared" si="48"/>
        <v>1.7157675460167188E+16</v>
      </c>
      <c r="AQ46" s="6">
        <f t="shared" si="49"/>
        <v>2.7505212230509916E+16</v>
      </c>
      <c r="AR46" s="6">
        <f t="shared" si="50"/>
        <v>2.2126681380183325E+17</v>
      </c>
      <c r="AS46" s="6"/>
      <c r="AT46" s="6">
        <f t="shared" si="51"/>
        <v>0</v>
      </c>
      <c r="AU46" s="6">
        <f t="shared" si="52"/>
        <v>0</v>
      </c>
      <c r="AV46" s="6">
        <f t="shared" si="53"/>
        <v>0</v>
      </c>
      <c r="AW46" s="6"/>
      <c r="AX46" s="6">
        <f t="shared" si="54"/>
        <v>5.9951938513508787E+17</v>
      </c>
      <c r="BD46" s="11"/>
      <c r="BE46" s="6">
        <f t="shared" si="55"/>
        <v>9.1446064375321104E+16</v>
      </c>
      <c r="BF46" s="6">
        <f t="shared" si="9"/>
        <v>9.1446064375321104E+16</v>
      </c>
      <c r="BG46" s="6">
        <f t="shared" si="10"/>
        <v>5.353345852653625E+17</v>
      </c>
      <c r="BH46"/>
      <c r="BI46" s="6">
        <f t="shared" si="11"/>
        <v>9.6583624724054672E+16</v>
      </c>
      <c r="BJ46" s="6">
        <f t="shared" si="12"/>
        <v>9.6583624724054672E+16</v>
      </c>
      <c r="BK46" s="6">
        <f t="shared" si="13"/>
        <v>5.6541038740461011E+17</v>
      </c>
      <c r="BL46"/>
      <c r="BM46" s="6">
        <f t="shared" si="14"/>
        <v>0</v>
      </c>
      <c r="BN46" s="6">
        <f t="shared" si="15"/>
        <v>0</v>
      </c>
      <c r="BO46" s="6">
        <f t="shared" si="16"/>
        <v>0</v>
      </c>
      <c r="BP46"/>
      <c r="BQ46" s="6">
        <f t="shared" si="56"/>
        <v>8.5915237237605728E+16</v>
      </c>
      <c r="BR46" s="6"/>
      <c r="BS46" s="6">
        <f t="shared" si="57"/>
        <v>6520715288565047</v>
      </c>
      <c r="BT46" s="6">
        <f t="shared" si="58"/>
        <v>1.0453260893242508E+16</v>
      </c>
      <c r="BU46" s="6">
        <f t="shared" si="59"/>
        <v>8.4091688233601216E+16</v>
      </c>
      <c r="BV46" s="6"/>
      <c r="BW46" s="6">
        <f t="shared" si="60"/>
        <v>1633843682498242.3</v>
      </c>
      <c r="BX46" s="6">
        <f t="shared" si="61"/>
        <v>2619190305989976.5</v>
      </c>
      <c r="BY46" s="6">
        <f t="shared" si="62"/>
        <v>2.1070184403238352E+16</v>
      </c>
      <c r="BZ46" s="6"/>
      <c r="CA46" s="6">
        <f t="shared" si="63"/>
        <v>0</v>
      </c>
      <c r="CB46" s="6">
        <f t="shared" si="64"/>
        <v>0</v>
      </c>
      <c r="CC46" s="6">
        <f t="shared" si="65"/>
        <v>0</v>
      </c>
      <c r="CD46" s="6"/>
      <c r="CE46" s="6">
        <f t="shared" si="66"/>
        <v>6.187833919157404E+16</v>
      </c>
      <c r="CK46" s="11"/>
      <c r="CL46" s="6">
        <f t="shared" si="67"/>
        <v>1.0355964406265712E+16</v>
      </c>
      <c r="CM46" s="6">
        <f t="shared" si="17"/>
        <v>1.0355964406265712E+16</v>
      </c>
      <c r="CN46" s="6">
        <f t="shared" si="18"/>
        <v>6.0624871593131856E+16</v>
      </c>
      <c r="CO46"/>
      <c r="CP46" s="6">
        <f t="shared" si="19"/>
        <v>9197198388239016</v>
      </c>
      <c r="CQ46" s="6">
        <f t="shared" si="20"/>
        <v>9197198388239016</v>
      </c>
      <c r="CR46" s="6">
        <f t="shared" si="21"/>
        <v>5.3841337168578448E+16</v>
      </c>
      <c r="CS46"/>
      <c r="CT46" s="6">
        <f t="shared" si="22"/>
        <v>0</v>
      </c>
      <c r="CU46" s="6">
        <f t="shared" si="23"/>
        <v>0</v>
      </c>
      <c r="CV46" s="6">
        <f t="shared" si="24"/>
        <v>0</v>
      </c>
      <c r="CW46"/>
      <c r="CX46" s="6">
        <f t="shared" si="68"/>
        <v>8934305152988611</v>
      </c>
      <c r="CY46" s="6"/>
      <c r="CZ46" s="6">
        <f t="shared" si="69"/>
        <v>738449444413666.88</v>
      </c>
      <c r="DA46" s="6">
        <f t="shared" si="70"/>
        <v>1183797230414691.8</v>
      </c>
      <c r="DB46" s="6">
        <f t="shared" si="71"/>
        <v>9523105626894394</v>
      </c>
      <c r="DC46" s="6"/>
      <c r="DD46" s="6">
        <f t="shared" si="72"/>
        <v>155583149071488.84</v>
      </c>
      <c r="DE46" s="6">
        <f t="shared" si="73"/>
        <v>249413013122738.16</v>
      </c>
      <c r="DF46" s="6">
        <f t="shared" si="74"/>
        <v>2006413267124970.3</v>
      </c>
      <c r="DG46" s="6"/>
      <c r="DH46" s="6">
        <f t="shared" si="75"/>
        <v>0</v>
      </c>
      <c r="DI46" s="6">
        <f t="shared" si="76"/>
        <v>0</v>
      </c>
      <c r="DJ46" s="6">
        <f t="shared" si="77"/>
        <v>0</v>
      </c>
      <c r="DK46" s="6"/>
      <c r="DL46" s="6">
        <f t="shared" si="78"/>
        <v>6434713823448246</v>
      </c>
      <c r="DR46" s="11"/>
      <c r="DS46" s="6">
        <f t="shared" si="79"/>
        <v>1172778724994371.8</v>
      </c>
      <c r="DT46" s="6">
        <f t="shared" si="25"/>
        <v>1172778724994371.8</v>
      </c>
      <c r="DU46" s="6">
        <f t="shared" si="26"/>
        <v>6865566239965350</v>
      </c>
      <c r="DV46"/>
      <c r="DW46" s="6">
        <f t="shared" si="27"/>
        <v>875805380407918.5</v>
      </c>
      <c r="DX46" s="6">
        <f t="shared" si="28"/>
        <v>875805380407918.5</v>
      </c>
      <c r="DY46" s="6">
        <f t="shared" si="29"/>
        <v>5127053999498049</v>
      </c>
      <c r="DZ46"/>
      <c r="EA46" s="6">
        <f t="shared" si="30"/>
        <v>0</v>
      </c>
      <c r="EB46" s="6">
        <f t="shared" si="31"/>
        <v>0</v>
      </c>
      <c r="EC46" s="6">
        <f t="shared" si="32"/>
        <v>0</v>
      </c>
      <c r="ED46"/>
      <c r="EE46" s="6">
        <f t="shared" si="80"/>
        <v>936046803352452</v>
      </c>
      <c r="EF46" s="6"/>
      <c r="EG46" s="6">
        <f t="shared" si="81"/>
        <v>83626957752797.984</v>
      </c>
      <c r="EH46" s="6">
        <f t="shared" si="82"/>
        <v>134061121888138.44</v>
      </c>
      <c r="EI46" s="6">
        <f t="shared" si="83"/>
        <v>1078460222240491.1</v>
      </c>
      <c r="EJ46" s="6"/>
      <c r="EK46" s="6">
        <f t="shared" si="84"/>
        <v>14815441975445.625</v>
      </c>
      <c r="EL46" s="6">
        <f t="shared" si="85"/>
        <v>23750412855720.617</v>
      </c>
      <c r="EM46" s="6">
        <f t="shared" si="86"/>
        <v>191061175424567.03</v>
      </c>
      <c r="EN46" s="6"/>
      <c r="EO46" s="6">
        <f t="shared" si="87"/>
        <v>0</v>
      </c>
      <c r="EP46" s="6">
        <f t="shared" si="88"/>
        <v>0</v>
      </c>
      <c r="EQ46" s="6">
        <f t="shared" si="89"/>
        <v>0</v>
      </c>
      <c r="ER46" s="6"/>
      <c r="ES46" s="6">
        <f t="shared" si="90"/>
        <v>674164716985489.13</v>
      </c>
      <c r="EY46" s="11"/>
      <c r="EZ46" s="6">
        <f t="shared" si="91"/>
        <v>132813312584123.5</v>
      </c>
      <c r="FA46" s="6">
        <f t="shared" si="33"/>
        <v>132813312584123.5</v>
      </c>
      <c r="FB46" s="6">
        <f t="shared" si="34"/>
        <v>777502674342851.38</v>
      </c>
      <c r="FC46"/>
      <c r="FD46" s="6">
        <f t="shared" si="35"/>
        <v>83398773406074.438</v>
      </c>
      <c r="FE46" s="6">
        <f t="shared" si="36"/>
        <v>83398773406074.438</v>
      </c>
      <c r="FF46" s="6">
        <f t="shared" si="37"/>
        <v>488224923379312.25</v>
      </c>
      <c r="FG46"/>
      <c r="FH46" s="6">
        <f t="shared" si="38"/>
        <v>0</v>
      </c>
      <c r="FI46" s="6">
        <f t="shared" si="39"/>
        <v>0</v>
      </c>
      <c r="FJ46" s="6">
        <f t="shared" si="40"/>
        <v>0</v>
      </c>
      <c r="FK46"/>
      <c r="FL46" s="6">
        <f t="shared" si="92"/>
        <v>98792444695624.047</v>
      </c>
      <c r="FM46" s="6"/>
      <c r="FN46" s="6">
        <f t="shared" si="93"/>
        <v>9470476436665.3672</v>
      </c>
      <c r="FO46" s="6">
        <f t="shared" si="94"/>
        <v>15181978754596.744</v>
      </c>
      <c r="FP46" s="6">
        <f t="shared" si="95"/>
        <v>122132054029763.41</v>
      </c>
      <c r="FQ46" s="6"/>
      <c r="FR46" s="6">
        <f t="shared" si="96"/>
        <v>1410803947842.3169</v>
      </c>
      <c r="FS46" s="6">
        <f t="shared" si="97"/>
        <v>2261638652108.2993</v>
      </c>
      <c r="FT46" s="6">
        <f t="shared" si="98"/>
        <v>18193845382075.746</v>
      </c>
      <c r="FU46" s="6"/>
      <c r="FV46" s="6">
        <f t="shared" si="99"/>
        <v>0</v>
      </c>
      <c r="FW46" s="6">
        <f t="shared" si="100"/>
        <v>0</v>
      </c>
      <c r="FX46" s="6">
        <f t="shared" si="101"/>
        <v>0</v>
      </c>
      <c r="FY46" s="6"/>
      <c r="FZ46" s="6">
        <f t="shared" si="102"/>
        <v>71152831546449.953</v>
      </c>
    </row>
    <row r="47" spans="4:182" x14ac:dyDescent="0.25">
      <c r="D47">
        <v>505</v>
      </c>
      <c r="E47">
        <f>'Input spectra'!B47</f>
        <v>0.112440517580027</v>
      </c>
      <c r="F47">
        <f>'Initial absorption'!L47</f>
        <v>0.13991992957172358</v>
      </c>
      <c r="G47">
        <f>'Input spectra'!C47</f>
        <v>0.455496910384114</v>
      </c>
      <c r="H47">
        <f t="shared" si="41"/>
        <v>6.0182533237676993E-2</v>
      </c>
      <c r="I47">
        <f>'Input spectra'!D47</f>
        <v>0</v>
      </c>
      <c r="J47">
        <f>'Initial absorption'!M47</f>
        <v>0</v>
      </c>
      <c r="K47">
        <f>'Input spectra'!E47</f>
        <v>0.29675293250491402</v>
      </c>
      <c r="L47">
        <f t="shared" si="42"/>
        <v>2.8947608621495927E-2</v>
      </c>
      <c r="M47">
        <f>'Input spectra'!F47</f>
        <v>0.90323761000462999</v>
      </c>
      <c r="N47">
        <f>'Initial absorption'!N47</f>
        <v>0.84298533236760709</v>
      </c>
      <c r="O47">
        <f>'Input spectra'!G47</f>
        <v>0</v>
      </c>
      <c r="P47">
        <f t="shared" si="43"/>
        <v>0</v>
      </c>
      <c r="R47">
        <f>'Absorption prob after ems'!FA48</f>
        <v>7.3689892819332581E-2</v>
      </c>
      <c r="S47" s="13">
        <f>1-EXP(-'Absorption prob after ems'!FE48*_k_in_ec_correction*(E47*_c1+I47*_c2+M47*_c3+'Input spectra'!Y47))</f>
        <v>0.43045174932270436</v>
      </c>
      <c r="T47" s="13">
        <f>1-EXP(-(_t-'Absorption prob after ems'!FE48)*_k_in_ec_correction*(E47*_c1+I47*_c2+M47*_c3+'Input spectra'!Y47))</f>
        <v>0.70164390840618873</v>
      </c>
      <c r="U47" s="25"/>
      <c r="V47" s="25"/>
      <c r="W47" s="11"/>
      <c r="X47" s="6">
        <f t="shared" si="103"/>
        <v>1.1237789074567636E+18</v>
      </c>
      <c r="Y47" s="6">
        <f t="shared" si="104"/>
        <v>1.1237789074567636E+18</v>
      </c>
      <c r="Z47" s="6">
        <f t="shared" si="105"/>
        <v>6.5787163117725624E+18</v>
      </c>
      <c r="AA47"/>
      <c r="AB47" s="6">
        <f t="shared" si="106"/>
        <v>5.5528195493794227E+17</v>
      </c>
      <c r="AC47" s="6">
        <f t="shared" si="107"/>
        <v>5.5528195493794227E+17</v>
      </c>
      <c r="AD47" s="6">
        <f t="shared" si="108"/>
        <v>3.2506771842251766E+18</v>
      </c>
      <c r="AE47"/>
      <c r="AF47" s="6">
        <f t="shared" si="109"/>
        <v>0</v>
      </c>
      <c r="AG47" s="6">
        <f t="shared" si="110"/>
        <v>0</v>
      </c>
      <c r="AH47" s="6">
        <f t="shared" si="111"/>
        <v>0</v>
      </c>
      <c r="AI47"/>
      <c r="AJ47" s="6">
        <f t="shared" si="44"/>
        <v>7.2432695319911821E+17</v>
      </c>
      <c r="AK47" s="6"/>
      <c r="AL47" s="6">
        <f t="shared" si="45"/>
        <v>6.768383084316264E+16</v>
      </c>
      <c r="AM47" s="6">
        <f t="shared" si="46"/>
        <v>1.1032583253157451E+17</v>
      </c>
      <c r="AN47" s="6">
        <f t="shared" si="47"/>
        <v>8.5266245396365914E+17</v>
      </c>
      <c r="AO47" s="6"/>
      <c r="AP47" s="6">
        <f t="shared" si="48"/>
        <v>0</v>
      </c>
      <c r="AQ47" s="6">
        <f t="shared" si="49"/>
        <v>0</v>
      </c>
      <c r="AR47" s="6">
        <f t="shared" si="50"/>
        <v>0</v>
      </c>
      <c r="AS47" s="6"/>
      <c r="AT47" s="6">
        <f t="shared" si="51"/>
        <v>0</v>
      </c>
      <c r="AU47" s="6">
        <f t="shared" si="52"/>
        <v>0</v>
      </c>
      <c r="AV47" s="6">
        <f t="shared" si="53"/>
        <v>0</v>
      </c>
      <c r="AW47" s="6"/>
      <c r="AX47" s="6">
        <f t="shared" si="54"/>
        <v>5.0095803645221862E+17</v>
      </c>
      <c r="BD47" s="11"/>
      <c r="BE47" s="6">
        <f t="shared" si="55"/>
        <v>1.2726424527543862E+17</v>
      </c>
      <c r="BF47" s="6">
        <f t="shared" si="9"/>
        <v>1.2726424527543862E+17</v>
      </c>
      <c r="BG47" s="6">
        <f t="shared" si="10"/>
        <v>7.4501786850022733E+17</v>
      </c>
      <c r="BH47"/>
      <c r="BI47" s="6">
        <f t="shared" si="11"/>
        <v>5.2876854803954328E+16</v>
      </c>
      <c r="BJ47" s="6">
        <f t="shared" si="12"/>
        <v>5.2876854803954328E+16</v>
      </c>
      <c r="BK47" s="6">
        <f t="shared" si="13"/>
        <v>3.0954649967692806E+17</v>
      </c>
      <c r="BL47"/>
      <c r="BM47" s="6">
        <f t="shared" si="14"/>
        <v>0</v>
      </c>
      <c r="BN47" s="6">
        <f t="shared" si="15"/>
        <v>0</v>
      </c>
      <c r="BO47" s="6">
        <f t="shared" si="16"/>
        <v>0</v>
      </c>
      <c r="BP47"/>
      <c r="BQ47" s="6">
        <f t="shared" si="56"/>
        <v>7.771073526206176E+16</v>
      </c>
      <c r="BR47" s="6"/>
      <c r="BS47" s="6">
        <f t="shared" si="57"/>
        <v>7664970033206424</v>
      </c>
      <c r="BT47" s="6">
        <f t="shared" si="58"/>
        <v>1.2494035720327364E+16</v>
      </c>
      <c r="BU47" s="6">
        <f t="shared" si="59"/>
        <v>9.656120341675256E+16</v>
      </c>
      <c r="BV47" s="6"/>
      <c r="BW47" s="6">
        <f t="shared" si="60"/>
        <v>0</v>
      </c>
      <c r="BX47" s="6">
        <f t="shared" si="61"/>
        <v>0</v>
      </c>
      <c r="BY47" s="6">
        <f t="shared" si="62"/>
        <v>0</v>
      </c>
      <c r="BZ47" s="6"/>
      <c r="CA47" s="6">
        <f t="shared" si="63"/>
        <v>0</v>
      </c>
      <c r="CB47" s="6">
        <f t="shared" si="64"/>
        <v>0</v>
      </c>
      <c r="CC47" s="6">
        <f t="shared" si="65"/>
        <v>0</v>
      </c>
      <c r="CD47" s="6"/>
      <c r="CE47" s="6">
        <f t="shared" si="66"/>
        <v>5.3746194555097288E+16</v>
      </c>
      <c r="CK47" s="11"/>
      <c r="CL47" s="6">
        <f t="shared" si="67"/>
        <v>1.4412254953406068E+16</v>
      </c>
      <c r="CM47" s="6">
        <f t="shared" si="17"/>
        <v>1.4412254953406068E+16</v>
      </c>
      <c r="CN47" s="6">
        <f t="shared" si="18"/>
        <v>8.4370810060826224E+16</v>
      </c>
      <c r="CO47"/>
      <c r="CP47" s="6">
        <f t="shared" si="19"/>
        <v>5035210939406344</v>
      </c>
      <c r="CQ47" s="6">
        <f t="shared" si="20"/>
        <v>5035210939406344</v>
      </c>
      <c r="CR47" s="6">
        <f t="shared" si="21"/>
        <v>2.94766382608606E+16</v>
      </c>
      <c r="CS47"/>
      <c r="CT47" s="6">
        <f t="shared" si="22"/>
        <v>0</v>
      </c>
      <c r="CU47" s="6">
        <f t="shared" si="23"/>
        <v>0</v>
      </c>
      <c r="CV47" s="6">
        <f t="shared" si="24"/>
        <v>0</v>
      </c>
      <c r="CW47"/>
      <c r="CX47" s="6">
        <f t="shared" si="68"/>
        <v>8389406264579606</v>
      </c>
      <c r="CY47" s="6"/>
      <c r="CZ47" s="6">
        <f t="shared" si="69"/>
        <v>868032510542915.38</v>
      </c>
      <c r="DA47" s="6">
        <f t="shared" si="70"/>
        <v>1414908231362234.3</v>
      </c>
      <c r="DB47" s="6">
        <f t="shared" si="71"/>
        <v>1.0935236988503382E+16</v>
      </c>
      <c r="DC47" s="6"/>
      <c r="DD47" s="6">
        <f t="shared" si="72"/>
        <v>0</v>
      </c>
      <c r="DE47" s="6">
        <f t="shared" si="73"/>
        <v>0</v>
      </c>
      <c r="DF47" s="6">
        <f t="shared" si="74"/>
        <v>0</v>
      </c>
      <c r="DG47" s="6"/>
      <c r="DH47" s="6">
        <f t="shared" si="75"/>
        <v>0</v>
      </c>
      <c r="DI47" s="6">
        <f t="shared" si="76"/>
        <v>0</v>
      </c>
      <c r="DJ47" s="6">
        <f t="shared" si="77"/>
        <v>0</v>
      </c>
      <c r="DK47" s="6"/>
      <c r="DL47" s="6">
        <f t="shared" si="78"/>
        <v>5802269915183461</v>
      </c>
      <c r="DR47" s="11"/>
      <c r="DS47" s="6">
        <f t="shared" si="79"/>
        <v>1632140216542543.3</v>
      </c>
      <c r="DT47" s="6">
        <f t="shared" si="25"/>
        <v>1632140216542543.3</v>
      </c>
      <c r="DU47" s="6">
        <f t="shared" si="26"/>
        <v>9554715250856888</v>
      </c>
      <c r="DV47"/>
      <c r="DW47" s="6">
        <f t="shared" si="27"/>
        <v>479479146373534</v>
      </c>
      <c r="DX47" s="6">
        <f t="shared" si="28"/>
        <v>479479146373534</v>
      </c>
      <c r="DY47" s="6">
        <f t="shared" si="29"/>
        <v>2806919813561025.5</v>
      </c>
      <c r="DZ47"/>
      <c r="EA47" s="6">
        <f t="shared" si="30"/>
        <v>0</v>
      </c>
      <c r="EB47" s="6">
        <f t="shared" si="31"/>
        <v>0</v>
      </c>
      <c r="EC47" s="6">
        <f t="shared" si="32"/>
        <v>0</v>
      </c>
      <c r="ED47"/>
      <c r="EE47" s="6">
        <f t="shared" si="80"/>
        <v>910927562968659.5</v>
      </c>
      <c r="EF47" s="6"/>
      <c r="EG47" s="6">
        <f t="shared" si="81"/>
        <v>98301811500264.828</v>
      </c>
      <c r="EH47" s="6">
        <f t="shared" si="82"/>
        <v>160233678531867.56</v>
      </c>
      <c r="EI47" s="6">
        <f t="shared" si="83"/>
        <v>1238379429455064.8</v>
      </c>
      <c r="EJ47" s="6"/>
      <c r="EK47" s="6">
        <f t="shared" si="84"/>
        <v>0</v>
      </c>
      <c r="EL47" s="6">
        <f t="shared" si="85"/>
        <v>0</v>
      </c>
      <c r="EM47" s="6">
        <f t="shared" si="86"/>
        <v>0</v>
      </c>
      <c r="EN47" s="6"/>
      <c r="EO47" s="6">
        <f t="shared" si="87"/>
        <v>0</v>
      </c>
      <c r="EP47" s="6">
        <f t="shared" si="88"/>
        <v>0</v>
      </c>
      <c r="EQ47" s="6">
        <f t="shared" si="89"/>
        <v>0</v>
      </c>
      <c r="ER47" s="6"/>
      <c r="ES47" s="6">
        <f t="shared" si="90"/>
        <v>630014500053454.5</v>
      </c>
      <c r="EY47" s="11"/>
      <c r="EZ47" s="6">
        <f t="shared" si="91"/>
        <v>184834482533628.91</v>
      </c>
      <c r="FA47" s="6">
        <f t="shared" si="33"/>
        <v>184834482533628.91</v>
      </c>
      <c r="FB47" s="6">
        <f t="shared" si="34"/>
        <v>1082039907630860</v>
      </c>
      <c r="FC47"/>
      <c r="FD47" s="6">
        <f t="shared" si="35"/>
        <v>45658514523762.578</v>
      </c>
      <c r="FE47" s="6">
        <f t="shared" si="36"/>
        <v>45658514523762.578</v>
      </c>
      <c r="FF47" s="6">
        <f t="shared" si="37"/>
        <v>267289599649598.28</v>
      </c>
      <c r="FG47"/>
      <c r="FH47" s="6">
        <f t="shared" si="38"/>
        <v>0</v>
      </c>
      <c r="FI47" s="6">
        <f t="shared" si="39"/>
        <v>0</v>
      </c>
      <c r="FJ47" s="6">
        <f t="shared" si="40"/>
        <v>0</v>
      </c>
      <c r="FK47"/>
      <c r="FL47" s="6">
        <f t="shared" si="92"/>
        <v>99431946769459.813</v>
      </c>
      <c r="FM47" s="6"/>
      <c r="FN47" s="6">
        <f t="shared" si="93"/>
        <v>11132355098301.184</v>
      </c>
      <c r="FO47" s="6">
        <f t="shared" si="94"/>
        <v>18145934249838.145</v>
      </c>
      <c r="FP47" s="6">
        <f t="shared" si="95"/>
        <v>140242375442778.72</v>
      </c>
      <c r="FQ47" s="6"/>
      <c r="FR47" s="6">
        <f t="shared" si="96"/>
        <v>0</v>
      </c>
      <c r="FS47" s="6">
        <f t="shared" si="97"/>
        <v>0</v>
      </c>
      <c r="FT47" s="6">
        <f t="shared" si="98"/>
        <v>0</v>
      </c>
      <c r="FU47" s="6"/>
      <c r="FV47" s="6">
        <f t="shared" si="99"/>
        <v>0</v>
      </c>
      <c r="FW47" s="6">
        <f t="shared" si="100"/>
        <v>0</v>
      </c>
      <c r="FX47" s="6">
        <f t="shared" si="101"/>
        <v>0</v>
      </c>
      <c r="FY47" s="6"/>
      <c r="FZ47" s="6">
        <f t="shared" si="102"/>
        <v>68768989741787.172</v>
      </c>
    </row>
    <row r="48" spans="4:182" x14ac:dyDescent="0.25">
      <c r="D48">
        <v>510</v>
      </c>
      <c r="E48">
        <f>'Input spectra'!B48</f>
        <v>9.7137960120607297E-2</v>
      </c>
      <c r="F48">
        <f>'Initial absorption'!L48</f>
        <v>0.11401584624900035</v>
      </c>
      <c r="G48">
        <f>'Input spectra'!C48</f>
        <v>0.59135893418453001</v>
      </c>
      <c r="H48">
        <f t="shared" si="41"/>
        <v>7.8133304311429078E-2</v>
      </c>
      <c r="I48">
        <f>'Input spectra'!D48</f>
        <v>0</v>
      </c>
      <c r="J48">
        <f>'Initial absorption'!M48</f>
        <v>0</v>
      </c>
      <c r="K48">
        <f>'Input spectra'!E48</f>
        <v>0.14947011392503101</v>
      </c>
      <c r="L48">
        <f t="shared" si="42"/>
        <v>1.4580487282768664E-2</v>
      </c>
      <c r="M48">
        <f>'Input spectra'!F48</f>
        <v>0.98814883433688405</v>
      </c>
      <c r="N48">
        <f>'Initial absorption'!N48</f>
        <v>0.86988103384349769</v>
      </c>
      <c r="O48">
        <f>'Input spectra'!G48</f>
        <v>0</v>
      </c>
      <c r="P48">
        <f t="shared" si="43"/>
        <v>0</v>
      </c>
      <c r="R48">
        <f>'Absorption prob after ems'!FA49</f>
        <v>7.0236152973930072E-2</v>
      </c>
      <c r="S48" s="13">
        <f>1-EXP(-'Absorption prob after ems'!FE49*_k_in_ec_correction*(E48*_c1+I48*_c2+M48*_c3+'Input spectra'!Y48))</f>
        <v>0.44011291705795752</v>
      </c>
      <c r="T48" s="13">
        <f>1-EXP(-(_t-'Absorption prob after ems'!FE49)*_k_in_ec_correction*(E48*_c1+I48*_c2+M48*_c3+'Input spectra'!Y48))</f>
        <v>0.72720232262769746</v>
      </c>
      <c r="U48" s="25"/>
      <c r="V48" s="25"/>
      <c r="W48" s="11"/>
      <c r="X48" s="6">
        <f t="shared" si="103"/>
        <v>1.4589708114864625E+18</v>
      </c>
      <c r="Y48" s="6">
        <f t="shared" si="104"/>
        <v>1.4589708114864625E+18</v>
      </c>
      <c r="Z48" s="6">
        <f t="shared" si="105"/>
        <v>8.5409638962237983E+18</v>
      </c>
      <c r="AA48"/>
      <c r="AB48" s="6">
        <f t="shared" si="106"/>
        <v>2.7968740313531286E+17</v>
      </c>
      <c r="AC48" s="6">
        <f t="shared" si="107"/>
        <v>2.7968740313531286E+17</v>
      </c>
      <c r="AD48" s="6">
        <f t="shared" si="108"/>
        <v>1.6373185766297032E+18</v>
      </c>
      <c r="AE48"/>
      <c r="AF48" s="6">
        <f t="shared" si="109"/>
        <v>0</v>
      </c>
      <c r="AG48" s="6">
        <f t="shared" si="110"/>
        <v>0</v>
      </c>
      <c r="AH48" s="6">
        <f t="shared" si="111"/>
        <v>0</v>
      </c>
      <c r="AI48"/>
      <c r="AJ48" s="6">
        <f t="shared" si="44"/>
        <v>7.1488340477520986E+17</v>
      </c>
      <c r="AK48" s="6"/>
      <c r="AL48" s="6">
        <f t="shared" si="45"/>
        <v>7.3210931636061808E+16</v>
      </c>
      <c r="AM48" s="6">
        <f t="shared" si="46"/>
        <v>1.2096704610119584E+17</v>
      </c>
      <c r="AN48" s="6">
        <f t="shared" si="47"/>
        <v>9.0540889356116211E+17</v>
      </c>
      <c r="AO48" s="6"/>
      <c r="AP48" s="6">
        <f t="shared" si="48"/>
        <v>0</v>
      </c>
      <c r="AQ48" s="6">
        <f t="shared" si="49"/>
        <v>0</v>
      </c>
      <c r="AR48" s="6">
        <f t="shared" si="50"/>
        <v>0</v>
      </c>
      <c r="AS48" s="6"/>
      <c r="AT48" s="6">
        <f t="shared" si="51"/>
        <v>0</v>
      </c>
      <c r="AU48" s="6">
        <f t="shared" si="52"/>
        <v>0</v>
      </c>
      <c r="AV48" s="6">
        <f t="shared" si="53"/>
        <v>0</v>
      </c>
      <c r="AW48" s="6"/>
      <c r="AX48" s="6">
        <f t="shared" si="54"/>
        <v>4.7430192269309459E+17</v>
      </c>
      <c r="BD48" s="11"/>
      <c r="BE48" s="6">
        <f t="shared" si="55"/>
        <v>1.6522362002942522E+17</v>
      </c>
      <c r="BF48" s="6">
        <f t="shared" si="9"/>
        <v>1.6522362002942522E+17</v>
      </c>
      <c r="BG48" s="6">
        <f t="shared" si="10"/>
        <v>9.672359188851488E+17</v>
      </c>
      <c r="BH48"/>
      <c r="BI48" s="6">
        <f t="shared" si="11"/>
        <v>2.6633298767531136E+16</v>
      </c>
      <c r="BJ48" s="6">
        <f t="shared" si="12"/>
        <v>2.6633298767531136E+16</v>
      </c>
      <c r="BK48" s="6">
        <f t="shared" si="13"/>
        <v>1.5591404668271933E+17</v>
      </c>
      <c r="BL48"/>
      <c r="BM48" s="6">
        <f t="shared" si="14"/>
        <v>0</v>
      </c>
      <c r="BN48" s="6">
        <f t="shared" si="15"/>
        <v>0</v>
      </c>
      <c r="BO48" s="6">
        <f t="shared" si="16"/>
        <v>0</v>
      </c>
      <c r="BP48"/>
      <c r="BQ48" s="6">
        <f t="shared" si="56"/>
        <v>7.8885732794289088E+16</v>
      </c>
      <c r="BR48" s="6"/>
      <c r="BS48" s="6">
        <f t="shared" si="57"/>
        <v>8290895921565968</v>
      </c>
      <c r="BT48" s="6">
        <f t="shared" si="58"/>
        <v>1.3699117969839794E+16</v>
      </c>
      <c r="BU48" s="6">
        <f t="shared" si="59"/>
        <v>1.0253456328478426E+17</v>
      </c>
      <c r="BV48" s="6"/>
      <c r="BW48" s="6">
        <f t="shared" si="60"/>
        <v>0</v>
      </c>
      <c r="BX48" s="6">
        <f t="shared" si="61"/>
        <v>0</v>
      </c>
      <c r="BY48" s="6">
        <f t="shared" si="62"/>
        <v>0</v>
      </c>
      <c r="BZ48" s="6"/>
      <c r="CA48" s="6">
        <f t="shared" si="63"/>
        <v>0</v>
      </c>
      <c r="CB48" s="6">
        <f t="shared" si="64"/>
        <v>0</v>
      </c>
      <c r="CC48" s="6">
        <f t="shared" si="65"/>
        <v>0</v>
      </c>
      <c r="CD48" s="6"/>
      <c r="CE48" s="6">
        <f t="shared" si="66"/>
        <v>5.2338121835616144E+16</v>
      </c>
      <c r="CK48" s="11"/>
      <c r="CL48" s="6">
        <f t="shared" si="67"/>
        <v>1.8711028624222192E+16</v>
      </c>
      <c r="CM48" s="6">
        <f t="shared" si="17"/>
        <v>1.8711028624222192E+16</v>
      </c>
      <c r="CN48" s="6">
        <f t="shared" si="18"/>
        <v>1.0953626945961325E+17</v>
      </c>
      <c r="CO48"/>
      <c r="CP48" s="6">
        <f t="shared" si="19"/>
        <v>2536162141336770</v>
      </c>
      <c r="CQ48" s="6">
        <f t="shared" si="20"/>
        <v>2536162141336770</v>
      </c>
      <c r="CR48" s="6">
        <f t="shared" si="21"/>
        <v>1.4846951778327596E+16</v>
      </c>
      <c r="CS48"/>
      <c r="CT48" s="6">
        <f t="shared" si="22"/>
        <v>0</v>
      </c>
      <c r="CU48" s="6">
        <f t="shared" si="23"/>
        <v>0</v>
      </c>
      <c r="CV48" s="6">
        <f t="shared" si="24"/>
        <v>0</v>
      </c>
      <c r="CW48"/>
      <c r="CX48" s="6">
        <f t="shared" si="68"/>
        <v>8736198954258201</v>
      </c>
      <c r="CY48" s="6"/>
      <c r="CZ48" s="6">
        <f t="shared" si="69"/>
        <v>938916547653659</v>
      </c>
      <c r="DA48" s="6">
        <f t="shared" si="70"/>
        <v>1551379811280126.3</v>
      </c>
      <c r="DB48" s="6">
        <f t="shared" si="71"/>
        <v>1.1611700241479052E+16</v>
      </c>
      <c r="DC48" s="6"/>
      <c r="DD48" s="6">
        <f t="shared" si="72"/>
        <v>0</v>
      </c>
      <c r="DE48" s="6">
        <f t="shared" si="73"/>
        <v>0</v>
      </c>
      <c r="DF48" s="6">
        <f t="shared" si="74"/>
        <v>0</v>
      </c>
      <c r="DG48" s="6"/>
      <c r="DH48" s="6">
        <f t="shared" si="75"/>
        <v>0</v>
      </c>
      <c r="DI48" s="6">
        <f t="shared" si="76"/>
        <v>0</v>
      </c>
      <c r="DJ48" s="6">
        <f t="shared" si="77"/>
        <v>0</v>
      </c>
      <c r="DK48" s="6"/>
      <c r="DL48" s="6">
        <f t="shared" si="78"/>
        <v>5796184291530719</v>
      </c>
      <c r="DR48" s="11"/>
      <c r="DS48" s="6">
        <f t="shared" si="79"/>
        <v>2118962120029274</v>
      </c>
      <c r="DT48" s="6">
        <f t="shared" si="25"/>
        <v>2118962120029274</v>
      </c>
      <c r="DU48" s="6">
        <f t="shared" si="26"/>
        <v>1.2404620313271972E+16</v>
      </c>
      <c r="DV48"/>
      <c r="DW48" s="6">
        <f t="shared" si="27"/>
        <v>241506636609031.63</v>
      </c>
      <c r="DX48" s="6">
        <f t="shared" si="28"/>
        <v>241506636609031.63</v>
      </c>
      <c r="DY48" s="6">
        <f t="shared" si="29"/>
        <v>1413804476235280</v>
      </c>
      <c r="DZ48"/>
      <c r="EA48" s="6">
        <f t="shared" si="30"/>
        <v>0</v>
      </c>
      <c r="EB48" s="6">
        <f t="shared" si="31"/>
        <v>0</v>
      </c>
      <c r="EC48" s="6">
        <f t="shared" si="32"/>
        <v>0</v>
      </c>
      <c r="ED48"/>
      <c r="EE48" s="6">
        <f t="shared" si="80"/>
        <v>970552997374578.75</v>
      </c>
      <c r="EF48" s="6"/>
      <c r="EG48" s="6">
        <f t="shared" si="81"/>
        <v>106329194311168.88</v>
      </c>
      <c r="EH48" s="6">
        <f t="shared" si="82"/>
        <v>175688633687684.47</v>
      </c>
      <c r="EI48" s="6">
        <f t="shared" si="83"/>
        <v>1314986655996935.8</v>
      </c>
      <c r="EJ48" s="6"/>
      <c r="EK48" s="6">
        <f t="shared" si="84"/>
        <v>0</v>
      </c>
      <c r="EL48" s="6">
        <f t="shared" si="85"/>
        <v>0</v>
      </c>
      <c r="EM48" s="6">
        <f t="shared" si="86"/>
        <v>0</v>
      </c>
      <c r="EN48" s="6"/>
      <c r="EO48" s="6">
        <f t="shared" si="87"/>
        <v>0</v>
      </c>
      <c r="EP48" s="6">
        <f t="shared" si="88"/>
        <v>0</v>
      </c>
      <c r="EQ48" s="6">
        <f t="shared" si="89"/>
        <v>0</v>
      </c>
      <c r="ER48" s="6"/>
      <c r="ES48" s="6">
        <f t="shared" si="90"/>
        <v>643930394320816.63</v>
      </c>
      <c r="EY48" s="11"/>
      <c r="EZ48" s="6">
        <f t="shared" si="91"/>
        <v>239965453331970.59</v>
      </c>
      <c r="FA48" s="6">
        <f t="shared" si="33"/>
        <v>239965453331970.59</v>
      </c>
      <c r="FB48" s="6">
        <f t="shared" si="34"/>
        <v>1404782232182686</v>
      </c>
      <c r="FC48"/>
      <c r="FD48" s="6">
        <f t="shared" si="35"/>
        <v>22997526292015.551</v>
      </c>
      <c r="FE48" s="6">
        <f t="shared" si="36"/>
        <v>22997526292015.551</v>
      </c>
      <c r="FF48" s="6">
        <f t="shared" si="37"/>
        <v>134629863884967.05</v>
      </c>
      <c r="FG48"/>
      <c r="FH48" s="6">
        <f t="shared" si="38"/>
        <v>0</v>
      </c>
      <c r="FI48" s="6">
        <f t="shared" si="39"/>
        <v>0</v>
      </c>
      <c r="FJ48" s="6">
        <f t="shared" si="40"/>
        <v>0</v>
      </c>
      <c r="FK48"/>
      <c r="FL48" s="6">
        <f t="shared" si="92"/>
        <v>108122383469326.02</v>
      </c>
      <c r="FM48" s="6"/>
      <c r="FN48" s="6">
        <f t="shared" si="93"/>
        <v>12041429657529.85</v>
      </c>
      <c r="FO48" s="6">
        <f t="shared" si="94"/>
        <v>19896156816412.215</v>
      </c>
      <c r="FP48" s="6">
        <f t="shared" si="95"/>
        <v>148917890531916.34</v>
      </c>
      <c r="FQ48" s="6"/>
      <c r="FR48" s="6">
        <f t="shared" si="96"/>
        <v>0</v>
      </c>
      <c r="FS48" s="6">
        <f t="shared" si="97"/>
        <v>0</v>
      </c>
      <c r="FT48" s="6">
        <f t="shared" si="98"/>
        <v>0</v>
      </c>
      <c r="FU48" s="6"/>
      <c r="FV48" s="6">
        <f t="shared" si="99"/>
        <v>0</v>
      </c>
      <c r="FW48" s="6">
        <f t="shared" si="100"/>
        <v>0</v>
      </c>
      <c r="FX48" s="6">
        <f t="shared" si="101"/>
        <v>0</v>
      </c>
      <c r="FY48" s="6"/>
      <c r="FZ48" s="6">
        <f t="shared" si="102"/>
        <v>71735690076323.547</v>
      </c>
    </row>
    <row r="49" spans="4:182" x14ac:dyDescent="0.25">
      <c r="D49">
        <v>515</v>
      </c>
      <c r="E49">
        <f>'Input spectra'!B49</f>
        <v>8.1835402661186996E-2</v>
      </c>
      <c r="F49">
        <f>'Initial absorption'!L49</f>
        <v>0.10933165537747407</v>
      </c>
      <c r="G49">
        <f>'Input spectra'!C49</f>
        <v>0.81506496098971004</v>
      </c>
      <c r="H49">
        <f t="shared" si="41"/>
        <v>0.10769046504456795</v>
      </c>
      <c r="I49">
        <f>'Input spectra'!D49</f>
        <v>0</v>
      </c>
      <c r="J49">
        <f>'Initial absorption'!M49</f>
        <v>0</v>
      </c>
      <c r="K49">
        <f>'Input spectra'!E49</f>
        <v>9.0666413653172503E-2</v>
      </c>
      <c r="L49">
        <f t="shared" si="42"/>
        <v>8.8443131307665551E-3</v>
      </c>
      <c r="M49">
        <f>'Input spectra'!F49</f>
        <v>0.87060035126935997</v>
      </c>
      <c r="N49">
        <f>'Initial absorption'!N49</f>
        <v>0.87233802072101507</v>
      </c>
      <c r="O49">
        <f>'Input spectra'!G49</f>
        <v>3.80411974203482E-2</v>
      </c>
      <c r="P49">
        <f t="shared" si="43"/>
        <v>4.0072636599107619E-3</v>
      </c>
      <c r="R49">
        <f>'Absorption prob after ems'!FA50</f>
        <v>7.8159881057340105E-2</v>
      </c>
      <c r="S49" s="13">
        <f>1-EXP(-'Absorption prob after ems'!FE50*_k_in_ec_correction*(E49*_c1+I49*_c2+M49*_c3+'Input spectra'!Y49))</f>
        <v>0.41822160731448865</v>
      </c>
      <c r="T49" s="13">
        <f>1-EXP(-(_t-'Absorption prob after ems'!FE50)*_k_in_ec_correction*(E49*_c1+I49*_c2+M49*_c3+'Input spectra'!Y49))</f>
        <v>0.67017350536033116</v>
      </c>
      <c r="U49" s="25"/>
      <c r="V49" s="25"/>
      <c r="W49" s="11"/>
      <c r="X49" s="6">
        <f t="shared" si="103"/>
        <v>2.0108869906381937E+18</v>
      </c>
      <c r="Y49" s="6">
        <f t="shared" si="104"/>
        <v>2.0108869906381937E+18</v>
      </c>
      <c r="Z49" s="6">
        <f t="shared" si="105"/>
        <v>1.177193748580096E+19</v>
      </c>
      <c r="AA49"/>
      <c r="AB49" s="6">
        <f t="shared" si="106"/>
        <v>1.6965434172992406E+17</v>
      </c>
      <c r="AC49" s="6">
        <f t="shared" si="107"/>
        <v>1.6965434172992406E+17</v>
      </c>
      <c r="AD49" s="6">
        <f t="shared" si="108"/>
        <v>9.9317381550394432E+17</v>
      </c>
      <c r="AE49"/>
      <c r="AF49" s="6">
        <f t="shared" si="109"/>
        <v>5.4401213087805616E+16</v>
      </c>
      <c r="AG49" s="6">
        <f t="shared" si="110"/>
        <v>5.4401213087805616E+16</v>
      </c>
      <c r="AH49" s="6">
        <f t="shared" si="111"/>
        <v>3.1847024850369094E+17</v>
      </c>
      <c r="AI49"/>
      <c r="AJ49" s="6">
        <f t="shared" si="44"/>
        <v>1.0226111777370493E+18</v>
      </c>
      <c r="AK49" s="6"/>
      <c r="AL49" s="6">
        <f t="shared" si="45"/>
        <v>9.1947527414387584E+16</v>
      </c>
      <c r="AM49" s="6">
        <f t="shared" si="46"/>
        <v>1.4734006009923466E+17</v>
      </c>
      <c r="AN49" s="6">
        <f t="shared" si="47"/>
        <v>1.1864500959802168E+18</v>
      </c>
      <c r="AO49" s="6"/>
      <c r="AP49" s="6">
        <f t="shared" si="48"/>
        <v>0</v>
      </c>
      <c r="AQ49" s="6">
        <f t="shared" si="49"/>
        <v>0</v>
      </c>
      <c r="AR49" s="6">
        <f t="shared" si="50"/>
        <v>0</v>
      </c>
      <c r="AS49" s="6"/>
      <c r="AT49" s="6">
        <f t="shared" si="51"/>
        <v>1.9847227709186128E+16</v>
      </c>
      <c r="AU49" s="6">
        <f t="shared" si="52"/>
        <v>3.1803919101549412E+16</v>
      </c>
      <c r="AV49" s="6">
        <f t="shared" si="53"/>
        <v>2.5609982000255997E+17</v>
      </c>
      <c r="AW49" s="6"/>
      <c r="AX49" s="6">
        <f t="shared" si="54"/>
        <v>7.3714326548878592E+17</v>
      </c>
      <c r="BD49" s="11"/>
      <c r="BE49" s="6">
        <f t="shared" si="55"/>
        <v>2.2772630229991552E+17</v>
      </c>
      <c r="BF49" s="6">
        <f t="shared" si="9"/>
        <v>2.2772630229991552E+17</v>
      </c>
      <c r="BG49" s="6">
        <f t="shared" si="10"/>
        <v>1.3331329940607055E+18</v>
      </c>
      <c r="BH49"/>
      <c r="BI49" s="6">
        <f t="shared" si="11"/>
        <v>1.615537460697099E+16</v>
      </c>
      <c r="BJ49" s="6">
        <f t="shared" si="12"/>
        <v>1.615537460697099E+16</v>
      </c>
      <c r="BK49" s="6">
        <f t="shared" si="13"/>
        <v>9.4575210252169088E+16</v>
      </c>
      <c r="BL49"/>
      <c r="BM49" s="6">
        <f t="shared" si="14"/>
        <v>4745261744373306</v>
      </c>
      <c r="BN49" s="6">
        <f t="shared" si="15"/>
        <v>4745261744373306</v>
      </c>
      <c r="BO49" s="6">
        <f t="shared" si="16"/>
        <v>2.777924610810518E+16</v>
      </c>
      <c r="BP49"/>
      <c r="BQ49" s="6">
        <f t="shared" si="56"/>
        <v>1.1376072600535498E+17</v>
      </c>
      <c r="BR49" s="6"/>
      <c r="BS49" s="6">
        <f t="shared" si="57"/>
        <v>1.0412753437254692E+16</v>
      </c>
      <c r="BT49" s="6">
        <f t="shared" si="58"/>
        <v>1.6685774597605446E+16</v>
      </c>
      <c r="BU49" s="6">
        <f t="shared" si="59"/>
        <v>1.3436155014121706E+17</v>
      </c>
      <c r="BV49" s="6"/>
      <c r="BW49" s="6">
        <f t="shared" si="60"/>
        <v>0</v>
      </c>
      <c r="BX49" s="6">
        <f t="shared" si="61"/>
        <v>0</v>
      </c>
      <c r="BY49" s="6">
        <f t="shared" si="62"/>
        <v>0</v>
      </c>
      <c r="BZ49" s="6"/>
      <c r="CA49" s="6">
        <f t="shared" si="63"/>
        <v>1731216732763959.3</v>
      </c>
      <c r="CB49" s="6">
        <f t="shared" si="64"/>
        <v>2774164620008355.5</v>
      </c>
      <c r="CC49" s="6">
        <f t="shared" si="65"/>
        <v>2.2338852566349224E+16</v>
      </c>
      <c r="CD49" s="6"/>
      <c r="CE49" s="6">
        <f t="shared" si="66"/>
        <v>8.2003751648337024E+16</v>
      </c>
      <c r="CK49" s="11"/>
      <c r="CL49" s="6">
        <f t="shared" si="67"/>
        <v>2.57892507140513E+16</v>
      </c>
      <c r="CM49" s="6">
        <f t="shared" si="17"/>
        <v>2.57892507140513E+16</v>
      </c>
      <c r="CN49" s="6">
        <f t="shared" si="18"/>
        <v>1.5097290331323379E+17</v>
      </c>
      <c r="CO49"/>
      <c r="CP49" s="6">
        <f t="shared" si="19"/>
        <v>1538399347934447.8</v>
      </c>
      <c r="CQ49" s="6">
        <f t="shared" si="20"/>
        <v>1538399347934447.8</v>
      </c>
      <c r="CR49" s="6">
        <f t="shared" si="21"/>
        <v>9005946647620283</v>
      </c>
      <c r="CS49"/>
      <c r="CT49" s="6">
        <f t="shared" si="22"/>
        <v>413915568137583.31</v>
      </c>
      <c r="CU49" s="6">
        <f t="shared" si="23"/>
        <v>413915568137583.31</v>
      </c>
      <c r="CV49" s="6">
        <f t="shared" si="24"/>
        <v>2423103941295582</v>
      </c>
      <c r="CW49"/>
      <c r="CX49" s="6">
        <f t="shared" si="68"/>
        <v>1.2693317400471648E+16</v>
      </c>
      <c r="CY49" s="6"/>
      <c r="CZ49" s="6">
        <f t="shared" si="69"/>
        <v>1179209894969872</v>
      </c>
      <c r="DA49" s="6">
        <f t="shared" si="70"/>
        <v>1889608798412193.5</v>
      </c>
      <c r="DB49" s="6">
        <f t="shared" si="71"/>
        <v>1.5216001260833306E+16</v>
      </c>
      <c r="DC49" s="6"/>
      <c r="DD49" s="6">
        <f t="shared" si="72"/>
        <v>0</v>
      </c>
      <c r="DE49" s="6">
        <f t="shared" si="73"/>
        <v>0</v>
      </c>
      <c r="DF49" s="6">
        <f t="shared" si="74"/>
        <v>0</v>
      </c>
      <c r="DG49" s="6"/>
      <c r="DH49" s="6">
        <f t="shared" si="75"/>
        <v>151009068859260.88</v>
      </c>
      <c r="DI49" s="6">
        <f t="shared" si="76"/>
        <v>241982420919036.25</v>
      </c>
      <c r="DJ49" s="6">
        <f t="shared" si="77"/>
        <v>1948554020756824.8</v>
      </c>
      <c r="DK49" s="6"/>
      <c r="DL49" s="6">
        <f t="shared" si="78"/>
        <v>9149903347599894</v>
      </c>
      <c r="DR49" s="11"/>
      <c r="DS49" s="6">
        <f t="shared" si="79"/>
        <v>2920547366181171</v>
      </c>
      <c r="DT49" s="6">
        <f t="shared" si="25"/>
        <v>2920547366181171</v>
      </c>
      <c r="DU49" s="6">
        <f t="shared" si="26"/>
        <v>1.709718207888653E+16</v>
      </c>
      <c r="DV49"/>
      <c r="DW49" s="6">
        <f t="shared" si="27"/>
        <v>146494439856809.16</v>
      </c>
      <c r="DX49" s="6">
        <f t="shared" si="28"/>
        <v>146494439856809.16</v>
      </c>
      <c r="DY49" s="6">
        <f t="shared" si="29"/>
        <v>857593388410392.63</v>
      </c>
      <c r="DZ49"/>
      <c r="EA49" s="6">
        <f t="shared" si="30"/>
        <v>36104667513822.242</v>
      </c>
      <c r="EB49" s="6">
        <f t="shared" si="31"/>
        <v>36104667513822.242</v>
      </c>
      <c r="EC49" s="6">
        <f t="shared" si="32"/>
        <v>211360405083457.91</v>
      </c>
      <c r="ED49"/>
      <c r="EE49" s="6">
        <f t="shared" si="80"/>
        <v>1419863019056729.8</v>
      </c>
      <c r="EF49" s="6"/>
      <c r="EG49" s="6">
        <f t="shared" si="81"/>
        <v>133541621317931.56</v>
      </c>
      <c r="EH49" s="6">
        <f t="shared" si="82"/>
        <v>213991948060306.91</v>
      </c>
      <c r="EI49" s="6">
        <f t="shared" si="83"/>
        <v>1723161828114820.8</v>
      </c>
      <c r="EJ49" s="6"/>
      <c r="EK49" s="6">
        <f t="shared" si="84"/>
        <v>0</v>
      </c>
      <c r="EL49" s="6">
        <f t="shared" si="85"/>
        <v>0</v>
      </c>
      <c r="EM49" s="6">
        <f t="shared" si="86"/>
        <v>0</v>
      </c>
      <c r="EN49" s="6"/>
      <c r="EO49" s="6">
        <f t="shared" si="87"/>
        <v>13172087842135.096</v>
      </c>
      <c r="EP49" s="6">
        <f t="shared" si="88"/>
        <v>21107432346124.168</v>
      </c>
      <c r="EQ49" s="6">
        <f t="shared" si="89"/>
        <v>169966776965398.03</v>
      </c>
      <c r="ER49" s="6"/>
      <c r="ES49" s="6">
        <f t="shared" si="90"/>
        <v>1023499923725040.8</v>
      </c>
      <c r="EY49" s="11"/>
      <c r="EZ49" s="6">
        <f t="shared" si="91"/>
        <v>330742331860786.31</v>
      </c>
      <c r="FA49" s="6">
        <f t="shared" si="33"/>
        <v>330742331860786.31</v>
      </c>
      <c r="FB49" s="6">
        <f t="shared" si="34"/>
        <v>1936199335268234.8</v>
      </c>
      <c r="FC49"/>
      <c r="FD49" s="6">
        <f t="shared" si="35"/>
        <v>13949967502114.885</v>
      </c>
      <c r="FE49" s="6">
        <f t="shared" si="36"/>
        <v>13949967502114.885</v>
      </c>
      <c r="FF49" s="6">
        <f t="shared" si="37"/>
        <v>81664532183249.953</v>
      </c>
      <c r="FG49"/>
      <c r="FH49" s="6">
        <f t="shared" si="38"/>
        <v>3149306565464.4795</v>
      </c>
      <c r="FI49" s="6">
        <f t="shared" si="39"/>
        <v>3149306565464.4795</v>
      </c>
      <c r="FJ49" s="6">
        <f t="shared" si="40"/>
        <v>18436361757208.648</v>
      </c>
      <c r="FK49"/>
      <c r="FL49" s="6">
        <f t="shared" si="92"/>
        <v>159156983711985.88</v>
      </c>
      <c r="FM49" s="6"/>
      <c r="FN49" s="6">
        <f t="shared" si="93"/>
        <v>15123147032850.727</v>
      </c>
      <c r="FO49" s="6">
        <f t="shared" si="94"/>
        <v>24233880511735.449</v>
      </c>
      <c r="FP49" s="6">
        <f t="shared" si="95"/>
        <v>195142379063485.88</v>
      </c>
      <c r="FQ49" s="6"/>
      <c r="FR49" s="6">
        <f t="shared" si="96"/>
        <v>0</v>
      </c>
      <c r="FS49" s="6">
        <f t="shared" si="97"/>
        <v>0</v>
      </c>
      <c r="FT49" s="6">
        <f t="shared" si="98"/>
        <v>0</v>
      </c>
      <c r="FU49" s="6"/>
      <c r="FV49" s="6">
        <f t="shared" si="99"/>
        <v>1148963432670.5725</v>
      </c>
      <c r="FW49" s="6">
        <f t="shared" si="100"/>
        <v>1841140767805.0898</v>
      </c>
      <c r="FX49" s="6">
        <f t="shared" si="101"/>
        <v>14825714331894.629</v>
      </c>
      <c r="FY49" s="6"/>
      <c r="FZ49" s="6">
        <f t="shared" si="102"/>
        <v>114727377573185.91</v>
      </c>
    </row>
    <row r="50" spans="4:182" x14ac:dyDescent="0.25">
      <c r="D50">
        <v>520</v>
      </c>
      <c r="E50">
        <f>'Input spectra'!B50</f>
        <v>6.9876539603496199E-2</v>
      </c>
      <c r="F50">
        <f>'Initial absorption'!L50</f>
        <v>0.11500097840886021</v>
      </c>
      <c r="G50">
        <f>'Input spectra'!C50</f>
        <v>0.96550870010022305</v>
      </c>
      <c r="H50">
        <f t="shared" si="41"/>
        <v>0.1275678453802187</v>
      </c>
      <c r="I50">
        <f>'Input spectra'!D50</f>
        <v>0</v>
      </c>
      <c r="J50">
        <f>'Initial absorption'!M50</f>
        <v>0</v>
      </c>
      <c r="K50">
        <f>'Input spectra'!E50</f>
        <v>5.49470499279439E-2</v>
      </c>
      <c r="L50">
        <f t="shared" si="42"/>
        <v>5.3599662277762907E-3</v>
      </c>
      <c r="M50">
        <f>'Input spectra'!F50</f>
        <v>0.69869202226345195</v>
      </c>
      <c r="N50">
        <f>'Initial absorption'!N50</f>
        <v>0.86241677059315081</v>
      </c>
      <c r="O50">
        <f>'Input spectra'!G50</f>
        <v>9.0978920011550196E-2</v>
      </c>
      <c r="P50">
        <f t="shared" si="43"/>
        <v>9.5837288177790508E-3</v>
      </c>
      <c r="R50">
        <f>'Absorption prob after ems'!FA51</f>
        <v>9.3190068714633756E-2</v>
      </c>
      <c r="S50" s="13">
        <f>1-EXP(-'Absorption prob after ems'!FE51*_k_in_ec_correction*(E50*_c1+I50*_c2+M50*_c3+'Input spectra'!Y50))</f>
        <v>0.3799196333780126</v>
      </c>
      <c r="T50" s="13">
        <f>1-EXP(-(_t-'Absorption prob after ems'!FE51)*_k_in_ec_correction*(E50*_c1+I50*_c2+M50*_c3+'Input spectra'!Y50))</f>
        <v>0.57777314615564546</v>
      </c>
      <c r="U50" s="25"/>
      <c r="V50" s="25"/>
      <c r="W50" s="11"/>
      <c r="X50" s="6">
        <f t="shared" si="103"/>
        <v>2.3820541641515162E+18</v>
      </c>
      <c r="Y50" s="6">
        <f t="shared" si="104"/>
        <v>2.3820541641515162E+18</v>
      </c>
      <c r="Z50" s="6">
        <f t="shared" si="105"/>
        <v>1.3944787966072642E+19</v>
      </c>
      <c r="AA50"/>
      <c r="AB50" s="6">
        <f t="shared" si="106"/>
        <v>1.0281652499442838E+17</v>
      </c>
      <c r="AC50" s="6">
        <f t="shared" si="107"/>
        <v>1.0281652499442838E+17</v>
      </c>
      <c r="AD50" s="6">
        <f t="shared" si="108"/>
        <v>6.0189842113284301E+17</v>
      </c>
      <c r="AE50"/>
      <c r="AF50" s="6">
        <f t="shared" si="109"/>
        <v>1.3010535812943037E+17</v>
      </c>
      <c r="AG50" s="6">
        <f t="shared" si="110"/>
        <v>1.3010535812943037E+17</v>
      </c>
      <c r="AH50" s="6">
        <f t="shared" si="111"/>
        <v>7.616500328451177E+17</v>
      </c>
      <c r="AI50"/>
      <c r="AJ50" s="6">
        <f t="shared" si="44"/>
        <v>1.4265849228912461E+18</v>
      </c>
      <c r="AK50" s="6"/>
      <c r="AL50" s="6">
        <f t="shared" si="45"/>
        <v>1.04074637093464E+17</v>
      </c>
      <c r="AM50" s="6">
        <f t="shared" si="46"/>
        <v>1.5827434337584771E+17</v>
      </c>
      <c r="AN50" s="6">
        <f t="shared" si="47"/>
        <v>1.4542186772362606E+18</v>
      </c>
      <c r="AO50" s="6"/>
      <c r="AP50" s="6">
        <f t="shared" si="48"/>
        <v>0</v>
      </c>
      <c r="AQ50" s="6">
        <f t="shared" si="49"/>
        <v>0</v>
      </c>
      <c r="AR50" s="6">
        <f t="shared" si="50"/>
        <v>0</v>
      </c>
      <c r="AS50" s="6"/>
      <c r="AT50" s="6">
        <f t="shared" si="51"/>
        <v>4.262889872178312E+16</v>
      </c>
      <c r="AU50" s="6">
        <f t="shared" si="52"/>
        <v>6.482906059010856E+16</v>
      </c>
      <c r="AV50" s="6">
        <f t="shared" si="53"/>
        <v>5.9564695532455629E+17</v>
      </c>
      <c r="AW50" s="6"/>
      <c r="AX50" s="6">
        <f t="shared" si="54"/>
        <v>1.1041131093194277E+18</v>
      </c>
      <c r="BD50" s="11"/>
      <c r="BE50" s="6">
        <f t="shared" si="55"/>
        <v>2.6975975736368048E+17</v>
      </c>
      <c r="BF50" s="6">
        <f t="shared" si="9"/>
        <v>2.6975975736368048E+17</v>
      </c>
      <c r="BG50" s="6">
        <f t="shared" si="10"/>
        <v>1.5792011259977597E+18</v>
      </c>
      <c r="BH50"/>
      <c r="BI50" s="6">
        <f t="shared" si="11"/>
        <v>9790727782942488</v>
      </c>
      <c r="BJ50" s="6">
        <f t="shared" si="12"/>
        <v>9790727782942488</v>
      </c>
      <c r="BK50" s="6">
        <f t="shared" si="13"/>
        <v>5.731591876513904E+16</v>
      </c>
      <c r="BL50"/>
      <c r="BM50" s="6">
        <f t="shared" si="14"/>
        <v>1.134871712645623E+16</v>
      </c>
      <c r="BN50" s="6">
        <f t="shared" si="15"/>
        <v>1.134871712645623E+16</v>
      </c>
      <c r="BO50" s="6">
        <f t="shared" si="16"/>
        <v>6.6436547244398888E+16</v>
      </c>
      <c r="BP50"/>
      <c r="BQ50" s="6">
        <f t="shared" si="56"/>
        <v>1.5869836225699245E+17</v>
      </c>
      <c r="BR50" s="6"/>
      <c r="BS50" s="6">
        <f t="shared" si="57"/>
        <v>1.1786108507757746E+16</v>
      </c>
      <c r="BT50" s="6">
        <f t="shared" si="58"/>
        <v>1.7924046022342566E+16</v>
      </c>
      <c r="BU50" s="6">
        <f t="shared" si="59"/>
        <v>1.6468545653944816E+17</v>
      </c>
      <c r="BV50" s="6"/>
      <c r="BW50" s="6">
        <f t="shared" si="60"/>
        <v>0</v>
      </c>
      <c r="BX50" s="6">
        <f t="shared" si="61"/>
        <v>0</v>
      </c>
      <c r="BY50" s="6">
        <f t="shared" si="62"/>
        <v>0</v>
      </c>
      <c r="BZ50" s="6"/>
      <c r="CA50" s="6">
        <f t="shared" si="63"/>
        <v>3718396536171821.5</v>
      </c>
      <c r="CB50" s="6">
        <f t="shared" si="64"/>
        <v>5654852965233945</v>
      </c>
      <c r="CC50" s="6">
        <f t="shared" si="65"/>
        <v>5.195657504350084E+16</v>
      </c>
      <c r="CD50" s="6"/>
      <c r="CE50" s="6">
        <f t="shared" si="66"/>
        <v>1.2282545496159475E+17</v>
      </c>
      <c r="CK50" s="11"/>
      <c r="CL50" s="6">
        <f t="shared" si="67"/>
        <v>3.0549400508209032E+16</v>
      </c>
      <c r="CM50" s="6">
        <f t="shared" si="17"/>
        <v>3.0549400508209032E+16</v>
      </c>
      <c r="CN50" s="6">
        <f t="shared" si="18"/>
        <v>1.7883930558285562E+17</v>
      </c>
      <c r="CO50"/>
      <c r="CP50" s="6">
        <f t="shared" si="19"/>
        <v>932324356662282.63</v>
      </c>
      <c r="CQ50" s="6">
        <f t="shared" si="20"/>
        <v>932324356662282.63</v>
      </c>
      <c r="CR50" s="6">
        <f t="shared" si="21"/>
        <v>5457921849519141</v>
      </c>
      <c r="CS50"/>
      <c r="CT50" s="6">
        <f t="shared" si="22"/>
        <v>989916036264976.88</v>
      </c>
      <c r="CU50" s="6">
        <f t="shared" si="23"/>
        <v>989916036264976.88</v>
      </c>
      <c r="CV50" s="6">
        <f t="shared" si="24"/>
        <v>5795069414320895</v>
      </c>
      <c r="CW50"/>
      <c r="CX50" s="6">
        <f t="shared" si="68"/>
        <v>1.7714714205266126E+16</v>
      </c>
      <c r="CY50" s="6"/>
      <c r="CZ50" s="6">
        <f t="shared" si="69"/>
        <v>1334737815438065</v>
      </c>
      <c r="DA50" s="6">
        <f t="shared" si="70"/>
        <v>2029838942677803.8</v>
      </c>
      <c r="DB50" s="6">
        <f t="shared" si="71"/>
        <v>1.8650083388524784E+16</v>
      </c>
      <c r="DC50" s="6"/>
      <c r="DD50" s="6">
        <f t="shared" si="72"/>
        <v>0</v>
      </c>
      <c r="DE50" s="6">
        <f t="shared" si="73"/>
        <v>0</v>
      </c>
      <c r="DF50" s="6">
        <f t="shared" si="74"/>
        <v>0</v>
      </c>
      <c r="DG50" s="6"/>
      <c r="DH50" s="6">
        <f t="shared" si="75"/>
        <v>324345062030639.75</v>
      </c>
      <c r="DI50" s="6">
        <f t="shared" si="76"/>
        <v>493256600779653.56</v>
      </c>
      <c r="DJ50" s="6">
        <f t="shared" si="77"/>
        <v>4532022981264193</v>
      </c>
      <c r="DK50" s="6"/>
      <c r="DL50" s="6">
        <f t="shared" si="78"/>
        <v>1.3710398776850438E+16</v>
      </c>
      <c r="DR50" s="11"/>
      <c r="DS50" s="6">
        <f t="shared" si="79"/>
        <v>3459618590006241</v>
      </c>
      <c r="DT50" s="6">
        <f t="shared" si="25"/>
        <v>3459618590006241</v>
      </c>
      <c r="DU50" s="6">
        <f t="shared" si="26"/>
        <v>2.0252959990229496E+16</v>
      </c>
      <c r="DV50"/>
      <c r="DW50" s="6">
        <f t="shared" si="27"/>
        <v>88780806217502.938</v>
      </c>
      <c r="DX50" s="6">
        <f t="shared" si="28"/>
        <v>88780806217502.938</v>
      </c>
      <c r="DY50" s="6">
        <f t="shared" si="29"/>
        <v>519731892243116.13</v>
      </c>
      <c r="DZ50"/>
      <c r="EA50" s="6">
        <f t="shared" si="30"/>
        <v>86347535843512.438</v>
      </c>
      <c r="EB50" s="6">
        <f t="shared" si="31"/>
        <v>86347535843512.438</v>
      </c>
      <c r="EC50" s="6">
        <f t="shared" si="32"/>
        <v>505487279362321.25</v>
      </c>
      <c r="ED50"/>
      <c r="EE50" s="6">
        <f t="shared" si="80"/>
        <v>1982914978213685.5</v>
      </c>
      <c r="EF50" s="6"/>
      <c r="EG50" s="6">
        <f t="shared" si="81"/>
        <v>151154644027564.97</v>
      </c>
      <c r="EH50" s="6">
        <f t="shared" si="82"/>
        <v>229872548200077.16</v>
      </c>
      <c r="EI50" s="6">
        <f t="shared" si="83"/>
        <v>2112060273613845.8</v>
      </c>
      <c r="EJ50" s="6"/>
      <c r="EK50" s="6">
        <f t="shared" si="84"/>
        <v>0</v>
      </c>
      <c r="EL50" s="6">
        <f t="shared" si="85"/>
        <v>0</v>
      </c>
      <c r="EM50" s="6">
        <f t="shared" si="86"/>
        <v>0</v>
      </c>
      <c r="EN50" s="6"/>
      <c r="EO50" s="6">
        <f t="shared" si="87"/>
        <v>28291689237631.75</v>
      </c>
      <c r="EP50" s="6">
        <f t="shared" si="88"/>
        <v>43025358167315.836</v>
      </c>
      <c r="EQ50" s="6">
        <f t="shared" si="89"/>
        <v>395315362598674.5</v>
      </c>
      <c r="ER50" s="6"/>
      <c r="ES50" s="6">
        <f t="shared" si="90"/>
        <v>1534687761647177.5</v>
      </c>
      <c r="EY50" s="11"/>
      <c r="EZ50" s="6">
        <f t="shared" si="91"/>
        <v>391790365414881.25</v>
      </c>
      <c r="FA50" s="6">
        <f t="shared" si="33"/>
        <v>391790365414881.25</v>
      </c>
      <c r="FB50" s="6">
        <f t="shared" si="34"/>
        <v>2293580748532938.5</v>
      </c>
      <c r="FC50"/>
      <c r="FD50" s="6">
        <f t="shared" si="35"/>
        <v>8454173160130.0713</v>
      </c>
      <c r="FE50" s="6">
        <f t="shared" si="36"/>
        <v>8454173160130.0713</v>
      </c>
      <c r="FF50" s="6">
        <f t="shared" si="37"/>
        <v>49491591719732.758</v>
      </c>
      <c r="FG50"/>
      <c r="FH50" s="6">
        <f t="shared" si="38"/>
        <v>7531847826587.6885</v>
      </c>
      <c r="FI50" s="6">
        <f t="shared" si="39"/>
        <v>7531847826587.6885</v>
      </c>
      <c r="FJ50" s="6">
        <f t="shared" si="40"/>
        <v>44092205171120.398</v>
      </c>
      <c r="FK50"/>
      <c r="FL50" s="6">
        <f t="shared" si="92"/>
        <v>222460028021180.63</v>
      </c>
      <c r="FM50" s="6"/>
      <c r="FN50" s="6">
        <f t="shared" si="93"/>
        <v>17117763613823.436</v>
      </c>
      <c r="FO50" s="6">
        <f t="shared" si="94"/>
        <v>26032305965264.129</v>
      </c>
      <c r="FP50" s="6">
        <f t="shared" si="95"/>
        <v>239183842047724.09</v>
      </c>
      <c r="FQ50" s="6"/>
      <c r="FR50" s="6">
        <f t="shared" si="96"/>
        <v>0</v>
      </c>
      <c r="FS50" s="6">
        <f t="shared" si="97"/>
        <v>0</v>
      </c>
      <c r="FT50" s="6">
        <f t="shared" si="98"/>
        <v>0</v>
      </c>
      <c r="FU50" s="6"/>
      <c r="FV50" s="6">
        <f t="shared" si="99"/>
        <v>2467802885320.6821</v>
      </c>
      <c r="FW50" s="6">
        <f t="shared" si="100"/>
        <v>3752978556191.2163</v>
      </c>
      <c r="FX50" s="6">
        <f t="shared" si="101"/>
        <v>34482224947352.18</v>
      </c>
      <c r="FY50" s="6"/>
      <c r="FZ50" s="6">
        <f t="shared" si="102"/>
        <v>172174140702367</v>
      </c>
    </row>
    <row r="51" spans="4:182" x14ac:dyDescent="0.25">
      <c r="D51">
        <v>525</v>
      </c>
      <c r="E51">
        <f>'Input spectra'!B51</f>
        <v>6.1498627272259597E-2</v>
      </c>
      <c r="F51">
        <f>'Initial absorption'!L51</f>
        <v>0.14399261089981846</v>
      </c>
      <c r="G51">
        <f>'Input spectra'!C51</f>
        <v>0.95154559490105795</v>
      </c>
      <c r="H51">
        <f t="shared" si="41"/>
        <v>0.12572296998459573</v>
      </c>
      <c r="I51">
        <f>'Input spectra'!D51</f>
        <v>0</v>
      </c>
      <c r="J51">
        <f>'Initial absorption'!M51</f>
        <v>0</v>
      </c>
      <c r="K51">
        <f>'Input spectra'!E51</f>
        <v>3.6822472305034201E-2</v>
      </c>
      <c r="L51">
        <f t="shared" si="42"/>
        <v>3.5919527661090666E-3</v>
      </c>
      <c r="M51">
        <f>'Input spectra'!F51</f>
        <v>0.46916630855178498</v>
      </c>
      <c r="N51">
        <f>'Initial absorption'!N51</f>
        <v>0.82387792269967819</v>
      </c>
      <c r="O51">
        <f>'Input spectra'!G51</f>
        <v>0.143916642602752</v>
      </c>
      <c r="P51">
        <f t="shared" si="43"/>
        <v>1.5160193975647319E-2</v>
      </c>
      <c r="R51">
        <f>'Absorption prob after ems'!FA52</f>
        <v>0.12636633300278585</v>
      </c>
      <c r="S51" s="13">
        <f>1-EXP(-'Absorption prob after ems'!FE52*_k_in_ec_correction*(E51*_c1+I51*_c2+M51*_c3+'Input spectra'!Y51))</f>
        <v>0.31155874939476247</v>
      </c>
      <c r="T51" s="13">
        <f>1-EXP(-(_t-'Absorption prob after ems'!FE52)*_k_in_ec_correction*(E51*_c1+I51*_c2+M51*_c3+'Input spectra'!Y51))</f>
        <v>0.43370951103949995</v>
      </c>
      <c r="U51" s="25"/>
      <c r="V51" s="25"/>
      <c r="W51" s="11"/>
      <c r="X51" s="6">
        <f t="shared" si="103"/>
        <v>2.3476050982024428E+18</v>
      </c>
      <c r="Y51" s="6">
        <f t="shared" si="104"/>
        <v>2.3476050982024428E+18</v>
      </c>
      <c r="Z51" s="6">
        <f t="shared" si="105"/>
        <v>1.3743119621364703E+19</v>
      </c>
      <c r="AA51"/>
      <c r="AB51" s="6">
        <f t="shared" si="106"/>
        <v>6.890194558346628E+16</v>
      </c>
      <c r="AC51" s="6">
        <f t="shared" si="107"/>
        <v>6.890194558346628E+16</v>
      </c>
      <c r="AD51" s="6">
        <f t="shared" si="108"/>
        <v>4.0335901511859872E+17</v>
      </c>
      <c r="AE51"/>
      <c r="AF51" s="6">
        <f t="shared" si="109"/>
        <v>2.0580950317105482E+17</v>
      </c>
      <c r="AG51" s="6">
        <f t="shared" si="110"/>
        <v>2.0580950317105482E+17</v>
      </c>
      <c r="AH51" s="6">
        <f t="shared" si="111"/>
        <v>1.2048298171865426E+18</v>
      </c>
      <c r="AI51"/>
      <c r="AJ51" s="6">
        <f t="shared" si="44"/>
        <v>1.9398885560849249E+18</v>
      </c>
      <c r="AK51" s="6"/>
      <c r="AL51" s="6">
        <f t="shared" si="45"/>
        <v>1.0531863030668475E+17</v>
      </c>
      <c r="AM51" s="6">
        <f t="shared" si="46"/>
        <v>1.4661020350863555E+17</v>
      </c>
      <c r="AN51" s="6">
        <f t="shared" si="47"/>
        <v>1.7288403697977818E+18</v>
      </c>
      <c r="AO51" s="6"/>
      <c r="AP51" s="6">
        <f t="shared" si="48"/>
        <v>0</v>
      </c>
      <c r="AQ51" s="6">
        <f t="shared" si="49"/>
        <v>0</v>
      </c>
      <c r="AR51" s="6">
        <f t="shared" si="50"/>
        <v>0</v>
      </c>
      <c r="AS51" s="6"/>
      <c r="AT51" s="6">
        <f t="shared" si="51"/>
        <v>5.2828495361036296E+16</v>
      </c>
      <c r="AU51" s="6">
        <f t="shared" si="52"/>
        <v>7.3540611318080704E+16</v>
      </c>
      <c r="AV51" s="6">
        <f t="shared" si="53"/>
        <v>8.671973343166176E+17</v>
      </c>
      <c r="AW51" s="6"/>
      <c r="AX51" s="6">
        <f t="shared" si="54"/>
        <v>1.4849929195854692E+18</v>
      </c>
      <c r="BD51" s="11"/>
      <c r="BE51" s="6">
        <f t="shared" si="55"/>
        <v>2.6585851455750038E+17</v>
      </c>
      <c r="BF51" s="6">
        <f t="shared" si="9"/>
        <v>2.6585851455750038E+17</v>
      </c>
      <c r="BG51" s="6">
        <f t="shared" si="10"/>
        <v>1.5563628528152832E+18</v>
      </c>
      <c r="BH51"/>
      <c r="BI51" s="6">
        <f t="shared" si="11"/>
        <v>6561203979218237</v>
      </c>
      <c r="BJ51" s="6">
        <f t="shared" si="12"/>
        <v>6561203979218237</v>
      </c>
      <c r="BK51" s="6">
        <f t="shared" si="13"/>
        <v>3.8409957115706736E+16</v>
      </c>
      <c r="BL51"/>
      <c r="BM51" s="6">
        <f t="shared" si="14"/>
        <v>1.7952172508539128E+16</v>
      </c>
      <c r="BN51" s="6">
        <f t="shared" si="15"/>
        <v>1.7952172508539128E+16</v>
      </c>
      <c r="BO51" s="6">
        <f t="shared" si="16"/>
        <v>1.0509384838069245E+17</v>
      </c>
      <c r="BP51"/>
      <c r="BQ51" s="6">
        <f t="shared" si="56"/>
        <v>2.1480591620454685E+17</v>
      </c>
      <c r="BR51" s="6"/>
      <c r="BS51" s="6">
        <f t="shared" si="57"/>
        <v>1.1926986625648918E+16</v>
      </c>
      <c r="BT51" s="6">
        <f t="shared" si="58"/>
        <v>1.66031207521332E+16</v>
      </c>
      <c r="BU51" s="6">
        <f t="shared" si="59"/>
        <v>1.9578545513187603E+17</v>
      </c>
      <c r="BV51" s="6"/>
      <c r="BW51" s="6">
        <f t="shared" si="60"/>
        <v>0</v>
      </c>
      <c r="BX51" s="6">
        <f t="shared" si="61"/>
        <v>0</v>
      </c>
      <c r="BY51" s="6">
        <f t="shared" si="62"/>
        <v>0</v>
      </c>
      <c r="BZ51" s="6"/>
      <c r="CA51" s="6">
        <f t="shared" si="63"/>
        <v>4608078089084393</v>
      </c>
      <c r="CB51" s="6">
        <f t="shared" si="64"/>
        <v>6414736542405131</v>
      </c>
      <c r="CC51" s="6">
        <f t="shared" si="65"/>
        <v>7.5643135543931024E+16</v>
      </c>
      <c r="CD51" s="6"/>
      <c r="CE51" s="6">
        <f t="shared" si="66"/>
        <v>1.6443484016040403E+17</v>
      </c>
      <c r="CK51" s="11"/>
      <c r="CL51" s="6">
        <f t="shared" si="67"/>
        <v>3.010759766062902E+16</v>
      </c>
      <c r="CM51" s="6">
        <f t="shared" si="17"/>
        <v>3.010759766062902E+16</v>
      </c>
      <c r="CN51" s="6">
        <f t="shared" si="18"/>
        <v>1.7625294666414275E+17</v>
      </c>
      <c r="CO51"/>
      <c r="CP51" s="6">
        <f t="shared" si="19"/>
        <v>624792192620455.75</v>
      </c>
      <c r="CQ51" s="6">
        <f t="shared" si="20"/>
        <v>624792192620455.75</v>
      </c>
      <c r="CR51" s="6">
        <f t="shared" si="21"/>
        <v>3657597203316861.5</v>
      </c>
      <c r="CS51"/>
      <c r="CT51" s="6">
        <f t="shared" si="22"/>
        <v>1565916504392368.3</v>
      </c>
      <c r="CU51" s="6">
        <f t="shared" si="23"/>
        <v>1565916504392368.3</v>
      </c>
      <c r="CV51" s="6">
        <f t="shared" si="24"/>
        <v>9167034887346196</v>
      </c>
      <c r="CW51"/>
      <c r="CX51" s="6">
        <f t="shared" si="68"/>
        <v>2.389304028029026E+16</v>
      </c>
      <c r="CY51" s="6"/>
      <c r="CZ51" s="6">
        <f t="shared" si="69"/>
        <v>1350691796448278.5</v>
      </c>
      <c r="DA51" s="6">
        <f t="shared" si="70"/>
        <v>1880248523723514.8</v>
      </c>
      <c r="DB51" s="6">
        <f t="shared" si="71"/>
        <v>2.2172055390908904E+16</v>
      </c>
      <c r="DC51" s="6"/>
      <c r="DD51" s="6">
        <f t="shared" si="72"/>
        <v>0</v>
      </c>
      <c r="DE51" s="6">
        <f t="shared" si="73"/>
        <v>0</v>
      </c>
      <c r="DF51" s="6">
        <f t="shared" si="74"/>
        <v>0</v>
      </c>
      <c r="DG51" s="6"/>
      <c r="DH51" s="6">
        <f t="shared" si="75"/>
        <v>401949431457045.06</v>
      </c>
      <c r="DI51" s="6">
        <f t="shared" si="76"/>
        <v>559539065163453.31</v>
      </c>
      <c r="DJ51" s="6">
        <f t="shared" si="77"/>
        <v>6598133698631086</v>
      </c>
      <c r="DK51" s="6"/>
      <c r="DL51" s="6">
        <f t="shared" si="78"/>
        <v>1.8290223699865028E+16</v>
      </c>
      <c r="DR51" s="11"/>
      <c r="DS51" s="6">
        <f t="shared" si="79"/>
        <v>3409585878425051</v>
      </c>
      <c r="DT51" s="6">
        <f t="shared" si="25"/>
        <v>3409585878425051</v>
      </c>
      <c r="DU51" s="6">
        <f t="shared" si="26"/>
        <v>1.9960063394985248E+16</v>
      </c>
      <c r="DV51"/>
      <c r="DW51" s="6">
        <f t="shared" si="27"/>
        <v>59495983541421.383</v>
      </c>
      <c r="DX51" s="6">
        <f t="shared" si="28"/>
        <v>59495983541421.383</v>
      </c>
      <c r="DY51" s="6">
        <f t="shared" si="29"/>
        <v>348295554233793.81</v>
      </c>
      <c r="DZ51"/>
      <c r="EA51" s="6">
        <f t="shared" si="30"/>
        <v>136590404173202.45</v>
      </c>
      <c r="EB51" s="6">
        <f t="shared" si="31"/>
        <v>136590404173202.45</v>
      </c>
      <c r="EC51" s="6">
        <f t="shared" si="32"/>
        <v>799614153641183.63</v>
      </c>
      <c r="ED51"/>
      <c r="EE51" s="6">
        <f t="shared" si="80"/>
        <v>2667337158129882</v>
      </c>
      <c r="EF51" s="6"/>
      <c r="EG51" s="6">
        <f t="shared" si="81"/>
        <v>152961379622023.22</v>
      </c>
      <c r="EH51" s="6">
        <f t="shared" si="82"/>
        <v>212931927903387.16</v>
      </c>
      <c r="EI51" s="6">
        <f t="shared" si="83"/>
        <v>2510911956796808.5</v>
      </c>
      <c r="EJ51" s="6"/>
      <c r="EK51" s="6">
        <f t="shared" si="84"/>
        <v>0</v>
      </c>
      <c r="EL51" s="6">
        <f t="shared" si="85"/>
        <v>0</v>
      </c>
      <c r="EM51" s="6">
        <f t="shared" si="86"/>
        <v>0</v>
      </c>
      <c r="EN51" s="6"/>
      <c r="EO51" s="6">
        <f t="shared" si="87"/>
        <v>35060895741188.215</v>
      </c>
      <c r="EP51" s="6">
        <f t="shared" si="88"/>
        <v>48806987375759.625</v>
      </c>
      <c r="EQ51" s="6">
        <f t="shared" si="89"/>
        <v>575536272947427.25</v>
      </c>
      <c r="ER51" s="6"/>
      <c r="ES51" s="6">
        <f t="shared" si="90"/>
        <v>2041857910623550.8</v>
      </c>
      <c r="EY51" s="11"/>
      <c r="EZ51" s="6">
        <f t="shared" si="91"/>
        <v>386124326271226.19</v>
      </c>
      <c r="FA51" s="6">
        <f t="shared" si="33"/>
        <v>386124326271226.19</v>
      </c>
      <c r="FB51" s="6">
        <f t="shared" si="34"/>
        <v>2260411177641220</v>
      </c>
      <c r="FC51"/>
      <c r="FD51" s="6">
        <f t="shared" si="35"/>
        <v>5665519030759.3975</v>
      </c>
      <c r="FE51" s="6">
        <f t="shared" si="36"/>
        <v>5665519030759.3975</v>
      </c>
      <c r="FF51" s="6">
        <f t="shared" si="37"/>
        <v>33166526097793.594</v>
      </c>
      <c r="FG51"/>
      <c r="FH51" s="6">
        <f t="shared" si="38"/>
        <v>11914389087710.881</v>
      </c>
      <c r="FI51" s="6">
        <f t="shared" si="39"/>
        <v>11914389087710.881</v>
      </c>
      <c r="FJ51" s="6">
        <f t="shared" si="40"/>
        <v>69748048585032.055</v>
      </c>
      <c r="FK51"/>
      <c r="FL51" s="6">
        <f t="shared" si="92"/>
        <v>298644809012239.75</v>
      </c>
      <c r="FM51" s="6"/>
      <c r="FN51" s="6">
        <f t="shared" si="93"/>
        <v>17322370445572.361</v>
      </c>
      <c r="FO51" s="6">
        <f t="shared" si="94"/>
        <v>24113836734127.586</v>
      </c>
      <c r="FP51" s="6">
        <f t="shared" si="95"/>
        <v>284352476287347.44</v>
      </c>
      <c r="FQ51" s="6"/>
      <c r="FR51" s="6">
        <f t="shared" si="96"/>
        <v>0</v>
      </c>
      <c r="FS51" s="6">
        <f t="shared" si="97"/>
        <v>0</v>
      </c>
      <c r="FT51" s="6">
        <f t="shared" si="98"/>
        <v>0</v>
      </c>
      <c r="FU51" s="6"/>
      <c r="FV51" s="6">
        <f t="shared" si="99"/>
        <v>3058261348245.8359</v>
      </c>
      <c r="FW51" s="6">
        <f t="shared" si="100"/>
        <v>4257293484953.8882</v>
      </c>
      <c r="FX51" s="6">
        <f t="shared" si="101"/>
        <v>50202377915885.242</v>
      </c>
      <c r="FY51" s="6"/>
      <c r="FZ51" s="6">
        <f t="shared" si="102"/>
        <v>228613868287965.5</v>
      </c>
    </row>
    <row r="52" spans="4:182" x14ac:dyDescent="0.25">
      <c r="D52">
        <v>530</v>
      </c>
      <c r="E52">
        <f>'Input spectra'!B52</f>
        <v>5.3120714941022898E-2</v>
      </c>
      <c r="F52">
        <f>'Initial absorption'!L52</f>
        <v>0.19967774441792333</v>
      </c>
      <c r="G52">
        <f>'Input spectra'!C52</f>
        <v>0.84678871717280702</v>
      </c>
      <c r="H52">
        <f t="shared" si="41"/>
        <v>0.11188196660558442</v>
      </c>
      <c r="I52">
        <f>'Input spectra'!D52</f>
        <v>0</v>
      </c>
      <c r="J52">
        <f>'Initial absorption'!M52</f>
        <v>0</v>
      </c>
      <c r="K52">
        <f>'Input spectra'!E52</f>
        <v>3.3269917989121198E-2</v>
      </c>
      <c r="L52">
        <f t="shared" si="42"/>
        <v>3.2454087536351447E-3</v>
      </c>
      <c r="M52">
        <f>'Input spectra'!F52</f>
        <v>0.26558420580317099</v>
      </c>
      <c r="N52">
        <f>'Initial absorption'!N52</f>
        <v>0.7487369366171065</v>
      </c>
      <c r="O52">
        <f>'Input spectra'!G52</f>
        <v>0.318805227131299</v>
      </c>
      <c r="P52">
        <f t="shared" si="43"/>
        <v>3.3582975508270878E-2</v>
      </c>
      <c r="R52">
        <f>'Absorption prob after ems'!FA53</f>
        <v>0.19095860971470102</v>
      </c>
      <c r="S52" s="13">
        <f>1-EXP(-'Absorption prob after ems'!FE53*_k_in_ec_correction*(E52*_c1+I52*_c2+M52*_c3+'Input spectra'!Y52))</f>
        <v>0.22492851291286775</v>
      </c>
      <c r="T52" s="13">
        <f>1-EXP(-(_t-'Absorption prob after ems'!FE53)*_k_in_ec_correction*(E52*_c1+I52*_c2+M52*_c3+'Input spectra'!Y52))</f>
        <v>0.28247153145732851</v>
      </c>
      <c r="U52" s="25"/>
      <c r="V52" s="25"/>
      <c r="W52" s="11"/>
      <c r="X52" s="6">
        <f t="shared" si="103"/>
        <v>2.0891542351597906E+18</v>
      </c>
      <c r="Y52" s="6">
        <f t="shared" si="104"/>
        <v>2.0891542351597906E+18</v>
      </c>
      <c r="Z52" s="6">
        <f t="shared" si="105"/>
        <v>1.2230121915847786E+19</v>
      </c>
      <c r="AA52"/>
      <c r="AB52" s="6">
        <f t="shared" si="106"/>
        <v>6.2254431474972232E+16</v>
      </c>
      <c r="AC52" s="6">
        <f t="shared" si="107"/>
        <v>6.2254431474972232E+16</v>
      </c>
      <c r="AD52" s="6">
        <f t="shared" si="108"/>
        <v>3.6444378970539123E+17</v>
      </c>
      <c r="AE52"/>
      <c r="AF52" s="6">
        <f t="shared" si="109"/>
        <v>4.5591075651575315E+17</v>
      </c>
      <c r="AG52" s="6">
        <f t="shared" si="110"/>
        <v>4.5591075651575315E+17</v>
      </c>
      <c r="AH52" s="6">
        <f t="shared" si="111"/>
        <v>2.6689480561532513E+18</v>
      </c>
      <c r="AI52"/>
      <c r="AJ52" s="6">
        <f t="shared" si="44"/>
        <v>2.9146993672966661E+18</v>
      </c>
      <c r="AK52" s="6"/>
      <c r="AL52" s="6">
        <f t="shared" si="45"/>
        <v>9.3830639836931824E+16</v>
      </c>
      <c r="AM52" s="6">
        <f t="shared" si="46"/>
        <v>1.1783514766145453E+17</v>
      </c>
      <c r="AN52" s="6">
        <f t="shared" si="47"/>
        <v>1.97574635343181E+18</v>
      </c>
      <c r="AO52" s="6"/>
      <c r="AP52" s="6">
        <f t="shared" si="48"/>
        <v>0</v>
      </c>
      <c r="AQ52" s="6">
        <f t="shared" si="49"/>
        <v>0</v>
      </c>
      <c r="AR52" s="6">
        <f t="shared" si="50"/>
        <v>0</v>
      </c>
      <c r="AS52" s="6"/>
      <c r="AT52" s="6">
        <f t="shared" si="51"/>
        <v>7.6780972587429888E+16</v>
      </c>
      <c r="AU52" s="6">
        <f t="shared" si="52"/>
        <v>9.6423697612565872E+16</v>
      </c>
      <c r="AV52" s="6">
        <f t="shared" si="53"/>
        <v>1.6167397650298573E+18</v>
      </c>
      <c r="AW52" s="6"/>
      <c r="AX52" s="6">
        <f t="shared" si="54"/>
        <v>1.8708259126947512E+18</v>
      </c>
      <c r="BD52" s="11"/>
      <c r="BE52" s="6">
        <f t="shared" si="55"/>
        <v>2.3658980893608406E+17</v>
      </c>
      <c r="BF52" s="6">
        <f t="shared" si="9"/>
        <v>2.3658980893608406E+17</v>
      </c>
      <c r="BG52" s="6">
        <f t="shared" si="10"/>
        <v>1.3850208656873669E+18</v>
      </c>
      <c r="BH52"/>
      <c r="BI52" s="6">
        <f t="shared" si="11"/>
        <v>5928192884230717</v>
      </c>
      <c r="BJ52" s="6">
        <f t="shared" si="12"/>
        <v>5928192884230717</v>
      </c>
      <c r="BK52" s="6">
        <f t="shared" si="13"/>
        <v>3.4704245619882428E+16</v>
      </c>
      <c r="BL52"/>
      <c r="BM52" s="6">
        <f t="shared" si="14"/>
        <v>3.9767787314791328E+16</v>
      </c>
      <c r="BN52" s="6">
        <f t="shared" si="15"/>
        <v>3.9767787314791328E+16</v>
      </c>
      <c r="BO52" s="6">
        <f t="shared" si="16"/>
        <v>2.3280468191291917E+17</v>
      </c>
      <c r="BP52"/>
      <c r="BQ52" s="6">
        <f t="shared" si="56"/>
        <v>3.1556479182544576E+17</v>
      </c>
      <c r="BR52" s="6"/>
      <c r="BS52" s="6">
        <f t="shared" si="57"/>
        <v>1.0626009692229488E+16</v>
      </c>
      <c r="BT52" s="6">
        <f t="shared" si="58"/>
        <v>1.3344440827771848E+16</v>
      </c>
      <c r="BU52" s="6">
        <f t="shared" si="59"/>
        <v>2.2374674133566022E+17</v>
      </c>
      <c r="BV52" s="6"/>
      <c r="BW52" s="6">
        <f t="shared" si="60"/>
        <v>0</v>
      </c>
      <c r="BX52" s="6">
        <f t="shared" si="61"/>
        <v>0</v>
      </c>
      <c r="BY52" s="6">
        <f t="shared" si="62"/>
        <v>0</v>
      </c>
      <c r="BZ52" s="6"/>
      <c r="CA52" s="6">
        <f t="shared" si="63"/>
        <v>6697383959560582</v>
      </c>
      <c r="CB52" s="6">
        <f t="shared" si="64"/>
        <v>8410762509898746</v>
      </c>
      <c r="CC52" s="6">
        <f t="shared" si="65"/>
        <v>1.4102357139022998E+17</v>
      </c>
      <c r="CD52" s="6"/>
      <c r="CE52" s="6">
        <f t="shared" si="66"/>
        <v>2.0254808996947219E+17</v>
      </c>
      <c r="CK52" s="11"/>
      <c r="CL52" s="6">
        <f t="shared" si="67"/>
        <v>2.679301353168474E+16</v>
      </c>
      <c r="CM52" s="6">
        <f t="shared" si="17"/>
        <v>2.679301353168474E+16</v>
      </c>
      <c r="CN52" s="6">
        <f t="shared" si="18"/>
        <v>1.5684903319759005E+17</v>
      </c>
      <c r="CO52"/>
      <c r="CP52" s="6">
        <f t="shared" si="19"/>
        <v>564513562167413.25</v>
      </c>
      <c r="CQ52" s="6">
        <f t="shared" si="20"/>
        <v>564513562167413.25</v>
      </c>
      <c r="CR52" s="6">
        <f t="shared" si="21"/>
        <v>3304719954258867.5</v>
      </c>
      <c r="CS52"/>
      <c r="CT52" s="6">
        <f t="shared" si="22"/>
        <v>3468829996468472.5</v>
      </c>
      <c r="CU52" s="6">
        <f t="shared" si="23"/>
        <v>3468829996468472.5</v>
      </c>
      <c r="CV52" s="6">
        <f t="shared" si="24"/>
        <v>2.0306884502911972E+16</v>
      </c>
      <c r="CW52"/>
      <c r="CX52" s="6">
        <f t="shared" si="68"/>
        <v>3.4460512474781564E+16</v>
      </c>
      <c r="CY52" s="6"/>
      <c r="CZ52" s="6">
        <f t="shared" si="69"/>
        <v>1203360460672386</v>
      </c>
      <c r="DA52" s="6">
        <f t="shared" si="70"/>
        <v>1511213797750046.3</v>
      </c>
      <c r="DB52" s="6">
        <f t="shared" si="71"/>
        <v>2.5338578594043536E+16</v>
      </c>
      <c r="DC52" s="6"/>
      <c r="DD52" s="6">
        <f t="shared" si="72"/>
        <v>0</v>
      </c>
      <c r="DE52" s="6">
        <f t="shared" si="73"/>
        <v>0</v>
      </c>
      <c r="DF52" s="6">
        <f t="shared" si="74"/>
        <v>0</v>
      </c>
      <c r="DG52" s="6"/>
      <c r="DH52" s="6">
        <f t="shared" si="75"/>
        <v>584193588466249.25</v>
      </c>
      <c r="DI52" s="6">
        <f t="shared" si="76"/>
        <v>733646683849006.13</v>
      </c>
      <c r="DJ52" s="6">
        <f t="shared" si="77"/>
        <v>1.230108154560547E+16</v>
      </c>
      <c r="DK52" s="6"/>
      <c r="DL52" s="6">
        <f t="shared" si="78"/>
        <v>2.211878879376728E+16</v>
      </c>
      <c r="DR52" s="11"/>
      <c r="DS52" s="6">
        <f t="shared" si="79"/>
        <v>3034220186140716.5</v>
      </c>
      <c r="DT52" s="6">
        <f t="shared" si="25"/>
        <v>3034220186140716.5</v>
      </c>
      <c r="DU52" s="6">
        <f t="shared" si="26"/>
        <v>1.7762634357720852E+16</v>
      </c>
      <c r="DV52"/>
      <c r="DW52" s="6">
        <f t="shared" si="27"/>
        <v>53755936774364.164</v>
      </c>
      <c r="DX52" s="6">
        <f t="shared" si="28"/>
        <v>53755936774364.164</v>
      </c>
      <c r="DY52" s="6">
        <f t="shared" si="29"/>
        <v>314692735168399</v>
      </c>
      <c r="DZ52"/>
      <c r="EA52" s="6">
        <f t="shared" si="30"/>
        <v>302576088761266.31</v>
      </c>
      <c r="EB52" s="6">
        <f t="shared" si="31"/>
        <v>302576088761266.31</v>
      </c>
      <c r="EC52" s="6">
        <f t="shared" si="32"/>
        <v>1771311276157468.3</v>
      </c>
      <c r="ED52"/>
      <c r="EE52" s="6">
        <f t="shared" si="80"/>
        <v>3790268387683032.5</v>
      </c>
      <c r="EF52" s="6"/>
      <c r="EG52" s="6">
        <f t="shared" si="81"/>
        <v>136276593025187.59</v>
      </c>
      <c r="EH52" s="6">
        <f t="shared" si="82"/>
        <v>171139965472157.09</v>
      </c>
      <c r="EI52" s="6">
        <f t="shared" si="83"/>
        <v>2869510238825515.5</v>
      </c>
      <c r="EJ52" s="6"/>
      <c r="EK52" s="6">
        <f t="shared" si="84"/>
        <v>0</v>
      </c>
      <c r="EL52" s="6">
        <f t="shared" si="85"/>
        <v>0</v>
      </c>
      <c r="EM52" s="6">
        <f t="shared" si="86"/>
        <v>0</v>
      </c>
      <c r="EN52" s="6"/>
      <c r="EO52" s="6">
        <f t="shared" si="87"/>
        <v>50957530711359.297</v>
      </c>
      <c r="EP52" s="6">
        <f t="shared" si="88"/>
        <v>63993895451118.023</v>
      </c>
      <c r="EQ52" s="6">
        <f t="shared" si="89"/>
        <v>1072988052280446.9</v>
      </c>
      <c r="ER52" s="6"/>
      <c r="ES52" s="6">
        <f t="shared" si="90"/>
        <v>2432817735958097</v>
      </c>
      <c r="EY52" s="11"/>
      <c r="EZ52" s="6">
        <f t="shared" si="91"/>
        <v>343615402839865</v>
      </c>
      <c r="FA52" s="6">
        <f t="shared" si="33"/>
        <v>343615402839865</v>
      </c>
      <c r="FB52" s="6">
        <f t="shared" si="34"/>
        <v>2011559605398531</v>
      </c>
      <c r="FC52"/>
      <c r="FD52" s="6">
        <f t="shared" si="35"/>
        <v>5118921726866.2559</v>
      </c>
      <c r="FE52" s="6">
        <f t="shared" si="36"/>
        <v>5118921726866.2559</v>
      </c>
      <c r="FF52" s="6">
        <f t="shared" si="37"/>
        <v>29966689746325.98</v>
      </c>
      <c r="FG52"/>
      <c r="FH52" s="6">
        <f t="shared" si="38"/>
        <v>26392844153006.277</v>
      </c>
      <c r="FI52" s="6">
        <f t="shared" si="39"/>
        <v>26392844153006.277</v>
      </c>
      <c r="FJ52" s="6">
        <f t="shared" si="40"/>
        <v>154506400851035.53</v>
      </c>
      <c r="FK52"/>
      <c r="FL52" s="6">
        <f t="shared" si="92"/>
        <v>419351350515402.31</v>
      </c>
      <c r="FM52" s="6"/>
      <c r="FN52" s="6">
        <f t="shared" si="93"/>
        <v>15432873534980.336</v>
      </c>
      <c r="FO52" s="6">
        <f t="shared" si="94"/>
        <v>19381035182061.973</v>
      </c>
      <c r="FP52" s="6">
        <f t="shared" si="95"/>
        <v>324962545951969.75</v>
      </c>
      <c r="FQ52" s="6"/>
      <c r="FR52" s="6">
        <f t="shared" si="96"/>
        <v>0</v>
      </c>
      <c r="FS52" s="6">
        <f t="shared" si="97"/>
        <v>0</v>
      </c>
      <c r="FT52" s="6">
        <f t="shared" si="98"/>
        <v>0</v>
      </c>
      <c r="FU52" s="6"/>
      <c r="FV52" s="6">
        <f t="shared" si="99"/>
        <v>4444879210359.8096</v>
      </c>
      <c r="FW52" s="6">
        <f t="shared" si="100"/>
        <v>5582003906190.1807</v>
      </c>
      <c r="FX52" s="6">
        <f t="shared" si="101"/>
        <v>93593669472737.297</v>
      </c>
      <c r="FY52" s="6"/>
      <c r="FZ52" s="6">
        <f t="shared" si="102"/>
        <v>269164422880221.59</v>
      </c>
    </row>
    <row r="53" spans="4:182" x14ac:dyDescent="0.25">
      <c r="D53">
        <v>535</v>
      </c>
      <c r="E53">
        <f>'Input spectra'!B53</f>
        <v>4.4742802609786303E-2</v>
      </c>
      <c r="F53">
        <f>'Initial absorption'!L53</f>
        <v>0.21658880038963163</v>
      </c>
      <c r="G53">
        <f>'Input spectra'!C53</f>
        <v>0.67134617040854705</v>
      </c>
      <c r="H53">
        <f t="shared" si="41"/>
        <v>8.8701618591722195E-2</v>
      </c>
      <c r="I53">
        <f>'Input spectra'!D53</f>
        <v>0</v>
      </c>
      <c r="J53">
        <f>'Initial absorption'!M53</f>
        <v>0</v>
      </c>
      <c r="K53">
        <f>'Input spectra'!E53</f>
        <v>3.80712780249415E-2</v>
      </c>
      <c r="L53">
        <f t="shared" si="42"/>
        <v>3.7137710710505463E-3</v>
      </c>
      <c r="M53">
        <f>'Input spectra'!F53</f>
        <v>0.19748309901286301</v>
      </c>
      <c r="N53">
        <f>'Initial absorption'!N53</f>
        <v>0.71697499403626097</v>
      </c>
      <c r="O53">
        <f>'Input spectra'!G53</f>
        <v>0.50212176783422102</v>
      </c>
      <c r="P53">
        <f t="shared" si="43"/>
        <v>5.2893558813580717E-2</v>
      </c>
      <c r="R53">
        <f>'Absorption prob after ems'!FA54</f>
        <v>0.23691858775287947</v>
      </c>
      <c r="S53" s="13">
        <f>1-EXP(-'Absorption prob after ems'!FE54*_k_in_ec_correction*(E53*_c1+I53*_c2+M53*_c3+'Input spectra'!Y53))</f>
        <v>0.18489963217308769</v>
      </c>
      <c r="T53" s="13">
        <f>1-EXP(-(_t-'Absorption prob after ems'!FE54)*_k_in_ec_correction*(E53*_c1+I53*_c2+M53*_c3+'Input spectra'!Y53))</f>
        <v>0.22211275973436873</v>
      </c>
      <c r="U53" s="25"/>
      <c r="V53" s="25"/>
      <c r="W53" s="11"/>
      <c r="X53" s="6">
        <f t="shared" si="103"/>
        <v>1.6563112695337206E+18</v>
      </c>
      <c r="Y53" s="6">
        <f t="shared" si="104"/>
        <v>1.6563112695337206E+18</v>
      </c>
      <c r="Z53" s="6">
        <f t="shared" si="105"/>
        <v>9.6962150596988641E+18</v>
      </c>
      <c r="AA53"/>
      <c r="AB53" s="6">
        <f t="shared" si="106"/>
        <v>7.1238701873065296E+16</v>
      </c>
      <c r="AC53" s="6">
        <f t="shared" si="107"/>
        <v>7.1238701873065296E+16</v>
      </c>
      <c r="AD53" s="6">
        <f t="shared" si="108"/>
        <v>4.1703862470818662E+17</v>
      </c>
      <c r="AE53"/>
      <c r="AF53" s="6">
        <f t="shared" si="109"/>
        <v>7.1806449692258624E+17</v>
      </c>
      <c r="AG53" s="6">
        <f t="shared" si="110"/>
        <v>7.1806449692258624E+17</v>
      </c>
      <c r="AH53" s="6">
        <f t="shared" si="111"/>
        <v>4.2036227833286026E+18</v>
      </c>
      <c r="AI53"/>
      <c r="AJ53" s="6">
        <f t="shared" si="44"/>
        <v>3.391934153768364E+18</v>
      </c>
      <c r="AK53" s="6"/>
      <c r="AL53" s="6">
        <f t="shared" si="45"/>
        <v>6.6330611323167128E+16</v>
      </c>
      <c r="AM53" s="6">
        <f t="shared" si="46"/>
        <v>7.9680391803401328E+16</v>
      </c>
      <c r="AN53" s="6">
        <f t="shared" si="47"/>
        <v>1.60254085489569E+18</v>
      </c>
      <c r="AO53" s="6"/>
      <c r="AP53" s="6">
        <f t="shared" si="48"/>
        <v>0</v>
      </c>
      <c r="AQ53" s="6">
        <f t="shared" si="49"/>
        <v>0</v>
      </c>
      <c r="AR53" s="6">
        <f t="shared" si="50"/>
        <v>0</v>
      </c>
      <c r="AS53" s="6"/>
      <c r="AT53" s="6">
        <f t="shared" si="51"/>
        <v>9.519267055501704E+16</v>
      </c>
      <c r="AU53" s="6">
        <f t="shared" si="52"/>
        <v>1.1435126460212003E+17</v>
      </c>
      <c r="AV53" s="6">
        <f t="shared" si="53"/>
        <v>2.2998452842203794E+18</v>
      </c>
      <c r="AW53" s="6"/>
      <c r="AX53" s="6">
        <f t="shared" si="54"/>
        <v>1.9024122895224343E+18</v>
      </c>
      <c r="BD53" s="11"/>
      <c r="BE53" s="6">
        <f t="shared" si="55"/>
        <v>1.8757177435858083E+17</v>
      </c>
      <c r="BF53" s="6">
        <f t="shared" si="9"/>
        <v>1.8757177435858083E+17</v>
      </c>
      <c r="BG53" s="6">
        <f t="shared" si="10"/>
        <v>1.0980642930855101E+18</v>
      </c>
      <c r="BH53"/>
      <c r="BI53" s="6">
        <f t="shared" si="11"/>
        <v>6783722146679960</v>
      </c>
      <c r="BJ53" s="6">
        <f t="shared" si="12"/>
        <v>6783722146679960</v>
      </c>
      <c r="BK53" s="6">
        <f t="shared" si="13"/>
        <v>3.9712601157370688E+16</v>
      </c>
      <c r="BL53"/>
      <c r="BM53" s="6">
        <f t="shared" si="14"/>
        <v>6.2634705989731024E+16</v>
      </c>
      <c r="BN53" s="6">
        <f t="shared" si="15"/>
        <v>6.2634705989731024E+16</v>
      </c>
      <c r="BO53" s="6">
        <f t="shared" si="16"/>
        <v>3.6666995548995526E+17</v>
      </c>
      <c r="BP53"/>
      <c r="BQ53" s="6">
        <f t="shared" si="56"/>
        <v>3.5643142298797197E+17</v>
      </c>
      <c r="BR53" s="6"/>
      <c r="BS53" s="6">
        <f t="shared" si="57"/>
        <v>7511722397251086</v>
      </c>
      <c r="BT53" s="6">
        <f t="shared" si="58"/>
        <v>9023540892985892</v>
      </c>
      <c r="BU53" s="6">
        <f t="shared" si="59"/>
        <v>1.814824527031825E+17</v>
      </c>
      <c r="BV53" s="6"/>
      <c r="BW53" s="6">
        <f t="shared" si="60"/>
        <v>0</v>
      </c>
      <c r="BX53" s="6">
        <f t="shared" si="61"/>
        <v>0</v>
      </c>
      <c r="BY53" s="6">
        <f t="shared" si="62"/>
        <v>0</v>
      </c>
      <c r="BZ53" s="6"/>
      <c r="CA53" s="6">
        <f t="shared" si="63"/>
        <v>8303383551399303</v>
      </c>
      <c r="CB53" s="6">
        <f t="shared" si="64"/>
        <v>9974532745461570</v>
      </c>
      <c r="CC53" s="6">
        <f t="shared" si="65"/>
        <v>2.0060890604725546E+17</v>
      </c>
      <c r="CD53" s="6"/>
      <c r="CE53" s="6">
        <f t="shared" si="66"/>
        <v>1.9990939939413491E+17</v>
      </c>
      <c r="CK53" s="11"/>
      <c r="CL53" s="6">
        <f t="shared" si="67"/>
        <v>2.1241883203469968E+16</v>
      </c>
      <c r="CM53" s="6">
        <f t="shared" si="17"/>
        <v>2.1241883203469968E+16</v>
      </c>
      <c r="CN53" s="6">
        <f t="shared" si="18"/>
        <v>1.2435215022827968E+17</v>
      </c>
      <c r="CO53"/>
      <c r="CP53" s="6">
        <f t="shared" si="19"/>
        <v>645981537470371.75</v>
      </c>
      <c r="CQ53" s="6">
        <f t="shared" si="20"/>
        <v>645981537470371.75</v>
      </c>
      <c r="CR53" s="6">
        <f t="shared" si="21"/>
        <v>3781641788666297.5</v>
      </c>
      <c r="CS53"/>
      <c r="CT53" s="6">
        <f t="shared" si="22"/>
        <v>5463445708892907</v>
      </c>
      <c r="CU53" s="6">
        <f t="shared" si="23"/>
        <v>5463445708892907</v>
      </c>
      <c r="CV53" s="6">
        <f t="shared" si="24"/>
        <v>3.1983568266928368E+16</v>
      </c>
      <c r="CW53"/>
      <c r="CX53" s="6">
        <f t="shared" si="68"/>
        <v>3.7934778873174504E+16</v>
      </c>
      <c r="CY53" s="6"/>
      <c r="CZ53" s="6">
        <f t="shared" si="69"/>
        <v>850677722514157.63</v>
      </c>
      <c r="DA53" s="6">
        <f t="shared" si="70"/>
        <v>1021886168033537.1</v>
      </c>
      <c r="DB53" s="6">
        <f t="shared" si="71"/>
        <v>2.0552287661525284E+16</v>
      </c>
      <c r="DC53" s="6"/>
      <c r="DD53" s="6">
        <f t="shared" si="72"/>
        <v>0</v>
      </c>
      <c r="DE53" s="6">
        <f t="shared" si="73"/>
        <v>0</v>
      </c>
      <c r="DF53" s="6">
        <f t="shared" si="74"/>
        <v>0</v>
      </c>
      <c r="DG53" s="6"/>
      <c r="DH53" s="6">
        <f t="shared" si="75"/>
        <v>724280325361822.38</v>
      </c>
      <c r="DI53" s="6">
        <f t="shared" si="76"/>
        <v>870049875149702.5</v>
      </c>
      <c r="DJ53" s="6">
        <f t="shared" si="77"/>
        <v>1.7498539341579572E+16</v>
      </c>
      <c r="DK53" s="6"/>
      <c r="DL53" s="6">
        <f t="shared" si="78"/>
        <v>2.1276235403469308E+16</v>
      </c>
      <c r="DR53" s="11"/>
      <c r="DS53" s="6">
        <f t="shared" si="79"/>
        <v>2405573032365024.5</v>
      </c>
      <c r="DT53" s="6">
        <f t="shared" si="25"/>
        <v>2405573032365024.5</v>
      </c>
      <c r="DU53" s="6">
        <f t="shared" si="26"/>
        <v>1.4082469818725306E+16</v>
      </c>
      <c r="DV53"/>
      <c r="DW53" s="6">
        <f t="shared" si="27"/>
        <v>61513743890116.922</v>
      </c>
      <c r="DX53" s="6">
        <f t="shared" si="28"/>
        <v>61513743890116.922</v>
      </c>
      <c r="DY53" s="6">
        <f t="shared" si="29"/>
        <v>360107729058513</v>
      </c>
      <c r="DZ53"/>
      <c r="EA53" s="6">
        <f t="shared" si="30"/>
        <v>476560694943057.81</v>
      </c>
      <c r="EB53" s="6">
        <f t="shared" si="31"/>
        <v>476560694943057.81</v>
      </c>
      <c r="EC53" s="6">
        <f t="shared" si="32"/>
        <v>2789834901303471</v>
      </c>
      <c r="ED53"/>
      <c r="EE53" s="6">
        <f t="shared" si="80"/>
        <v>4082678821012900</v>
      </c>
      <c r="EF53" s="6"/>
      <c r="EG53" s="6">
        <f t="shared" si="81"/>
        <v>96336439142997.953</v>
      </c>
      <c r="EH53" s="6">
        <f t="shared" si="82"/>
        <v>115725229463965.23</v>
      </c>
      <c r="EI53" s="6">
        <f t="shared" si="83"/>
        <v>2327478617521886</v>
      </c>
      <c r="EJ53" s="6"/>
      <c r="EK53" s="6">
        <f t="shared" si="84"/>
        <v>0</v>
      </c>
      <c r="EL53" s="6">
        <f t="shared" si="85"/>
        <v>0</v>
      </c>
      <c r="EM53" s="6">
        <f t="shared" si="86"/>
        <v>0</v>
      </c>
      <c r="EN53" s="6"/>
      <c r="EO53" s="6">
        <f t="shared" si="87"/>
        <v>63176894871708.492</v>
      </c>
      <c r="EP53" s="6">
        <f t="shared" si="88"/>
        <v>75891954497060.859</v>
      </c>
      <c r="EQ53" s="6">
        <f t="shared" si="89"/>
        <v>1526347384680318.8</v>
      </c>
      <c r="ER53" s="6"/>
      <c r="ES53" s="6">
        <f t="shared" si="90"/>
        <v>2289825807685271.5</v>
      </c>
      <c r="EY53" s="11"/>
      <c r="EZ53" s="6">
        <f t="shared" si="91"/>
        <v>272423191419137.56</v>
      </c>
      <c r="FA53" s="6">
        <f t="shared" si="33"/>
        <v>272423191419137.56</v>
      </c>
      <c r="FB53" s="6">
        <f t="shared" si="34"/>
        <v>1594793140538787.5</v>
      </c>
      <c r="FC53"/>
      <c r="FD53" s="6">
        <f t="shared" si="35"/>
        <v>5857660734696.2275</v>
      </c>
      <c r="FE53" s="6">
        <f t="shared" si="36"/>
        <v>5857660734696.2275</v>
      </c>
      <c r="FF53" s="6">
        <f t="shared" si="37"/>
        <v>34291343224608.758</v>
      </c>
      <c r="FG53"/>
      <c r="FH53" s="6">
        <f t="shared" si="38"/>
        <v>41569022200575.859</v>
      </c>
      <c r="FI53" s="6">
        <f t="shared" si="39"/>
        <v>41569022200575.859</v>
      </c>
      <c r="FJ53" s="6">
        <f t="shared" si="40"/>
        <v>243349294599467.91</v>
      </c>
      <c r="FK53"/>
      <c r="FL53" s="6">
        <f t="shared" si="92"/>
        <v>443614366430517.94</v>
      </c>
      <c r="FM53" s="6"/>
      <c r="FN53" s="6">
        <f t="shared" si="93"/>
        <v>10909783177727.564</v>
      </c>
      <c r="FO53" s="6">
        <f t="shared" si="94"/>
        <v>13105499568762.039</v>
      </c>
      <c r="FP53" s="6">
        <f t="shared" si="95"/>
        <v>263579257172559.44</v>
      </c>
      <c r="FQ53" s="6"/>
      <c r="FR53" s="6">
        <f t="shared" si="96"/>
        <v>0</v>
      </c>
      <c r="FS53" s="6">
        <f t="shared" si="97"/>
        <v>0</v>
      </c>
      <c r="FT53" s="6">
        <f t="shared" si="98"/>
        <v>0</v>
      </c>
      <c r="FU53" s="6"/>
      <c r="FV53" s="6">
        <f t="shared" si="99"/>
        <v>5510739289565.8154</v>
      </c>
      <c r="FW53" s="6">
        <f t="shared" si="100"/>
        <v>6619837462068.4229</v>
      </c>
      <c r="FX53" s="6">
        <f t="shared" si="101"/>
        <v>133138903381757.69</v>
      </c>
      <c r="FY53" s="6"/>
      <c r="FZ53" s="6">
        <f t="shared" si="102"/>
        <v>248807136060860.63</v>
      </c>
    </row>
    <row r="54" spans="4:182" x14ac:dyDescent="0.25">
      <c r="D54">
        <v>540</v>
      </c>
      <c r="E54">
        <f>'Input spectra'!B54</f>
        <v>3.72882151810741E-2</v>
      </c>
      <c r="F54">
        <f>'Initial absorption'!L54</f>
        <v>0.25186219861741027</v>
      </c>
      <c r="G54">
        <f>'Input spectra'!C54</f>
        <v>0.40186628024540899</v>
      </c>
      <c r="H54">
        <f t="shared" si="41"/>
        <v>5.309658576514998E-2</v>
      </c>
      <c r="I54">
        <f>'Input spectra'!D54</f>
        <v>0</v>
      </c>
      <c r="J54">
        <f>'Initial absorption'!M54</f>
        <v>0</v>
      </c>
      <c r="K54">
        <f>'Input spectra'!E54</f>
        <v>5.4552415934650697E-2</v>
      </c>
      <c r="L54">
        <f t="shared" si="42"/>
        <v>5.3214705327543025E-3</v>
      </c>
      <c r="M54">
        <f>'Input spectra'!F54</f>
        <v>0.129381992222555</v>
      </c>
      <c r="N54">
        <f>'Initial absorption'!N54</f>
        <v>0.6554302652546814</v>
      </c>
      <c r="O54">
        <f>'Input spectra'!G54</f>
        <v>0.71087108013937295</v>
      </c>
      <c r="P54">
        <f t="shared" si="43"/>
        <v>7.4883232902660454E-2</v>
      </c>
      <c r="R54">
        <f>'Absorption prob after ems'!FA55</f>
        <v>0.31011644069745886</v>
      </c>
      <c r="S54" s="13">
        <f>1-EXP(-'Absorption prob after ems'!FE55*_k_in_ec_correction*(E54*_c1+I54*_c2+M54*_c3+'Input spectra'!Y54))</f>
        <v>0.14034387804943205</v>
      </c>
      <c r="T54" s="13">
        <f>1-EXP(-(_t-'Absorption prob after ems'!FE55)*_k_in_ec_correction*(E54*_c1+I54*_c2+M54*_c3+'Input spectra'!Y54))</f>
        <v>0.16080012799553667</v>
      </c>
      <c r="U54" s="25"/>
      <c r="V54" s="25"/>
      <c r="W54" s="11"/>
      <c r="X54" s="6">
        <f t="shared" si="103"/>
        <v>9.9146413304332634E+17</v>
      </c>
      <c r="Y54" s="6">
        <f t="shared" si="104"/>
        <v>9.9146413304332634E+17</v>
      </c>
      <c r="Z54" s="6">
        <f t="shared" si="105"/>
        <v>5.8041321307149752E+18</v>
      </c>
      <c r="AA54"/>
      <c r="AB54" s="6">
        <f t="shared" si="106"/>
        <v>1.0207808870188326E+17</v>
      </c>
      <c r="AC54" s="6">
        <f t="shared" si="107"/>
        <v>1.0207808870188326E+17</v>
      </c>
      <c r="AD54" s="6">
        <f t="shared" si="108"/>
        <v>5.9757553978070451E+17</v>
      </c>
      <c r="AE54"/>
      <c r="AF54" s="6">
        <f t="shared" si="109"/>
        <v>1.0165886389247785E+18</v>
      </c>
      <c r="AG54" s="6">
        <f t="shared" si="110"/>
        <v>1.0165886389247785E+18</v>
      </c>
      <c r="AH54" s="6">
        <f t="shared" si="111"/>
        <v>5.9512135499966362E+18</v>
      </c>
      <c r="AI54"/>
      <c r="AJ54" s="6">
        <f t="shared" si="44"/>
        <v>3.8308439611151867E+18</v>
      </c>
      <c r="AK54" s="6"/>
      <c r="AL54" s="6">
        <f t="shared" si="45"/>
        <v>3.5045597686963412E+16</v>
      </c>
      <c r="AM54" s="6">
        <f t="shared" si="46"/>
        <v>4.0153775654958864E+16</v>
      </c>
      <c r="AN54" s="6">
        <f t="shared" si="47"/>
        <v>1.0085004030189531E+18</v>
      </c>
      <c r="AO54" s="6"/>
      <c r="AP54" s="6">
        <f t="shared" si="48"/>
        <v>0</v>
      </c>
      <c r="AQ54" s="6">
        <f t="shared" si="49"/>
        <v>0</v>
      </c>
      <c r="AR54" s="6">
        <f t="shared" si="50"/>
        <v>0</v>
      </c>
      <c r="AS54" s="6"/>
      <c r="AT54" s="6">
        <f t="shared" si="51"/>
        <v>9.3511541539801568E+16</v>
      </c>
      <c r="AU54" s="6">
        <f t="shared" si="52"/>
        <v>1.071416014552755E+17</v>
      </c>
      <c r="AV54" s="6">
        <f t="shared" si="53"/>
        <v>2.6909635889843712E+18</v>
      </c>
      <c r="AW54" s="6"/>
      <c r="AX54" s="6">
        <f t="shared" si="54"/>
        <v>1.770821548186922E+18</v>
      </c>
      <c r="BD54" s="11"/>
      <c r="BE54" s="6">
        <f t="shared" si="55"/>
        <v>1.1228003459771341E+17</v>
      </c>
      <c r="BF54" s="6">
        <f t="shared" si="9"/>
        <v>1.1228003459771341E+17</v>
      </c>
      <c r="BG54" s="6">
        <f t="shared" si="10"/>
        <v>6.5729877130905664E+17</v>
      </c>
      <c r="BH54"/>
      <c r="BI54" s="6">
        <f t="shared" si="11"/>
        <v>9720410013247916</v>
      </c>
      <c r="BJ54" s="6">
        <f t="shared" si="12"/>
        <v>9720410013247916</v>
      </c>
      <c r="BK54" s="6">
        <f t="shared" si="13"/>
        <v>5.6904271371307752E+16</v>
      </c>
      <c r="BL54"/>
      <c r="BM54" s="6">
        <f t="shared" si="14"/>
        <v>8.8674110451695152E+16</v>
      </c>
      <c r="BN54" s="6">
        <f t="shared" si="15"/>
        <v>8.8674110451695152E+16</v>
      </c>
      <c r="BO54" s="6">
        <f t="shared" si="16"/>
        <v>5.1910728435071027E+17</v>
      </c>
      <c r="BP54"/>
      <c r="BQ54" s="6">
        <f t="shared" si="56"/>
        <v>3.8246980889429594E+17</v>
      </c>
      <c r="BR54" s="6"/>
      <c r="BS54" s="6">
        <f t="shared" si="57"/>
        <v>3968798052947663.5</v>
      </c>
      <c r="BT54" s="6">
        <f t="shared" si="58"/>
        <v>4547282316636850</v>
      </c>
      <c r="BU54" s="6">
        <f t="shared" si="59"/>
        <v>1.1420933583870522E+17</v>
      </c>
      <c r="BV54" s="6"/>
      <c r="BW54" s="6">
        <f t="shared" si="60"/>
        <v>0</v>
      </c>
      <c r="BX54" s="6">
        <f t="shared" si="61"/>
        <v>0</v>
      </c>
      <c r="BY54" s="6">
        <f t="shared" si="62"/>
        <v>0</v>
      </c>
      <c r="BZ54" s="6"/>
      <c r="CA54" s="6">
        <f t="shared" si="63"/>
        <v>8156743490443636</v>
      </c>
      <c r="CB54" s="6">
        <f t="shared" si="64"/>
        <v>9345654513181704</v>
      </c>
      <c r="CC54" s="6">
        <f t="shared" si="65"/>
        <v>2.3472503368075363E+17</v>
      </c>
      <c r="CD54" s="6"/>
      <c r="CE54" s="6">
        <f t="shared" si="66"/>
        <v>1.7679805964317859E+17</v>
      </c>
      <c r="CK54" s="11"/>
      <c r="CL54" s="6">
        <f t="shared" si="67"/>
        <v>1.2715342642367488E+16</v>
      </c>
      <c r="CM54" s="6">
        <f t="shared" si="17"/>
        <v>1.2715342642367488E+16</v>
      </c>
      <c r="CN54" s="6">
        <f t="shared" si="18"/>
        <v>7.4436912364221968E+16</v>
      </c>
      <c r="CO54"/>
      <c r="CP54" s="6">
        <f t="shared" si="19"/>
        <v>925628330498973.5</v>
      </c>
      <c r="CQ54" s="6">
        <f t="shared" si="20"/>
        <v>925628330498973.5</v>
      </c>
      <c r="CR54" s="6">
        <f t="shared" si="21"/>
        <v>5418722629590454</v>
      </c>
      <c r="CS54"/>
      <c r="CT54" s="6">
        <f t="shared" si="22"/>
        <v>7734788254879618</v>
      </c>
      <c r="CU54" s="6">
        <f t="shared" si="23"/>
        <v>7734788254879618</v>
      </c>
      <c r="CV54" s="6">
        <f t="shared" si="24"/>
        <v>4.5280239131415736E+16</v>
      </c>
      <c r="CW54"/>
      <c r="CX54" s="6">
        <f t="shared" si="68"/>
        <v>3.8806691887280992E+16</v>
      </c>
      <c r="CY54" s="6"/>
      <c r="CZ54" s="6">
        <f t="shared" si="69"/>
        <v>449453255891837.81</v>
      </c>
      <c r="DA54" s="6">
        <f t="shared" si="70"/>
        <v>514964685883644</v>
      </c>
      <c r="DB54" s="6">
        <f t="shared" si="71"/>
        <v>1.2933829628299136E+16</v>
      </c>
      <c r="DC54" s="6"/>
      <c r="DD54" s="6">
        <f t="shared" si="72"/>
        <v>0</v>
      </c>
      <c r="DE54" s="6">
        <f t="shared" si="73"/>
        <v>0</v>
      </c>
      <c r="DF54" s="6">
        <f t="shared" si="74"/>
        <v>0</v>
      </c>
      <c r="DG54" s="6"/>
      <c r="DH54" s="6">
        <f t="shared" si="75"/>
        <v>711489333544739.63</v>
      </c>
      <c r="DI54" s="6">
        <f t="shared" si="76"/>
        <v>815194631155599.63</v>
      </c>
      <c r="DJ54" s="6">
        <f t="shared" si="77"/>
        <v>2.0474391278265244E+16</v>
      </c>
      <c r="DK54" s="6"/>
      <c r="DL54" s="6">
        <f t="shared" si="78"/>
        <v>1.7938534407922736E+16</v>
      </c>
      <c r="DR54" s="11"/>
      <c r="DS54" s="6">
        <f t="shared" si="79"/>
        <v>1439970508488796</v>
      </c>
      <c r="DT54" s="6">
        <f t="shared" si="25"/>
        <v>1439970508488796</v>
      </c>
      <c r="DU54" s="6">
        <f t="shared" si="26"/>
        <v>8429734185085818</v>
      </c>
      <c r="DV54"/>
      <c r="DW54" s="6">
        <f t="shared" si="27"/>
        <v>88143175550681.891</v>
      </c>
      <c r="DX54" s="6">
        <f t="shared" si="28"/>
        <v>88143175550681.891</v>
      </c>
      <c r="DY54" s="6">
        <f t="shared" si="29"/>
        <v>515999137302738</v>
      </c>
      <c r="DZ54"/>
      <c r="EA54" s="6">
        <f t="shared" si="30"/>
        <v>674683388906553.13</v>
      </c>
      <c r="EB54" s="6">
        <f t="shared" si="31"/>
        <v>674683388906553.13</v>
      </c>
      <c r="EC54" s="6">
        <f t="shared" si="32"/>
        <v>3949665353593853</v>
      </c>
      <c r="ED54"/>
      <c r="EE54" s="6">
        <f t="shared" si="80"/>
        <v>3999075138770388</v>
      </c>
      <c r="EF54" s="6"/>
      <c r="EG54" s="6">
        <f t="shared" si="81"/>
        <v>50899095024938.445</v>
      </c>
      <c r="EH54" s="6">
        <f t="shared" si="82"/>
        <v>58318047845195.672</v>
      </c>
      <c r="EI54" s="6">
        <f t="shared" si="83"/>
        <v>1464713437175742</v>
      </c>
      <c r="EJ54" s="6"/>
      <c r="EK54" s="6">
        <f t="shared" si="84"/>
        <v>0</v>
      </c>
      <c r="EL54" s="6">
        <f t="shared" si="85"/>
        <v>0</v>
      </c>
      <c r="EM54" s="6">
        <f t="shared" si="86"/>
        <v>0</v>
      </c>
      <c r="EN54" s="6"/>
      <c r="EO54" s="6">
        <f t="shared" si="87"/>
        <v>62061173351965.398</v>
      </c>
      <c r="EP54" s="6">
        <f t="shared" si="88"/>
        <v>71107088939314.156</v>
      </c>
      <c r="EQ54" s="6">
        <f t="shared" si="89"/>
        <v>1785922411606309.8</v>
      </c>
      <c r="ER54" s="6"/>
      <c r="ES54" s="6">
        <f t="shared" si="90"/>
        <v>1848587021668115.8</v>
      </c>
      <c r="EY54" s="11"/>
      <c r="EZ54" s="6">
        <f t="shared" si="91"/>
        <v>163071898543145.44</v>
      </c>
      <c r="FA54" s="6">
        <f t="shared" si="33"/>
        <v>163071898543145.44</v>
      </c>
      <c r="FB54" s="6">
        <f t="shared" si="34"/>
        <v>954639521901496.88</v>
      </c>
      <c r="FC54"/>
      <c r="FD54" s="6">
        <f t="shared" si="35"/>
        <v>8393454629862.3027</v>
      </c>
      <c r="FE54" s="6">
        <f t="shared" si="36"/>
        <v>8393454629862.3027</v>
      </c>
      <c r="FF54" s="6">
        <f t="shared" si="37"/>
        <v>49136139252304.422</v>
      </c>
      <c r="FG54"/>
      <c r="FH54" s="6">
        <f t="shared" si="38"/>
        <v>58850696394857.633</v>
      </c>
      <c r="FI54" s="6">
        <f t="shared" si="39"/>
        <v>58850696394857.633</v>
      </c>
      <c r="FJ54" s="6">
        <f t="shared" si="40"/>
        <v>344517977480299.31</v>
      </c>
      <c r="FK54"/>
      <c r="FL54" s="6">
        <f t="shared" si="92"/>
        <v>418128024228233.06</v>
      </c>
      <c r="FM54" s="6"/>
      <c r="FN54" s="6">
        <f t="shared" si="93"/>
        <v>5764154203793.7246</v>
      </c>
      <c r="FO54" s="6">
        <f t="shared" si="94"/>
        <v>6604326078474.0205</v>
      </c>
      <c r="FP54" s="6">
        <f t="shared" si="95"/>
        <v>165873953399624.69</v>
      </c>
      <c r="FQ54" s="6"/>
      <c r="FR54" s="6">
        <f t="shared" si="96"/>
        <v>0</v>
      </c>
      <c r="FS54" s="6">
        <f t="shared" si="97"/>
        <v>0</v>
      </c>
      <c r="FT54" s="6">
        <f t="shared" si="98"/>
        <v>0</v>
      </c>
      <c r="FU54" s="6"/>
      <c r="FV54" s="6">
        <f t="shared" si="99"/>
        <v>5413418102325.6396</v>
      </c>
      <c r="FW54" s="6">
        <f t="shared" si="100"/>
        <v>6202467366910.8496</v>
      </c>
      <c r="FX54" s="6">
        <f t="shared" si="101"/>
        <v>155780888277912.19</v>
      </c>
      <c r="FY54" s="6"/>
      <c r="FZ54" s="6">
        <f t="shared" si="102"/>
        <v>193281199317926.25</v>
      </c>
    </row>
    <row r="55" spans="4:182" x14ac:dyDescent="0.25">
      <c r="D55">
        <v>545</v>
      </c>
      <c r="E55">
        <f>'Input spectra'!B55</f>
        <v>3.1829941816214402E-2</v>
      </c>
      <c r="F55">
        <f>'Initial absorption'!L55</f>
        <v>0.34802324074700813</v>
      </c>
      <c r="G55">
        <f>'Input spectra'!C55</f>
        <v>0.29380057716941899</v>
      </c>
      <c r="H55">
        <f t="shared" si="41"/>
        <v>3.8818403808351963E-2</v>
      </c>
      <c r="I55">
        <f>'Input spectra'!D55</f>
        <v>0</v>
      </c>
      <c r="J55">
        <f>'Initial absorption'!M55</f>
        <v>0</v>
      </c>
      <c r="K55">
        <f>'Input spectra'!E55</f>
        <v>7.1033553844359998E-2</v>
      </c>
      <c r="L55">
        <f t="shared" si="42"/>
        <v>6.9291699944580686E-3</v>
      </c>
      <c r="M55">
        <f>'Input spectra'!F55</f>
        <v>6.1280885432247301E-2</v>
      </c>
      <c r="N55">
        <f>'Initial absorption'!N55</f>
        <v>0.50252618588936471</v>
      </c>
      <c r="O55">
        <f>'Input spectra'!G55</f>
        <v>0.93905036524413599</v>
      </c>
      <c r="P55">
        <f t="shared" si="43"/>
        <v>9.8919662330500591E-2</v>
      </c>
      <c r="R55">
        <f>'Absorption prob after ems'!FA56</f>
        <v>0.43587308366578198</v>
      </c>
      <c r="S55" s="13">
        <f>1-EXP(-'Absorption prob after ems'!FE56*_k_in_ec_correction*(E55*_c1+I55*_c2+M55*_c3+'Input spectra'!Y55))</f>
        <v>9.176522087329364E-2</v>
      </c>
      <c r="T55" s="13">
        <f>1-EXP(-(_t-'Absorption prob after ems'!FE56)*_k_in_ec_correction*(E55*_c1+I55*_c2+M55*_c3+'Input spectra'!Y55))</f>
        <v>0.10009308209251699</v>
      </c>
      <c r="U55" s="25"/>
      <c r="V55" s="25"/>
      <c r="W55" s="11"/>
      <c r="X55" s="6">
        <f t="shared" si="103"/>
        <v>7.2484990368692352E+17</v>
      </c>
      <c r="Y55" s="6">
        <f t="shared" si="104"/>
        <v>7.2484990368692352E+17</v>
      </c>
      <c r="Z55" s="6">
        <f t="shared" si="105"/>
        <v>4.2433452464095135E+18</v>
      </c>
      <c r="AA55"/>
      <c r="AB55" s="6">
        <f t="shared" si="106"/>
        <v>1.3291747553070142E+17</v>
      </c>
      <c r="AC55" s="6">
        <f t="shared" si="107"/>
        <v>1.3291747553070142E+17</v>
      </c>
      <c r="AD55" s="6">
        <f t="shared" si="108"/>
        <v>7.7811245485322355E+17</v>
      </c>
      <c r="AE55"/>
      <c r="AF55" s="6">
        <f t="shared" si="109"/>
        <v>1.3428988171781983E+18</v>
      </c>
      <c r="AG55" s="6">
        <f t="shared" si="110"/>
        <v>1.3428988171781983E+18</v>
      </c>
      <c r="AH55" s="6">
        <f t="shared" si="111"/>
        <v>7.8614666061172664E+18</v>
      </c>
      <c r="AI55"/>
      <c r="AJ55" s="6">
        <f t="shared" si="44"/>
        <v>5.61531994449058E+18</v>
      </c>
      <c r="AK55" s="6"/>
      <c r="AL55" s="6">
        <f t="shared" si="45"/>
        <v>2.314911788790756E+16</v>
      </c>
      <c r="AM55" s="6">
        <f t="shared" si="46"/>
        <v>2.5249942571630848E+16</v>
      </c>
      <c r="AN55" s="6">
        <f t="shared" si="47"/>
        <v>8.3309290689968832E+17</v>
      </c>
      <c r="AO55" s="6"/>
      <c r="AP55" s="6">
        <f t="shared" si="48"/>
        <v>0</v>
      </c>
      <c r="AQ55" s="6">
        <f t="shared" si="49"/>
        <v>0</v>
      </c>
      <c r="AR55" s="6">
        <f t="shared" si="50"/>
        <v>0</v>
      </c>
      <c r="AS55" s="6"/>
      <c r="AT55" s="6">
        <f t="shared" si="51"/>
        <v>6.1927008724821848E+16</v>
      </c>
      <c r="AU55" s="6">
        <f t="shared" si="52"/>
        <v>6.754699775197232E+16</v>
      </c>
      <c r="AV55" s="6">
        <f t="shared" si="53"/>
        <v>2.2286357503546104E+18</v>
      </c>
      <c r="AW55" s="6"/>
      <c r="AX55" s="6">
        <f t="shared" si="54"/>
        <v>1.9803947341417487E+18</v>
      </c>
      <c r="BD55" s="11"/>
      <c r="BE55" s="6">
        <f t="shared" si="55"/>
        <v>8.2086854735026992E+16</v>
      </c>
      <c r="BF55" s="6">
        <f t="shared" si="9"/>
        <v>8.2086854735026992E+16</v>
      </c>
      <c r="BG55" s="6">
        <f t="shared" si="10"/>
        <v>4.8054481770757376E+17</v>
      </c>
      <c r="BH55"/>
      <c r="BI55" s="6">
        <f t="shared" si="11"/>
        <v>1.265709787981589E+16</v>
      </c>
      <c r="BJ55" s="6">
        <f t="shared" si="12"/>
        <v>1.265709787981589E+16</v>
      </c>
      <c r="BK55" s="6">
        <f t="shared" si="13"/>
        <v>7.4095941585244912E+16</v>
      </c>
      <c r="BL55"/>
      <c r="BM55" s="6">
        <f t="shared" si="14"/>
        <v>1.1713721113965899E+17</v>
      </c>
      <c r="BN55" s="6">
        <f t="shared" si="15"/>
        <v>1.1713721113965899E+17</v>
      </c>
      <c r="BO55" s="6">
        <f t="shared" si="16"/>
        <v>6.8573317805368218E+17</v>
      </c>
      <c r="BP55"/>
      <c r="BQ55" s="6">
        <f t="shared" si="56"/>
        <v>5.4064561296988678E+17</v>
      </c>
      <c r="BR55" s="6"/>
      <c r="BS55" s="6">
        <f t="shared" si="57"/>
        <v>2621561053734280</v>
      </c>
      <c r="BT55" s="6">
        <f t="shared" si="58"/>
        <v>2859472502379567</v>
      </c>
      <c r="BU55" s="6">
        <f t="shared" si="59"/>
        <v>9.4345016922280368E+16</v>
      </c>
      <c r="BV55" s="6"/>
      <c r="BW55" s="6">
        <f t="shared" si="60"/>
        <v>0</v>
      </c>
      <c r="BX55" s="6">
        <f t="shared" si="61"/>
        <v>0</v>
      </c>
      <c r="BY55" s="6">
        <f t="shared" si="62"/>
        <v>0</v>
      </c>
      <c r="BZ55" s="6"/>
      <c r="CA55" s="6">
        <f t="shared" si="63"/>
        <v>5401715306808841</v>
      </c>
      <c r="CB55" s="6">
        <f t="shared" si="64"/>
        <v>5891930826291674</v>
      </c>
      <c r="CC55" s="6">
        <f t="shared" si="65"/>
        <v>1.9439750270331728E+17</v>
      </c>
      <c r="CD55" s="6"/>
      <c r="CE55" s="6">
        <f t="shared" si="66"/>
        <v>1.9067332503696448E+17</v>
      </c>
      <c r="CK55" s="11"/>
      <c r="CL55" s="6">
        <f t="shared" si="67"/>
        <v>9296064862553672</v>
      </c>
      <c r="CM55" s="6">
        <f t="shared" si="17"/>
        <v>9296064862553672</v>
      </c>
      <c r="CN55" s="6">
        <f t="shared" si="18"/>
        <v>5.4420111590260048E+16</v>
      </c>
      <c r="CO55"/>
      <c r="CP55" s="6">
        <f t="shared" si="19"/>
        <v>1205275123527577.3</v>
      </c>
      <c r="CQ55" s="6">
        <f t="shared" si="20"/>
        <v>1205275123527577.3</v>
      </c>
      <c r="CR55" s="6">
        <f t="shared" si="21"/>
        <v>7055803470514621</v>
      </c>
      <c r="CS55"/>
      <c r="CT55" s="6">
        <f t="shared" si="22"/>
        <v>1.0217542869245306E+16</v>
      </c>
      <c r="CU55" s="6">
        <f t="shared" si="23"/>
        <v>1.0217542869245306E+16</v>
      </c>
      <c r="CV55" s="6">
        <f t="shared" si="24"/>
        <v>5.9814537801089392E+16</v>
      </c>
      <c r="CW55"/>
      <c r="CX55" s="6">
        <f t="shared" si="68"/>
        <v>5.2867243708119864E+16</v>
      </c>
      <c r="CY55" s="6"/>
      <c r="CZ55" s="6">
        <f t="shared" si="69"/>
        <v>296883120632705.81</v>
      </c>
      <c r="DA55" s="6">
        <f t="shared" si="70"/>
        <v>323825805491198.5</v>
      </c>
      <c r="DB55" s="6">
        <f t="shared" si="71"/>
        <v>1.0684261196257096E+16</v>
      </c>
      <c r="DC55" s="6"/>
      <c r="DD55" s="6">
        <f t="shared" si="72"/>
        <v>0</v>
      </c>
      <c r="DE55" s="6">
        <f t="shared" si="73"/>
        <v>0</v>
      </c>
      <c r="DF55" s="6">
        <f t="shared" si="74"/>
        <v>0</v>
      </c>
      <c r="DG55" s="6"/>
      <c r="DH55" s="6">
        <f t="shared" si="75"/>
        <v>471176129069471.5</v>
      </c>
      <c r="DI55" s="6">
        <f t="shared" si="76"/>
        <v>513936222439915.19</v>
      </c>
      <c r="DJ55" s="6">
        <f t="shared" si="77"/>
        <v>1.6956736447969668E+16</v>
      </c>
      <c r="DK55" s="6"/>
      <c r="DL55" s="6">
        <f t="shared" si="78"/>
        <v>1.8645066012823112E+16</v>
      </c>
      <c r="DR55" s="11"/>
      <c r="DS55" s="6">
        <f t="shared" si="79"/>
        <v>1052748606433453.6</v>
      </c>
      <c r="DT55" s="6">
        <f t="shared" si="25"/>
        <v>1052748606433453.6</v>
      </c>
      <c r="DU55" s="6">
        <f t="shared" si="26"/>
        <v>6162897686888696</v>
      </c>
      <c r="DV55"/>
      <c r="DW55" s="6">
        <f t="shared" si="27"/>
        <v>114772607211247.03</v>
      </c>
      <c r="DX55" s="6">
        <f t="shared" si="28"/>
        <v>114772607211247.03</v>
      </c>
      <c r="DY55" s="6">
        <f t="shared" si="29"/>
        <v>671890545546964</v>
      </c>
      <c r="DZ55"/>
      <c r="EA55" s="6">
        <f t="shared" si="30"/>
        <v>891246951068306.88</v>
      </c>
      <c r="EB55" s="6">
        <f t="shared" si="31"/>
        <v>891246951068306.88</v>
      </c>
      <c r="EC55" s="6">
        <f t="shared" si="32"/>
        <v>5217450528663011</v>
      </c>
      <c r="ED55"/>
      <c r="EE55" s="6">
        <f t="shared" si="80"/>
        <v>5253246473876342</v>
      </c>
      <c r="EF55" s="6"/>
      <c r="EG55" s="6">
        <f t="shared" si="81"/>
        <v>33621031709737.762</v>
      </c>
      <c r="EH55" s="6">
        <f t="shared" si="82"/>
        <v>36672201678722.047</v>
      </c>
      <c r="EI55" s="6">
        <f t="shared" si="83"/>
        <v>1209957250883558.3</v>
      </c>
      <c r="EJ55" s="6"/>
      <c r="EK55" s="6">
        <f t="shared" si="84"/>
        <v>0</v>
      </c>
      <c r="EL55" s="6">
        <f t="shared" si="85"/>
        <v>0</v>
      </c>
      <c r="EM55" s="6">
        <f t="shared" si="86"/>
        <v>0</v>
      </c>
      <c r="EN55" s="6"/>
      <c r="EO55" s="6">
        <f t="shared" si="87"/>
        <v>41099341967365.867</v>
      </c>
      <c r="EP55" s="6">
        <f t="shared" si="88"/>
        <v>44829182236352.086</v>
      </c>
      <c r="EQ55" s="6">
        <f t="shared" si="89"/>
        <v>1479087472665339</v>
      </c>
      <c r="ER55" s="6"/>
      <c r="ES55" s="6">
        <f t="shared" si="90"/>
        <v>1852699713792928</v>
      </c>
      <c r="EY55" s="11"/>
      <c r="EZ55" s="6">
        <f t="shared" si="91"/>
        <v>119220298560086.58</v>
      </c>
      <c r="FA55" s="6">
        <f t="shared" si="33"/>
        <v>119220298560086.58</v>
      </c>
      <c r="FB55" s="6">
        <f t="shared" si="34"/>
        <v>697927784217477.25</v>
      </c>
      <c r="FC55"/>
      <c r="FD55" s="6">
        <f t="shared" si="35"/>
        <v>10929248525028.395</v>
      </c>
      <c r="FE55" s="6">
        <f t="shared" si="36"/>
        <v>10929248525028.395</v>
      </c>
      <c r="FF55" s="6">
        <f t="shared" si="37"/>
        <v>63980935280000.195</v>
      </c>
      <c r="FG55"/>
      <c r="FH55" s="6">
        <f t="shared" si="38"/>
        <v>77740914616512.219</v>
      </c>
      <c r="FI55" s="6">
        <f t="shared" si="39"/>
        <v>77740914616512.219</v>
      </c>
      <c r="FJ55" s="6">
        <f t="shared" si="40"/>
        <v>455103241114573.06</v>
      </c>
      <c r="FK55"/>
      <c r="FL55" s="6">
        <f t="shared" si="92"/>
        <v>530462756130113.63</v>
      </c>
      <c r="FM55" s="6"/>
      <c r="FN55" s="6">
        <f t="shared" si="93"/>
        <v>3807470666631.9844</v>
      </c>
      <c r="FO55" s="6">
        <f t="shared" si="94"/>
        <v>4153005576331.1221</v>
      </c>
      <c r="FP55" s="6">
        <f t="shared" si="95"/>
        <v>137023657703029.98</v>
      </c>
      <c r="FQ55" s="6"/>
      <c r="FR55" s="6">
        <f t="shared" si="96"/>
        <v>0</v>
      </c>
      <c r="FS55" s="6">
        <f t="shared" si="97"/>
        <v>0</v>
      </c>
      <c r="FT55" s="6">
        <f t="shared" si="98"/>
        <v>0</v>
      </c>
      <c r="FU55" s="6"/>
      <c r="FV55" s="6">
        <f t="shared" si="99"/>
        <v>3584977688675.3677</v>
      </c>
      <c r="FW55" s="6">
        <f t="shared" si="100"/>
        <v>3910320954688.1377</v>
      </c>
      <c r="FX55" s="6">
        <f t="shared" si="101"/>
        <v>129016556842073.59</v>
      </c>
      <c r="FY55" s="6"/>
      <c r="FZ55" s="6">
        <f t="shared" si="102"/>
        <v>187082064652274.97</v>
      </c>
    </row>
    <row r="56" spans="4:182" x14ac:dyDescent="0.25">
      <c r="D56">
        <v>550</v>
      </c>
      <c r="E56">
        <f>'Input spectra'!B56</f>
        <v>2.6371668451354802E-2</v>
      </c>
      <c r="F56">
        <f>'Initial absorption'!L56</f>
        <v>0.65960216108084213</v>
      </c>
      <c r="G56">
        <f>'Input spectra'!C56</f>
        <v>0.17638675894497099</v>
      </c>
      <c r="H56">
        <f t="shared" si="41"/>
        <v>2.3305102056433318E-2</v>
      </c>
      <c r="I56">
        <f>'Input spectra'!D56</f>
        <v>0</v>
      </c>
      <c r="J56">
        <f>'Initial absorption'!M56</f>
        <v>0</v>
      </c>
      <c r="K56">
        <f>'Input spectra'!E56</f>
        <v>9.6018692266735206E-2</v>
      </c>
      <c r="L56">
        <f t="shared" si="42"/>
        <v>9.3664163673910176E-3</v>
      </c>
      <c r="M56">
        <f>'Input spectra'!F56</f>
        <v>0</v>
      </c>
      <c r="N56">
        <f>'Initial absorption'!N56</f>
        <v>0</v>
      </c>
      <c r="O56">
        <f>'Input spectra'!G56</f>
        <v>0.97347174163783101</v>
      </c>
      <c r="P56">
        <f t="shared" si="43"/>
        <v>0.10254561367010755</v>
      </c>
      <c r="R56">
        <f>'Absorption prob after ems'!FA57</f>
        <v>0.65839341054214018</v>
      </c>
      <c r="S56" s="13">
        <f>1-EXP(-'Absorption prob after ems'!FE57*_k_in_ec_correction*(E56*_c1+I56*_c2+M56*_c3+'Input spectra'!Y56))</f>
        <v>4.2288540364670002E-2</v>
      </c>
      <c r="T56" s="13">
        <f>1-EXP(-(_t-'Absorption prob after ems'!FE57)*_k_in_ec_correction*(E56*_c1+I56*_c2+M56*_c3+'Input spectra'!Y56))</f>
        <v>4.3974825042195187E-2</v>
      </c>
      <c r="U56" s="25"/>
      <c r="V56" s="25"/>
      <c r="W56" s="11"/>
      <c r="X56" s="6">
        <f t="shared" si="103"/>
        <v>4.3517247809620314E+17</v>
      </c>
      <c r="Y56" s="6">
        <f t="shared" si="104"/>
        <v>4.3517247809620314E+17</v>
      </c>
      <c r="Z56" s="6">
        <f t="shared" si="105"/>
        <v>2.5475440596807306E+18</v>
      </c>
      <c r="AA56"/>
      <c r="AB56" s="6">
        <f t="shared" si="106"/>
        <v>1.796694870119759E+17</v>
      </c>
      <c r="AC56" s="6">
        <f t="shared" si="107"/>
        <v>1.796694870119759E+17</v>
      </c>
      <c r="AD56" s="6">
        <f t="shared" si="108"/>
        <v>1.0518034971918803E+18</v>
      </c>
      <c r="AE56"/>
      <c r="AF56" s="6">
        <f t="shared" si="109"/>
        <v>1.3921234672668239E+18</v>
      </c>
      <c r="AG56" s="6">
        <f t="shared" si="110"/>
        <v>1.3921234672668239E+18</v>
      </c>
      <c r="AH56" s="6">
        <f t="shared" si="111"/>
        <v>8.1496327269890427E+18</v>
      </c>
      <c r="AI56"/>
      <c r="AJ56" s="6">
        <f t="shared" si="44"/>
        <v>7.7354511994840361E+18</v>
      </c>
      <c r="AK56" s="6"/>
      <c r="AL56" s="6">
        <f t="shared" si="45"/>
        <v>1.2138532524068282E+16</v>
      </c>
      <c r="AM56" s="6">
        <f t="shared" si="46"/>
        <v>1.262256487010022E+16</v>
      </c>
      <c r="AN56" s="6">
        <f t="shared" si="47"/>
        <v>5.7402395045842118E+17</v>
      </c>
      <c r="AO56" s="6"/>
      <c r="AP56" s="6">
        <f t="shared" si="48"/>
        <v>0</v>
      </c>
      <c r="AQ56" s="6">
        <f t="shared" si="49"/>
        <v>0</v>
      </c>
      <c r="AR56" s="6">
        <f t="shared" si="50"/>
        <v>0</v>
      </c>
      <c r="AS56" s="6"/>
      <c r="AT56" s="6">
        <f t="shared" si="51"/>
        <v>0</v>
      </c>
      <c r="AU56" s="6">
        <f t="shared" si="52"/>
        <v>0</v>
      </c>
      <c r="AV56" s="6">
        <f t="shared" si="53"/>
        <v>0</v>
      </c>
      <c r="AW56" s="6"/>
      <c r="AX56" s="6">
        <f t="shared" si="54"/>
        <v>1.9187094786205788E+18</v>
      </c>
      <c r="BD56" s="11"/>
      <c r="BE56" s="6">
        <f t="shared" si="55"/>
        <v>4.9281844161758672E+16</v>
      </c>
      <c r="BF56" s="6">
        <f t="shared" si="9"/>
        <v>4.9281844161758672E+16</v>
      </c>
      <c r="BG56" s="6">
        <f t="shared" si="10"/>
        <v>2.8850094080776198E+17</v>
      </c>
      <c r="BH56"/>
      <c r="BI56" s="6">
        <f t="shared" si="11"/>
        <v>1.7109069172786206E+16</v>
      </c>
      <c r="BJ56" s="6">
        <f t="shared" si="12"/>
        <v>1.7109069172786206E+16</v>
      </c>
      <c r="BK56" s="6">
        <f t="shared" si="13"/>
        <v>1.0015823548510958E+17</v>
      </c>
      <c r="BL56"/>
      <c r="BM56" s="6">
        <f t="shared" si="14"/>
        <v>1.2143093614481107E+17</v>
      </c>
      <c r="BN56" s="6">
        <f t="shared" si="15"/>
        <v>1.2143093614481107E+17</v>
      </c>
      <c r="BO56" s="6">
        <f t="shared" si="16"/>
        <v>7.1086908204887834E+17</v>
      </c>
      <c r="BP56"/>
      <c r="BQ56" s="6">
        <f t="shared" si="56"/>
        <v>7.2392215999708416E+17</v>
      </c>
      <c r="BR56" s="6"/>
      <c r="BS56" s="6">
        <f t="shared" si="57"/>
        <v>1374648669926517.5</v>
      </c>
      <c r="BT56" s="6">
        <f t="shared" si="58"/>
        <v>1429463732567319.5</v>
      </c>
      <c r="BU56" s="6">
        <f t="shared" si="59"/>
        <v>6.5006314267317208E+16</v>
      </c>
      <c r="BV56" s="6"/>
      <c r="BW56" s="6">
        <f t="shared" si="60"/>
        <v>0</v>
      </c>
      <c r="BX56" s="6">
        <f t="shared" si="61"/>
        <v>0</v>
      </c>
      <c r="BY56" s="6">
        <f t="shared" si="62"/>
        <v>0</v>
      </c>
      <c r="BZ56" s="6"/>
      <c r="CA56" s="6">
        <f t="shared" si="63"/>
        <v>0</v>
      </c>
      <c r="CB56" s="6">
        <f t="shared" si="64"/>
        <v>0</v>
      </c>
      <c r="CC56" s="6">
        <f t="shared" si="65"/>
        <v>0</v>
      </c>
      <c r="CD56" s="6"/>
      <c r="CE56" s="6">
        <f t="shared" si="66"/>
        <v>1.7956241650939978E+17</v>
      </c>
      <c r="CK56" s="11"/>
      <c r="CL56" s="6">
        <f t="shared" si="67"/>
        <v>5581005891293880</v>
      </c>
      <c r="CM56" s="6">
        <f t="shared" si="17"/>
        <v>5581005891293880</v>
      </c>
      <c r="CN56" s="6">
        <f t="shared" si="18"/>
        <v>3.2671777561874576E+16</v>
      </c>
      <c r="CO56"/>
      <c r="CP56" s="6">
        <f t="shared" si="19"/>
        <v>1629215137346454</v>
      </c>
      <c r="CQ56" s="6">
        <f t="shared" si="20"/>
        <v>1629215137346454</v>
      </c>
      <c r="CR56" s="6">
        <f t="shared" si="21"/>
        <v>9537591538983626</v>
      </c>
      <c r="CS56"/>
      <c r="CT56" s="6">
        <f t="shared" si="22"/>
        <v>1.059207218304795E+16</v>
      </c>
      <c r="CU56" s="6">
        <f t="shared" si="23"/>
        <v>1.059207218304795E+16</v>
      </c>
      <c r="CV56" s="6">
        <f t="shared" si="24"/>
        <v>6.2007070593439592E+16</v>
      </c>
      <c r="CW56"/>
      <c r="CX56" s="6">
        <f t="shared" si="68"/>
        <v>6.8615417164888E+16</v>
      </c>
      <c r="CY56" s="6"/>
      <c r="CZ56" s="6">
        <f t="shared" si="69"/>
        <v>155674416325361.19</v>
      </c>
      <c r="DA56" s="6">
        <f t="shared" si="70"/>
        <v>161882040912741.09</v>
      </c>
      <c r="DB56" s="6">
        <f t="shared" si="71"/>
        <v>7361750134722470</v>
      </c>
      <c r="DC56" s="6"/>
      <c r="DD56" s="6">
        <f t="shared" si="72"/>
        <v>0</v>
      </c>
      <c r="DE56" s="6">
        <f t="shared" si="73"/>
        <v>0</v>
      </c>
      <c r="DF56" s="6">
        <f t="shared" si="74"/>
        <v>0</v>
      </c>
      <c r="DG56" s="6"/>
      <c r="DH56" s="6">
        <f t="shared" si="75"/>
        <v>0</v>
      </c>
      <c r="DI56" s="6">
        <f t="shared" si="76"/>
        <v>0</v>
      </c>
      <c r="DJ56" s="6">
        <f t="shared" si="77"/>
        <v>0</v>
      </c>
      <c r="DK56" s="6"/>
      <c r="DL56" s="6">
        <f t="shared" si="78"/>
        <v>1.7019440482354432E+16</v>
      </c>
      <c r="DR56" s="11"/>
      <c r="DS56" s="6">
        <f t="shared" si="79"/>
        <v>632030462505026.88</v>
      </c>
      <c r="DT56" s="6">
        <f t="shared" si="25"/>
        <v>632030462505026.88</v>
      </c>
      <c r="DU56" s="6">
        <f t="shared" si="26"/>
        <v>3699970773280375.5</v>
      </c>
      <c r="DV56"/>
      <c r="DW56" s="6">
        <f t="shared" si="27"/>
        <v>155142394770420.25</v>
      </c>
      <c r="DX56" s="6">
        <f t="shared" si="28"/>
        <v>155142394770420.25</v>
      </c>
      <c r="DY56" s="6">
        <f t="shared" si="29"/>
        <v>908219398274202</v>
      </c>
      <c r="DZ56"/>
      <c r="EA56" s="6">
        <f t="shared" si="30"/>
        <v>923916068612901.5</v>
      </c>
      <c r="EB56" s="6">
        <f t="shared" si="31"/>
        <v>923916068612901.5</v>
      </c>
      <c r="EC56" s="6">
        <f t="shared" si="32"/>
        <v>5408698873916465</v>
      </c>
      <c r="ED56"/>
      <c r="EE56" s="6">
        <f t="shared" si="80"/>
        <v>6595053741669884</v>
      </c>
      <c r="EF56" s="6"/>
      <c r="EG56" s="6">
        <f t="shared" si="81"/>
        <v>17629612881040.613</v>
      </c>
      <c r="EH56" s="6">
        <f t="shared" si="82"/>
        <v>18332605838840.504</v>
      </c>
      <c r="EI56" s="6">
        <f t="shared" si="83"/>
        <v>833693859695315</v>
      </c>
      <c r="EJ56" s="6"/>
      <c r="EK56" s="6">
        <f t="shared" si="84"/>
        <v>0</v>
      </c>
      <c r="EL56" s="6">
        <f t="shared" si="85"/>
        <v>0</v>
      </c>
      <c r="EM56" s="6">
        <f t="shared" si="86"/>
        <v>0</v>
      </c>
      <c r="EN56" s="6"/>
      <c r="EO56" s="6">
        <f t="shared" si="87"/>
        <v>0</v>
      </c>
      <c r="EP56" s="6">
        <f t="shared" si="88"/>
        <v>0</v>
      </c>
      <c r="EQ56" s="6">
        <f t="shared" si="89"/>
        <v>0</v>
      </c>
      <c r="ER56" s="6"/>
      <c r="ES56" s="6">
        <f t="shared" si="90"/>
        <v>1635844089740770.8</v>
      </c>
      <c r="EY56" s="11"/>
      <c r="EZ56" s="6">
        <f t="shared" si="91"/>
        <v>71575359946754.75</v>
      </c>
      <c r="FA56" s="6">
        <f t="shared" si="33"/>
        <v>71575359946754.75</v>
      </c>
      <c r="FB56" s="6">
        <f t="shared" si="34"/>
        <v>419009455399325.94</v>
      </c>
      <c r="FC56"/>
      <c r="FD56" s="6">
        <f t="shared" si="35"/>
        <v>14773471043427.086</v>
      </c>
      <c r="FE56" s="6">
        <f t="shared" si="36"/>
        <v>14773471043427.086</v>
      </c>
      <c r="FF56" s="6">
        <f t="shared" si="37"/>
        <v>86485405883659.281</v>
      </c>
      <c r="FG56"/>
      <c r="FH56" s="6">
        <f t="shared" si="38"/>
        <v>80590548014513.594</v>
      </c>
      <c r="FI56" s="6">
        <f t="shared" si="39"/>
        <v>80590548014513.594</v>
      </c>
      <c r="FJ56" s="6">
        <f t="shared" si="40"/>
        <v>471785285592903.69</v>
      </c>
      <c r="FK56"/>
      <c r="FL56" s="6">
        <f t="shared" si="92"/>
        <v>643434808956740.25</v>
      </c>
      <c r="FM56" s="6"/>
      <c r="FN56" s="6">
        <f t="shared" si="93"/>
        <v>1996495363025.9392</v>
      </c>
      <c r="FO56" s="6">
        <f t="shared" si="94"/>
        <v>2076106990913.5125</v>
      </c>
      <c r="FP56" s="6">
        <f t="shared" si="95"/>
        <v>94413072839217.516</v>
      </c>
      <c r="FQ56" s="6"/>
      <c r="FR56" s="6">
        <f t="shared" si="96"/>
        <v>0</v>
      </c>
      <c r="FS56" s="6">
        <f t="shared" si="97"/>
        <v>0</v>
      </c>
      <c r="FT56" s="6">
        <f t="shared" si="98"/>
        <v>0</v>
      </c>
      <c r="FU56" s="6"/>
      <c r="FV56" s="6">
        <f t="shared" si="99"/>
        <v>0</v>
      </c>
      <c r="FW56" s="6">
        <f t="shared" si="100"/>
        <v>0</v>
      </c>
      <c r="FX56" s="6">
        <f t="shared" si="101"/>
        <v>0</v>
      </c>
      <c r="FY56" s="6"/>
      <c r="FZ56" s="6">
        <f t="shared" si="102"/>
        <v>159598249020311.25</v>
      </c>
    </row>
    <row r="57" spans="4:182" x14ac:dyDescent="0.25">
      <c r="D57">
        <v>555</v>
      </c>
      <c r="E57">
        <f>'Input spectra'!B57</f>
        <v>2.0913395086495201E-2</v>
      </c>
      <c r="F57">
        <f>'Initial absorption'!L57</f>
        <v>0.60682263334859221</v>
      </c>
      <c r="G57">
        <f>'Input spectra'!C57</f>
        <v>0.126812948279583</v>
      </c>
      <c r="H57">
        <f t="shared" si="41"/>
        <v>1.6755161892026721E-2</v>
      </c>
      <c r="I57">
        <f>'Input spectra'!D57</f>
        <v>0</v>
      </c>
      <c r="J57">
        <f>'Initial absorption'!M57</f>
        <v>0</v>
      </c>
      <c r="K57">
        <f>'Input spectra'!E57</f>
        <v>0.121497490357159</v>
      </c>
      <c r="L57">
        <f t="shared" si="42"/>
        <v>1.1851818176370588E-2</v>
      </c>
      <c r="M57">
        <f>'Input spectra'!F57</f>
        <v>0</v>
      </c>
      <c r="N57">
        <f>'Initial absorption'!N57</f>
        <v>0</v>
      </c>
      <c r="O57">
        <f>'Input spectra'!G57</f>
        <v>0.88557262819367399</v>
      </c>
      <c r="P57">
        <f t="shared" si="43"/>
        <v>9.3286311993795598E-2</v>
      </c>
      <c r="R57">
        <f>'Absorption prob after ems'!FA58</f>
        <v>0.69344925020579173</v>
      </c>
      <c r="S57" s="13">
        <f>1-EXP(-'Absorption prob after ems'!FE58*_k_in_ec_correction*(E57*_c1+I57*_c2+M57*_c3+'Input spectra'!Y57))</f>
        <v>3.6661767982143934E-2</v>
      </c>
      <c r="T57" s="13">
        <f>1-EXP(-(_t-'Absorption prob after ems'!FE58)*_k_in_ec_correction*(E57*_c1+I57*_c2+M57*_c3+'Input spectra'!Y57))</f>
        <v>3.7922484596994988E-2</v>
      </c>
      <c r="U57" s="25"/>
      <c r="V57" s="25"/>
      <c r="W57" s="11"/>
      <c r="X57" s="6">
        <f t="shared" si="103"/>
        <v>3.1286648321900678E+17</v>
      </c>
      <c r="Y57" s="6">
        <f t="shared" si="104"/>
        <v>3.1286648321900678E+17</v>
      </c>
      <c r="Z57" s="6">
        <f t="shared" si="105"/>
        <v>1.8315522945860116E+18</v>
      </c>
      <c r="AA57"/>
      <c r="AB57" s="6">
        <f t="shared" si="106"/>
        <v>2.2734523091683302E+17</v>
      </c>
      <c r="AC57" s="6">
        <f t="shared" si="107"/>
        <v>2.2734523091683302E+17</v>
      </c>
      <c r="AD57" s="6">
        <f t="shared" si="108"/>
        <v>1.3309021633277207E+18</v>
      </c>
      <c r="AE57"/>
      <c r="AF57" s="6">
        <f t="shared" si="109"/>
        <v>1.2664224187991176E+18</v>
      </c>
      <c r="AG57" s="6">
        <f t="shared" si="110"/>
        <v>1.2664224187991176E+18</v>
      </c>
      <c r="AH57" s="6">
        <f t="shared" si="111"/>
        <v>7.4137659719945953E+18</v>
      </c>
      <c r="AI57"/>
      <c r="AJ57" s="6">
        <f t="shared" si="44"/>
        <v>7.3340721271311063E+18</v>
      </c>
      <c r="AK57" s="6"/>
      <c r="AL57" s="6">
        <f t="shared" si="45"/>
        <v>6960400281439984</v>
      </c>
      <c r="AM57" s="6">
        <f t="shared" si="46"/>
        <v>7199752957642049</v>
      </c>
      <c r="AN57" s="6">
        <f t="shared" si="47"/>
        <v>3.4070889867840134E+17</v>
      </c>
      <c r="AO57" s="6"/>
      <c r="AP57" s="6">
        <f t="shared" si="48"/>
        <v>0</v>
      </c>
      <c r="AQ57" s="6">
        <f t="shared" si="49"/>
        <v>0</v>
      </c>
      <c r="AR57" s="6">
        <f t="shared" si="50"/>
        <v>0</v>
      </c>
      <c r="AS57" s="6"/>
      <c r="AT57" s="6">
        <f t="shared" si="51"/>
        <v>0</v>
      </c>
      <c r="AU57" s="6">
        <f t="shared" si="52"/>
        <v>0</v>
      </c>
      <c r="AV57" s="6">
        <f t="shared" si="53"/>
        <v>0</v>
      </c>
      <c r="AW57" s="6"/>
      <c r="AX57" s="6">
        <f t="shared" si="54"/>
        <v>1.7381220778563259E+18</v>
      </c>
      <c r="BD57" s="11"/>
      <c r="BE57" s="6">
        <f t="shared" si="55"/>
        <v>3.5431094670531976E+16</v>
      </c>
      <c r="BF57" s="6">
        <f t="shared" si="9"/>
        <v>3.5431094670531976E+16</v>
      </c>
      <c r="BG57" s="6">
        <f t="shared" si="10"/>
        <v>2.0741724097713997E+17</v>
      </c>
      <c r="BH57"/>
      <c r="BI57" s="6">
        <f t="shared" si="11"/>
        <v>2.1649003103125032E+16</v>
      </c>
      <c r="BJ57" s="6">
        <f t="shared" si="12"/>
        <v>2.1649003103125032E+16</v>
      </c>
      <c r="BK57" s="6">
        <f t="shared" si="13"/>
        <v>1.2673547163334978E+17</v>
      </c>
      <c r="BL57"/>
      <c r="BM57" s="6">
        <f t="shared" si="14"/>
        <v>1.1046639431449059E+17</v>
      </c>
      <c r="BN57" s="6">
        <f t="shared" si="15"/>
        <v>1.1046639431449059E+17</v>
      </c>
      <c r="BO57" s="6">
        <f t="shared" si="16"/>
        <v>6.4668153616097229E+17</v>
      </c>
      <c r="BP57"/>
      <c r="BQ57" s="6">
        <f t="shared" si="56"/>
        <v>6.8015877438673139E+17</v>
      </c>
      <c r="BR57" s="6"/>
      <c r="BS57" s="6">
        <f t="shared" si="57"/>
        <v>788242315952607.38</v>
      </c>
      <c r="BT57" s="6">
        <f t="shared" si="58"/>
        <v>815348215066205.13</v>
      </c>
      <c r="BU57" s="6">
        <f t="shared" si="59"/>
        <v>3.8584156154933776E+16</v>
      </c>
      <c r="BV57" s="6"/>
      <c r="BW57" s="6">
        <f t="shared" si="60"/>
        <v>0</v>
      </c>
      <c r="BX57" s="6">
        <f t="shared" si="61"/>
        <v>0</v>
      </c>
      <c r="BY57" s="6">
        <f t="shared" si="62"/>
        <v>0</v>
      </c>
      <c r="BZ57" s="6"/>
      <c r="CA57" s="6">
        <f t="shared" si="63"/>
        <v>0</v>
      </c>
      <c r="CB57" s="6">
        <f t="shared" si="64"/>
        <v>0</v>
      </c>
      <c r="CC57" s="6">
        <f t="shared" si="65"/>
        <v>0</v>
      </c>
      <c r="CD57" s="6"/>
      <c r="CE57" s="6">
        <f t="shared" si="66"/>
        <v>1.6119271282265427E+17</v>
      </c>
      <c r="CK57" s="11"/>
      <c r="CL57" s="6">
        <f t="shared" si="67"/>
        <v>4012454311615874</v>
      </c>
      <c r="CM57" s="6">
        <f t="shared" si="17"/>
        <v>4012454311615874</v>
      </c>
      <c r="CN57" s="6">
        <f t="shared" si="18"/>
        <v>2.3489316675117512E+16</v>
      </c>
      <c r="CO57"/>
      <c r="CP57" s="6">
        <f t="shared" si="19"/>
        <v>2061531414004319.8</v>
      </c>
      <c r="CQ57" s="6">
        <f t="shared" si="20"/>
        <v>2061531414004319.8</v>
      </c>
      <c r="CR57" s="6">
        <f t="shared" si="21"/>
        <v>1.206841510420818E+16</v>
      </c>
      <c r="CS57"/>
      <c r="CT57" s="6">
        <f t="shared" si="22"/>
        <v>9635666655692834</v>
      </c>
      <c r="CU57" s="6">
        <f t="shared" si="23"/>
        <v>9635666655692834</v>
      </c>
      <c r="CV57" s="6">
        <f t="shared" si="24"/>
        <v>5.6408175115217944E+16</v>
      </c>
      <c r="CW57"/>
      <c r="CX57" s="6">
        <f t="shared" si="68"/>
        <v>6.3773689180516936E+16</v>
      </c>
      <c r="CY57" s="6"/>
      <c r="CZ57" s="6">
        <f t="shared" si="69"/>
        <v>89265835804746.078</v>
      </c>
      <c r="DA57" s="6">
        <f t="shared" si="70"/>
        <v>92335489248421.281</v>
      </c>
      <c r="DB57" s="6">
        <f t="shared" si="71"/>
        <v>4369528098511885.5</v>
      </c>
      <c r="DC57" s="6"/>
      <c r="DD57" s="6">
        <f t="shared" si="72"/>
        <v>0</v>
      </c>
      <c r="DE57" s="6">
        <f t="shared" si="73"/>
        <v>0</v>
      </c>
      <c r="DF57" s="6">
        <f t="shared" si="74"/>
        <v>0</v>
      </c>
      <c r="DG57" s="6"/>
      <c r="DH57" s="6">
        <f t="shared" si="75"/>
        <v>0</v>
      </c>
      <c r="DI57" s="6">
        <f t="shared" si="76"/>
        <v>0</v>
      </c>
      <c r="DJ57" s="6">
        <f t="shared" si="77"/>
        <v>0</v>
      </c>
      <c r="DK57" s="6"/>
      <c r="DL57" s="6">
        <f t="shared" si="78"/>
        <v>1.511390333085854E+16</v>
      </c>
      <c r="DR57" s="11"/>
      <c r="DS57" s="6">
        <f t="shared" si="79"/>
        <v>454397182828082.44</v>
      </c>
      <c r="DT57" s="6">
        <f t="shared" si="25"/>
        <v>454397182828082.44</v>
      </c>
      <c r="DU57" s="6">
        <f t="shared" si="26"/>
        <v>2660087441452194.5</v>
      </c>
      <c r="DV57"/>
      <c r="DW57" s="6">
        <f t="shared" si="27"/>
        <v>196309813929176.97</v>
      </c>
      <c r="DX57" s="6">
        <f t="shared" si="28"/>
        <v>196309813929176.97</v>
      </c>
      <c r="DY57" s="6">
        <f t="shared" si="29"/>
        <v>1149217667716904.5</v>
      </c>
      <c r="DZ57"/>
      <c r="EA57" s="6">
        <f t="shared" si="30"/>
        <v>840491558322289.75</v>
      </c>
      <c r="EB57" s="6">
        <f t="shared" si="31"/>
        <v>840491558322289.75</v>
      </c>
      <c r="EC57" s="6">
        <f t="shared" si="32"/>
        <v>4920323284190778</v>
      </c>
      <c r="ED57"/>
      <c r="EE57" s="6">
        <f t="shared" si="80"/>
        <v>6053554263950597</v>
      </c>
      <c r="EF57" s="6"/>
      <c r="EG57" s="6">
        <f t="shared" si="81"/>
        <v>10109060729998.898</v>
      </c>
      <c r="EH57" s="6">
        <f t="shared" si="82"/>
        <v>10456688832087.57</v>
      </c>
      <c r="EI57" s="6">
        <f t="shared" si="83"/>
        <v>494834608459967.25</v>
      </c>
      <c r="EJ57" s="6"/>
      <c r="EK57" s="6">
        <f t="shared" si="84"/>
        <v>0</v>
      </c>
      <c r="EL57" s="6">
        <f t="shared" si="85"/>
        <v>0</v>
      </c>
      <c r="EM57" s="6">
        <f t="shared" si="86"/>
        <v>0</v>
      </c>
      <c r="EN57" s="6"/>
      <c r="EO57" s="6">
        <f t="shared" si="87"/>
        <v>0</v>
      </c>
      <c r="EP57" s="6">
        <f t="shared" si="88"/>
        <v>0</v>
      </c>
      <c r="EQ57" s="6">
        <f t="shared" si="89"/>
        <v>0</v>
      </c>
      <c r="ER57" s="6"/>
      <c r="ES57" s="6">
        <f t="shared" si="90"/>
        <v>1434648600843483.5</v>
      </c>
      <c r="EY57" s="11"/>
      <c r="EZ57" s="6">
        <f t="shared" si="91"/>
        <v>51458978402409.922</v>
      </c>
      <c r="FA57" s="6">
        <f t="shared" si="33"/>
        <v>51458978402409.922</v>
      </c>
      <c r="FB57" s="6">
        <f t="shared" si="34"/>
        <v>301246106646748</v>
      </c>
      <c r="FC57"/>
      <c r="FD57" s="6">
        <f t="shared" si="35"/>
        <v>18693648218560.359</v>
      </c>
      <c r="FE57" s="6">
        <f t="shared" si="36"/>
        <v>18693648218560.359</v>
      </c>
      <c r="FF57" s="6">
        <f t="shared" si="37"/>
        <v>109434522792654.13</v>
      </c>
      <c r="FG57"/>
      <c r="FH57" s="6">
        <f t="shared" si="38"/>
        <v>73313667320949.531</v>
      </c>
      <c r="FI57" s="6">
        <f t="shared" si="39"/>
        <v>73313667320949.531</v>
      </c>
      <c r="FJ57" s="6">
        <f t="shared" si="40"/>
        <v>429185684016545.94</v>
      </c>
      <c r="FK57"/>
      <c r="FL57" s="6">
        <f t="shared" si="92"/>
        <v>582404665339129.63</v>
      </c>
      <c r="FM57" s="6"/>
      <c r="FN57" s="6">
        <f t="shared" si="93"/>
        <v>1144817700092.2954</v>
      </c>
      <c r="FO57" s="6">
        <f t="shared" si="94"/>
        <v>1184185433153.7473</v>
      </c>
      <c r="FP57" s="6">
        <f t="shared" si="95"/>
        <v>56038383140989.703</v>
      </c>
      <c r="FQ57" s="6"/>
      <c r="FR57" s="6">
        <f t="shared" si="96"/>
        <v>0</v>
      </c>
      <c r="FS57" s="6">
        <f t="shared" si="97"/>
        <v>0</v>
      </c>
      <c r="FT57" s="6">
        <f t="shared" si="98"/>
        <v>0</v>
      </c>
      <c r="FU57" s="6"/>
      <c r="FV57" s="6">
        <f t="shared" si="99"/>
        <v>0</v>
      </c>
      <c r="FW57" s="6">
        <f t="shared" si="100"/>
        <v>0</v>
      </c>
      <c r="FX57" s="6">
        <f t="shared" si="101"/>
        <v>0</v>
      </c>
      <c r="FY57" s="6"/>
      <c r="FZ57" s="6">
        <f t="shared" si="102"/>
        <v>138025695619719.41</v>
      </c>
    </row>
    <row r="58" spans="4:182" x14ac:dyDescent="0.25">
      <c r="D58">
        <v>560</v>
      </c>
      <c r="E58">
        <f>'Input spectra'!B58</f>
        <v>1.54551217216355E-2</v>
      </c>
      <c r="F58">
        <f>'Initial absorption'!L58</f>
        <v>0.53392272045499656</v>
      </c>
      <c r="G58">
        <f>'Input spectra'!C58</f>
        <v>9.8405117182461699E-2</v>
      </c>
      <c r="H58">
        <f t="shared" si="41"/>
        <v>1.3001776961773102E-2</v>
      </c>
      <c r="I58">
        <f>'Input spectra'!D58</f>
        <v>0</v>
      </c>
      <c r="J58">
        <f>'Initial absorption'!M58</f>
        <v>0</v>
      </c>
      <c r="K58">
        <f>'Input spectra'!E58</f>
        <v>0.15049964331044899</v>
      </c>
      <c r="L58">
        <f t="shared" si="42"/>
        <v>1.4680915654147657E-2</v>
      </c>
      <c r="M58">
        <f>'Input spectra'!F58</f>
        <v>0</v>
      </c>
      <c r="N58">
        <f>'Initial absorption'!N58</f>
        <v>0</v>
      </c>
      <c r="O58">
        <f>'Input spectra'!G58</f>
        <v>0.78286128269655997</v>
      </c>
      <c r="P58">
        <f t="shared" si="43"/>
        <v>8.2466688265259547E-2</v>
      </c>
      <c r="R58">
        <f>'Absorption prob after ems'!FA59</f>
        <v>0.73163556647409578</v>
      </c>
      <c r="S58" s="13">
        <f>1-EXP(-'Absorption prob after ems'!FE59*_k_in_ec_correction*(E58*_c1+I58*_c2+M58*_c3+'Input spectra'!Y58))</f>
        <v>3.0969445864995282E-2</v>
      </c>
      <c r="T58" s="13">
        <f>1-EXP(-(_t-'Absorption prob after ems'!FE59)*_k_in_ec_correction*(E58*_c1+I58*_c2+M58*_c3+'Input spectra'!Y58))</f>
        <v>3.1864290651747229E-2</v>
      </c>
      <c r="U58" s="25"/>
      <c r="V58" s="25"/>
      <c r="W58" s="11"/>
      <c r="X58" s="6">
        <f t="shared" si="103"/>
        <v>2.4278012112575331E+17</v>
      </c>
      <c r="Y58" s="6">
        <f t="shared" si="104"/>
        <v>2.4278012112575331E+17</v>
      </c>
      <c r="Z58" s="6">
        <f t="shared" si="105"/>
        <v>1.421259584448609E+18</v>
      </c>
      <c r="AA58"/>
      <c r="AB58" s="6">
        <f t="shared" si="106"/>
        <v>2.8161385112346032E+17</v>
      </c>
      <c r="AC58" s="6">
        <f t="shared" si="107"/>
        <v>2.8161385112346032E+17</v>
      </c>
      <c r="AD58" s="6">
        <f t="shared" si="108"/>
        <v>1.6485961995849948E+18</v>
      </c>
      <c r="AE58"/>
      <c r="AF58" s="6">
        <f t="shared" si="109"/>
        <v>1.1195389826343318E+18</v>
      </c>
      <c r="AG58" s="6">
        <f t="shared" si="110"/>
        <v>1.1195389826343318E+18</v>
      </c>
      <c r="AH58" s="6">
        <f t="shared" si="111"/>
        <v>6.5538953595328133E+18</v>
      </c>
      <c r="AI58"/>
      <c r="AJ58" s="6">
        <f t="shared" si="44"/>
        <v>7.0410786195289436E+18</v>
      </c>
      <c r="AK58" s="6"/>
      <c r="AL58" s="6">
        <f t="shared" si="45"/>
        <v>4014439900171316.5</v>
      </c>
      <c r="AM58" s="6">
        <f t="shared" si="46"/>
        <v>4130434891882087.5</v>
      </c>
      <c r="AN58" s="6">
        <f t="shared" si="47"/>
        <v>2.0364641381012029E+17</v>
      </c>
      <c r="AO58" s="6"/>
      <c r="AP58" s="6">
        <f t="shared" si="48"/>
        <v>0</v>
      </c>
      <c r="AQ58" s="6">
        <f t="shared" si="49"/>
        <v>0</v>
      </c>
      <c r="AR58" s="6">
        <f t="shared" si="50"/>
        <v>0</v>
      </c>
      <c r="AS58" s="6"/>
      <c r="AT58" s="6">
        <f t="shared" si="51"/>
        <v>0</v>
      </c>
      <c r="AU58" s="6">
        <f t="shared" si="52"/>
        <v>0</v>
      </c>
      <c r="AV58" s="6">
        <f t="shared" si="53"/>
        <v>0</v>
      </c>
      <c r="AW58" s="6"/>
      <c r="AX58" s="6">
        <f t="shared" si="54"/>
        <v>1.5915501973971505E+18</v>
      </c>
      <c r="BD58" s="11"/>
      <c r="BE58" s="6">
        <f t="shared" si="55"/>
        <v>2.749404591769072E+16</v>
      </c>
      <c r="BF58" s="6">
        <f t="shared" si="9"/>
        <v>2.749404591769072E+16</v>
      </c>
      <c r="BG58" s="6">
        <f t="shared" si="10"/>
        <v>1.6095294826691235E+17</v>
      </c>
      <c r="BH58"/>
      <c r="BI58" s="6">
        <f t="shared" si="11"/>
        <v>2.6816745230451088E+16</v>
      </c>
      <c r="BJ58" s="6">
        <f t="shared" si="12"/>
        <v>2.6816745230451088E+16</v>
      </c>
      <c r="BK58" s="6">
        <f t="shared" si="13"/>
        <v>1.5698796098200058E+17</v>
      </c>
      <c r="BL58"/>
      <c r="BM58" s="6">
        <f t="shared" si="14"/>
        <v>9.765417357614288E+16</v>
      </c>
      <c r="BN58" s="6">
        <f t="shared" si="15"/>
        <v>9.765417357614288E+16</v>
      </c>
      <c r="BO58" s="6">
        <f t="shared" si="16"/>
        <v>5.7167748954458605E+17</v>
      </c>
      <c r="BP58"/>
      <c r="BQ58" s="6">
        <f t="shared" si="56"/>
        <v>6.5087646114705958E+17</v>
      </c>
      <c r="BR58" s="6"/>
      <c r="BS58" s="6">
        <f t="shared" si="57"/>
        <v>454622044166250.69</v>
      </c>
      <c r="BT58" s="6">
        <f t="shared" si="58"/>
        <v>467758093417442.06</v>
      </c>
      <c r="BU58" s="6">
        <f t="shared" si="59"/>
        <v>2.3062282967427696E+16</v>
      </c>
      <c r="BV58" s="6"/>
      <c r="BW58" s="6">
        <f t="shared" si="60"/>
        <v>0</v>
      </c>
      <c r="BX58" s="6">
        <f t="shared" si="61"/>
        <v>0</v>
      </c>
      <c r="BY58" s="6">
        <f t="shared" si="62"/>
        <v>0</v>
      </c>
      <c r="BZ58" s="6"/>
      <c r="CA58" s="6">
        <f t="shared" si="63"/>
        <v>0</v>
      </c>
      <c r="CB58" s="6">
        <f t="shared" si="64"/>
        <v>0</v>
      </c>
      <c r="CC58" s="6">
        <f t="shared" si="65"/>
        <v>0</v>
      </c>
      <c r="CD58" s="6"/>
      <c r="CE58" s="6">
        <f t="shared" si="66"/>
        <v>1.4712270891942755E+17</v>
      </c>
      <c r="CK58" s="11"/>
      <c r="CL58" s="6">
        <f t="shared" si="67"/>
        <v>3113609785755642</v>
      </c>
      <c r="CM58" s="6">
        <f t="shared" si="17"/>
        <v>3113609785755642</v>
      </c>
      <c r="CN58" s="6">
        <f t="shared" si="18"/>
        <v>1.8227389168926364E+16</v>
      </c>
      <c r="CO58"/>
      <c r="CP58" s="6">
        <f t="shared" si="19"/>
        <v>2553630873929028.5</v>
      </c>
      <c r="CQ58" s="6">
        <f t="shared" si="20"/>
        <v>2553630873929028.5</v>
      </c>
      <c r="CR58" s="6">
        <f t="shared" si="21"/>
        <v>1.4949215520143826E+16</v>
      </c>
      <c r="CS58"/>
      <c r="CT58" s="6">
        <f t="shared" si="22"/>
        <v>8518093398052081</v>
      </c>
      <c r="CU58" s="6">
        <f t="shared" si="23"/>
        <v>8518093398052081</v>
      </c>
      <c r="CV58" s="6">
        <f t="shared" si="24"/>
        <v>4.9865787310235144E+16</v>
      </c>
      <c r="CW58"/>
      <c r="CX58" s="6">
        <f t="shared" si="68"/>
        <v>6.0756767511775688E+16</v>
      </c>
      <c r="CY58" s="6"/>
      <c r="CZ58" s="6">
        <f t="shared" si="69"/>
        <v>51484443205409.609</v>
      </c>
      <c r="DA58" s="6">
        <f t="shared" si="70"/>
        <v>52972057346199.297</v>
      </c>
      <c r="DB58" s="6">
        <f t="shared" si="71"/>
        <v>2611727286126528.5</v>
      </c>
      <c r="DC58" s="6"/>
      <c r="DD58" s="6">
        <f t="shared" si="72"/>
        <v>0</v>
      </c>
      <c r="DE58" s="6">
        <f t="shared" si="73"/>
        <v>0</v>
      </c>
      <c r="DF58" s="6">
        <f t="shared" si="74"/>
        <v>0</v>
      </c>
      <c r="DG58" s="6"/>
      <c r="DH58" s="6">
        <f t="shared" si="75"/>
        <v>0</v>
      </c>
      <c r="DI58" s="6">
        <f t="shared" si="76"/>
        <v>0</v>
      </c>
      <c r="DJ58" s="6">
        <f t="shared" si="77"/>
        <v>0</v>
      </c>
      <c r="DK58" s="6"/>
      <c r="DL58" s="6">
        <f t="shared" si="78"/>
        <v>1.37333284503289E+16</v>
      </c>
      <c r="DR58" s="11"/>
      <c r="DS58" s="6">
        <f t="shared" si="79"/>
        <v>352606012479067</v>
      </c>
      <c r="DT58" s="6">
        <f t="shared" si="25"/>
        <v>352606012479067</v>
      </c>
      <c r="DU58" s="6">
        <f t="shared" si="26"/>
        <v>2064191550965167</v>
      </c>
      <c r="DV58"/>
      <c r="DW58" s="6">
        <f t="shared" si="27"/>
        <v>243170100780117.78</v>
      </c>
      <c r="DX58" s="6">
        <f t="shared" si="28"/>
        <v>243170100780117.78</v>
      </c>
      <c r="DY58" s="6">
        <f t="shared" si="29"/>
        <v>1423542565110021.5</v>
      </c>
      <c r="DZ58"/>
      <c r="EA58" s="6">
        <f t="shared" si="30"/>
        <v>743008849297809.25</v>
      </c>
      <c r="EB58" s="6">
        <f t="shared" si="31"/>
        <v>743008849297809.25</v>
      </c>
      <c r="EC58" s="6">
        <f t="shared" si="32"/>
        <v>4349649565615220.5</v>
      </c>
      <c r="ED58"/>
      <c r="EE58" s="6">
        <f t="shared" si="80"/>
        <v>5734108649628397</v>
      </c>
      <c r="EF58" s="6"/>
      <c r="EG58" s="6">
        <f t="shared" si="81"/>
        <v>5830442949664.2109</v>
      </c>
      <c r="EH58" s="6">
        <f t="shared" si="82"/>
        <v>5998910332022.4736</v>
      </c>
      <c r="EI58" s="6">
        <f t="shared" si="83"/>
        <v>295769478968397.63</v>
      </c>
      <c r="EJ58" s="6"/>
      <c r="EK58" s="6">
        <f t="shared" si="84"/>
        <v>0</v>
      </c>
      <c r="EL58" s="6">
        <f t="shared" si="85"/>
        <v>0</v>
      </c>
      <c r="EM58" s="6">
        <f t="shared" si="86"/>
        <v>0</v>
      </c>
      <c r="EN58" s="6"/>
      <c r="EO58" s="6">
        <f t="shared" si="87"/>
        <v>0</v>
      </c>
      <c r="EP58" s="6">
        <f t="shared" si="88"/>
        <v>0</v>
      </c>
      <c r="EQ58" s="6">
        <f t="shared" si="89"/>
        <v>0</v>
      </c>
      <c r="ER58" s="6"/>
      <c r="ES58" s="6">
        <f t="shared" si="90"/>
        <v>1296125529389889.5</v>
      </c>
      <c r="EY58" s="11"/>
      <c r="EZ58" s="6">
        <f t="shared" si="91"/>
        <v>39931464952733.016</v>
      </c>
      <c r="FA58" s="6">
        <f t="shared" si="33"/>
        <v>39931464952733.016</v>
      </c>
      <c r="FB58" s="6">
        <f t="shared" si="34"/>
        <v>233762867495024.72</v>
      </c>
      <c r="FC58"/>
      <c r="FD58" s="6">
        <f t="shared" si="35"/>
        <v>23155930059081.844</v>
      </c>
      <c r="FE58" s="6">
        <f t="shared" si="36"/>
        <v>23155930059081.844</v>
      </c>
      <c r="FF58" s="6">
        <f t="shared" si="37"/>
        <v>135557175689211.19</v>
      </c>
      <c r="FG58"/>
      <c r="FH58" s="6">
        <f t="shared" si="38"/>
        <v>64810530283819.156</v>
      </c>
      <c r="FI58" s="6">
        <f t="shared" si="39"/>
        <v>64810530283819.156</v>
      </c>
      <c r="FJ58" s="6">
        <f t="shared" si="40"/>
        <v>379407452768190.44</v>
      </c>
      <c r="FK58"/>
      <c r="FL58" s="6">
        <f t="shared" si="92"/>
        <v>547795665635884.63</v>
      </c>
      <c r="FM58" s="6"/>
      <c r="FN58" s="6">
        <f t="shared" si="93"/>
        <v>660278384553.20544</v>
      </c>
      <c r="FO58" s="6">
        <f t="shared" si="94"/>
        <v>679356758535.03577</v>
      </c>
      <c r="FP58" s="6">
        <f t="shared" si="95"/>
        <v>33494915473728.129</v>
      </c>
      <c r="FQ58" s="6"/>
      <c r="FR58" s="6">
        <f t="shared" si="96"/>
        <v>0</v>
      </c>
      <c r="FS58" s="6">
        <f t="shared" si="97"/>
        <v>0</v>
      </c>
      <c r="FT58" s="6">
        <f t="shared" si="98"/>
        <v>0</v>
      </c>
      <c r="FU58" s="6"/>
      <c r="FV58" s="6">
        <f t="shared" si="99"/>
        <v>0</v>
      </c>
      <c r="FW58" s="6">
        <f t="shared" si="100"/>
        <v>0</v>
      </c>
      <c r="FX58" s="6">
        <f t="shared" si="101"/>
        <v>0</v>
      </c>
      <c r="FY58" s="6"/>
      <c r="FZ58" s="6">
        <f t="shared" si="102"/>
        <v>123822548630258.48</v>
      </c>
    </row>
    <row r="59" spans="4:182" x14ac:dyDescent="0.25">
      <c r="D59">
        <v>565</v>
      </c>
      <c r="E59">
        <f>'Input spectra'!B59</f>
        <v>9.9968483567759499E-3</v>
      </c>
      <c r="F59">
        <f>'Initial absorption'!L59</f>
        <v>0.42668766820487575</v>
      </c>
      <c r="G59">
        <f>'Input spectra'!C59</f>
        <v>7.8225153862883506E-2</v>
      </c>
      <c r="H59">
        <f t="shared" si="41"/>
        <v>1.0335499133035555E-2</v>
      </c>
      <c r="I59">
        <f>'Input spectra'!D59</f>
        <v>0</v>
      </c>
      <c r="J59">
        <f>'Initial absorption'!M59</f>
        <v>0</v>
      </c>
      <c r="K59">
        <f>'Input spectra'!E59</f>
        <v>0.18346260627341199</v>
      </c>
      <c r="L59">
        <f t="shared" si="42"/>
        <v>1.7896381606926127E-2</v>
      </c>
      <c r="M59">
        <f>'Input spectra'!F59</f>
        <v>0</v>
      </c>
      <c r="N59">
        <f>'Initial absorption'!N59</f>
        <v>0</v>
      </c>
      <c r="O59">
        <f>'Input spectra'!G59</f>
        <v>0.71165942194768494</v>
      </c>
      <c r="P59">
        <f t="shared" si="43"/>
        <v>7.4966276910059318E-2</v>
      </c>
      <c r="R59">
        <f>'Absorption prob after ems'!FA60</f>
        <v>0.77331594056213793</v>
      </c>
      <c r="S59" s="13">
        <f>1-EXP(-'Absorption prob after ems'!FE60*_k_in_ec_correction*(E59*_c1+I59*_c2+M59*_c3+'Input spectra'!Y59))</f>
        <v>2.5210792387006853E-2</v>
      </c>
      <c r="T59" s="13">
        <f>1-EXP(-(_t-'Absorption prob after ems'!FE60)*_k_in_ec_correction*(E59*_c1+I59*_c2+M59*_c3+'Input spectra'!Y59))</f>
        <v>2.5800625309404857E-2</v>
      </c>
      <c r="U59" s="25"/>
      <c r="V59" s="25"/>
      <c r="W59" s="11"/>
      <c r="X59" s="6">
        <f t="shared" si="103"/>
        <v>1.9299313769118016E+17</v>
      </c>
      <c r="Y59" s="6">
        <f t="shared" si="104"/>
        <v>1.9299313769118016E+17</v>
      </c>
      <c r="Z59" s="6">
        <f t="shared" si="105"/>
        <v>1.129801506830634E+18</v>
      </c>
      <c r="AA59"/>
      <c r="AB59" s="6">
        <f t="shared" si="106"/>
        <v>3.4329391055915936E+17</v>
      </c>
      <c r="AC59" s="6">
        <f t="shared" si="107"/>
        <v>3.4329391055915936E+17</v>
      </c>
      <c r="AD59" s="6">
        <f t="shared" si="108"/>
        <v>2.0096775568059182E+18</v>
      </c>
      <c r="AE59"/>
      <c r="AF59" s="6">
        <f t="shared" si="109"/>
        <v>1.0177160153905116E+18</v>
      </c>
      <c r="AG59" s="6">
        <f t="shared" si="110"/>
        <v>1.0177160153905116E+18</v>
      </c>
      <c r="AH59" s="6">
        <f t="shared" si="111"/>
        <v>5.9578133267813878E+18</v>
      </c>
      <c r="AI59"/>
      <c r="AJ59" s="6">
        <f t="shared" si="44"/>
        <v>7.03508122146483E+18</v>
      </c>
      <c r="AK59" s="6"/>
      <c r="AL59" s="6">
        <f t="shared" si="45"/>
        <v>2076053085144358.3</v>
      </c>
      <c r="AM59" s="6">
        <f t="shared" si="46"/>
        <v>2124624523894343</v>
      </c>
      <c r="AN59" s="6">
        <f t="shared" si="47"/>
        <v>1.0927812188412758E+17</v>
      </c>
      <c r="AO59" s="6"/>
      <c r="AP59" s="6">
        <f t="shared" si="48"/>
        <v>0</v>
      </c>
      <c r="AQ59" s="6">
        <f t="shared" si="49"/>
        <v>0</v>
      </c>
      <c r="AR59" s="6">
        <f t="shared" si="50"/>
        <v>0</v>
      </c>
      <c r="AS59" s="6"/>
      <c r="AT59" s="6">
        <f t="shared" si="51"/>
        <v>0</v>
      </c>
      <c r="AU59" s="6">
        <f t="shared" si="52"/>
        <v>0</v>
      </c>
      <c r="AV59" s="6">
        <f t="shared" si="53"/>
        <v>0</v>
      </c>
      <c r="AW59" s="6"/>
      <c r="AX59" s="6">
        <f t="shared" si="54"/>
        <v>1.5139088128661865E+18</v>
      </c>
      <c r="BD59" s="11"/>
      <c r="BE59" s="6">
        <f t="shared" si="55"/>
        <v>2.1855834674092084E+16</v>
      </c>
      <c r="BF59" s="6">
        <f t="shared" si="9"/>
        <v>2.1855834674092084E+16</v>
      </c>
      <c r="BG59" s="6">
        <f t="shared" si="10"/>
        <v>1.279462847396305E+17</v>
      </c>
      <c r="BH59"/>
      <c r="BI59" s="6">
        <f t="shared" si="11"/>
        <v>3.2690243402105572E+16</v>
      </c>
      <c r="BJ59" s="6">
        <f t="shared" si="12"/>
        <v>3.2690243402105572E+16</v>
      </c>
      <c r="BK59" s="6">
        <f t="shared" si="13"/>
        <v>1.9137201817744701E+17</v>
      </c>
      <c r="BL59"/>
      <c r="BM59" s="6">
        <f t="shared" si="14"/>
        <v>8.8772448266436816E+16</v>
      </c>
      <c r="BN59" s="6">
        <f t="shared" si="15"/>
        <v>8.8772448266436816E+16</v>
      </c>
      <c r="BO59" s="6">
        <f t="shared" si="16"/>
        <v>5.1968296394534618E+17</v>
      </c>
      <c r="BP59"/>
      <c r="BQ59" s="6">
        <f t="shared" si="56"/>
        <v>6.4881305381654042E+17</v>
      </c>
      <c r="BR59" s="6"/>
      <c r="BS59" s="6">
        <f t="shared" si="57"/>
        <v>235106147018342.97</v>
      </c>
      <c r="BT59" s="6">
        <f t="shared" si="58"/>
        <v>240606701845847.47</v>
      </c>
      <c r="BU59" s="6">
        <f t="shared" si="59"/>
        <v>1.2375385953963508E+16</v>
      </c>
      <c r="BV59" s="6"/>
      <c r="BW59" s="6">
        <f t="shared" si="60"/>
        <v>0</v>
      </c>
      <c r="BX59" s="6">
        <f t="shared" si="61"/>
        <v>0</v>
      </c>
      <c r="BY59" s="6">
        <f t="shared" si="62"/>
        <v>0</v>
      </c>
      <c r="BZ59" s="6"/>
      <c r="CA59" s="6">
        <f t="shared" si="63"/>
        <v>0</v>
      </c>
      <c r="CB59" s="6">
        <f t="shared" si="64"/>
        <v>0</v>
      </c>
      <c r="CC59" s="6">
        <f t="shared" si="65"/>
        <v>0</v>
      </c>
      <c r="CD59" s="6"/>
      <c r="CE59" s="6">
        <f t="shared" si="66"/>
        <v>1.3962081874457208E+17</v>
      </c>
      <c r="CK59" s="11"/>
      <c r="CL59" s="6">
        <f t="shared" si="67"/>
        <v>2475101006262751.5</v>
      </c>
      <c r="CM59" s="6">
        <f t="shared" si="17"/>
        <v>2475101006262751.5</v>
      </c>
      <c r="CN59" s="6">
        <f t="shared" si="18"/>
        <v>1.4489493667429346E+16</v>
      </c>
      <c r="CO59"/>
      <c r="CP59" s="6">
        <f t="shared" si="19"/>
        <v>3112936119222970</v>
      </c>
      <c r="CQ59" s="6">
        <f t="shared" si="20"/>
        <v>3112936119222970</v>
      </c>
      <c r="CR59" s="6">
        <f t="shared" si="21"/>
        <v>1.8223445456352852E+16</v>
      </c>
      <c r="CS59"/>
      <c r="CT59" s="6">
        <f t="shared" si="22"/>
        <v>7743365980335220</v>
      </c>
      <c r="CU59" s="6">
        <f t="shared" si="23"/>
        <v>7743365980335220</v>
      </c>
      <c r="CV59" s="6">
        <f t="shared" si="24"/>
        <v>4.5330454010871328E+16</v>
      </c>
      <c r="CW59"/>
      <c r="CX59" s="6">
        <f t="shared" si="68"/>
        <v>6.0352199966585296E+16</v>
      </c>
      <c r="CY59" s="6"/>
      <c r="CZ59" s="6">
        <f t="shared" si="69"/>
        <v>26624993725517.938</v>
      </c>
      <c r="DA59" s="6">
        <f t="shared" si="70"/>
        <v>27247913371075.938</v>
      </c>
      <c r="DB59" s="6">
        <f t="shared" si="71"/>
        <v>1401471537660110.8</v>
      </c>
      <c r="DC59" s="6"/>
      <c r="DD59" s="6">
        <f t="shared" si="72"/>
        <v>0</v>
      </c>
      <c r="DE59" s="6">
        <f t="shared" si="73"/>
        <v>0</v>
      </c>
      <c r="DF59" s="6">
        <f t="shared" si="74"/>
        <v>0</v>
      </c>
      <c r="DG59" s="6"/>
      <c r="DH59" s="6">
        <f t="shared" si="75"/>
        <v>0</v>
      </c>
      <c r="DI59" s="6">
        <f t="shared" si="76"/>
        <v>0</v>
      </c>
      <c r="DJ59" s="6">
        <f t="shared" si="77"/>
        <v>0</v>
      </c>
      <c r="DK59" s="6"/>
      <c r="DL59" s="6">
        <f t="shared" si="78"/>
        <v>1.298744456943902E+16</v>
      </c>
      <c r="DR59" s="11"/>
      <c r="DS59" s="6">
        <f t="shared" si="79"/>
        <v>280297004555254.75</v>
      </c>
      <c r="DT59" s="6">
        <f t="shared" si="25"/>
        <v>280297004555254.75</v>
      </c>
      <c r="DU59" s="6">
        <f t="shared" si="26"/>
        <v>1640887245500813.5</v>
      </c>
      <c r="DV59"/>
      <c r="DW59" s="6">
        <f t="shared" si="27"/>
        <v>296430074354809.19</v>
      </c>
      <c r="DX59" s="6">
        <f t="shared" si="28"/>
        <v>296430074354809.19</v>
      </c>
      <c r="DY59" s="6">
        <f t="shared" si="29"/>
        <v>1735331881136028.8</v>
      </c>
      <c r="DZ59"/>
      <c r="EA59" s="6">
        <f t="shared" si="30"/>
        <v>675431599289150.75</v>
      </c>
      <c r="EB59" s="6">
        <f t="shared" si="31"/>
        <v>675431599289150.75</v>
      </c>
      <c r="EC59" s="6">
        <f t="shared" si="32"/>
        <v>3954045453465786.5</v>
      </c>
      <c r="ED59"/>
      <c r="EE59" s="6">
        <f t="shared" si="80"/>
        <v>5668610448331389</v>
      </c>
      <c r="EF59" s="6"/>
      <c r="EG59" s="6">
        <f t="shared" si="81"/>
        <v>3015192498682.5703</v>
      </c>
      <c r="EH59" s="6">
        <f t="shared" si="82"/>
        <v>3085736088736.7671</v>
      </c>
      <c r="EI59" s="6">
        <f t="shared" si="83"/>
        <v>158712017401149.31</v>
      </c>
      <c r="EJ59" s="6"/>
      <c r="EK59" s="6">
        <f t="shared" si="84"/>
        <v>0</v>
      </c>
      <c r="EL59" s="6">
        <f t="shared" si="85"/>
        <v>0</v>
      </c>
      <c r="EM59" s="6">
        <f t="shared" si="86"/>
        <v>0</v>
      </c>
      <c r="EN59" s="6"/>
      <c r="EO59" s="6">
        <f t="shared" si="87"/>
        <v>0</v>
      </c>
      <c r="EP59" s="6">
        <f t="shared" si="88"/>
        <v>0</v>
      </c>
      <c r="EQ59" s="6">
        <f t="shared" si="89"/>
        <v>0</v>
      </c>
      <c r="ER59" s="6"/>
      <c r="ES59" s="6">
        <f t="shared" si="90"/>
        <v>1219852201315077.3</v>
      </c>
      <c r="EY59" s="11"/>
      <c r="EZ59" s="6">
        <f t="shared" si="91"/>
        <v>31742708909192.727</v>
      </c>
      <c r="FA59" s="6">
        <f t="shared" si="33"/>
        <v>31742708909192.727</v>
      </c>
      <c r="FB59" s="6">
        <f t="shared" si="34"/>
        <v>185825054639396.53</v>
      </c>
      <c r="FC59"/>
      <c r="FD59" s="6">
        <f t="shared" si="35"/>
        <v>28227623573570.602</v>
      </c>
      <c r="FE59" s="6">
        <f t="shared" si="36"/>
        <v>28227623573570.602</v>
      </c>
      <c r="FF59" s="6">
        <f t="shared" si="37"/>
        <v>165247386664595.59</v>
      </c>
      <c r="FG59"/>
      <c r="FH59" s="6">
        <f t="shared" si="38"/>
        <v>58915960639968.359</v>
      </c>
      <c r="FI59" s="6">
        <f t="shared" si="39"/>
        <v>58915960639968.359</v>
      </c>
      <c r="FJ59" s="6">
        <f t="shared" si="40"/>
        <v>344900041025927.81</v>
      </c>
      <c r="FK59"/>
      <c r="FL59" s="6">
        <f t="shared" si="92"/>
        <v>538206614778328</v>
      </c>
      <c r="FM59" s="6"/>
      <c r="FN59" s="6">
        <f t="shared" si="93"/>
        <v>341460580153.98798</v>
      </c>
      <c r="FO59" s="6">
        <f t="shared" si="94"/>
        <v>349449408461.49268</v>
      </c>
      <c r="FP59" s="6">
        <f t="shared" si="95"/>
        <v>17973611158453.484</v>
      </c>
      <c r="FQ59" s="6"/>
      <c r="FR59" s="6">
        <f t="shared" si="96"/>
        <v>0</v>
      </c>
      <c r="FS59" s="6">
        <f t="shared" si="97"/>
        <v>0</v>
      </c>
      <c r="FT59" s="6">
        <f t="shared" si="98"/>
        <v>0</v>
      </c>
      <c r="FU59" s="6"/>
      <c r="FV59" s="6">
        <f t="shared" si="99"/>
        <v>0</v>
      </c>
      <c r="FW59" s="6">
        <f t="shared" si="100"/>
        <v>0</v>
      </c>
      <c r="FX59" s="6">
        <f t="shared" si="101"/>
        <v>0</v>
      </c>
      <c r="FY59" s="6"/>
      <c r="FZ59" s="6">
        <f t="shared" si="102"/>
        <v>115818952419448.02</v>
      </c>
    </row>
    <row r="60" spans="4:182" x14ac:dyDescent="0.25">
      <c r="D60">
        <v>570</v>
      </c>
      <c r="E60">
        <f>'Input spectra'!B60</f>
        <v>4.5385749919163304E-3</v>
      </c>
      <c r="F60">
        <f>'Initial absorption'!L60</f>
        <v>0.25338809667397216</v>
      </c>
      <c r="G60">
        <f>'Input spectra'!C60</f>
        <v>5.80451905433053E-2</v>
      </c>
      <c r="H60">
        <f t="shared" si="41"/>
        <v>7.6692213042980038E-3</v>
      </c>
      <c r="I60">
        <f>'Input spectra'!D60</f>
        <v>0</v>
      </c>
      <c r="J60">
        <f>'Initial absorption'!M60</f>
        <v>0</v>
      </c>
      <c r="K60">
        <f>'Input spectra'!E60</f>
        <v>0.201686163871307</v>
      </c>
      <c r="L60">
        <f t="shared" si="42"/>
        <v>1.9674050351703967E-2</v>
      </c>
      <c r="M60">
        <f>'Input spectra'!F60</f>
        <v>0</v>
      </c>
      <c r="N60">
        <f>'Initial absorption'!N60</f>
        <v>0</v>
      </c>
      <c r="O60">
        <f>'Input spectra'!G60</f>
        <v>0.64045756119881103</v>
      </c>
      <c r="P60">
        <f t="shared" si="43"/>
        <v>6.74658655548592E-2</v>
      </c>
      <c r="R60">
        <f>'Absorption prob after ems'!FA61</f>
        <v>0.81890422476270097</v>
      </c>
      <c r="S60" s="13">
        <f>1-EXP(-'Absorption prob after ems'!FE61*_k_in_ec_correction*(E60*_c1+I60*_c2+M60*_c3+'Input spectra'!Y60))</f>
        <v>1.9385016391015308E-2</v>
      </c>
      <c r="T60" s="13">
        <f>1-EXP(-(_t-'Absorption prob after ems'!FE61)*_k_in_ec_correction*(E60*_c1+I60*_c2+M60*_c3+'Input spectra'!Y60))</f>
        <v>1.9731871842000315E-2</v>
      </c>
      <c r="U60" s="25"/>
      <c r="V60" s="25"/>
      <c r="W60" s="11"/>
      <c r="X60" s="6">
        <f t="shared" si="103"/>
        <v>1.4320615425660694E+17</v>
      </c>
      <c r="Y60" s="6">
        <f t="shared" si="104"/>
        <v>1.4320615425660694E+17</v>
      </c>
      <c r="Z60" s="6">
        <f t="shared" si="105"/>
        <v>8.383434292126583E+17</v>
      </c>
      <c r="AA60"/>
      <c r="AB60" s="6">
        <f t="shared" si="106"/>
        <v>3.7739370058807763E+17</v>
      </c>
      <c r="AC60" s="6">
        <f t="shared" si="107"/>
        <v>3.7739370058807763E+17</v>
      </c>
      <c r="AD60" s="6">
        <f t="shared" si="108"/>
        <v>2.20930120466291E+18</v>
      </c>
      <c r="AE60"/>
      <c r="AF60" s="6">
        <f t="shared" si="109"/>
        <v>9.1589304814669286E+17</v>
      </c>
      <c r="AG60" s="6">
        <f t="shared" si="110"/>
        <v>9.1589304814669286E+17</v>
      </c>
      <c r="AH60" s="6">
        <f t="shared" si="111"/>
        <v>5.3617312940299715E+18</v>
      </c>
      <c r="AI60"/>
      <c r="AJ60" s="6">
        <f t="shared" si="44"/>
        <v>6.8864734749796055E+18</v>
      </c>
      <c r="AK60" s="6"/>
      <c r="AL60" s="6">
        <f t="shared" si="45"/>
        <v>703418950019709.63</v>
      </c>
      <c r="AM60" s="6">
        <f t="shared" si="46"/>
        <v>716005201804029.5</v>
      </c>
      <c r="AN60" s="6">
        <f t="shared" si="47"/>
        <v>3.846949567971448E+16</v>
      </c>
      <c r="AO60" s="6"/>
      <c r="AP60" s="6">
        <f t="shared" si="48"/>
        <v>0</v>
      </c>
      <c r="AQ60" s="6">
        <f t="shared" si="49"/>
        <v>0</v>
      </c>
      <c r="AR60" s="6">
        <f t="shared" si="50"/>
        <v>0</v>
      </c>
      <c r="AS60" s="6"/>
      <c r="AT60" s="6">
        <f t="shared" si="51"/>
        <v>0</v>
      </c>
      <c r="AU60" s="6">
        <f t="shared" si="52"/>
        <v>0</v>
      </c>
      <c r="AV60" s="6">
        <f t="shared" si="53"/>
        <v>0</v>
      </c>
      <c r="AW60" s="6"/>
      <c r="AX60" s="6">
        <f t="shared" si="54"/>
        <v>1.4081482091276086E+18</v>
      </c>
      <c r="BD60" s="11"/>
      <c r="BE60" s="6">
        <f t="shared" si="55"/>
        <v>1.6217623430493436E+16</v>
      </c>
      <c r="BF60" s="6">
        <f t="shared" si="9"/>
        <v>1.6217623430493436E+16</v>
      </c>
      <c r="BG60" s="6">
        <f t="shared" si="10"/>
        <v>9.4939621212348576E+16</v>
      </c>
      <c r="BH60"/>
      <c r="BI60" s="6">
        <f t="shared" si="11"/>
        <v>3.5937403930500472E+16</v>
      </c>
      <c r="BJ60" s="6">
        <f t="shared" si="12"/>
        <v>3.5937403930500472E+16</v>
      </c>
      <c r="BK60" s="6">
        <f t="shared" si="13"/>
        <v>2.1038122701145197E+17</v>
      </c>
      <c r="BL60"/>
      <c r="BM60" s="6">
        <f t="shared" si="14"/>
        <v>7.989072295673088E+16</v>
      </c>
      <c r="BN60" s="6">
        <f t="shared" si="15"/>
        <v>7.989072295673088E+16</v>
      </c>
      <c r="BO60" s="6">
        <f t="shared" si="16"/>
        <v>4.6768843834610701E+17</v>
      </c>
      <c r="BP60"/>
      <c r="BQ60" s="6">
        <f t="shared" si="56"/>
        <v>6.3302057055289869E+17</v>
      </c>
      <c r="BR60" s="6"/>
      <c r="BS60" s="6">
        <f t="shared" si="57"/>
        <v>79659870097841.313</v>
      </c>
      <c r="BT60" s="6">
        <f t="shared" si="58"/>
        <v>81085221493520.313</v>
      </c>
      <c r="BU60" s="6">
        <f t="shared" si="59"/>
        <v>4356543178840515</v>
      </c>
      <c r="BV60" s="6"/>
      <c r="BW60" s="6">
        <f t="shared" si="60"/>
        <v>0</v>
      </c>
      <c r="BX60" s="6">
        <f t="shared" si="61"/>
        <v>0</v>
      </c>
      <c r="BY60" s="6">
        <f t="shared" si="62"/>
        <v>0</v>
      </c>
      <c r="BZ60" s="6"/>
      <c r="CA60" s="6">
        <f t="shared" si="63"/>
        <v>0</v>
      </c>
      <c r="CB60" s="6">
        <f t="shared" si="64"/>
        <v>0</v>
      </c>
      <c r="CC60" s="6">
        <f t="shared" si="65"/>
        <v>0</v>
      </c>
      <c r="CD60" s="6"/>
      <c r="CE60" s="6">
        <f t="shared" si="66"/>
        <v>1.2944024049517467E+17</v>
      </c>
      <c r="CK60" s="11"/>
      <c r="CL60" s="6">
        <f t="shared" si="67"/>
        <v>1836592226769859.3</v>
      </c>
      <c r="CM60" s="6">
        <f t="shared" si="17"/>
        <v>1836592226769859.3</v>
      </c>
      <c r="CN60" s="6">
        <f t="shared" si="18"/>
        <v>1.075159816593232E+16</v>
      </c>
      <c r="CO60"/>
      <c r="CP60" s="6">
        <f t="shared" si="19"/>
        <v>3422147744521072.5</v>
      </c>
      <c r="CQ60" s="6">
        <f t="shared" si="20"/>
        <v>3422147744521072.5</v>
      </c>
      <c r="CR60" s="6">
        <f t="shared" si="21"/>
        <v>2.0033601839997736E+16</v>
      </c>
      <c r="CS60"/>
      <c r="CT60" s="6">
        <f t="shared" si="22"/>
        <v>6968638562618370</v>
      </c>
      <c r="CU60" s="6">
        <f t="shared" si="23"/>
        <v>6968638562618370</v>
      </c>
      <c r="CV60" s="6">
        <f t="shared" si="24"/>
        <v>4.0795120711507576E+16</v>
      </c>
      <c r="CW60"/>
      <c r="CX60" s="6">
        <f t="shared" si="68"/>
        <v>5.8617427045378768E+16</v>
      </c>
      <c r="CY60" s="6"/>
      <c r="CZ60" s="6">
        <f t="shared" si="69"/>
        <v>9021216877690.2422</v>
      </c>
      <c r="DA60" s="6">
        <f t="shared" si="70"/>
        <v>9182633210048.623</v>
      </c>
      <c r="DB60" s="6">
        <f t="shared" si="71"/>
        <v>493364109244353.06</v>
      </c>
      <c r="DC60" s="6"/>
      <c r="DD60" s="6">
        <f t="shared" si="72"/>
        <v>0</v>
      </c>
      <c r="DE60" s="6">
        <f t="shared" si="73"/>
        <v>0</v>
      </c>
      <c r="DF60" s="6">
        <f t="shared" si="74"/>
        <v>0</v>
      </c>
      <c r="DG60" s="6"/>
      <c r="DH60" s="6">
        <f t="shared" si="75"/>
        <v>0</v>
      </c>
      <c r="DI60" s="6">
        <f t="shared" si="76"/>
        <v>0</v>
      </c>
      <c r="DJ60" s="6">
        <f t="shared" si="77"/>
        <v>0</v>
      </c>
      <c r="DK60" s="6"/>
      <c r="DL60" s="6">
        <f t="shared" si="78"/>
        <v>1.1986109467714578E+16</v>
      </c>
      <c r="DR60" s="11"/>
      <c r="DS60" s="6">
        <f t="shared" si="79"/>
        <v>207987996631442.38</v>
      </c>
      <c r="DT60" s="6">
        <f t="shared" si="25"/>
        <v>207987996631442.38</v>
      </c>
      <c r="DU60" s="6">
        <f t="shared" si="26"/>
        <v>1217582940036459.5</v>
      </c>
      <c r="DV60"/>
      <c r="DW60" s="6">
        <f t="shared" si="27"/>
        <v>325874824124157.94</v>
      </c>
      <c r="DX60" s="6">
        <f t="shared" si="28"/>
        <v>325874824124157.94</v>
      </c>
      <c r="DY60" s="6">
        <f t="shared" si="29"/>
        <v>1907704448656503</v>
      </c>
      <c r="DZ60"/>
      <c r="EA60" s="6">
        <f t="shared" si="30"/>
        <v>607854349280493.25</v>
      </c>
      <c r="EB60" s="6">
        <f t="shared" si="31"/>
        <v>607854349280493.25</v>
      </c>
      <c r="EC60" s="6">
        <f t="shared" si="32"/>
        <v>3558441341316358.5</v>
      </c>
      <c r="ED60"/>
      <c r="EE60" s="6">
        <f t="shared" si="80"/>
        <v>5473333694172475</v>
      </c>
      <c r="EF60" s="6"/>
      <c r="EG60" s="6">
        <f t="shared" si="81"/>
        <v>1021622980986.1143</v>
      </c>
      <c r="EH60" s="6">
        <f t="shared" si="82"/>
        <v>1039902846871.1296</v>
      </c>
      <c r="EI60" s="6">
        <f t="shared" si="83"/>
        <v>55871853967313.695</v>
      </c>
      <c r="EJ60" s="6"/>
      <c r="EK60" s="6">
        <f t="shared" si="84"/>
        <v>0</v>
      </c>
      <c r="EL60" s="6">
        <f t="shared" si="85"/>
        <v>0</v>
      </c>
      <c r="EM60" s="6">
        <f t="shared" si="86"/>
        <v>0</v>
      </c>
      <c r="EN60" s="6"/>
      <c r="EO60" s="6">
        <f t="shared" si="87"/>
        <v>0</v>
      </c>
      <c r="EP60" s="6">
        <f t="shared" si="88"/>
        <v>0</v>
      </c>
      <c r="EQ60" s="6">
        <f t="shared" si="89"/>
        <v>0</v>
      </c>
      <c r="ER60" s="6"/>
      <c r="ES60" s="6">
        <f t="shared" si="90"/>
        <v>1119188953157130</v>
      </c>
      <c r="EY60" s="11"/>
      <c r="EZ60" s="6">
        <f t="shared" si="91"/>
        <v>23553952865652.418</v>
      </c>
      <c r="FA60" s="6">
        <f t="shared" si="33"/>
        <v>23553952865652.418</v>
      </c>
      <c r="FB60" s="6">
        <f t="shared" si="34"/>
        <v>137887241783768.22</v>
      </c>
      <c r="FC60"/>
      <c r="FD60" s="6">
        <f t="shared" si="35"/>
        <v>31031506798024.789</v>
      </c>
      <c r="FE60" s="6">
        <f t="shared" si="36"/>
        <v>31031506798024.789</v>
      </c>
      <c r="FF60" s="6">
        <f t="shared" si="37"/>
        <v>181661604962007.38</v>
      </c>
      <c r="FG60"/>
      <c r="FH60" s="6">
        <f t="shared" si="38"/>
        <v>53021390996117.656</v>
      </c>
      <c r="FI60" s="6">
        <f t="shared" si="39"/>
        <v>53021390996117.656</v>
      </c>
      <c r="FJ60" s="6">
        <f t="shared" si="40"/>
        <v>310392629283665.69</v>
      </c>
      <c r="FK60"/>
      <c r="FL60" s="6">
        <f t="shared" si="92"/>
        <v>515861736073761.19</v>
      </c>
      <c r="FM60" s="6"/>
      <c r="FN60" s="6">
        <f t="shared" si="93"/>
        <v>115695424401.1239</v>
      </c>
      <c r="FO60" s="6">
        <f t="shared" si="94"/>
        <v>117765558766.66165</v>
      </c>
      <c r="FP60" s="6">
        <f t="shared" si="95"/>
        <v>6327302710620.832</v>
      </c>
      <c r="FQ60" s="6"/>
      <c r="FR60" s="6">
        <f t="shared" si="96"/>
        <v>0</v>
      </c>
      <c r="FS60" s="6">
        <f t="shared" si="97"/>
        <v>0</v>
      </c>
      <c r="FT60" s="6">
        <f t="shared" si="98"/>
        <v>0</v>
      </c>
      <c r="FU60" s="6"/>
      <c r="FV60" s="6">
        <f t="shared" si="99"/>
        <v>0</v>
      </c>
      <c r="FW60" s="6">
        <f t="shared" si="100"/>
        <v>0</v>
      </c>
      <c r="FX60" s="6">
        <f t="shared" si="101"/>
        <v>0</v>
      </c>
      <c r="FY60" s="6"/>
      <c r="FZ60" s="6">
        <f t="shared" si="102"/>
        <v>105483566073254.52</v>
      </c>
    </row>
    <row r="61" spans="4:182" x14ac:dyDescent="0.25">
      <c r="D61">
        <v>575</v>
      </c>
      <c r="E61">
        <f>'Input spectra'!B61</f>
        <v>0</v>
      </c>
      <c r="F61">
        <f>'Initial absorption'!L61</f>
        <v>0</v>
      </c>
      <c r="G61">
        <f>'Input spectra'!C61</f>
        <v>5.1152681415280003E-2</v>
      </c>
      <c r="H61">
        <f t="shared" si="41"/>
        <v>6.7585484759388114E-3</v>
      </c>
      <c r="I61">
        <f>'Input spectra'!D61</f>
        <v>0</v>
      </c>
      <c r="J61">
        <f>'Initial absorption'!M61</f>
        <v>0</v>
      </c>
      <c r="K61">
        <f>'Input spectra'!E61</f>
        <v>0.21580776160902301</v>
      </c>
      <c r="L61">
        <f t="shared" si="42"/>
        <v>2.1051581757951607E-2</v>
      </c>
      <c r="M61">
        <f>'Input spectra'!F61</f>
        <v>0</v>
      </c>
      <c r="N61">
        <f>'Initial absorption'!N61</f>
        <v>0</v>
      </c>
      <c r="O61">
        <f>'Input spectra'!G61</f>
        <v>0.55889355007865904</v>
      </c>
      <c r="P61">
        <f t="shared" si="43"/>
        <v>5.8873904210774083E-2</v>
      </c>
      <c r="R61">
        <f>'Absorption prob after ems'!FA62</f>
        <v>0.86021700723160832</v>
      </c>
      <c r="S61" s="13">
        <f>1-EXP(-'Absorption prob after ems'!FE62*_k_in_ec_correction*(E61*_c1+I61*_c2+M61*_c3+'Input spectra'!Y61))</f>
        <v>1.4478491900493551E-2</v>
      </c>
      <c r="T61" s="13">
        <f>1-EXP(-(_t-'Absorption prob after ems'!FE62)*_k_in_ec_correction*(E61*_c1+I61*_c2+M61*_c3+'Input spectra'!Y61))</f>
        <v>1.467111197536175E-2</v>
      </c>
      <c r="U61" s="25"/>
      <c r="V61" s="25"/>
      <c r="W61" s="11"/>
      <c r="X61" s="6">
        <f t="shared" si="103"/>
        <v>1.2620130482525462E+17</v>
      </c>
      <c r="Y61" s="6">
        <f t="shared" si="104"/>
        <v>1.2620130482525462E+17</v>
      </c>
      <c r="Z61" s="6">
        <f t="shared" si="105"/>
        <v>7.3879530672079885E+17</v>
      </c>
      <c r="AA61"/>
      <c r="AB61" s="6">
        <f t="shared" si="106"/>
        <v>4.0381793280191206E+17</v>
      </c>
      <c r="AC61" s="6">
        <f t="shared" si="107"/>
        <v>4.0381793280191206E+17</v>
      </c>
      <c r="AD61" s="6">
        <f t="shared" si="108"/>
        <v>2.3639913544225562E+18</v>
      </c>
      <c r="AE61"/>
      <c r="AF61" s="6">
        <f t="shared" si="109"/>
        <v>7.9925157915681062E+17</v>
      </c>
      <c r="AG61" s="6">
        <f t="shared" si="110"/>
        <v>7.9925157915681062E+17</v>
      </c>
      <c r="AH61" s="6">
        <f t="shared" si="111"/>
        <v>4.6789002410700503E+18</v>
      </c>
      <c r="AI61"/>
      <c r="AJ61" s="6">
        <f t="shared" si="44"/>
        <v>6.6939394182354196E+18</v>
      </c>
      <c r="AK61" s="6"/>
      <c r="AL61" s="6">
        <f t="shared" si="45"/>
        <v>0</v>
      </c>
      <c r="AM61" s="6">
        <f t="shared" si="46"/>
        <v>0</v>
      </c>
      <c r="AN61" s="6">
        <f t="shared" si="47"/>
        <v>0</v>
      </c>
      <c r="AO61" s="6"/>
      <c r="AP61" s="6">
        <f t="shared" si="48"/>
        <v>0</v>
      </c>
      <c r="AQ61" s="6">
        <f t="shared" si="49"/>
        <v>0</v>
      </c>
      <c r="AR61" s="6">
        <f t="shared" si="50"/>
        <v>0</v>
      </c>
      <c r="AS61" s="6"/>
      <c r="AT61" s="6">
        <f t="shared" si="51"/>
        <v>0</v>
      </c>
      <c r="AU61" s="6">
        <f t="shared" si="52"/>
        <v>0</v>
      </c>
      <c r="AV61" s="6">
        <f t="shared" si="53"/>
        <v>0</v>
      </c>
      <c r="AW61" s="6"/>
      <c r="AX61" s="6">
        <f t="shared" si="54"/>
        <v>1.3097689357853591E+18</v>
      </c>
      <c r="BD61" s="11"/>
      <c r="BE61" s="6">
        <f t="shared" si="55"/>
        <v>1.4291880462242552E+16</v>
      </c>
      <c r="BF61" s="6">
        <f t="shared" si="9"/>
        <v>1.4291880462242552E+16</v>
      </c>
      <c r="BG61" s="6">
        <f t="shared" si="10"/>
        <v>8.3666125515419568E+16</v>
      </c>
      <c r="BH61"/>
      <c r="BI61" s="6">
        <f t="shared" si="11"/>
        <v>3.8453657660072952E+16</v>
      </c>
      <c r="BJ61" s="6">
        <f t="shared" si="12"/>
        <v>3.8453657660072952E+16</v>
      </c>
      <c r="BK61" s="6">
        <f t="shared" si="13"/>
        <v>2.2511163291732531E+17</v>
      </c>
      <c r="BL61"/>
      <c r="BM61" s="6">
        <f t="shared" si="14"/>
        <v>6.971642225296104E+16</v>
      </c>
      <c r="BN61" s="6">
        <f t="shared" si="15"/>
        <v>6.971642225296104E+16</v>
      </c>
      <c r="BO61" s="6">
        <f t="shared" si="16"/>
        <v>4.0812704459095251E+17</v>
      </c>
      <c r="BP61"/>
      <c r="BQ61" s="6">
        <f t="shared" si="56"/>
        <v>6.1669370412701069E+17</v>
      </c>
      <c r="BR61" s="6"/>
      <c r="BS61" s="6">
        <f t="shared" si="57"/>
        <v>0</v>
      </c>
      <c r="BT61" s="6">
        <f t="shared" si="58"/>
        <v>0</v>
      </c>
      <c r="BU61" s="6">
        <f t="shared" si="59"/>
        <v>0</v>
      </c>
      <c r="BV61" s="6"/>
      <c r="BW61" s="6">
        <f t="shared" si="60"/>
        <v>0</v>
      </c>
      <c r="BX61" s="6">
        <f t="shared" si="61"/>
        <v>0</v>
      </c>
      <c r="BY61" s="6">
        <f t="shared" si="62"/>
        <v>0</v>
      </c>
      <c r="BZ61" s="6"/>
      <c r="CA61" s="6">
        <f t="shared" si="63"/>
        <v>0</v>
      </c>
      <c r="CB61" s="6">
        <f t="shared" si="64"/>
        <v>0</v>
      </c>
      <c r="CC61" s="6">
        <f t="shared" si="65"/>
        <v>0</v>
      </c>
      <c r="CD61" s="6"/>
      <c r="CE61" s="6">
        <f t="shared" si="66"/>
        <v>1.2066530724188854E+17</v>
      </c>
      <c r="CK61" s="11"/>
      <c r="CL61" s="6">
        <f t="shared" si="67"/>
        <v>1618508203459997.5</v>
      </c>
      <c r="CM61" s="6">
        <f t="shared" si="17"/>
        <v>1618508203459997.5</v>
      </c>
      <c r="CN61" s="6">
        <f t="shared" si="18"/>
        <v>9474912056266416</v>
      </c>
      <c r="CO61"/>
      <c r="CP61" s="6">
        <f t="shared" si="19"/>
        <v>3661758597935861</v>
      </c>
      <c r="CQ61" s="6">
        <f t="shared" si="20"/>
        <v>3661758597935861</v>
      </c>
      <c r="CR61" s="6">
        <f t="shared" si="21"/>
        <v>2.1436308208108012E+16</v>
      </c>
      <c r="CS61"/>
      <c r="CT61" s="6">
        <f t="shared" si="22"/>
        <v>6081163501585739</v>
      </c>
      <c r="CU61" s="6">
        <f t="shared" si="23"/>
        <v>6081163501585739</v>
      </c>
      <c r="CV61" s="6">
        <f t="shared" si="24"/>
        <v>3.5599751211718892E+16</v>
      </c>
      <c r="CW61"/>
      <c r="CX61" s="6">
        <f t="shared" si="68"/>
        <v>5.7213868831231864E+16</v>
      </c>
      <c r="CY61" s="6"/>
      <c r="CZ61" s="6">
        <f t="shared" si="69"/>
        <v>0</v>
      </c>
      <c r="DA61" s="6">
        <f t="shared" si="70"/>
        <v>0</v>
      </c>
      <c r="DB61" s="6">
        <f t="shared" si="71"/>
        <v>0</v>
      </c>
      <c r="DC61" s="6"/>
      <c r="DD61" s="6">
        <f t="shared" si="72"/>
        <v>0</v>
      </c>
      <c r="DE61" s="6">
        <f t="shared" si="73"/>
        <v>0</v>
      </c>
      <c r="DF61" s="6">
        <f t="shared" si="74"/>
        <v>0</v>
      </c>
      <c r="DG61" s="6"/>
      <c r="DH61" s="6">
        <f t="shared" si="75"/>
        <v>0</v>
      </c>
      <c r="DI61" s="6">
        <f t="shared" si="76"/>
        <v>0</v>
      </c>
      <c r="DJ61" s="6">
        <f t="shared" si="77"/>
        <v>0</v>
      </c>
      <c r="DK61" s="6"/>
      <c r="DL61" s="6">
        <f t="shared" si="78"/>
        <v>1.1194745486806284E+16</v>
      </c>
      <c r="DR61" s="11"/>
      <c r="DS61" s="6">
        <f t="shared" si="79"/>
        <v>183290702128939.38</v>
      </c>
      <c r="DT61" s="6">
        <f t="shared" si="25"/>
        <v>183290702128939.38</v>
      </c>
      <c r="DU61" s="6">
        <f t="shared" si="26"/>
        <v>1073002459728309.3</v>
      </c>
      <c r="DV61"/>
      <c r="DW61" s="6">
        <f t="shared" si="27"/>
        <v>348691824015467.88</v>
      </c>
      <c r="DX61" s="6">
        <f t="shared" si="28"/>
        <v>348691824015467.88</v>
      </c>
      <c r="DY61" s="6">
        <f t="shared" si="29"/>
        <v>2041277492584139.3</v>
      </c>
      <c r="DZ61"/>
      <c r="EA61" s="6">
        <f t="shared" si="30"/>
        <v>530442445810504.38</v>
      </c>
      <c r="EB61" s="6">
        <f t="shared" si="31"/>
        <v>530442445810504.38</v>
      </c>
      <c r="EC61" s="6">
        <f t="shared" si="32"/>
        <v>3105264165001565.5</v>
      </c>
      <c r="ED61"/>
      <c r="EE61" s="6">
        <f t="shared" si="80"/>
        <v>5350157626940816</v>
      </c>
      <c r="EF61" s="6"/>
      <c r="EG61" s="6">
        <f t="shared" si="81"/>
        <v>0</v>
      </c>
      <c r="EH61" s="6">
        <f t="shared" si="82"/>
        <v>0</v>
      </c>
      <c r="EI61" s="6">
        <f t="shared" si="83"/>
        <v>0</v>
      </c>
      <c r="EJ61" s="6"/>
      <c r="EK61" s="6">
        <f t="shared" si="84"/>
        <v>0</v>
      </c>
      <c r="EL61" s="6">
        <f t="shared" si="85"/>
        <v>0</v>
      </c>
      <c r="EM61" s="6">
        <f t="shared" si="86"/>
        <v>0</v>
      </c>
      <c r="EN61" s="6"/>
      <c r="EO61" s="6">
        <f t="shared" si="87"/>
        <v>0</v>
      </c>
      <c r="EP61" s="6">
        <f t="shared" si="88"/>
        <v>0</v>
      </c>
      <c r="EQ61" s="6">
        <f t="shared" si="89"/>
        <v>0</v>
      </c>
      <c r="ER61" s="6"/>
      <c r="ES61" s="6">
        <f t="shared" si="90"/>
        <v>1046838016225940.5</v>
      </c>
      <c r="EY61" s="11"/>
      <c r="EZ61" s="6">
        <f t="shared" si="91"/>
        <v>20757065929663.004</v>
      </c>
      <c r="FA61" s="6">
        <f t="shared" si="33"/>
        <v>20757065929663.004</v>
      </c>
      <c r="FB61" s="6">
        <f t="shared" si="34"/>
        <v>121513980472414.53</v>
      </c>
      <c r="FC61"/>
      <c r="FD61" s="6">
        <f t="shared" si="35"/>
        <v>33204260980986.613</v>
      </c>
      <c r="FE61" s="6">
        <f t="shared" si="36"/>
        <v>33204260980986.613</v>
      </c>
      <c r="FF61" s="6">
        <f t="shared" si="37"/>
        <v>194381129496661.41</v>
      </c>
      <c r="FG61"/>
      <c r="FH61" s="6">
        <f t="shared" si="38"/>
        <v>46268972745768.023</v>
      </c>
      <c r="FI61" s="6">
        <f t="shared" si="39"/>
        <v>46268972745768.023</v>
      </c>
      <c r="FJ61" s="6">
        <f t="shared" si="40"/>
        <v>270863284327353.66</v>
      </c>
      <c r="FK61"/>
      <c r="FL61" s="6">
        <f t="shared" si="92"/>
        <v>504739549909698.69</v>
      </c>
      <c r="FM61" s="6"/>
      <c r="FN61" s="6">
        <f t="shared" si="93"/>
        <v>0</v>
      </c>
      <c r="FO61" s="6">
        <f t="shared" si="94"/>
        <v>0</v>
      </c>
      <c r="FP61" s="6">
        <f t="shared" si="95"/>
        <v>0</v>
      </c>
      <c r="FQ61" s="6"/>
      <c r="FR61" s="6">
        <f t="shared" si="96"/>
        <v>0</v>
      </c>
      <c r="FS61" s="6">
        <f t="shared" si="97"/>
        <v>0</v>
      </c>
      <c r="FT61" s="6">
        <f t="shared" si="98"/>
        <v>0</v>
      </c>
      <c r="FU61" s="6"/>
      <c r="FV61" s="6">
        <f t="shared" si="99"/>
        <v>0</v>
      </c>
      <c r="FW61" s="6">
        <f t="shared" si="100"/>
        <v>0</v>
      </c>
      <c r="FX61" s="6">
        <f t="shared" si="101"/>
        <v>0</v>
      </c>
      <c r="FY61" s="6"/>
      <c r="FZ61" s="6">
        <f t="shared" si="102"/>
        <v>98759809706834.281</v>
      </c>
    </row>
    <row r="62" spans="4:182" x14ac:dyDescent="0.25">
      <c r="D62">
        <v>580</v>
      </c>
      <c r="E62">
        <f>'Input spectra'!B62</f>
        <v>0</v>
      </c>
      <c r="F62">
        <f>'Initial absorption'!L62</f>
        <v>0</v>
      </c>
      <c r="G62">
        <f>'Input spectra'!C62</f>
        <v>4.62285502356422E-2</v>
      </c>
      <c r="H62">
        <f t="shared" si="41"/>
        <v>6.107947601093516E-3</v>
      </c>
      <c r="I62">
        <f>'Input spectra'!D62</f>
        <v>0</v>
      </c>
      <c r="J62">
        <f>'Initial absorption'!M62</f>
        <v>0</v>
      </c>
      <c r="K62">
        <f>'Input spectra'!E62</f>
        <v>0.22992935934674</v>
      </c>
      <c r="L62">
        <f t="shared" si="42"/>
        <v>2.2429113164199342E-2</v>
      </c>
      <c r="M62">
        <f>'Input spectra'!F62</f>
        <v>0</v>
      </c>
      <c r="N62">
        <f>'Initial absorption'!N62</f>
        <v>0</v>
      </c>
      <c r="O62">
        <f>'Input spectra'!G62</f>
        <v>0.45024226533822898</v>
      </c>
      <c r="P62">
        <f t="shared" si="43"/>
        <v>4.7428566669688949E-2</v>
      </c>
      <c r="R62">
        <f>'Absorption prob after ems'!FA63</f>
        <v>0.86076944258733135</v>
      </c>
      <c r="S62" s="13">
        <f>1-EXP(-'Absorption prob after ems'!FE63*_k_in_ec_correction*(E62*_c1+I62*_c2+M62*_c3+'Input spectra'!Y62))</f>
        <v>1.4415079838292488E-2</v>
      </c>
      <c r="T62" s="13">
        <f>1-EXP(-(_t-'Absorption prob after ems'!FE63)*_k_in_ec_correction*(E62*_c1+I62*_c2+M62*_c3+'Input spectra'!Y62))</f>
        <v>1.4606005236196373E-2</v>
      </c>
      <c r="U62" s="25"/>
      <c r="V62" s="25"/>
      <c r="W62" s="11"/>
      <c r="X62" s="6">
        <f t="shared" si="103"/>
        <v>1.1405273777446888E+17</v>
      </c>
      <c r="Y62" s="6">
        <f t="shared" si="104"/>
        <v>1.1405273777446888E+17</v>
      </c>
      <c r="Z62" s="6">
        <f t="shared" si="105"/>
        <v>6.6767635646167795E+17</v>
      </c>
      <c r="AA62"/>
      <c r="AB62" s="6">
        <f t="shared" si="106"/>
        <v>4.3024216501574822E+17</v>
      </c>
      <c r="AC62" s="6">
        <f t="shared" si="107"/>
        <v>4.3024216501574822E+17</v>
      </c>
      <c r="AD62" s="6">
        <f t="shared" si="108"/>
        <v>2.5186815041822131E+18</v>
      </c>
      <c r="AE62"/>
      <c r="AF62" s="6">
        <f t="shared" si="109"/>
        <v>6.4387367061951744E+17</v>
      </c>
      <c r="AG62" s="6">
        <f t="shared" si="110"/>
        <v>6.4387367061951744E+17</v>
      </c>
      <c r="AH62" s="6">
        <f t="shared" si="111"/>
        <v>3.7693021211901184E+18</v>
      </c>
      <c r="AI62"/>
      <c r="AJ62" s="6">
        <f t="shared" si="44"/>
        <v>5.9872195653902674E+18</v>
      </c>
      <c r="AK62" s="6"/>
      <c r="AL62" s="6">
        <f t="shared" si="45"/>
        <v>0</v>
      </c>
      <c r="AM62" s="6">
        <f t="shared" si="46"/>
        <v>0</v>
      </c>
      <c r="AN62" s="6">
        <f t="shared" si="47"/>
        <v>0</v>
      </c>
      <c r="AO62" s="6"/>
      <c r="AP62" s="6">
        <f t="shared" si="48"/>
        <v>0</v>
      </c>
      <c r="AQ62" s="6">
        <f t="shared" si="49"/>
        <v>0</v>
      </c>
      <c r="AR62" s="6">
        <f t="shared" si="50"/>
        <v>0</v>
      </c>
      <c r="AS62" s="6"/>
      <c r="AT62" s="6">
        <f t="shared" si="51"/>
        <v>0</v>
      </c>
      <c r="AU62" s="6">
        <f t="shared" si="52"/>
        <v>0</v>
      </c>
      <c r="AV62" s="6">
        <f t="shared" si="53"/>
        <v>0</v>
      </c>
      <c r="AW62" s="6"/>
      <c r="AX62" s="6">
        <f t="shared" si="54"/>
        <v>1.1708141770050281E+18</v>
      </c>
      <c r="BD62" s="11"/>
      <c r="BE62" s="6">
        <f t="shared" si="55"/>
        <v>1.2916095415346402E+16</v>
      </c>
      <c r="BF62" s="6">
        <f t="shared" si="9"/>
        <v>1.2916095415346402E+16</v>
      </c>
      <c r="BG62" s="6">
        <f t="shared" si="10"/>
        <v>7.5612139567247904E+16</v>
      </c>
      <c r="BH62"/>
      <c r="BI62" s="6">
        <f t="shared" si="11"/>
        <v>4.0969911389645592E+16</v>
      </c>
      <c r="BJ62" s="6">
        <f t="shared" si="12"/>
        <v>4.0969911389645592E+16</v>
      </c>
      <c r="BK62" s="6">
        <f t="shared" si="13"/>
        <v>2.3984203882319962E+17</v>
      </c>
      <c r="BL62"/>
      <c r="BM62" s="6">
        <f t="shared" si="14"/>
        <v>5.6163253059606688E+16</v>
      </c>
      <c r="BN62" s="6">
        <f t="shared" si="15"/>
        <v>5.6163253059606688E+16</v>
      </c>
      <c r="BO62" s="6">
        <f t="shared" si="16"/>
        <v>3.2878541016722214E+17</v>
      </c>
      <c r="BP62"/>
      <c r="BQ62" s="6">
        <f t="shared" si="56"/>
        <v>5.5454175153547699E+17</v>
      </c>
      <c r="BR62" s="6"/>
      <c r="BS62" s="6">
        <f t="shared" si="57"/>
        <v>0</v>
      </c>
      <c r="BT62" s="6">
        <f t="shared" si="58"/>
        <v>0</v>
      </c>
      <c r="BU62" s="6">
        <f t="shared" si="59"/>
        <v>0</v>
      </c>
      <c r="BV62" s="6"/>
      <c r="BW62" s="6">
        <f t="shared" si="60"/>
        <v>0</v>
      </c>
      <c r="BX62" s="6">
        <f t="shared" si="61"/>
        <v>0</v>
      </c>
      <c r="BY62" s="6">
        <f t="shared" si="62"/>
        <v>0</v>
      </c>
      <c r="BZ62" s="6"/>
      <c r="CA62" s="6">
        <f t="shared" si="63"/>
        <v>0</v>
      </c>
      <c r="CB62" s="6">
        <f t="shared" si="64"/>
        <v>0</v>
      </c>
      <c r="CC62" s="6">
        <f t="shared" si="65"/>
        <v>0</v>
      </c>
      <c r="CD62" s="6"/>
      <c r="CE62" s="6">
        <f t="shared" si="66"/>
        <v>1.0844187979877683E+17</v>
      </c>
      <c r="CK62" s="11"/>
      <c r="CL62" s="6">
        <f t="shared" si="67"/>
        <v>1462705096200477.3</v>
      </c>
      <c r="CM62" s="6">
        <f t="shared" si="17"/>
        <v>1462705096200477.3</v>
      </c>
      <c r="CN62" s="6">
        <f t="shared" si="18"/>
        <v>8562824779710648</v>
      </c>
      <c r="CO62"/>
      <c r="CP62" s="6">
        <f t="shared" si="19"/>
        <v>3901369451350665.5</v>
      </c>
      <c r="CQ62" s="6">
        <f t="shared" si="20"/>
        <v>3901369451350665.5</v>
      </c>
      <c r="CR62" s="6">
        <f t="shared" si="21"/>
        <v>2.2839014576218384E+16</v>
      </c>
      <c r="CS62"/>
      <c r="CT62" s="6">
        <f t="shared" si="22"/>
        <v>4898959435944058</v>
      </c>
      <c r="CU62" s="6">
        <f t="shared" si="23"/>
        <v>4898959435944058</v>
      </c>
      <c r="CV62" s="6">
        <f t="shared" si="24"/>
        <v>2.8679008066537556E+16</v>
      </c>
      <c r="CW62"/>
      <c r="CX62" s="6">
        <f t="shared" si="68"/>
        <v>5.1715757546011072E+16</v>
      </c>
      <c r="CY62" s="6"/>
      <c r="CZ62" s="6">
        <f t="shared" si="69"/>
        <v>0</v>
      </c>
      <c r="DA62" s="6">
        <f t="shared" si="70"/>
        <v>0</v>
      </c>
      <c r="DB62" s="6">
        <f t="shared" si="71"/>
        <v>0</v>
      </c>
      <c r="DC62" s="6"/>
      <c r="DD62" s="6">
        <f t="shared" si="72"/>
        <v>0</v>
      </c>
      <c r="DE62" s="6">
        <f t="shared" si="73"/>
        <v>0</v>
      </c>
      <c r="DF62" s="6">
        <f t="shared" si="74"/>
        <v>0</v>
      </c>
      <c r="DG62" s="6"/>
      <c r="DH62" s="6">
        <f t="shared" si="75"/>
        <v>0</v>
      </c>
      <c r="DI62" s="6">
        <f t="shared" si="76"/>
        <v>0</v>
      </c>
      <c r="DJ62" s="6">
        <f t="shared" si="77"/>
        <v>0</v>
      </c>
      <c r="DK62" s="6"/>
      <c r="DL62" s="6">
        <f t="shared" si="78"/>
        <v>1.0113132055393008E+16</v>
      </c>
      <c r="DR62" s="11"/>
      <c r="DS62" s="6">
        <f t="shared" si="79"/>
        <v>165646515425146.91</v>
      </c>
      <c r="DT62" s="6">
        <f t="shared" si="25"/>
        <v>165646515425146.91</v>
      </c>
      <c r="DU62" s="6">
        <f t="shared" si="26"/>
        <v>969711591652761.25</v>
      </c>
      <c r="DV62"/>
      <c r="DW62" s="6">
        <f t="shared" si="27"/>
        <v>371508823906779.25</v>
      </c>
      <c r="DX62" s="6">
        <f t="shared" si="28"/>
        <v>371508823906779.25</v>
      </c>
      <c r="DY62" s="6">
        <f t="shared" si="29"/>
        <v>2174850536511784</v>
      </c>
      <c r="DZ62"/>
      <c r="EA62" s="6">
        <f t="shared" si="30"/>
        <v>427322176825371.31</v>
      </c>
      <c r="EB62" s="6">
        <f t="shared" si="31"/>
        <v>427322176825371.31</v>
      </c>
      <c r="EC62" s="6">
        <f t="shared" si="32"/>
        <v>2501587595575501.5</v>
      </c>
      <c r="ED62"/>
      <c r="EE62" s="6">
        <f t="shared" si="80"/>
        <v>4860033150468334</v>
      </c>
      <c r="EF62" s="6"/>
      <c r="EG62" s="6">
        <f t="shared" si="81"/>
        <v>0</v>
      </c>
      <c r="EH62" s="6">
        <f t="shared" si="82"/>
        <v>0</v>
      </c>
      <c r="EI62" s="6">
        <f t="shared" si="83"/>
        <v>0</v>
      </c>
      <c r="EJ62" s="6"/>
      <c r="EK62" s="6">
        <f t="shared" si="84"/>
        <v>0</v>
      </c>
      <c r="EL62" s="6">
        <f t="shared" si="85"/>
        <v>0</v>
      </c>
      <c r="EM62" s="6">
        <f t="shared" si="86"/>
        <v>0</v>
      </c>
      <c r="EN62" s="6"/>
      <c r="EO62" s="6">
        <f t="shared" si="87"/>
        <v>0</v>
      </c>
      <c r="EP62" s="6">
        <f t="shared" si="88"/>
        <v>0</v>
      </c>
      <c r="EQ62" s="6">
        <f t="shared" si="89"/>
        <v>0</v>
      </c>
      <c r="ER62" s="6"/>
      <c r="ES62" s="6">
        <f t="shared" si="90"/>
        <v>950390352506110.38</v>
      </c>
      <c r="EY62" s="11"/>
      <c r="EZ62" s="6">
        <f t="shared" si="91"/>
        <v>18758920129401.602</v>
      </c>
      <c r="FA62" s="6">
        <f t="shared" si="33"/>
        <v>18758920129401.602</v>
      </c>
      <c r="FB62" s="6">
        <f t="shared" si="34"/>
        <v>109816631214250.7</v>
      </c>
      <c r="FC62"/>
      <c r="FD62" s="6">
        <f t="shared" si="35"/>
        <v>35377015163948.586</v>
      </c>
      <c r="FE62" s="6">
        <f t="shared" si="36"/>
        <v>35377015163948.586</v>
      </c>
      <c r="FF62" s="6">
        <f t="shared" si="37"/>
        <v>207100654031316.31</v>
      </c>
      <c r="FG62"/>
      <c r="FH62" s="6">
        <f t="shared" si="38"/>
        <v>37274087527035.211</v>
      </c>
      <c r="FI62" s="6">
        <f t="shared" si="39"/>
        <v>37274087527035.211</v>
      </c>
      <c r="FJ62" s="6">
        <f t="shared" si="40"/>
        <v>218206309082179.66</v>
      </c>
      <c r="FK62"/>
      <c r="FL62" s="6">
        <f t="shared" si="92"/>
        <v>460618038004823.69</v>
      </c>
      <c r="FM62" s="6"/>
      <c r="FN62" s="6">
        <f t="shared" si="93"/>
        <v>0</v>
      </c>
      <c r="FO62" s="6">
        <f t="shared" si="94"/>
        <v>0</v>
      </c>
      <c r="FP62" s="6">
        <f t="shared" si="95"/>
        <v>0</v>
      </c>
      <c r="FQ62" s="6"/>
      <c r="FR62" s="6">
        <f t="shared" si="96"/>
        <v>0</v>
      </c>
      <c r="FS62" s="6">
        <f t="shared" si="97"/>
        <v>0</v>
      </c>
      <c r="FT62" s="6">
        <f t="shared" si="98"/>
        <v>0</v>
      </c>
      <c r="FU62" s="6"/>
      <c r="FV62" s="6">
        <f t="shared" si="99"/>
        <v>0</v>
      </c>
      <c r="FW62" s="6">
        <f t="shared" si="100"/>
        <v>0</v>
      </c>
      <c r="FX62" s="6">
        <f t="shared" si="101"/>
        <v>0</v>
      </c>
      <c r="FY62" s="6"/>
      <c r="FZ62" s="6">
        <f t="shared" si="102"/>
        <v>90074887548430.031</v>
      </c>
    </row>
    <row r="63" spans="4:182" x14ac:dyDescent="0.25">
      <c r="D63">
        <v>585</v>
      </c>
      <c r="E63">
        <f>'Input spectra'!B63</f>
        <v>0</v>
      </c>
      <c r="F63">
        <f>'Initial absorption'!L63</f>
        <v>0</v>
      </c>
      <c r="G63">
        <f>'Input spectra'!C63</f>
        <v>4.13044190560043E-2</v>
      </c>
      <c r="H63">
        <f t="shared" si="41"/>
        <v>5.4573467262482075E-3</v>
      </c>
      <c r="I63">
        <f>'Input spectra'!D63</f>
        <v>0</v>
      </c>
      <c r="J63">
        <f>'Initial absorption'!M63</f>
        <v>0</v>
      </c>
      <c r="K63">
        <f>'Input spectra'!E63</f>
        <v>0.24405095708445601</v>
      </c>
      <c r="L63">
        <f t="shared" si="42"/>
        <v>2.3806644570446983E-2</v>
      </c>
      <c r="M63">
        <f>'Input spectra'!F63</f>
        <v>0</v>
      </c>
      <c r="N63">
        <f>'Initial absorption'!N63</f>
        <v>0</v>
      </c>
      <c r="O63">
        <f>'Input spectra'!G63</f>
        <v>0.34159098059779802</v>
      </c>
      <c r="P63">
        <f t="shared" si="43"/>
        <v>3.5983229128603723E-2</v>
      </c>
      <c r="R63">
        <f>'Absorption prob after ems'!FA64</f>
        <v>0.86093455075661063</v>
      </c>
      <c r="S63" s="13">
        <f>1-EXP(-'Absorption prob after ems'!FE64*_k_in_ec_correction*(E63*_c1+I63*_c2+M63*_c3+'Input spectra'!Y63))</f>
        <v>1.4396138469806474E-2</v>
      </c>
      <c r="T63" s="13">
        <f>1-EXP(-(_t-'Absorption prob after ems'!FE64)*_k_in_ec_correction*(E63*_c1+I63*_c2+M63*_c3+'Input spectra'!Y63))</f>
        <v>1.4586559134249888E-2</v>
      </c>
      <c r="U63" s="25"/>
      <c r="V63" s="25"/>
      <c r="W63" s="11"/>
      <c r="X63" s="6">
        <f t="shared" si="103"/>
        <v>1.0190417072368288E+17</v>
      </c>
      <c r="Y63" s="6">
        <f t="shared" si="104"/>
        <v>1.0190417072368288E+17</v>
      </c>
      <c r="Z63" s="6">
        <f t="shared" si="105"/>
        <v>5.9655740620255552E+17</v>
      </c>
      <c r="AA63"/>
      <c r="AB63" s="6">
        <f t="shared" si="106"/>
        <v>4.5666639722958266E+17</v>
      </c>
      <c r="AC63" s="6">
        <f t="shared" si="107"/>
        <v>4.5666639722958266E+17</v>
      </c>
      <c r="AD63" s="6">
        <f t="shared" si="108"/>
        <v>2.6733716539418593E+18</v>
      </c>
      <c r="AE63"/>
      <c r="AF63" s="6">
        <f t="shared" si="109"/>
        <v>4.8849576208222285E+17</v>
      </c>
      <c r="AG63" s="6">
        <f t="shared" si="110"/>
        <v>4.8849576208222285E+17</v>
      </c>
      <c r="AH63" s="6">
        <f t="shared" si="111"/>
        <v>2.8597040013101788E+18</v>
      </c>
      <c r="AI63"/>
      <c r="AJ63" s="6">
        <f t="shared" si="44"/>
        <v>5.2772128860662784E+18</v>
      </c>
      <c r="AK63" s="6"/>
      <c r="AL63" s="6">
        <f t="shared" si="45"/>
        <v>0</v>
      </c>
      <c r="AM63" s="6">
        <f t="shared" si="46"/>
        <v>0</v>
      </c>
      <c r="AN63" s="6">
        <f t="shared" si="47"/>
        <v>0</v>
      </c>
      <c r="AO63" s="6"/>
      <c r="AP63" s="6">
        <f t="shared" si="48"/>
        <v>0</v>
      </c>
      <c r="AQ63" s="6">
        <f t="shared" si="49"/>
        <v>0</v>
      </c>
      <c r="AR63" s="6">
        <f t="shared" si="50"/>
        <v>0</v>
      </c>
      <c r="AS63" s="6"/>
      <c r="AT63" s="6">
        <f t="shared" si="51"/>
        <v>0</v>
      </c>
      <c r="AU63" s="6">
        <f t="shared" si="52"/>
        <v>0</v>
      </c>
      <c r="AV63" s="6">
        <f t="shared" si="53"/>
        <v>0</v>
      </c>
      <c r="AW63" s="6"/>
      <c r="AX63" s="6">
        <f t="shared" si="54"/>
        <v>1.0317932350949437E+18</v>
      </c>
      <c r="BD63" s="11"/>
      <c r="BE63" s="6">
        <f t="shared" si="55"/>
        <v>1.1540310368450222E+16</v>
      </c>
      <c r="BF63" s="6">
        <f t="shared" si="9"/>
        <v>1.1540310368450222E+16</v>
      </c>
      <c r="BG63" s="6">
        <f t="shared" si="10"/>
        <v>6.7558153619076064E+16</v>
      </c>
      <c r="BH63"/>
      <c r="BI63" s="6">
        <f t="shared" si="11"/>
        <v>4.3486165119218072E+16</v>
      </c>
      <c r="BJ63" s="6">
        <f t="shared" si="12"/>
        <v>4.3486165119218072E+16</v>
      </c>
      <c r="BK63" s="6">
        <f t="shared" si="13"/>
        <v>2.5457244472907296E+17</v>
      </c>
      <c r="BL63"/>
      <c r="BM63" s="6">
        <f t="shared" si="14"/>
        <v>4.261008386625224E+16</v>
      </c>
      <c r="BN63" s="6">
        <f t="shared" si="15"/>
        <v>4.261008386625224E+16</v>
      </c>
      <c r="BO63" s="6">
        <f t="shared" si="16"/>
        <v>2.4944377574349117E+17</v>
      </c>
      <c r="BP63"/>
      <c r="BQ63" s="6">
        <f t="shared" si="56"/>
        <v>4.9208812698257715E+17</v>
      </c>
      <c r="BR63" s="6"/>
      <c r="BS63" s="6">
        <f t="shared" si="57"/>
        <v>0</v>
      </c>
      <c r="BT63" s="6">
        <f t="shared" si="58"/>
        <v>0</v>
      </c>
      <c r="BU63" s="6">
        <f t="shared" si="59"/>
        <v>0</v>
      </c>
      <c r="BV63" s="6"/>
      <c r="BW63" s="6">
        <f t="shared" si="60"/>
        <v>0</v>
      </c>
      <c r="BX63" s="6">
        <f t="shared" si="61"/>
        <v>0</v>
      </c>
      <c r="BY63" s="6">
        <f t="shared" si="62"/>
        <v>0</v>
      </c>
      <c r="BZ63" s="6"/>
      <c r="CA63" s="6">
        <f t="shared" si="63"/>
        <v>0</v>
      </c>
      <c r="CB63" s="6">
        <f t="shared" si="64"/>
        <v>0</v>
      </c>
      <c r="CC63" s="6">
        <f t="shared" si="65"/>
        <v>0</v>
      </c>
      <c r="CD63" s="6"/>
      <c r="CE63" s="6">
        <f t="shared" si="66"/>
        <v>9.6212377907239888E+16</v>
      </c>
      <c r="CK63" s="11"/>
      <c r="CL63" s="6">
        <f t="shared" si="67"/>
        <v>1306901988940953.8</v>
      </c>
      <c r="CM63" s="6">
        <f t="shared" si="17"/>
        <v>1306901988940953.8</v>
      </c>
      <c r="CN63" s="6">
        <f t="shared" si="18"/>
        <v>7650737503154861</v>
      </c>
      <c r="CO63"/>
      <c r="CP63" s="6">
        <f t="shared" si="19"/>
        <v>4140980304765454</v>
      </c>
      <c r="CQ63" s="6">
        <f t="shared" si="20"/>
        <v>4140980304765454</v>
      </c>
      <c r="CR63" s="6">
        <f t="shared" si="21"/>
        <v>2.4241720944328664E+16</v>
      </c>
      <c r="CS63"/>
      <c r="CT63" s="6">
        <f t="shared" si="22"/>
        <v>3716755370302368</v>
      </c>
      <c r="CU63" s="6">
        <f t="shared" si="23"/>
        <v>3716755370302368</v>
      </c>
      <c r="CV63" s="6">
        <f t="shared" si="24"/>
        <v>2.1758264921356168E+16</v>
      </c>
      <c r="CW63"/>
      <c r="CX63" s="6">
        <f t="shared" si="68"/>
        <v>4.6189761421319192E+16</v>
      </c>
      <c r="CY63" s="6"/>
      <c r="CZ63" s="6">
        <f t="shared" si="69"/>
        <v>0</v>
      </c>
      <c r="DA63" s="6">
        <f t="shared" si="70"/>
        <v>0</v>
      </c>
      <c r="DB63" s="6">
        <f t="shared" si="71"/>
        <v>0</v>
      </c>
      <c r="DC63" s="6"/>
      <c r="DD63" s="6">
        <f t="shared" si="72"/>
        <v>0</v>
      </c>
      <c r="DE63" s="6">
        <f t="shared" si="73"/>
        <v>0</v>
      </c>
      <c r="DF63" s="6">
        <f t="shared" si="74"/>
        <v>0</v>
      </c>
      <c r="DG63" s="6"/>
      <c r="DH63" s="6">
        <f t="shared" si="75"/>
        <v>0</v>
      </c>
      <c r="DI63" s="6">
        <f t="shared" si="76"/>
        <v>0</v>
      </c>
      <c r="DJ63" s="6">
        <f t="shared" si="77"/>
        <v>0</v>
      </c>
      <c r="DK63" s="6"/>
      <c r="DL63" s="6">
        <f t="shared" si="78"/>
        <v>9030957134778738</v>
      </c>
      <c r="DR63" s="11"/>
      <c r="DS63" s="6">
        <f t="shared" si="79"/>
        <v>148002328721354.09</v>
      </c>
      <c r="DT63" s="6">
        <f t="shared" si="25"/>
        <v>148002328721354.09</v>
      </c>
      <c r="DU63" s="6">
        <f t="shared" si="26"/>
        <v>866420723577211.13</v>
      </c>
      <c r="DV63"/>
      <c r="DW63" s="6">
        <f t="shared" si="27"/>
        <v>394325823798089.06</v>
      </c>
      <c r="DX63" s="6">
        <f t="shared" si="28"/>
        <v>394325823798089.06</v>
      </c>
      <c r="DY63" s="6">
        <f t="shared" si="29"/>
        <v>2308423580439420</v>
      </c>
      <c r="DZ63"/>
      <c r="EA63" s="6">
        <f t="shared" si="30"/>
        <v>324201907840237.38</v>
      </c>
      <c r="EB63" s="6">
        <f t="shared" si="31"/>
        <v>324201907840237.38</v>
      </c>
      <c r="EC63" s="6">
        <f t="shared" si="32"/>
        <v>1897911026149432.8</v>
      </c>
      <c r="ED63"/>
      <c r="EE63" s="6">
        <f t="shared" si="80"/>
        <v>4367310331274722.5</v>
      </c>
      <c r="EF63" s="6"/>
      <c r="EG63" s="6">
        <f t="shared" si="81"/>
        <v>0</v>
      </c>
      <c r="EH63" s="6">
        <f t="shared" si="82"/>
        <v>0</v>
      </c>
      <c r="EI63" s="6">
        <f t="shared" si="83"/>
        <v>0</v>
      </c>
      <c r="EJ63" s="6"/>
      <c r="EK63" s="6">
        <f t="shared" si="84"/>
        <v>0</v>
      </c>
      <c r="EL63" s="6">
        <f t="shared" si="85"/>
        <v>0</v>
      </c>
      <c r="EM63" s="6">
        <f t="shared" si="86"/>
        <v>0</v>
      </c>
      <c r="EN63" s="6"/>
      <c r="EO63" s="6">
        <f t="shared" si="87"/>
        <v>0</v>
      </c>
      <c r="EP63" s="6">
        <f t="shared" si="88"/>
        <v>0</v>
      </c>
      <c r="EQ63" s="6">
        <f t="shared" si="89"/>
        <v>0</v>
      </c>
      <c r="ER63" s="6"/>
      <c r="ES63" s="6">
        <f t="shared" si="90"/>
        <v>853890368392638.88</v>
      </c>
      <c r="EY63" s="11"/>
      <c r="EZ63" s="6">
        <f t="shared" si="91"/>
        <v>16760774329140.162</v>
      </c>
      <c r="FA63" s="6">
        <f t="shared" si="33"/>
        <v>16760774329140.162</v>
      </c>
      <c r="FB63" s="6">
        <f t="shared" si="34"/>
        <v>98119281956086.656</v>
      </c>
      <c r="FC63"/>
      <c r="FD63" s="6">
        <f t="shared" si="35"/>
        <v>37549769346910.406</v>
      </c>
      <c r="FE63" s="6">
        <f t="shared" si="36"/>
        <v>37549769346910.406</v>
      </c>
      <c r="FF63" s="6">
        <f t="shared" si="37"/>
        <v>219820178565970.31</v>
      </c>
      <c r="FG63"/>
      <c r="FH63" s="6">
        <f t="shared" si="38"/>
        <v>28279202308302.313</v>
      </c>
      <c r="FI63" s="6">
        <f t="shared" si="39"/>
        <v>28279202308302.313</v>
      </c>
      <c r="FJ63" s="6">
        <f t="shared" si="40"/>
        <v>165549333837005.19</v>
      </c>
      <c r="FK63"/>
      <c r="FL63" s="6">
        <f t="shared" si="92"/>
        <v>416252207967374.5</v>
      </c>
      <c r="FM63" s="6"/>
      <c r="FN63" s="6">
        <f t="shared" si="93"/>
        <v>0</v>
      </c>
      <c r="FO63" s="6">
        <f t="shared" si="94"/>
        <v>0</v>
      </c>
      <c r="FP63" s="6">
        <f t="shared" si="95"/>
        <v>0</v>
      </c>
      <c r="FQ63" s="6"/>
      <c r="FR63" s="6">
        <f t="shared" si="96"/>
        <v>0</v>
      </c>
      <c r="FS63" s="6">
        <f t="shared" si="97"/>
        <v>0</v>
      </c>
      <c r="FT63" s="6">
        <f t="shared" si="98"/>
        <v>0</v>
      </c>
      <c r="FU63" s="6"/>
      <c r="FV63" s="6">
        <f t="shared" si="99"/>
        <v>0</v>
      </c>
      <c r="FW63" s="6">
        <f t="shared" si="100"/>
        <v>0</v>
      </c>
      <c r="FX63" s="6">
        <f t="shared" si="101"/>
        <v>0</v>
      </c>
      <c r="FY63" s="6"/>
      <c r="FZ63" s="6">
        <f t="shared" si="102"/>
        <v>81385045770669.438</v>
      </c>
    </row>
    <row r="64" spans="4:182" x14ac:dyDescent="0.25">
      <c r="D64">
        <v>590</v>
      </c>
      <c r="E64">
        <f>'Input spectra'!B64</f>
        <v>0</v>
      </c>
      <c r="F64">
        <f>'Initial absorption'!L64</f>
        <v>0</v>
      </c>
      <c r="G64">
        <f>'Input spectra'!C64</f>
        <v>3.6380287876366497E-2</v>
      </c>
      <c r="H64">
        <f t="shared" si="41"/>
        <v>4.8067458514029129E-3</v>
      </c>
      <c r="I64">
        <f>'Input spectra'!D64</f>
        <v>0</v>
      </c>
      <c r="J64">
        <f>'Initial absorption'!M64</f>
        <v>0</v>
      </c>
      <c r="K64">
        <f>'Input spectra'!E64</f>
        <v>0.25817255482217299</v>
      </c>
      <c r="L64">
        <f t="shared" si="42"/>
        <v>2.5184175976694721E-2</v>
      </c>
      <c r="M64">
        <f>'Input spectra'!F64</f>
        <v>0</v>
      </c>
      <c r="N64">
        <f>'Initial absorption'!N64</f>
        <v>0</v>
      </c>
      <c r="O64">
        <f>'Input spectra'!G64</f>
        <v>0.288647383815405</v>
      </c>
      <c r="P64">
        <f t="shared" si="43"/>
        <v>3.0406145182829497E-2</v>
      </c>
      <c r="R64">
        <f>'Absorption prob after ems'!FA65</f>
        <v>0.86109135869687159</v>
      </c>
      <c r="S64" s="13">
        <f>1-EXP(-'Absorption prob after ems'!FE65*_k_in_ec_correction*(E64*_c1+I64*_c2+M64*_c3+'Input spectra'!Y64))</f>
        <v>1.4378153910626024E-2</v>
      </c>
      <c r="T64" s="13">
        <f>1-EXP(-(_t-'Absorption prob after ems'!FE65)*_k_in_ec_correction*(E64*_c1+I64*_c2+M64*_c3+'Input spectra'!Y64))</f>
        <v>1.456809596426123E-2</v>
      </c>
      <c r="U64" s="25"/>
      <c r="V64" s="25"/>
      <c r="W64" s="11"/>
      <c r="X64" s="6">
        <f t="shared" si="103"/>
        <v>8.9755603672897152E+16</v>
      </c>
      <c r="Y64" s="6">
        <f t="shared" si="104"/>
        <v>8.9755603672897152E+16</v>
      </c>
      <c r="Z64" s="6">
        <f t="shared" si="105"/>
        <v>5.2543845594343462E+17</v>
      </c>
      <c r="AA64"/>
      <c r="AB64" s="6">
        <f t="shared" si="106"/>
        <v>4.8309062944341888E+17</v>
      </c>
      <c r="AC64" s="6">
        <f t="shared" si="107"/>
        <v>4.8309062944341888E+17</v>
      </c>
      <c r="AD64" s="6">
        <f t="shared" si="108"/>
        <v>2.8280618037015163E+18</v>
      </c>
      <c r="AE64"/>
      <c r="AF64" s="6">
        <f t="shared" si="109"/>
        <v>4.1278321659191693E+17</v>
      </c>
      <c r="AG64" s="6">
        <f t="shared" si="110"/>
        <v>4.1278321659191693E+17</v>
      </c>
      <c r="AH64" s="6">
        <f t="shared" si="111"/>
        <v>2.4164750398856105E+18</v>
      </c>
      <c r="AI64"/>
      <c r="AJ64" s="6">
        <f t="shared" si="44"/>
        <v>4.9684758703201597E+18</v>
      </c>
      <c r="AK64" s="6"/>
      <c r="AL64" s="6">
        <f t="shared" si="45"/>
        <v>0</v>
      </c>
      <c r="AM64" s="6">
        <f t="shared" si="46"/>
        <v>0</v>
      </c>
      <c r="AN64" s="6">
        <f t="shared" si="47"/>
        <v>0</v>
      </c>
      <c r="AO64" s="6"/>
      <c r="AP64" s="6">
        <f t="shared" si="48"/>
        <v>0</v>
      </c>
      <c r="AQ64" s="6">
        <f t="shared" si="49"/>
        <v>0</v>
      </c>
      <c r="AR64" s="6">
        <f t="shared" si="50"/>
        <v>0</v>
      </c>
      <c r="AS64" s="6"/>
      <c r="AT64" s="6">
        <f t="shared" si="51"/>
        <v>0</v>
      </c>
      <c r="AU64" s="6">
        <f t="shared" si="52"/>
        <v>0</v>
      </c>
      <c r="AV64" s="6">
        <f t="shared" si="53"/>
        <v>0</v>
      </c>
      <c r="AW64" s="6"/>
      <c r="AX64" s="6">
        <f t="shared" si="54"/>
        <v>9.7127070529968141E+17</v>
      </c>
      <c r="BD64" s="11"/>
      <c r="BE64" s="6">
        <f t="shared" si="55"/>
        <v>1.0164525321554072E+16</v>
      </c>
      <c r="BF64" s="6">
        <f t="shared" si="9"/>
        <v>1.0164525321554072E+16</v>
      </c>
      <c r="BG64" s="6">
        <f t="shared" si="10"/>
        <v>5.95041676709044E+16</v>
      </c>
      <c r="BH64"/>
      <c r="BI64" s="6">
        <f t="shared" si="11"/>
        <v>4.6002418848790728E+16</v>
      </c>
      <c r="BJ64" s="6">
        <f t="shared" si="12"/>
        <v>4.6002418848790728E+16</v>
      </c>
      <c r="BK64" s="6">
        <f t="shared" si="13"/>
        <v>2.6930285063494736E+17</v>
      </c>
      <c r="BL64"/>
      <c r="BM64" s="6">
        <f t="shared" si="14"/>
        <v>3.6005895737131152E+16</v>
      </c>
      <c r="BN64" s="6">
        <f t="shared" si="15"/>
        <v>3.6005895737131152E+16</v>
      </c>
      <c r="BO64" s="6">
        <f t="shared" si="16"/>
        <v>2.1078218503132061E+17</v>
      </c>
      <c r="BP64"/>
      <c r="BQ64" s="6">
        <f t="shared" si="56"/>
        <v>4.6463560023976826E+17</v>
      </c>
      <c r="BR64" s="6"/>
      <c r="BS64" s="6">
        <f t="shared" si="57"/>
        <v>0</v>
      </c>
      <c r="BT64" s="6">
        <f t="shared" si="58"/>
        <v>0</v>
      </c>
      <c r="BU64" s="6">
        <f t="shared" si="59"/>
        <v>0</v>
      </c>
      <c r="BV64" s="6"/>
      <c r="BW64" s="6">
        <f t="shared" si="60"/>
        <v>0</v>
      </c>
      <c r="BX64" s="6">
        <f t="shared" si="61"/>
        <v>0</v>
      </c>
      <c r="BY64" s="6">
        <f t="shared" si="62"/>
        <v>0</v>
      </c>
      <c r="BZ64" s="6"/>
      <c r="CA64" s="6">
        <f t="shared" si="63"/>
        <v>0</v>
      </c>
      <c r="CB64" s="6">
        <f t="shared" si="64"/>
        <v>0</v>
      </c>
      <c r="CC64" s="6">
        <f t="shared" si="65"/>
        <v>0</v>
      </c>
      <c r="CD64" s="6"/>
      <c r="CE64" s="6">
        <f t="shared" si="66"/>
        <v>9.083005713040536E+16</v>
      </c>
      <c r="CK64" s="11"/>
      <c r="CL64" s="6">
        <f t="shared" si="67"/>
        <v>1151098881681433.8</v>
      </c>
      <c r="CM64" s="6">
        <f t="shared" si="17"/>
        <v>1151098881681433.8</v>
      </c>
      <c r="CN64" s="6">
        <f t="shared" si="18"/>
        <v>6738650226599094</v>
      </c>
      <c r="CO64"/>
      <c r="CP64" s="6">
        <f t="shared" si="19"/>
        <v>4380591158180259.5</v>
      </c>
      <c r="CQ64" s="6">
        <f t="shared" si="20"/>
        <v>4380591158180259.5</v>
      </c>
      <c r="CR64" s="6">
        <f t="shared" si="21"/>
        <v>2.564442731243904E+16</v>
      </c>
      <c r="CS64"/>
      <c r="CT64" s="6">
        <f t="shared" si="22"/>
        <v>3140690986753036.5</v>
      </c>
      <c r="CU64" s="6">
        <f t="shared" si="23"/>
        <v>3140690986753036.5</v>
      </c>
      <c r="CV64" s="6">
        <f t="shared" si="24"/>
        <v>1.8385925280933612E+16</v>
      </c>
      <c r="CW64"/>
      <c r="CX64" s="6">
        <f t="shared" si="68"/>
        <v>4.3716749617934776E+16</v>
      </c>
      <c r="CY64" s="6"/>
      <c r="CZ64" s="6">
        <f t="shared" si="69"/>
        <v>0</v>
      </c>
      <c r="DA64" s="6">
        <f t="shared" si="70"/>
        <v>0</v>
      </c>
      <c r="DB64" s="6">
        <f t="shared" si="71"/>
        <v>0</v>
      </c>
      <c r="DC64" s="6"/>
      <c r="DD64" s="6">
        <f t="shared" si="72"/>
        <v>0</v>
      </c>
      <c r="DE64" s="6">
        <f t="shared" si="73"/>
        <v>0</v>
      </c>
      <c r="DF64" s="6">
        <f t="shared" si="74"/>
        <v>0</v>
      </c>
      <c r="DG64" s="6"/>
      <c r="DH64" s="6">
        <f t="shared" si="75"/>
        <v>0</v>
      </c>
      <c r="DI64" s="6">
        <f t="shared" si="76"/>
        <v>0</v>
      </c>
      <c r="DJ64" s="6">
        <f t="shared" si="77"/>
        <v>0</v>
      </c>
      <c r="DK64" s="6"/>
      <c r="DL64" s="6">
        <f t="shared" si="78"/>
        <v>8546040947580368</v>
      </c>
      <c r="DR64" s="11"/>
      <c r="DS64" s="6">
        <f t="shared" si="79"/>
        <v>130358142017561.64</v>
      </c>
      <c r="DT64" s="6">
        <f t="shared" si="25"/>
        <v>130358142017561.64</v>
      </c>
      <c r="DU64" s="6">
        <f t="shared" si="26"/>
        <v>763129855501663.25</v>
      </c>
      <c r="DV64"/>
      <c r="DW64" s="6">
        <f t="shared" si="27"/>
        <v>417142823689400.56</v>
      </c>
      <c r="DX64" s="6">
        <f t="shared" si="28"/>
        <v>417142823689400.56</v>
      </c>
      <c r="DY64" s="6">
        <f t="shared" si="29"/>
        <v>2441996624367065.5</v>
      </c>
      <c r="DZ64"/>
      <c r="EA64" s="6">
        <f t="shared" si="30"/>
        <v>273953464351660.38</v>
      </c>
      <c r="EB64" s="6">
        <f t="shared" si="31"/>
        <v>273953464351660.38</v>
      </c>
      <c r="EC64" s="6">
        <f t="shared" si="32"/>
        <v>1603751514321967.8</v>
      </c>
      <c r="ED64"/>
      <c r="EE64" s="6">
        <f t="shared" si="80"/>
        <v>4140883285825154</v>
      </c>
      <c r="EF64" s="6"/>
      <c r="EG64" s="6">
        <f t="shared" si="81"/>
        <v>0</v>
      </c>
      <c r="EH64" s="6">
        <f t="shared" si="82"/>
        <v>0</v>
      </c>
      <c r="EI64" s="6">
        <f t="shared" si="83"/>
        <v>0</v>
      </c>
      <c r="EJ64" s="6"/>
      <c r="EK64" s="6">
        <f t="shared" si="84"/>
        <v>0</v>
      </c>
      <c r="EL64" s="6">
        <f t="shared" si="85"/>
        <v>0</v>
      </c>
      <c r="EM64" s="6">
        <f t="shared" si="86"/>
        <v>0</v>
      </c>
      <c r="EN64" s="6"/>
      <c r="EO64" s="6">
        <f t="shared" si="87"/>
        <v>0</v>
      </c>
      <c r="EP64" s="6">
        <f t="shared" si="88"/>
        <v>0</v>
      </c>
      <c r="EQ64" s="6">
        <f t="shared" si="89"/>
        <v>0</v>
      </c>
      <c r="ER64" s="6"/>
      <c r="ES64" s="6">
        <f t="shared" si="90"/>
        <v>809487403091261</v>
      </c>
      <c r="EY64" s="11"/>
      <c r="EZ64" s="6">
        <f t="shared" si="91"/>
        <v>14762628528878.764</v>
      </c>
      <c r="FA64" s="6">
        <f t="shared" si="33"/>
        <v>14762628528878.764</v>
      </c>
      <c r="FB64" s="6">
        <f t="shared" si="34"/>
        <v>86421932697922.859</v>
      </c>
      <c r="FC64"/>
      <c r="FD64" s="6">
        <f t="shared" si="35"/>
        <v>39722523529872.375</v>
      </c>
      <c r="FE64" s="6">
        <f t="shared" si="36"/>
        <v>39722523529872.375</v>
      </c>
      <c r="FF64" s="6">
        <f t="shared" si="37"/>
        <v>232539703100625.25</v>
      </c>
      <c r="FG64"/>
      <c r="FH64" s="6">
        <f t="shared" si="38"/>
        <v>23896174742064.148</v>
      </c>
      <c r="FI64" s="6">
        <f t="shared" si="39"/>
        <v>23896174742064.148</v>
      </c>
      <c r="FJ64" s="6">
        <f t="shared" si="40"/>
        <v>139890643543363.77</v>
      </c>
      <c r="FK64"/>
      <c r="FL64" s="6">
        <f t="shared" si="92"/>
        <v>395113732659683.38</v>
      </c>
      <c r="FM64" s="6"/>
      <c r="FN64" s="6">
        <f t="shared" si="93"/>
        <v>0</v>
      </c>
      <c r="FO64" s="6">
        <f t="shared" si="94"/>
        <v>0</v>
      </c>
      <c r="FP64" s="6">
        <f t="shared" si="95"/>
        <v>0</v>
      </c>
      <c r="FQ64" s="6"/>
      <c r="FR64" s="6">
        <f t="shared" si="96"/>
        <v>0</v>
      </c>
      <c r="FS64" s="6">
        <f t="shared" si="97"/>
        <v>0</v>
      </c>
      <c r="FT64" s="6">
        <f t="shared" si="98"/>
        <v>0</v>
      </c>
      <c r="FU64" s="6"/>
      <c r="FV64" s="6">
        <f t="shared" si="99"/>
        <v>0</v>
      </c>
      <c r="FW64" s="6">
        <f t="shared" si="100"/>
        <v>0</v>
      </c>
      <c r="FX64" s="6">
        <f t="shared" si="101"/>
        <v>0</v>
      </c>
      <c r="FY64" s="6"/>
      <c r="FZ64" s="6">
        <f t="shared" si="102"/>
        <v>77239460110174.891</v>
      </c>
    </row>
    <row r="65" spans="4:182" x14ac:dyDescent="0.25">
      <c r="D65">
        <v>595</v>
      </c>
      <c r="E65">
        <f>'Input spectra'!B65</f>
        <v>0</v>
      </c>
      <c r="F65">
        <f>'Initial absorption'!L65</f>
        <v>0</v>
      </c>
      <c r="G65">
        <f>'Input spectra'!C65</f>
        <v>3.0129612818437401E-2</v>
      </c>
      <c r="H65">
        <f t="shared" si="41"/>
        <v>3.9808753551255436E-3</v>
      </c>
      <c r="I65">
        <f>'Input spectra'!D65</f>
        <v>0</v>
      </c>
      <c r="J65">
        <f>'Initial absorption'!M65</f>
        <v>0</v>
      </c>
      <c r="K65">
        <f>'Input spectra'!E65</f>
        <v>0.26629634534526597</v>
      </c>
      <c r="L65">
        <f t="shared" si="42"/>
        <v>2.5976634223359624E-2</v>
      </c>
      <c r="M65">
        <f>'Input spectra'!F65</f>
        <v>0</v>
      </c>
      <c r="N65">
        <f>'Initial absorption'!N65</f>
        <v>0</v>
      </c>
      <c r="O65">
        <f>'Input spectra'!G65</f>
        <v>0.23627364315892099</v>
      </c>
      <c r="P65">
        <f t="shared" si="43"/>
        <v>2.4889089940134716E-2</v>
      </c>
      <c r="R65">
        <f>'Absorption prob after ems'!FA66</f>
        <v>0.86124821122651896</v>
      </c>
      <c r="S65" s="13">
        <f>1-EXP(-'Absorption prob after ems'!FE66*_k_in_ec_correction*(E65*_c1+I65*_c2+M65*_c3+'Input spectra'!Y65))</f>
        <v>1.4360168717705957E-2</v>
      </c>
      <c r="T65" s="13">
        <f>1-EXP(-(_t-'Absorption prob after ems'!FE66)*_k_in_ec_correction*(E65*_c1+I65*_c2+M65*_c3+'Input spectra'!Y65))</f>
        <v>1.4549632753850128E-2</v>
      </c>
      <c r="U65" s="25"/>
      <c r="V65" s="25"/>
      <c r="W65" s="11"/>
      <c r="X65" s="6">
        <f t="shared" si="103"/>
        <v>7.4334254751906128E+16</v>
      </c>
      <c r="Y65" s="6">
        <f t="shared" si="104"/>
        <v>7.4334254751906128E+16</v>
      </c>
      <c r="Z65" s="6">
        <f t="shared" si="105"/>
        <v>4.3516030690283859E+17</v>
      </c>
      <c r="AA65"/>
      <c r="AB65" s="6">
        <f t="shared" si="106"/>
        <v>4.9829180789544538E+17</v>
      </c>
      <c r="AC65" s="6">
        <f t="shared" si="107"/>
        <v>4.9829180789544538E+17</v>
      </c>
      <c r="AD65" s="6">
        <f t="shared" si="108"/>
        <v>2.9170510523668367E+18</v>
      </c>
      <c r="AE65"/>
      <c r="AF65" s="6">
        <f t="shared" si="109"/>
        <v>3.3788559982723475E+17</v>
      </c>
      <c r="AG65" s="6">
        <f t="shared" si="110"/>
        <v>3.3788559982723475E+17</v>
      </c>
      <c r="AH65" s="6">
        <f t="shared" si="111"/>
        <v>1.9780167543160691E+18</v>
      </c>
      <c r="AI65"/>
      <c r="AJ65" s="6">
        <f t="shared" si="44"/>
        <v>4.5906494282550252E+18</v>
      </c>
      <c r="AK65" s="6"/>
      <c r="AL65" s="6">
        <f t="shared" si="45"/>
        <v>0</v>
      </c>
      <c r="AM65" s="6">
        <f t="shared" si="46"/>
        <v>0</v>
      </c>
      <c r="AN65" s="6">
        <f t="shared" si="47"/>
        <v>0</v>
      </c>
      <c r="AO65" s="6"/>
      <c r="AP65" s="6">
        <f t="shared" si="48"/>
        <v>0</v>
      </c>
      <c r="AQ65" s="6">
        <f t="shared" si="49"/>
        <v>0</v>
      </c>
      <c r="AR65" s="6">
        <f t="shared" si="50"/>
        <v>0</v>
      </c>
      <c r="AS65" s="6"/>
      <c r="AT65" s="6">
        <f t="shared" si="51"/>
        <v>0</v>
      </c>
      <c r="AU65" s="6">
        <f t="shared" si="52"/>
        <v>0</v>
      </c>
      <c r="AV65" s="6">
        <f t="shared" si="53"/>
        <v>0</v>
      </c>
      <c r="AW65" s="6"/>
      <c r="AX65" s="6">
        <f t="shared" si="54"/>
        <v>8.9726405216748352E+17</v>
      </c>
      <c r="BD65" s="11"/>
      <c r="BE65" s="6">
        <f t="shared" si="55"/>
        <v>8418108549948459</v>
      </c>
      <c r="BF65" s="6">
        <f t="shared" si="9"/>
        <v>8418108549948459</v>
      </c>
      <c r="BG65" s="6">
        <f t="shared" si="10"/>
        <v>4.9280465814356552E+16</v>
      </c>
      <c r="BH65"/>
      <c r="BI65" s="6">
        <f t="shared" si="11"/>
        <v>4.7449954643370328E+16</v>
      </c>
      <c r="BJ65" s="6">
        <f t="shared" si="12"/>
        <v>4.7449954643370328E+16</v>
      </c>
      <c r="BK65" s="6">
        <f t="shared" si="13"/>
        <v>2.7777687277621258E+17</v>
      </c>
      <c r="BL65"/>
      <c r="BM65" s="6">
        <f t="shared" si="14"/>
        <v>2.9472791502772708E+16</v>
      </c>
      <c r="BN65" s="6">
        <f t="shared" si="15"/>
        <v>2.9472791502772708E+16</v>
      </c>
      <c r="BO65" s="6">
        <f t="shared" si="16"/>
        <v>1.725367266872487E+17</v>
      </c>
      <c r="BP65"/>
      <c r="BQ65" s="6">
        <f t="shared" si="56"/>
        <v>4.3027449505990534E+17</v>
      </c>
      <c r="BR65" s="6"/>
      <c r="BS65" s="6">
        <f t="shared" si="57"/>
        <v>0</v>
      </c>
      <c r="BT65" s="6">
        <f t="shared" si="58"/>
        <v>0</v>
      </c>
      <c r="BU65" s="6">
        <f t="shared" si="59"/>
        <v>0</v>
      </c>
      <c r="BV65" s="6"/>
      <c r="BW65" s="6">
        <f t="shared" si="60"/>
        <v>0</v>
      </c>
      <c r="BX65" s="6">
        <f t="shared" si="61"/>
        <v>0</v>
      </c>
      <c r="BY65" s="6">
        <f t="shared" si="62"/>
        <v>0</v>
      </c>
      <c r="BZ65" s="6"/>
      <c r="CA65" s="6">
        <f t="shared" si="63"/>
        <v>0</v>
      </c>
      <c r="CB65" s="6">
        <f t="shared" si="64"/>
        <v>0</v>
      </c>
      <c r="CC65" s="6">
        <f t="shared" si="65"/>
        <v>0</v>
      </c>
      <c r="CD65" s="6"/>
      <c r="CE65" s="6">
        <f t="shared" si="66"/>
        <v>8.4099176601363664E+16</v>
      </c>
      <c r="CK65" s="11"/>
      <c r="CL65" s="6">
        <f t="shared" si="67"/>
        <v>953322957164619.88</v>
      </c>
      <c r="CM65" s="6">
        <f t="shared" si="17"/>
        <v>953322957164619.88</v>
      </c>
      <c r="CN65" s="6">
        <f t="shared" si="18"/>
        <v>5580849798008365</v>
      </c>
      <c r="CO65"/>
      <c r="CP65" s="6">
        <f t="shared" si="19"/>
        <v>4518433094790763</v>
      </c>
      <c r="CQ65" s="6">
        <f t="shared" si="20"/>
        <v>4518433094790763</v>
      </c>
      <c r="CR65" s="6">
        <f t="shared" si="21"/>
        <v>2.6451368064582252E+16</v>
      </c>
      <c r="CS65"/>
      <c r="CT65" s="6">
        <f t="shared" si="22"/>
        <v>2570827047409125.5</v>
      </c>
      <c r="CU65" s="6">
        <f t="shared" si="23"/>
        <v>2570827047409125.5</v>
      </c>
      <c r="CV65" s="6">
        <f t="shared" si="24"/>
        <v>1.5049883673125632E+16</v>
      </c>
      <c r="CW65"/>
      <c r="CX65" s="6">
        <f t="shared" si="68"/>
        <v>4.054937572842096E+16</v>
      </c>
      <c r="CY65" s="6"/>
      <c r="CZ65" s="6">
        <f t="shared" si="69"/>
        <v>0</v>
      </c>
      <c r="DA65" s="6">
        <f t="shared" si="70"/>
        <v>0</v>
      </c>
      <c r="DB65" s="6">
        <f t="shared" si="71"/>
        <v>0</v>
      </c>
      <c r="DC65" s="6"/>
      <c r="DD65" s="6">
        <f t="shared" si="72"/>
        <v>0</v>
      </c>
      <c r="DE65" s="6">
        <f t="shared" si="73"/>
        <v>0</v>
      </c>
      <c r="DF65" s="6">
        <f t="shared" si="74"/>
        <v>0</v>
      </c>
      <c r="DG65" s="6"/>
      <c r="DH65" s="6">
        <f t="shared" si="75"/>
        <v>0</v>
      </c>
      <c r="DI65" s="6">
        <f t="shared" si="76"/>
        <v>0</v>
      </c>
      <c r="DJ65" s="6">
        <f t="shared" si="77"/>
        <v>0</v>
      </c>
      <c r="DK65" s="6"/>
      <c r="DL65" s="6">
        <f t="shared" si="78"/>
        <v>7925566468876433</v>
      </c>
      <c r="DR65" s="11"/>
      <c r="DS65" s="6">
        <f t="shared" si="79"/>
        <v>107960672550683.61</v>
      </c>
      <c r="DT65" s="6">
        <f t="shared" si="25"/>
        <v>107960672550683.61</v>
      </c>
      <c r="DU65" s="6">
        <f t="shared" si="26"/>
        <v>632012785456595.25</v>
      </c>
      <c r="DV65"/>
      <c r="DW65" s="6">
        <f t="shared" si="27"/>
        <v>430268854534152.25</v>
      </c>
      <c r="DX65" s="6">
        <f t="shared" si="28"/>
        <v>430268854534152.25</v>
      </c>
      <c r="DY65" s="6">
        <f t="shared" si="29"/>
        <v>2518837747344380</v>
      </c>
      <c r="DZ65"/>
      <c r="EA65" s="6">
        <f t="shared" si="30"/>
        <v>224245867822481.44</v>
      </c>
      <c r="EB65" s="6">
        <f t="shared" si="31"/>
        <v>224245867822481.44</v>
      </c>
      <c r="EC65" s="6">
        <f t="shared" si="32"/>
        <v>1312758175742955.5</v>
      </c>
      <c r="ED65"/>
      <c r="EE65" s="6">
        <f t="shared" si="80"/>
        <v>3844275015848572.5</v>
      </c>
      <c r="EF65" s="6"/>
      <c r="EG65" s="6">
        <f t="shared" si="81"/>
        <v>0</v>
      </c>
      <c r="EH65" s="6">
        <f t="shared" si="82"/>
        <v>0</v>
      </c>
      <c r="EI65" s="6">
        <f t="shared" si="83"/>
        <v>0</v>
      </c>
      <c r="EJ65" s="6"/>
      <c r="EK65" s="6">
        <f t="shared" si="84"/>
        <v>0</v>
      </c>
      <c r="EL65" s="6">
        <f t="shared" si="85"/>
        <v>0</v>
      </c>
      <c r="EM65" s="6">
        <f t="shared" si="86"/>
        <v>0</v>
      </c>
      <c r="EN65" s="6"/>
      <c r="EO65" s="6">
        <f t="shared" si="87"/>
        <v>0</v>
      </c>
      <c r="EP65" s="6">
        <f t="shared" si="88"/>
        <v>0</v>
      </c>
      <c r="EQ65" s="6">
        <f t="shared" si="89"/>
        <v>0</v>
      </c>
      <c r="ER65" s="6"/>
      <c r="ES65" s="6">
        <f t="shared" si="90"/>
        <v>751381657927568.88</v>
      </c>
      <c r="EY65" s="11"/>
      <c r="EZ65" s="6">
        <f t="shared" si="91"/>
        <v>12226189173354.039</v>
      </c>
      <c r="FA65" s="6">
        <f t="shared" si="33"/>
        <v>12226189173354.039</v>
      </c>
      <c r="FB65" s="6">
        <f t="shared" si="34"/>
        <v>71573358079472.484</v>
      </c>
      <c r="FC65"/>
      <c r="FD65" s="6">
        <f t="shared" si="35"/>
        <v>40972452905315.039</v>
      </c>
      <c r="FE65" s="6">
        <f t="shared" si="36"/>
        <v>40972452905315.039</v>
      </c>
      <c r="FF65" s="6">
        <f t="shared" si="37"/>
        <v>239856917115077.38</v>
      </c>
      <c r="FG65"/>
      <c r="FH65" s="6">
        <f t="shared" si="38"/>
        <v>19560323704442.176</v>
      </c>
      <c r="FI65" s="6">
        <f t="shared" si="39"/>
        <v>19560323704442.176</v>
      </c>
      <c r="FJ65" s="6">
        <f t="shared" si="40"/>
        <v>114508129458655.25</v>
      </c>
      <c r="FK65"/>
      <c r="FL65" s="6">
        <f t="shared" si="92"/>
        <v>366838689100250.13</v>
      </c>
      <c r="FM65" s="6"/>
      <c r="FN65" s="6">
        <f t="shared" si="93"/>
        <v>0</v>
      </c>
      <c r="FO65" s="6">
        <f t="shared" si="94"/>
        <v>0</v>
      </c>
      <c r="FP65" s="6">
        <f t="shared" si="95"/>
        <v>0</v>
      </c>
      <c r="FQ65" s="6"/>
      <c r="FR65" s="6">
        <f t="shared" si="96"/>
        <v>0</v>
      </c>
      <c r="FS65" s="6">
        <f t="shared" si="97"/>
        <v>0</v>
      </c>
      <c r="FT65" s="6">
        <f t="shared" si="98"/>
        <v>0</v>
      </c>
      <c r="FU65" s="6"/>
      <c r="FV65" s="6">
        <f t="shared" si="99"/>
        <v>0</v>
      </c>
      <c r="FW65" s="6">
        <f t="shared" si="100"/>
        <v>0</v>
      </c>
      <c r="FX65" s="6">
        <f t="shared" si="101"/>
        <v>0</v>
      </c>
      <c r="FY65" s="6"/>
      <c r="FZ65" s="6">
        <f t="shared" si="102"/>
        <v>71700349551417.031</v>
      </c>
    </row>
    <row r="66" spans="4:182" x14ac:dyDescent="0.25">
      <c r="D66">
        <v>600</v>
      </c>
      <c r="E66">
        <f>'Input spectra'!B66</f>
        <v>0</v>
      </c>
      <c r="F66">
        <f>'Initial absorption'!L66</f>
        <v>0</v>
      </c>
      <c r="G66">
        <f>'Input spectra'!C66</f>
        <v>2.3312916656067599E-2</v>
      </c>
      <c r="H66">
        <f t="shared" si="41"/>
        <v>3.0802193155115508E-3</v>
      </c>
      <c r="I66">
        <f>'Input spectra'!D66</f>
        <v>0</v>
      </c>
      <c r="J66">
        <f>'Initial absorption'!M66</f>
        <v>0</v>
      </c>
      <c r="K66">
        <f>'Input spectra'!E66</f>
        <v>0.25886214388460799</v>
      </c>
      <c r="L66">
        <f t="shared" si="42"/>
        <v>2.5251443902644204E-2</v>
      </c>
      <c r="M66">
        <f>'Input spectra'!F66</f>
        <v>0</v>
      </c>
      <c r="N66">
        <f>'Initial absorption'!N66</f>
        <v>0</v>
      </c>
      <c r="O66">
        <f>'Input spectra'!G66</f>
        <v>0.18389990250243801</v>
      </c>
      <c r="P66">
        <f t="shared" si="43"/>
        <v>1.9372034697440046E-2</v>
      </c>
      <c r="R66">
        <f>'Absorption prob after ems'!FA67</f>
        <v>0.86140510836138684</v>
      </c>
      <c r="S66" s="13">
        <f>1-EXP(-'Absorption prob after ems'!FE67*_k_in_ec_correction*(E66*_c1+I66*_c2+M66*_c3+'Input spectra'!Y66))</f>
        <v>1.4342182891023292E-2</v>
      </c>
      <c r="T66" s="13">
        <f>1-EXP(-(_t-'Absorption prob after ems'!FE67)*_k_in_ec_correction*(E66*_c1+I66*_c2+M66*_c3+'Input spectra'!Y66))</f>
        <v>1.4531169503027463E-2</v>
      </c>
      <c r="U66" s="25"/>
      <c r="V66" s="25"/>
      <c r="W66" s="11"/>
      <c r="X66" s="6">
        <f t="shared" ref="X66:X97" si="112">$H66*V$4*_ec_loss/2</f>
        <v>5.7516447229671352E+16</v>
      </c>
      <c r="Y66" s="6">
        <f t="shared" ref="Y66:Y97" si="113">$H66*V$4*_ec_loss/2</f>
        <v>5.7516447229671352E+16</v>
      </c>
      <c r="Z66" s="6">
        <f t="shared" ref="Z66:Z97" si="114">$H66*V$4*(1-_ec_loss)</f>
        <v>3.3670714681891526E+17</v>
      </c>
      <c r="AA66"/>
      <c r="AB66" s="6">
        <f t="shared" ref="AB66:AB97" si="115">$L66*V$5*_ec_loss/2</f>
        <v>4.8438098354189568E+17</v>
      </c>
      <c r="AC66" s="6">
        <f t="shared" ref="AC66:AC97" si="116">$L66*V$5*_ec_loss/2</f>
        <v>4.8438098354189568E+17</v>
      </c>
      <c r="AD66" s="6">
        <f t="shared" ref="AD66:AD97" si="117">$L66*V$5*(1-_ec_loss)</f>
        <v>2.8356156681665674E+18</v>
      </c>
      <c r="AE66"/>
      <c r="AF66" s="6">
        <f t="shared" ref="AF66:AF97" si="118">$P66*V$6*_ec_loss/2</f>
        <v>2.6298798306255408E+17</v>
      </c>
      <c r="AG66" s="6">
        <f t="shared" ref="AG66:AG97" si="119">$P66*V$6*_ec_loss/2</f>
        <v>2.6298798306255408E+17</v>
      </c>
      <c r="AH66" s="6">
        <f t="shared" ref="AH66:AH97" si="120">$P66*V$6*(1-_ec_loss)</f>
        <v>1.5395584687465364E+18</v>
      </c>
      <c r="AI66"/>
      <c r="AJ66" s="6">
        <f t="shared" si="44"/>
        <v>4.0588386077991706E+18</v>
      </c>
      <c r="AK66" s="6"/>
      <c r="AL66" s="6">
        <f t="shared" si="45"/>
        <v>0</v>
      </c>
      <c r="AM66" s="6">
        <f t="shared" si="46"/>
        <v>0</v>
      </c>
      <c r="AN66" s="6">
        <f t="shared" si="47"/>
        <v>0</v>
      </c>
      <c r="AO66" s="6"/>
      <c r="AP66" s="6">
        <f t="shared" si="48"/>
        <v>0</v>
      </c>
      <c r="AQ66" s="6">
        <f t="shared" si="49"/>
        <v>0</v>
      </c>
      <c r="AR66" s="6">
        <f t="shared" si="50"/>
        <v>0</v>
      </c>
      <c r="AS66" s="6"/>
      <c r="AT66" s="6">
        <f t="shared" si="51"/>
        <v>0</v>
      </c>
      <c r="AU66" s="6">
        <f t="shared" si="52"/>
        <v>0</v>
      </c>
      <c r="AV66" s="6">
        <f t="shared" si="53"/>
        <v>0</v>
      </c>
      <c r="AW66" s="6"/>
      <c r="AX66" s="6">
        <f t="shared" si="54"/>
        <v>7.931894874551831E+17</v>
      </c>
      <c r="BD66" s="11"/>
      <c r="BE66" s="6">
        <f t="shared" ref="BE66:BE129" si="121">$H66*BC$4*_ec_loss/2</f>
        <v>6513547459414599</v>
      </c>
      <c r="BF66" s="6">
        <f t="shared" ref="BF66:BF129" si="122">$H66*BC$4*_ec_loss/2</f>
        <v>6513547459414599</v>
      </c>
      <c r="BG66" s="6">
        <f t="shared" ref="BG66:BG129" si="123">$H66*BC$4*(1-_ec_loss)</f>
        <v>3.813097098941964E+16</v>
      </c>
      <c r="BH66"/>
      <c r="BI66" s="6">
        <f t="shared" ref="BI66:BI129" si="124">$L66*BC$5*_ec_loss/2</f>
        <v>4.6125293121408632E+16</v>
      </c>
      <c r="BJ66" s="6">
        <f t="shared" ref="BJ66:BJ129" si="125">$L66*BC$5*_ec_loss/2</f>
        <v>4.6125293121408632E+16</v>
      </c>
      <c r="BK66" s="6">
        <f t="shared" ref="BK66:BK129" si="126">$L66*BC$5*(1-_ec_loss)</f>
        <v>2.7002216915588131E+17</v>
      </c>
      <c r="BL66"/>
      <c r="BM66" s="6">
        <f t="shared" ref="BM66:BM129" si="127">$P66*BC$6*_ec_loss/2</f>
        <v>2.2939687268414388E+16</v>
      </c>
      <c r="BN66" s="6">
        <f t="shared" ref="BN66:BN129" si="128">$P66*BC$6*_ec_loss/2</f>
        <v>2.2939687268414388E+16</v>
      </c>
      <c r="BO66" s="6">
        <f t="shared" ref="BO66:BO129" si="129">$P66*BC$6*(1-_ec_loss)</f>
        <v>1.3429126834317752E+17</v>
      </c>
      <c r="BP66"/>
      <c r="BQ66" s="6">
        <f t="shared" si="56"/>
        <v>3.8112387363790752E+17</v>
      </c>
      <c r="BR66" s="6"/>
      <c r="BS66" s="6">
        <f t="shared" si="57"/>
        <v>0</v>
      </c>
      <c r="BT66" s="6">
        <f t="shared" si="58"/>
        <v>0</v>
      </c>
      <c r="BU66" s="6">
        <f t="shared" si="59"/>
        <v>0</v>
      </c>
      <c r="BV66" s="6"/>
      <c r="BW66" s="6">
        <f t="shared" si="60"/>
        <v>0</v>
      </c>
      <c r="BX66" s="6">
        <f t="shared" si="61"/>
        <v>0</v>
      </c>
      <c r="BY66" s="6">
        <f t="shared" si="62"/>
        <v>0</v>
      </c>
      <c r="BZ66" s="6"/>
      <c r="CA66" s="6">
        <f t="shared" si="63"/>
        <v>0</v>
      </c>
      <c r="CB66" s="6">
        <f t="shared" si="64"/>
        <v>0</v>
      </c>
      <c r="CC66" s="6">
        <f t="shared" si="65"/>
        <v>0</v>
      </c>
      <c r="CD66" s="6"/>
      <c r="CE66" s="6">
        <f t="shared" si="66"/>
        <v>7.4480283450271056E+16</v>
      </c>
      <c r="CK66" s="11"/>
      <c r="CL66" s="6">
        <f t="shared" si="67"/>
        <v>737637711464203.25</v>
      </c>
      <c r="CM66" s="6">
        <f t="shared" ref="CM66:CM129" si="130">$H66*CJ$4*_ec_loss/2</f>
        <v>737637711464203.25</v>
      </c>
      <c r="CN66" s="6">
        <f t="shared" ref="CN66:CN129" si="131">$H66*CJ$4*(1-_ec_loss)</f>
        <v>4318206377062509.5</v>
      </c>
      <c r="CO66"/>
      <c r="CP66" s="6">
        <f t="shared" ref="CP66:CP129" si="132">$L66*CJ$5*_ec_loss/2</f>
        <v>4392291889699771</v>
      </c>
      <c r="CQ66" s="6">
        <f t="shared" ref="CQ66:CQ129" si="133">$L66*CJ$5*_ec_loss/2</f>
        <v>4392291889699771</v>
      </c>
      <c r="CR66" s="6">
        <f t="shared" ref="CR66:CR129" si="134">$L66*CJ$5*(1-_ec_loss)</f>
        <v>2.5712924587833972E+16</v>
      </c>
      <c r="CS66"/>
      <c r="CT66" s="6">
        <f t="shared" ref="CT66:CT129" si="135">$P66*CJ$6*_ec_loss/2</f>
        <v>2000963108065226.8</v>
      </c>
      <c r="CU66" s="6">
        <f t="shared" ref="CU66:CU129" si="136">$P66*CJ$6*_ec_loss/2</f>
        <v>2000963108065226.8</v>
      </c>
      <c r="CV66" s="6">
        <f t="shared" ref="CV66:CV129" si="137">$P66*CJ$6*(1-_ec_loss)</f>
        <v>1.1713842065317724E+16</v>
      </c>
      <c r="CW66"/>
      <c r="CX66" s="6">
        <f t="shared" si="68"/>
        <v>3.595933301663484E+16</v>
      </c>
      <c r="CY66" s="6"/>
      <c r="CZ66" s="6">
        <f t="shared" si="69"/>
        <v>0</v>
      </c>
      <c r="DA66" s="6">
        <f t="shared" si="70"/>
        <v>0</v>
      </c>
      <c r="DB66" s="6">
        <f t="shared" si="71"/>
        <v>0</v>
      </c>
      <c r="DC66" s="6"/>
      <c r="DD66" s="6">
        <f t="shared" si="72"/>
        <v>0</v>
      </c>
      <c r="DE66" s="6">
        <f t="shared" si="73"/>
        <v>0</v>
      </c>
      <c r="DF66" s="6">
        <f t="shared" si="74"/>
        <v>0</v>
      </c>
      <c r="DG66" s="6"/>
      <c r="DH66" s="6">
        <f t="shared" si="75"/>
        <v>0</v>
      </c>
      <c r="DI66" s="6">
        <f t="shared" si="76"/>
        <v>0</v>
      </c>
      <c r="DJ66" s="6">
        <f t="shared" si="77"/>
        <v>0</v>
      </c>
      <c r="DK66" s="6"/>
      <c r="DL66" s="6">
        <f t="shared" si="78"/>
        <v>7027272498563489</v>
      </c>
      <c r="DR66" s="11"/>
      <c r="DS66" s="6">
        <f t="shared" si="79"/>
        <v>83535031680424.484</v>
      </c>
      <c r="DT66" s="6">
        <f t="shared" ref="DT66:DT129" si="138">$H66*DQ$4*_ec_loss/2</f>
        <v>83535031680424.484</v>
      </c>
      <c r="DU66" s="6">
        <f t="shared" ref="DU66:DU129" si="139">$H66*DQ$4*(1-_ec_loss)</f>
        <v>489022593211102.69</v>
      </c>
      <c r="DV66"/>
      <c r="DW66" s="6">
        <f t="shared" ref="DW66:DW129" si="140">$L66*DQ$5*_ec_loss/2</f>
        <v>418257028601257.25</v>
      </c>
      <c r="DX66" s="6">
        <f t="shared" ref="DX66:DX129" si="141">$L66*DQ$5*_ec_loss/2</f>
        <v>418257028601257.25</v>
      </c>
      <c r="DY66" s="6">
        <f t="shared" ref="DY66:DY129" si="142">$L66*DQ$5*(1-_ec_loss)</f>
        <v>2448519293532370.5</v>
      </c>
      <c r="DZ66"/>
      <c r="EA66" s="6">
        <f t="shared" ref="EA66:EA129" si="143">$P66*DQ$6*_ec_loss/2</f>
        <v>174538271293303.53</v>
      </c>
      <c r="EB66" s="6">
        <f t="shared" ref="EB66:EB129" si="144">$P66*DQ$6*_ec_loss/2</f>
        <v>174538271293303.53</v>
      </c>
      <c r="EC66" s="6">
        <f t="shared" ref="EC66:EC129" si="145">$P66*DQ$6*(1-_ec_loss)</f>
        <v>1021764837163949.1</v>
      </c>
      <c r="ED66"/>
      <c r="EE66" s="6">
        <f t="shared" si="80"/>
        <v>3410567037543440.5</v>
      </c>
      <c r="EF66" s="6"/>
      <c r="EG66" s="6">
        <f t="shared" si="81"/>
        <v>0</v>
      </c>
      <c r="EH66" s="6">
        <f t="shared" si="82"/>
        <v>0</v>
      </c>
      <c r="EI66" s="6">
        <f t="shared" si="83"/>
        <v>0</v>
      </c>
      <c r="EJ66" s="6"/>
      <c r="EK66" s="6">
        <f t="shared" si="84"/>
        <v>0</v>
      </c>
      <c r="EL66" s="6">
        <f t="shared" si="85"/>
        <v>0</v>
      </c>
      <c r="EM66" s="6">
        <f t="shared" si="86"/>
        <v>0</v>
      </c>
      <c r="EN66" s="6"/>
      <c r="EO66" s="6">
        <f t="shared" si="87"/>
        <v>0</v>
      </c>
      <c r="EP66" s="6">
        <f t="shared" si="88"/>
        <v>0</v>
      </c>
      <c r="EQ66" s="6">
        <f t="shared" si="89"/>
        <v>0</v>
      </c>
      <c r="ER66" s="6"/>
      <c r="ES66" s="6">
        <f t="shared" si="90"/>
        <v>666502460886830.38</v>
      </c>
      <c r="EY66" s="11"/>
      <c r="EZ66" s="6">
        <f t="shared" si="91"/>
        <v>9460066112940.5449</v>
      </c>
      <c r="FA66" s="6">
        <f t="shared" ref="FA66:FA129" si="146">$H66*EX$4*_ec_loss/2</f>
        <v>9460066112940.5449</v>
      </c>
      <c r="FB66" s="6">
        <f t="shared" ref="FB66:FB129" si="147">$H66*EX$4*(1-_ec_loss)</f>
        <v>55380191632617.258</v>
      </c>
      <c r="FC66"/>
      <c r="FD66" s="6">
        <f t="shared" ref="FD66:FD129" si="148">$L66*EX$5*_ec_loss/2</f>
        <v>39828623954750.555</v>
      </c>
      <c r="FE66" s="6">
        <f t="shared" ref="FE66:FE129" si="149">$L66*EX$5*_ec_loss/2</f>
        <v>39828623954750.555</v>
      </c>
      <c r="FF66" s="6">
        <f t="shared" ref="FF66:FF129" si="150">$L66*EX$5*(1-_ec_loss)</f>
        <v>233160825806524.5</v>
      </c>
      <c r="FG66"/>
      <c r="FH66" s="6">
        <f t="shared" ref="FH66:FH129" si="151">$P66*EX$6*_ec_loss/2</f>
        <v>15224472666820.291</v>
      </c>
      <c r="FI66" s="6">
        <f t="shared" ref="FI66:FI129" si="152">$P66*EX$6*_ec_loss/2</f>
        <v>15224472666820.291</v>
      </c>
      <c r="FJ66" s="6">
        <f t="shared" ref="FJ66:FJ129" si="153">$P66*EX$6*(1-_ec_loss)</f>
        <v>89125615373947.25</v>
      </c>
      <c r="FK66"/>
      <c r="FL66" s="6">
        <f t="shared" si="92"/>
        <v>325323966762839</v>
      </c>
      <c r="FM66" s="6"/>
      <c r="FN66" s="6">
        <f t="shared" si="93"/>
        <v>0</v>
      </c>
      <c r="FO66" s="6">
        <f t="shared" si="94"/>
        <v>0</v>
      </c>
      <c r="FP66" s="6">
        <f t="shared" si="95"/>
        <v>0</v>
      </c>
      <c r="FQ66" s="6"/>
      <c r="FR66" s="6">
        <f t="shared" si="96"/>
        <v>0</v>
      </c>
      <c r="FS66" s="6">
        <f t="shared" si="97"/>
        <v>0</v>
      </c>
      <c r="FT66" s="6">
        <f t="shared" si="98"/>
        <v>0</v>
      </c>
      <c r="FU66" s="6"/>
      <c r="FV66" s="6">
        <f t="shared" si="99"/>
        <v>0</v>
      </c>
      <c r="FW66" s="6">
        <f t="shared" si="100"/>
        <v>0</v>
      </c>
      <c r="FX66" s="6">
        <f t="shared" si="101"/>
        <v>0</v>
      </c>
      <c r="FY66" s="6"/>
      <c r="FZ66" s="6">
        <f t="shared" si="102"/>
        <v>63575711031639.813</v>
      </c>
    </row>
    <row r="67" spans="4:182" x14ac:dyDescent="0.25">
      <c r="D67">
        <v>605</v>
      </c>
      <c r="E67">
        <f>'Input spectra'!B67</f>
        <v>0</v>
      </c>
      <c r="F67">
        <f>'Initial absorption'!L67</f>
        <v>0</v>
      </c>
      <c r="G67">
        <f>'Input spectra'!C67</f>
        <v>1.64962204936978E-2</v>
      </c>
      <c r="H67">
        <f t="shared" ref="H67:H130" si="154">G67/SUM($G$2:$G$182)</f>
        <v>2.179563275897559E-3</v>
      </c>
      <c r="I67">
        <f>'Input spectra'!D67</f>
        <v>0</v>
      </c>
      <c r="J67">
        <f>'Initial absorption'!M67</f>
        <v>0</v>
      </c>
      <c r="K67">
        <f>'Input spectra'!E67</f>
        <v>0.251427942423949</v>
      </c>
      <c r="L67">
        <f t="shared" ref="L67:L130" si="155">K67/SUM($K$2:$K$182)</f>
        <v>2.4526253581928684E-2</v>
      </c>
      <c r="M67">
        <f>'Input spectra'!F67</f>
        <v>0</v>
      </c>
      <c r="N67">
        <f>'Initial absorption'!N67</f>
        <v>0</v>
      </c>
      <c r="O67">
        <f>'Input spectra'!G67</f>
        <v>0.142359537572254</v>
      </c>
      <c r="P67">
        <f t="shared" ref="P67:P130" si="156">O67/SUM($O$2:$O$182)</f>
        <v>1.4996168371131482E-2</v>
      </c>
      <c r="R67">
        <f>'Absorption prob after ems'!FA68</f>
        <v>0.86156205011731501</v>
      </c>
      <c r="S67" s="13">
        <f>1-EXP(-'Absorption prob after ems'!FE68*_k_in_ec_correction*(E67*_c1+I67*_c2+M67*_c3+'Input spectra'!Y67))</f>
        <v>1.432419643055538E-2</v>
      </c>
      <c r="T67" s="13">
        <f>1-EXP(-(_t-'Absorption prob after ems'!FE68)*_k_in_ec_correction*(E67*_c1+I67*_c2+M67*_c3+'Input spectra'!Y67))</f>
        <v>1.4512706211803894E-2</v>
      </c>
      <c r="U67" s="25"/>
      <c r="V67" s="25"/>
      <c r="W67" s="11"/>
      <c r="X67" s="6">
        <f t="shared" si="112"/>
        <v>4.0698639707436592E+16</v>
      </c>
      <c r="Y67" s="6">
        <f t="shared" si="113"/>
        <v>4.0698639707436592E+16</v>
      </c>
      <c r="Z67" s="6">
        <f t="shared" si="114"/>
        <v>2.3825398673499203E+17</v>
      </c>
      <c r="AA67"/>
      <c r="AB67" s="6">
        <f t="shared" si="115"/>
        <v>4.70470159188344E+17</v>
      </c>
      <c r="AC67" s="6">
        <f t="shared" si="116"/>
        <v>4.70470159188344E+17</v>
      </c>
      <c r="AD67" s="6">
        <f t="shared" si="117"/>
        <v>2.7541802839662863E+18</v>
      </c>
      <c r="AE67"/>
      <c r="AF67" s="6">
        <f t="shared" si="118"/>
        <v>2.035827488018849E+17</v>
      </c>
      <c r="AG67" s="6">
        <f t="shared" si="119"/>
        <v>2.035827488018849E+17</v>
      </c>
      <c r="AH67" s="6">
        <f t="shared" si="120"/>
        <v>1.1917941700556298E+18</v>
      </c>
      <c r="AI67"/>
      <c r="AJ67" s="6">
        <f t="shared" ref="AJ67:AJ130" si="157">(Z67+AD67+AH67)*$R67</f>
        <v>3.6049724335776983E+18</v>
      </c>
      <c r="AK67" s="6"/>
      <c r="AL67" s="6">
        <f t="shared" ref="AL67:AL130" si="158">$S67*X67*$F67</f>
        <v>0</v>
      </c>
      <c r="AM67" s="6">
        <f t="shared" ref="AM67:AM130" si="159">$T67*Y67*$F67</f>
        <v>0</v>
      </c>
      <c r="AN67" s="6">
        <f t="shared" ref="AN67:AN130" si="160">(1-$R67)*Z67*$F67</f>
        <v>0</v>
      </c>
      <c r="AO67" s="6"/>
      <c r="AP67" s="6">
        <f t="shared" ref="AP67:AP130" si="161">$S67*AB67*$J67</f>
        <v>0</v>
      </c>
      <c r="AQ67" s="6">
        <f t="shared" ref="AQ67:AQ130" si="162">$T67*AC67*$J67</f>
        <v>0</v>
      </c>
      <c r="AR67" s="6">
        <f t="shared" ref="AR67:AR130" si="163">(1-$R67)*AD67*$J67</f>
        <v>0</v>
      </c>
      <c r="AS67" s="6"/>
      <c r="AT67" s="6">
        <f t="shared" ref="AT67:AT130" si="164">$S67*AF67*$N67</f>
        <v>0</v>
      </c>
      <c r="AU67" s="6">
        <f t="shared" ref="AU67:AU130" si="165">$T67*AG67*$N67</f>
        <v>0</v>
      </c>
      <c r="AV67" s="6">
        <f t="shared" ref="AV67:AV130" si="166">(1-$R67)*AH67*$N67</f>
        <v>0</v>
      </c>
      <c r="AW67" s="6"/>
      <c r="AX67" s="6">
        <f t="shared" ref="AX67:AX130" si="167">(1-$T67)*(Y67+AC67+AG67)</f>
        <v>7.0437856847149722E+17</v>
      </c>
      <c r="BD67" s="11"/>
      <c r="BE67" s="6">
        <f t="shared" si="121"/>
        <v>4608986368880742</v>
      </c>
      <c r="BF67" s="6">
        <f t="shared" si="122"/>
        <v>4608986368880742</v>
      </c>
      <c r="BG67" s="6">
        <f t="shared" si="123"/>
        <v>2.6981476164482748E+16</v>
      </c>
      <c r="BH67"/>
      <c r="BI67" s="6">
        <f t="shared" si="124"/>
        <v>4.4800631599446752E+16</v>
      </c>
      <c r="BJ67" s="6">
        <f t="shared" si="125"/>
        <v>4.4800631599446752E+16</v>
      </c>
      <c r="BK67" s="6">
        <f t="shared" si="126"/>
        <v>2.6226746553554899E+17</v>
      </c>
      <c r="BL67"/>
      <c r="BM67" s="6">
        <f t="shared" si="127"/>
        <v>1.7757939113319E+16</v>
      </c>
      <c r="BN67" s="6">
        <f t="shared" si="128"/>
        <v>1.7757939113319E+16</v>
      </c>
      <c r="BO67" s="6">
        <f t="shared" si="129"/>
        <v>1.0395678627982294E+17</v>
      </c>
      <c r="BP67"/>
      <c r="BQ67" s="6">
        <f t="shared" ref="BQ67:BQ130" si="168">(BG67+BK67+BO67)*$R67</f>
        <v>3.3877113311619494E+17</v>
      </c>
      <c r="BR67" s="6"/>
      <c r="BS67" s="6">
        <f t="shared" ref="BS67:BS130" si="169">$S67*BE67*$F67</f>
        <v>0</v>
      </c>
      <c r="BT67" s="6">
        <f t="shared" ref="BT67:BT130" si="170">$T67*BF67*$F67</f>
        <v>0</v>
      </c>
      <c r="BU67" s="6">
        <f t="shared" ref="BU67:BU130" si="171">(1-$R67)*BG67*$F67</f>
        <v>0</v>
      </c>
      <c r="BV67" s="6"/>
      <c r="BW67" s="6">
        <f t="shared" ref="BW67:BW130" si="172">$S67*BI67*$J67</f>
        <v>0</v>
      </c>
      <c r="BX67" s="6">
        <f t="shared" ref="BX67:BX130" si="173">$T67*BJ67*$J67</f>
        <v>0</v>
      </c>
      <c r="BY67" s="6">
        <f t="shared" ref="BY67:BY130" si="174">(1-$R67)*BK67*$J67</f>
        <v>0</v>
      </c>
      <c r="BZ67" s="6"/>
      <c r="CA67" s="6">
        <f t="shared" ref="CA67:CA130" si="175">$S67*BM67*$N67</f>
        <v>0</v>
      </c>
      <c r="CB67" s="6">
        <f t="shared" ref="CB67:CB130" si="176">$T67*BN67*$N67</f>
        <v>0</v>
      </c>
      <c r="CC67" s="6">
        <f t="shared" ref="CC67:CC130" si="177">(1-$R67)*BO67*$N67</f>
        <v>0</v>
      </c>
      <c r="CD67" s="6"/>
      <c r="CE67" s="6">
        <f t="shared" ref="CE67:CE130" si="178">(1-$T67)*(BF67+BJ67+BN67)</f>
        <v>6.6192774058755992E+16</v>
      </c>
      <c r="CK67" s="11"/>
      <c r="CL67" s="6">
        <f t="shared" ref="CL67:CL130" si="179">$H67*CJ$4*_ec_loss/2</f>
        <v>521952465763786.63</v>
      </c>
      <c r="CM67" s="6">
        <f t="shared" si="130"/>
        <v>521952465763786.63</v>
      </c>
      <c r="CN67" s="6">
        <f t="shared" si="131"/>
        <v>3055562956116654.5</v>
      </c>
      <c r="CO67"/>
      <c r="CP67" s="6">
        <f t="shared" si="132"/>
        <v>4266150684608761.5</v>
      </c>
      <c r="CQ67" s="6">
        <f t="shared" si="133"/>
        <v>4266150684608761.5</v>
      </c>
      <c r="CR67" s="6">
        <f t="shared" si="134"/>
        <v>2.4974481111085588E+16</v>
      </c>
      <c r="CS67"/>
      <c r="CT67" s="6">
        <f t="shared" si="135"/>
        <v>1548974082569344.3</v>
      </c>
      <c r="CU67" s="6">
        <f t="shared" si="136"/>
        <v>1548974082569344.3</v>
      </c>
      <c r="CV67" s="6">
        <f t="shared" si="137"/>
        <v>9067852222439000</v>
      </c>
      <c r="CW67"/>
      <c r="CX67" s="6">
        <f t="shared" ref="CX67:CX130" si="180">(CN67+CR67+CV67)*$R67</f>
        <v>3.1962139582342848E+16</v>
      </c>
      <c r="CY67" s="6"/>
      <c r="CZ67" s="6">
        <f t="shared" ref="CZ67:CZ130" si="181">$S67*CL67*$F67</f>
        <v>0</v>
      </c>
      <c r="DA67" s="6">
        <f t="shared" ref="DA67:DA130" si="182">$T67*CM67*$F67</f>
        <v>0</v>
      </c>
      <c r="DB67" s="6">
        <f t="shared" ref="DB67:DB130" si="183">(1-$R67)*CN67*$F67</f>
        <v>0</v>
      </c>
      <c r="DC67" s="6"/>
      <c r="DD67" s="6">
        <f t="shared" ref="DD67:DD130" si="184">$S67*CP67*$J67</f>
        <v>0</v>
      </c>
      <c r="DE67" s="6">
        <f t="shared" ref="DE67:DE130" si="185">$T67*CQ67*$J67</f>
        <v>0</v>
      </c>
      <c r="DF67" s="6">
        <f t="shared" ref="DF67:DF130" si="186">(1-$R67)*CR67*$J67</f>
        <v>0</v>
      </c>
      <c r="DG67" s="6"/>
      <c r="DH67" s="6">
        <f t="shared" ref="DH67:DH130" si="187">$S67*CT67*$N67</f>
        <v>0</v>
      </c>
      <c r="DI67" s="6">
        <f t="shared" ref="DI67:DI130" si="188">$T67*CU67*$N67</f>
        <v>0</v>
      </c>
      <c r="DJ67" s="6">
        <f t="shared" ref="DJ67:DJ130" si="189">(1-$R67)*CV67*$N67</f>
        <v>0</v>
      </c>
      <c r="DK67" s="6"/>
      <c r="DL67" s="6">
        <f t="shared" ref="DL67:DL130" si="190">(1-$T67)*(CM67+CQ67+CU67)</f>
        <v>6245109092818695</v>
      </c>
      <c r="DR67" s="11"/>
      <c r="DS67" s="6">
        <f t="shared" ref="DS67:DS130" si="191">$H67*DQ$4*_ec_loss/2</f>
        <v>59109390810165.383</v>
      </c>
      <c r="DT67" s="6">
        <f t="shared" si="138"/>
        <v>59109390810165.383</v>
      </c>
      <c r="DU67" s="6">
        <f t="shared" si="139"/>
        <v>346032400965610.19</v>
      </c>
      <c r="DV67"/>
      <c r="DW67" s="6">
        <f t="shared" si="140"/>
        <v>406245202668360.56</v>
      </c>
      <c r="DX67" s="6">
        <f t="shared" si="141"/>
        <v>406245202668360.56</v>
      </c>
      <c r="DY67" s="6">
        <f t="shared" si="142"/>
        <v>2378200839720351.5</v>
      </c>
      <c r="DZ67"/>
      <c r="EA67" s="6">
        <f t="shared" si="143"/>
        <v>135112565324203.47</v>
      </c>
      <c r="EB67" s="6">
        <f t="shared" si="144"/>
        <v>135112565324203.47</v>
      </c>
      <c r="EC67" s="6">
        <f t="shared" si="145"/>
        <v>790962734329458.5</v>
      </c>
      <c r="ED67"/>
      <c r="EE67" s="6">
        <f t="shared" ref="EE67:EE130" si="192">(DU67+DY67+EC67)*$R67</f>
        <v>3028559450798419.5</v>
      </c>
      <c r="EF67" s="6"/>
      <c r="EG67" s="6">
        <f t="shared" ref="EG67:EG130" si="193">$S67*DS67*$F67</f>
        <v>0</v>
      </c>
      <c r="EH67" s="6">
        <f t="shared" ref="EH67:EH130" si="194">$T67*DT67*$F67</f>
        <v>0</v>
      </c>
      <c r="EI67" s="6">
        <f t="shared" ref="EI67:EI130" si="195">(1-$R67)*DU67*$F67</f>
        <v>0</v>
      </c>
      <c r="EJ67" s="6"/>
      <c r="EK67" s="6">
        <f t="shared" ref="EK67:EK130" si="196">$S67*DW67*$J67</f>
        <v>0</v>
      </c>
      <c r="EL67" s="6">
        <f t="shared" ref="EL67:EL130" si="197">$T67*DX67*$J67</f>
        <v>0</v>
      </c>
      <c r="EM67" s="6">
        <f t="shared" ref="EM67:EM130" si="198">(1-$R67)*DY67*$J67</f>
        <v>0</v>
      </c>
      <c r="EN67" s="6"/>
      <c r="EO67" s="6">
        <f t="shared" ref="EO67:EO130" si="199">$S67*EA67*$N67</f>
        <v>0</v>
      </c>
      <c r="EP67" s="6">
        <f t="shared" ref="EP67:EP130" si="200">$T67*EB67*$N67</f>
        <v>0</v>
      </c>
      <c r="EQ67" s="6">
        <f t="shared" ref="EQ67:EQ130" si="201">(1-$R67)*EC67*$N67</f>
        <v>0</v>
      </c>
      <c r="ER67" s="6"/>
      <c r="ES67" s="6">
        <f t="shared" ref="ES67:ES130" si="202">(1-$T67)*(DT67+DX67+EB67)</f>
        <v>591752755337188.75</v>
      </c>
      <c r="EY67" s="11"/>
      <c r="EZ67" s="6">
        <f t="shared" ref="EZ67:EZ130" si="203">$H67*EX$4*_ec_loss/2</f>
        <v>6693943052527.0527</v>
      </c>
      <c r="FA67" s="6">
        <f t="shared" si="146"/>
        <v>6693943052527.0527</v>
      </c>
      <c r="FB67" s="6">
        <f t="shared" si="147"/>
        <v>39187025185762.031</v>
      </c>
      <c r="FC67"/>
      <c r="FD67" s="6">
        <f t="shared" si="148"/>
        <v>38684795004185.914</v>
      </c>
      <c r="FE67" s="6">
        <f t="shared" si="149"/>
        <v>38684795004185.914</v>
      </c>
      <c r="FF67" s="6">
        <f t="shared" si="150"/>
        <v>226464734497970.72</v>
      </c>
      <c r="FG67"/>
      <c r="FH67" s="6">
        <f t="shared" si="151"/>
        <v>11785481444729.01</v>
      </c>
      <c r="FI67" s="6">
        <f t="shared" si="152"/>
        <v>11785481444729.01</v>
      </c>
      <c r="FJ67" s="6">
        <f t="shared" si="153"/>
        <v>68993410098787.266</v>
      </c>
      <c r="FK67"/>
      <c r="FL67" s="6">
        <f t="shared" ref="FL67:FL130" si="204">(FB67+FF67+FJ67)*$R67</f>
        <v>288317578539684.88</v>
      </c>
      <c r="FM67" s="6"/>
      <c r="FN67" s="6">
        <f t="shared" ref="FN67:FN130" si="205">$S67*EZ67*$F67</f>
        <v>0</v>
      </c>
      <c r="FO67" s="6">
        <f t="shared" ref="FO67:FO130" si="206">$T67*FA67*$F67</f>
        <v>0</v>
      </c>
      <c r="FP67" s="6">
        <f t="shared" ref="FP67:FP130" si="207">(1-$R67)*FB67*$F67</f>
        <v>0</v>
      </c>
      <c r="FQ67" s="6"/>
      <c r="FR67" s="6">
        <f t="shared" ref="FR67:FR130" si="208">$S67*FD67*$J67</f>
        <v>0</v>
      </c>
      <c r="FS67" s="6">
        <f t="shared" ref="FS67:FS130" si="209">$T67*FE67*$J67</f>
        <v>0</v>
      </c>
      <c r="FT67" s="6">
        <f t="shared" ref="FT67:FT130" si="210">(1-$R67)*FF67*$J67</f>
        <v>0</v>
      </c>
      <c r="FU67" s="6"/>
      <c r="FV67" s="6">
        <f t="shared" ref="FV67:FV130" si="211">$S67*FH67*$N67</f>
        <v>0</v>
      </c>
      <c r="FW67" s="6">
        <f t="shared" ref="FW67:FW130" si="212">$T67*FI67*$N67</f>
        <v>0</v>
      </c>
      <c r="FX67" s="6">
        <f t="shared" ref="FX67:FX130" si="213">(1-$R67)*FJ67*$N67</f>
        <v>0</v>
      </c>
      <c r="FY67" s="6"/>
      <c r="FZ67" s="6">
        <f t="shared" ref="FZ67:FZ130" si="214">(1-$T67)*(FA67+FE67+FI67)</f>
        <v>56334611977990.477</v>
      </c>
    </row>
    <row r="68" spans="4:182" x14ac:dyDescent="0.25">
      <c r="D68">
        <v>610</v>
      </c>
      <c r="E68">
        <f>'Input spectra'!B68</f>
        <v>0</v>
      </c>
      <c r="F68">
        <f>'Initial absorption'!L68</f>
        <v>0</v>
      </c>
      <c r="G68">
        <f>'Input spectra'!C68</f>
        <v>9.6795243313279808E-3</v>
      </c>
      <c r="H68">
        <f t="shared" si="154"/>
        <v>1.2789072362835638E-3</v>
      </c>
      <c r="I68">
        <f>'Input spectra'!D68</f>
        <v>0</v>
      </c>
      <c r="J68">
        <f>'Initial absorption'!M68</f>
        <v>0</v>
      </c>
      <c r="K68">
        <f>'Input spectra'!E68</f>
        <v>0.24399374096328999</v>
      </c>
      <c r="L68">
        <f t="shared" si="155"/>
        <v>2.380106326121316E-2</v>
      </c>
      <c r="M68">
        <f>'Input spectra'!F68</f>
        <v>0</v>
      </c>
      <c r="N68">
        <f>'Initial absorption'!N68</f>
        <v>0</v>
      </c>
      <c r="O68">
        <f>'Input spectra'!G68</f>
        <v>0.126094797687861</v>
      </c>
      <c r="P68">
        <f t="shared" si="156"/>
        <v>1.3282838994129116E-2</v>
      </c>
      <c r="R68">
        <f>'Absorption prob after ems'!FA69</f>
        <v>0.86171903651015203</v>
      </c>
      <c r="S68" s="13">
        <f>1-EXP(-'Absorption prob after ems'!FE69*_k_in_ec_correction*(E68*_c1+I68*_c2+M68*_c3+'Input spectra'!Y68))</f>
        <v>1.4306209336278908E-2</v>
      </c>
      <c r="T68" s="13">
        <f>1-EXP(-(_t-'Absorption prob after ems'!FE69)*_k_in_ec_correction*(E68*_c1+I68*_c2+M68*_c3+'Input spectra'!Y68))</f>
        <v>1.4494242880190633E-2</v>
      </c>
      <c r="U68" s="25"/>
      <c r="V68" s="25"/>
      <c r="W68" s="11"/>
      <c r="X68" s="6">
        <f t="shared" si="112"/>
        <v>2.3880832185201772E+16</v>
      </c>
      <c r="Y68" s="6">
        <f t="shared" si="113"/>
        <v>2.3880832185201772E+16</v>
      </c>
      <c r="Z68" s="6">
        <f t="shared" si="114"/>
        <v>1.3980082665106845E+17</v>
      </c>
      <c r="AA68"/>
      <c r="AB68" s="6">
        <f t="shared" si="115"/>
        <v>4.5655933483479226E+17</v>
      </c>
      <c r="AC68" s="6">
        <f t="shared" si="116"/>
        <v>4.5655933483479226E+17</v>
      </c>
      <c r="AD68" s="6">
        <f t="shared" si="117"/>
        <v>2.6727448997660058E+18</v>
      </c>
      <c r="AE68"/>
      <c r="AF68" s="6">
        <f t="shared" si="118"/>
        <v>1.8032318705645722E+17</v>
      </c>
      <c r="AG68" s="6">
        <f t="shared" si="119"/>
        <v>1.8032318705645722E+17</v>
      </c>
      <c r="AH68" s="6">
        <f t="shared" si="120"/>
        <v>1.0556303239076157E+18</v>
      </c>
      <c r="AI68"/>
      <c r="AJ68" s="6">
        <f t="shared" si="157"/>
        <v>3.3332809391374372E+18</v>
      </c>
      <c r="AK68" s="6"/>
      <c r="AL68" s="6">
        <f t="shared" si="158"/>
        <v>0</v>
      </c>
      <c r="AM68" s="6">
        <f t="shared" si="159"/>
        <v>0</v>
      </c>
      <c r="AN68" s="6">
        <f t="shared" si="160"/>
        <v>0</v>
      </c>
      <c r="AO68" s="6"/>
      <c r="AP68" s="6">
        <f t="shared" si="161"/>
        <v>0</v>
      </c>
      <c r="AQ68" s="6">
        <f t="shared" si="162"/>
        <v>0</v>
      </c>
      <c r="AR68" s="6">
        <f t="shared" si="163"/>
        <v>0</v>
      </c>
      <c r="AS68" s="6"/>
      <c r="AT68" s="6">
        <f t="shared" si="164"/>
        <v>0</v>
      </c>
      <c r="AU68" s="6">
        <f t="shared" si="165"/>
        <v>0</v>
      </c>
      <c r="AV68" s="6">
        <f t="shared" si="166"/>
        <v>0</v>
      </c>
      <c r="AW68" s="6"/>
      <c r="AX68" s="6">
        <f t="shared" si="167"/>
        <v>6.5118608953613786E+17</v>
      </c>
      <c r="BD68" s="11"/>
      <c r="BE68" s="6">
        <f t="shared" si="121"/>
        <v>2704425278346877.5</v>
      </c>
      <c r="BF68" s="6">
        <f t="shared" si="122"/>
        <v>2704425278346877.5</v>
      </c>
      <c r="BG68" s="6">
        <f t="shared" si="123"/>
        <v>1.5831981339545806E+16</v>
      </c>
      <c r="BH68"/>
      <c r="BI68" s="6">
        <f t="shared" si="124"/>
        <v>4.3475970077484864E+16</v>
      </c>
      <c r="BJ68" s="6">
        <f t="shared" si="125"/>
        <v>4.3475970077484864E+16</v>
      </c>
      <c r="BK68" s="6">
        <f t="shared" si="126"/>
        <v>2.5451276191521658E+17</v>
      </c>
      <c r="BL68"/>
      <c r="BM68" s="6">
        <f t="shared" si="127"/>
        <v>1.5729074272321408E+16</v>
      </c>
      <c r="BN68" s="6">
        <f t="shared" si="128"/>
        <v>1.5729074272321408E+16</v>
      </c>
      <c r="BO68" s="6">
        <f t="shared" si="129"/>
        <v>9.207960462488408E+16</v>
      </c>
      <c r="BP68"/>
      <c r="BQ68" s="6">
        <f t="shared" si="168"/>
        <v>3.1230795986266912E+17</v>
      </c>
      <c r="BR68" s="6"/>
      <c r="BS68" s="6">
        <f t="shared" si="169"/>
        <v>0</v>
      </c>
      <c r="BT68" s="6">
        <f t="shared" si="170"/>
        <v>0</v>
      </c>
      <c r="BU68" s="6">
        <f t="shared" si="171"/>
        <v>0</v>
      </c>
      <c r="BV68" s="6"/>
      <c r="BW68" s="6">
        <f t="shared" si="172"/>
        <v>0</v>
      </c>
      <c r="BX68" s="6">
        <f t="shared" si="173"/>
        <v>0</v>
      </c>
      <c r="BY68" s="6">
        <f t="shared" si="174"/>
        <v>0</v>
      </c>
      <c r="BZ68" s="6"/>
      <c r="CA68" s="6">
        <f t="shared" si="175"/>
        <v>0</v>
      </c>
      <c r="CB68" s="6">
        <f t="shared" si="176"/>
        <v>0</v>
      </c>
      <c r="CC68" s="6">
        <f t="shared" si="177"/>
        <v>0</v>
      </c>
      <c r="CD68" s="6"/>
      <c r="CE68" s="6">
        <f t="shared" si="178"/>
        <v>6.1012138738778912E+16</v>
      </c>
      <c r="CK68" s="11"/>
      <c r="CL68" s="6">
        <f t="shared" si="179"/>
        <v>306267220063369.38</v>
      </c>
      <c r="CM68" s="6">
        <f t="shared" si="130"/>
        <v>306267220063369.38</v>
      </c>
      <c r="CN68" s="6">
        <f t="shared" si="131"/>
        <v>1792919535170795.3</v>
      </c>
      <c r="CO68"/>
      <c r="CP68" s="6">
        <f t="shared" si="132"/>
        <v>4140009479517752</v>
      </c>
      <c r="CQ68" s="6">
        <f t="shared" si="133"/>
        <v>4140009479517752</v>
      </c>
      <c r="CR68" s="6">
        <f t="shared" si="134"/>
        <v>2.4236037634337204E+16</v>
      </c>
      <c r="CS68"/>
      <c r="CT68" s="6">
        <f t="shared" si="135"/>
        <v>1372002023160471</v>
      </c>
      <c r="CU68" s="6">
        <f t="shared" si="136"/>
        <v>1372002023160471</v>
      </c>
      <c r="CV68" s="6">
        <f t="shared" si="137"/>
        <v>8031839741482258</v>
      </c>
      <c r="CW68"/>
      <c r="CX68" s="6">
        <f t="shared" si="180"/>
        <v>2.9350837096906484E+16</v>
      </c>
      <c r="CY68" s="6"/>
      <c r="CZ68" s="6">
        <f t="shared" si="181"/>
        <v>0</v>
      </c>
      <c r="DA68" s="6">
        <f t="shared" si="182"/>
        <v>0</v>
      </c>
      <c r="DB68" s="6">
        <f t="shared" si="183"/>
        <v>0</v>
      </c>
      <c r="DC68" s="6"/>
      <c r="DD68" s="6">
        <f t="shared" si="184"/>
        <v>0</v>
      </c>
      <c r="DE68" s="6">
        <f t="shared" si="185"/>
        <v>0</v>
      </c>
      <c r="DF68" s="6">
        <f t="shared" si="186"/>
        <v>0</v>
      </c>
      <c r="DG68" s="6"/>
      <c r="DH68" s="6">
        <f t="shared" si="187"/>
        <v>0</v>
      </c>
      <c r="DI68" s="6">
        <f t="shared" si="188"/>
        <v>0</v>
      </c>
      <c r="DJ68" s="6">
        <f t="shared" si="189"/>
        <v>0</v>
      </c>
      <c r="DK68" s="6"/>
      <c r="DL68" s="6">
        <f t="shared" si="190"/>
        <v>5733947177789530</v>
      </c>
      <c r="DR68" s="11"/>
      <c r="DS68" s="6">
        <f t="shared" si="191"/>
        <v>34683749939906.184</v>
      </c>
      <c r="DT68" s="6">
        <f t="shared" si="138"/>
        <v>34683749939906.184</v>
      </c>
      <c r="DU68" s="6">
        <f t="shared" si="139"/>
        <v>203042208720117.16</v>
      </c>
      <c r="DV68"/>
      <c r="DW68" s="6">
        <f t="shared" si="140"/>
        <v>394233376735463.88</v>
      </c>
      <c r="DX68" s="6">
        <f t="shared" si="141"/>
        <v>394233376735463.88</v>
      </c>
      <c r="DY68" s="6">
        <f t="shared" si="142"/>
        <v>2307882385908331.5</v>
      </c>
      <c r="DZ68"/>
      <c r="EA68" s="6">
        <f t="shared" si="143"/>
        <v>119675800302429.92</v>
      </c>
      <c r="EB68" s="6">
        <f t="shared" si="144"/>
        <v>119675800302429.92</v>
      </c>
      <c r="EC68" s="6">
        <f t="shared" si="145"/>
        <v>700594337862959.63</v>
      </c>
      <c r="ED68"/>
      <c r="EE68" s="6">
        <f t="shared" si="192"/>
        <v>2767427000240608</v>
      </c>
      <c r="EF68" s="6"/>
      <c r="EG68" s="6">
        <f t="shared" si="193"/>
        <v>0</v>
      </c>
      <c r="EH68" s="6">
        <f t="shared" si="194"/>
        <v>0</v>
      </c>
      <c r="EI68" s="6">
        <f t="shared" si="195"/>
        <v>0</v>
      </c>
      <c r="EJ68" s="6"/>
      <c r="EK68" s="6">
        <f t="shared" si="196"/>
        <v>0</v>
      </c>
      <c r="EL68" s="6">
        <f t="shared" si="197"/>
        <v>0</v>
      </c>
      <c r="EM68" s="6">
        <f t="shared" si="198"/>
        <v>0</v>
      </c>
      <c r="EN68" s="6"/>
      <c r="EO68" s="6">
        <f t="shared" si="199"/>
        <v>0</v>
      </c>
      <c r="EP68" s="6">
        <f t="shared" si="200"/>
        <v>0</v>
      </c>
      <c r="EQ68" s="6">
        <f t="shared" si="201"/>
        <v>0</v>
      </c>
      <c r="ER68" s="6"/>
      <c r="ES68" s="6">
        <f t="shared" si="202"/>
        <v>540641487851829.06</v>
      </c>
      <c r="EY68" s="11"/>
      <c r="EZ68" s="6">
        <f t="shared" si="203"/>
        <v>3927819992113.5513</v>
      </c>
      <c r="FA68" s="6">
        <f t="shared" si="146"/>
        <v>3927819992113.5513</v>
      </c>
      <c r="FB68" s="6">
        <f t="shared" si="147"/>
        <v>22993858738906.762</v>
      </c>
      <c r="FC68"/>
      <c r="FD68" s="6">
        <f t="shared" si="148"/>
        <v>37540966053621.273</v>
      </c>
      <c r="FE68" s="6">
        <f t="shared" si="149"/>
        <v>37540966053621.273</v>
      </c>
      <c r="FF68" s="6">
        <f t="shared" si="150"/>
        <v>219768643189416.97</v>
      </c>
      <c r="FG68"/>
      <c r="FH68" s="6">
        <f t="shared" si="151"/>
        <v>10438976718879.031</v>
      </c>
      <c r="FI68" s="6">
        <f t="shared" si="152"/>
        <v>10438976718879.031</v>
      </c>
      <c r="FJ68" s="6">
        <f t="shared" si="153"/>
        <v>61110834135624.422</v>
      </c>
      <c r="FK68"/>
      <c r="FL68" s="6">
        <f t="shared" si="204"/>
        <v>261853438374151</v>
      </c>
      <c r="FM68" s="6"/>
      <c r="FN68" s="6">
        <f t="shared" si="205"/>
        <v>0</v>
      </c>
      <c r="FO68" s="6">
        <f t="shared" si="206"/>
        <v>0</v>
      </c>
      <c r="FP68" s="6">
        <f t="shared" si="207"/>
        <v>0</v>
      </c>
      <c r="FQ68" s="6"/>
      <c r="FR68" s="6">
        <f t="shared" si="208"/>
        <v>0</v>
      </c>
      <c r="FS68" s="6">
        <f t="shared" si="209"/>
        <v>0</v>
      </c>
      <c r="FT68" s="6">
        <f t="shared" si="210"/>
        <v>0</v>
      </c>
      <c r="FU68" s="6"/>
      <c r="FV68" s="6">
        <f t="shared" si="211"/>
        <v>0</v>
      </c>
      <c r="FW68" s="6">
        <f t="shared" si="212"/>
        <v>0</v>
      </c>
      <c r="FX68" s="6">
        <f t="shared" si="213"/>
        <v>0</v>
      </c>
      <c r="FY68" s="6"/>
      <c r="FZ68" s="6">
        <f t="shared" si="214"/>
        <v>51155399043736.234</v>
      </c>
    </row>
    <row r="69" spans="4:182" x14ac:dyDescent="0.25">
      <c r="D69">
        <v>615</v>
      </c>
      <c r="E69">
        <f>'Input spectra'!B69</f>
        <v>0</v>
      </c>
      <c r="F69">
        <f>'Initial absorption'!L69</f>
        <v>0</v>
      </c>
      <c r="G69">
        <f>'Input spectra'!C69</f>
        <v>2.86282816895815E-3</v>
      </c>
      <c r="H69">
        <f t="shared" si="154"/>
        <v>3.7825119666956743E-4</v>
      </c>
      <c r="I69">
        <f>'Input spectra'!D69</f>
        <v>0</v>
      </c>
      <c r="J69">
        <f>'Initial absorption'!M69</f>
        <v>0</v>
      </c>
      <c r="K69">
        <f>'Input spectra'!E69</f>
        <v>0.231010793892648</v>
      </c>
      <c r="L69">
        <f t="shared" si="155"/>
        <v>2.2534604772051246E-2</v>
      </c>
      <c r="M69">
        <f>'Input spectra'!F69</f>
        <v>0</v>
      </c>
      <c r="N69">
        <f>'Initial absorption'!N69</f>
        <v>0</v>
      </c>
      <c r="O69">
        <f>'Input spectra'!G69</f>
        <v>0.109830057803468</v>
      </c>
      <c r="P69">
        <f t="shared" si="156"/>
        <v>1.1569509617126748E-2</v>
      </c>
      <c r="R69">
        <f>'Absorption prob after ems'!FA70</f>
        <v>0.86201259735097113</v>
      </c>
      <c r="S69" s="13">
        <f>1-EXP(-'Absorption prob after ems'!FE70*_k_in_ec_correction*(E69*_c1+I69*_c2+M69*_c3+'Input spectra'!Y69))</f>
        <v>1.427258591674585E-2</v>
      </c>
      <c r="T69" s="13">
        <f>1-EXP(-(_t-'Absorption prob after ems'!FE70)*_k_in_ec_correction*(E69*_c1+I69*_c2+M69*_c3+'Input spectra'!Y69))</f>
        <v>1.4459730862805942E-2</v>
      </c>
      <c r="U69" s="25"/>
      <c r="V69" s="25"/>
      <c r="W69" s="11"/>
      <c r="X69" s="6">
        <f t="shared" si="112"/>
        <v>7063024662966935</v>
      </c>
      <c r="Y69" s="6">
        <f t="shared" si="113"/>
        <v>7063024662966935</v>
      </c>
      <c r="Z69" s="6">
        <f t="shared" si="114"/>
        <v>4.1347666567144744E+16</v>
      </c>
      <c r="AA69"/>
      <c r="AB69" s="6">
        <f t="shared" si="115"/>
        <v>4.3226573756723194E+17</v>
      </c>
      <c r="AC69" s="6">
        <f t="shared" si="116"/>
        <v>4.3226573756723194E+17</v>
      </c>
      <c r="AD69" s="6">
        <f t="shared" si="117"/>
        <v>2.5305277042347023E+18</v>
      </c>
      <c r="AE69"/>
      <c r="AF69" s="6">
        <f t="shared" si="118"/>
        <v>1.5706362531102944E+17</v>
      </c>
      <c r="AG69" s="6">
        <f t="shared" si="119"/>
        <v>1.5706362531102944E+17</v>
      </c>
      <c r="AH69" s="6">
        <f t="shared" si="120"/>
        <v>9.1946647775960128E+17</v>
      </c>
      <c r="AI69"/>
      <c r="AJ69" s="6">
        <f t="shared" si="157"/>
        <v>3.0095806551185951E+18</v>
      </c>
      <c r="AK69" s="6"/>
      <c r="AL69" s="6">
        <f t="shared" si="158"/>
        <v>0</v>
      </c>
      <c r="AM69" s="6">
        <f t="shared" si="159"/>
        <v>0</v>
      </c>
      <c r="AN69" s="6">
        <f t="shared" si="160"/>
        <v>0</v>
      </c>
      <c r="AO69" s="6"/>
      <c r="AP69" s="6">
        <f t="shared" si="161"/>
        <v>0</v>
      </c>
      <c r="AQ69" s="6">
        <f t="shared" si="162"/>
        <v>0</v>
      </c>
      <c r="AR69" s="6">
        <f t="shared" si="163"/>
        <v>0</v>
      </c>
      <c r="AS69" s="6"/>
      <c r="AT69" s="6">
        <f t="shared" si="164"/>
        <v>0</v>
      </c>
      <c r="AU69" s="6">
        <f t="shared" si="165"/>
        <v>0</v>
      </c>
      <c r="AV69" s="6">
        <f t="shared" si="166"/>
        <v>0</v>
      </c>
      <c r="AW69" s="6"/>
      <c r="AX69" s="6">
        <f t="shared" si="167"/>
        <v>5.8776871412875584E+17</v>
      </c>
      <c r="BD69" s="11"/>
      <c r="BE69" s="6">
        <f t="shared" si="121"/>
        <v>799864187813010.25</v>
      </c>
      <c r="BF69" s="6">
        <f t="shared" si="122"/>
        <v>799864187813010.25</v>
      </c>
      <c r="BG69" s="6">
        <f t="shared" si="123"/>
        <v>4682486514608850</v>
      </c>
      <c r="BH69"/>
      <c r="BI69" s="6">
        <f t="shared" si="124"/>
        <v>4.1162606561960408E+16</v>
      </c>
      <c r="BJ69" s="6">
        <f t="shared" si="125"/>
        <v>4.1162606561960408E+16</v>
      </c>
      <c r="BK69" s="6">
        <f t="shared" si="126"/>
        <v>2.4097009601033459E+17</v>
      </c>
      <c r="BL69"/>
      <c r="BM69" s="6">
        <f t="shared" si="127"/>
        <v>1.3700209431323816E+16</v>
      </c>
      <c r="BN69" s="6">
        <f t="shared" si="128"/>
        <v>1.3700209431323816E+16</v>
      </c>
      <c r="BO69" s="6">
        <f t="shared" si="129"/>
        <v>8.0202422969945216E+16</v>
      </c>
      <c r="BP69"/>
      <c r="BQ69" s="6">
        <f t="shared" si="168"/>
        <v>2.8089111964646397E+17</v>
      </c>
      <c r="BR69" s="6"/>
      <c r="BS69" s="6">
        <f t="shared" si="169"/>
        <v>0</v>
      </c>
      <c r="BT69" s="6">
        <f t="shared" si="170"/>
        <v>0</v>
      </c>
      <c r="BU69" s="6">
        <f t="shared" si="171"/>
        <v>0</v>
      </c>
      <c r="BV69" s="6"/>
      <c r="BW69" s="6">
        <f t="shared" si="172"/>
        <v>0</v>
      </c>
      <c r="BX69" s="6">
        <f t="shared" si="173"/>
        <v>0</v>
      </c>
      <c r="BY69" s="6">
        <f t="shared" si="174"/>
        <v>0</v>
      </c>
      <c r="BZ69" s="6"/>
      <c r="CA69" s="6">
        <f t="shared" si="175"/>
        <v>0</v>
      </c>
      <c r="CB69" s="6">
        <f t="shared" si="176"/>
        <v>0</v>
      </c>
      <c r="CC69" s="6">
        <f t="shared" si="177"/>
        <v>0</v>
      </c>
      <c r="CD69" s="6"/>
      <c r="CE69" s="6">
        <f t="shared" si="178"/>
        <v>5.485781280657612E+16</v>
      </c>
      <c r="CK69" s="11"/>
      <c r="CL69" s="6">
        <f t="shared" si="179"/>
        <v>90581974362951.703</v>
      </c>
      <c r="CM69" s="6">
        <f t="shared" si="130"/>
        <v>90581974362951.703</v>
      </c>
      <c r="CN69" s="6">
        <f t="shared" si="131"/>
        <v>530276114224934.06</v>
      </c>
      <c r="CO69"/>
      <c r="CP69" s="6">
        <f t="shared" si="132"/>
        <v>3919718894471056.5</v>
      </c>
      <c r="CQ69" s="6">
        <f t="shared" si="133"/>
        <v>3919718894471056.5</v>
      </c>
      <c r="CR69" s="6">
        <f t="shared" si="134"/>
        <v>2.2946434087269052E+16</v>
      </c>
      <c r="CS69"/>
      <c r="CT69" s="6">
        <f t="shared" si="135"/>
        <v>1195029963751597.5</v>
      </c>
      <c r="CU69" s="6">
        <f t="shared" si="136"/>
        <v>1195029963751597.5</v>
      </c>
      <c r="CV69" s="6">
        <f t="shared" si="137"/>
        <v>6995827260525517</v>
      </c>
      <c r="CW69"/>
      <c r="CX69" s="6">
        <f t="shared" si="180"/>
        <v>2.6267711165510204E+16</v>
      </c>
      <c r="CY69" s="6"/>
      <c r="CZ69" s="6">
        <f t="shared" si="181"/>
        <v>0</v>
      </c>
      <c r="DA69" s="6">
        <f t="shared" si="182"/>
        <v>0</v>
      </c>
      <c r="DB69" s="6">
        <f t="shared" si="183"/>
        <v>0</v>
      </c>
      <c r="DC69" s="6"/>
      <c r="DD69" s="6">
        <f t="shared" si="184"/>
        <v>0</v>
      </c>
      <c r="DE69" s="6">
        <f t="shared" si="185"/>
        <v>0</v>
      </c>
      <c r="DF69" s="6">
        <f t="shared" si="186"/>
        <v>0</v>
      </c>
      <c r="DG69" s="6"/>
      <c r="DH69" s="6">
        <f t="shared" si="187"/>
        <v>0</v>
      </c>
      <c r="DI69" s="6">
        <f t="shared" si="188"/>
        <v>0</v>
      </c>
      <c r="DJ69" s="6">
        <f t="shared" si="189"/>
        <v>0</v>
      </c>
      <c r="DK69" s="6"/>
      <c r="DL69" s="6">
        <f t="shared" si="190"/>
        <v>5130063149694553</v>
      </c>
      <c r="DR69" s="11"/>
      <c r="DS69" s="6">
        <f t="shared" si="191"/>
        <v>10258109069646.957</v>
      </c>
      <c r="DT69" s="6">
        <f t="shared" si="138"/>
        <v>10258109069646.957</v>
      </c>
      <c r="DU69" s="6">
        <f t="shared" si="139"/>
        <v>60052016474623.977</v>
      </c>
      <c r="DV69"/>
      <c r="DW69" s="6">
        <f t="shared" si="140"/>
        <v>373256153945117.56</v>
      </c>
      <c r="DX69" s="6">
        <f t="shared" si="141"/>
        <v>373256153945117.56</v>
      </c>
      <c r="DY69" s="6">
        <f t="shared" si="142"/>
        <v>2185079584724907.8</v>
      </c>
      <c r="DZ69"/>
      <c r="EA69" s="6">
        <f t="shared" si="143"/>
        <v>104239035280656.38</v>
      </c>
      <c r="EB69" s="6">
        <f t="shared" si="144"/>
        <v>104239035280656.38</v>
      </c>
      <c r="EC69" s="6">
        <f t="shared" si="145"/>
        <v>610225941396460.75</v>
      </c>
      <c r="ED69"/>
      <c r="EE69" s="6">
        <f t="shared" si="192"/>
        <v>2461354171658857.5</v>
      </c>
      <c r="EF69" s="6"/>
      <c r="EG69" s="6">
        <f t="shared" si="193"/>
        <v>0</v>
      </c>
      <c r="EH69" s="6">
        <f t="shared" si="194"/>
        <v>0</v>
      </c>
      <c r="EI69" s="6">
        <f t="shared" si="195"/>
        <v>0</v>
      </c>
      <c r="EJ69" s="6"/>
      <c r="EK69" s="6">
        <f t="shared" si="196"/>
        <v>0</v>
      </c>
      <c r="EL69" s="6">
        <f t="shared" si="197"/>
        <v>0</v>
      </c>
      <c r="EM69" s="6">
        <f t="shared" si="198"/>
        <v>0</v>
      </c>
      <c r="EN69" s="6"/>
      <c r="EO69" s="6">
        <f t="shared" si="199"/>
        <v>0</v>
      </c>
      <c r="EP69" s="6">
        <f t="shared" si="200"/>
        <v>0</v>
      </c>
      <c r="EQ69" s="6">
        <f t="shared" si="201"/>
        <v>0</v>
      </c>
      <c r="ER69" s="6"/>
      <c r="ES69" s="6">
        <f t="shared" si="202"/>
        <v>480700516874623.19</v>
      </c>
      <c r="EY69" s="11"/>
      <c r="EZ69" s="6">
        <f t="shared" si="203"/>
        <v>1161696931700.0457</v>
      </c>
      <c r="FA69" s="6">
        <f t="shared" si="146"/>
        <v>1161696931700.0457</v>
      </c>
      <c r="FB69" s="6">
        <f t="shared" si="147"/>
        <v>6800692292051.4629</v>
      </c>
      <c r="FC69"/>
      <c r="FD69" s="6">
        <f t="shared" si="148"/>
        <v>35543405077955.656</v>
      </c>
      <c r="FE69" s="6">
        <f t="shared" si="149"/>
        <v>35543405077955.656</v>
      </c>
      <c r="FF69" s="6">
        <f t="shared" si="150"/>
        <v>208074717554069.25</v>
      </c>
      <c r="FG69"/>
      <c r="FH69" s="6">
        <f t="shared" si="151"/>
        <v>9092471993029.0527</v>
      </c>
      <c r="FI69" s="6">
        <f t="shared" si="152"/>
        <v>9092471993029.0527</v>
      </c>
      <c r="FJ69" s="6">
        <f t="shared" si="153"/>
        <v>53228258172461.563</v>
      </c>
      <c r="FK69"/>
      <c r="FL69" s="6">
        <f t="shared" si="204"/>
        <v>231108739228020.59</v>
      </c>
      <c r="FM69" s="6"/>
      <c r="FN69" s="6">
        <f t="shared" si="205"/>
        <v>0</v>
      </c>
      <c r="FO69" s="6">
        <f t="shared" si="206"/>
        <v>0</v>
      </c>
      <c r="FP69" s="6">
        <f t="shared" si="207"/>
        <v>0</v>
      </c>
      <c r="FQ69" s="6"/>
      <c r="FR69" s="6">
        <f t="shared" si="208"/>
        <v>0</v>
      </c>
      <c r="FS69" s="6">
        <f t="shared" si="209"/>
        <v>0</v>
      </c>
      <c r="FT69" s="6">
        <f t="shared" si="210"/>
        <v>0</v>
      </c>
      <c r="FU69" s="6"/>
      <c r="FV69" s="6">
        <f t="shared" si="211"/>
        <v>0</v>
      </c>
      <c r="FW69" s="6">
        <f t="shared" si="212"/>
        <v>0</v>
      </c>
      <c r="FX69" s="6">
        <f t="shared" si="213"/>
        <v>0</v>
      </c>
      <c r="FY69" s="6"/>
      <c r="FZ69" s="6">
        <f t="shared" si="214"/>
        <v>45135353408436.5</v>
      </c>
    </row>
    <row r="70" spans="4:182" x14ac:dyDescent="0.25">
      <c r="D70">
        <v>620</v>
      </c>
      <c r="E70">
        <f>'Input spectra'!B70</f>
        <v>0</v>
      </c>
      <c r="F70">
        <f>'Initial absorption'!L70</f>
        <v>0</v>
      </c>
      <c r="G70">
        <f>'Input spectra'!C70</f>
        <v>0</v>
      </c>
      <c r="H70">
        <f t="shared" si="154"/>
        <v>0</v>
      </c>
      <c r="I70">
        <f>'Input spectra'!D70</f>
        <v>0</v>
      </c>
      <c r="J70">
        <f>'Initial absorption'!M70</f>
        <v>0</v>
      </c>
      <c r="K70">
        <f>'Input spectra'!E70</f>
        <v>0.20085685665167699</v>
      </c>
      <c r="L70">
        <f t="shared" si="155"/>
        <v>1.9593153220820742E-2</v>
      </c>
      <c r="M70">
        <f>'Input spectra'!F70</f>
        <v>0</v>
      </c>
      <c r="N70">
        <f>'Initial absorption'!N70</f>
        <v>0</v>
      </c>
      <c r="O70">
        <f>'Input spectra'!G70</f>
        <v>9.3565317919075394E-2</v>
      </c>
      <c r="P70">
        <f t="shared" si="156"/>
        <v>9.8561802401244229E-3</v>
      </c>
      <c r="R70">
        <f>'Absorption prob after ems'!FA71</f>
        <v>0.86277264064554904</v>
      </c>
      <c r="S70" s="13">
        <f>1-EXP(-'Absorption prob after ems'!FE71*_k_in_ec_correction*(E70*_c1+I70*_c2+M70*_c3+'Input spectra'!Y70))</f>
        <v>1.4185605946107405E-2</v>
      </c>
      <c r="T70" s="13">
        <f>1-EXP(-(_t-'Absorption prob after ems'!FE71)*_k_in_ec_correction*(E70*_c1+I70*_c2+M70*_c3+'Input spectra'!Y70))</f>
        <v>1.4370462081328195E-2</v>
      </c>
      <c r="U70" s="25"/>
      <c r="V70" s="25"/>
      <c r="W70" s="11"/>
      <c r="X70" s="6">
        <f t="shared" si="112"/>
        <v>0</v>
      </c>
      <c r="Y70" s="6">
        <f t="shared" si="113"/>
        <v>0</v>
      </c>
      <c r="Z70" s="6">
        <f t="shared" si="114"/>
        <v>0</v>
      </c>
      <c r="AA70"/>
      <c r="AB70" s="6">
        <f t="shared" si="115"/>
        <v>3.7584190687782445E+17</v>
      </c>
      <c r="AC70" s="6">
        <f t="shared" si="116"/>
        <v>3.7584190687782445E+17</v>
      </c>
      <c r="AD70" s="6">
        <f t="shared" si="117"/>
        <v>2.200216846052503E+18</v>
      </c>
      <c r="AE70"/>
      <c r="AF70" s="6">
        <f t="shared" si="118"/>
        <v>1.3380406356560232E+17</v>
      </c>
      <c r="AG70" s="6">
        <f t="shared" si="119"/>
        <v>1.3380406356560232E+17</v>
      </c>
      <c r="AH70" s="6">
        <f t="shared" si="120"/>
        <v>7.833026316115904E+17</v>
      </c>
      <c r="AI70"/>
      <c r="AJ70" s="6">
        <f t="shared" si="157"/>
        <v>2.5740989781616788E+18</v>
      </c>
      <c r="AK70" s="6"/>
      <c r="AL70" s="6">
        <f t="shared" si="158"/>
        <v>0</v>
      </c>
      <c r="AM70" s="6">
        <f t="shared" si="159"/>
        <v>0</v>
      </c>
      <c r="AN70" s="6">
        <f t="shared" si="160"/>
        <v>0</v>
      </c>
      <c r="AO70" s="6"/>
      <c r="AP70" s="6">
        <f t="shared" si="161"/>
        <v>0</v>
      </c>
      <c r="AQ70" s="6">
        <f t="shared" si="162"/>
        <v>0</v>
      </c>
      <c r="AR70" s="6">
        <f t="shared" si="163"/>
        <v>0</v>
      </c>
      <c r="AS70" s="6"/>
      <c r="AT70" s="6">
        <f t="shared" si="164"/>
        <v>0</v>
      </c>
      <c r="AU70" s="6">
        <f t="shared" si="165"/>
        <v>0</v>
      </c>
      <c r="AV70" s="6">
        <f t="shared" si="166"/>
        <v>0</v>
      </c>
      <c r="AW70" s="6"/>
      <c r="AX70" s="6">
        <f t="shared" si="167"/>
        <v>5.0232212235026778E+17</v>
      </c>
      <c r="BD70" s="11"/>
      <c r="BE70" s="6">
        <f t="shared" si="121"/>
        <v>0</v>
      </c>
      <c r="BF70" s="6">
        <f t="shared" si="122"/>
        <v>0</v>
      </c>
      <c r="BG70" s="6">
        <f t="shared" si="123"/>
        <v>0</v>
      </c>
      <c r="BH70"/>
      <c r="BI70" s="6">
        <f t="shared" si="124"/>
        <v>3.5789634009340484E+16</v>
      </c>
      <c r="BJ70" s="6">
        <f t="shared" si="125"/>
        <v>3.5789634009340484E+16</v>
      </c>
      <c r="BK70" s="6">
        <f t="shared" si="126"/>
        <v>2.095161668254367E+17</v>
      </c>
      <c r="BL70"/>
      <c r="BM70" s="6">
        <f t="shared" si="127"/>
        <v>1.1671344590326272E+16</v>
      </c>
      <c r="BN70" s="6">
        <f t="shared" si="128"/>
        <v>1.1671344590326272E+16</v>
      </c>
      <c r="BO70" s="6">
        <f t="shared" si="129"/>
        <v>6.832524131500664E+16</v>
      </c>
      <c r="BP70"/>
      <c r="BQ70" s="6">
        <f t="shared" si="168"/>
        <v>2.3971396538200803E+17</v>
      </c>
      <c r="BR70" s="6"/>
      <c r="BS70" s="6">
        <f t="shared" si="169"/>
        <v>0</v>
      </c>
      <c r="BT70" s="6">
        <f t="shared" si="170"/>
        <v>0</v>
      </c>
      <c r="BU70" s="6">
        <f t="shared" si="171"/>
        <v>0</v>
      </c>
      <c r="BV70" s="6"/>
      <c r="BW70" s="6">
        <f t="shared" si="172"/>
        <v>0</v>
      </c>
      <c r="BX70" s="6">
        <f t="shared" si="173"/>
        <v>0</v>
      </c>
      <c r="BY70" s="6">
        <f t="shared" si="174"/>
        <v>0</v>
      </c>
      <c r="BZ70" s="6"/>
      <c r="CA70" s="6">
        <f t="shared" si="175"/>
        <v>0</v>
      </c>
      <c r="CB70" s="6">
        <f t="shared" si="176"/>
        <v>0</v>
      </c>
      <c r="CC70" s="6">
        <f t="shared" si="177"/>
        <v>0</v>
      </c>
      <c r="CD70" s="6"/>
      <c r="CE70" s="6">
        <f t="shared" si="178"/>
        <v>4.6778942406357512E+16</v>
      </c>
      <c r="CK70" s="11"/>
      <c r="CL70" s="6">
        <f t="shared" si="179"/>
        <v>0</v>
      </c>
      <c r="CM70" s="6">
        <f t="shared" si="130"/>
        <v>0</v>
      </c>
      <c r="CN70" s="6">
        <f t="shared" si="131"/>
        <v>0</v>
      </c>
      <c r="CO70"/>
      <c r="CP70" s="6">
        <f t="shared" si="132"/>
        <v>3408076319011771</v>
      </c>
      <c r="CQ70" s="6">
        <f t="shared" si="133"/>
        <v>3408076319011771</v>
      </c>
      <c r="CR70" s="6">
        <f t="shared" si="134"/>
        <v>1.9951226280255796E+16</v>
      </c>
      <c r="CS70"/>
      <c r="CT70" s="6">
        <f t="shared" si="135"/>
        <v>1018057904342728.6</v>
      </c>
      <c r="CU70" s="6">
        <f t="shared" si="136"/>
        <v>1018057904342728.6</v>
      </c>
      <c r="CV70" s="6">
        <f t="shared" si="137"/>
        <v>5959814779568801</v>
      </c>
      <c r="CW70"/>
      <c r="CX70" s="6">
        <f t="shared" si="180"/>
        <v>2.2355337317060112E+16</v>
      </c>
      <c r="CY70" s="6"/>
      <c r="CZ70" s="6">
        <f t="shared" si="181"/>
        <v>0</v>
      </c>
      <c r="DA70" s="6">
        <f t="shared" si="182"/>
        <v>0</v>
      </c>
      <c r="DB70" s="6">
        <f t="shared" si="183"/>
        <v>0</v>
      </c>
      <c r="DC70" s="6"/>
      <c r="DD70" s="6">
        <f t="shared" si="184"/>
        <v>0</v>
      </c>
      <c r="DE70" s="6">
        <f t="shared" si="185"/>
        <v>0</v>
      </c>
      <c r="DF70" s="6">
        <f t="shared" si="186"/>
        <v>0</v>
      </c>
      <c r="DG70" s="6"/>
      <c r="DH70" s="6">
        <f t="shared" si="187"/>
        <v>0</v>
      </c>
      <c r="DI70" s="6">
        <f t="shared" si="188"/>
        <v>0</v>
      </c>
      <c r="DJ70" s="6">
        <f t="shared" si="189"/>
        <v>0</v>
      </c>
      <c r="DK70" s="6"/>
      <c r="DL70" s="6">
        <f t="shared" si="190"/>
        <v>4362528629330914.5</v>
      </c>
      <c r="DR70" s="11"/>
      <c r="DS70" s="6">
        <f t="shared" si="191"/>
        <v>0</v>
      </c>
      <c r="DT70" s="6">
        <f t="shared" si="138"/>
        <v>0</v>
      </c>
      <c r="DU70" s="6">
        <f t="shared" si="139"/>
        <v>0</v>
      </c>
      <c r="DV70"/>
      <c r="DW70" s="6">
        <f t="shared" si="140"/>
        <v>324534869319354.06</v>
      </c>
      <c r="DX70" s="6">
        <f t="shared" si="141"/>
        <v>324534869319354.06</v>
      </c>
      <c r="DY70" s="6">
        <f t="shared" si="142"/>
        <v>1899860216599015</v>
      </c>
      <c r="DZ70"/>
      <c r="EA70" s="6">
        <f t="shared" si="143"/>
        <v>88802270258883.219</v>
      </c>
      <c r="EB70" s="6">
        <f t="shared" si="144"/>
        <v>88802270258883.219</v>
      </c>
      <c r="EC70" s="6">
        <f t="shared" si="145"/>
        <v>519857544929964.19</v>
      </c>
      <c r="ED70"/>
      <c r="EE70" s="6">
        <f t="shared" si="192"/>
        <v>2087666282731294</v>
      </c>
      <c r="EF70" s="6"/>
      <c r="EG70" s="6">
        <f t="shared" si="193"/>
        <v>0</v>
      </c>
      <c r="EH70" s="6">
        <f t="shared" si="194"/>
        <v>0</v>
      </c>
      <c r="EI70" s="6">
        <f t="shared" si="195"/>
        <v>0</v>
      </c>
      <c r="EJ70" s="6"/>
      <c r="EK70" s="6">
        <f t="shared" si="196"/>
        <v>0</v>
      </c>
      <c r="EL70" s="6">
        <f t="shared" si="197"/>
        <v>0</v>
      </c>
      <c r="EM70" s="6">
        <f t="shared" si="198"/>
        <v>0</v>
      </c>
      <c r="EN70" s="6"/>
      <c r="EO70" s="6">
        <f t="shared" si="199"/>
        <v>0</v>
      </c>
      <c r="EP70" s="6">
        <f t="shared" si="200"/>
        <v>0</v>
      </c>
      <c r="EQ70" s="6">
        <f t="shared" si="201"/>
        <v>0</v>
      </c>
      <c r="ER70" s="6"/>
      <c r="ES70" s="6">
        <f t="shared" si="202"/>
        <v>407397293887123.56</v>
      </c>
      <c r="EY70" s="11"/>
      <c r="EZ70" s="6">
        <f t="shared" si="203"/>
        <v>0</v>
      </c>
      <c r="FA70" s="6">
        <f t="shared" si="146"/>
        <v>0</v>
      </c>
      <c r="FB70" s="6">
        <f t="shared" si="147"/>
        <v>0</v>
      </c>
      <c r="FC70"/>
      <c r="FD70" s="6">
        <f t="shared" si="148"/>
        <v>30903909286476.992</v>
      </c>
      <c r="FE70" s="6">
        <f t="shared" si="149"/>
        <v>30903909286476.992</v>
      </c>
      <c r="FF70" s="6">
        <f t="shared" si="150"/>
        <v>180914636118766.84</v>
      </c>
      <c r="FG70"/>
      <c r="FH70" s="6">
        <f t="shared" si="151"/>
        <v>7745967267179.1074</v>
      </c>
      <c r="FI70" s="6">
        <f t="shared" si="152"/>
        <v>7745967267179.1074</v>
      </c>
      <c r="FJ70" s="6">
        <f t="shared" si="153"/>
        <v>45345682209298.906</v>
      </c>
      <c r="FK70"/>
      <c r="FL70" s="6">
        <f t="shared" si="204"/>
        <v>195211212317207.81</v>
      </c>
      <c r="FM70" s="6"/>
      <c r="FN70" s="6">
        <f t="shared" si="205"/>
        <v>0</v>
      </c>
      <c r="FO70" s="6">
        <f t="shared" si="206"/>
        <v>0</v>
      </c>
      <c r="FP70" s="6">
        <f t="shared" si="207"/>
        <v>0</v>
      </c>
      <c r="FQ70" s="6"/>
      <c r="FR70" s="6">
        <f t="shared" si="208"/>
        <v>0</v>
      </c>
      <c r="FS70" s="6">
        <f t="shared" si="209"/>
        <v>0</v>
      </c>
      <c r="FT70" s="6">
        <f t="shared" si="210"/>
        <v>0</v>
      </c>
      <c r="FU70" s="6"/>
      <c r="FV70" s="6">
        <f t="shared" si="211"/>
        <v>0</v>
      </c>
      <c r="FW70" s="6">
        <f t="shared" si="212"/>
        <v>0</v>
      </c>
      <c r="FX70" s="6">
        <f t="shared" si="213"/>
        <v>0</v>
      </c>
      <c r="FY70" s="6"/>
      <c r="FZ70" s="6">
        <f t="shared" si="214"/>
        <v>38094459968193.773</v>
      </c>
    </row>
    <row r="71" spans="4:182" x14ac:dyDescent="0.25">
      <c r="D71">
        <v>625</v>
      </c>
      <c r="E71">
        <f>'Input spectra'!B71</f>
        <v>0</v>
      </c>
      <c r="F71">
        <f>'Initial absorption'!L71</f>
        <v>0</v>
      </c>
      <c r="G71">
        <f>'Input spectra'!C71</f>
        <v>0</v>
      </c>
      <c r="H71">
        <f t="shared" si="154"/>
        <v>0</v>
      </c>
      <c r="I71">
        <f>'Input spectra'!D71</f>
        <v>0</v>
      </c>
      <c r="J71">
        <f>'Initial absorption'!M71</f>
        <v>0</v>
      </c>
      <c r="K71">
        <f>'Input spectra'!E71</f>
        <v>0.17070291941070601</v>
      </c>
      <c r="L71">
        <f t="shared" si="155"/>
        <v>1.6651701669590246E-2</v>
      </c>
      <c r="M71">
        <f>'Input spectra'!F71</f>
        <v>0</v>
      </c>
      <c r="N71">
        <f>'Initial absorption'!N71</f>
        <v>0</v>
      </c>
      <c r="O71">
        <f>'Input spectra'!G71</f>
        <v>7.7300578034682293E-2</v>
      </c>
      <c r="P71">
        <f t="shared" si="156"/>
        <v>8.1428508631220444E-3</v>
      </c>
      <c r="R71">
        <f>'Absorption prob after ems'!FA72</f>
        <v>0.86353373023128466</v>
      </c>
      <c r="S71" s="13">
        <f>1-EXP(-'Absorption prob after ems'!FE72*_k_in_ec_correction*(E71*_c1+I71*_c2+M71*_c3+'Input spectra'!Y71))</f>
        <v>1.4098611155458296E-2</v>
      </c>
      <c r="T71" s="13">
        <f>1-EXP(-(_t-'Absorption prob after ems'!FE72)*_k_in_ec_correction*(E71*_c1+I71*_c2+M71*_c3+'Input spectra'!Y71))</f>
        <v>1.4281192357645134E-2</v>
      </c>
      <c r="U71" s="25"/>
      <c r="V71" s="25"/>
      <c r="W71" s="11"/>
      <c r="X71" s="6">
        <f t="shared" si="112"/>
        <v>0</v>
      </c>
      <c r="Y71" s="6">
        <f t="shared" si="113"/>
        <v>0</v>
      </c>
      <c r="Z71" s="6">
        <f t="shared" si="114"/>
        <v>0</v>
      </c>
      <c r="AA71"/>
      <c r="AB71" s="6">
        <f t="shared" si="115"/>
        <v>3.1941807618841715E+17</v>
      </c>
      <c r="AC71" s="6">
        <f t="shared" si="116"/>
        <v>3.1941807618841715E+17</v>
      </c>
      <c r="AD71" s="6">
        <f t="shared" si="117"/>
        <v>1.8699059878703045E+18</v>
      </c>
      <c r="AE71"/>
      <c r="AF71" s="6">
        <f t="shared" si="118"/>
        <v>1.1054450182017446E+17</v>
      </c>
      <c r="AG71" s="6">
        <f t="shared" si="119"/>
        <v>1.1054450182017446E+17</v>
      </c>
      <c r="AH71" s="6">
        <f t="shared" si="120"/>
        <v>6.4713878546357517E+17</v>
      </c>
      <c r="AI71"/>
      <c r="AJ71" s="6">
        <f t="shared" si="157"/>
        <v>2.1735530622761636E+18</v>
      </c>
      <c r="AK71" s="6"/>
      <c r="AL71" s="6">
        <f t="shared" si="158"/>
        <v>0</v>
      </c>
      <c r="AM71" s="6">
        <f t="shared" si="159"/>
        <v>0</v>
      </c>
      <c r="AN71" s="6">
        <f t="shared" si="160"/>
        <v>0</v>
      </c>
      <c r="AO71" s="6"/>
      <c r="AP71" s="6">
        <f t="shared" si="161"/>
        <v>0</v>
      </c>
      <c r="AQ71" s="6">
        <f t="shared" si="162"/>
        <v>0</v>
      </c>
      <c r="AR71" s="6">
        <f t="shared" si="163"/>
        <v>0</v>
      </c>
      <c r="AS71" s="6"/>
      <c r="AT71" s="6">
        <f t="shared" si="164"/>
        <v>0</v>
      </c>
      <c r="AU71" s="6">
        <f t="shared" si="165"/>
        <v>0</v>
      </c>
      <c r="AV71" s="6">
        <f t="shared" si="166"/>
        <v>0</v>
      </c>
      <c r="AW71" s="6"/>
      <c r="AX71" s="6">
        <f t="shared" si="167"/>
        <v>4.2382219972546189E+17</v>
      </c>
      <c r="BD71" s="11"/>
      <c r="BE71" s="6">
        <f t="shared" si="121"/>
        <v>0</v>
      </c>
      <c r="BF71" s="6">
        <f t="shared" si="122"/>
        <v>0</v>
      </c>
      <c r="BG71" s="6">
        <f t="shared" si="123"/>
        <v>0</v>
      </c>
      <c r="BH71"/>
      <c r="BI71" s="6">
        <f t="shared" si="124"/>
        <v>3.0416661456720568E+16</v>
      </c>
      <c r="BJ71" s="6">
        <f t="shared" si="125"/>
        <v>3.0416661456720568E+16</v>
      </c>
      <c r="BK71" s="6">
        <f t="shared" si="126"/>
        <v>1.7806223764053888E+17</v>
      </c>
      <c r="BL71"/>
      <c r="BM71" s="6">
        <f t="shared" si="127"/>
        <v>9642479749328664</v>
      </c>
      <c r="BN71" s="6">
        <f t="shared" si="128"/>
        <v>9642479749328664</v>
      </c>
      <c r="BO71" s="6">
        <f t="shared" si="129"/>
        <v>5.6448059660067696E+16</v>
      </c>
      <c r="BP71"/>
      <c r="BQ71" s="6">
        <f t="shared" si="168"/>
        <v>2.0250755180564038E+17</v>
      </c>
      <c r="BR71" s="6"/>
      <c r="BS71" s="6">
        <f t="shared" si="169"/>
        <v>0</v>
      </c>
      <c r="BT71" s="6">
        <f t="shared" si="170"/>
        <v>0</v>
      </c>
      <c r="BU71" s="6">
        <f t="shared" si="171"/>
        <v>0</v>
      </c>
      <c r="BV71" s="6"/>
      <c r="BW71" s="6">
        <f t="shared" si="172"/>
        <v>0</v>
      </c>
      <c r="BX71" s="6">
        <f t="shared" si="173"/>
        <v>0</v>
      </c>
      <c r="BY71" s="6">
        <f t="shared" si="174"/>
        <v>0</v>
      </c>
      <c r="BZ71" s="6"/>
      <c r="CA71" s="6">
        <f t="shared" si="175"/>
        <v>0</v>
      </c>
      <c r="CB71" s="6">
        <f t="shared" si="176"/>
        <v>0</v>
      </c>
      <c r="CC71" s="6">
        <f t="shared" si="177"/>
        <v>0</v>
      </c>
      <c r="CD71" s="6"/>
      <c r="CE71" s="6">
        <f t="shared" si="178"/>
        <v>3.9487048904803576E+16</v>
      </c>
      <c r="CK71" s="11"/>
      <c r="CL71" s="6">
        <f t="shared" si="179"/>
        <v>0</v>
      </c>
      <c r="CM71" s="6">
        <f t="shared" si="130"/>
        <v>0</v>
      </c>
      <c r="CN71" s="6">
        <f t="shared" si="131"/>
        <v>0</v>
      </c>
      <c r="CO71"/>
      <c r="CP71" s="6">
        <f t="shared" si="132"/>
        <v>2896433743552486.5</v>
      </c>
      <c r="CQ71" s="6">
        <f t="shared" si="133"/>
        <v>2896433743552486.5</v>
      </c>
      <c r="CR71" s="6">
        <f t="shared" si="134"/>
        <v>1.6956018473242546E+16</v>
      </c>
      <c r="CS71"/>
      <c r="CT71" s="6">
        <f t="shared" si="135"/>
        <v>841085844933854.13</v>
      </c>
      <c r="CU71" s="6">
        <f t="shared" si="136"/>
        <v>841085844933854.13</v>
      </c>
      <c r="CV71" s="6">
        <f t="shared" si="137"/>
        <v>4923802298612053</v>
      </c>
      <c r="CW71"/>
      <c r="CX71" s="6">
        <f t="shared" si="180"/>
        <v>1.8893963247911548E+16</v>
      </c>
      <c r="CY71" s="6"/>
      <c r="CZ71" s="6">
        <f t="shared" si="181"/>
        <v>0</v>
      </c>
      <c r="DA71" s="6">
        <f t="shared" si="182"/>
        <v>0</v>
      </c>
      <c r="DB71" s="6">
        <f t="shared" si="183"/>
        <v>0</v>
      </c>
      <c r="DC71" s="6"/>
      <c r="DD71" s="6">
        <f t="shared" si="184"/>
        <v>0</v>
      </c>
      <c r="DE71" s="6">
        <f t="shared" si="185"/>
        <v>0</v>
      </c>
      <c r="DF71" s="6">
        <f t="shared" si="186"/>
        <v>0</v>
      </c>
      <c r="DG71" s="6"/>
      <c r="DH71" s="6">
        <f t="shared" si="187"/>
        <v>0</v>
      </c>
      <c r="DI71" s="6">
        <f t="shared" si="188"/>
        <v>0</v>
      </c>
      <c r="DJ71" s="6">
        <f t="shared" si="189"/>
        <v>0</v>
      </c>
      <c r="DK71" s="6"/>
      <c r="DL71" s="6">
        <f t="shared" si="190"/>
        <v>3684143352302700.5</v>
      </c>
      <c r="DR71" s="11"/>
      <c r="DS71" s="6">
        <f t="shared" si="191"/>
        <v>0</v>
      </c>
      <c r="DT71" s="6">
        <f t="shared" si="138"/>
        <v>0</v>
      </c>
      <c r="DU71" s="6">
        <f t="shared" si="139"/>
        <v>0</v>
      </c>
      <c r="DV71"/>
      <c r="DW71" s="6">
        <f t="shared" si="140"/>
        <v>275813584693590.66</v>
      </c>
      <c r="DX71" s="6">
        <f t="shared" si="141"/>
        <v>275813584693590.66</v>
      </c>
      <c r="DY71" s="6">
        <f t="shared" si="142"/>
        <v>1614640848473123</v>
      </c>
      <c r="DZ71"/>
      <c r="EA71" s="6">
        <f t="shared" si="143"/>
        <v>73365505237109.578</v>
      </c>
      <c r="EB71" s="6">
        <f t="shared" si="144"/>
        <v>73365505237109.578</v>
      </c>
      <c r="EC71" s="6">
        <f t="shared" si="145"/>
        <v>429489148463464.69</v>
      </c>
      <c r="ED71"/>
      <c r="EE71" s="6">
        <f t="shared" si="192"/>
        <v>1765175201332316</v>
      </c>
      <c r="EF71" s="6"/>
      <c r="EG71" s="6">
        <f t="shared" si="193"/>
        <v>0</v>
      </c>
      <c r="EH71" s="6">
        <f t="shared" si="194"/>
        <v>0</v>
      </c>
      <c r="EI71" s="6">
        <f t="shared" si="195"/>
        <v>0</v>
      </c>
      <c r="EJ71" s="6"/>
      <c r="EK71" s="6">
        <f t="shared" si="196"/>
        <v>0</v>
      </c>
      <c r="EL71" s="6">
        <f t="shared" si="197"/>
        <v>0</v>
      </c>
      <c r="EM71" s="6">
        <f t="shared" si="198"/>
        <v>0</v>
      </c>
      <c r="EN71" s="6"/>
      <c r="EO71" s="6">
        <f t="shared" si="199"/>
        <v>0</v>
      </c>
      <c r="EP71" s="6">
        <f t="shared" si="200"/>
        <v>0</v>
      </c>
      <c r="EQ71" s="6">
        <f t="shared" si="201"/>
        <v>0</v>
      </c>
      <c r="ER71" s="6"/>
      <c r="ES71" s="6">
        <f t="shared" si="202"/>
        <v>344192396180132.44</v>
      </c>
      <c r="EY71" s="11"/>
      <c r="EZ71" s="6">
        <f t="shared" si="203"/>
        <v>0</v>
      </c>
      <c r="FA71" s="6">
        <f t="shared" si="146"/>
        <v>0</v>
      </c>
      <c r="FB71" s="6">
        <f t="shared" si="147"/>
        <v>0</v>
      </c>
      <c r="FC71"/>
      <c r="FD71" s="6">
        <f t="shared" si="148"/>
        <v>26264413494998.336</v>
      </c>
      <c r="FE71" s="6">
        <f t="shared" si="149"/>
        <v>26264413494998.336</v>
      </c>
      <c r="FF71" s="6">
        <f t="shared" si="150"/>
        <v>153754554683464.5</v>
      </c>
      <c r="FG71"/>
      <c r="FH71" s="6">
        <f t="shared" si="151"/>
        <v>6399462541329.1211</v>
      </c>
      <c r="FI71" s="6">
        <f t="shared" si="152"/>
        <v>6399462541329.1211</v>
      </c>
      <c r="FJ71" s="6">
        <f t="shared" si="153"/>
        <v>37463106246136.008</v>
      </c>
      <c r="FK71"/>
      <c r="FL71" s="6">
        <f t="shared" si="204"/>
        <v>165122900028638.91</v>
      </c>
      <c r="FM71" s="6"/>
      <c r="FN71" s="6">
        <f t="shared" si="205"/>
        <v>0</v>
      </c>
      <c r="FO71" s="6">
        <f t="shared" si="206"/>
        <v>0</v>
      </c>
      <c r="FP71" s="6">
        <f t="shared" si="207"/>
        <v>0</v>
      </c>
      <c r="FQ71" s="6"/>
      <c r="FR71" s="6">
        <f t="shared" si="208"/>
        <v>0</v>
      </c>
      <c r="FS71" s="6">
        <f t="shared" si="209"/>
        <v>0</v>
      </c>
      <c r="FT71" s="6">
        <f t="shared" si="210"/>
        <v>0</v>
      </c>
      <c r="FU71" s="6"/>
      <c r="FV71" s="6">
        <f t="shared" si="211"/>
        <v>0</v>
      </c>
      <c r="FW71" s="6">
        <f t="shared" si="212"/>
        <v>0</v>
      </c>
      <c r="FX71" s="6">
        <f t="shared" si="213"/>
        <v>0</v>
      </c>
      <c r="FY71" s="6"/>
      <c r="FZ71" s="6">
        <f t="shared" si="214"/>
        <v>32197396939506.391</v>
      </c>
    </row>
    <row r="72" spans="4:182" x14ac:dyDescent="0.25">
      <c r="D72">
        <v>630</v>
      </c>
      <c r="E72">
        <f>'Input spectra'!B72</f>
        <v>0</v>
      </c>
      <c r="F72">
        <f>'Initial absorption'!L72</f>
        <v>0</v>
      </c>
      <c r="G72">
        <f>'Input spectra'!C72</f>
        <v>0</v>
      </c>
      <c r="H72">
        <f t="shared" si="154"/>
        <v>0</v>
      </c>
      <c r="I72">
        <f>'Input spectra'!D72</f>
        <v>0</v>
      </c>
      <c r="J72">
        <f>'Initial absorption'!M72</f>
        <v>0</v>
      </c>
      <c r="K72">
        <f>'Input spectra'!E72</f>
        <v>0.151403639033628</v>
      </c>
      <c r="L72">
        <f t="shared" si="155"/>
        <v>1.4769098487487168E-2</v>
      </c>
      <c r="M72">
        <f>'Input spectra'!F72</f>
        <v>0</v>
      </c>
      <c r="N72">
        <f>'Initial absorption'!N72</f>
        <v>0</v>
      </c>
      <c r="O72">
        <f>'Input spectra'!G72</f>
        <v>6.10358381502892E-2</v>
      </c>
      <c r="P72">
        <f t="shared" si="156"/>
        <v>6.4295214861196676E-3</v>
      </c>
      <c r="R72">
        <f>'Absorption prob after ems'!FA73</f>
        <v>0.86429586790704127</v>
      </c>
      <c r="S72" s="13">
        <f>1-EXP(-'Absorption prob after ems'!FE73*_k_in_ec_correction*(E72*_c1+I72*_c2+M72*_c3+'Input spectra'!Y72))</f>
        <v>1.4011601542214813E-2</v>
      </c>
      <c r="T72" s="13">
        <f>1-EXP(-(_t-'Absorption prob after ems'!FE73)*_k_in_ec_correction*(E72*_c1+I72*_c2+M72*_c3+'Input spectra'!Y72))</f>
        <v>1.419192169298078E-2</v>
      </c>
      <c r="U72" s="25"/>
      <c r="V72" s="25"/>
      <c r="W72" s="11"/>
      <c r="X72" s="6">
        <f t="shared" si="112"/>
        <v>0</v>
      </c>
      <c r="Y72" s="6">
        <f t="shared" si="113"/>
        <v>0</v>
      </c>
      <c r="Z72" s="6">
        <f t="shared" si="114"/>
        <v>0</v>
      </c>
      <c r="AA72"/>
      <c r="AB72" s="6">
        <f t="shared" si="115"/>
        <v>2.8330540142486826E+17</v>
      </c>
      <c r="AC72" s="6">
        <f t="shared" si="116"/>
        <v>2.8330540142486826E+17</v>
      </c>
      <c r="AD72" s="6">
        <f t="shared" si="117"/>
        <v>1.6584987075304776E+18</v>
      </c>
      <c r="AE72"/>
      <c r="AF72" s="6">
        <f t="shared" si="118"/>
        <v>8.7284940074746624E+16</v>
      </c>
      <c r="AG72" s="6">
        <f t="shared" si="119"/>
        <v>8.7284940074746624E+16</v>
      </c>
      <c r="AH72" s="6">
        <f t="shared" si="120"/>
        <v>5.1097493931556006E+17</v>
      </c>
      <c r="AI72"/>
      <c r="AJ72" s="6">
        <f t="shared" si="157"/>
        <v>1.87506710850225E+18</v>
      </c>
      <c r="AK72" s="6"/>
      <c r="AL72" s="6">
        <f t="shared" si="158"/>
        <v>0</v>
      </c>
      <c r="AM72" s="6">
        <f t="shared" si="159"/>
        <v>0</v>
      </c>
      <c r="AN72" s="6">
        <f t="shared" si="160"/>
        <v>0</v>
      </c>
      <c r="AO72" s="6"/>
      <c r="AP72" s="6">
        <f t="shared" si="161"/>
        <v>0</v>
      </c>
      <c r="AQ72" s="6">
        <f t="shared" si="162"/>
        <v>0</v>
      </c>
      <c r="AR72" s="6">
        <f t="shared" si="163"/>
        <v>0</v>
      </c>
      <c r="AS72" s="6"/>
      <c r="AT72" s="6">
        <f t="shared" si="164"/>
        <v>0</v>
      </c>
      <c r="AU72" s="6">
        <f t="shared" si="165"/>
        <v>0</v>
      </c>
      <c r="AV72" s="6">
        <f t="shared" si="166"/>
        <v>0</v>
      </c>
      <c r="AW72" s="6"/>
      <c r="AX72" s="6">
        <f t="shared" si="167"/>
        <v>3.6533095239287731E+17</v>
      </c>
      <c r="BD72" s="11"/>
      <c r="BE72" s="6">
        <f t="shared" si="121"/>
        <v>0</v>
      </c>
      <c r="BF72" s="6">
        <f t="shared" si="122"/>
        <v>0</v>
      </c>
      <c r="BG72" s="6">
        <f t="shared" si="123"/>
        <v>0</v>
      </c>
      <c r="BH72"/>
      <c r="BI72" s="6">
        <f t="shared" si="124"/>
        <v>2.6977823505885288E+16</v>
      </c>
      <c r="BJ72" s="6">
        <f t="shared" si="125"/>
        <v>2.6977823505885288E+16</v>
      </c>
      <c r="BK72" s="6">
        <f t="shared" si="126"/>
        <v>1.5793092963094003E+17</v>
      </c>
      <c r="BL72"/>
      <c r="BM72" s="6">
        <f t="shared" si="127"/>
        <v>7613614908331060</v>
      </c>
      <c r="BN72" s="6">
        <f t="shared" si="128"/>
        <v>7613614908331060</v>
      </c>
      <c r="BO72" s="6">
        <f t="shared" si="129"/>
        <v>4.4570878005128768E+16</v>
      </c>
      <c r="BP72"/>
      <c r="BQ72" s="6">
        <f t="shared" si="168"/>
        <v>1.750214755835608E+17</v>
      </c>
      <c r="BR72" s="6"/>
      <c r="BS72" s="6">
        <f t="shared" si="169"/>
        <v>0</v>
      </c>
      <c r="BT72" s="6">
        <f t="shared" si="170"/>
        <v>0</v>
      </c>
      <c r="BU72" s="6">
        <f t="shared" si="171"/>
        <v>0</v>
      </c>
      <c r="BV72" s="6"/>
      <c r="BW72" s="6">
        <f t="shared" si="172"/>
        <v>0</v>
      </c>
      <c r="BX72" s="6">
        <f t="shared" si="173"/>
        <v>0</v>
      </c>
      <c r="BY72" s="6">
        <f t="shared" si="174"/>
        <v>0</v>
      </c>
      <c r="BZ72" s="6"/>
      <c r="CA72" s="6">
        <f t="shared" si="175"/>
        <v>0</v>
      </c>
      <c r="CB72" s="6">
        <f t="shared" si="176"/>
        <v>0</v>
      </c>
      <c r="CC72" s="6">
        <f t="shared" si="177"/>
        <v>0</v>
      </c>
      <c r="CD72" s="6"/>
      <c r="CE72" s="6">
        <f t="shared" si="178"/>
        <v>3.4100519428994224E+16</v>
      </c>
      <c r="CK72" s="11"/>
      <c r="CL72" s="6">
        <f t="shared" si="179"/>
        <v>0</v>
      </c>
      <c r="CM72" s="6">
        <f t="shared" si="130"/>
        <v>0</v>
      </c>
      <c r="CN72" s="6">
        <f t="shared" si="131"/>
        <v>0</v>
      </c>
      <c r="CO72"/>
      <c r="CP72" s="6">
        <f t="shared" si="132"/>
        <v>2568969590605239</v>
      </c>
      <c r="CQ72" s="6">
        <f t="shared" si="133"/>
        <v>2568969590605239</v>
      </c>
      <c r="CR72" s="6">
        <f t="shared" si="134"/>
        <v>1.5039009931597778E+16</v>
      </c>
      <c r="CS72"/>
      <c r="CT72" s="6">
        <f t="shared" si="135"/>
        <v>664113785524979.75</v>
      </c>
      <c r="CU72" s="6">
        <f t="shared" si="136"/>
        <v>664113785524979.75</v>
      </c>
      <c r="CV72" s="6">
        <f t="shared" si="137"/>
        <v>3887789817655305.5</v>
      </c>
      <c r="CW72"/>
      <c r="CX72" s="6">
        <f t="shared" si="180"/>
        <v>1.6358354815983466E+16</v>
      </c>
      <c r="CY72" s="6"/>
      <c r="CZ72" s="6">
        <f t="shared" si="181"/>
        <v>0</v>
      </c>
      <c r="DA72" s="6">
        <f t="shared" si="182"/>
        <v>0</v>
      </c>
      <c r="DB72" s="6">
        <f t="shared" si="183"/>
        <v>0</v>
      </c>
      <c r="DC72" s="6"/>
      <c r="DD72" s="6">
        <f t="shared" si="184"/>
        <v>0</v>
      </c>
      <c r="DE72" s="6">
        <f t="shared" si="185"/>
        <v>0</v>
      </c>
      <c r="DF72" s="6">
        <f t="shared" si="186"/>
        <v>0</v>
      </c>
      <c r="DG72" s="6"/>
      <c r="DH72" s="6">
        <f t="shared" si="187"/>
        <v>0</v>
      </c>
      <c r="DI72" s="6">
        <f t="shared" si="188"/>
        <v>0</v>
      </c>
      <c r="DJ72" s="6">
        <f t="shared" si="189"/>
        <v>0</v>
      </c>
      <c r="DK72" s="6"/>
      <c r="DL72" s="6">
        <f t="shared" si="190"/>
        <v>3187199710029301</v>
      </c>
      <c r="DR72" s="11"/>
      <c r="DS72" s="6">
        <f t="shared" si="191"/>
        <v>0</v>
      </c>
      <c r="DT72" s="6">
        <f t="shared" si="138"/>
        <v>0</v>
      </c>
      <c r="DU72" s="6">
        <f t="shared" si="139"/>
        <v>0</v>
      </c>
      <c r="DV72"/>
      <c r="DW72" s="6">
        <f t="shared" si="140"/>
        <v>244630733684454.84</v>
      </c>
      <c r="DX72" s="6">
        <f t="shared" si="141"/>
        <v>244630733684454.84</v>
      </c>
      <c r="DY72" s="6">
        <f t="shared" si="142"/>
        <v>1432093259067270</v>
      </c>
      <c r="DZ72"/>
      <c r="EA72" s="6">
        <f t="shared" si="143"/>
        <v>57928740215335.945</v>
      </c>
      <c r="EB72" s="6">
        <f t="shared" si="144"/>
        <v>57928740215335.945</v>
      </c>
      <c r="EC72" s="6">
        <f t="shared" si="145"/>
        <v>339120751996965.38</v>
      </c>
      <c r="ED72"/>
      <c r="EE72" s="6">
        <f t="shared" si="192"/>
        <v>1530852950941875.3</v>
      </c>
      <c r="EF72" s="6"/>
      <c r="EG72" s="6">
        <f t="shared" si="193"/>
        <v>0</v>
      </c>
      <c r="EH72" s="6">
        <f t="shared" si="194"/>
        <v>0</v>
      </c>
      <c r="EI72" s="6">
        <f t="shared" si="195"/>
        <v>0</v>
      </c>
      <c r="EJ72" s="6"/>
      <c r="EK72" s="6">
        <f t="shared" si="196"/>
        <v>0</v>
      </c>
      <c r="EL72" s="6">
        <f t="shared" si="197"/>
        <v>0</v>
      </c>
      <c r="EM72" s="6">
        <f t="shared" si="198"/>
        <v>0</v>
      </c>
      <c r="EN72" s="6"/>
      <c r="EO72" s="6">
        <f t="shared" si="199"/>
        <v>0</v>
      </c>
      <c r="EP72" s="6">
        <f t="shared" si="200"/>
        <v>0</v>
      </c>
      <c r="EQ72" s="6">
        <f t="shared" si="201"/>
        <v>0</v>
      </c>
      <c r="ER72" s="6"/>
      <c r="ES72" s="6">
        <f t="shared" si="202"/>
        <v>298265573538735.5</v>
      </c>
      <c r="EY72" s="11"/>
      <c r="EZ72" s="6">
        <f t="shared" si="203"/>
        <v>0</v>
      </c>
      <c r="FA72" s="6">
        <f t="shared" si="146"/>
        <v>0</v>
      </c>
      <c r="FB72" s="6">
        <f t="shared" si="147"/>
        <v>0</v>
      </c>
      <c r="FC72"/>
      <c r="FD72" s="6">
        <f t="shared" si="148"/>
        <v>23295019171050.445</v>
      </c>
      <c r="FE72" s="6">
        <f t="shared" si="149"/>
        <v>23295019171050.445</v>
      </c>
      <c r="FF72" s="6">
        <f t="shared" si="150"/>
        <v>136371417533070.52</v>
      </c>
      <c r="FG72"/>
      <c r="FH72" s="6">
        <f t="shared" si="151"/>
        <v>5052957815479.1348</v>
      </c>
      <c r="FI72" s="6">
        <f t="shared" si="152"/>
        <v>5052957815479.1348</v>
      </c>
      <c r="FJ72" s="6">
        <f t="shared" si="153"/>
        <v>29580530282973.113</v>
      </c>
      <c r="FK72"/>
      <c r="FL72" s="6">
        <f t="shared" si="204"/>
        <v>143431582768531.44</v>
      </c>
      <c r="FM72" s="6"/>
      <c r="FN72" s="6">
        <f t="shared" si="205"/>
        <v>0</v>
      </c>
      <c r="FO72" s="6">
        <f t="shared" si="206"/>
        <v>0</v>
      </c>
      <c r="FP72" s="6">
        <f t="shared" si="207"/>
        <v>0</v>
      </c>
      <c r="FQ72" s="6"/>
      <c r="FR72" s="6">
        <f t="shared" si="208"/>
        <v>0</v>
      </c>
      <c r="FS72" s="6">
        <f t="shared" si="209"/>
        <v>0</v>
      </c>
      <c r="FT72" s="6">
        <f t="shared" si="210"/>
        <v>0</v>
      </c>
      <c r="FU72" s="6"/>
      <c r="FV72" s="6">
        <f t="shared" si="211"/>
        <v>0</v>
      </c>
      <c r="FW72" s="6">
        <f t="shared" si="212"/>
        <v>0</v>
      </c>
      <c r="FX72" s="6">
        <f t="shared" si="213"/>
        <v>0</v>
      </c>
      <c r="FY72" s="6"/>
      <c r="FZ72" s="6">
        <f t="shared" si="214"/>
        <v>27945664716982.328</v>
      </c>
    </row>
    <row r="73" spans="4:182" x14ac:dyDescent="0.25">
      <c r="D73">
        <v>635</v>
      </c>
      <c r="E73">
        <f>'Input spectra'!B73</f>
        <v>0</v>
      </c>
      <c r="F73">
        <f>'Initial absorption'!L73</f>
        <v>0</v>
      </c>
      <c r="G73">
        <f>'Input spectra'!C73</f>
        <v>0</v>
      </c>
      <c r="H73">
        <f t="shared" si="154"/>
        <v>0</v>
      </c>
      <c r="I73">
        <f>'Input spectra'!D73</f>
        <v>0</v>
      </c>
      <c r="J73">
        <f>'Initial absorption'!M73</f>
        <v>0</v>
      </c>
      <c r="K73">
        <f>'Input spectra'!E73</f>
        <v>0.133350454699209</v>
      </c>
      <c r="L73">
        <f t="shared" si="155"/>
        <v>1.300804928715339E-2</v>
      </c>
      <c r="M73">
        <f>'Input spectra'!F73</f>
        <v>0</v>
      </c>
      <c r="N73">
        <f>'Initial absorption'!N73</f>
        <v>0</v>
      </c>
      <c r="O73">
        <f>'Input spectra'!G73</f>
        <v>4.4771098265896099E-2</v>
      </c>
      <c r="P73">
        <f t="shared" si="156"/>
        <v>4.71619210911729E-3</v>
      </c>
      <c r="R73">
        <f>'Absorption prob after ems'!FA74</f>
        <v>0.86505905547525197</v>
      </c>
      <c r="S73" s="13">
        <f>1-EXP(-'Absorption prob after ems'!FE74*_k_in_ec_correction*(E73*_c1+I73*_c2+M73*_c3+'Input spectra'!Y73))</f>
        <v>1.3924577103792468E-2</v>
      </c>
      <c r="T73" s="13">
        <f>1-EXP(-(_t-'Absorption prob after ems'!FE74)*_k_in_ec_correction*(E73*_c1+I73*_c2+M73*_c3+'Input spectra'!Y73))</f>
        <v>1.4102650088558599E-2</v>
      </c>
      <c r="U73" s="25"/>
      <c r="V73" s="25"/>
      <c r="W73" s="11"/>
      <c r="X73" s="6">
        <f t="shared" si="112"/>
        <v>0</v>
      </c>
      <c r="Y73" s="6">
        <f t="shared" si="113"/>
        <v>0</v>
      </c>
      <c r="Z73" s="6">
        <f t="shared" si="114"/>
        <v>0</v>
      </c>
      <c r="AA73"/>
      <c r="AB73" s="6">
        <f t="shared" si="115"/>
        <v>2.4952441262232218E+17</v>
      </c>
      <c r="AC73" s="6">
        <f t="shared" si="116"/>
        <v>2.4952441262232218E+17</v>
      </c>
      <c r="AD73" s="6">
        <f t="shared" si="117"/>
        <v>1.4607413545596339E+18</v>
      </c>
      <c r="AE73"/>
      <c r="AF73" s="6">
        <f t="shared" si="118"/>
        <v>6.402537832931876E+16</v>
      </c>
      <c r="AG73" s="6">
        <f t="shared" si="119"/>
        <v>6.402537832931876E+16</v>
      </c>
      <c r="AH73" s="6">
        <f t="shared" si="120"/>
        <v>3.748110931675449E+17</v>
      </c>
      <c r="AI73"/>
      <c r="AJ73" s="6">
        <f t="shared" si="157"/>
        <v>1.5878612667061601E+18</v>
      </c>
      <c r="AK73" s="6"/>
      <c r="AL73" s="6">
        <f t="shared" si="158"/>
        <v>0</v>
      </c>
      <c r="AM73" s="6">
        <f t="shared" si="159"/>
        <v>0</v>
      </c>
      <c r="AN73" s="6">
        <f t="shared" si="160"/>
        <v>0</v>
      </c>
      <c r="AO73" s="6"/>
      <c r="AP73" s="6">
        <f t="shared" si="161"/>
        <v>0</v>
      </c>
      <c r="AQ73" s="6">
        <f t="shared" si="162"/>
        <v>0</v>
      </c>
      <c r="AR73" s="6">
        <f t="shared" si="163"/>
        <v>0</v>
      </c>
      <c r="AS73" s="6"/>
      <c r="AT73" s="6">
        <f t="shared" si="164"/>
        <v>0</v>
      </c>
      <c r="AU73" s="6">
        <f t="shared" si="165"/>
        <v>0</v>
      </c>
      <c r="AV73" s="6">
        <f t="shared" si="166"/>
        <v>0</v>
      </c>
      <c r="AW73" s="6"/>
      <c r="AX73" s="6">
        <f t="shared" si="167"/>
        <v>3.0912790796450925E+17</v>
      </c>
      <c r="BD73" s="11"/>
      <c r="BE73" s="6">
        <f t="shared" si="121"/>
        <v>0</v>
      </c>
      <c r="BF73" s="6">
        <f t="shared" si="122"/>
        <v>0</v>
      </c>
      <c r="BG73" s="6">
        <f t="shared" si="123"/>
        <v>0</v>
      </c>
      <c r="BH73"/>
      <c r="BI73" s="6">
        <f t="shared" si="124"/>
        <v>2.3761020899278228E+16</v>
      </c>
      <c r="BJ73" s="6">
        <f t="shared" si="125"/>
        <v>2.3761020899278228E+16</v>
      </c>
      <c r="BK73" s="6">
        <f t="shared" si="126"/>
        <v>1.3909943916656453E+17</v>
      </c>
      <c r="BL73"/>
      <c r="BM73" s="6">
        <f t="shared" si="127"/>
        <v>5584750067333454</v>
      </c>
      <c r="BN73" s="6">
        <f t="shared" si="128"/>
        <v>5584750067333454</v>
      </c>
      <c r="BO73" s="6">
        <f t="shared" si="129"/>
        <v>3.2693696350189828E+16</v>
      </c>
      <c r="BP73"/>
      <c r="BQ73" s="6">
        <f t="shared" si="168"/>
        <v>1.4861120754725549E+17</v>
      </c>
      <c r="BR73" s="6"/>
      <c r="BS73" s="6">
        <f t="shared" si="169"/>
        <v>0</v>
      </c>
      <c r="BT73" s="6">
        <f t="shared" si="170"/>
        <v>0</v>
      </c>
      <c r="BU73" s="6">
        <f t="shared" si="171"/>
        <v>0</v>
      </c>
      <c r="BV73" s="6"/>
      <c r="BW73" s="6">
        <f t="shared" si="172"/>
        <v>0</v>
      </c>
      <c r="BX73" s="6">
        <f t="shared" si="173"/>
        <v>0</v>
      </c>
      <c r="BY73" s="6">
        <f t="shared" si="174"/>
        <v>0</v>
      </c>
      <c r="BZ73" s="6"/>
      <c r="CA73" s="6">
        <f t="shared" si="175"/>
        <v>0</v>
      </c>
      <c r="CB73" s="6">
        <f t="shared" si="176"/>
        <v>0</v>
      </c>
      <c r="CC73" s="6">
        <f t="shared" si="177"/>
        <v>0</v>
      </c>
      <c r="CD73" s="6"/>
      <c r="CE73" s="6">
        <f t="shared" si="178"/>
        <v>2.8931917827090572E+16</v>
      </c>
      <c r="CK73" s="11"/>
      <c r="CL73" s="6">
        <f t="shared" si="179"/>
        <v>0</v>
      </c>
      <c r="CM73" s="6">
        <f t="shared" si="130"/>
        <v>0</v>
      </c>
      <c r="CN73" s="6">
        <f t="shared" si="131"/>
        <v>0</v>
      </c>
      <c r="CO73"/>
      <c r="CP73" s="6">
        <f t="shared" si="132"/>
        <v>2262648805551900</v>
      </c>
      <c r="CQ73" s="6">
        <f t="shared" si="133"/>
        <v>2262648805551900</v>
      </c>
      <c r="CR73" s="6">
        <f t="shared" si="134"/>
        <v>1.3245776821513878E+16</v>
      </c>
      <c r="CS73"/>
      <c r="CT73" s="6">
        <f t="shared" si="135"/>
        <v>487141726116105.38</v>
      </c>
      <c r="CU73" s="6">
        <f t="shared" si="136"/>
        <v>487141726116105.38</v>
      </c>
      <c r="CV73" s="6">
        <f t="shared" si="137"/>
        <v>2851777336698558</v>
      </c>
      <c r="CW73"/>
      <c r="CX73" s="6">
        <f t="shared" si="180"/>
        <v>1.3925334995564964E+16</v>
      </c>
      <c r="CY73" s="6"/>
      <c r="CZ73" s="6">
        <f t="shared" si="181"/>
        <v>0</v>
      </c>
      <c r="DA73" s="6">
        <f t="shared" si="182"/>
        <v>0</v>
      </c>
      <c r="DB73" s="6">
        <f t="shared" si="183"/>
        <v>0</v>
      </c>
      <c r="DC73" s="6"/>
      <c r="DD73" s="6">
        <f t="shared" si="184"/>
        <v>0</v>
      </c>
      <c r="DE73" s="6">
        <f t="shared" si="185"/>
        <v>0</v>
      </c>
      <c r="DF73" s="6">
        <f t="shared" si="186"/>
        <v>0</v>
      </c>
      <c r="DG73" s="6"/>
      <c r="DH73" s="6">
        <f t="shared" si="187"/>
        <v>0</v>
      </c>
      <c r="DI73" s="6">
        <f t="shared" si="188"/>
        <v>0</v>
      </c>
      <c r="DJ73" s="6">
        <f t="shared" si="189"/>
        <v>0</v>
      </c>
      <c r="DK73" s="6"/>
      <c r="DL73" s="6">
        <f t="shared" si="190"/>
        <v>2711011197983060</v>
      </c>
      <c r="DR73" s="11"/>
      <c r="DS73" s="6">
        <f t="shared" si="191"/>
        <v>0</v>
      </c>
      <c r="DT73" s="6">
        <f t="shared" si="138"/>
        <v>0</v>
      </c>
      <c r="DU73" s="6">
        <f t="shared" si="139"/>
        <v>0</v>
      </c>
      <c r="DV73"/>
      <c r="DW73" s="6">
        <f t="shared" si="140"/>
        <v>215461264857561.53</v>
      </c>
      <c r="DX73" s="6">
        <f t="shared" si="141"/>
        <v>215461264857561.53</v>
      </c>
      <c r="DY73" s="6">
        <f t="shared" si="142"/>
        <v>1261332214253295</v>
      </c>
      <c r="DZ73"/>
      <c r="EA73" s="6">
        <f t="shared" si="143"/>
        <v>42491975193562.32</v>
      </c>
      <c r="EB73" s="6">
        <f t="shared" si="144"/>
        <v>42491975193562.32</v>
      </c>
      <c r="EC73" s="6">
        <f t="shared" si="145"/>
        <v>248752355530466</v>
      </c>
      <c r="ED73"/>
      <c r="EE73" s="6">
        <f t="shared" si="192"/>
        <v>1306312331624892.5</v>
      </c>
      <c r="EF73" s="6"/>
      <c r="EG73" s="6">
        <f t="shared" si="193"/>
        <v>0</v>
      </c>
      <c r="EH73" s="6">
        <f t="shared" si="194"/>
        <v>0</v>
      </c>
      <c r="EI73" s="6">
        <f t="shared" si="195"/>
        <v>0</v>
      </c>
      <c r="EJ73" s="6"/>
      <c r="EK73" s="6">
        <f t="shared" si="196"/>
        <v>0</v>
      </c>
      <c r="EL73" s="6">
        <f t="shared" si="197"/>
        <v>0</v>
      </c>
      <c r="EM73" s="6">
        <f t="shared" si="198"/>
        <v>0</v>
      </c>
      <c r="EN73" s="6"/>
      <c r="EO73" s="6">
        <f t="shared" si="199"/>
        <v>0</v>
      </c>
      <c r="EP73" s="6">
        <f t="shared" si="200"/>
        <v>0</v>
      </c>
      <c r="EQ73" s="6">
        <f t="shared" si="201"/>
        <v>0</v>
      </c>
      <c r="ER73" s="6"/>
      <c r="ES73" s="6">
        <f t="shared" si="202"/>
        <v>254315415767472.88</v>
      </c>
      <c r="EY73" s="11"/>
      <c r="EZ73" s="6">
        <f t="shared" si="203"/>
        <v>0</v>
      </c>
      <c r="FA73" s="6">
        <f t="shared" si="146"/>
        <v>0</v>
      </c>
      <c r="FB73" s="6">
        <f t="shared" si="147"/>
        <v>0</v>
      </c>
      <c r="FC73"/>
      <c r="FD73" s="6">
        <f t="shared" si="148"/>
        <v>20517349639108.809</v>
      </c>
      <c r="FE73" s="6">
        <f t="shared" si="149"/>
        <v>20517349639108.809</v>
      </c>
      <c r="FF73" s="6">
        <f t="shared" si="150"/>
        <v>120110656864539.13</v>
      </c>
      <c r="FG73"/>
      <c r="FH73" s="6">
        <f t="shared" si="151"/>
        <v>3706453089629.1484</v>
      </c>
      <c r="FI73" s="6">
        <f t="shared" si="152"/>
        <v>3706453089629.1484</v>
      </c>
      <c r="FJ73" s="6">
        <f t="shared" si="153"/>
        <v>21697954319810.215</v>
      </c>
      <c r="FK73"/>
      <c r="FL73" s="6">
        <f t="shared" si="204"/>
        <v>122672823249390.5</v>
      </c>
      <c r="FM73" s="6"/>
      <c r="FN73" s="6">
        <f t="shared" si="205"/>
        <v>0</v>
      </c>
      <c r="FO73" s="6">
        <f t="shared" si="206"/>
        <v>0</v>
      </c>
      <c r="FP73" s="6">
        <f t="shared" si="207"/>
        <v>0</v>
      </c>
      <c r="FQ73" s="6"/>
      <c r="FR73" s="6">
        <f t="shared" si="208"/>
        <v>0</v>
      </c>
      <c r="FS73" s="6">
        <f t="shared" si="209"/>
        <v>0</v>
      </c>
      <c r="FT73" s="6">
        <f t="shared" si="210"/>
        <v>0</v>
      </c>
      <c r="FU73" s="6"/>
      <c r="FV73" s="6">
        <f t="shared" si="211"/>
        <v>0</v>
      </c>
      <c r="FW73" s="6">
        <f t="shared" si="212"/>
        <v>0</v>
      </c>
      <c r="FX73" s="6">
        <f t="shared" si="213"/>
        <v>0</v>
      </c>
      <c r="FY73" s="6"/>
      <c r="FZ73" s="6">
        <f t="shared" si="214"/>
        <v>23882182915040.293</v>
      </c>
    </row>
    <row r="74" spans="4:182" x14ac:dyDescent="0.25">
      <c r="D74">
        <v>640</v>
      </c>
      <c r="E74">
        <f>'Input spectra'!B74</f>
        <v>0</v>
      </c>
      <c r="F74">
        <f>'Initial absorption'!L74</f>
        <v>0</v>
      </c>
      <c r="G74">
        <f>'Input spectra'!C74</f>
        <v>0</v>
      </c>
      <c r="H74">
        <f t="shared" si="154"/>
        <v>0</v>
      </c>
      <c r="I74">
        <f>'Input spectra'!D74</f>
        <v>0</v>
      </c>
      <c r="J74">
        <f>'Initial absorption'!M74</f>
        <v>0</v>
      </c>
      <c r="K74">
        <f>'Input spectra'!E74</f>
        <v>0.116398841477688</v>
      </c>
      <c r="L74">
        <f t="shared" si="155"/>
        <v>1.1354455973357106E-2</v>
      </c>
      <c r="M74">
        <f>'Input spectra'!F74</f>
        <v>0</v>
      </c>
      <c r="N74">
        <f>'Initial absorption'!N74</f>
        <v>0</v>
      </c>
      <c r="O74">
        <f>'Input spectra'!G74</f>
        <v>2.8506358381502998E-2</v>
      </c>
      <c r="P74">
        <f t="shared" si="156"/>
        <v>3.0028627321149119E-3</v>
      </c>
      <c r="R74">
        <f>'Absorption prob after ems'!FA75</f>
        <v>0.86582329474193276</v>
      </c>
      <c r="S74" s="13">
        <f>1-EXP(-'Absorption prob after ems'!FE75*_k_in_ec_correction*(E74*_c1+I74*_c2+M74*_c3+'Input spectra'!Y74))</f>
        <v>1.3837537837606773E-2</v>
      </c>
      <c r="T74" s="13">
        <f>1-EXP(-(_t-'Absorption prob after ems'!FE75)*_k_in_ec_correction*(E74*_c1+I74*_c2+M74*_c3+'Input spectra'!Y74))</f>
        <v>1.4013377545602501E-2</v>
      </c>
      <c r="U74" s="25"/>
      <c r="V74" s="25"/>
      <c r="W74" s="11"/>
      <c r="X74" s="6">
        <f t="shared" si="112"/>
        <v>0</v>
      </c>
      <c r="Y74" s="6">
        <f t="shared" si="113"/>
        <v>0</v>
      </c>
      <c r="Z74" s="6">
        <f t="shared" si="114"/>
        <v>0</v>
      </c>
      <c r="AA74"/>
      <c r="AB74" s="6">
        <f t="shared" si="115"/>
        <v>2.1780467577071693E+17</v>
      </c>
      <c r="AC74" s="6">
        <f t="shared" si="116"/>
        <v>2.1780467577071693E+17</v>
      </c>
      <c r="AD74" s="6">
        <f t="shared" si="117"/>
        <v>1.2750507806877289E+18</v>
      </c>
      <c r="AE74"/>
      <c r="AF74" s="6">
        <f t="shared" si="118"/>
        <v>4.0765816583890896E+16</v>
      </c>
      <c r="AG74" s="6">
        <f t="shared" si="119"/>
        <v>4.0765816583890896E+16</v>
      </c>
      <c r="AH74" s="6">
        <f t="shared" si="120"/>
        <v>2.386472470195297E+17</v>
      </c>
      <c r="AI74"/>
      <c r="AJ74" s="6">
        <f t="shared" si="157"/>
        <v>1.3105950135938642E+18</v>
      </c>
      <c r="AK74" s="6"/>
      <c r="AL74" s="6">
        <f t="shared" si="158"/>
        <v>0</v>
      </c>
      <c r="AM74" s="6">
        <f t="shared" si="159"/>
        <v>0</v>
      </c>
      <c r="AN74" s="6">
        <f t="shared" si="160"/>
        <v>0</v>
      </c>
      <c r="AO74" s="6"/>
      <c r="AP74" s="6">
        <f t="shared" si="161"/>
        <v>0</v>
      </c>
      <c r="AQ74" s="6">
        <f t="shared" si="162"/>
        <v>0</v>
      </c>
      <c r="AR74" s="6">
        <f t="shared" si="163"/>
        <v>0</v>
      </c>
      <c r="AS74" s="6"/>
      <c r="AT74" s="6">
        <f t="shared" si="164"/>
        <v>0</v>
      </c>
      <c r="AU74" s="6">
        <f t="shared" si="165"/>
        <v>0</v>
      </c>
      <c r="AV74" s="6">
        <f t="shared" si="166"/>
        <v>0</v>
      </c>
      <c r="AW74" s="6"/>
      <c r="AX74" s="6">
        <f t="shared" si="167"/>
        <v>2.5494704642309037E+17</v>
      </c>
      <c r="BD74" s="11"/>
      <c r="BE74" s="6">
        <f t="shared" si="121"/>
        <v>0</v>
      </c>
      <c r="BF74" s="6">
        <f t="shared" si="122"/>
        <v>0</v>
      </c>
      <c r="BG74" s="6">
        <f t="shared" si="123"/>
        <v>0</v>
      </c>
      <c r="BH74"/>
      <c r="BI74" s="6">
        <f t="shared" si="124"/>
        <v>2.0740501494664372E+16</v>
      </c>
      <c r="BJ74" s="6">
        <f t="shared" si="125"/>
        <v>2.0740501494664372E+16</v>
      </c>
      <c r="BK74" s="6">
        <f t="shared" si="126"/>
        <v>1.2141701058091922E+17</v>
      </c>
      <c r="BL74"/>
      <c r="BM74" s="6">
        <f t="shared" si="127"/>
        <v>3555885226335848</v>
      </c>
      <c r="BN74" s="6">
        <f t="shared" si="128"/>
        <v>3555885226335848</v>
      </c>
      <c r="BO74" s="6">
        <f t="shared" si="129"/>
        <v>2.0816514695250892E+16</v>
      </c>
      <c r="BP74"/>
      <c r="BQ74" s="6">
        <f t="shared" si="168"/>
        <v>1.2314909947737358E+17</v>
      </c>
      <c r="BR74" s="6"/>
      <c r="BS74" s="6">
        <f t="shared" si="169"/>
        <v>0</v>
      </c>
      <c r="BT74" s="6">
        <f t="shared" si="170"/>
        <v>0</v>
      </c>
      <c r="BU74" s="6">
        <f t="shared" si="171"/>
        <v>0</v>
      </c>
      <c r="BV74" s="6"/>
      <c r="BW74" s="6">
        <f t="shared" si="172"/>
        <v>0</v>
      </c>
      <c r="BX74" s="6">
        <f t="shared" si="173"/>
        <v>0</v>
      </c>
      <c r="BY74" s="6">
        <f t="shared" si="174"/>
        <v>0</v>
      </c>
      <c r="BZ74" s="6"/>
      <c r="CA74" s="6">
        <f t="shared" si="175"/>
        <v>0</v>
      </c>
      <c r="CB74" s="6">
        <f t="shared" si="176"/>
        <v>0</v>
      </c>
      <c r="CC74" s="6">
        <f t="shared" si="177"/>
        <v>0</v>
      </c>
      <c r="CD74" s="6"/>
      <c r="CE74" s="6">
        <f t="shared" si="178"/>
        <v>2.395591228088488E+16</v>
      </c>
      <c r="CK74" s="11"/>
      <c r="CL74" s="6">
        <f t="shared" si="179"/>
        <v>0</v>
      </c>
      <c r="CM74" s="6">
        <f t="shared" si="130"/>
        <v>0</v>
      </c>
      <c r="CN74" s="6">
        <f t="shared" si="131"/>
        <v>0</v>
      </c>
      <c r="CO74"/>
      <c r="CP74" s="6">
        <f t="shared" si="132"/>
        <v>1975019134589257.3</v>
      </c>
      <c r="CQ74" s="6">
        <f t="shared" si="133"/>
        <v>1975019134589257.3</v>
      </c>
      <c r="CR74" s="6">
        <f t="shared" si="134"/>
        <v>1.1561963399179722E+16</v>
      </c>
      <c r="CS74"/>
      <c r="CT74" s="6">
        <f t="shared" si="135"/>
        <v>310169666707230.94</v>
      </c>
      <c r="CU74" s="6">
        <f t="shared" si="136"/>
        <v>310169666707230.94</v>
      </c>
      <c r="CV74" s="6">
        <f t="shared" si="137"/>
        <v>1815764855741810</v>
      </c>
      <c r="CW74"/>
      <c r="CX74" s="6">
        <f t="shared" si="180"/>
        <v>1.1582748753838408E+16</v>
      </c>
      <c r="CY74" s="6"/>
      <c r="CZ74" s="6">
        <f t="shared" si="181"/>
        <v>0</v>
      </c>
      <c r="DA74" s="6">
        <f t="shared" si="182"/>
        <v>0</v>
      </c>
      <c r="DB74" s="6">
        <f t="shared" si="183"/>
        <v>0</v>
      </c>
      <c r="DC74" s="6"/>
      <c r="DD74" s="6">
        <f t="shared" si="184"/>
        <v>0</v>
      </c>
      <c r="DE74" s="6">
        <f t="shared" si="185"/>
        <v>0</v>
      </c>
      <c r="DF74" s="6">
        <f t="shared" si="186"/>
        <v>0</v>
      </c>
      <c r="DG74" s="6"/>
      <c r="DH74" s="6">
        <f t="shared" si="187"/>
        <v>0</v>
      </c>
      <c r="DI74" s="6">
        <f t="shared" si="188"/>
        <v>0</v>
      </c>
      <c r="DJ74" s="6">
        <f t="shared" si="189"/>
        <v>0</v>
      </c>
      <c r="DK74" s="6"/>
      <c r="DL74" s="6">
        <f t="shared" si="190"/>
        <v>2253165587860937.5</v>
      </c>
      <c r="DR74" s="11"/>
      <c r="DS74" s="6">
        <f t="shared" si="191"/>
        <v>0</v>
      </c>
      <c r="DT74" s="6">
        <f t="shared" si="138"/>
        <v>0</v>
      </c>
      <c r="DU74" s="6">
        <f t="shared" si="139"/>
        <v>0</v>
      </c>
      <c r="DV74"/>
      <c r="DW74" s="6">
        <f t="shared" si="140"/>
        <v>188071661767541.13</v>
      </c>
      <c r="DX74" s="6">
        <f t="shared" si="141"/>
        <v>188071661767541.13</v>
      </c>
      <c r="DY74" s="6">
        <f t="shared" si="142"/>
        <v>1100990684949208</v>
      </c>
      <c r="DZ74"/>
      <c r="EA74" s="6">
        <f t="shared" si="143"/>
        <v>27055210171788.676</v>
      </c>
      <c r="EB74" s="6">
        <f t="shared" si="144"/>
        <v>27055210171788.676</v>
      </c>
      <c r="EC74" s="6">
        <f t="shared" si="145"/>
        <v>158383959063966.56</v>
      </c>
      <c r="ED74"/>
      <c r="EE74" s="6">
        <f t="shared" si="192"/>
        <v>1090395903593935.4</v>
      </c>
      <c r="EF74" s="6"/>
      <c r="EG74" s="6">
        <f t="shared" si="193"/>
        <v>0</v>
      </c>
      <c r="EH74" s="6">
        <f t="shared" si="194"/>
        <v>0</v>
      </c>
      <c r="EI74" s="6">
        <f t="shared" si="195"/>
        <v>0</v>
      </c>
      <c r="EJ74" s="6"/>
      <c r="EK74" s="6">
        <f t="shared" si="196"/>
        <v>0</v>
      </c>
      <c r="EL74" s="6">
        <f t="shared" si="197"/>
        <v>0</v>
      </c>
      <c r="EM74" s="6">
        <f t="shared" si="198"/>
        <v>0</v>
      </c>
      <c r="EN74" s="6"/>
      <c r="EO74" s="6">
        <f t="shared" si="199"/>
        <v>0</v>
      </c>
      <c r="EP74" s="6">
        <f t="shared" si="200"/>
        <v>0</v>
      </c>
      <c r="EQ74" s="6">
        <f t="shared" si="201"/>
        <v>0</v>
      </c>
      <c r="ER74" s="6"/>
      <c r="ES74" s="6">
        <f t="shared" si="202"/>
        <v>212112217862639.5</v>
      </c>
      <c r="EY74" s="11"/>
      <c r="EZ74" s="6">
        <f t="shared" si="203"/>
        <v>0</v>
      </c>
      <c r="FA74" s="6">
        <f t="shared" si="146"/>
        <v>0</v>
      </c>
      <c r="FB74" s="6">
        <f t="shared" si="147"/>
        <v>0</v>
      </c>
      <c r="FC74"/>
      <c r="FD74" s="6">
        <f t="shared" si="148"/>
        <v>17909168240722.102</v>
      </c>
      <c r="FE74" s="6">
        <f t="shared" si="149"/>
        <v>17909168240722.102</v>
      </c>
      <c r="FF74" s="6">
        <f t="shared" si="150"/>
        <v>104842097011907.67</v>
      </c>
      <c r="FG74"/>
      <c r="FH74" s="6">
        <f t="shared" si="151"/>
        <v>2359948363779.1611</v>
      </c>
      <c r="FI74" s="6">
        <f t="shared" si="152"/>
        <v>2359948363779.1611</v>
      </c>
      <c r="FJ74" s="6">
        <f t="shared" si="153"/>
        <v>13815378356647.314</v>
      </c>
      <c r="FK74"/>
      <c r="FL74" s="6">
        <f t="shared" si="204"/>
        <v>102736406269362.02</v>
      </c>
      <c r="FM74" s="6"/>
      <c r="FN74" s="6">
        <f t="shared" si="205"/>
        <v>0</v>
      </c>
      <c r="FO74" s="6">
        <f t="shared" si="206"/>
        <v>0</v>
      </c>
      <c r="FP74" s="6">
        <f t="shared" si="207"/>
        <v>0</v>
      </c>
      <c r="FQ74" s="6"/>
      <c r="FR74" s="6">
        <f t="shared" si="208"/>
        <v>0</v>
      </c>
      <c r="FS74" s="6">
        <f t="shared" si="209"/>
        <v>0</v>
      </c>
      <c r="FT74" s="6">
        <f t="shared" si="210"/>
        <v>0</v>
      </c>
      <c r="FU74" s="6"/>
      <c r="FV74" s="6">
        <f t="shared" si="211"/>
        <v>0</v>
      </c>
      <c r="FW74" s="6">
        <f t="shared" si="212"/>
        <v>0</v>
      </c>
      <c r="FX74" s="6">
        <f t="shared" si="213"/>
        <v>0</v>
      </c>
      <c r="FY74" s="6"/>
      <c r="FZ74" s="6">
        <f t="shared" si="214"/>
        <v>19985077821006.547</v>
      </c>
    </row>
    <row r="75" spans="4:182" x14ac:dyDescent="0.25">
      <c r="D75">
        <v>645</v>
      </c>
      <c r="E75">
        <f>'Input spectra'!B75</f>
        <v>0</v>
      </c>
      <c r="F75">
        <f>'Initial absorption'!L75</f>
        <v>0</v>
      </c>
      <c r="G75">
        <f>'Input spectra'!C75</f>
        <v>0</v>
      </c>
      <c r="H75">
        <f t="shared" si="154"/>
        <v>0</v>
      </c>
      <c r="I75">
        <f>'Input spectra'!D75</f>
        <v>0</v>
      </c>
      <c r="J75">
        <f>'Initial absorption'!M75</f>
        <v>0</v>
      </c>
      <c r="K75">
        <f>'Input spectra'!E75</f>
        <v>0.103569517308158</v>
      </c>
      <c r="L75">
        <f t="shared" si="155"/>
        <v>1.0102983066912607E-2</v>
      </c>
      <c r="M75">
        <f>'Input spectra'!F75</f>
        <v>0</v>
      </c>
      <c r="N75">
        <f>'Initial absorption'!N75</f>
        <v>0</v>
      </c>
      <c r="O75">
        <f>'Input spectra'!G75</f>
        <v>1.2241618497109899E-2</v>
      </c>
      <c r="P75">
        <f t="shared" si="156"/>
        <v>1.2895333551125343E-3</v>
      </c>
      <c r="R75">
        <f>'Absorption prob after ems'!FA76</f>
        <v>0.86658858751668444</v>
      </c>
      <c r="S75" s="13">
        <f>1-EXP(-'Absorption prob after ems'!FE76*_k_in_ec_correction*(E75*_c1+I75*_c2+M75*_c3+'Input spectra'!Y75))</f>
        <v>1.3750483741072461E-2</v>
      </c>
      <c r="T75" s="13">
        <f>1-EXP(-(_t-'Absorption prob after ems'!FE76)*_k_in_ec_correction*(E75*_c1+I75*_c2+M75*_c3+'Input spectra'!Y75))</f>
        <v>1.3924104065336063E-2</v>
      </c>
      <c r="U75" s="25"/>
      <c r="V75" s="25"/>
      <c r="W75" s="11"/>
      <c r="X75" s="6">
        <f t="shared" si="112"/>
        <v>0</v>
      </c>
      <c r="Y75" s="6">
        <f t="shared" si="113"/>
        <v>0</v>
      </c>
      <c r="Z75" s="6">
        <f t="shared" si="114"/>
        <v>0</v>
      </c>
      <c r="AA75"/>
      <c r="AB75" s="6">
        <f t="shared" si="115"/>
        <v>1.9379853657183552E+17</v>
      </c>
      <c r="AC75" s="6">
        <f t="shared" si="116"/>
        <v>1.9379853657183552E+17</v>
      </c>
      <c r="AD75" s="6">
        <f t="shared" si="117"/>
        <v>1.1345163940014938E+18</v>
      </c>
      <c r="AE75"/>
      <c r="AF75" s="6">
        <f t="shared" si="118"/>
        <v>1.750625483846304E+16</v>
      </c>
      <c r="AG75" s="6">
        <f t="shared" si="119"/>
        <v>1.750625483846304E+16</v>
      </c>
      <c r="AH75" s="6">
        <f t="shared" si="120"/>
        <v>1.0248340087151453E+17</v>
      </c>
      <c r="AI75"/>
      <c r="AJ75" s="6">
        <f t="shared" si="157"/>
        <v>1.0719699049974287E+18</v>
      </c>
      <c r="AK75" s="6"/>
      <c r="AL75" s="6">
        <f t="shared" si="158"/>
        <v>0</v>
      </c>
      <c r="AM75" s="6">
        <f t="shared" si="159"/>
        <v>0</v>
      </c>
      <c r="AN75" s="6">
        <f t="shared" si="160"/>
        <v>0</v>
      </c>
      <c r="AO75" s="6"/>
      <c r="AP75" s="6">
        <f t="shared" si="161"/>
        <v>0</v>
      </c>
      <c r="AQ75" s="6">
        <f t="shared" si="162"/>
        <v>0</v>
      </c>
      <c r="AR75" s="6">
        <f t="shared" si="163"/>
        <v>0</v>
      </c>
      <c r="AS75" s="6"/>
      <c r="AT75" s="6">
        <f t="shared" si="164"/>
        <v>0</v>
      </c>
      <c r="AU75" s="6">
        <f t="shared" si="165"/>
        <v>0</v>
      </c>
      <c r="AV75" s="6">
        <f t="shared" si="166"/>
        <v>0</v>
      </c>
      <c r="AW75" s="6"/>
      <c r="AX75" s="6">
        <f t="shared" si="167"/>
        <v>2.0836256150519744E+17</v>
      </c>
      <c r="BD75" s="11"/>
      <c r="BE75" s="6">
        <f t="shared" si="121"/>
        <v>0</v>
      </c>
      <c r="BF75" s="6">
        <f t="shared" si="122"/>
        <v>0</v>
      </c>
      <c r="BG75" s="6">
        <f t="shared" si="123"/>
        <v>0</v>
      </c>
      <c r="BH75"/>
      <c r="BI75" s="6">
        <f t="shared" si="124"/>
        <v>1.84545112413621E+16</v>
      </c>
      <c r="BJ75" s="6">
        <f t="shared" si="125"/>
        <v>1.84545112413621E+16</v>
      </c>
      <c r="BK75" s="6">
        <f t="shared" si="126"/>
        <v>1.0803459054423477E+17</v>
      </c>
      <c r="BL75"/>
      <c r="BM75" s="6">
        <f t="shared" si="127"/>
        <v>1527020385338242</v>
      </c>
      <c r="BN75" s="6">
        <f t="shared" si="128"/>
        <v>1527020385338242</v>
      </c>
      <c r="BO75" s="6">
        <f t="shared" si="129"/>
        <v>8939333040311954</v>
      </c>
      <c r="BP75"/>
      <c r="BQ75" s="6">
        <f t="shared" si="168"/>
        <v>1.0136826721541693E+17</v>
      </c>
      <c r="BR75" s="6"/>
      <c r="BS75" s="6">
        <f t="shared" si="169"/>
        <v>0</v>
      </c>
      <c r="BT75" s="6">
        <f t="shared" si="170"/>
        <v>0</v>
      </c>
      <c r="BU75" s="6">
        <f t="shared" si="171"/>
        <v>0</v>
      </c>
      <c r="BV75" s="6"/>
      <c r="BW75" s="6">
        <f t="shared" si="172"/>
        <v>0</v>
      </c>
      <c r="BX75" s="6">
        <f t="shared" si="173"/>
        <v>0</v>
      </c>
      <c r="BY75" s="6">
        <f t="shared" si="174"/>
        <v>0</v>
      </c>
      <c r="BZ75" s="6"/>
      <c r="CA75" s="6">
        <f t="shared" si="175"/>
        <v>0</v>
      </c>
      <c r="CB75" s="6">
        <f t="shared" si="176"/>
        <v>0</v>
      </c>
      <c r="CC75" s="6">
        <f t="shared" si="177"/>
        <v>0</v>
      </c>
      <c r="CD75" s="6"/>
      <c r="CE75" s="6">
        <f t="shared" si="178"/>
        <v>1.9703306700945364E+16</v>
      </c>
      <c r="CK75" s="11"/>
      <c r="CL75" s="6">
        <f t="shared" si="179"/>
        <v>0</v>
      </c>
      <c r="CM75" s="6">
        <f t="shared" si="130"/>
        <v>0</v>
      </c>
      <c r="CN75" s="6">
        <f t="shared" si="131"/>
        <v>0</v>
      </c>
      <c r="CO75"/>
      <c r="CP75" s="6">
        <f t="shared" si="132"/>
        <v>1757335174877964.3</v>
      </c>
      <c r="CQ75" s="6">
        <f t="shared" si="133"/>
        <v>1757335174877964.3</v>
      </c>
      <c r="CR75" s="6">
        <f t="shared" si="134"/>
        <v>1.0287619302612824E+16</v>
      </c>
      <c r="CS75"/>
      <c r="CT75" s="6">
        <f t="shared" si="135"/>
        <v>133197607298356.53</v>
      </c>
      <c r="CU75" s="6">
        <f t="shared" si="136"/>
        <v>133197607298356.53</v>
      </c>
      <c r="CV75" s="6">
        <f t="shared" si="137"/>
        <v>779752374785062.25</v>
      </c>
      <c r="CW75"/>
      <c r="CX75" s="6">
        <f t="shared" si="180"/>
        <v>9590857989438392</v>
      </c>
      <c r="CY75" s="6"/>
      <c r="CZ75" s="6">
        <f t="shared" si="181"/>
        <v>0</v>
      </c>
      <c r="DA75" s="6">
        <f t="shared" si="182"/>
        <v>0</v>
      </c>
      <c r="DB75" s="6">
        <f t="shared" si="183"/>
        <v>0</v>
      </c>
      <c r="DC75" s="6"/>
      <c r="DD75" s="6">
        <f t="shared" si="184"/>
        <v>0</v>
      </c>
      <c r="DE75" s="6">
        <f t="shared" si="185"/>
        <v>0</v>
      </c>
      <c r="DF75" s="6">
        <f t="shared" si="186"/>
        <v>0</v>
      </c>
      <c r="DG75" s="6"/>
      <c r="DH75" s="6">
        <f t="shared" si="187"/>
        <v>0</v>
      </c>
      <c r="DI75" s="6">
        <f t="shared" si="188"/>
        <v>0</v>
      </c>
      <c r="DJ75" s="6">
        <f t="shared" si="189"/>
        <v>0</v>
      </c>
      <c r="DK75" s="6"/>
      <c r="DL75" s="6">
        <f t="shared" si="190"/>
        <v>1864208806978368.3</v>
      </c>
      <c r="DR75" s="11"/>
      <c r="DS75" s="6">
        <f t="shared" si="191"/>
        <v>0</v>
      </c>
      <c r="DT75" s="6">
        <f t="shared" si="138"/>
        <v>0</v>
      </c>
      <c r="DU75" s="6">
        <f t="shared" si="139"/>
        <v>0</v>
      </c>
      <c r="DV75"/>
      <c r="DW75" s="6">
        <f t="shared" si="140"/>
        <v>167342655488037.09</v>
      </c>
      <c r="DX75" s="6">
        <f t="shared" si="141"/>
        <v>167342655488037.09</v>
      </c>
      <c r="DY75" s="6">
        <f t="shared" si="142"/>
        <v>979640968529961.5</v>
      </c>
      <c r="DZ75"/>
      <c r="EA75" s="6">
        <f t="shared" si="143"/>
        <v>11618445150015.041</v>
      </c>
      <c r="EB75" s="6">
        <f t="shared" si="144"/>
        <v>11618445150015.041</v>
      </c>
      <c r="EC75" s="6">
        <f t="shared" si="145"/>
        <v>68015562597467.164</v>
      </c>
      <c r="ED75"/>
      <c r="EE75" s="6">
        <f t="shared" si="192"/>
        <v>907887193512347.75</v>
      </c>
      <c r="EF75" s="6"/>
      <c r="EG75" s="6">
        <f t="shared" si="193"/>
        <v>0</v>
      </c>
      <c r="EH75" s="6">
        <f t="shared" si="194"/>
        <v>0</v>
      </c>
      <c r="EI75" s="6">
        <f t="shared" si="195"/>
        <v>0</v>
      </c>
      <c r="EJ75" s="6"/>
      <c r="EK75" s="6">
        <f t="shared" si="196"/>
        <v>0</v>
      </c>
      <c r="EL75" s="6">
        <f t="shared" si="197"/>
        <v>0</v>
      </c>
      <c r="EM75" s="6">
        <f t="shared" si="198"/>
        <v>0</v>
      </c>
      <c r="EN75" s="6"/>
      <c r="EO75" s="6">
        <f t="shared" si="199"/>
        <v>0</v>
      </c>
      <c r="EP75" s="6">
        <f t="shared" si="200"/>
        <v>0</v>
      </c>
      <c r="EQ75" s="6">
        <f t="shared" si="201"/>
        <v>0</v>
      </c>
      <c r="ER75" s="6"/>
      <c r="ES75" s="6">
        <f t="shared" si="202"/>
        <v>176469227649120.81</v>
      </c>
      <c r="EY75" s="11"/>
      <c r="EZ75" s="6">
        <f t="shared" si="203"/>
        <v>0</v>
      </c>
      <c r="FA75" s="6">
        <f t="shared" si="146"/>
        <v>0</v>
      </c>
      <c r="FB75" s="6">
        <f t="shared" si="147"/>
        <v>0</v>
      </c>
      <c r="FC75"/>
      <c r="FD75" s="6">
        <f t="shared" si="148"/>
        <v>15935243740701.049</v>
      </c>
      <c r="FE75" s="6">
        <f t="shared" si="149"/>
        <v>15935243740701.049</v>
      </c>
      <c r="FF75" s="6">
        <f t="shared" si="150"/>
        <v>93286541715105.984</v>
      </c>
      <c r="FG75"/>
      <c r="FH75" s="6">
        <f t="shared" si="151"/>
        <v>1013443637929.1747</v>
      </c>
      <c r="FI75" s="6">
        <f t="shared" si="152"/>
        <v>1013443637929.1747</v>
      </c>
      <c r="FJ75" s="6">
        <f t="shared" si="153"/>
        <v>5932802393484.415</v>
      </c>
      <c r="FK75"/>
      <c r="FL75" s="6">
        <f t="shared" si="204"/>
        <v>85982351265395.219</v>
      </c>
      <c r="FM75" s="6"/>
      <c r="FN75" s="6">
        <f t="shared" si="205"/>
        <v>0</v>
      </c>
      <c r="FO75" s="6">
        <f t="shared" si="206"/>
        <v>0</v>
      </c>
      <c r="FP75" s="6">
        <f t="shared" si="207"/>
        <v>0</v>
      </c>
      <c r="FQ75" s="6"/>
      <c r="FR75" s="6">
        <f t="shared" si="208"/>
        <v>0</v>
      </c>
      <c r="FS75" s="6">
        <f t="shared" si="209"/>
        <v>0</v>
      </c>
      <c r="FT75" s="6">
        <f t="shared" si="210"/>
        <v>0</v>
      </c>
      <c r="FU75" s="6"/>
      <c r="FV75" s="6">
        <f t="shared" si="211"/>
        <v>0</v>
      </c>
      <c r="FW75" s="6">
        <f t="shared" si="212"/>
        <v>0</v>
      </c>
      <c r="FX75" s="6">
        <f t="shared" si="213"/>
        <v>0</v>
      </c>
      <c r="FY75" s="6"/>
      <c r="FZ75" s="6">
        <f t="shared" si="214"/>
        <v>16712692091799.328</v>
      </c>
    </row>
    <row r="76" spans="4:182" x14ac:dyDescent="0.25">
      <c r="D76">
        <v>650</v>
      </c>
      <c r="E76">
        <f>'Input spectra'!B76</f>
        <v>0</v>
      </c>
      <c r="F76">
        <f>'Initial absorption'!L76</f>
        <v>0</v>
      </c>
      <c r="G76">
        <f>'Input spectra'!C76</f>
        <v>0</v>
      </c>
      <c r="H76">
        <f t="shared" si="154"/>
        <v>0</v>
      </c>
      <c r="I76">
        <f>'Input spectra'!D76</f>
        <v>0</v>
      </c>
      <c r="J76">
        <f>'Initial absorption'!M76</f>
        <v>0</v>
      </c>
      <c r="K76">
        <f>'Input spectra'!E76</f>
        <v>9.07401931386283E-2</v>
      </c>
      <c r="L76">
        <f t="shared" si="155"/>
        <v>8.8515101604681387E-3</v>
      </c>
      <c r="M76">
        <f>'Input spectra'!F76</f>
        <v>0</v>
      </c>
      <c r="N76">
        <f>'Initial absorption'!N76</f>
        <v>0</v>
      </c>
      <c r="O76">
        <f>'Input spectra'!G76</f>
        <v>0</v>
      </c>
      <c r="P76">
        <f t="shared" si="156"/>
        <v>0</v>
      </c>
      <c r="R76">
        <f>'Absorption prob after ems'!FA77</f>
        <v>0.86735493561270505</v>
      </c>
      <c r="S76" s="13">
        <f>1-EXP(-'Absorption prob after ems'!FE77*_k_in_ec_correction*(E76*_c1+I76*_c2+M76*_c3+'Input spectra'!Y76))</f>
        <v>1.3663414811603269E-2</v>
      </c>
      <c r="T76" s="13">
        <f>1-EXP(-(_t-'Absorption prob after ems'!FE77)*_k_in_ec_correction*(E76*_c1+I76*_c2+M76*_c3+'Input spectra'!Y76))</f>
        <v>1.3834829648983638E-2</v>
      </c>
      <c r="U76" s="25"/>
      <c r="V76" s="25"/>
      <c r="W76" s="11"/>
      <c r="X76" s="6">
        <f t="shared" si="112"/>
        <v>0</v>
      </c>
      <c r="Y76" s="6">
        <f t="shared" si="113"/>
        <v>0</v>
      </c>
      <c r="Z76" s="6">
        <f t="shared" si="114"/>
        <v>0</v>
      </c>
      <c r="AA76"/>
      <c r="AB76" s="6">
        <f t="shared" si="115"/>
        <v>1.6979239737295475E+17</v>
      </c>
      <c r="AC76" s="6">
        <f t="shared" si="116"/>
        <v>1.6979239737295475E+17</v>
      </c>
      <c r="AD76" s="6">
        <f t="shared" si="117"/>
        <v>9.9398200731526221E+17</v>
      </c>
      <c r="AE76"/>
      <c r="AF76" s="6">
        <f t="shared" si="118"/>
        <v>0</v>
      </c>
      <c r="AG76" s="6">
        <f t="shared" si="119"/>
        <v>0</v>
      </c>
      <c r="AH76" s="6">
        <f t="shared" si="120"/>
        <v>0</v>
      </c>
      <c r="AI76"/>
      <c r="AJ76" s="6">
        <f t="shared" si="157"/>
        <v>8.6213519995511654E+17</v>
      </c>
      <c r="AK76" s="6"/>
      <c r="AL76" s="6">
        <f t="shared" si="158"/>
        <v>0</v>
      </c>
      <c r="AM76" s="6">
        <f t="shared" si="159"/>
        <v>0</v>
      </c>
      <c r="AN76" s="6">
        <f t="shared" si="160"/>
        <v>0</v>
      </c>
      <c r="AO76" s="6"/>
      <c r="AP76" s="6">
        <f t="shared" si="161"/>
        <v>0</v>
      </c>
      <c r="AQ76" s="6">
        <f t="shared" si="162"/>
        <v>0</v>
      </c>
      <c r="AR76" s="6">
        <f t="shared" si="163"/>
        <v>0</v>
      </c>
      <c r="AS76" s="6"/>
      <c r="AT76" s="6">
        <f t="shared" si="164"/>
        <v>0</v>
      </c>
      <c r="AU76" s="6">
        <f t="shared" si="165"/>
        <v>0</v>
      </c>
      <c r="AV76" s="6">
        <f t="shared" si="166"/>
        <v>0</v>
      </c>
      <c r="AW76" s="6"/>
      <c r="AX76" s="6">
        <f t="shared" si="167"/>
        <v>1.6744334847960739E+17</v>
      </c>
      <c r="BD76" s="11"/>
      <c r="BE76" s="6">
        <f t="shared" si="121"/>
        <v>0</v>
      </c>
      <c r="BF76" s="6">
        <f t="shared" si="122"/>
        <v>0</v>
      </c>
      <c r="BG76" s="6">
        <f t="shared" si="123"/>
        <v>0</v>
      </c>
      <c r="BH76"/>
      <c r="BI76" s="6">
        <f t="shared" si="124"/>
        <v>1.6168520988059886E+16</v>
      </c>
      <c r="BJ76" s="6">
        <f t="shared" si="125"/>
        <v>1.6168520988059886E+16</v>
      </c>
      <c r="BK76" s="6">
        <f t="shared" si="126"/>
        <v>9.4652170507550672E+16</v>
      </c>
      <c r="BL76"/>
      <c r="BM76" s="6">
        <f t="shared" si="127"/>
        <v>0</v>
      </c>
      <c r="BN76" s="6">
        <f t="shared" si="128"/>
        <v>0</v>
      </c>
      <c r="BO76" s="6">
        <f t="shared" si="129"/>
        <v>0</v>
      </c>
      <c r="BP76"/>
      <c r="BQ76" s="6">
        <f t="shared" si="168"/>
        <v>8.2097027256179392E+16</v>
      </c>
      <c r="BR76" s="6"/>
      <c r="BS76" s="6">
        <f t="shared" si="169"/>
        <v>0</v>
      </c>
      <c r="BT76" s="6">
        <f t="shared" si="170"/>
        <v>0</v>
      </c>
      <c r="BU76" s="6">
        <f t="shared" si="171"/>
        <v>0</v>
      </c>
      <c r="BV76" s="6"/>
      <c r="BW76" s="6">
        <f t="shared" si="172"/>
        <v>0</v>
      </c>
      <c r="BX76" s="6">
        <f t="shared" si="173"/>
        <v>0</v>
      </c>
      <c r="BY76" s="6">
        <f t="shared" si="174"/>
        <v>0</v>
      </c>
      <c r="BZ76" s="6"/>
      <c r="CA76" s="6">
        <f t="shared" si="175"/>
        <v>0</v>
      </c>
      <c r="CB76" s="6">
        <f t="shared" si="176"/>
        <v>0</v>
      </c>
      <c r="CC76" s="6">
        <f t="shared" si="177"/>
        <v>0</v>
      </c>
      <c r="CD76" s="6"/>
      <c r="CE76" s="6">
        <f t="shared" si="178"/>
        <v>1.594483225451406E+16</v>
      </c>
      <c r="CK76" s="11"/>
      <c r="CL76" s="6">
        <f t="shared" si="179"/>
        <v>0</v>
      </c>
      <c r="CM76" s="6">
        <f t="shared" si="130"/>
        <v>0</v>
      </c>
      <c r="CN76" s="6">
        <f t="shared" si="131"/>
        <v>0</v>
      </c>
      <c r="CO76"/>
      <c r="CP76" s="6">
        <f t="shared" si="132"/>
        <v>1539651215166676.8</v>
      </c>
      <c r="CQ76" s="6">
        <f t="shared" si="133"/>
        <v>1539651215166676.8</v>
      </c>
      <c r="CR76" s="6">
        <f t="shared" si="134"/>
        <v>9013275206045958</v>
      </c>
      <c r="CS76"/>
      <c r="CT76" s="6">
        <f t="shared" si="135"/>
        <v>0</v>
      </c>
      <c r="CU76" s="6">
        <f t="shared" si="136"/>
        <v>0</v>
      </c>
      <c r="CV76" s="6">
        <f t="shared" si="137"/>
        <v>0</v>
      </c>
      <c r="CW76"/>
      <c r="CX76" s="6">
        <f t="shared" si="180"/>
        <v>7817708735999583</v>
      </c>
      <c r="CY76" s="6"/>
      <c r="CZ76" s="6">
        <f t="shared" si="181"/>
        <v>0</v>
      </c>
      <c r="DA76" s="6">
        <f t="shared" si="182"/>
        <v>0</v>
      </c>
      <c r="DB76" s="6">
        <f t="shared" si="183"/>
        <v>0</v>
      </c>
      <c r="DC76" s="6"/>
      <c r="DD76" s="6">
        <f t="shared" si="184"/>
        <v>0</v>
      </c>
      <c r="DE76" s="6">
        <f t="shared" si="185"/>
        <v>0</v>
      </c>
      <c r="DF76" s="6">
        <f t="shared" si="186"/>
        <v>0</v>
      </c>
      <c r="DG76" s="6"/>
      <c r="DH76" s="6">
        <f t="shared" si="187"/>
        <v>0</v>
      </c>
      <c r="DI76" s="6">
        <f t="shared" si="188"/>
        <v>0</v>
      </c>
      <c r="DJ76" s="6">
        <f t="shared" si="189"/>
        <v>0</v>
      </c>
      <c r="DK76" s="6"/>
      <c r="DL76" s="6">
        <f t="shared" si="190"/>
        <v>1518350402885995</v>
      </c>
      <c r="DR76" s="11"/>
      <c r="DS76" s="6">
        <f t="shared" si="191"/>
        <v>0</v>
      </c>
      <c r="DT76" s="6">
        <f t="shared" si="138"/>
        <v>0</v>
      </c>
      <c r="DU76" s="6">
        <f t="shared" si="139"/>
        <v>0</v>
      </c>
      <c r="DV76"/>
      <c r="DW76" s="6">
        <f t="shared" si="140"/>
        <v>146613649208533.56</v>
      </c>
      <c r="DX76" s="6">
        <f t="shared" si="141"/>
        <v>146613649208533.56</v>
      </c>
      <c r="DY76" s="6">
        <f t="shared" si="142"/>
        <v>858291252110717.88</v>
      </c>
      <c r="DZ76"/>
      <c r="EA76" s="6">
        <f t="shared" si="143"/>
        <v>0</v>
      </c>
      <c r="EB76" s="6">
        <f t="shared" si="144"/>
        <v>0</v>
      </c>
      <c r="EC76" s="6">
        <f t="shared" si="145"/>
        <v>0</v>
      </c>
      <c r="ED76"/>
      <c r="EE76" s="6">
        <f t="shared" si="192"/>
        <v>744443153711439.75</v>
      </c>
      <c r="EF76" s="6"/>
      <c r="EG76" s="6">
        <f t="shared" si="193"/>
        <v>0</v>
      </c>
      <c r="EH76" s="6">
        <f t="shared" si="194"/>
        <v>0</v>
      </c>
      <c r="EI76" s="6">
        <f t="shared" si="195"/>
        <v>0</v>
      </c>
      <c r="EJ76" s="6"/>
      <c r="EK76" s="6">
        <f t="shared" si="196"/>
        <v>0</v>
      </c>
      <c r="EL76" s="6">
        <f t="shared" si="197"/>
        <v>0</v>
      </c>
      <c r="EM76" s="6">
        <f t="shared" si="198"/>
        <v>0</v>
      </c>
      <c r="EN76" s="6"/>
      <c r="EO76" s="6">
        <f t="shared" si="199"/>
        <v>0</v>
      </c>
      <c r="EP76" s="6">
        <f t="shared" si="200"/>
        <v>0</v>
      </c>
      <c r="EQ76" s="6">
        <f t="shared" si="201"/>
        <v>0</v>
      </c>
      <c r="ER76" s="6"/>
      <c r="ES76" s="6">
        <f t="shared" si="202"/>
        <v>144585274347517.66</v>
      </c>
      <c r="EY76" s="11"/>
      <c r="EZ76" s="6">
        <f t="shared" si="203"/>
        <v>0</v>
      </c>
      <c r="FA76" s="6">
        <f t="shared" si="146"/>
        <v>0</v>
      </c>
      <c r="FB76" s="6">
        <f t="shared" si="147"/>
        <v>0</v>
      </c>
      <c r="FC76"/>
      <c r="FD76" s="6">
        <f t="shared" si="148"/>
        <v>13961319240680.043</v>
      </c>
      <c r="FE76" s="6">
        <f t="shared" si="149"/>
        <v>13961319240680.043</v>
      </c>
      <c r="FF76" s="6">
        <f t="shared" si="150"/>
        <v>81730986418304.594</v>
      </c>
      <c r="FG76"/>
      <c r="FH76" s="6">
        <f t="shared" si="151"/>
        <v>0</v>
      </c>
      <c r="FI76" s="6">
        <f t="shared" si="152"/>
        <v>0</v>
      </c>
      <c r="FJ76" s="6">
        <f t="shared" si="153"/>
        <v>0</v>
      </c>
      <c r="FK76"/>
      <c r="FL76" s="6">
        <f t="shared" si="204"/>
        <v>70889774462411.453</v>
      </c>
      <c r="FM76" s="6"/>
      <c r="FN76" s="6">
        <f t="shared" si="205"/>
        <v>0</v>
      </c>
      <c r="FO76" s="6">
        <f t="shared" si="206"/>
        <v>0</v>
      </c>
      <c r="FP76" s="6">
        <f t="shared" si="207"/>
        <v>0</v>
      </c>
      <c r="FQ76" s="6"/>
      <c r="FR76" s="6">
        <f t="shared" si="208"/>
        <v>0</v>
      </c>
      <c r="FS76" s="6">
        <f t="shared" si="209"/>
        <v>0</v>
      </c>
      <c r="FT76" s="6">
        <f t="shared" si="210"/>
        <v>0</v>
      </c>
      <c r="FU76" s="6"/>
      <c r="FV76" s="6">
        <f t="shared" si="211"/>
        <v>0</v>
      </c>
      <c r="FW76" s="6">
        <f t="shared" si="212"/>
        <v>0</v>
      </c>
      <c r="FX76" s="6">
        <f t="shared" si="213"/>
        <v>0</v>
      </c>
      <c r="FY76" s="6"/>
      <c r="FZ76" s="6">
        <f t="shared" si="214"/>
        <v>13768166767310.156</v>
      </c>
    </row>
    <row r="77" spans="4:182" x14ac:dyDescent="0.25">
      <c r="D77">
        <v>655</v>
      </c>
      <c r="E77">
        <f>'Input spectra'!B77</f>
        <v>0</v>
      </c>
      <c r="F77">
        <f>'Initial absorption'!L77</f>
        <v>0</v>
      </c>
      <c r="G77">
        <f>'Input spectra'!C77</f>
        <v>0</v>
      </c>
      <c r="H77">
        <f t="shared" si="154"/>
        <v>0</v>
      </c>
      <c r="I77">
        <f>'Input spectra'!D77</f>
        <v>0</v>
      </c>
      <c r="J77">
        <f>'Initial absorption'!M77</f>
        <v>0</v>
      </c>
      <c r="K77">
        <f>'Input spectra'!E77</f>
        <v>7.8708920548853104E-2</v>
      </c>
      <c r="L77">
        <f t="shared" si="155"/>
        <v>7.6778854646394733E-3</v>
      </c>
      <c r="M77">
        <f>'Input spectra'!F77</f>
        <v>0</v>
      </c>
      <c r="N77">
        <f>'Initial absorption'!N77</f>
        <v>0</v>
      </c>
      <c r="O77">
        <f>'Input spectra'!G77</f>
        <v>0</v>
      </c>
      <c r="P77">
        <f t="shared" si="156"/>
        <v>0</v>
      </c>
      <c r="R77">
        <f>'Absorption prob after ems'!FA78</f>
        <v>0.86812234084679774</v>
      </c>
      <c r="S77" s="13">
        <f>1-EXP(-'Absorption prob after ems'!FE78*_k_in_ec_correction*(E77*_c1+I77*_c2+M77*_c3+'Input spectra'!Y77))</f>
        <v>1.3576331046613821E-2</v>
      </c>
      <c r="T77" s="13">
        <f>1-EXP(-(_t-'Absorption prob after ems'!FE78)*_k_in_ec_correction*(E77*_c1+I77*_c2+M77*_c3+'Input spectra'!Y77))</f>
        <v>1.374555429776847E-2</v>
      </c>
      <c r="U77" s="25"/>
      <c r="V77" s="25"/>
      <c r="W77" s="11"/>
      <c r="X77" s="6">
        <f t="shared" si="112"/>
        <v>0</v>
      </c>
      <c r="Y77" s="6">
        <f t="shared" si="113"/>
        <v>0</v>
      </c>
      <c r="Z77" s="6">
        <f t="shared" si="114"/>
        <v>0</v>
      </c>
      <c r="AA77"/>
      <c r="AB77" s="6">
        <f t="shared" si="115"/>
        <v>1.4727956655558438E+17</v>
      </c>
      <c r="AC77" s="6">
        <f t="shared" si="116"/>
        <v>1.4727956655558438E+17</v>
      </c>
      <c r="AD77" s="6">
        <f t="shared" si="117"/>
        <v>8.6218960016144794E+17</v>
      </c>
      <c r="AE77"/>
      <c r="AF77" s="6">
        <f t="shared" si="118"/>
        <v>0</v>
      </c>
      <c r="AG77" s="6">
        <f t="shared" si="119"/>
        <v>0</v>
      </c>
      <c r="AH77" s="6">
        <f t="shared" si="120"/>
        <v>0</v>
      </c>
      <c r="AI77"/>
      <c r="AJ77" s="6">
        <f t="shared" si="157"/>
        <v>7.4848605394592077E+17</v>
      </c>
      <c r="AK77" s="6"/>
      <c r="AL77" s="6">
        <f t="shared" si="158"/>
        <v>0</v>
      </c>
      <c r="AM77" s="6">
        <f t="shared" si="159"/>
        <v>0</v>
      </c>
      <c r="AN77" s="6">
        <f t="shared" si="160"/>
        <v>0</v>
      </c>
      <c r="AO77" s="6"/>
      <c r="AP77" s="6">
        <f t="shared" si="161"/>
        <v>0</v>
      </c>
      <c r="AQ77" s="6">
        <f t="shared" si="162"/>
        <v>0</v>
      </c>
      <c r="AR77" s="6">
        <f t="shared" si="163"/>
        <v>0</v>
      </c>
      <c r="AS77" s="6"/>
      <c r="AT77" s="6">
        <f t="shared" si="164"/>
        <v>0</v>
      </c>
      <c r="AU77" s="6">
        <f t="shared" si="165"/>
        <v>0</v>
      </c>
      <c r="AV77" s="6">
        <f t="shared" si="166"/>
        <v>0</v>
      </c>
      <c r="AW77" s="6"/>
      <c r="AX77" s="6">
        <f t="shared" si="167"/>
        <v>1.4525512727654278E+17</v>
      </c>
      <c r="BD77" s="11"/>
      <c r="BE77" s="6">
        <f t="shared" si="121"/>
        <v>0</v>
      </c>
      <c r="BF77" s="6">
        <f t="shared" si="122"/>
        <v>0</v>
      </c>
      <c r="BG77" s="6">
        <f t="shared" si="123"/>
        <v>0</v>
      </c>
      <c r="BH77"/>
      <c r="BI77" s="6">
        <f t="shared" si="124"/>
        <v>1.4024731376727894E+16</v>
      </c>
      <c r="BJ77" s="6">
        <f t="shared" si="125"/>
        <v>1.4024731376727894E+16</v>
      </c>
      <c r="BK77" s="6">
        <f t="shared" si="126"/>
        <v>8.21022075286264E+16</v>
      </c>
      <c r="BL77"/>
      <c r="BM77" s="6">
        <f t="shared" si="127"/>
        <v>0</v>
      </c>
      <c r="BN77" s="6">
        <f t="shared" si="128"/>
        <v>0</v>
      </c>
      <c r="BO77" s="6">
        <f t="shared" si="129"/>
        <v>0</v>
      </c>
      <c r="BP77"/>
      <c r="BQ77" s="6">
        <f t="shared" si="168"/>
        <v>7.1274760588440728E+16</v>
      </c>
      <c r="BR77" s="6"/>
      <c r="BS77" s="6">
        <f t="shared" si="169"/>
        <v>0</v>
      </c>
      <c r="BT77" s="6">
        <f t="shared" si="170"/>
        <v>0</v>
      </c>
      <c r="BU77" s="6">
        <f t="shared" si="171"/>
        <v>0</v>
      </c>
      <c r="BV77" s="6"/>
      <c r="BW77" s="6">
        <f t="shared" si="172"/>
        <v>0</v>
      </c>
      <c r="BX77" s="6">
        <f t="shared" si="173"/>
        <v>0</v>
      </c>
      <c r="BY77" s="6">
        <f t="shared" si="174"/>
        <v>0</v>
      </c>
      <c r="BZ77" s="6"/>
      <c r="CA77" s="6">
        <f t="shared" si="175"/>
        <v>0</v>
      </c>
      <c r="CB77" s="6">
        <f t="shared" si="176"/>
        <v>0</v>
      </c>
      <c r="CC77" s="6">
        <f t="shared" si="177"/>
        <v>0</v>
      </c>
      <c r="CD77" s="6"/>
      <c r="CE77" s="6">
        <f t="shared" si="178"/>
        <v>1.3831953670077464E+16</v>
      </c>
      <c r="CK77" s="11"/>
      <c r="CL77" s="6">
        <f t="shared" si="179"/>
        <v>0</v>
      </c>
      <c r="CM77" s="6">
        <f t="shared" si="130"/>
        <v>0</v>
      </c>
      <c r="CN77" s="6">
        <f t="shared" si="131"/>
        <v>0</v>
      </c>
      <c r="CO77"/>
      <c r="CP77" s="6">
        <f t="shared" si="132"/>
        <v>1335508345043522.8</v>
      </c>
      <c r="CQ77" s="6">
        <f t="shared" si="133"/>
        <v>1335508345043522.8</v>
      </c>
      <c r="CR77" s="6">
        <f t="shared" si="134"/>
        <v>7818202028662149</v>
      </c>
      <c r="CS77"/>
      <c r="CT77" s="6">
        <f t="shared" si="135"/>
        <v>0</v>
      </c>
      <c r="CU77" s="6">
        <f t="shared" si="136"/>
        <v>0</v>
      </c>
      <c r="CV77" s="6">
        <f t="shared" si="137"/>
        <v>0</v>
      </c>
      <c r="CW77"/>
      <c r="CX77" s="6">
        <f t="shared" si="180"/>
        <v>6787155846335368</v>
      </c>
      <c r="CY77" s="6"/>
      <c r="CZ77" s="6">
        <f t="shared" si="181"/>
        <v>0</v>
      </c>
      <c r="DA77" s="6">
        <f t="shared" si="182"/>
        <v>0</v>
      </c>
      <c r="DB77" s="6">
        <f t="shared" si="183"/>
        <v>0</v>
      </c>
      <c r="DC77" s="6"/>
      <c r="DD77" s="6">
        <f t="shared" si="184"/>
        <v>0</v>
      </c>
      <c r="DE77" s="6">
        <f t="shared" si="185"/>
        <v>0</v>
      </c>
      <c r="DF77" s="6">
        <f t="shared" si="186"/>
        <v>0</v>
      </c>
      <c r="DG77" s="6"/>
      <c r="DH77" s="6">
        <f t="shared" si="187"/>
        <v>0</v>
      </c>
      <c r="DI77" s="6">
        <f t="shared" si="188"/>
        <v>0</v>
      </c>
      <c r="DJ77" s="6">
        <f t="shared" si="189"/>
        <v>0</v>
      </c>
      <c r="DK77" s="6"/>
      <c r="DL77" s="6">
        <f t="shared" si="190"/>
        <v>1317151042571604</v>
      </c>
      <c r="DR77" s="11"/>
      <c r="DS77" s="6">
        <f t="shared" si="191"/>
        <v>0</v>
      </c>
      <c r="DT77" s="6">
        <f t="shared" si="138"/>
        <v>0</v>
      </c>
      <c r="DU77" s="6">
        <f t="shared" si="139"/>
        <v>0</v>
      </c>
      <c r="DV77"/>
      <c r="DW77" s="6">
        <f t="shared" si="140"/>
        <v>127174096370964.95</v>
      </c>
      <c r="DX77" s="6">
        <f t="shared" si="141"/>
        <v>127174096370964.95</v>
      </c>
      <c r="DY77" s="6">
        <f t="shared" si="142"/>
        <v>744490127621292.88</v>
      </c>
      <c r="DZ77"/>
      <c r="EA77" s="6">
        <f t="shared" si="143"/>
        <v>0</v>
      </c>
      <c r="EB77" s="6">
        <f t="shared" si="144"/>
        <v>0</v>
      </c>
      <c r="EC77" s="6">
        <f t="shared" si="145"/>
        <v>0</v>
      </c>
      <c r="ED77"/>
      <c r="EE77" s="6">
        <f t="shared" si="192"/>
        <v>646308512327928</v>
      </c>
      <c r="EF77" s="6"/>
      <c r="EG77" s="6">
        <f t="shared" si="193"/>
        <v>0</v>
      </c>
      <c r="EH77" s="6">
        <f t="shared" si="194"/>
        <v>0</v>
      </c>
      <c r="EI77" s="6">
        <f t="shared" si="195"/>
        <v>0</v>
      </c>
      <c r="EJ77" s="6"/>
      <c r="EK77" s="6">
        <f t="shared" si="196"/>
        <v>0</v>
      </c>
      <c r="EL77" s="6">
        <f t="shared" si="197"/>
        <v>0</v>
      </c>
      <c r="EM77" s="6">
        <f t="shared" si="198"/>
        <v>0</v>
      </c>
      <c r="EN77" s="6"/>
      <c r="EO77" s="6">
        <f t="shared" si="199"/>
        <v>0</v>
      </c>
      <c r="EP77" s="6">
        <f t="shared" si="200"/>
        <v>0</v>
      </c>
      <c r="EQ77" s="6">
        <f t="shared" si="201"/>
        <v>0</v>
      </c>
      <c r="ER77" s="6"/>
      <c r="ES77" s="6">
        <f t="shared" si="202"/>
        <v>125426017924028.22</v>
      </c>
      <c r="EY77" s="11"/>
      <c r="EZ77" s="6">
        <f t="shared" si="203"/>
        <v>0</v>
      </c>
      <c r="FA77" s="6">
        <f t="shared" si="146"/>
        <v>0</v>
      </c>
      <c r="FB77" s="6">
        <f t="shared" si="147"/>
        <v>0</v>
      </c>
      <c r="FC77"/>
      <c r="FD77" s="6">
        <f t="shared" si="148"/>
        <v>12110183248045.828</v>
      </c>
      <c r="FE77" s="6">
        <f t="shared" si="149"/>
        <v>12110183248045.828</v>
      </c>
      <c r="FF77" s="6">
        <f t="shared" si="150"/>
        <v>70894247564029.078</v>
      </c>
      <c r="FG77"/>
      <c r="FH77" s="6">
        <f t="shared" si="151"/>
        <v>0</v>
      </c>
      <c r="FI77" s="6">
        <f t="shared" si="152"/>
        <v>0</v>
      </c>
      <c r="FJ77" s="6">
        <f t="shared" si="153"/>
        <v>0</v>
      </c>
      <c r="FK77"/>
      <c r="FL77" s="6">
        <f t="shared" si="204"/>
        <v>61544880147857.313</v>
      </c>
      <c r="FM77" s="6"/>
      <c r="FN77" s="6">
        <f t="shared" si="205"/>
        <v>0</v>
      </c>
      <c r="FO77" s="6">
        <f t="shared" si="206"/>
        <v>0</v>
      </c>
      <c r="FP77" s="6">
        <f t="shared" si="207"/>
        <v>0</v>
      </c>
      <c r="FQ77" s="6"/>
      <c r="FR77" s="6">
        <f t="shared" si="208"/>
        <v>0</v>
      </c>
      <c r="FS77" s="6">
        <f t="shared" si="209"/>
        <v>0</v>
      </c>
      <c r="FT77" s="6">
        <f t="shared" si="210"/>
        <v>0</v>
      </c>
      <c r="FU77" s="6"/>
      <c r="FV77" s="6">
        <f t="shared" si="211"/>
        <v>0</v>
      </c>
      <c r="FW77" s="6">
        <f t="shared" si="212"/>
        <v>0</v>
      </c>
      <c r="FX77" s="6">
        <f t="shared" si="213"/>
        <v>0</v>
      </c>
      <c r="FY77" s="6"/>
      <c r="FZ77" s="6">
        <f t="shared" si="214"/>
        <v>11943722066653.889</v>
      </c>
    </row>
    <row r="78" spans="4:182" x14ac:dyDescent="0.25">
      <c r="D78">
        <v>660</v>
      </c>
      <c r="E78">
        <f>'Input spectra'!B78</f>
        <v>0</v>
      </c>
      <c r="F78">
        <f>'Initial absorption'!L78</f>
        <v>0</v>
      </c>
      <c r="G78">
        <f>'Input spectra'!C78</f>
        <v>0</v>
      </c>
      <c r="H78">
        <f t="shared" si="154"/>
        <v>0</v>
      </c>
      <c r="I78">
        <f>'Input spectra'!D78</f>
        <v>0</v>
      </c>
      <c r="J78">
        <f>'Initial absorption'!M78</f>
        <v>0</v>
      </c>
      <c r="K78">
        <f>'Input spectra'!E78</f>
        <v>6.8547108251118399E-2</v>
      </c>
      <c r="L78">
        <f t="shared" si="155"/>
        <v>6.6866225888292828E-3</v>
      </c>
      <c r="M78">
        <f>'Input spectra'!F78</f>
        <v>0</v>
      </c>
      <c r="N78">
        <f>'Initial absorption'!N78</f>
        <v>0</v>
      </c>
      <c r="O78">
        <f>'Input spectra'!G78</f>
        <v>0</v>
      </c>
      <c r="P78">
        <f t="shared" si="156"/>
        <v>0</v>
      </c>
      <c r="R78">
        <f>'Absorption prob after ems'!FA79</f>
        <v>0.86889080503937288</v>
      </c>
      <c r="S78" s="13">
        <f>1-EXP(-'Absorption prob after ems'!FE79*_k_in_ec_correction*(E78*_c1+I78*_c2+M78*_c3+'Input spectra'!Y78))</f>
        <v>1.3489232443517074E-2</v>
      </c>
      <c r="T78" s="13">
        <f>1-EXP(-(_t-'Absorption prob after ems'!FE79)*_k_in_ec_correction*(E78*_c1+I78*_c2+M78*_c3+'Input spectra'!Y78))</f>
        <v>1.3656278012914913E-2</v>
      </c>
      <c r="U78" s="25"/>
      <c r="V78" s="25"/>
      <c r="W78" s="11"/>
      <c r="X78" s="6">
        <f t="shared" si="112"/>
        <v>0</v>
      </c>
      <c r="Y78" s="6">
        <f t="shared" si="113"/>
        <v>0</v>
      </c>
      <c r="Z78" s="6">
        <f t="shared" si="114"/>
        <v>0</v>
      </c>
      <c r="AA78"/>
      <c r="AB78" s="6">
        <f t="shared" si="115"/>
        <v>1.2826485640337685E+17</v>
      </c>
      <c r="AC78" s="6">
        <f t="shared" si="116"/>
        <v>1.2826485640337685E+17</v>
      </c>
      <c r="AD78" s="6">
        <f t="shared" si="117"/>
        <v>7.5087554807174182E+17</v>
      </c>
      <c r="AE78"/>
      <c r="AF78" s="6">
        <f t="shared" si="118"/>
        <v>0</v>
      </c>
      <c r="AG78" s="6">
        <f t="shared" si="119"/>
        <v>0</v>
      </c>
      <c r="AH78" s="6">
        <f t="shared" si="120"/>
        <v>0</v>
      </c>
      <c r="AI78"/>
      <c r="AJ78" s="6">
        <f t="shared" si="157"/>
        <v>6.524288594484361E+17</v>
      </c>
      <c r="AK78" s="6"/>
      <c r="AL78" s="6">
        <f t="shared" si="158"/>
        <v>0</v>
      </c>
      <c r="AM78" s="6">
        <f t="shared" si="159"/>
        <v>0</v>
      </c>
      <c r="AN78" s="6">
        <f t="shared" si="160"/>
        <v>0</v>
      </c>
      <c r="AO78" s="6"/>
      <c r="AP78" s="6">
        <f t="shared" si="161"/>
        <v>0</v>
      </c>
      <c r="AQ78" s="6">
        <f t="shared" si="162"/>
        <v>0</v>
      </c>
      <c r="AR78" s="6">
        <f t="shared" si="163"/>
        <v>0</v>
      </c>
      <c r="AS78" s="6"/>
      <c r="AT78" s="6">
        <f t="shared" si="164"/>
        <v>0</v>
      </c>
      <c r="AU78" s="6">
        <f t="shared" si="165"/>
        <v>0</v>
      </c>
      <c r="AV78" s="6">
        <f t="shared" si="166"/>
        <v>0</v>
      </c>
      <c r="AW78" s="6"/>
      <c r="AX78" s="6">
        <f t="shared" si="167"/>
        <v>1.2651323586504573E+17</v>
      </c>
      <c r="BD78" s="11"/>
      <c r="BE78" s="6">
        <f t="shared" si="121"/>
        <v>0</v>
      </c>
      <c r="BF78" s="6">
        <f t="shared" si="122"/>
        <v>0</v>
      </c>
      <c r="BG78" s="6">
        <f t="shared" si="123"/>
        <v>0</v>
      </c>
      <c r="BH78"/>
      <c r="BI78" s="6">
        <f t="shared" si="124"/>
        <v>1.2214051128762836E+16</v>
      </c>
      <c r="BJ78" s="6">
        <f t="shared" si="125"/>
        <v>1.2214051128762836E+16</v>
      </c>
      <c r="BK78" s="6">
        <f t="shared" si="126"/>
        <v>7.1502300728764696E+16</v>
      </c>
      <c r="BL78"/>
      <c r="BM78" s="6">
        <f t="shared" si="127"/>
        <v>0</v>
      </c>
      <c r="BN78" s="6">
        <f t="shared" si="128"/>
        <v>0</v>
      </c>
      <c r="BO78" s="6">
        <f t="shared" si="129"/>
        <v>0</v>
      </c>
      <c r="BP78"/>
      <c r="BQ78" s="6">
        <f t="shared" si="168"/>
        <v>6.2127691642383696E+16</v>
      </c>
      <c r="BR78" s="6"/>
      <c r="BS78" s="6">
        <f t="shared" si="169"/>
        <v>0</v>
      </c>
      <c r="BT78" s="6">
        <f t="shared" si="170"/>
        <v>0</v>
      </c>
      <c r="BU78" s="6">
        <f t="shared" si="171"/>
        <v>0</v>
      </c>
      <c r="BV78" s="6"/>
      <c r="BW78" s="6">
        <f t="shared" si="172"/>
        <v>0</v>
      </c>
      <c r="BX78" s="6">
        <f t="shared" si="173"/>
        <v>0</v>
      </c>
      <c r="BY78" s="6">
        <f t="shared" si="174"/>
        <v>0</v>
      </c>
      <c r="BZ78" s="6"/>
      <c r="CA78" s="6">
        <f t="shared" si="175"/>
        <v>0</v>
      </c>
      <c r="CB78" s="6">
        <f t="shared" si="176"/>
        <v>0</v>
      </c>
      <c r="CC78" s="6">
        <f t="shared" si="177"/>
        <v>0</v>
      </c>
      <c r="CD78" s="6"/>
      <c r="CE78" s="6">
        <f t="shared" si="178"/>
        <v>1.2047252650884494E+16</v>
      </c>
      <c r="CK78" s="11"/>
      <c r="CL78" s="6">
        <f t="shared" si="179"/>
        <v>0</v>
      </c>
      <c r="CM78" s="6">
        <f t="shared" si="130"/>
        <v>0</v>
      </c>
      <c r="CN78" s="6">
        <f t="shared" si="131"/>
        <v>0</v>
      </c>
      <c r="CO78"/>
      <c r="CP78" s="6">
        <f t="shared" si="132"/>
        <v>1163085892419906.8</v>
      </c>
      <c r="CQ78" s="6">
        <f t="shared" si="133"/>
        <v>1163085892419906.8</v>
      </c>
      <c r="CR78" s="6">
        <f t="shared" si="134"/>
        <v>6808823409732645</v>
      </c>
      <c r="CS78"/>
      <c r="CT78" s="6">
        <f t="shared" si="135"/>
        <v>0</v>
      </c>
      <c r="CU78" s="6">
        <f t="shared" si="136"/>
        <v>0</v>
      </c>
      <c r="CV78" s="6">
        <f t="shared" si="137"/>
        <v>0</v>
      </c>
      <c r="CW78"/>
      <c r="CX78" s="6">
        <f t="shared" si="180"/>
        <v>5916124053853526</v>
      </c>
      <c r="CY78" s="6"/>
      <c r="CZ78" s="6">
        <f t="shared" si="181"/>
        <v>0</v>
      </c>
      <c r="DA78" s="6">
        <f t="shared" si="182"/>
        <v>0</v>
      </c>
      <c r="DB78" s="6">
        <f t="shared" si="183"/>
        <v>0</v>
      </c>
      <c r="DC78" s="6"/>
      <c r="DD78" s="6">
        <f t="shared" si="184"/>
        <v>0</v>
      </c>
      <c r="DE78" s="6">
        <f t="shared" si="185"/>
        <v>0</v>
      </c>
      <c r="DF78" s="6">
        <f t="shared" si="186"/>
        <v>0</v>
      </c>
      <c r="DG78" s="6"/>
      <c r="DH78" s="6">
        <f t="shared" si="187"/>
        <v>0</v>
      </c>
      <c r="DI78" s="6">
        <f t="shared" si="188"/>
        <v>0</v>
      </c>
      <c r="DJ78" s="6">
        <f t="shared" si="189"/>
        <v>0</v>
      </c>
      <c r="DK78" s="6"/>
      <c r="DL78" s="6">
        <f t="shared" si="190"/>
        <v>1147202468120121.3</v>
      </c>
      <c r="DR78" s="11"/>
      <c r="DS78" s="6">
        <f t="shared" si="191"/>
        <v>0</v>
      </c>
      <c r="DT78" s="6">
        <f t="shared" si="138"/>
        <v>0</v>
      </c>
      <c r="DU78" s="6">
        <f t="shared" si="139"/>
        <v>0</v>
      </c>
      <c r="DV78"/>
      <c r="DW78" s="6">
        <f t="shared" si="140"/>
        <v>110755127752869.73</v>
      </c>
      <c r="DX78" s="6">
        <f t="shared" si="141"/>
        <v>110755127752869.73</v>
      </c>
      <c r="DY78" s="6">
        <f t="shared" si="142"/>
        <v>648371811150309.63</v>
      </c>
      <c r="DZ78"/>
      <c r="EA78" s="6">
        <f t="shared" si="143"/>
        <v>0</v>
      </c>
      <c r="EB78" s="6">
        <f t="shared" si="144"/>
        <v>0</v>
      </c>
      <c r="EC78" s="6">
        <f t="shared" si="145"/>
        <v>0</v>
      </c>
      <c r="ED78"/>
      <c r="EE78" s="6">
        <f t="shared" si="192"/>
        <v>563364304955228.75</v>
      </c>
      <c r="EF78" s="6"/>
      <c r="EG78" s="6">
        <f t="shared" si="193"/>
        <v>0</v>
      </c>
      <c r="EH78" s="6">
        <f t="shared" si="194"/>
        <v>0</v>
      </c>
      <c r="EI78" s="6">
        <f t="shared" si="195"/>
        <v>0</v>
      </c>
      <c r="EJ78" s="6"/>
      <c r="EK78" s="6">
        <f t="shared" si="196"/>
        <v>0</v>
      </c>
      <c r="EL78" s="6">
        <f t="shared" si="197"/>
        <v>0</v>
      </c>
      <c r="EM78" s="6">
        <f t="shared" si="198"/>
        <v>0</v>
      </c>
      <c r="EN78" s="6"/>
      <c r="EO78" s="6">
        <f t="shared" si="199"/>
        <v>0</v>
      </c>
      <c r="EP78" s="6">
        <f t="shared" si="200"/>
        <v>0</v>
      </c>
      <c r="EQ78" s="6">
        <f t="shared" si="201"/>
        <v>0</v>
      </c>
      <c r="ER78" s="6"/>
      <c r="ES78" s="6">
        <f t="shared" si="202"/>
        <v>109242624936920.64</v>
      </c>
      <c r="EY78" s="11"/>
      <c r="EZ78" s="6">
        <f t="shared" si="203"/>
        <v>0</v>
      </c>
      <c r="FA78" s="6">
        <f t="shared" si="146"/>
        <v>0</v>
      </c>
      <c r="FB78" s="6">
        <f t="shared" si="147"/>
        <v>0</v>
      </c>
      <c r="FC78"/>
      <c r="FD78" s="6">
        <f t="shared" si="148"/>
        <v>10546683098384.508</v>
      </c>
      <c r="FE78" s="6">
        <f t="shared" si="149"/>
        <v>10546683098384.508</v>
      </c>
      <c r="FF78" s="6">
        <f t="shared" si="150"/>
        <v>61741358263665.063</v>
      </c>
      <c r="FG78"/>
      <c r="FH78" s="6">
        <f t="shared" si="151"/>
        <v>0</v>
      </c>
      <c r="FI78" s="6">
        <f t="shared" si="152"/>
        <v>0</v>
      </c>
      <c r="FJ78" s="6">
        <f t="shared" si="153"/>
        <v>0</v>
      </c>
      <c r="FK78"/>
      <c r="FL78" s="6">
        <f t="shared" si="204"/>
        <v>53646498485940.273</v>
      </c>
      <c r="FM78" s="6"/>
      <c r="FN78" s="6">
        <f t="shared" si="205"/>
        <v>0</v>
      </c>
      <c r="FO78" s="6">
        <f t="shared" si="206"/>
        <v>0</v>
      </c>
      <c r="FP78" s="6">
        <f t="shared" si="207"/>
        <v>0</v>
      </c>
      <c r="FQ78" s="6"/>
      <c r="FR78" s="6">
        <f t="shared" si="208"/>
        <v>0</v>
      </c>
      <c r="FS78" s="6">
        <f t="shared" si="209"/>
        <v>0</v>
      </c>
      <c r="FT78" s="6">
        <f t="shared" si="210"/>
        <v>0</v>
      </c>
      <c r="FU78" s="6"/>
      <c r="FV78" s="6">
        <f t="shared" si="211"/>
        <v>0</v>
      </c>
      <c r="FW78" s="6">
        <f t="shared" si="212"/>
        <v>0</v>
      </c>
      <c r="FX78" s="6">
        <f t="shared" si="213"/>
        <v>0</v>
      </c>
      <c r="FY78" s="6"/>
      <c r="FZ78" s="6">
        <f t="shared" si="214"/>
        <v>10402654661878.857</v>
      </c>
    </row>
    <row r="79" spans="4:182" x14ac:dyDescent="0.25">
      <c r="D79">
        <v>665</v>
      </c>
      <c r="E79">
        <f>'Input spectra'!B79</f>
        <v>0</v>
      </c>
      <c r="F79">
        <f>'Initial absorption'!L79</f>
        <v>0</v>
      </c>
      <c r="G79">
        <f>'Input spectra'!C79</f>
        <v>0</v>
      </c>
      <c r="H79">
        <f t="shared" si="154"/>
        <v>0</v>
      </c>
      <c r="I79">
        <f>'Input spectra'!D79</f>
        <v>0</v>
      </c>
      <c r="J79">
        <f>'Initial absorption'!M79</f>
        <v>0</v>
      </c>
      <c r="K79">
        <f>'Input spectra'!E79</f>
        <v>5.8385295953383702E-2</v>
      </c>
      <c r="L79">
        <f t="shared" si="155"/>
        <v>5.6953597130190931E-3</v>
      </c>
      <c r="M79">
        <f>'Input spectra'!F79</f>
        <v>0</v>
      </c>
      <c r="N79">
        <f>'Initial absorption'!N79</f>
        <v>0</v>
      </c>
      <c r="O79">
        <f>'Input spectra'!G79</f>
        <v>0</v>
      </c>
      <c r="P79">
        <f t="shared" si="156"/>
        <v>0</v>
      </c>
      <c r="R79">
        <f>'Absorption prob after ems'!FA80</f>
        <v>0.86966033001446441</v>
      </c>
      <c r="S79" s="13">
        <f>1-EXP(-'Absorption prob after ems'!FE80*_k_in_ec_correction*(E79*_c1+I79*_c2+M79*_c3+'Input spectra'!Y79))</f>
        <v>1.3402118999725876E-2</v>
      </c>
      <c r="T79" s="13">
        <f>1-EXP(-(_t-'Absorption prob after ems'!FE80)*_k_in_ec_correction*(E79*_c1+I79*_c2+M79*_c3+'Input spectra'!Y79))</f>
        <v>1.3567000795646877E-2</v>
      </c>
      <c r="U79" s="25"/>
      <c r="V79" s="25"/>
      <c r="W79" s="11"/>
      <c r="X79" s="6">
        <f t="shared" si="112"/>
        <v>0</v>
      </c>
      <c r="Y79" s="6">
        <f t="shared" si="113"/>
        <v>0</v>
      </c>
      <c r="Z79" s="6">
        <f t="shared" si="114"/>
        <v>0</v>
      </c>
      <c r="AA79"/>
      <c r="AB79" s="6">
        <f t="shared" si="115"/>
        <v>1.0925014625116931E+17</v>
      </c>
      <c r="AC79" s="6">
        <f t="shared" si="116"/>
        <v>1.0925014625116931E+17</v>
      </c>
      <c r="AD79" s="6">
        <f t="shared" si="117"/>
        <v>6.3956149598203584E+17</v>
      </c>
      <c r="AE79"/>
      <c r="AF79" s="6">
        <f t="shared" si="118"/>
        <v>0</v>
      </c>
      <c r="AG79" s="6">
        <f t="shared" si="119"/>
        <v>0</v>
      </c>
      <c r="AH79" s="6">
        <f t="shared" si="120"/>
        <v>0</v>
      </c>
      <c r="AI79"/>
      <c r="AJ79" s="6">
        <f t="shared" si="157"/>
        <v>5.5620126166028186E+17</v>
      </c>
      <c r="AK79" s="6"/>
      <c r="AL79" s="6">
        <f t="shared" si="158"/>
        <v>0</v>
      </c>
      <c r="AM79" s="6">
        <f t="shared" si="159"/>
        <v>0</v>
      </c>
      <c r="AN79" s="6">
        <f t="shared" si="160"/>
        <v>0</v>
      </c>
      <c r="AO79" s="6"/>
      <c r="AP79" s="6">
        <f t="shared" si="161"/>
        <v>0</v>
      </c>
      <c r="AQ79" s="6">
        <f t="shared" si="162"/>
        <v>0</v>
      </c>
      <c r="AR79" s="6">
        <f t="shared" si="163"/>
        <v>0</v>
      </c>
      <c r="AS79" s="6"/>
      <c r="AT79" s="6">
        <f t="shared" si="164"/>
        <v>0</v>
      </c>
      <c r="AU79" s="6">
        <f t="shared" si="165"/>
        <v>0</v>
      </c>
      <c r="AV79" s="6">
        <f t="shared" si="166"/>
        <v>0</v>
      </c>
      <c r="AW79" s="6"/>
      <c r="AX79" s="6">
        <f t="shared" si="167"/>
        <v>1.0776794943005517E+17</v>
      </c>
      <c r="BD79" s="11"/>
      <c r="BE79" s="6">
        <f t="shared" si="121"/>
        <v>0</v>
      </c>
      <c r="BF79" s="6">
        <f t="shared" si="122"/>
        <v>0</v>
      </c>
      <c r="BG79" s="6">
        <f t="shared" si="123"/>
        <v>0</v>
      </c>
      <c r="BH79"/>
      <c r="BI79" s="6">
        <f t="shared" si="124"/>
        <v>1.0403370880797782E+16</v>
      </c>
      <c r="BJ79" s="6">
        <f t="shared" si="125"/>
        <v>1.0403370880797782E+16</v>
      </c>
      <c r="BK79" s="6">
        <f t="shared" si="126"/>
        <v>6.0902393928903008E+16</v>
      </c>
      <c r="BL79"/>
      <c r="BM79" s="6">
        <f t="shared" si="127"/>
        <v>0</v>
      </c>
      <c r="BN79" s="6">
        <f t="shared" si="128"/>
        <v>0</v>
      </c>
      <c r="BO79" s="6">
        <f t="shared" si="129"/>
        <v>0</v>
      </c>
      <c r="BP79"/>
      <c r="BQ79" s="6">
        <f t="shared" si="168"/>
        <v>5.2964396002880704E+16</v>
      </c>
      <c r="BR79" s="6"/>
      <c r="BS79" s="6">
        <f t="shared" si="169"/>
        <v>0</v>
      </c>
      <c r="BT79" s="6">
        <f t="shared" si="170"/>
        <v>0</v>
      </c>
      <c r="BU79" s="6">
        <f t="shared" si="171"/>
        <v>0</v>
      </c>
      <c r="BV79" s="6"/>
      <c r="BW79" s="6">
        <f t="shared" si="172"/>
        <v>0</v>
      </c>
      <c r="BX79" s="6">
        <f t="shared" si="173"/>
        <v>0</v>
      </c>
      <c r="BY79" s="6">
        <f t="shared" si="174"/>
        <v>0</v>
      </c>
      <c r="BZ79" s="6"/>
      <c r="CA79" s="6">
        <f t="shared" si="175"/>
        <v>0</v>
      </c>
      <c r="CB79" s="6">
        <f t="shared" si="176"/>
        <v>0</v>
      </c>
      <c r="CC79" s="6">
        <f t="shared" si="177"/>
        <v>0</v>
      </c>
      <c r="CD79" s="6"/>
      <c r="CE79" s="6">
        <f t="shared" si="178"/>
        <v>1.0262228339780588E+16</v>
      </c>
      <c r="CK79" s="11"/>
      <c r="CL79" s="6">
        <f t="shared" si="179"/>
        <v>0</v>
      </c>
      <c r="CM79" s="6">
        <f t="shared" si="130"/>
        <v>0</v>
      </c>
      <c r="CN79" s="6">
        <f t="shared" si="131"/>
        <v>0</v>
      </c>
      <c r="CO79"/>
      <c r="CP79" s="6">
        <f t="shared" si="132"/>
        <v>990663439796290.63</v>
      </c>
      <c r="CQ79" s="6">
        <f t="shared" si="133"/>
        <v>990663439796290.63</v>
      </c>
      <c r="CR79" s="6">
        <f t="shared" si="134"/>
        <v>5799444790803141</v>
      </c>
      <c r="CS79"/>
      <c r="CT79" s="6">
        <f t="shared" si="135"/>
        <v>0</v>
      </c>
      <c r="CU79" s="6">
        <f t="shared" si="136"/>
        <v>0</v>
      </c>
      <c r="CV79" s="6">
        <f t="shared" si="137"/>
        <v>0</v>
      </c>
      <c r="CW79"/>
      <c r="CX79" s="6">
        <f t="shared" si="180"/>
        <v>5043547070670526</v>
      </c>
      <c r="CY79" s="6"/>
      <c r="CZ79" s="6">
        <f t="shared" si="181"/>
        <v>0</v>
      </c>
      <c r="DA79" s="6">
        <f t="shared" si="182"/>
        <v>0</v>
      </c>
      <c r="DB79" s="6">
        <f t="shared" si="183"/>
        <v>0</v>
      </c>
      <c r="DC79" s="6"/>
      <c r="DD79" s="6">
        <f t="shared" si="184"/>
        <v>0</v>
      </c>
      <c r="DE79" s="6">
        <f t="shared" si="185"/>
        <v>0</v>
      </c>
      <c r="DF79" s="6">
        <f t="shared" si="186"/>
        <v>0</v>
      </c>
      <c r="DG79" s="6"/>
      <c r="DH79" s="6">
        <f t="shared" si="187"/>
        <v>0</v>
      </c>
      <c r="DI79" s="6">
        <f t="shared" si="188"/>
        <v>0</v>
      </c>
      <c r="DJ79" s="6">
        <f t="shared" si="189"/>
        <v>0</v>
      </c>
      <c r="DK79" s="6"/>
      <c r="DL79" s="6">
        <f t="shared" si="190"/>
        <v>977223108120356.13</v>
      </c>
      <c r="DR79" s="11"/>
      <c r="DS79" s="6">
        <f t="shared" si="191"/>
        <v>0</v>
      </c>
      <c r="DT79" s="6">
        <f t="shared" si="138"/>
        <v>0</v>
      </c>
      <c r="DU79" s="6">
        <f t="shared" si="139"/>
        <v>0</v>
      </c>
      <c r="DV79"/>
      <c r="DW79" s="6">
        <f t="shared" si="140"/>
        <v>94336159134774.516</v>
      </c>
      <c r="DX79" s="6">
        <f t="shared" si="141"/>
        <v>94336159134774.516</v>
      </c>
      <c r="DY79" s="6">
        <f t="shared" si="142"/>
        <v>552253494679326.63</v>
      </c>
      <c r="DZ79"/>
      <c r="EA79" s="6">
        <f t="shared" si="143"/>
        <v>0</v>
      </c>
      <c r="EB79" s="6">
        <f t="shared" si="144"/>
        <v>0</v>
      </c>
      <c r="EC79" s="6">
        <f t="shared" si="145"/>
        <v>0</v>
      </c>
      <c r="ED79"/>
      <c r="EE79" s="6">
        <f t="shared" si="192"/>
        <v>480272956434464.44</v>
      </c>
      <c r="EF79" s="6"/>
      <c r="EG79" s="6">
        <f t="shared" si="193"/>
        <v>0</v>
      </c>
      <c r="EH79" s="6">
        <f t="shared" si="194"/>
        <v>0</v>
      </c>
      <c r="EI79" s="6">
        <f t="shared" si="195"/>
        <v>0</v>
      </c>
      <c r="EJ79" s="6"/>
      <c r="EK79" s="6">
        <f t="shared" si="196"/>
        <v>0</v>
      </c>
      <c r="EL79" s="6">
        <f t="shared" si="197"/>
        <v>0</v>
      </c>
      <c r="EM79" s="6">
        <f t="shared" si="198"/>
        <v>0</v>
      </c>
      <c r="EN79" s="6"/>
      <c r="EO79" s="6">
        <f t="shared" si="199"/>
        <v>0</v>
      </c>
      <c r="EP79" s="6">
        <f t="shared" si="200"/>
        <v>0</v>
      </c>
      <c r="EQ79" s="6">
        <f t="shared" si="201"/>
        <v>0</v>
      </c>
      <c r="ER79" s="6"/>
      <c r="ES79" s="6">
        <f t="shared" si="202"/>
        <v>93056300388734.766</v>
      </c>
      <c r="EY79" s="11"/>
      <c r="EZ79" s="6">
        <f t="shared" si="203"/>
        <v>0</v>
      </c>
      <c r="FA79" s="6">
        <f t="shared" si="146"/>
        <v>0</v>
      </c>
      <c r="FB79" s="6">
        <f t="shared" si="147"/>
        <v>0</v>
      </c>
      <c r="FC79"/>
      <c r="FD79" s="6">
        <f t="shared" si="148"/>
        <v>8983182948723.1875</v>
      </c>
      <c r="FE79" s="6">
        <f t="shared" si="149"/>
        <v>8983182948723.1875</v>
      </c>
      <c r="FF79" s="6">
        <f t="shared" si="150"/>
        <v>52588468963301.047</v>
      </c>
      <c r="FG79"/>
      <c r="FH79" s="6">
        <f t="shared" si="151"/>
        <v>0</v>
      </c>
      <c r="FI79" s="6">
        <f t="shared" si="152"/>
        <v>0</v>
      </c>
      <c r="FJ79" s="6">
        <f t="shared" si="153"/>
        <v>0</v>
      </c>
      <c r="FK79"/>
      <c r="FL79" s="6">
        <f t="shared" si="204"/>
        <v>45734105273579.805</v>
      </c>
      <c r="FM79" s="6"/>
      <c r="FN79" s="6">
        <f t="shared" si="205"/>
        <v>0</v>
      </c>
      <c r="FO79" s="6">
        <f t="shared" si="206"/>
        <v>0</v>
      </c>
      <c r="FP79" s="6">
        <f t="shared" si="207"/>
        <v>0</v>
      </c>
      <c r="FQ79" s="6"/>
      <c r="FR79" s="6">
        <f t="shared" si="208"/>
        <v>0</v>
      </c>
      <c r="FS79" s="6">
        <f t="shared" si="209"/>
        <v>0</v>
      </c>
      <c r="FT79" s="6">
        <f t="shared" si="210"/>
        <v>0</v>
      </c>
      <c r="FU79" s="6"/>
      <c r="FV79" s="6">
        <f t="shared" si="211"/>
        <v>0</v>
      </c>
      <c r="FW79" s="6">
        <f t="shared" si="212"/>
        <v>0</v>
      </c>
      <c r="FX79" s="6">
        <f t="shared" si="213"/>
        <v>0</v>
      </c>
      <c r="FY79" s="6"/>
      <c r="FZ79" s="6">
        <f t="shared" si="214"/>
        <v>8861308098510.418</v>
      </c>
    </row>
    <row r="80" spans="4:182" x14ac:dyDescent="0.25">
      <c r="D80">
        <v>670</v>
      </c>
      <c r="E80">
        <f>'Input spectra'!B80</f>
        <v>0</v>
      </c>
      <c r="F80">
        <f>'Initial absorption'!L80</f>
        <v>0</v>
      </c>
      <c r="G80">
        <f>'Input spectra'!C80</f>
        <v>0</v>
      </c>
      <c r="H80">
        <f t="shared" si="154"/>
        <v>0</v>
      </c>
      <c r="I80">
        <f>'Input spectra'!D80</f>
        <v>0</v>
      </c>
      <c r="J80">
        <f>'Initial absorption'!M80</f>
        <v>0</v>
      </c>
      <c r="K80">
        <f>'Input spectra'!E80</f>
        <v>4.5643459926013902E-2</v>
      </c>
      <c r="L80">
        <f t="shared" si="155"/>
        <v>4.4524210861751285E-3</v>
      </c>
      <c r="M80">
        <f>'Input spectra'!F80</f>
        <v>0</v>
      </c>
      <c r="N80">
        <f>'Initial absorption'!N80</f>
        <v>0</v>
      </c>
      <c r="O80">
        <f>'Input spectra'!G80</f>
        <v>0</v>
      </c>
      <c r="P80">
        <f t="shared" si="156"/>
        <v>0</v>
      </c>
      <c r="R80">
        <f>'Absorption prob after ems'!FA81</f>
        <v>0.87078221254936727</v>
      </c>
      <c r="S80" s="13">
        <f>1-EXP(-'Absorption prob after ems'!FE81*_k_in_ec_correction*(E80*_c1+I80*_c2+M80*_c3+'Input spectra'!Y80))</f>
        <v>1.3275305682340144E-2</v>
      </c>
      <c r="T80" s="13">
        <f>1-EXP(-(_t-'Absorption prob after ems'!FE81)*_k_in_ec_correction*(E80*_c1+I80*_c2+M80*_c3+'Input spectra'!Y80))</f>
        <v>1.3437063135119054E-2</v>
      </c>
      <c r="U80" s="25"/>
      <c r="V80" s="25"/>
      <c r="W80" s="11"/>
      <c r="X80" s="6">
        <f t="shared" si="112"/>
        <v>0</v>
      </c>
      <c r="Y80" s="6">
        <f t="shared" si="113"/>
        <v>0</v>
      </c>
      <c r="Z80" s="6">
        <f t="shared" si="114"/>
        <v>0</v>
      </c>
      <c r="AA80"/>
      <c r="AB80" s="6">
        <f t="shared" si="115"/>
        <v>8.5407714235238192E+16</v>
      </c>
      <c r="AC80" s="6">
        <f t="shared" si="116"/>
        <v>8.5407714235238192E+16</v>
      </c>
      <c r="AD80" s="6">
        <f t="shared" si="117"/>
        <v>4.9998546783739904E+17</v>
      </c>
      <c r="AE80"/>
      <c r="AF80" s="6">
        <f t="shared" si="118"/>
        <v>0</v>
      </c>
      <c r="AG80" s="6">
        <f t="shared" si="119"/>
        <v>0</v>
      </c>
      <c r="AH80" s="6">
        <f t="shared" si="120"/>
        <v>0</v>
      </c>
      <c r="AI80"/>
      <c r="AJ80" s="6">
        <f t="shared" si="157"/>
        <v>4.3537845192598086E+17</v>
      </c>
      <c r="AK80" s="6"/>
      <c r="AL80" s="6">
        <f t="shared" si="158"/>
        <v>0</v>
      </c>
      <c r="AM80" s="6">
        <f t="shared" si="159"/>
        <v>0</v>
      </c>
      <c r="AN80" s="6">
        <f t="shared" si="160"/>
        <v>0</v>
      </c>
      <c r="AO80" s="6"/>
      <c r="AP80" s="6">
        <f t="shared" si="161"/>
        <v>0</v>
      </c>
      <c r="AQ80" s="6">
        <f t="shared" si="162"/>
        <v>0</v>
      </c>
      <c r="AR80" s="6">
        <f t="shared" si="163"/>
        <v>0</v>
      </c>
      <c r="AS80" s="6"/>
      <c r="AT80" s="6">
        <f t="shared" si="164"/>
        <v>0</v>
      </c>
      <c r="AU80" s="6">
        <f t="shared" si="165"/>
        <v>0</v>
      </c>
      <c r="AV80" s="6">
        <f t="shared" si="166"/>
        <v>0</v>
      </c>
      <c r="AW80" s="6"/>
      <c r="AX80" s="6">
        <f t="shared" si="167"/>
        <v>8.4260085386833088E+16</v>
      </c>
      <c r="BD80" s="11"/>
      <c r="BE80" s="6">
        <f t="shared" si="121"/>
        <v>0</v>
      </c>
      <c r="BF80" s="6">
        <f t="shared" si="122"/>
        <v>0</v>
      </c>
      <c r="BG80" s="6">
        <f t="shared" si="123"/>
        <v>0</v>
      </c>
      <c r="BH80"/>
      <c r="BI80" s="6">
        <f t="shared" si="124"/>
        <v>8132969682508459</v>
      </c>
      <c r="BJ80" s="6">
        <f t="shared" si="125"/>
        <v>8132969682508459</v>
      </c>
      <c r="BK80" s="6">
        <f t="shared" si="126"/>
        <v>4.761123380982184E+16</v>
      </c>
      <c r="BL80"/>
      <c r="BM80" s="6">
        <f t="shared" si="127"/>
        <v>0</v>
      </c>
      <c r="BN80" s="6">
        <f t="shared" si="128"/>
        <v>0</v>
      </c>
      <c r="BO80" s="6">
        <f t="shared" si="129"/>
        <v>0</v>
      </c>
      <c r="BP80"/>
      <c r="BQ80" s="6">
        <f t="shared" si="168"/>
        <v>4.1459015519121904E+16</v>
      </c>
      <c r="BR80" s="6"/>
      <c r="BS80" s="6">
        <f t="shared" si="169"/>
        <v>0</v>
      </c>
      <c r="BT80" s="6">
        <f t="shared" si="170"/>
        <v>0</v>
      </c>
      <c r="BU80" s="6">
        <f t="shared" si="171"/>
        <v>0</v>
      </c>
      <c r="BV80" s="6"/>
      <c r="BW80" s="6">
        <f t="shared" si="172"/>
        <v>0</v>
      </c>
      <c r="BX80" s="6">
        <f t="shared" si="173"/>
        <v>0</v>
      </c>
      <c r="BY80" s="6">
        <f t="shared" si="174"/>
        <v>0</v>
      </c>
      <c r="BZ80" s="6"/>
      <c r="CA80" s="6">
        <f t="shared" si="175"/>
        <v>0</v>
      </c>
      <c r="CB80" s="6">
        <f t="shared" si="176"/>
        <v>0</v>
      </c>
      <c r="CC80" s="6">
        <f t="shared" si="177"/>
        <v>0</v>
      </c>
      <c r="CD80" s="6"/>
      <c r="CE80" s="6">
        <f t="shared" si="178"/>
        <v>8023686455408584</v>
      </c>
      <c r="CK80" s="11"/>
      <c r="CL80" s="6">
        <f t="shared" si="179"/>
        <v>0</v>
      </c>
      <c r="CM80" s="6">
        <f t="shared" si="130"/>
        <v>0</v>
      </c>
      <c r="CN80" s="6">
        <f t="shared" si="131"/>
        <v>0</v>
      </c>
      <c r="CO80"/>
      <c r="CP80" s="6">
        <f t="shared" si="132"/>
        <v>774463951516349.5</v>
      </c>
      <c r="CQ80" s="6">
        <f t="shared" si="133"/>
        <v>774463951516349.5</v>
      </c>
      <c r="CR80" s="6">
        <f t="shared" si="134"/>
        <v>4533790941361362</v>
      </c>
      <c r="CS80"/>
      <c r="CT80" s="6">
        <f t="shared" si="135"/>
        <v>0</v>
      </c>
      <c r="CU80" s="6">
        <f t="shared" si="136"/>
        <v>0</v>
      </c>
      <c r="CV80" s="6">
        <f t="shared" si="137"/>
        <v>0</v>
      </c>
      <c r="CW80"/>
      <c r="CX80" s="6">
        <f t="shared" si="180"/>
        <v>3947944507154925.5</v>
      </c>
      <c r="CY80" s="6"/>
      <c r="CZ80" s="6">
        <f t="shared" si="181"/>
        <v>0</v>
      </c>
      <c r="DA80" s="6">
        <f t="shared" si="182"/>
        <v>0</v>
      </c>
      <c r="DB80" s="6">
        <f t="shared" si="183"/>
        <v>0</v>
      </c>
      <c r="DC80" s="6"/>
      <c r="DD80" s="6">
        <f t="shared" si="184"/>
        <v>0</v>
      </c>
      <c r="DE80" s="6">
        <f t="shared" si="185"/>
        <v>0</v>
      </c>
      <c r="DF80" s="6">
        <f t="shared" si="186"/>
        <v>0</v>
      </c>
      <c r="DG80" s="6"/>
      <c r="DH80" s="6">
        <f t="shared" si="187"/>
        <v>0</v>
      </c>
      <c r="DI80" s="6">
        <f t="shared" si="188"/>
        <v>0</v>
      </c>
      <c r="DJ80" s="6">
        <f t="shared" si="189"/>
        <v>0</v>
      </c>
      <c r="DK80" s="6"/>
      <c r="DL80" s="6">
        <f t="shared" si="190"/>
        <v>764057430503950.5</v>
      </c>
      <c r="DR80" s="11"/>
      <c r="DS80" s="6">
        <f t="shared" si="191"/>
        <v>0</v>
      </c>
      <c r="DT80" s="6">
        <f t="shared" si="138"/>
        <v>0</v>
      </c>
      <c r="DU80" s="6">
        <f t="shared" si="139"/>
        <v>0</v>
      </c>
      <c r="DV80"/>
      <c r="DW80" s="6">
        <f t="shared" si="140"/>
        <v>73748511996582.719</v>
      </c>
      <c r="DX80" s="6">
        <f t="shared" si="141"/>
        <v>73748511996582.719</v>
      </c>
      <c r="DY80" s="6">
        <f t="shared" si="142"/>
        <v>431731309087183.31</v>
      </c>
      <c r="DZ80"/>
      <c r="EA80" s="6">
        <f t="shared" si="143"/>
        <v>0</v>
      </c>
      <c r="EB80" s="6">
        <f t="shared" si="144"/>
        <v>0</v>
      </c>
      <c r="EC80" s="6">
        <f t="shared" si="145"/>
        <v>0</v>
      </c>
      <c r="ED80"/>
      <c r="EE80" s="6">
        <f t="shared" si="192"/>
        <v>375943944553772.25</v>
      </c>
      <c r="EF80" s="6"/>
      <c r="EG80" s="6">
        <f t="shared" si="193"/>
        <v>0</v>
      </c>
      <c r="EH80" s="6">
        <f t="shared" si="194"/>
        <v>0</v>
      </c>
      <c r="EI80" s="6">
        <f t="shared" si="195"/>
        <v>0</v>
      </c>
      <c r="EJ80" s="6"/>
      <c r="EK80" s="6">
        <f t="shared" si="196"/>
        <v>0</v>
      </c>
      <c r="EL80" s="6">
        <f t="shared" si="197"/>
        <v>0</v>
      </c>
      <c r="EM80" s="6">
        <f t="shared" si="198"/>
        <v>0</v>
      </c>
      <c r="EN80" s="6"/>
      <c r="EO80" s="6">
        <f t="shared" si="199"/>
        <v>0</v>
      </c>
      <c r="EP80" s="6">
        <f t="shared" si="200"/>
        <v>0</v>
      </c>
      <c r="EQ80" s="6">
        <f t="shared" si="201"/>
        <v>0</v>
      </c>
      <c r="ER80" s="6"/>
      <c r="ES80" s="6">
        <f t="shared" si="202"/>
        <v>72757548584763.547</v>
      </c>
      <c r="EY80" s="11"/>
      <c r="EZ80" s="6">
        <f t="shared" si="203"/>
        <v>0</v>
      </c>
      <c r="FA80" s="6">
        <f t="shared" si="146"/>
        <v>0</v>
      </c>
      <c r="FB80" s="6">
        <f t="shared" si="147"/>
        <v>0</v>
      </c>
      <c r="FC80"/>
      <c r="FD80" s="6">
        <f t="shared" si="148"/>
        <v>7022719406192.124</v>
      </c>
      <c r="FE80" s="6">
        <f t="shared" si="149"/>
        <v>7022719406192.124</v>
      </c>
      <c r="FF80" s="6">
        <f t="shared" si="150"/>
        <v>41111715484209.125</v>
      </c>
      <c r="FG80"/>
      <c r="FH80" s="6">
        <f t="shared" si="151"/>
        <v>0</v>
      </c>
      <c r="FI80" s="6">
        <f t="shared" si="152"/>
        <v>0</v>
      </c>
      <c r="FJ80" s="6">
        <f t="shared" si="153"/>
        <v>0</v>
      </c>
      <c r="FK80"/>
      <c r="FL80" s="6">
        <f t="shared" si="204"/>
        <v>35799350571039.703</v>
      </c>
      <c r="FM80" s="6"/>
      <c r="FN80" s="6">
        <f t="shared" si="205"/>
        <v>0</v>
      </c>
      <c r="FO80" s="6">
        <f t="shared" si="206"/>
        <v>0</v>
      </c>
      <c r="FP80" s="6">
        <f t="shared" si="207"/>
        <v>0</v>
      </c>
      <c r="FQ80" s="6"/>
      <c r="FR80" s="6">
        <f t="shared" si="208"/>
        <v>0</v>
      </c>
      <c r="FS80" s="6">
        <f t="shared" si="209"/>
        <v>0</v>
      </c>
      <c r="FT80" s="6">
        <f t="shared" si="210"/>
        <v>0</v>
      </c>
      <c r="FU80" s="6"/>
      <c r="FV80" s="6">
        <f t="shared" si="211"/>
        <v>0</v>
      </c>
      <c r="FW80" s="6">
        <f t="shared" si="212"/>
        <v>0</v>
      </c>
      <c r="FX80" s="6">
        <f t="shared" si="213"/>
        <v>0</v>
      </c>
      <c r="FY80" s="6"/>
      <c r="FZ80" s="6">
        <f t="shared" si="214"/>
        <v>6928354682150.8945</v>
      </c>
    </row>
    <row r="81" spans="4:182" x14ac:dyDescent="0.25">
      <c r="D81">
        <v>675</v>
      </c>
      <c r="E81">
        <f>'Input spectra'!B81</f>
        <v>0</v>
      </c>
      <c r="F81">
        <f>'Initial absorption'!L81</f>
        <v>0</v>
      </c>
      <c r="G81">
        <f>'Input spectra'!C81</f>
        <v>0</v>
      </c>
      <c r="H81">
        <f t="shared" si="154"/>
        <v>0</v>
      </c>
      <c r="I81">
        <f>'Input spectra'!D81</f>
        <v>0</v>
      </c>
      <c r="J81">
        <f>'Initial absorption'!M81</f>
        <v>0</v>
      </c>
      <c r="K81">
        <f>'Input spectra'!E81</f>
        <v>3.1911528257157297E-2</v>
      </c>
      <c r="L81">
        <f t="shared" si="155"/>
        <v>3.1129007646342323E-3</v>
      </c>
      <c r="M81">
        <f>'Input spectra'!F81</f>
        <v>0</v>
      </c>
      <c r="N81">
        <f>'Initial absorption'!N81</f>
        <v>0</v>
      </c>
      <c r="O81">
        <f>'Input spectra'!G81</f>
        <v>0</v>
      </c>
      <c r="P81">
        <f t="shared" si="156"/>
        <v>0</v>
      </c>
      <c r="R81">
        <f>'Absorption prob after ems'!FA82</f>
        <v>0.87190850011864118</v>
      </c>
      <c r="S81" s="13">
        <f>1-EXP(-'Absorption prob after ems'!FE82*_k_in_ec_correction*(E81*_c1+I81*_c2+M81*_c3+'Input spectra'!Y81))</f>
        <v>1.3148218697171754E-2</v>
      </c>
      <c r="T81" s="13">
        <f>1-EXP(-(_t-'Absorption prob after ems'!FE82)*_k_in_ec_correction*(E81*_c1+I81*_c2+M81*_c3+'Input spectra'!Y81))</f>
        <v>1.3306875406987717E-2</v>
      </c>
      <c r="U81" s="25"/>
      <c r="V81" s="25"/>
      <c r="W81" s="11"/>
      <c r="X81" s="6">
        <f t="shared" si="112"/>
        <v>0</v>
      </c>
      <c r="Y81" s="6">
        <f t="shared" si="113"/>
        <v>0</v>
      </c>
      <c r="Z81" s="6">
        <f t="shared" si="114"/>
        <v>0</v>
      </c>
      <c r="AA81"/>
      <c r="AB81" s="6">
        <f t="shared" si="115"/>
        <v>5.9712622369446208E+16</v>
      </c>
      <c r="AC81" s="6">
        <f t="shared" si="116"/>
        <v>5.9712622369446208E+16</v>
      </c>
      <c r="AD81" s="6">
        <f t="shared" si="117"/>
        <v>3.4956378002289997E+17</v>
      </c>
      <c r="AE81"/>
      <c r="AF81" s="6">
        <f t="shared" si="118"/>
        <v>0</v>
      </c>
      <c r="AG81" s="6">
        <f t="shared" si="119"/>
        <v>0</v>
      </c>
      <c r="AH81" s="6">
        <f t="shared" si="120"/>
        <v>0</v>
      </c>
      <c r="AI81"/>
      <c r="AJ81" s="6">
        <f t="shared" si="157"/>
        <v>3.0478763113556934E+17</v>
      </c>
      <c r="AK81" s="6"/>
      <c r="AL81" s="6">
        <f t="shared" si="158"/>
        <v>0</v>
      </c>
      <c r="AM81" s="6">
        <f t="shared" si="159"/>
        <v>0</v>
      </c>
      <c r="AN81" s="6">
        <f t="shared" si="160"/>
        <v>0</v>
      </c>
      <c r="AO81" s="6"/>
      <c r="AP81" s="6">
        <f t="shared" si="161"/>
        <v>0</v>
      </c>
      <c r="AQ81" s="6">
        <f t="shared" si="162"/>
        <v>0</v>
      </c>
      <c r="AR81" s="6">
        <f t="shared" si="163"/>
        <v>0</v>
      </c>
      <c r="AS81" s="6"/>
      <c r="AT81" s="6">
        <f t="shared" si="164"/>
        <v>0</v>
      </c>
      <c r="AU81" s="6">
        <f t="shared" si="165"/>
        <v>0</v>
      </c>
      <c r="AV81" s="6">
        <f t="shared" si="166"/>
        <v>0</v>
      </c>
      <c r="AW81" s="6"/>
      <c r="AX81" s="6">
        <f t="shared" si="167"/>
        <v>5.891803394335148E+16</v>
      </c>
      <c r="BD81" s="11"/>
      <c r="BE81" s="6">
        <f t="shared" si="121"/>
        <v>0</v>
      </c>
      <c r="BF81" s="6">
        <f t="shared" si="122"/>
        <v>0</v>
      </c>
      <c r="BG81" s="6">
        <f t="shared" si="123"/>
        <v>0</v>
      </c>
      <c r="BH81"/>
      <c r="BI81" s="6">
        <f t="shared" si="124"/>
        <v>5686148514128164</v>
      </c>
      <c r="BJ81" s="6">
        <f t="shared" si="125"/>
        <v>5686148514128164</v>
      </c>
      <c r="BK81" s="6">
        <f t="shared" si="126"/>
        <v>3.3287293196945408E+16</v>
      </c>
      <c r="BL81"/>
      <c r="BM81" s="6">
        <f t="shared" si="127"/>
        <v>0</v>
      </c>
      <c r="BN81" s="6">
        <f t="shared" si="128"/>
        <v>0</v>
      </c>
      <c r="BO81" s="6">
        <f t="shared" si="129"/>
        <v>0</v>
      </c>
      <c r="BP81"/>
      <c r="BQ81" s="6">
        <f t="shared" si="168"/>
        <v>2.902347388435812E+16</v>
      </c>
      <c r="BR81" s="6"/>
      <c r="BS81" s="6">
        <f t="shared" si="169"/>
        <v>0</v>
      </c>
      <c r="BT81" s="6">
        <f t="shared" si="170"/>
        <v>0</v>
      </c>
      <c r="BU81" s="6">
        <f t="shared" si="171"/>
        <v>0</v>
      </c>
      <c r="BV81" s="6"/>
      <c r="BW81" s="6">
        <f t="shared" si="172"/>
        <v>0</v>
      </c>
      <c r="BX81" s="6">
        <f t="shared" si="173"/>
        <v>0</v>
      </c>
      <c r="BY81" s="6">
        <f t="shared" si="174"/>
        <v>0</v>
      </c>
      <c r="BZ81" s="6"/>
      <c r="CA81" s="6">
        <f t="shared" si="175"/>
        <v>0</v>
      </c>
      <c r="CB81" s="6">
        <f t="shared" si="176"/>
        <v>0</v>
      </c>
      <c r="CC81" s="6">
        <f t="shared" si="177"/>
        <v>0</v>
      </c>
      <c r="CD81" s="6"/>
      <c r="CE81" s="6">
        <f t="shared" si="178"/>
        <v>5610483644305032</v>
      </c>
      <c r="CK81" s="11"/>
      <c r="CL81" s="6">
        <f t="shared" si="179"/>
        <v>0</v>
      </c>
      <c r="CM81" s="6">
        <f t="shared" si="130"/>
        <v>0</v>
      </c>
      <c r="CN81" s="6">
        <f t="shared" si="131"/>
        <v>0</v>
      </c>
      <c r="CO81"/>
      <c r="CP81" s="6">
        <f t="shared" si="132"/>
        <v>541464830076960.88</v>
      </c>
      <c r="CQ81" s="6">
        <f t="shared" si="133"/>
        <v>541464830076960.88</v>
      </c>
      <c r="CR81" s="6">
        <f t="shared" si="134"/>
        <v>3169790326408588</v>
      </c>
      <c r="CS81"/>
      <c r="CT81" s="6">
        <f t="shared" si="135"/>
        <v>0</v>
      </c>
      <c r="CU81" s="6">
        <f t="shared" si="136"/>
        <v>0</v>
      </c>
      <c r="CV81" s="6">
        <f t="shared" si="137"/>
        <v>0</v>
      </c>
      <c r="CW81"/>
      <c r="CX81" s="6">
        <f t="shared" si="180"/>
        <v>2763767129189490</v>
      </c>
      <c r="CY81" s="6"/>
      <c r="CZ81" s="6">
        <f t="shared" si="181"/>
        <v>0</v>
      </c>
      <c r="DA81" s="6">
        <f t="shared" si="182"/>
        <v>0</v>
      </c>
      <c r="DB81" s="6">
        <f t="shared" si="183"/>
        <v>0</v>
      </c>
      <c r="DC81" s="6"/>
      <c r="DD81" s="6">
        <f t="shared" si="184"/>
        <v>0</v>
      </c>
      <c r="DE81" s="6">
        <f t="shared" si="185"/>
        <v>0</v>
      </c>
      <c r="DF81" s="6">
        <f t="shared" si="186"/>
        <v>0</v>
      </c>
      <c r="DG81" s="6"/>
      <c r="DH81" s="6">
        <f t="shared" si="187"/>
        <v>0</v>
      </c>
      <c r="DI81" s="6">
        <f t="shared" si="188"/>
        <v>0</v>
      </c>
      <c r="DJ81" s="6">
        <f t="shared" si="189"/>
        <v>0</v>
      </c>
      <c r="DK81" s="6"/>
      <c r="DL81" s="6">
        <f t="shared" si="190"/>
        <v>534259625045861</v>
      </c>
      <c r="DR81" s="11"/>
      <c r="DS81" s="6">
        <f t="shared" si="191"/>
        <v>0</v>
      </c>
      <c r="DT81" s="6">
        <f t="shared" si="138"/>
        <v>0</v>
      </c>
      <c r="DU81" s="6">
        <f t="shared" si="139"/>
        <v>0</v>
      </c>
      <c r="DV81"/>
      <c r="DW81" s="6">
        <f t="shared" si="140"/>
        <v>51561115838217.773</v>
      </c>
      <c r="DX81" s="6">
        <f t="shared" si="141"/>
        <v>51561115838217.773</v>
      </c>
      <c r="DY81" s="6">
        <f t="shared" si="142"/>
        <v>301844029610538.38</v>
      </c>
      <c r="DZ81"/>
      <c r="EA81" s="6">
        <f t="shared" si="143"/>
        <v>0</v>
      </c>
      <c r="EB81" s="6">
        <f t="shared" si="144"/>
        <v>0</v>
      </c>
      <c r="EC81" s="6">
        <f t="shared" si="145"/>
        <v>0</v>
      </c>
      <c r="ED81"/>
      <c r="EE81" s="6">
        <f t="shared" si="192"/>
        <v>263180375127491.22</v>
      </c>
      <c r="EF81" s="6"/>
      <c r="EG81" s="6">
        <f t="shared" si="193"/>
        <v>0</v>
      </c>
      <c r="EH81" s="6">
        <f t="shared" si="194"/>
        <v>0</v>
      </c>
      <c r="EI81" s="6">
        <f t="shared" si="195"/>
        <v>0</v>
      </c>
      <c r="EJ81" s="6"/>
      <c r="EK81" s="6">
        <f t="shared" si="196"/>
        <v>0</v>
      </c>
      <c r="EL81" s="6">
        <f t="shared" si="197"/>
        <v>0</v>
      </c>
      <c r="EM81" s="6">
        <f t="shared" si="198"/>
        <v>0</v>
      </c>
      <c r="EN81" s="6"/>
      <c r="EO81" s="6">
        <f t="shared" si="199"/>
        <v>0</v>
      </c>
      <c r="EP81" s="6">
        <f t="shared" si="200"/>
        <v>0</v>
      </c>
      <c r="EQ81" s="6">
        <f t="shared" si="201"/>
        <v>0</v>
      </c>
      <c r="ER81" s="6"/>
      <c r="ES81" s="6">
        <f t="shared" si="202"/>
        <v>50874998493913.352</v>
      </c>
      <c r="EY81" s="11"/>
      <c r="EZ81" s="6">
        <f t="shared" si="203"/>
        <v>0</v>
      </c>
      <c r="FA81" s="6">
        <f t="shared" si="146"/>
        <v>0</v>
      </c>
      <c r="FB81" s="6">
        <f t="shared" si="147"/>
        <v>0</v>
      </c>
      <c r="FC81"/>
      <c r="FD81" s="6">
        <f t="shared" si="148"/>
        <v>4909919386831.1611</v>
      </c>
      <c r="FE81" s="6">
        <f t="shared" si="149"/>
        <v>4909919386831.1611</v>
      </c>
      <c r="FF81" s="6">
        <f t="shared" si="150"/>
        <v>28743168736575.746</v>
      </c>
      <c r="FG81"/>
      <c r="FH81" s="6">
        <f t="shared" si="151"/>
        <v>0</v>
      </c>
      <c r="FI81" s="6">
        <f t="shared" si="152"/>
        <v>0</v>
      </c>
      <c r="FJ81" s="6">
        <f t="shared" si="153"/>
        <v>0</v>
      </c>
      <c r="FK81"/>
      <c r="FL81" s="6">
        <f t="shared" si="204"/>
        <v>25061413141764.777</v>
      </c>
      <c r="FM81" s="6"/>
      <c r="FN81" s="6">
        <f t="shared" si="205"/>
        <v>0</v>
      </c>
      <c r="FO81" s="6">
        <f t="shared" si="206"/>
        <v>0</v>
      </c>
      <c r="FP81" s="6">
        <f t="shared" si="207"/>
        <v>0</v>
      </c>
      <c r="FQ81" s="6"/>
      <c r="FR81" s="6">
        <f t="shared" si="208"/>
        <v>0</v>
      </c>
      <c r="FS81" s="6">
        <f t="shared" si="209"/>
        <v>0</v>
      </c>
      <c r="FT81" s="6">
        <f t="shared" si="210"/>
        <v>0</v>
      </c>
      <c r="FU81" s="6"/>
      <c r="FV81" s="6">
        <f t="shared" si="211"/>
        <v>0</v>
      </c>
      <c r="FW81" s="6">
        <f t="shared" si="212"/>
        <v>0</v>
      </c>
      <c r="FX81" s="6">
        <f t="shared" si="213"/>
        <v>0</v>
      </c>
      <c r="FY81" s="6"/>
      <c r="FZ81" s="6">
        <f t="shared" si="214"/>
        <v>4844583701292.2451</v>
      </c>
    </row>
    <row r="82" spans="4:182" x14ac:dyDescent="0.25">
      <c r="D82">
        <v>680</v>
      </c>
      <c r="E82">
        <f>'Input spectra'!B82</f>
        <v>0</v>
      </c>
      <c r="F82">
        <f>'Initial absorption'!L82</f>
        <v>0</v>
      </c>
      <c r="G82">
        <f>'Input spectra'!C82</f>
        <v>0</v>
      </c>
      <c r="H82">
        <f t="shared" si="154"/>
        <v>0</v>
      </c>
      <c r="I82">
        <f>'Input spectra'!D82</f>
        <v>0</v>
      </c>
      <c r="J82">
        <f>'Initial absorption'!M82</f>
        <v>0</v>
      </c>
      <c r="K82">
        <f>'Input spectra'!E82</f>
        <v>2.2854325720199801E-2</v>
      </c>
      <c r="L82">
        <f t="shared" si="155"/>
        <v>2.2293901889093434E-3</v>
      </c>
      <c r="M82">
        <f>'Input spectra'!F82</f>
        <v>0</v>
      </c>
      <c r="N82">
        <f>'Initial absorption'!N82</f>
        <v>0</v>
      </c>
      <c r="O82">
        <f>'Input spectra'!G82</f>
        <v>0</v>
      </c>
      <c r="P82">
        <f t="shared" si="156"/>
        <v>0</v>
      </c>
      <c r="R82">
        <f>'Absorption prob after ems'!FA83</f>
        <v>0.87303705853572611</v>
      </c>
      <c r="S82" s="13">
        <f>1-EXP(-'Absorption prob after ems'!FE83*_k_in_ec_correction*(E82*_c1+I82*_c2+M82*_c3+'Input spectra'!Y82))</f>
        <v>1.3021100133971841E-2</v>
      </c>
      <c r="T82" s="13">
        <f>1-EXP(-(_t-'Absorption prob after ems'!FE83)*_k_in_ec_correction*(E82*_c1+I82*_c2+M82*_c3+'Input spectra'!Y82))</f>
        <v>1.3176685706404179E-2</v>
      </c>
      <c r="U82" s="25"/>
      <c r="V82" s="25"/>
      <c r="W82" s="11"/>
      <c r="X82" s="6">
        <f t="shared" si="112"/>
        <v>0</v>
      </c>
      <c r="Y82" s="6">
        <f t="shared" si="113"/>
        <v>0</v>
      </c>
      <c r="Z82" s="6">
        <f t="shared" si="114"/>
        <v>0</v>
      </c>
      <c r="AA82"/>
      <c r="AB82" s="6">
        <f t="shared" si="115"/>
        <v>4.2764850064256376E+16</v>
      </c>
      <c r="AC82" s="6">
        <f t="shared" si="116"/>
        <v>4.2764850064256376E+16</v>
      </c>
      <c r="AD82" s="6">
        <f t="shared" si="117"/>
        <v>2.5034979284753619E+17</v>
      </c>
      <c r="AE82"/>
      <c r="AF82" s="6">
        <f t="shared" si="118"/>
        <v>0</v>
      </c>
      <c r="AG82" s="6">
        <f t="shared" si="119"/>
        <v>0</v>
      </c>
      <c r="AH82" s="6">
        <f t="shared" si="120"/>
        <v>0</v>
      </c>
      <c r="AI82"/>
      <c r="AJ82" s="6">
        <f t="shared" si="157"/>
        <v>2.1856464675264134E+17</v>
      </c>
      <c r="AK82" s="6"/>
      <c r="AL82" s="6">
        <f t="shared" si="158"/>
        <v>0</v>
      </c>
      <c r="AM82" s="6">
        <f t="shared" si="159"/>
        <v>0</v>
      </c>
      <c r="AN82" s="6">
        <f t="shared" si="160"/>
        <v>0</v>
      </c>
      <c r="AO82" s="6"/>
      <c r="AP82" s="6">
        <f t="shared" si="161"/>
        <v>0</v>
      </c>
      <c r="AQ82" s="6">
        <f t="shared" si="162"/>
        <v>0</v>
      </c>
      <c r="AR82" s="6">
        <f t="shared" si="163"/>
        <v>0</v>
      </c>
      <c r="AS82" s="6"/>
      <c r="AT82" s="6">
        <f t="shared" si="164"/>
        <v>0</v>
      </c>
      <c r="AU82" s="6">
        <f t="shared" si="165"/>
        <v>0</v>
      </c>
      <c r="AV82" s="6">
        <f t="shared" si="166"/>
        <v>0</v>
      </c>
      <c r="AW82" s="6"/>
      <c r="AX82" s="6">
        <f t="shared" si="167"/>
        <v>4.2201351075678168E+16</v>
      </c>
      <c r="BD82" s="11"/>
      <c r="BE82" s="6">
        <f t="shared" si="121"/>
        <v>0</v>
      </c>
      <c r="BF82" s="6">
        <f t="shared" si="122"/>
        <v>0</v>
      </c>
      <c r="BG82" s="6">
        <f t="shared" si="123"/>
        <v>0</v>
      </c>
      <c r="BH82"/>
      <c r="BI82" s="6">
        <f t="shared" si="124"/>
        <v>4072292908947993</v>
      </c>
      <c r="BJ82" s="6">
        <f t="shared" si="125"/>
        <v>4072292908947993</v>
      </c>
      <c r="BK82" s="6">
        <f t="shared" si="126"/>
        <v>2.3839617925417092E+16</v>
      </c>
      <c r="BL82"/>
      <c r="BM82" s="6">
        <f t="shared" si="127"/>
        <v>0</v>
      </c>
      <c r="BN82" s="6">
        <f t="shared" si="128"/>
        <v>0</v>
      </c>
      <c r="BO82" s="6">
        <f t="shared" si="129"/>
        <v>0</v>
      </c>
      <c r="BP82"/>
      <c r="BQ82" s="6">
        <f t="shared" si="168"/>
        <v>2.0812869910221708E+16</v>
      </c>
      <c r="BR82" s="6"/>
      <c r="BS82" s="6">
        <f t="shared" si="169"/>
        <v>0</v>
      </c>
      <c r="BT82" s="6">
        <f t="shared" si="170"/>
        <v>0</v>
      </c>
      <c r="BU82" s="6">
        <f t="shared" si="171"/>
        <v>0</v>
      </c>
      <c r="BV82" s="6"/>
      <c r="BW82" s="6">
        <f t="shared" si="172"/>
        <v>0</v>
      </c>
      <c r="BX82" s="6">
        <f t="shared" si="173"/>
        <v>0</v>
      </c>
      <c r="BY82" s="6">
        <f t="shared" si="174"/>
        <v>0</v>
      </c>
      <c r="BZ82" s="6"/>
      <c r="CA82" s="6">
        <f t="shared" si="175"/>
        <v>0</v>
      </c>
      <c r="CB82" s="6">
        <f t="shared" si="176"/>
        <v>0</v>
      </c>
      <c r="CC82" s="6">
        <f t="shared" si="177"/>
        <v>0</v>
      </c>
      <c r="CD82" s="6"/>
      <c r="CE82" s="6">
        <f t="shared" si="178"/>
        <v>4018633585182367</v>
      </c>
      <c r="CK82" s="11"/>
      <c r="CL82" s="6">
        <f t="shared" si="179"/>
        <v>0</v>
      </c>
      <c r="CM82" s="6">
        <f t="shared" si="130"/>
        <v>0</v>
      </c>
      <c r="CN82" s="6">
        <f t="shared" si="131"/>
        <v>0</v>
      </c>
      <c r="CO82"/>
      <c r="CP82" s="6">
        <f t="shared" si="132"/>
        <v>387785050370817.25</v>
      </c>
      <c r="CQ82" s="6">
        <f t="shared" si="133"/>
        <v>387785050370817.25</v>
      </c>
      <c r="CR82" s="6">
        <f t="shared" si="134"/>
        <v>2270133225858034</v>
      </c>
      <c r="CS82"/>
      <c r="CT82" s="6">
        <f t="shared" si="135"/>
        <v>0</v>
      </c>
      <c r="CU82" s="6">
        <f t="shared" si="136"/>
        <v>0</v>
      </c>
      <c r="CV82" s="6">
        <f t="shared" si="137"/>
        <v>0</v>
      </c>
      <c r="CW82"/>
      <c r="CX82" s="6">
        <f t="shared" si="180"/>
        <v>1981910433987317.3</v>
      </c>
      <c r="CY82" s="6"/>
      <c r="CZ82" s="6">
        <f t="shared" si="181"/>
        <v>0</v>
      </c>
      <c r="DA82" s="6">
        <f t="shared" si="182"/>
        <v>0</v>
      </c>
      <c r="DB82" s="6">
        <f t="shared" si="183"/>
        <v>0</v>
      </c>
      <c r="DC82" s="6"/>
      <c r="DD82" s="6">
        <f t="shared" si="184"/>
        <v>0</v>
      </c>
      <c r="DE82" s="6">
        <f t="shared" si="185"/>
        <v>0</v>
      </c>
      <c r="DF82" s="6">
        <f t="shared" si="186"/>
        <v>0</v>
      </c>
      <c r="DG82" s="6"/>
      <c r="DH82" s="6">
        <f t="shared" si="187"/>
        <v>0</v>
      </c>
      <c r="DI82" s="6">
        <f t="shared" si="188"/>
        <v>0</v>
      </c>
      <c r="DJ82" s="6">
        <f t="shared" si="189"/>
        <v>0</v>
      </c>
      <c r="DK82" s="6"/>
      <c r="DL82" s="6">
        <f t="shared" si="190"/>
        <v>382675328640438.88</v>
      </c>
      <c r="DR82" s="11"/>
      <c r="DS82" s="6">
        <f t="shared" si="191"/>
        <v>0</v>
      </c>
      <c r="DT82" s="6">
        <f t="shared" si="138"/>
        <v>0</v>
      </c>
      <c r="DU82" s="6">
        <f t="shared" si="139"/>
        <v>0</v>
      </c>
      <c r="DV82"/>
      <c r="DW82" s="6">
        <f t="shared" si="140"/>
        <v>36926922658405.891</v>
      </c>
      <c r="DX82" s="6">
        <f t="shared" si="141"/>
        <v>36926922658405.891</v>
      </c>
      <c r="DY82" s="6">
        <f t="shared" si="142"/>
        <v>216173970542123.97</v>
      </c>
      <c r="DZ82"/>
      <c r="EA82" s="6">
        <f t="shared" si="143"/>
        <v>0</v>
      </c>
      <c r="EB82" s="6">
        <f t="shared" si="144"/>
        <v>0</v>
      </c>
      <c r="EC82" s="6">
        <f t="shared" si="145"/>
        <v>0</v>
      </c>
      <c r="ED82"/>
      <c r="EE82" s="6">
        <f t="shared" si="192"/>
        <v>188727887374084.63</v>
      </c>
      <c r="EF82" s="6"/>
      <c r="EG82" s="6">
        <f t="shared" si="193"/>
        <v>0</v>
      </c>
      <c r="EH82" s="6">
        <f t="shared" si="194"/>
        <v>0</v>
      </c>
      <c r="EI82" s="6">
        <f t="shared" si="195"/>
        <v>0</v>
      </c>
      <c r="EJ82" s="6"/>
      <c r="EK82" s="6">
        <f t="shared" si="196"/>
        <v>0</v>
      </c>
      <c r="EL82" s="6">
        <f t="shared" si="197"/>
        <v>0</v>
      </c>
      <c r="EM82" s="6">
        <f t="shared" si="198"/>
        <v>0</v>
      </c>
      <c r="EN82" s="6"/>
      <c r="EO82" s="6">
        <f t="shared" si="199"/>
        <v>0</v>
      </c>
      <c r="EP82" s="6">
        <f t="shared" si="200"/>
        <v>0</v>
      </c>
      <c r="EQ82" s="6">
        <f t="shared" si="201"/>
        <v>0</v>
      </c>
      <c r="ER82" s="6"/>
      <c r="ES82" s="6">
        <f t="shared" si="202"/>
        <v>36440348204431.383</v>
      </c>
      <c r="EY82" s="11"/>
      <c r="EZ82" s="6">
        <f t="shared" si="203"/>
        <v>0</v>
      </c>
      <c r="FA82" s="6">
        <f t="shared" si="146"/>
        <v>0</v>
      </c>
      <c r="FB82" s="6">
        <f t="shared" si="147"/>
        <v>0</v>
      </c>
      <c r="FC82"/>
      <c r="FD82" s="6">
        <f t="shared" si="148"/>
        <v>3516374898196.7139</v>
      </c>
      <c r="FE82" s="6">
        <f t="shared" si="149"/>
        <v>3516374898196.7139</v>
      </c>
      <c r="FF82" s="6">
        <f t="shared" si="150"/>
        <v>20585217205604.418</v>
      </c>
      <c r="FG82"/>
      <c r="FH82" s="6">
        <f t="shared" si="151"/>
        <v>0</v>
      </c>
      <c r="FI82" s="6">
        <f t="shared" si="152"/>
        <v>0</v>
      </c>
      <c r="FJ82" s="6">
        <f t="shared" si="153"/>
        <v>0</v>
      </c>
      <c r="FK82"/>
      <c r="FL82" s="6">
        <f t="shared" si="204"/>
        <v>17971657478499.902</v>
      </c>
      <c r="FM82" s="6"/>
      <c r="FN82" s="6">
        <f t="shared" si="205"/>
        <v>0</v>
      </c>
      <c r="FO82" s="6">
        <f t="shared" si="206"/>
        <v>0</v>
      </c>
      <c r="FP82" s="6">
        <f t="shared" si="207"/>
        <v>0</v>
      </c>
      <c r="FQ82" s="6"/>
      <c r="FR82" s="6">
        <f t="shared" si="208"/>
        <v>0</v>
      </c>
      <c r="FS82" s="6">
        <f t="shared" si="209"/>
        <v>0</v>
      </c>
      <c r="FT82" s="6">
        <f t="shared" si="210"/>
        <v>0</v>
      </c>
      <c r="FU82" s="6"/>
      <c r="FV82" s="6">
        <f t="shared" si="211"/>
        <v>0</v>
      </c>
      <c r="FW82" s="6">
        <f t="shared" si="212"/>
        <v>0</v>
      </c>
      <c r="FX82" s="6">
        <f t="shared" si="213"/>
        <v>0</v>
      </c>
      <c r="FY82" s="6"/>
      <c r="FZ82" s="6">
        <f t="shared" si="214"/>
        <v>3470040731337.2866</v>
      </c>
    </row>
    <row r="83" spans="4:182" x14ac:dyDescent="0.25">
      <c r="D83">
        <v>685</v>
      </c>
      <c r="E83">
        <f>'Input spectra'!B83</f>
        <v>0</v>
      </c>
      <c r="F83">
        <f>'Initial absorption'!L83</f>
        <v>0</v>
      </c>
      <c r="G83">
        <f>'Input spectra'!C83</f>
        <v>0</v>
      </c>
      <c r="H83">
        <f t="shared" si="154"/>
        <v>0</v>
      </c>
      <c r="I83">
        <f>'Input spectra'!D83</f>
        <v>0</v>
      </c>
      <c r="J83">
        <f>'Initial absorption'!M83</f>
        <v>0</v>
      </c>
      <c r="K83">
        <f>'Input spectra'!E83</f>
        <v>1.4829818104979299E-2</v>
      </c>
      <c r="L83">
        <f t="shared" si="155"/>
        <v>1.4466167758049248E-3</v>
      </c>
      <c r="M83">
        <f>'Input spectra'!F83</f>
        <v>0</v>
      </c>
      <c r="N83">
        <f>'Initial absorption'!N83</f>
        <v>0</v>
      </c>
      <c r="O83">
        <f>'Input spectra'!G83</f>
        <v>0</v>
      </c>
      <c r="P83">
        <f t="shared" si="156"/>
        <v>0</v>
      </c>
      <c r="R83">
        <f>'Absorption prob after ems'!FA84</f>
        <v>0.87416789351440349</v>
      </c>
      <c r="S83" s="13">
        <f>1-EXP(-'Absorption prob after ems'!FE84*_k_in_ec_correction*(E83*_c1+I83*_c2+M83*_c3+'Input spectra'!Y83))</f>
        <v>1.2893949984711162E-2</v>
      </c>
      <c r="T83" s="13">
        <f>1-EXP(-(_t-'Absorption prob after ems'!FE84)*_k_in_ec_correction*(E83*_c1+I83*_c2+M83*_c3+'Input spectra'!Y83))</f>
        <v>1.304649403716418E-2</v>
      </c>
      <c r="U83" s="25"/>
      <c r="V83" s="25"/>
      <c r="W83" s="11"/>
      <c r="X83" s="6">
        <f t="shared" si="112"/>
        <v>0</v>
      </c>
      <c r="Y83" s="6">
        <f t="shared" si="113"/>
        <v>0</v>
      </c>
      <c r="Z83" s="6">
        <f t="shared" si="114"/>
        <v>0</v>
      </c>
      <c r="AA83"/>
      <c r="AB83" s="6">
        <f t="shared" si="115"/>
        <v>2.7749449076027696E+16</v>
      </c>
      <c r="AC83" s="6">
        <f t="shared" si="116"/>
        <v>2.7749449076027696E+16</v>
      </c>
      <c r="AD83" s="6">
        <f t="shared" si="117"/>
        <v>1.6244810439831923E+17</v>
      </c>
      <c r="AE83"/>
      <c r="AF83" s="6">
        <f t="shared" si="118"/>
        <v>0</v>
      </c>
      <c r="AG83" s="6">
        <f t="shared" si="119"/>
        <v>0</v>
      </c>
      <c r="AH83" s="6">
        <f t="shared" si="120"/>
        <v>0</v>
      </c>
      <c r="AI83"/>
      <c r="AJ83" s="6">
        <f t="shared" si="157"/>
        <v>1.4200691722728662E+17</v>
      </c>
      <c r="AK83" s="6"/>
      <c r="AL83" s="6">
        <f t="shared" si="158"/>
        <v>0</v>
      </c>
      <c r="AM83" s="6">
        <f t="shared" si="159"/>
        <v>0</v>
      </c>
      <c r="AN83" s="6">
        <f t="shared" si="160"/>
        <v>0</v>
      </c>
      <c r="AO83" s="6"/>
      <c r="AP83" s="6">
        <f t="shared" si="161"/>
        <v>0</v>
      </c>
      <c r="AQ83" s="6">
        <f t="shared" si="162"/>
        <v>0</v>
      </c>
      <c r="AR83" s="6">
        <f t="shared" si="163"/>
        <v>0</v>
      </c>
      <c r="AS83" s="6"/>
      <c r="AT83" s="6">
        <f t="shared" si="164"/>
        <v>0</v>
      </c>
      <c r="AU83" s="6">
        <f t="shared" si="165"/>
        <v>0</v>
      </c>
      <c r="AV83" s="6">
        <f t="shared" si="166"/>
        <v>0</v>
      </c>
      <c r="AW83" s="6"/>
      <c r="AX83" s="6">
        <f t="shared" si="167"/>
        <v>2.7387416054122708E+16</v>
      </c>
      <c r="BD83" s="11"/>
      <c r="BE83" s="6">
        <f t="shared" si="121"/>
        <v>0</v>
      </c>
      <c r="BF83" s="6">
        <f t="shared" si="122"/>
        <v>0</v>
      </c>
      <c r="BG83" s="6">
        <f t="shared" si="123"/>
        <v>0</v>
      </c>
      <c r="BH83"/>
      <c r="BI83" s="6">
        <f t="shared" si="124"/>
        <v>2642447817067683</v>
      </c>
      <c r="BJ83" s="6">
        <f t="shared" si="125"/>
        <v>2642447817067683</v>
      </c>
      <c r="BK83" s="6">
        <f t="shared" si="126"/>
        <v>1.546915896160811E+16</v>
      </c>
      <c r="BL83"/>
      <c r="BM83" s="6">
        <f t="shared" si="127"/>
        <v>0</v>
      </c>
      <c r="BN83" s="6">
        <f t="shared" si="128"/>
        <v>0</v>
      </c>
      <c r="BO83" s="6">
        <f t="shared" si="129"/>
        <v>0</v>
      </c>
      <c r="BP83"/>
      <c r="BQ83" s="6">
        <f t="shared" si="168"/>
        <v>1.3522642103908418E+16</v>
      </c>
      <c r="BR83" s="6"/>
      <c r="BS83" s="6">
        <f t="shared" si="169"/>
        <v>0</v>
      </c>
      <c r="BT83" s="6">
        <f t="shared" si="170"/>
        <v>0</v>
      </c>
      <c r="BU83" s="6">
        <f t="shared" si="171"/>
        <v>0</v>
      </c>
      <c r="BV83" s="6"/>
      <c r="BW83" s="6">
        <f t="shared" si="172"/>
        <v>0</v>
      </c>
      <c r="BX83" s="6">
        <f t="shared" si="173"/>
        <v>0</v>
      </c>
      <c r="BY83" s="6">
        <f t="shared" si="174"/>
        <v>0</v>
      </c>
      <c r="BZ83" s="6"/>
      <c r="CA83" s="6">
        <f t="shared" si="175"/>
        <v>0</v>
      </c>
      <c r="CB83" s="6">
        <f t="shared" si="176"/>
        <v>0</v>
      </c>
      <c r="CC83" s="6">
        <f t="shared" si="177"/>
        <v>0</v>
      </c>
      <c r="CD83" s="6"/>
      <c r="CE83" s="6">
        <f t="shared" si="178"/>
        <v>2607973137378792</v>
      </c>
      <c r="CK83" s="11"/>
      <c r="CL83" s="6">
        <f t="shared" si="179"/>
        <v>0</v>
      </c>
      <c r="CM83" s="6">
        <f t="shared" si="130"/>
        <v>0</v>
      </c>
      <c r="CN83" s="6">
        <f t="shared" si="131"/>
        <v>0</v>
      </c>
      <c r="CO83"/>
      <c r="CP83" s="6">
        <f t="shared" si="132"/>
        <v>251627715087066.66</v>
      </c>
      <c r="CQ83" s="6">
        <f t="shared" si="133"/>
        <v>251627715087066.66</v>
      </c>
      <c r="CR83" s="6">
        <f t="shared" si="134"/>
        <v>1473054301654112.5</v>
      </c>
      <c r="CS83"/>
      <c r="CT83" s="6">
        <f t="shared" si="135"/>
        <v>0</v>
      </c>
      <c r="CU83" s="6">
        <f t="shared" si="136"/>
        <v>0</v>
      </c>
      <c r="CV83" s="6">
        <f t="shared" si="137"/>
        <v>0</v>
      </c>
      <c r="CW83"/>
      <c r="CX83" s="6">
        <f t="shared" si="180"/>
        <v>1287696775909306.3</v>
      </c>
      <c r="CY83" s="6"/>
      <c r="CZ83" s="6">
        <f t="shared" si="181"/>
        <v>0</v>
      </c>
      <c r="DA83" s="6">
        <f t="shared" si="182"/>
        <v>0</v>
      </c>
      <c r="DB83" s="6">
        <f t="shared" si="183"/>
        <v>0</v>
      </c>
      <c r="DC83" s="6"/>
      <c r="DD83" s="6">
        <f t="shared" si="184"/>
        <v>0</v>
      </c>
      <c r="DE83" s="6">
        <f t="shared" si="185"/>
        <v>0</v>
      </c>
      <c r="DF83" s="6">
        <f t="shared" si="186"/>
        <v>0</v>
      </c>
      <c r="DG83" s="6"/>
      <c r="DH83" s="6">
        <f t="shared" si="187"/>
        <v>0</v>
      </c>
      <c r="DI83" s="6">
        <f t="shared" si="188"/>
        <v>0</v>
      </c>
      <c r="DJ83" s="6">
        <f t="shared" si="189"/>
        <v>0</v>
      </c>
      <c r="DK83" s="6"/>
      <c r="DL83" s="6">
        <f t="shared" si="190"/>
        <v>248344855602598</v>
      </c>
      <c r="DR83" s="11"/>
      <c r="DS83" s="6">
        <f t="shared" si="191"/>
        <v>0</v>
      </c>
      <c r="DT83" s="6">
        <f t="shared" si="138"/>
        <v>0</v>
      </c>
      <c r="DU83" s="6">
        <f t="shared" si="139"/>
        <v>0</v>
      </c>
      <c r="DV83"/>
      <c r="DW83" s="6">
        <f t="shared" si="140"/>
        <v>23961308371341.898</v>
      </c>
      <c r="DX83" s="6">
        <f t="shared" si="141"/>
        <v>23961308371341.898</v>
      </c>
      <c r="DY83" s="6">
        <f t="shared" si="142"/>
        <v>140271942450587.64</v>
      </c>
      <c r="DZ83"/>
      <c r="EA83" s="6">
        <f t="shared" si="143"/>
        <v>0</v>
      </c>
      <c r="EB83" s="6">
        <f t="shared" si="144"/>
        <v>0</v>
      </c>
      <c r="EC83" s="6">
        <f t="shared" si="145"/>
        <v>0</v>
      </c>
      <c r="ED83"/>
      <c r="EE83" s="6">
        <f t="shared" si="192"/>
        <v>122621228451203.83</v>
      </c>
      <c r="EF83" s="6"/>
      <c r="EG83" s="6">
        <f t="shared" si="193"/>
        <v>0</v>
      </c>
      <c r="EH83" s="6">
        <f t="shared" si="194"/>
        <v>0</v>
      </c>
      <c r="EI83" s="6">
        <f t="shared" si="195"/>
        <v>0</v>
      </c>
      <c r="EJ83" s="6"/>
      <c r="EK83" s="6">
        <f t="shared" si="196"/>
        <v>0</v>
      </c>
      <c r="EL83" s="6">
        <f t="shared" si="197"/>
        <v>0</v>
      </c>
      <c r="EM83" s="6">
        <f t="shared" si="198"/>
        <v>0</v>
      </c>
      <c r="EN83" s="6"/>
      <c r="EO83" s="6">
        <f t="shared" si="199"/>
        <v>0</v>
      </c>
      <c r="EP83" s="6">
        <f t="shared" si="200"/>
        <v>0</v>
      </c>
      <c r="EQ83" s="6">
        <f t="shared" si="201"/>
        <v>0</v>
      </c>
      <c r="ER83" s="6"/>
      <c r="ES83" s="6">
        <f t="shared" si="202"/>
        <v>23648697304552.535</v>
      </c>
      <c r="EY83" s="11"/>
      <c r="EZ83" s="6">
        <f t="shared" si="203"/>
        <v>0</v>
      </c>
      <c r="FA83" s="6">
        <f t="shared" si="146"/>
        <v>0</v>
      </c>
      <c r="FB83" s="6">
        <f t="shared" si="147"/>
        <v>0</v>
      </c>
      <c r="FC83"/>
      <c r="FD83" s="6">
        <f t="shared" si="148"/>
        <v>2281721227202.1685</v>
      </c>
      <c r="FE83" s="6">
        <f t="shared" si="149"/>
        <v>2281721227202.1685</v>
      </c>
      <c r="FF83" s="6">
        <f t="shared" si="150"/>
        <v>13357428722597.857</v>
      </c>
      <c r="FG83"/>
      <c r="FH83" s="6">
        <f t="shared" si="151"/>
        <v>0</v>
      </c>
      <c r="FI83" s="6">
        <f t="shared" si="152"/>
        <v>0</v>
      </c>
      <c r="FJ83" s="6">
        <f t="shared" si="153"/>
        <v>0</v>
      </c>
      <c r="FK83"/>
      <c r="FL83" s="6">
        <f t="shared" si="204"/>
        <v>11676635329202.158</v>
      </c>
      <c r="FM83" s="6"/>
      <c r="FN83" s="6">
        <f t="shared" si="205"/>
        <v>0</v>
      </c>
      <c r="FO83" s="6">
        <f t="shared" si="206"/>
        <v>0</v>
      </c>
      <c r="FP83" s="6">
        <f t="shared" si="207"/>
        <v>0</v>
      </c>
      <c r="FQ83" s="6"/>
      <c r="FR83" s="6">
        <f t="shared" si="208"/>
        <v>0</v>
      </c>
      <c r="FS83" s="6">
        <f t="shared" si="209"/>
        <v>0</v>
      </c>
      <c r="FT83" s="6">
        <f t="shared" si="210"/>
        <v>0</v>
      </c>
      <c r="FU83" s="6"/>
      <c r="FV83" s="6">
        <f t="shared" si="211"/>
        <v>0</v>
      </c>
      <c r="FW83" s="6">
        <f t="shared" si="212"/>
        <v>0</v>
      </c>
      <c r="FX83" s="6">
        <f t="shared" si="213"/>
        <v>0</v>
      </c>
      <c r="FY83" s="6"/>
      <c r="FZ83" s="6">
        <f t="shared" si="214"/>
        <v>2251952764817.0044</v>
      </c>
    </row>
    <row r="84" spans="4:182" x14ac:dyDescent="0.25">
      <c r="D84">
        <v>690</v>
      </c>
      <c r="E84">
        <f>'Input spectra'!B84</f>
        <v>0</v>
      </c>
      <c r="F84">
        <f>'Initial absorption'!L84</f>
        <v>0</v>
      </c>
      <c r="G84">
        <f>'Input spectra'!C84</f>
        <v>0</v>
      </c>
      <c r="H84">
        <f t="shared" si="154"/>
        <v>0</v>
      </c>
      <c r="I84">
        <f>'Input spectra'!D84</f>
        <v>0</v>
      </c>
      <c r="J84">
        <f>'Initial absorption'!M84</f>
        <v>0</v>
      </c>
      <c r="K84">
        <f>'Input spectra'!E84</f>
        <v>6.8563433581368804E-3</v>
      </c>
      <c r="L84">
        <f t="shared" si="155"/>
        <v>6.6882150895898195E-4</v>
      </c>
      <c r="M84">
        <f>'Input spectra'!F84</f>
        <v>0</v>
      </c>
      <c r="N84">
        <f>'Initial absorption'!N84</f>
        <v>0</v>
      </c>
      <c r="O84">
        <f>'Input spectra'!G84</f>
        <v>0</v>
      </c>
      <c r="P84">
        <f t="shared" si="156"/>
        <v>0</v>
      </c>
      <c r="R84">
        <f>'Absorption prob after ems'!FA85</f>
        <v>0.87530101078504896</v>
      </c>
      <c r="S84" s="13">
        <f>1-EXP(-'Absorption prob after ems'!FE85*_k_in_ec_correction*(E84*_c1+I84*_c2+M84*_c3+'Input spectra'!Y84))</f>
        <v>1.2766768241358917E-2</v>
      </c>
      <c r="T84" s="13">
        <f>1-EXP(-(_t-'Absorption prob after ems'!FE85)*_k_in_ec_correction*(E84*_c1+I84*_c2+M84*_c3+'Input spectra'!Y84))</f>
        <v>1.2916300403063796E-2</v>
      </c>
      <c r="U84" s="25"/>
      <c r="V84" s="25"/>
      <c r="W84" s="11"/>
      <c r="X84" s="6">
        <f t="shared" si="112"/>
        <v>0</v>
      </c>
      <c r="Y84" s="6">
        <f t="shared" si="113"/>
        <v>0</v>
      </c>
      <c r="Z84" s="6">
        <f t="shared" si="114"/>
        <v>0</v>
      </c>
      <c r="AA84"/>
      <c r="AB84" s="6">
        <f t="shared" si="115"/>
        <v>1.2829540424403316E+16</v>
      </c>
      <c r="AC84" s="6">
        <f t="shared" si="116"/>
        <v>1.2829540424403316E+16</v>
      </c>
      <c r="AD84" s="6">
        <f t="shared" si="117"/>
        <v>7.5105437824579264E+16</v>
      </c>
      <c r="AE84"/>
      <c r="AF84" s="6">
        <f t="shared" si="118"/>
        <v>0</v>
      </c>
      <c r="AG84" s="6">
        <f t="shared" si="119"/>
        <v>0</v>
      </c>
      <c r="AH84" s="6">
        <f t="shared" si="120"/>
        <v>0</v>
      </c>
      <c r="AI84"/>
      <c r="AJ84" s="6">
        <f t="shared" si="157"/>
        <v>6.573986564330788E+16</v>
      </c>
      <c r="AK84" s="6"/>
      <c r="AL84" s="6">
        <f t="shared" si="158"/>
        <v>0</v>
      </c>
      <c r="AM84" s="6">
        <f t="shared" si="159"/>
        <v>0</v>
      </c>
      <c r="AN84" s="6">
        <f t="shared" si="160"/>
        <v>0</v>
      </c>
      <c r="AO84" s="6"/>
      <c r="AP84" s="6">
        <f t="shared" si="161"/>
        <v>0</v>
      </c>
      <c r="AQ84" s="6">
        <f t="shared" si="162"/>
        <v>0</v>
      </c>
      <c r="AR84" s="6">
        <f t="shared" si="163"/>
        <v>0</v>
      </c>
      <c r="AS84" s="6"/>
      <c r="AT84" s="6">
        <f t="shared" si="164"/>
        <v>0</v>
      </c>
      <c r="AU84" s="6">
        <f t="shared" si="165"/>
        <v>0</v>
      </c>
      <c r="AV84" s="6">
        <f t="shared" si="166"/>
        <v>0</v>
      </c>
      <c r="AW84" s="6"/>
      <c r="AX84" s="6">
        <f t="shared" si="167"/>
        <v>1.2663830226248472E+16</v>
      </c>
      <c r="BD84" s="11"/>
      <c r="BE84" s="6">
        <f t="shared" si="121"/>
        <v>0</v>
      </c>
      <c r="BF84" s="6">
        <f t="shared" si="122"/>
        <v>0</v>
      </c>
      <c r="BG84" s="6">
        <f t="shared" si="123"/>
        <v>0</v>
      </c>
      <c r="BH84"/>
      <c r="BI84" s="6">
        <f t="shared" si="124"/>
        <v>1221696005407653.5</v>
      </c>
      <c r="BJ84" s="6">
        <f t="shared" si="125"/>
        <v>1221696005407653.5</v>
      </c>
      <c r="BK84" s="6">
        <f t="shared" si="126"/>
        <v>7151932987416329</v>
      </c>
      <c r="BL84"/>
      <c r="BM84" s="6">
        <f t="shared" si="127"/>
        <v>0</v>
      </c>
      <c r="BN84" s="6">
        <f t="shared" si="128"/>
        <v>0</v>
      </c>
      <c r="BO84" s="6">
        <f t="shared" si="129"/>
        <v>0</v>
      </c>
      <c r="BP84"/>
      <c r="BQ84" s="6">
        <f t="shared" si="168"/>
        <v>6260094172952448</v>
      </c>
      <c r="BR84" s="6"/>
      <c r="BS84" s="6">
        <f t="shared" si="169"/>
        <v>0</v>
      </c>
      <c r="BT84" s="6">
        <f t="shared" si="170"/>
        <v>0</v>
      </c>
      <c r="BU84" s="6">
        <f t="shared" si="171"/>
        <v>0</v>
      </c>
      <c r="BV84" s="6"/>
      <c r="BW84" s="6">
        <f t="shared" si="172"/>
        <v>0</v>
      </c>
      <c r="BX84" s="6">
        <f t="shared" si="173"/>
        <v>0</v>
      </c>
      <c r="BY84" s="6">
        <f t="shared" si="174"/>
        <v>0</v>
      </c>
      <c r="BZ84" s="6"/>
      <c r="CA84" s="6">
        <f t="shared" si="175"/>
        <v>0</v>
      </c>
      <c r="CB84" s="6">
        <f t="shared" si="176"/>
        <v>0</v>
      </c>
      <c r="CC84" s="6">
        <f t="shared" si="177"/>
        <v>0</v>
      </c>
      <c r="CD84" s="6"/>
      <c r="CE84" s="6">
        <f t="shared" si="178"/>
        <v>1205916212800585.3</v>
      </c>
      <c r="CK84" s="11"/>
      <c r="CL84" s="6">
        <f t="shared" si="179"/>
        <v>0</v>
      </c>
      <c r="CM84" s="6">
        <f t="shared" si="130"/>
        <v>0</v>
      </c>
      <c r="CN84" s="6">
        <f t="shared" si="131"/>
        <v>0</v>
      </c>
      <c r="CO84"/>
      <c r="CP84" s="6">
        <f t="shared" si="132"/>
        <v>116336289551730.63</v>
      </c>
      <c r="CQ84" s="6">
        <f t="shared" si="133"/>
        <v>116336289551730.63</v>
      </c>
      <c r="CR84" s="6">
        <f t="shared" si="134"/>
        <v>681044501410978.88</v>
      </c>
      <c r="CS84"/>
      <c r="CT84" s="6">
        <f t="shared" si="135"/>
        <v>0</v>
      </c>
      <c r="CU84" s="6">
        <f t="shared" si="136"/>
        <v>0</v>
      </c>
      <c r="CV84" s="6">
        <f t="shared" si="137"/>
        <v>0</v>
      </c>
      <c r="CW84"/>
      <c r="CX84" s="6">
        <f t="shared" si="180"/>
        <v>596118940474629.5</v>
      </c>
      <c r="CY84" s="6"/>
      <c r="CZ84" s="6">
        <f t="shared" si="181"/>
        <v>0</v>
      </c>
      <c r="DA84" s="6">
        <f t="shared" si="182"/>
        <v>0</v>
      </c>
      <c r="DB84" s="6">
        <f t="shared" si="183"/>
        <v>0</v>
      </c>
      <c r="DC84" s="6"/>
      <c r="DD84" s="6">
        <f t="shared" si="184"/>
        <v>0</v>
      </c>
      <c r="DE84" s="6">
        <f t="shared" si="185"/>
        <v>0</v>
      </c>
      <c r="DF84" s="6">
        <f t="shared" si="186"/>
        <v>0</v>
      </c>
      <c r="DG84" s="6"/>
      <c r="DH84" s="6">
        <f t="shared" si="187"/>
        <v>0</v>
      </c>
      <c r="DI84" s="6">
        <f t="shared" si="188"/>
        <v>0</v>
      </c>
      <c r="DJ84" s="6">
        <f t="shared" si="189"/>
        <v>0</v>
      </c>
      <c r="DK84" s="6"/>
      <c r="DL84" s="6">
        <f t="shared" si="190"/>
        <v>114833655088102.66</v>
      </c>
      <c r="DR84" s="11"/>
      <c r="DS84" s="6">
        <f t="shared" si="191"/>
        <v>0</v>
      </c>
      <c r="DT84" s="6">
        <f t="shared" si="138"/>
        <v>0</v>
      </c>
      <c r="DU84" s="6">
        <f t="shared" si="139"/>
        <v>0</v>
      </c>
      <c r="DV84"/>
      <c r="DW84" s="6">
        <f t="shared" si="140"/>
        <v>11078150543799.203</v>
      </c>
      <c r="DX84" s="6">
        <f t="shared" si="141"/>
        <v>11078150543799.203</v>
      </c>
      <c r="DY84" s="6">
        <f t="shared" si="142"/>
        <v>64852622880864.922</v>
      </c>
      <c r="DZ84"/>
      <c r="EA84" s="6">
        <f t="shared" si="143"/>
        <v>0</v>
      </c>
      <c r="EB84" s="6">
        <f t="shared" si="144"/>
        <v>0</v>
      </c>
      <c r="EC84" s="6">
        <f t="shared" si="145"/>
        <v>0</v>
      </c>
      <c r="ED84"/>
      <c r="EE84" s="6">
        <f t="shared" si="192"/>
        <v>56765566359682.656</v>
      </c>
      <c r="EF84" s="6"/>
      <c r="EG84" s="6">
        <f t="shared" si="193"/>
        <v>0</v>
      </c>
      <c r="EH84" s="6">
        <f t="shared" si="194"/>
        <v>0</v>
      </c>
      <c r="EI84" s="6">
        <f t="shared" si="195"/>
        <v>0</v>
      </c>
      <c r="EJ84" s="6"/>
      <c r="EK84" s="6">
        <f t="shared" si="196"/>
        <v>0</v>
      </c>
      <c r="EL84" s="6">
        <f t="shared" si="197"/>
        <v>0</v>
      </c>
      <c r="EM84" s="6">
        <f t="shared" si="198"/>
        <v>0</v>
      </c>
      <c r="EN84" s="6"/>
      <c r="EO84" s="6">
        <f t="shared" si="199"/>
        <v>0</v>
      </c>
      <c r="EP84" s="6">
        <f t="shared" si="200"/>
        <v>0</v>
      </c>
      <c r="EQ84" s="6">
        <f t="shared" si="201"/>
        <v>0</v>
      </c>
      <c r="ER84" s="6"/>
      <c r="ES84" s="6">
        <f t="shared" si="202"/>
        <v>10935061823465.129</v>
      </c>
      <c r="EY84" s="11"/>
      <c r="EZ84" s="6">
        <f t="shared" si="203"/>
        <v>0</v>
      </c>
      <c r="FA84" s="6">
        <f t="shared" si="146"/>
        <v>0</v>
      </c>
      <c r="FB84" s="6">
        <f t="shared" si="147"/>
        <v>0</v>
      </c>
      <c r="FC84"/>
      <c r="FD84" s="6">
        <f t="shared" si="148"/>
        <v>1054919491965.6338</v>
      </c>
      <c r="FE84" s="6">
        <f t="shared" si="149"/>
        <v>1054919491965.6338</v>
      </c>
      <c r="FF84" s="6">
        <f t="shared" si="150"/>
        <v>6175606272151.1348</v>
      </c>
      <c r="FG84"/>
      <c r="FH84" s="6">
        <f t="shared" si="151"/>
        <v>0</v>
      </c>
      <c r="FI84" s="6">
        <f t="shared" si="152"/>
        <v>0</v>
      </c>
      <c r="FJ84" s="6">
        <f t="shared" si="153"/>
        <v>0</v>
      </c>
      <c r="FK84"/>
      <c r="FL84" s="6">
        <f t="shared" si="204"/>
        <v>5405514412224.376</v>
      </c>
      <c r="FM84" s="6"/>
      <c r="FN84" s="6">
        <f t="shared" si="205"/>
        <v>0</v>
      </c>
      <c r="FO84" s="6">
        <f t="shared" si="206"/>
        <v>0</v>
      </c>
      <c r="FP84" s="6">
        <f t="shared" si="207"/>
        <v>0</v>
      </c>
      <c r="FQ84" s="6"/>
      <c r="FR84" s="6">
        <f t="shared" si="208"/>
        <v>0</v>
      </c>
      <c r="FS84" s="6">
        <f t="shared" si="209"/>
        <v>0</v>
      </c>
      <c r="FT84" s="6">
        <f t="shared" si="210"/>
        <v>0</v>
      </c>
      <c r="FU84" s="6"/>
      <c r="FV84" s="6">
        <f t="shared" si="211"/>
        <v>0</v>
      </c>
      <c r="FW84" s="6">
        <f t="shared" si="212"/>
        <v>0</v>
      </c>
      <c r="FX84" s="6">
        <f t="shared" si="213"/>
        <v>0</v>
      </c>
      <c r="FY84" s="6"/>
      <c r="FZ84" s="6">
        <f t="shared" si="214"/>
        <v>1041293834906.3583</v>
      </c>
    </row>
    <row r="85" spans="4:182" x14ac:dyDescent="0.25">
      <c r="D85">
        <v>695</v>
      </c>
      <c r="E85">
        <f>'Input spectra'!B85</f>
        <v>0</v>
      </c>
      <c r="F85">
        <f>'Initial absorption'!L85</f>
        <v>0</v>
      </c>
      <c r="G85">
        <f>'Input spectra'!C85</f>
        <v>0</v>
      </c>
      <c r="H85">
        <f t="shared" si="154"/>
        <v>0</v>
      </c>
      <c r="I85">
        <f>'Input spectra'!D85</f>
        <v>0</v>
      </c>
      <c r="J85">
        <f>'Initial absorption'!M85</f>
        <v>0</v>
      </c>
      <c r="K85">
        <f>'Input spectra'!E85</f>
        <v>1.69182261421705E-3</v>
      </c>
      <c r="L85">
        <f t="shared" si="155"/>
        <v>1.6503364762045033E-4</v>
      </c>
      <c r="M85">
        <f>'Input spectra'!F85</f>
        <v>0</v>
      </c>
      <c r="N85">
        <f>'Initial absorption'!N85</f>
        <v>0</v>
      </c>
      <c r="O85">
        <f>'Input spectra'!G85</f>
        <v>0</v>
      </c>
      <c r="P85">
        <f t="shared" si="156"/>
        <v>0</v>
      </c>
      <c r="R85">
        <f>'Absorption prob after ems'!FA86</f>
        <v>0.87643641609468614</v>
      </c>
      <c r="S85" s="13">
        <f>1-EXP(-'Absorption prob after ems'!FE86*_k_in_ec_correction*(E85*_c1+I85*_c2+M85*_c3+'Input spectra'!Y85))</f>
        <v>1.2639554895881977E-2</v>
      </c>
      <c r="T85" s="13">
        <f>1-EXP(-(_t-'Absorption prob after ems'!FE86)*_k_in_ec_correction*(E85*_c1+I85*_c2+M85*_c3+'Input spectra'!Y85))</f>
        <v>1.2786104807898879E-2</v>
      </c>
      <c r="U85" s="25"/>
      <c r="V85" s="25"/>
      <c r="W85" s="11"/>
      <c r="X85" s="6">
        <f t="shared" si="112"/>
        <v>0</v>
      </c>
      <c r="Y85" s="6">
        <f t="shared" si="113"/>
        <v>0</v>
      </c>
      <c r="Z85" s="6">
        <f t="shared" si="114"/>
        <v>0</v>
      </c>
      <c r="AA85"/>
      <c r="AB85" s="6">
        <f t="shared" si="115"/>
        <v>3165726318863276</v>
      </c>
      <c r="AC85" s="6">
        <f t="shared" si="116"/>
        <v>3165726318863276</v>
      </c>
      <c r="AD85" s="6">
        <f t="shared" si="117"/>
        <v>1.853248466786588E+16</v>
      </c>
      <c r="AE85"/>
      <c r="AF85" s="6">
        <f t="shared" si="118"/>
        <v>0</v>
      </c>
      <c r="AG85" s="6">
        <f t="shared" si="119"/>
        <v>0</v>
      </c>
      <c r="AH85" s="6">
        <f t="shared" si="120"/>
        <v>0</v>
      </c>
      <c r="AI85"/>
      <c r="AJ85" s="6">
        <f t="shared" si="157"/>
        <v>1.6242544443634092E+16</v>
      </c>
      <c r="AK85" s="6"/>
      <c r="AL85" s="6">
        <f t="shared" si="158"/>
        <v>0</v>
      </c>
      <c r="AM85" s="6">
        <f t="shared" si="159"/>
        <v>0</v>
      </c>
      <c r="AN85" s="6">
        <f t="shared" si="160"/>
        <v>0</v>
      </c>
      <c r="AO85" s="6"/>
      <c r="AP85" s="6">
        <f t="shared" si="161"/>
        <v>0</v>
      </c>
      <c r="AQ85" s="6">
        <f t="shared" si="162"/>
        <v>0</v>
      </c>
      <c r="AR85" s="6">
        <f t="shared" si="163"/>
        <v>0</v>
      </c>
      <c r="AS85" s="6"/>
      <c r="AT85" s="6">
        <f t="shared" si="164"/>
        <v>0</v>
      </c>
      <c r="AU85" s="6">
        <f t="shared" si="165"/>
        <v>0</v>
      </c>
      <c r="AV85" s="6">
        <f t="shared" si="166"/>
        <v>0</v>
      </c>
      <c r="AW85" s="6"/>
      <c r="AX85" s="6">
        <f t="shared" si="167"/>
        <v>3125249010357166</v>
      </c>
      <c r="BD85" s="11"/>
      <c r="BE85" s="6">
        <f t="shared" si="121"/>
        <v>0</v>
      </c>
      <c r="BF85" s="6">
        <f t="shared" si="122"/>
        <v>0</v>
      </c>
      <c r="BG85" s="6">
        <f t="shared" si="123"/>
        <v>0</v>
      </c>
      <c r="BH85"/>
      <c r="BI85" s="6">
        <f t="shared" si="124"/>
        <v>301457033535869.19</v>
      </c>
      <c r="BJ85" s="6">
        <f t="shared" si="125"/>
        <v>301457033535869.19</v>
      </c>
      <c r="BK85" s="6">
        <f t="shared" si="126"/>
        <v>1764760212762129</v>
      </c>
      <c r="BL85"/>
      <c r="BM85" s="6">
        <f t="shared" si="127"/>
        <v>0</v>
      </c>
      <c r="BN85" s="6">
        <f t="shared" si="128"/>
        <v>0</v>
      </c>
      <c r="BO85" s="6">
        <f t="shared" si="129"/>
        <v>0</v>
      </c>
      <c r="BP85"/>
      <c r="BQ85" s="6">
        <f t="shared" si="168"/>
        <v>1546700116139736.3</v>
      </c>
      <c r="BR85" s="6"/>
      <c r="BS85" s="6">
        <f t="shared" si="169"/>
        <v>0</v>
      </c>
      <c r="BT85" s="6">
        <f t="shared" si="170"/>
        <v>0</v>
      </c>
      <c r="BU85" s="6">
        <f t="shared" si="171"/>
        <v>0</v>
      </c>
      <c r="BV85" s="6"/>
      <c r="BW85" s="6">
        <f t="shared" si="172"/>
        <v>0</v>
      </c>
      <c r="BX85" s="6">
        <f t="shared" si="173"/>
        <v>0</v>
      </c>
      <c r="BY85" s="6">
        <f t="shared" si="174"/>
        <v>0</v>
      </c>
      <c r="BZ85" s="6"/>
      <c r="CA85" s="6">
        <f t="shared" si="175"/>
        <v>0</v>
      </c>
      <c r="CB85" s="6">
        <f t="shared" si="176"/>
        <v>0</v>
      </c>
      <c r="CC85" s="6">
        <f t="shared" si="177"/>
        <v>0</v>
      </c>
      <c r="CD85" s="6"/>
      <c r="CE85" s="6">
        <f t="shared" si="178"/>
        <v>297602572310001.25</v>
      </c>
      <c r="CK85" s="11"/>
      <c r="CL85" s="6">
        <f t="shared" si="179"/>
        <v>0</v>
      </c>
      <c r="CM85" s="6">
        <f t="shared" si="130"/>
        <v>0</v>
      </c>
      <c r="CN85" s="6">
        <f t="shared" si="131"/>
        <v>0</v>
      </c>
      <c r="CO85"/>
      <c r="CP85" s="6">
        <f t="shared" si="132"/>
        <v>28706316944314.164</v>
      </c>
      <c r="CQ85" s="6">
        <f t="shared" si="133"/>
        <v>28706316944314.164</v>
      </c>
      <c r="CR85" s="6">
        <f t="shared" si="134"/>
        <v>168049706467496.19</v>
      </c>
      <c r="CS85"/>
      <c r="CT85" s="6">
        <f t="shared" si="135"/>
        <v>0</v>
      </c>
      <c r="CU85" s="6">
        <f t="shared" si="136"/>
        <v>0</v>
      </c>
      <c r="CV85" s="6">
        <f t="shared" si="137"/>
        <v>0</v>
      </c>
      <c r="CW85"/>
      <c r="CX85" s="6">
        <f t="shared" si="180"/>
        <v>147284882462136.34</v>
      </c>
      <c r="CY85" s="6"/>
      <c r="CZ85" s="6">
        <f t="shared" si="181"/>
        <v>0</v>
      </c>
      <c r="DA85" s="6">
        <f t="shared" si="182"/>
        <v>0</v>
      </c>
      <c r="DB85" s="6">
        <f t="shared" si="183"/>
        <v>0</v>
      </c>
      <c r="DC85" s="6"/>
      <c r="DD85" s="6">
        <f t="shared" si="184"/>
        <v>0</v>
      </c>
      <c r="DE85" s="6">
        <f t="shared" si="185"/>
        <v>0</v>
      </c>
      <c r="DF85" s="6">
        <f t="shared" si="186"/>
        <v>0</v>
      </c>
      <c r="DG85" s="6"/>
      <c r="DH85" s="6">
        <f t="shared" si="187"/>
        <v>0</v>
      </c>
      <c r="DI85" s="6">
        <f t="shared" si="188"/>
        <v>0</v>
      </c>
      <c r="DJ85" s="6">
        <f t="shared" si="189"/>
        <v>0</v>
      </c>
      <c r="DK85" s="6"/>
      <c r="DL85" s="6">
        <f t="shared" si="190"/>
        <v>28339274967215.398</v>
      </c>
      <c r="DR85" s="11"/>
      <c r="DS85" s="6">
        <f t="shared" si="191"/>
        <v>0</v>
      </c>
      <c r="DT85" s="6">
        <f t="shared" si="138"/>
        <v>0</v>
      </c>
      <c r="DU85" s="6">
        <f t="shared" si="139"/>
        <v>0</v>
      </c>
      <c r="DV85"/>
      <c r="DW85" s="6">
        <f t="shared" si="140"/>
        <v>2733565784954.1191</v>
      </c>
      <c r="DX85" s="6">
        <f t="shared" si="141"/>
        <v>2733565784954.1191</v>
      </c>
      <c r="DY85" s="6">
        <f t="shared" si="142"/>
        <v>16002572836572.77</v>
      </c>
      <c r="DZ85"/>
      <c r="EA85" s="6">
        <f t="shared" si="143"/>
        <v>0</v>
      </c>
      <c r="EB85" s="6">
        <f t="shared" si="144"/>
        <v>0</v>
      </c>
      <c r="EC85" s="6">
        <f t="shared" si="145"/>
        <v>0</v>
      </c>
      <c r="ED85"/>
      <c r="EE85" s="6">
        <f t="shared" si="192"/>
        <v>14025237585180.014</v>
      </c>
      <c r="EF85" s="6"/>
      <c r="EG85" s="6">
        <f t="shared" si="193"/>
        <v>0</v>
      </c>
      <c r="EH85" s="6">
        <f t="shared" si="194"/>
        <v>0</v>
      </c>
      <c r="EI85" s="6">
        <f t="shared" si="195"/>
        <v>0</v>
      </c>
      <c r="EJ85" s="6"/>
      <c r="EK85" s="6">
        <f t="shared" si="196"/>
        <v>0</v>
      </c>
      <c r="EL85" s="6">
        <f t="shared" si="197"/>
        <v>0</v>
      </c>
      <c r="EM85" s="6">
        <f t="shared" si="198"/>
        <v>0</v>
      </c>
      <c r="EN85" s="6"/>
      <c r="EO85" s="6">
        <f t="shared" si="199"/>
        <v>0</v>
      </c>
      <c r="EP85" s="6">
        <f t="shared" si="200"/>
        <v>0</v>
      </c>
      <c r="EQ85" s="6">
        <f t="shared" si="201"/>
        <v>0</v>
      </c>
      <c r="ER85" s="6"/>
      <c r="ES85" s="6">
        <f t="shared" si="202"/>
        <v>2698614126328.4092</v>
      </c>
      <c r="EY85" s="11"/>
      <c r="EZ85" s="6">
        <f t="shared" si="203"/>
        <v>0</v>
      </c>
      <c r="FA85" s="6">
        <f t="shared" si="146"/>
        <v>0</v>
      </c>
      <c r="FB85" s="6">
        <f t="shared" si="147"/>
        <v>0</v>
      </c>
      <c r="FC85"/>
      <c r="FD85" s="6">
        <f t="shared" si="148"/>
        <v>260304445017.00085</v>
      </c>
      <c r="FE85" s="6">
        <f t="shared" si="149"/>
        <v>260304445017.00085</v>
      </c>
      <c r="FF85" s="6">
        <f t="shared" si="150"/>
        <v>1523848763397.5576</v>
      </c>
      <c r="FG85"/>
      <c r="FH85" s="6">
        <f t="shared" si="151"/>
        <v>0</v>
      </c>
      <c r="FI85" s="6">
        <f t="shared" si="152"/>
        <v>0</v>
      </c>
      <c r="FJ85" s="6">
        <f t="shared" si="153"/>
        <v>0</v>
      </c>
      <c r="FK85"/>
      <c r="FL85" s="6">
        <f t="shared" si="204"/>
        <v>1335556548862.4749</v>
      </c>
      <c r="FM85" s="6"/>
      <c r="FN85" s="6">
        <f t="shared" si="205"/>
        <v>0</v>
      </c>
      <c r="FO85" s="6">
        <f t="shared" si="206"/>
        <v>0</v>
      </c>
      <c r="FP85" s="6">
        <f t="shared" si="207"/>
        <v>0</v>
      </c>
      <c r="FQ85" s="6"/>
      <c r="FR85" s="6">
        <f t="shared" si="208"/>
        <v>0</v>
      </c>
      <c r="FS85" s="6">
        <f t="shared" si="209"/>
        <v>0</v>
      </c>
      <c r="FT85" s="6">
        <f t="shared" si="210"/>
        <v>0</v>
      </c>
      <c r="FU85" s="6"/>
      <c r="FV85" s="6">
        <f t="shared" si="211"/>
        <v>0</v>
      </c>
      <c r="FW85" s="6">
        <f t="shared" si="212"/>
        <v>0</v>
      </c>
      <c r="FX85" s="6">
        <f t="shared" si="213"/>
        <v>0</v>
      </c>
      <c r="FY85" s="6"/>
      <c r="FZ85" s="6">
        <f t="shared" si="214"/>
        <v>256976165101.05154</v>
      </c>
    </row>
    <row r="86" spans="4:182" x14ac:dyDescent="0.25">
      <c r="D86">
        <v>700</v>
      </c>
      <c r="E86">
        <f>'Input spectra'!B86</f>
        <v>0</v>
      </c>
      <c r="F86">
        <f>'Initial absorption'!L86</f>
        <v>0</v>
      </c>
      <c r="G86">
        <f>'Input spectra'!C86</f>
        <v>0</v>
      </c>
      <c r="H86">
        <f t="shared" si="154"/>
        <v>0</v>
      </c>
      <c r="I86">
        <f>'Input spectra'!D86</f>
        <v>0</v>
      </c>
      <c r="J86">
        <f>'Initial absorption'!M86</f>
        <v>0</v>
      </c>
      <c r="K86">
        <f>'Input spectra'!E86</f>
        <v>0</v>
      </c>
      <c r="L86">
        <f t="shared" si="155"/>
        <v>0</v>
      </c>
      <c r="M86">
        <f>'Input spectra'!F86</f>
        <v>0</v>
      </c>
      <c r="N86">
        <f>'Initial absorption'!N86</f>
        <v>0</v>
      </c>
      <c r="O86">
        <f>'Input spectra'!G86</f>
        <v>0</v>
      </c>
      <c r="P86">
        <f t="shared" si="156"/>
        <v>0</v>
      </c>
      <c r="R86">
        <f>'Absorption prob after ems'!FA87</f>
        <v>0.87684276175747</v>
      </c>
      <c r="S86" s="13">
        <f>1-EXP(-'Absorption prob after ems'!FE87*_k_in_ec_correction*(E86*_c1+I86*_c2+M86*_c3+'Input spectra'!Y86))</f>
        <v>1.2594081659704659E-2</v>
      </c>
      <c r="T86" s="13">
        <f>1-EXP(-(_t-'Absorption prob after ems'!FE87)*_k_in_ec_correction*(E86*_c1+I86*_c2+M86*_c3+'Input spectra'!Y86))</f>
        <v>1.2739572919062359E-2</v>
      </c>
      <c r="U86" s="25"/>
      <c r="V86" s="25"/>
      <c r="W86" s="11"/>
      <c r="X86" s="6">
        <f t="shared" si="112"/>
        <v>0</v>
      </c>
      <c r="Y86" s="6">
        <f t="shared" si="113"/>
        <v>0</v>
      </c>
      <c r="Z86" s="6">
        <f t="shared" si="114"/>
        <v>0</v>
      </c>
      <c r="AA86"/>
      <c r="AB86" s="6">
        <f t="shared" si="115"/>
        <v>0</v>
      </c>
      <c r="AC86" s="6">
        <f t="shared" si="116"/>
        <v>0</v>
      </c>
      <c r="AD86" s="6">
        <f t="shared" si="117"/>
        <v>0</v>
      </c>
      <c r="AE86"/>
      <c r="AF86" s="6">
        <f t="shared" si="118"/>
        <v>0</v>
      </c>
      <c r="AG86" s="6">
        <f t="shared" si="119"/>
        <v>0</v>
      </c>
      <c r="AH86" s="6">
        <f t="shared" si="120"/>
        <v>0</v>
      </c>
      <c r="AI86"/>
      <c r="AJ86" s="6">
        <f t="shared" si="157"/>
        <v>0</v>
      </c>
      <c r="AK86" s="6"/>
      <c r="AL86" s="6">
        <f t="shared" si="158"/>
        <v>0</v>
      </c>
      <c r="AM86" s="6">
        <f t="shared" si="159"/>
        <v>0</v>
      </c>
      <c r="AN86" s="6">
        <f t="shared" si="160"/>
        <v>0</v>
      </c>
      <c r="AO86" s="6"/>
      <c r="AP86" s="6">
        <f t="shared" si="161"/>
        <v>0</v>
      </c>
      <c r="AQ86" s="6">
        <f t="shared" si="162"/>
        <v>0</v>
      </c>
      <c r="AR86" s="6">
        <f t="shared" si="163"/>
        <v>0</v>
      </c>
      <c r="AS86" s="6"/>
      <c r="AT86" s="6">
        <f t="shared" si="164"/>
        <v>0</v>
      </c>
      <c r="AU86" s="6">
        <f t="shared" si="165"/>
        <v>0</v>
      </c>
      <c r="AV86" s="6">
        <f t="shared" si="166"/>
        <v>0</v>
      </c>
      <c r="AW86" s="6"/>
      <c r="AX86" s="6">
        <f t="shared" si="167"/>
        <v>0</v>
      </c>
      <c r="BD86" s="11"/>
      <c r="BE86" s="6">
        <f t="shared" si="121"/>
        <v>0</v>
      </c>
      <c r="BF86" s="6">
        <f t="shared" si="122"/>
        <v>0</v>
      </c>
      <c r="BG86" s="6">
        <f t="shared" si="123"/>
        <v>0</v>
      </c>
      <c r="BH86"/>
      <c r="BI86" s="6">
        <f t="shared" si="124"/>
        <v>0</v>
      </c>
      <c r="BJ86" s="6">
        <f t="shared" si="125"/>
        <v>0</v>
      </c>
      <c r="BK86" s="6">
        <f t="shared" si="126"/>
        <v>0</v>
      </c>
      <c r="BL86"/>
      <c r="BM86" s="6">
        <f t="shared" si="127"/>
        <v>0</v>
      </c>
      <c r="BN86" s="6">
        <f t="shared" si="128"/>
        <v>0</v>
      </c>
      <c r="BO86" s="6">
        <f t="shared" si="129"/>
        <v>0</v>
      </c>
      <c r="BP86"/>
      <c r="BQ86" s="6">
        <f t="shared" si="168"/>
        <v>0</v>
      </c>
      <c r="BR86" s="6"/>
      <c r="BS86" s="6">
        <f t="shared" si="169"/>
        <v>0</v>
      </c>
      <c r="BT86" s="6">
        <f t="shared" si="170"/>
        <v>0</v>
      </c>
      <c r="BU86" s="6">
        <f t="shared" si="171"/>
        <v>0</v>
      </c>
      <c r="BV86" s="6"/>
      <c r="BW86" s="6">
        <f t="shared" si="172"/>
        <v>0</v>
      </c>
      <c r="BX86" s="6">
        <f t="shared" si="173"/>
        <v>0</v>
      </c>
      <c r="BY86" s="6">
        <f t="shared" si="174"/>
        <v>0</v>
      </c>
      <c r="BZ86" s="6"/>
      <c r="CA86" s="6">
        <f t="shared" si="175"/>
        <v>0</v>
      </c>
      <c r="CB86" s="6">
        <f t="shared" si="176"/>
        <v>0</v>
      </c>
      <c r="CC86" s="6">
        <f t="shared" si="177"/>
        <v>0</v>
      </c>
      <c r="CD86" s="6"/>
      <c r="CE86" s="6">
        <f t="shared" si="178"/>
        <v>0</v>
      </c>
      <c r="CK86" s="11"/>
      <c r="CL86" s="6">
        <f t="shared" si="179"/>
        <v>0</v>
      </c>
      <c r="CM86" s="6">
        <f t="shared" si="130"/>
        <v>0</v>
      </c>
      <c r="CN86" s="6">
        <f t="shared" si="131"/>
        <v>0</v>
      </c>
      <c r="CO86"/>
      <c r="CP86" s="6">
        <f t="shared" si="132"/>
        <v>0</v>
      </c>
      <c r="CQ86" s="6">
        <f t="shared" si="133"/>
        <v>0</v>
      </c>
      <c r="CR86" s="6">
        <f t="shared" si="134"/>
        <v>0</v>
      </c>
      <c r="CS86"/>
      <c r="CT86" s="6">
        <f t="shared" si="135"/>
        <v>0</v>
      </c>
      <c r="CU86" s="6">
        <f t="shared" si="136"/>
        <v>0</v>
      </c>
      <c r="CV86" s="6">
        <f t="shared" si="137"/>
        <v>0</v>
      </c>
      <c r="CW86"/>
      <c r="CX86" s="6">
        <f t="shared" si="180"/>
        <v>0</v>
      </c>
      <c r="CY86" s="6"/>
      <c r="CZ86" s="6">
        <f t="shared" si="181"/>
        <v>0</v>
      </c>
      <c r="DA86" s="6">
        <f t="shared" si="182"/>
        <v>0</v>
      </c>
      <c r="DB86" s="6">
        <f t="shared" si="183"/>
        <v>0</v>
      </c>
      <c r="DC86" s="6"/>
      <c r="DD86" s="6">
        <f t="shared" si="184"/>
        <v>0</v>
      </c>
      <c r="DE86" s="6">
        <f t="shared" si="185"/>
        <v>0</v>
      </c>
      <c r="DF86" s="6">
        <f t="shared" si="186"/>
        <v>0</v>
      </c>
      <c r="DG86" s="6"/>
      <c r="DH86" s="6">
        <f t="shared" si="187"/>
        <v>0</v>
      </c>
      <c r="DI86" s="6">
        <f t="shared" si="188"/>
        <v>0</v>
      </c>
      <c r="DJ86" s="6">
        <f t="shared" si="189"/>
        <v>0</v>
      </c>
      <c r="DK86" s="6"/>
      <c r="DL86" s="6">
        <f t="shared" si="190"/>
        <v>0</v>
      </c>
      <c r="DR86" s="11"/>
      <c r="DS86" s="6">
        <f t="shared" si="191"/>
        <v>0</v>
      </c>
      <c r="DT86" s="6">
        <f t="shared" si="138"/>
        <v>0</v>
      </c>
      <c r="DU86" s="6">
        <f t="shared" si="139"/>
        <v>0</v>
      </c>
      <c r="DV86"/>
      <c r="DW86" s="6">
        <f t="shared" si="140"/>
        <v>0</v>
      </c>
      <c r="DX86" s="6">
        <f t="shared" si="141"/>
        <v>0</v>
      </c>
      <c r="DY86" s="6">
        <f t="shared" si="142"/>
        <v>0</v>
      </c>
      <c r="DZ86"/>
      <c r="EA86" s="6">
        <f t="shared" si="143"/>
        <v>0</v>
      </c>
      <c r="EB86" s="6">
        <f t="shared" si="144"/>
        <v>0</v>
      </c>
      <c r="EC86" s="6">
        <f t="shared" si="145"/>
        <v>0</v>
      </c>
      <c r="ED86"/>
      <c r="EE86" s="6">
        <f t="shared" si="192"/>
        <v>0</v>
      </c>
      <c r="EF86" s="6"/>
      <c r="EG86" s="6">
        <f t="shared" si="193"/>
        <v>0</v>
      </c>
      <c r="EH86" s="6">
        <f t="shared" si="194"/>
        <v>0</v>
      </c>
      <c r="EI86" s="6">
        <f t="shared" si="195"/>
        <v>0</v>
      </c>
      <c r="EJ86" s="6"/>
      <c r="EK86" s="6">
        <f t="shared" si="196"/>
        <v>0</v>
      </c>
      <c r="EL86" s="6">
        <f t="shared" si="197"/>
        <v>0</v>
      </c>
      <c r="EM86" s="6">
        <f t="shared" si="198"/>
        <v>0</v>
      </c>
      <c r="EN86" s="6"/>
      <c r="EO86" s="6">
        <f t="shared" si="199"/>
        <v>0</v>
      </c>
      <c r="EP86" s="6">
        <f t="shared" si="200"/>
        <v>0</v>
      </c>
      <c r="EQ86" s="6">
        <f t="shared" si="201"/>
        <v>0</v>
      </c>
      <c r="ER86" s="6"/>
      <c r="ES86" s="6">
        <f t="shared" si="202"/>
        <v>0</v>
      </c>
      <c r="EY86" s="11"/>
      <c r="EZ86" s="6">
        <f t="shared" si="203"/>
        <v>0</v>
      </c>
      <c r="FA86" s="6">
        <f t="shared" si="146"/>
        <v>0</v>
      </c>
      <c r="FB86" s="6">
        <f t="shared" si="147"/>
        <v>0</v>
      </c>
      <c r="FC86"/>
      <c r="FD86" s="6">
        <f t="shared" si="148"/>
        <v>0</v>
      </c>
      <c r="FE86" s="6">
        <f t="shared" si="149"/>
        <v>0</v>
      </c>
      <c r="FF86" s="6">
        <f t="shared" si="150"/>
        <v>0</v>
      </c>
      <c r="FG86"/>
      <c r="FH86" s="6">
        <f t="shared" si="151"/>
        <v>0</v>
      </c>
      <c r="FI86" s="6">
        <f t="shared" si="152"/>
        <v>0</v>
      </c>
      <c r="FJ86" s="6">
        <f t="shared" si="153"/>
        <v>0</v>
      </c>
      <c r="FK86"/>
      <c r="FL86" s="6">
        <f t="shared" si="204"/>
        <v>0</v>
      </c>
      <c r="FM86" s="6"/>
      <c r="FN86" s="6">
        <f t="shared" si="205"/>
        <v>0</v>
      </c>
      <c r="FO86" s="6">
        <f t="shared" si="206"/>
        <v>0</v>
      </c>
      <c r="FP86" s="6">
        <f t="shared" si="207"/>
        <v>0</v>
      </c>
      <c r="FQ86" s="6"/>
      <c r="FR86" s="6">
        <f t="shared" si="208"/>
        <v>0</v>
      </c>
      <c r="FS86" s="6">
        <f t="shared" si="209"/>
        <v>0</v>
      </c>
      <c r="FT86" s="6">
        <f t="shared" si="210"/>
        <v>0</v>
      </c>
      <c r="FU86" s="6"/>
      <c r="FV86" s="6">
        <f t="shared" si="211"/>
        <v>0</v>
      </c>
      <c r="FW86" s="6">
        <f t="shared" si="212"/>
        <v>0</v>
      </c>
      <c r="FX86" s="6">
        <f t="shared" si="213"/>
        <v>0</v>
      </c>
      <c r="FY86" s="6"/>
      <c r="FZ86" s="6">
        <f t="shared" si="214"/>
        <v>0</v>
      </c>
    </row>
    <row r="87" spans="4:182" x14ac:dyDescent="0.25">
      <c r="D87">
        <v>705</v>
      </c>
      <c r="E87">
        <f>'Input spectra'!B87</f>
        <v>0</v>
      </c>
      <c r="F87">
        <f>'Initial absorption'!L87</f>
        <v>0</v>
      </c>
      <c r="G87">
        <f>'Input spectra'!C87</f>
        <v>0</v>
      </c>
      <c r="H87">
        <f t="shared" si="154"/>
        <v>0</v>
      </c>
      <c r="I87">
        <f>'Input spectra'!D87</f>
        <v>0</v>
      </c>
      <c r="J87">
        <f>'Initial absorption'!M87</f>
        <v>0</v>
      </c>
      <c r="K87">
        <f>'Input spectra'!E87</f>
        <v>0</v>
      </c>
      <c r="L87">
        <f t="shared" si="155"/>
        <v>0</v>
      </c>
      <c r="M87">
        <f>'Input spectra'!F87</f>
        <v>0</v>
      </c>
      <c r="N87">
        <f>'Initial absorption'!N87</f>
        <v>0</v>
      </c>
      <c r="O87">
        <f>'Input spectra'!G87</f>
        <v>0</v>
      </c>
      <c r="P87">
        <f t="shared" si="156"/>
        <v>0</v>
      </c>
      <c r="R87">
        <f>'Absorption prob after ems'!FA88</f>
        <v>0.8772156896909663</v>
      </c>
      <c r="S87" s="13">
        <f>1-EXP(-'Absorption prob after ems'!FE88*_k_in_ec_correction*(E87*_c1+I87*_c2+M87*_c3+'Input spectra'!Y87))</f>
        <v>1.2552373427109575E-2</v>
      </c>
      <c r="T87" s="13">
        <f>1-EXP(-(_t-'Absorption prob after ems'!FE88)*_k_in_ec_correction*(E87*_c1+I87*_c2+M87*_c3+'Input spectra'!Y87))</f>
        <v>1.2696897098942728E-2</v>
      </c>
      <c r="U87" s="25"/>
      <c r="V87" s="25"/>
      <c r="W87" s="11"/>
      <c r="X87" s="6">
        <f t="shared" si="112"/>
        <v>0</v>
      </c>
      <c r="Y87" s="6">
        <f t="shared" si="113"/>
        <v>0</v>
      </c>
      <c r="Z87" s="6">
        <f t="shared" si="114"/>
        <v>0</v>
      </c>
      <c r="AA87"/>
      <c r="AB87" s="6">
        <f t="shared" si="115"/>
        <v>0</v>
      </c>
      <c r="AC87" s="6">
        <f t="shared" si="116"/>
        <v>0</v>
      </c>
      <c r="AD87" s="6">
        <f t="shared" si="117"/>
        <v>0</v>
      </c>
      <c r="AE87"/>
      <c r="AF87" s="6">
        <f t="shared" si="118"/>
        <v>0</v>
      </c>
      <c r="AG87" s="6">
        <f t="shared" si="119"/>
        <v>0</v>
      </c>
      <c r="AH87" s="6">
        <f t="shared" si="120"/>
        <v>0</v>
      </c>
      <c r="AI87"/>
      <c r="AJ87" s="6">
        <f t="shared" si="157"/>
        <v>0</v>
      </c>
      <c r="AK87" s="6"/>
      <c r="AL87" s="6">
        <f t="shared" si="158"/>
        <v>0</v>
      </c>
      <c r="AM87" s="6">
        <f t="shared" si="159"/>
        <v>0</v>
      </c>
      <c r="AN87" s="6">
        <f t="shared" si="160"/>
        <v>0</v>
      </c>
      <c r="AO87" s="6"/>
      <c r="AP87" s="6">
        <f t="shared" si="161"/>
        <v>0</v>
      </c>
      <c r="AQ87" s="6">
        <f t="shared" si="162"/>
        <v>0</v>
      </c>
      <c r="AR87" s="6">
        <f t="shared" si="163"/>
        <v>0</v>
      </c>
      <c r="AS87" s="6"/>
      <c r="AT87" s="6">
        <f t="shared" si="164"/>
        <v>0</v>
      </c>
      <c r="AU87" s="6">
        <f t="shared" si="165"/>
        <v>0</v>
      </c>
      <c r="AV87" s="6">
        <f t="shared" si="166"/>
        <v>0</v>
      </c>
      <c r="AW87" s="6"/>
      <c r="AX87" s="6">
        <f t="shared" si="167"/>
        <v>0</v>
      </c>
      <c r="BD87" s="11"/>
      <c r="BE87" s="6">
        <f t="shared" si="121"/>
        <v>0</v>
      </c>
      <c r="BF87" s="6">
        <f t="shared" si="122"/>
        <v>0</v>
      </c>
      <c r="BG87" s="6">
        <f t="shared" si="123"/>
        <v>0</v>
      </c>
      <c r="BH87"/>
      <c r="BI87" s="6">
        <f t="shared" si="124"/>
        <v>0</v>
      </c>
      <c r="BJ87" s="6">
        <f t="shared" si="125"/>
        <v>0</v>
      </c>
      <c r="BK87" s="6">
        <f t="shared" si="126"/>
        <v>0</v>
      </c>
      <c r="BL87"/>
      <c r="BM87" s="6">
        <f t="shared" si="127"/>
        <v>0</v>
      </c>
      <c r="BN87" s="6">
        <f t="shared" si="128"/>
        <v>0</v>
      </c>
      <c r="BO87" s="6">
        <f t="shared" si="129"/>
        <v>0</v>
      </c>
      <c r="BP87"/>
      <c r="BQ87" s="6">
        <f t="shared" si="168"/>
        <v>0</v>
      </c>
      <c r="BR87" s="6"/>
      <c r="BS87" s="6">
        <f t="shared" si="169"/>
        <v>0</v>
      </c>
      <c r="BT87" s="6">
        <f t="shared" si="170"/>
        <v>0</v>
      </c>
      <c r="BU87" s="6">
        <f t="shared" si="171"/>
        <v>0</v>
      </c>
      <c r="BV87" s="6"/>
      <c r="BW87" s="6">
        <f t="shared" si="172"/>
        <v>0</v>
      </c>
      <c r="BX87" s="6">
        <f t="shared" si="173"/>
        <v>0</v>
      </c>
      <c r="BY87" s="6">
        <f t="shared" si="174"/>
        <v>0</v>
      </c>
      <c r="BZ87" s="6"/>
      <c r="CA87" s="6">
        <f t="shared" si="175"/>
        <v>0</v>
      </c>
      <c r="CB87" s="6">
        <f t="shared" si="176"/>
        <v>0</v>
      </c>
      <c r="CC87" s="6">
        <f t="shared" si="177"/>
        <v>0</v>
      </c>
      <c r="CD87" s="6"/>
      <c r="CE87" s="6">
        <f t="shared" si="178"/>
        <v>0</v>
      </c>
      <c r="CK87" s="11"/>
      <c r="CL87" s="6">
        <f t="shared" si="179"/>
        <v>0</v>
      </c>
      <c r="CM87" s="6">
        <f t="shared" si="130"/>
        <v>0</v>
      </c>
      <c r="CN87" s="6">
        <f t="shared" si="131"/>
        <v>0</v>
      </c>
      <c r="CO87"/>
      <c r="CP87" s="6">
        <f t="shared" si="132"/>
        <v>0</v>
      </c>
      <c r="CQ87" s="6">
        <f t="shared" si="133"/>
        <v>0</v>
      </c>
      <c r="CR87" s="6">
        <f t="shared" si="134"/>
        <v>0</v>
      </c>
      <c r="CS87"/>
      <c r="CT87" s="6">
        <f t="shared" si="135"/>
        <v>0</v>
      </c>
      <c r="CU87" s="6">
        <f t="shared" si="136"/>
        <v>0</v>
      </c>
      <c r="CV87" s="6">
        <f t="shared" si="137"/>
        <v>0</v>
      </c>
      <c r="CW87"/>
      <c r="CX87" s="6">
        <f t="shared" si="180"/>
        <v>0</v>
      </c>
      <c r="CY87" s="6"/>
      <c r="CZ87" s="6">
        <f t="shared" si="181"/>
        <v>0</v>
      </c>
      <c r="DA87" s="6">
        <f t="shared" si="182"/>
        <v>0</v>
      </c>
      <c r="DB87" s="6">
        <f t="shared" si="183"/>
        <v>0</v>
      </c>
      <c r="DC87" s="6"/>
      <c r="DD87" s="6">
        <f t="shared" si="184"/>
        <v>0</v>
      </c>
      <c r="DE87" s="6">
        <f t="shared" si="185"/>
        <v>0</v>
      </c>
      <c r="DF87" s="6">
        <f t="shared" si="186"/>
        <v>0</v>
      </c>
      <c r="DG87" s="6"/>
      <c r="DH87" s="6">
        <f t="shared" si="187"/>
        <v>0</v>
      </c>
      <c r="DI87" s="6">
        <f t="shared" si="188"/>
        <v>0</v>
      </c>
      <c r="DJ87" s="6">
        <f t="shared" si="189"/>
        <v>0</v>
      </c>
      <c r="DK87" s="6"/>
      <c r="DL87" s="6">
        <f t="shared" si="190"/>
        <v>0</v>
      </c>
      <c r="DR87" s="11"/>
      <c r="DS87" s="6">
        <f t="shared" si="191"/>
        <v>0</v>
      </c>
      <c r="DT87" s="6">
        <f t="shared" si="138"/>
        <v>0</v>
      </c>
      <c r="DU87" s="6">
        <f t="shared" si="139"/>
        <v>0</v>
      </c>
      <c r="DV87"/>
      <c r="DW87" s="6">
        <f t="shared" si="140"/>
        <v>0</v>
      </c>
      <c r="DX87" s="6">
        <f t="shared" si="141"/>
        <v>0</v>
      </c>
      <c r="DY87" s="6">
        <f t="shared" si="142"/>
        <v>0</v>
      </c>
      <c r="DZ87"/>
      <c r="EA87" s="6">
        <f t="shared" si="143"/>
        <v>0</v>
      </c>
      <c r="EB87" s="6">
        <f t="shared" si="144"/>
        <v>0</v>
      </c>
      <c r="EC87" s="6">
        <f t="shared" si="145"/>
        <v>0</v>
      </c>
      <c r="ED87"/>
      <c r="EE87" s="6">
        <f t="shared" si="192"/>
        <v>0</v>
      </c>
      <c r="EF87" s="6"/>
      <c r="EG87" s="6">
        <f t="shared" si="193"/>
        <v>0</v>
      </c>
      <c r="EH87" s="6">
        <f t="shared" si="194"/>
        <v>0</v>
      </c>
      <c r="EI87" s="6">
        <f t="shared" si="195"/>
        <v>0</v>
      </c>
      <c r="EJ87" s="6"/>
      <c r="EK87" s="6">
        <f t="shared" si="196"/>
        <v>0</v>
      </c>
      <c r="EL87" s="6">
        <f t="shared" si="197"/>
        <v>0</v>
      </c>
      <c r="EM87" s="6">
        <f t="shared" si="198"/>
        <v>0</v>
      </c>
      <c r="EN87" s="6"/>
      <c r="EO87" s="6">
        <f t="shared" si="199"/>
        <v>0</v>
      </c>
      <c r="EP87" s="6">
        <f t="shared" si="200"/>
        <v>0</v>
      </c>
      <c r="EQ87" s="6">
        <f t="shared" si="201"/>
        <v>0</v>
      </c>
      <c r="ER87" s="6"/>
      <c r="ES87" s="6">
        <f t="shared" si="202"/>
        <v>0</v>
      </c>
      <c r="EY87" s="11"/>
      <c r="EZ87" s="6">
        <f t="shared" si="203"/>
        <v>0</v>
      </c>
      <c r="FA87" s="6">
        <f t="shared" si="146"/>
        <v>0</v>
      </c>
      <c r="FB87" s="6">
        <f t="shared" si="147"/>
        <v>0</v>
      </c>
      <c r="FC87"/>
      <c r="FD87" s="6">
        <f t="shared" si="148"/>
        <v>0</v>
      </c>
      <c r="FE87" s="6">
        <f t="shared" si="149"/>
        <v>0</v>
      </c>
      <c r="FF87" s="6">
        <f t="shared" si="150"/>
        <v>0</v>
      </c>
      <c r="FG87"/>
      <c r="FH87" s="6">
        <f t="shared" si="151"/>
        <v>0</v>
      </c>
      <c r="FI87" s="6">
        <f t="shared" si="152"/>
        <v>0</v>
      </c>
      <c r="FJ87" s="6">
        <f t="shared" si="153"/>
        <v>0</v>
      </c>
      <c r="FK87"/>
      <c r="FL87" s="6">
        <f t="shared" si="204"/>
        <v>0</v>
      </c>
      <c r="FM87" s="6"/>
      <c r="FN87" s="6">
        <f t="shared" si="205"/>
        <v>0</v>
      </c>
      <c r="FO87" s="6">
        <f t="shared" si="206"/>
        <v>0</v>
      </c>
      <c r="FP87" s="6">
        <f t="shared" si="207"/>
        <v>0</v>
      </c>
      <c r="FQ87" s="6"/>
      <c r="FR87" s="6">
        <f t="shared" si="208"/>
        <v>0</v>
      </c>
      <c r="FS87" s="6">
        <f t="shared" si="209"/>
        <v>0</v>
      </c>
      <c r="FT87" s="6">
        <f t="shared" si="210"/>
        <v>0</v>
      </c>
      <c r="FU87" s="6"/>
      <c r="FV87" s="6">
        <f t="shared" si="211"/>
        <v>0</v>
      </c>
      <c r="FW87" s="6">
        <f t="shared" si="212"/>
        <v>0</v>
      </c>
      <c r="FX87" s="6">
        <f t="shared" si="213"/>
        <v>0</v>
      </c>
      <c r="FY87" s="6"/>
      <c r="FZ87" s="6">
        <f t="shared" si="214"/>
        <v>0</v>
      </c>
    </row>
    <row r="88" spans="4:182" x14ac:dyDescent="0.25">
      <c r="D88">
        <v>710</v>
      </c>
      <c r="E88">
        <f>'Input spectra'!B88</f>
        <v>0</v>
      </c>
      <c r="F88">
        <f>'Initial absorption'!L88</f>
        <v>0</v>
      </c>
      <c r="G88">
        <f>'Input spectra'!C88</f>
        <v>0</v>
      </c>
      <c r="H88">
        <f t="shared" si="154"/>
        <v>0</v>
      </c>
      <c r="I88">
        <f>'Input spectra'!D88</f>
        <v>0</v>
      </c>
      <c r="J88">
        <f>'Initial absorption'!M88</f>
        <v>0</v>
      </c>
      <c r="K88">
        <f>'Input spectra'!E88</f>
        <v>0</v>
      </c>
      <c r="L88">
        <f t="shared" si="155"/>
        <v>0</v>
      </c>
      <c r="M88">
        <f>'Input spectra'!F88</f>
        <v>0</v>
      </c>
      <c r="N88">
        <f>'Initial absorption'!N88</f>
        <v>0</v>
      </c>
      <c r="O88">
        <f>'Input spectra'!G88</f>
        <v>0</v>
      </c>
      <c r="P88">
        <f t="shared" si="156"/>
        <v>0</v>
      </c>
      <c r="R88">
        <f>'Absorption prob after ems'!FA89</f>
        <v>0.87758886449118501</v>
      </c>
      <c r="S88" s="13">
        <f>1-EXP(-'Absorption prob after ems'!FE89*_k_in_ec_correction*(E88*_c1+I88*_c2+M88*_c3+'Input spectra'!Y88))</f>
        <v>1.2510661797791034E-2</v>
      </c>
      <c r="T88" s="13">
        <f>1-EXP(-(_t-'Absorption prob after ems'!FE89)*_k_in_ec_correction*(E88*_c1+I88*_c2+M88*_c3+'Input spectra'!Y88))</f>
        <v>1.265422106881775E-2</v>
      </c>
      <c r="U88" s="25"/>
      <c r="V88" s="25"/>
      <c r="W88" s="11"/>
      <c r="X88" s="6">
        <f t="shared" si="112"/>
        <v>0</v>
      </c>
      <c r="Y88" s="6">
        <f t="shared" si="113"/>
        <v>0</v>
      </c>
      <c r="Z88" s="6">
        <f t="shared" si="114"/>
        <v>0</v>
      </c>
      <c r="AA88"/>
      <c r="AB88" s="6">
        <f t="shared" si="115"/>
        <v>0</v>
      </c>
      <c r="AC88" s="6">
        <f t="shared" si="116"/>
        <v>0</v>
      </c>
      <c r="AD88" s="6">
        <f t="shared" si="117"/>
        <v>0</v>
      </c>
      <c r="AE88"/>
      <c r="AF88" s="6">
        <f t="shared" si="118"/>
        <v>0</v>
      </c>
      <c r="AG88" s="6">
        <f t="shared" si="119"/>
        <v>0</v>
      </c>
      <c r="AH88" s="6">
        <f t="shared" si="120"/>
        <v>0</v>
      </c>
      <c r="AI88"/>
      <c r="AJ88" s="6">
        <f t="shared" si="157"/>
        <v>0</v>
      </c>
      <c r="AK88" s="6"/>
      <c r="AL88" s="6">
        <f t="shared" si="158"/>
        <v>0</v>
      </c>
      <c r="AM88" s="6">
        <f t="shared" si="159"/>
        <v>0</v>
      </c>
      <c r="AN88" s="6">
        <f t="shared" si="160"/>
        <v>0</v>
      </c>
      <c r="AO88" s="6"/>
      <c r="AP88" s="6">
        <f t="shared" si="161"/>
        <v>0</v>
      </c>
      <c r="AQ88" s="6">
        <f t="shared" si="162"/>
        <v>0</v>
      </c>
      <c r="AR88" s="6">
        <f t="shared" si="163"/>
        <v>0</v>
      </c>
      <c r="AS88" s="6"/>
      <c r="AT88" s="6">
        <f t="shared" si="164"/>
        <v>0</v>
      </c>
      <c r="AU88" s="6">
        <f t="shared" si="165"/>
        <v>0</v>
      </c>
      <c r="AV88" s="6">
        <f t="shared" si="166"/>
        <v>0</v>
      </c>
      <c r="AW88" s="6"/>
      <c r="AX88" s="6">
        <f t="shared" si="167"/>
        <v>0</v>
      </c>
      <c r="BD88" s="11"/>
      <c r="BE88" s="6">
        <f t="shared" si="121"/>
        <v>0</v>
      </c>
      <c r="BF88" s="6">
        <f t="shared" si="122"/>
        <v>0</v>
      </c>
      <c r="BG88" s="6">
        <f t="shared" si="123"/>
        <v>0</v>
      </c>
      <c r="BH88"/>
      <c r="BI88" s="6">
        <f t="shared" si="124"/>
        <v>0</v>
      </c>
      <c r="BJ88" s="6">
        <f t="shared" si="125"/>
        <v>0</v>
      </c>
      <c r="BK88" s="6">
        <f t="shared" si="126"/>
        <v>0</v>
      </c>
      <c r="BL88"/>
      <c r="BM88" s="6">
        <f t="shared" si="127"/>
        <v>0</v>
      </c>
      <c r="BN88" s="6">
        <f t="shared" si="128"/>
        <v>0</v>
      </c>
      <c r="BO88" s="6">
        <f t="shared" si="129"/>
        <v>0</v>
      </c>
      <c r="BP88"/>
      <c r="BQ88" s="6">
        <f t="shared" si="168"/>
        <v>0</v>
      </c>
      <c r="BR88" s="6"/>
      <c r="BS88" s="6">
        <f t="shared" si="169"/>
        <v>0</v>
      </c>
      <c r="BT88" s="6">
        <f t="shared" si="170"/>
        <v>0</v>
      </c>
      <c r="BU88" s="6">
        <f t="shared" si="171"/>
        <v>0</v>
      </c>
      <c r="BV88" s="6"/>
      <c r="BW88" s="6">
        <f t="shared" si="172"/>
        <v>0</v>
      </c>
      <c r="BX88" s="6">
        <f t="shared" si="173"/>
        <v>0</v>
      </c>
      <c r="BY88" s="6">
        <f t="shared" si="174"/>
        <v>0</v>
      </c>
      <c r="BZ88" s="6"/>
      <c r="CA88" s="6">
        <f t="shared" si="175"/>
        <v>0</v>
      </c>
      <c r="CB88" s="6">
        <f t="shared" si="176"/>
        <v>0</v>
      </c>
      <c r="CC88" s="6">
        <f t="shared" si="177"/>
        <v>0</v>
      </c>
      <c r="CD88" s="6"/>
      <c r="CE88" s="6">
        <f t="shared" si="178"/>
        <v>0</v>
      </c>
      <c r="CK88" s="11"/>
      <c r="CL88" s="6">
        <f t="shared" si="179"/>
        <v>0</v>
      </c>
      <c r="CM88" s="6">
        <f t="shared" si="130"/>
        <v>0</v>
      </c>
      <c r="CN88" s="6">
        <f t="shared" si="131"/>
        <v>0</v>
      </c>
      <c r="CO88"/>
      <c r="CP88" s="6">
        <f t="shared" si="132"/>
        <v>0</v>
      </c>
      <c r="CQ88" s="6">
        <f t="shared" si="133"/>
        <v>0</v>
      </c>
      <c r="CR88" s="6">
        <f t="shared" si="134"/>
        <v>0</v>
      </c>
      <c r="CS88"/>
      <c r="CT88" s="6">
        <f t="shared" si="135"/>
        <v>0</v>
      </c>
      <c r="CU88" s="6">
        <f t="shared" si="136"/>
        <v>0</v>
      </c>
      <c r="CV88" s="6">
        <f t="shared" si="137"/>
        <v>0</v>
      </c>
      <c r="CW88"/>
      <c r="CX88" s="6">
        <f t="shared" si="180"/>
        <v>0</v>
      </c>
      <c r="CY88" s="6"/>
      <c r="CZ88" s="6">
        <f t="shared" si="181"/>
        <v>0</v>
      </c>
      <c r="DA88" s="6">
        <f t="shared" si="182"/>
        <v>0</v>
      </c>
      <c r="DB88" s="6">
        <f t="shared" si="183"/>
        <v>0</v>
      </c>
      <c r="DC88" s="6"/>
      <c r="DD88" s="6">
        <f t="shared" si="184"/>
        <v>0</v>
      </c>
      <c r="DE88" s="6">
        <f t="shared" si="185"/>
        <v>0</v>
      </c>
      <c r="DF88" s="6">
        <f t="shared" si="186"/>
        <v>0</v>
      </c>
      <c r="DG88" s="6"/>
      <c r="DH88" s="6">
        <f t="shared" si="187"/>
        <v>0</v>
      </c>
      <c r="DI88" s="6">
        <f t="shared" si="188"/>
        <v>0</v>
      </c>
      <c r="DJ88" s="6">
        <f t="shared" si="189"/>
        <v>0</v>
      </c>
      <c r="DK88" s="6"/>
      <c r="DL88" s="6">
        <f t="shared" si="190"/>
        <v>0</v>
      </c>
      <c r="DR88" s="11"/>
      <c r="DS88" s="6">
        <f t="shared" si="191"/>
        <v>0</v>
      </c>
      <c r="DT88" s="6">
        <f t="shared" si="138"/>
        <v>0</v>
      </c>
      <c r="DU88" s="6">
        <f t="shared" si="139"/>
        <v>0</v>
      </c>
      <c r="DV88"/>
      <c r="DW88" s="6">
        <f t="shared" si="140"/>
        <v>0</v>
      </c>
      <c r="DX88" s="6">
        <f t="shared" si="141"/>
        <v>0</v>
      </c>
      <c r="DY88" s="6">
        <f t="shared" si="142"/>
        <v>0</v>
      </c>
      <c r="DZ88"/>
      <c r="EA88" s="6">
        <f t="shared" si="143"/>
        <v>0</v>
      </c>
      <c r="EB88" s="6">
        <f t="shared" si="144"/>
        <v>0</v>
      </c>
      <c r="EC88" s="6">
        <f t="shared" si="145"/>
        <v>0</v>
      </c>
      <c r="ED88"/>
      <c r="EE88" s="6">
        <f t="shared" si="192"/>
        <v>0</v>
      </c>
      <c r="EF88" s="6"/>
      <c r="EG88" s="6">
        <f t="shared" si="193"/>
        <v>0</v>
      </c>
      <c r="EH88" s="6">
        <f t="shared" si="194"/>
        <v>0</v>
      </c>
      <c r="EI88" s="6">
        <f t="shared" si="195"/>
        <v>0</v>
      </c>
      <c r="EJ88" s="6"/>
      <c r="EK88" s="6">
        <f t="shared" si="196"/>
        <v>0</v>
      </c>
      <c r="EL88" s="6">
        <f t="shared" si="197"/>
        <v>0</v>
      </c>
      <c r="EM88" s="6">
        <f t="shared" si="198"/>
        <v>0</v>
      </c>
      <c r="EN88" s="6"/>
      <c r="EO88" s="6">
        <f t="shared" si="199"/>
        <v>0</v>
      </c>
      <c r="EP88" s="6">
        <f t="shared" si="200"/>
        <v>0</v>
      </c>
      <c r="EQ88" s="6">
        <f t="shared" si="201"/>
        <v>0</v>
      </c>
      <c r="ER88" s="6"/>
      <c r="ES88" s="6">
        <f t="shared" si="202"/>
        <v>0</v>
      </c>
      <c r="EY88" s="11"/>
      <c r="EZ88" s="6">
        <f t="shared" si="203"/>
        <v>0</v>
      </c>
      <c r="FA88" s="6">
        <f t="shared" si="146"/>
        <v>0</v>
      </c>
      <c r="FB88" s="6">
        <f t="shared" si="147"/>
        <v>0</v>
      </c>
      <c r="FC88"/>
      <c r="FD88" s="6">
        <f t="shared" si="148"/>
        <v>0</v>
      </c>
      <c r="FE88" s="6">
        <f t="shared" si="149"/>
        <v>0</v>
      </c>
      <c r="FF88" s="6">
        <f t="shared" si="150"/>
        <v>0</v>
      </c>
      <c r="FG88"/>
      <c r="FH88" s="6">
        <f t="shared" si="151"/>
        <v>0</v>
      </c>
      <c r="FI88" s="6">
        <f t="shared" si="152"/>
        <v>0</v>
      </c>
      <c r="FJ88" s="6">
        <f t="shared" si="153"/>
        <v>0</v>
      </c>
      <c r="FK88"/>
      <c r="FL88" s="6">
        <f t="shared" si="204"/>
        <v>0</v>
      </c>
      <c r="FM88" s="6"/>
      <c r="FN88" s="6">
        <f t="shared" si="205"/>
        <v>0</v>
      </c>
      <c r="FO88" s="6">
        <f t="shared" si="206"/>
        <v>0</v>
      </c>
      <c r="FP88" s="6">
        <f t="shared" si="207"/>
        <v>0</v>
      </c>
      <c r="FQ88" s="6"/>
      <c r="FR88" s="6">
        <f t="shared" si="208"/>
        <v>0</v>
      </c>
      <c r="FS88" s="6">
        <f t="shared" si="209"/>
        <v>0</v>
      </c>
      <c r="FT88" s="6">
        <f t="shared" si="210"/>
        <v>0</v>
      </c>
      <c r="FU88" s="6"/>
      <c r="FV88" s="6">
        <f t="shared" si="211"/>
        <v>0</v>
      </c>
      <c r="FW88" s="6">
        <f t="shared" si="212"/>
        <v>0</v>
      </c>
      <c r="FX88" s="6">
        <f t="shared" si="213"/>
        <v>0</v>
      </c>
      <c r="FY88" s="6"/>
      <c r="FZ88" s="6">
        <f t="shared" si="214"/>
        <v>0</v>
      </c>
    </row>
    <row r="89" spans="4:182" x14ac:dyDescent="0.25">
      <c r="D89">
        <v>715</v>
      </c>
      <c r="E89">
        <f>'Input spectra'!B89</f>
        <v>0</v>
      </c>
      <c r="F89">
        <f>'Initial absorption'!L89</f>
        <v>0</v>
      </c>
      <c r="G89">
        <f>'Input spectra'!C89</f>
        <v>0</v>
      </c>
      <c r="H89">
        <f t="shared" si="154"/>
        <v>0</v>
      </c>
      <c r="I89">
        <f>'Input spectra'!D89</f>
        <v>0</v>
      </c>
      <c r="J89">
        <f>'Initial absorption'!M89</f>
        <v>0</v>
      </c>
      <c r="K89">
        <f>'Input spectra'!E89</f>
        <v>0</v>
      </c>
      <c r="L89">
        <f t="shared" si="155"/>
        <v>0</v>
      </c>
      <c r="M89">
        <f>'Input spectra'!F89</f>
        <v>0</v>
      </c>
      <c r="N89">
        <f>'Initial absorption'!N89</f>
        <v>0</v>
      </c>
      <c r="O89">
        <f>'Input spectra'!G89</f>
        <v>0</v>
      </c>
      <c r="P89">
        <f t="shared" si="156"/>
        <v>0</v>
      </c>
      <c r="R89">
        <f>'Absorption prob after ems'!FA90</f>
        <v>0.87796228636189888</v>
      </c>
      <c r="S89" s="13">
        <f>1-EXP(-'Absorption prob after ems'!FE90*_k_in_ec_correction*(E89*_c1+I89*_c2+M89*_c3+'Input spectra'!Y89))</f>
        <v>1.2468946771466038E-2</v>
      </c>
      <c r="T89" s="13">
        <f>1-EXP(-(_t-'Absorption prob after ems'!FE90)*_k_in_ec_correction*(E89*_c1+I89*_c2+M89*_c3+'Input spectra'!Y89))</f>
        <v>1.2611544828821097E-2</v>
      </c>
      <c r="U89" s="25"/>
      <c r="V89" s="25"/>
      <c r="W89" s="11"/>
      <c r="X89" s="6">
        <f t="shared" si="112"/>
        <v>0</v>
      </c>
      <c r="Y89" s="6">
        <f t="shared" si="113"/>
        <v>0</v>
      </c>
      <c r="Z89" s="6">
        <f t="shared" si="114"/>
        <v>0</v>
      </c>
      <c r="AA89"/>
      <c r="AB89" s="6">
        <f t="shared" si="115"/>
        <v>0</v>
      </c>
      <c r="AC89" s="6">
        <f t="shared" si="116"/>
        <v>0</v>
      </c>
      <c r="AD89" s="6">
        <f t="shared" si="117"/>
        <v>0</v>
      </c>
      <c r="AE89"/>
      <c r="AF89" s="6">
        <f t="shared" si="118"/>
        <v>0</v>
      </c>
      <c r="AG89" s="6">
        <f t="shared" si="119"/>
        <v>0</v>
      </c>
      <c r="AH89" s="6">
        <f t="shared" si="120"/>
        <v>0</v>
      </c>
      <c r="AI89"/>
      <c r="AJ89" s="6">
        <f t="shared" si="157"/>
        <v>0</v>
      </c>
      <c r="AK89" s="6"/>
      <c r="AL89" s="6">
        <f t="shared" si="158"/>
        <v>0</v>
      </c>
      <c r="AM89" s="6">
        <f t="shared" si="159"/>
        <v>0</v>
      </c>
      <c r="AN89" s="6">
        <f t="shared" si="160"/>
        <v>0</v>
      </c>
      <c r="AO89" s="6"/>
      <c r="AP89" s="6">
        <f t="shared" si="161"/>
        <v>0</v>
      </c>
      <c r="AQ89" s="6">
        <f t="shared" si="162"/>
        <v>0</v>
      </c>
      <c r="AR89" s="6">
        <f t="shared" si="163"/>
        <v>0</v>
      </c>
      <c r="AS89" s="6"/>
      <c r="AT89" s="6">
        <f t="shared" si="164"/>
        <v>0</v>
      </c>
      <c r="AU89" s="6">
        <f t="shared" si="165"/>
        <v>0</v>
      </c>
      <c r="AV89" s="6">
        <f t="shared" si="166"/>
        <v>0</v>
      </c>
      <c r="AW89" s="6"/>
      <c r="AX89" s="6">
        <f t="shared" si="167"/>
        <v>0</v>
      </c>
      <c r="BD89" s="11"/>
      <c r="BE89" s="6">
        <f t="shared" si="121"/>
        <v>0</v>
      </c>
      <c r="BF89" s="6">
        <f t="shared" si="122"/>
        <v>0</v>
      </c>
      <c r="BG89" s="6">
        <f t="shared" si="123"/>
        <v>0</v>
      </c>
      <c r="BH89"/>
      <c r="BI89" s="6">
        <f t="shared" si="124"/>
        <v>0</v>
      </c>
      <c r="BJ89" s="6">
        <f t="shared" si="125"/>
        <v>0</v>
      </c>
      <c r="BK89" s="6">
        <f t="shared" si="126"/>
        <v>0</v>
      </c>
      <c r="BL89"/>
      <c r="BM89" s="6">
        <f t="shared" si="127"/>
        <v>0</v>
      </c>
      <c r="BN89" s="6">
        <f t="shared" si="128"/>
        <v>0</v>
      </c>
      <c r="BO89" s="6">
        <f t="shared" si="129"/>
        <v>0</v>
      </c>
      <c r="BP89"/>
      <c r="BQ89" s="6">
        <f t="shared" si="168"/>
        <v>0</v>
      </c>
      <c r="BR89" s="6"/>
      <c r="BS89" s="6">
        <f t="shared" si="169"/>
        <v>0</v>
      </c>
      <c r="BT89" s="6">
        <f t="shared" si="170"/>
        <v>0</v>
      </c>
      <c r="BU89" s="6">
        <f t="shared" si="171"/>
        <v>0</v>
      </c>
      <c r="BV89" s="6"/>
      <c r="BW89" s="6">
        <f t="shared" si="172"/>
        <v>0</v>
      </c>
      <c r="BX89" s="6">
        <f t="shared" si="173"/>
        <v>0</v>
      </c>
      <c r="BY89" s="6">
        <f t="shared" si="174"/>
        <v>0</v>
      </c>
      <c r="BZ89" s="6"/>
      <c r="CA89" s="6">
        <f t="shared" si="175"/>
        <v>0</v>
      </c>
      <c r="CB89" s="6">
        <f t="shared" si="176"/>
        <v>0</v>
      </c>
      <c r="CC89" s="6">
        <f t="shared" si="177"/>
        <v>0</v>
      </c>
      <c r="CD89" s="6"/>
      <c r="CE89" s="6">
        <f t="shared" si="178"/>
        <v>0</v>
      </c>
      <c r="CK89" s="11"/>
      <c r="CL89" s="6">
        <f t="shared" si="179"/>
        <v>0</v>
      </c>
      <c r="CM89" s="6">
        <f t="shared" si="130"/>
        <v>0</v>
      </c>
      <c r="CN89" s="6">
        <f t="shared" si="131"/>
        <v>0</v>
      </c>
      <c r="CO89"/>
      <c r="CP89" s="6">
        <f t="shared" si="132"/>
        <v>0</v>
      </c>
      <c r="CQ89" s="6">
        <f t="shared" si="133"/>
        <v>0</v>
      </c>
      <c r="CR89" s="6">
        <f t="shared" si="134"/>
        <v>0</v>
      </c>
      <c r="CS89"/>
      <c r="CT89" s="6">
        <f t="shared" si="135"/>
        <v>0</v>
      </c>
      <c r="CU89" s="6">
        <f t="shared" si="136"/>
        <v>0</v>
      </c>
      <c r="CV89" s="6">
        <f t="shared" si="137"/>
        <v>0</v>
      </c>
      <c r="CW89"/>
      <c r="CX89" s="6">
        <f t="shared" si="180"/>
        <v>0</v>
      </c>
      <c r="CY89" s="6"/>
      <c r="CZ89" s="6">
        <f t="shared" si="181"/>
        <v>0</v>
      </c>
      <c r="DA89" s="6">
        <f t="shared" si="182"/>
        <v>0</v>
      </c>
      <c r="DB89" s="6">
        <f t="shared" si="183"/>
        <v>0</v>
      </c>
      <c r="DC89" s="6"/>
      <c r="DD89" s="6">
        <f t="shared" si="184"/>
        <v>0</v>
      </c>
      <c r="DE89" s="6">
        <f t="shared" si="185"/>
        <v>0</v>
      </c>
      <c r="DF89" s="6">
        <f t="shared" si="186"/>
        <v>0</v>
      </c>
      <c r="DG89" s="6"/>
      <c r="DH89" s="6">
        <f t="shared" si="187"/>
        <v>0</v>
      </c>
      <c r="DI89" s="6">
        <f t="shared" si="188"/>
        <v>0</v>
      </c>
      <c r="DJ89" s="6">
        <f t="shared" si="189"/>
        <v>0</v>
      </c>
      <c r="DK89" s="6"/>
      <c r="DL89" s="6">
        <f t="shared" si="190"/>
        <v>0</v>
      </c>
      <c r="DR89" s="11"/>
      <c r="DS89" s="6">
        <f t="shared" si="191"/>
        <v>0</v>
      </c>
      <c r="DT89" s="6">
        <f t="shared" si="138"/>
        <v>0</v>
      </c>
      <c r="DU89" s="6">
        <f t="shared" si="139"/>
        <v>0</v>
      </c>
      <c r="DV89"/>
      <c r="DW89" s="6">
        <f t="shared" si="140"/>
        <v>0</v>
      </c>
      <c r="DX89" s="6">
        <f t="shared" si="141"/>
        <v>0</v>
      </c>
      <c r="DY89" s="6">
        <f t="shared" si="142"/>
        <v>0</v>
      </c>
      <c r="DZ89"/>
      <c r="EA89" s="6">
        <f t="shared" si="143"/>
        <v>0</v>
      </c>
      <c r="EB89" s="6">
        <f t="shared" si="144"/>
        <v>0</v>
      </c>
      <c r="EC89" s="6">
        <f t="shared" si="145"/>
        <v>0</v>
      </c>
      <c r="ED89"/>
      <c r="EE89" s="6">
        <f t="shared" si="192"/>
        <v>0</v>
      </c>
      <c r="EF89" s="6"/>
      <c r="EG89" s="6">
        <f t="shared" si="193"/>
        <v>0</v>
      </c>
      <c r="EH89" s="6">
        <f t="shared" si="194"/>
        <v>0</v>
      </c>
      <c r="EI89" s="6">
        <f t="shared" si="195"/>
        <v>0</v>
      </c>
      <c r="EJ89" s="6"/>
      <c r="EK89" s="6">
        <f t="shared" si="196"/>
        <v>0</v>
      </c>
      <c r="EL89" s="6">
        <f t="shared" si="197"/>
        <v>0</v>
      </c>
      <c r="EM89" s="6">
        <f t="shared" si="198"/>
        <v>0</v>
      </c>
      <c r="EN89" s="6"/>
      <c r="EO89" s="6">
        <f t="shared" si="199"/>
        <v>0</v>
      </c>
      <c r="EP89" s="6">
        <f t="shared" si="200"/>
        <v>0</v>
      </c>
      <c r="EQ89" s="6">
        <f t="shared" si="201"/>
        <v>0</v>
      </c>
      <c r="ER89" s="6"/>
      <c r="ES89" s="6">
        <f t="shared" si="202"/>
        <v>0</v>
      </c>
      <c r="EY89" s="11"/>
      <c r="EZ89" s="6">
        <f t="shared" si="203"/>
        <v>0</v>
      </c>
      <c r="FA89" s="6">
        <f t="shared" si="146"/>
        <v>0</v>
      </c>
      <c r="FB89" s="6">
        <f t="shared" si="147"/>
        <v>0</v>
      </c>
      <c r="FC89"/>
      <c r="FD89" s="6">
        <f t="shared" si="148"/>
        <v>0</v>
      </c>
      <c r="FE89" s="6">
        <f t="shared" si="149"/>
        <v>0</v>
      </c>
      <c r="FF89" s="6">
        <f t="shared" si="150"/>
        <v>0</v>
      </c>
      <c r="FG89"/>
      <c r="FH89" s="6">
        <f t="shared" si="151"/>
        <v>0</v>
      </c>
      <c r="FI89" s="6">
        <f t="shared" si="152"/>
        <v>0</v>
      </c>
      <c r="FJ89" s="6">
        <f t="shared" si="153"/>
        <v>0</v>
      </c>
      <c r="FK89"/>
      <c r="FL89" s="6">
        <f t="shared" si="204"/>
        <v>0</v>
      </c>
      <c r="FM89" s="6"/>
      <c r="FN89" s="6">
        <f t="shared" si="205"/>
        <v>0</v>
      </c>
      <c r="FO89" s="6">
        <f t="shared" si="206"/>
        <v>0</v>
      </c>
      <c r="FP89" s="6">
        <f t="shared" si="207"/>
        <v>0</v>
      </c>
      <c r="FQ89" s="6"/>
      <c r="FR89" s="6">
        <f t="shared" si="208"/>
        <v>0</v>
      </c>
      <c r="FS89" s="6">
        <f t="shared" si="209"/>
        <v>0</v>
      </c>
      <c r="FT89" s="6">
        <f t="shared" si="210"/>
        <v>0</v>
      </c>
      <c r="FU89" s="6"/>
      <c r="FV89" s="6">
        <f t="shared" si="211"/>
        <v>0</v>
      </c>
      <c r="FW89" s="6">
        <f t="shared" si="212"/>
        <v>0</v>
      </c>
      <c r="FX89" s="6">
        <f t="shared" si="213"/>
        <v>0</v>
      </c>
      <c r="FY89" s="6"/>
      <c r="FZ89" s="6">
        <f t="shared" si="214"/>
        <v>0</v>
      </c>
    </row>
    <row r="90" spans="4:182" x14ac:dyDescent="0.25">
      <c r="D90">
        <v>720</v>
      </c>
      <c r="E90">
        <f>'Input spectra'!B90</f>
        <v>0</v>
      </c>
      <c r="F90">
        <f>'Initial absorption'!L90</f>
        <v>0</v>
      </c>
      <c r="G90">
        <f>'Input spectra'!C90</f>
        <v>0</v>
      </c>
      <c r="H90">
        <f t="shared" si="154"/>
        <v>0</v>
      </c>
      <c r="I90">
        <f>'Input spectra'!D90</f>
        <v>0</v>
      </c>
      <c r="J90">
        <f>'Initial absorption'!M90</f>
        <v>0</v>
      </c>
      <c r="K90">
        <f>'Input spectra'!E90</f>
        <v>0</v>
      </c>
      <c r="L90">
        <f t="shared" si="155"/>
        <v>0</v>
      </c>
      <c r="M90">
        <f>'Input spectra'!F90</f>
        <v>0</v>
      </c>
      <c r="N90">
        <f>'Initial absorption'!N90</f>
        <v>0</v>
      </c>
      <c r="O90">
        <f>'Input spectra'!G90</f>
        <v>0</v>
      </c>
      <c r="P90">
        <f t="shared" si="156"/>
        <v>0</v>
      </c>
      <c r="R90">
        <f>'Absorption prob after ems'!FA91</f>
        <v>0.87833595550706944</v>
      </c>
      <c r="S90" s="13">
        <f>1-EXP(-'Absorption prob after ems'!FE91*_k_in_ec_correction*(E90*_c1+I90*_c2+M90*_c3+'Input spectra'!Y90))</f>
        <v>1.2427228347851704E-2</v>
      </c>
      <c r="T90" s="13">
        <f>1-EXP(-(_t-'Absorption prob after ems'!FE91)*_k_in_ec_correction*(E90*_c1+I90*_c2+M90*_c3+'Input spectra'!Y90))</f>
        <v>1.2568868379086107E-2</v>
      </c>
      <c r="U90" s="25"/>
      <c r="V90" s="25"/>
      <c r="W90" s="11"/>
      <c r="X90" s="6">
        <f t="shared" si="112"/>
        <v>0</v>
      </c>
      <c r="Y90" s="6">
        <f t="shared" si="113"/>
        <v>0</v>
      </c>
      <c r="Z90" s="6">
        <f t="shared" si="114"/>
        <v>0</v>
      </c>
      <c r="AA90"/>
      <c r="AB90" s="6">
        <f t="shared" si="115"/>
        <v>0</v>
      </c>
      <c r="AC90" s="6">
        <f t="shared" si="116"/>
        <v>0</v>
      </c>
      <c r="AD90" s="6">
        <f t="shared" si="117"/>
        <v>0</v>
      </c>
      <c r="AE90"/>
      <c r="AF90" s="6">
        <f t="shared" si="118"/>
        <v>0</v>
      </c>
      <c r="AG90" s="6">
        <f t="shared" si="119"/>
        <v>0</v>
      </c>
      <c r="AH90" s="6">
        <f t="shared" si="120"/>
        <v>0</v>
      </c>
      <c r="AI90"/>
      <c r="AJ90" s="6">
        <f t="shared" si="157"/>
        <v>0</v>
      </c>
      <c r="AK90" s="6"/>
      <c r="AL90" s="6">
        <f t="shared" si="158"/>
        <v>0</v>
      </c>
      <c r="AM90" s="6">
        <f t="shared" si="159"/>
        <v>0</v>
      </c>
      <c r="AN90" s="6">
        <f t="shared" si="160"/>
        <v>0</v>
      </c>
      <c r="AO90" s="6"/>
      <c r="AP90" s="6">
        <f t="shared" si="161"/>
        <v>0</v>
      </c>
      <c r="AQ90" s="6">
        <f t="shared" si="162"/>
        <v>0</v>
      </c>
      <c r="AR90" s="6">
        <f t="shared" si="163"/>
        <v>0</v>
      </c>
      <c r="AS90" s="6"/>
      <c r="AT90" s="6">
        <f t="shared" si="164"/>
        <v>0</v>
      </c>
      <c r="AU90" s="6">
        <f t="shared" si="165"/>
        <v>0</v>
      </c>
      <c r="AV90" s="6">
        <f t="shared" si="166"/>
        <v>0</v>
      </c>
      <c r="AW90" s="6"/>
      <c r="AX90" s="6">
        <f t="shared" si="167"/>
        <v>0</v>
      </c>
      <c r="BD90" s="11"/>
      <c r="BE90" s="6">
        <f t="shared" si="121"/>
        <v>0</v>
      </c>
      <c r="BF90" s="6">
        <f t="shared" si="122"/>
        <v>0</v>
      </c>
      <c r="BG90" s="6">
        <f t="shared" si="123"/>
        <v>0</v>
      </c>
      <c r="BH90"/>
      <c r="BI90" s="6">
        <f t="shared" si="124"/>
        <v>0</v>
      </c>
      <c r="BJ90" s="6">
        <f t="shared" si="125"/>
        <v>0</v>
      </c>
      <c r="BK90" s="6">
        <f t="shared" si="126"/>
        <v>0</v>
      </c>
      <c r="BL90"/>
      <c r="BM90" s="6">
        <f t="shared" si="127"/>
        <v>0</v>
      </c>
      <c r="BN90" s="6">
        <f t="shared" si="128"/>
        <v>0</v>
      </c>
      <c r="BO90" s="6">
        <f t="shared" si="129"/>
        <v>0</v>
      </c>
      <c r="BP90"/>
      <c r="BQ90" s="6">
        <f t="shared" si="168"/>
        <v>0</v>
      </c>
      <c r="BR90" s="6"/>
      <c r="BS90" s="6">
        <f t="shared" si="169"/>
        <v>0</v>
      </c>
      <c r="BT90" s="6">
        <f t="shared" si="170"/>
        <v>0</v>
      </c>
      <c r="BU90" s="6">
        <f t="shared" si="171"/>
        <v>0</v>
      </c>
      <c r="BV90" s="6"/>
      <c r="BW90" s="6">
        <f t="shared" si="172"/>
        <v>0</v>
      </c>
      <c r="BX90" s="6">
        <f t="shared" si="173"/>
        <v>0</v>
      </c>
      <c r="BY90" s="6">
        <f t="shared" si="174"/>
        <v>0</v>
      </c>
      <c r="BZ90" s="6"/>
      <c r="CA90" s="6">
        <f t="shared" si="175"/>
        <v>0</v>
      </c>
      <c r="CB90" s="6">
        <f t="shared" si="176"/>
        <v>0</v>
      </c>
      <c r="CC90" s="6">
        <f t="shared" si="177"/>
        <v>0</v>
      </c>
      <c r="CD90" s="6"/>
      <c r="CE90" s="6">
        <f t="shared" si="178"/>
        <v>0</v>
      </c>
      <c r="CK90" s="11"/>
      <c r="CL90" s="6">
        <f t="shared" si="179"/>
        <v>0</v>
      </c>
      <c r="CM90" s="6">
        <f t="shared" si="130"/>
        <v>0</v>
      </c>
      <c r="CN90" s="6">
        <f t="shared" si="131"/>
        <v>0</v>
      </c>
      <c r="CO90"/>
      <c r="CP90" s="6">
        <f t="shared" si="132"/>
        <v>0</v>
      </c>
      <c r="CQ90" s="6">
        <f t="shared" si="133"/>
        <v>0</v>
      </c>
      <c r="CR90" s="6">
        <f t="shared" si="134"/>
        <v>0</v>
      </c>
      <c r="CS90"/>
      <c r="CT90" s="6">
        <f t="shared" si="135"/>
        <v>0</v>
      </c>
      <c r="CU90" s="6">
        <f t="shared" si="136"/>
        <v>0</v>
      </c>
      <c r="CV90" s="6">
        <f t="shared" si="137"/>
        <v>0</v>
      </c>
      <c r="CW90"/>
      <c r="CX90" s="6">
        <f t="shared" si="180"/>
        <v>0</v>
      </c>
      <c r="CY90" s="6"/>
      <c r="CZ90" s="6">
        <f t="shared" si="181"/>
        <v>0</v>
      </c>
      <c r="DA90" s="6">
        <f t="shared" si="182"/>
        <v>0</v>
      </c>
      <c r="DB90" s="6">
        <f t="shared" si="183"/>
        <v>0</v>
      </c>
      <c r="DC90" s="6"/>
      <c r="DD90" s="6">
        <f t="shared" si="184"/>
        <v>0</v>
      </c>
      <c r="DE90" s="6">
        <f t="shared" si="185"/>
        <v>0</v>
      </c>
      <c r="DF90" s="6">
        <f t="shared" si="186"/>
        <v>0</v>
      </c>
      <c r="DG90" s="6"/>
      <c r="DH90" s="6">
        <f t="shared" si="187"/>
        <v>0</v>
      </c>
      <c r="DI90" s="6">
        <f t="shared" si="188"/>
        <v>0</v>
      </c>
      <c r="DJ90" s="6">
        <f t="shared" si="189"/>
        <v>0</v>
      </c>
      <c r="DK90" s="6"/>
      <c r="DL90" s="6">
        <f t="shared" si="190"/>
        <v>0</v>
      </c>
      <c r="DR90" s="11"/>
      <c r="DS90" s="6">
        <f t="shared" si="191"/>
        <v>0</v>
      </c>
      <c r="DT90" s="6">
        <f t="shared" si="138"/>
        <v>0</v>
      </c>
      <c r="DU90" s="6">
        <f t="shared" si="139"/>
        <v>0</v>
      </c>
      <c r="DV90"/>
      <c r="DW90" s="6">
        <f t="shared" si="140"/>
        <v>0</v>
      </c>
      <c r="DX90" s="6">
        <f t="shared" si="141"/>
        <v>0</v>
      </c>
      <c r="DY90" s="6">
        <f t="shared" si="142"/>
        <v>0</v>
      </c>
      <c r="DZ90"/>
      <c r="EA90" s="6">
        <f t="shared" si="143"/>
        <v>0</v>
      </c>
      <c r="EB90" s="6">
        <f t="shared" si="144"/>
        <v>0</v>
      </c>
      <c r="EC90" s="6">
        <f t="shared" si="145"/>
        <v>0</v>
      </c>
      <c r="ED90"/>
      <c r="EE90" s="6">
        <f t="shared" si="192"/>
        <v>0</v>
      </c>
      <c r="EF90" s="6"/>
      <c r="EG90" s="6">
        <f t="shared" si="193"/>
        <v>0</v>
      </c>
      <c r="EH90" s="6">
        <f t="shared" si="194"/>
        <v>0</v>
      </c>
      <c r="EI90" s="6">
        <f t="shared" si="195"/>
        <v>0</v>
      </c>
      <c r="EJ90" s="6"/>
      <c r="EK90" s="6">
        <f t="shared" si="196"/>
        <v>0</v>
      </c>
      <c r="EL90" s="6">
        <f t="shared" si="197"/>
        <v>0</v>
      </c>
      <c r="EM90" s="6">
        <f t="shared" si="198"/>
        <v>0</v>
      </c>
      <c r="EN90" s="6"/>
      <c r="EO90" s="6">
        <f t="shared" si="199"/>
        <v>0</v>
      </c>
      <c r="EP90" s="6">
        <f t="shared" si="200"/>
        <v>0</v>
      </c>
      <c r="EQ90" s="6">
        <f t="shared" si="201"/>
        <v>0</v>
      </c>
      <c r="ER90" s="6"/>
      <c r="ES90" s="6">
        <f t="shared" si="202"/>
        <v>0</v>
      </c>
      <c r="EY90" s="11"/>
      <c r="EZ90" s="6">
        <f t="shared" si="203"/>
        <v>0</v>
      </c>
      <c r="FA90" s="6">
        <f t="shared" si="146"/>
        <v>0</v>
      </c>
      <c r="FB90" s="6">
        <f t="shared" si="147"/>
        <v>0</v>
      </c>
      <c r="FC90"/>
      <c r="FD90" s="6">
        <f t="shared" si="148"/>
        <v>0</v>
      </c>
      <c r="FE90" s="6">
        <f t="shared" si="149"/>
        <v>0</v>
      </c>
      <c r="FF90" s="6">
        <f t="shared" si="150"/>
        <v>0</v>
      </c>
      <c r="FG90"/>
      <c r="FH90" s="6">
        <f t="shared" si="151"/>
        <v>0</v>
      </c>
      <c r="FI90" s="6">
        <f t="shared" si="152"/>
        <v>0</v>
      </c>
      <c r="FJ90" s="6">
        <f t="shared" si="153"/>
        <v>0</v>
      </c>
      <c r="FK90"/>
      <c r="FL90" s="6">
        <f t="shared" si="204"/>
        <v>0</v>
      </c>
      <c r="FM90" s="6"/>
      <c r="FN90" s="6">
        <f t="shared" si="205"/>
        <v>0</v>
      </c>
      <c r="FO90" s="6">
        <f t="shared" si="206"/>
        <v>0</v>
      </c>
      <c r="FP90" s="6">
        <f t="shared" si="207"/>
        <v>0</v>
      </c>
      <c r="FQ90" s="6"/>
      <c r="FR90" s="6">
        <f t="shared" si="208"/>
        <v>0</v>
      </c>
      <c r="FS90" s="6">
        <f t="shared" si="209"/>
        <v>0</v>
      </c>
      <c r="FT90" s="6">
        <f t="shared" si="210"/>
        <v>0</v>
      </c>
      <c r="FU90" s="6"/>
      <c r="FV90" s="6">
        <f t="shared" si="211"/>
        <v>0</v>
      </c>
      <c r="FW90" s="6">
        <f t="shared" si="212"/>
        <v>0</v>
      </c>
      <c r="FX90" s="6">
        <f t="shared" si="213"/>
        <v>0</v>
      </c>
      <c r="FY90" s="6"/>
      <c r="FZ90" s="6">
        <f t="shared" si="214"/>
        <v>0</v>
      </c>
    </row>
    <row r="91" spans="4:182" x14ac:dyDescent="0.25">
      <c r="D91">
        <v>725</v>
      </c>
      <c r="E91">
        <f>'Input spectra'!B91</f>
        <v>0</v>
      </c>
      <c r="F91">
        <f>'Initial absorption'!L91</f>
        <v>0</v>
      </c>
      <c r="G91">
        <f>'Input spectra'!C91</f>
        <v>0</v>
      </c>
      <c r="H91">
        <f t="shared" si="154"/>
        <v>0</v>
      </c>
      <c r="I91">
        <f>'Input spectra'!D91</f>
        <v>0</v>
      </c>
      <c r="J91">
        <f>'Initial absorption'!M91</f>
        <v>0</v>
      </c>
      <c r="K91">
        <f>'Input spectra'!E91</f>
        <v>0</v>
      </c>
      <c r="L91">
        <f t="shared" si="155"/>
        <v>0</v>
      </c>
      <c r="M91">
        <f>'Input spectra'!F91</f>
        <v>0</v>
      </c>
      <c r="N91">
        <f>'Initial absorption'!N91</f>
        <v>0</v>
      </c>
      <c r="O91">
        <f>'Input spectra'!G91</f>
        <v>0</v>
      </c>
      <c r="P91">
        <f t="shared" si="156"/>
        <v>0</v>
      </c>
      <c r="R91">
        <f>'Absorption prob after ems'!FA92</f>
        <v>0.87870987213085516</v>
      </c>
      <c r="S91" s="13">
        <f>1-EXP(-'Absorption prob after ems'!FE92*_k_in_ec_correction*(E91*_c1+I91*_c2+M91*_c3+'Input spectra'!Y91))</f>
        <v>1.238550652666448E-2</v>
      </c>
      <c r="T91" s="13">
        <f>1-EXP(-(_t-'Absorption prob after ems'!FE92)*_k_in_ec_correction*(E91*_c1+I91*_c2+M91*_c3+'Input spectra'!Y91))</f>
        <v>1.2526191719747004E-2</v>
      </c>
      <c r="U91" s="25"/>
      <c r="V91" s="25"/>
      <c r="W91" s="11"/>
      <c r="X91" s="6">
        <f t="shared" si="112"/>
        <v>0</v>
      </c>
      <c r="Y91" s="6">
        <f t="shared" si="113"/>
        <v>0</v>
      </c>
      <c r="Z91" s="6">
        <f t="shared" si="114"/>
        <v>0</v>
      </c>
      <c r="AA91"/>
      <c r="AB91" s="6">
        <f t="shared" si="115"/>
        <v>0</v>
      </c>
      <c r="AC91" s="6">
        <f t="shared" si="116"/>
        <v>0</v>
      </c>
      <c r="AD91" s="6">
        <f t="shared" si="117"/>
        <v>0</v>
      </c>
      <c r="AE91"/>
      <c r="AF91" s="6">
        <f t="shared" si="118"/>
        <v>0</v>
      </c>
      <c r="AG91" s="6">
        <f t="shared" si="119"/>
        <v>0</v>
      </c>
      <c r="AH91" s="6">
        <f t="shared" si="120"/>
        <v>0</v>
      </c>
      <c r="AI91"/>
      <c r="AJ91" s="6">
        <f t="shared" si="157"/>
        <v>0</v>
      </c>
      <c r="AK91" s="6"/>
      <c r="AL91" s="6">
        <f t="shared" si="158"/>
        <v>0</v>
      </c>
      <c r="AM91" s="6">
        <f t="shared" si="159"/>
        <v>0</v>
      </c>
      <c r="AN91" s="6">
        <f t="shared" si="160"/>
        <v>0</v>
      </c>
      <c r="AO91" s="6"/>
      <c r="AP91" s="6">
        <f t="shared" si="161"/>
        <v>0</v>
      </c>
      <c r="AQ91" s="6">
        <f t="shared" si="162"/>
        <v>0</v>
      </c>
      <c r="AR91" s="6">
        <f t="shared" si="163"/>
        <v>0</v>
      </c>
      <c r="AS91" s="6"/>
      <c r="AT91" s="6">
        <f t="shared" si="164"/>
        <v>0</v>
      </c>
      <c r="AU91" s="6">
        <f t="shared" si="165"/>
        <v>0</v>
      </c>
      <c r="AV91" s="6">
        <f t="shared" si="166"/>
        <v>0</v>
      </c>
      <c r="AW91" s="6"/>
      <c r="AX91" s="6">
        <f t="shared" si="167"/>
        <v>0</v>
      </c>
      <c r="BD91" s="11"/>
      <c r="BE91" s="6">
        <f t="shared" si="121"/>
        <v>0</v>
      </c>
      <c r="BF91" s="6">
        <f t="shared" si="122"/>
        <v>0</v>
      </c>
      <c r="BG91" s="6">
        <f t="shared" si="123"/>
        <v>0</v>
      </c>
      <c r="BH91"/>
      <c r="BI91" s="6">
        <f t="shared" si="124"/>
        <v>0</v>
      </c>
      <c r="BJ91" s="6">
        <f t="shared" si="125"/>
        <v>0</v>
      </c>
      <c r="BK91" s="6">
        <f t="shared" si="126"/>
        <v>0</v>
      </c>
      <c r="BL91"/>
      <c r="BM91" s="6">
        <f t="shared" si="127"/>
        <v>0</v>
      </c>
      <c r="BN91" s="6">
        <f t="shared" si="128"/>
        <v>0</v>
      </c>
      <c r="BO91" s="6">
        <f t="shared" si="129"/>
        <v>0</v>
      </c>
      <c r="BP91"/>
      <c r="BQ91" s="6">
        <f t="shared" si="168"/>
        <v>0</v>
      </c>
      <c r="BR91" s="6"/>
      <c r="BS91" s="6">
        <f t="shared" si="169"/>
        <v>0</v>
      </c>
      <c r="BT91" s="6">
        <f t="shared" si="170"/>
        <v>0</v>
      </c>
      <c r="BU91" s="6">
        <f t="shared" si="171"/>
        <v>0</v>
      </c>
      <c r="BV91" s="6"/>
      <c r="BW91" s="6">
        <f t="shared" si="172"/>
        <v>0</v>
      </c>
      <c r="BX91" s="6">
        <f t="shared" si="173"/>
        <v>0</v>
      </c>
      <c r="BY91" s="6">
        <f t="shared" si="174"/>
        <v>0</v>
      </c>
      <c r="BZ91" s="6"/>
      <c r="CA91" s="6">
        <f t="shared" si="175"/>
        <v>0</v>
      </c>
      <c r="CB91" s="6">
        <f t="shared" si="176"/>
        <v>0</v>
      </c>
      <c r="CC91" s="6">
        <f t="shared" si="177"/>
        <v>0</v>
      </c>
      <c r="CD91" s="6"/>
      <c r="CE91" s="6">
        <f t="shared" si="178"/>
        <v>0</v>
      </c>
      <c r="CK91" s="11"/>
      <c r="CL91" s="6">
        <f t="shared" si="179"/>
        <v>0</v>
      </c>
      <c r="CM91" s="6">
        <f t="shared" si="130"/>
        <v>0</v>
      </c>
      <c r="CN91" s="6">
        <f t="shared" si="131"/>
        <v>0</v>
      </c>
      <c r="CO91"/>
      <c r="CP91" s="6">
        <f t="shared" si="132"/>
        <v>0</v>
      </c>
      <c r="CQ91" s="6">
        <f t="shared" si="133"/>
        <v>0</v>
      </c>
      <c r="CR91" s="6">
        <f t="shared" si="134"/>
        <v>0</v>
      </c>
      <c r="CS91"/>
      <c r="CT91" s="6">
        <f t="shared" si="135"/>
        <v>0</v>
      </c>
      <c r="CU91" s="6">
        <f t="shared" si="136"/>
        <v>0</v>
      </c>
      <c r="CV91" s="6">
        <f t="shared" si="137"/>
        <v>0</v>
      </c>
      <c r="CW91"/>
      <c r="CX91" s="6">
        <f t="shared" si="180"/>
        <v>0</v>
      </c>
      <c r="CY91" s="6"/>
      <c r="CZ91" s="6">
        <f t="shared" si="181"/>
        <v>0</v>
      </c>
      <c r="DA91" s="6">
        <f t="shared" si="182"/>
        <v>0</v>
      </c>
      <c r="DB91" s="6">
        <f t="shared" si="183"/>
        <v>0</v>
      </c>
      <c r="DC91" s="6"/>
      <c r="DD91" s="6">
        <f t="shared" si="184"/>
        <v>0</v>
      </c>
      <c r="DE91" s="6">
        <f t="shared" si="185"/>
        <v>0</v>
      </c>
      <c r="DF91" s="6">
        <f t="shared" si="186"/>
        <v>0</v>
      </c>
      <c r="DG91" s="6"/>
      <c r="DH91" s="6">
        <f t="shared" si="187"/>
        <v>0</v>
      </c>
      <c r="DI91" s="6">
        <f t="shared" si="188"/>
        <v>0</v>
      </c>
      <c r="DJ91" s="6">
        <f t="shared" si="189"/>
        <v>0</v>
      </c>
      <c r="DK91" s="6"/>
      <c r="DL91" s="6">
        <f t="shared" si="190"/>
        <v>0</v>
      </c>
      <c r="DR91" s="11"/>
      <c r="DS91" s="6">
        <f t="shared" si="191"/>
        <v>0</v>
      </c>
      <c r="DT91" s="6">
        <f t="shared" si="138"/>
        <v>0</v>
      </c>
      <c r="DU91" s="6">
        <f t="shared" si="139"/>
        <v>0</v>
      </c>
      <c r="DV91"/>
      <c r="DW91" s="6">
        <f t="shared" si="140"/>
        <v>0</v>
      </c>
      <c r="DX91" s="6">
        <f t="shared" si="141"/>
        <v>0</v>
      </c>
      <c r="DY91" s="6">
        <f t="shared" si="142"/>
        <v>0</v>
      </c>
      <c r="DZ91"/>
      <c r="EA91" s="6">
        <f t="shared" si="143"/>
        <v>0</v>
      </c>
      <c r="EB91" s="6">
        <f t="shared" si="144"/>
        <v>0</v>
      </c>
      <c r="EC91" s="6">
        <f t="shared" si="145"/>
        <v>0</v>
      </c>
      <c r="ED91"/>
      <c r="EE91" s="6">
        <f t="shared" si="192"/>
        <v>0</v>
      </c>
      <c r="EF91" s="6"/>
      <c r="EG91" s="6">
        <f t="shared" si="193"/>
        <v>0</v>
      </c>
      <c r="EH91" s="6">
        <f t="shared" si="194"/>
        <v>0</v>
      </c>
      <c r="EI91" s="6">
        <f t="shared" si="195"/>
        <v>0</v>
      </c>
      <c r="EJ91" s="6"/>
      <c r="EK91" s="6">
        <f t="shared" si="196"/>
        <v>0</v>
      </c>
      <c r="EL91" s="6">
        <f t="shared" si="197"/>
        <v>0</v>
      </c>
      <c r="EM91" s="6">
        <f t="shared" si="198"/>
        <v>0</v>
      </c>
      <c r="EN91" s="6"/>
      <c r="EO91" s="6">
        <f t="shared" si="199"/>
        <v>0</v>
      </c>
      <c r="EP91" s="6">
        <f t="shared" si="200"/>
        <v>0</v>
      </c>
      <c r="EQ91" s="6">
        <f t="shared" si="201"/>
        <v>0</v>
      </c>
      <c r="ER91" s="6"/>
      <c r="ES91" s="6">
        <f t="shared" si="202"/>
        <v>0</v>
      </c>
      <c r="EY91" s="11"/>
      <c r="EZ91" s="6">
        <f t="shared" si="203"/>
        <v>0</v>
      </c>
      <c r="FA91" s="6">
        <f t="shared" si="146"/>
        <v>0</v>
      </c>
      <c r="FB91" s="6">
        <f t="shared" si="147"/>
        <v>0</v>
      </c>
      <c r="FC91"/>
      <c r="FD91" s="6">
        <f t="shared" si="148"/>
        <v>0</v>
      </c>
      <c r="FE91" s="6">
        <f t="shared" si="149"/>
        <v>0</v>
      </c>
      <c r="FF91" s="6">
        <f t="shared" si="150"/>
        <v>0</v>
      </c>
      <c r="FG91"/>
      <c r="FH91" s="6">
        <f t="shared" si="151"/>
        <v>0</v>
      </c>
      <c r="FI91" s="6">
        <f t="shared" si="152"/>
        <v>0</v>
      </c>
      <c r="FJ91" s="6">
        <f t="shared" si="153"/>
        <v>0</v>
      </c>
      <c r="FK91"/>
      <c r="FL91" s="6">
        <f t="shared" si="204"/>
        <v>0</v>
      </c>
      <c r="FM91" s="6"/>
      <c r="FN91" s="6">
        <f t="shared" si="205"/>
        <v>0</v>
      </c>
      <c r="FO91" s="6">
        <f t="shared" si="206"/>
        <v>0</v>
      </c>
      <c r="FP91" s="6">
        <f t="shared" si="207"/>
        <v>0</v>
      </c>
      <c r="FQ91" s="6"/>
      <c r="FR91" s="6">
        <f t="shared" si="208"/>
        <v>0</v>
      </c>
      <c r="FS91" s="6">
        <f t="shared" si="209"/>
        <v>0</v>
      </c>
      <c r="FT91" s="6">
        <f t="shared" si="210"/>
        <v>0</v>
      </c>
      <c r="FU91" s="6"/>
      <c r="FV91" s="6">
        <f t="shared" si="211"/>
        <v>0</v>
      </c>
      <c r="FW91" s="6">
        <f t="shared" si="212"/>
        <v>0</v>
      </c>
      <c r="FX91" s="6">
        <f t="shared" si="213"/>
        <v>0</v>
      </c>
      <c r="FY91" s="6"/>
      <c r="FZ91" s="6">
        <f t="shared" si="214"/>
        <v>0</v>
      </c>
    </row>
    <row r="92" spans="4:182" x14ac:dyDescent="0.25">
      <c r="D92">
        <v>730</v>
      </c>
      <c r="E92">
        <f>'Input spectra'!B92</f>
        <v>0</v>
      </c>
      <c r="F92">
        <f>'Initial absorption'!L92</f>
        <v>0</v>
      </c>
      <c r="G92">
        <f>'Input spectra'!C92</f>
        <v>0</v>
      </c>
      <c r="H92">
        <f t="shared" si="154"/>
        <v>0</v>
      </c>
      <c r="I92">
        <f>'Input spectra'!D92</f>
        <v>0</v>
      </c>
      <c r="J92">
        <f>'Initial absorption'!M92</f>
        <v>0</v>
      </c>
      <c r="K92">
        <f>'Input spectra'!E92</f>
        <v>0</v>
      </c>
      <c r="L92">
        <f t="shared" si="155"/>
        <v>0</v>
      </c>
      <c r="M92">
        <f>'Input spectra'!F92</f>
        <v>0</v>
      </c>
      <c r="N92">
        <f>'Initial absorption'!N92</f>
        <v>0</v>
      </c>
      <c r="O92">
        <f>'Input spectra'!G92</f>
        <v>0</v>
      </c>
      <c r="P92">
        <f t="shared" si="156"/>
        <v>0</v>
      </c>
      <c r="R92">
        <f>'Absorption prob after ems'!FA93</f>
        <v>0.87856594317846803</v>
      </c>
      <c r="S92" s="13">
        <f>1-EXP(-'Absorption prob after ems'!FE93*_k_in_ec_correction*(E92*_c1+I92*_c2+M92*_c3+'Input spectra'!Y92))</f>
        <v>1.2401563329914711E-2</v>
      </c>
      <c r="T92" s="13">
        <f>1-EXP(-(_t-'Absorption prob after ems'!FE93)*_k_in_ec_correction*(E92*_c1+I92*_c2+M92*_c3+'Input spectra'!Y92))</f>
        <v>1.2542615609540619E-2</v>
      </c>
      <c r="U92" s="25"/>
      <c r="V92" s="25"/>
      <c r="W92" s="11"/>
      <c r="X92" s="6">
        <f t="shared" si="112"/>
        <v>0</v>
      </c>
      <c r="Y92" s="6">
        <f t="shared" si="113"/>
        <v>0</v>
      </c>
      <c r="Z92" s="6">
        <f t="shared" si="114"/>
        <v>0</v>
      </c>
      <c r="AA92"/>
      <c r="AB92" s="6">
        <f t="shared" si="115"/>
        <v>0</v>
      </c>
      <c r="AC92" s="6">
        <f t="shared" si="116"/>
        <v>0</v>
      </c>
      <c r="AD92" s="6">
        <f t="shared" si="117"/>
        <v>0</v>
      </c>
      <c r="AE92"/>
      <c r="AF92" s="6">
        <f t="shared" si="118"/>
        <v>0</v>
      </c>
      <c r="AG92" s="6">
        <f t="shared" si="119"/>
        <v>0</v>
      </c>
      <c r="AH92" s="6">
        <f t="shared" si="120"/>
        <v>0</v>
      </c>
      <c r="AI92"/>
      <c r="AJ92" s="6">
        <f t="shared" si="157"/>
        <v>0</v>
      </c>
      <c r="AK92" s="6"/>
      <c r="AL92" s="6">
        <f t="shared" si="158"/>
        <v>0</v>
      </c>
      <c r="AM92" s="6">
        <f t="shared" si="159"/>
        <v>0</v>
      </c>
      <c r="AN92" s="6">
        <f t="shared" si="160"/>
        <v>0</v>
      </c>
      <c r="AO92" s="6"/>
      <c r="AP92" s="6">
        <f t="shared" si="161"/>
        <v>0</v>
      </c>
      <c r="AQ92" s="6">
        <f t="shared" si="162"/>
        <v>0</v>
      </c>
      <c r="AR92" s="6">
        <f t="shared" si="163"/>
        <v>0</v>
      </c>
      <c r="AS92" s="6"/>
      <c r="AT92" s="6">
        <f t="shared" si="164"/>
        <v>0</v>
      </c>
      <c r="AU92" s="6">
        <f t="shared" si="165"/>
        <v>0</v>
      </c>
      <c r="AV92" s="6">
        <f t="shared" si="166"/>
        <v>0</v>
      </c>
      <c r="AW92" s="6"/>
      <c r="AX92" s="6">
        <f t="shared" si="167"/>
        <v>0</v>
      </c>
      <c r="BD92" s="11"/>
      <c r="BE92" s="6">
        <f t="shared" si="121"/>
        <v>0</v>
      </c>
      <c r="BF92" s="6">
        <f t="shared" si="122"/>
        <v>0</v>
      </c>
      <c r="BG92" s="6">
        <f t="shared" si="123"/>
        <v>0</v>
      </c>
      <c r="BH92"/>
      <c r="BI92" s="6">
        <f t="shared" si="124"/>
        <v>0</v>
      </c>
      <c r="BJ92" s="6">
        <f t="shared" si="125"/>
        <v>0</v>
      </c>
      <c r="BK92" s="6">
        <f t="shared" si="126"/>
        <v>0</v>
      </c>
      <c r="BL92"/>
      <c r="BM92" s="6">
        <f t="shared" si="127"/>
        <v>0</v>
      </c>
      <c r="BN92" s="6">
        <f t="shared" si="128"/>
        <v>0</v>
      </c>
      <c r="BO92" s="6">
        <f t="shared" si="129"/>
        <v>0</v>
      </c>
      <c r="BP92"/>
      <c r="BQ92" s="6">
        <f t="shared" si="168"/>
        <v>0</v>
      </c>
      <c r="BR92" s="6"/>
      <c r="BS92" s="6">
        <f t="shared" si="169"/>
        <v>0</v>
      </c>
      <c r="BT92" s="6">
        <f t="shared" si="170"/>
        <v>0</v>
      </c>
      <c r="BU92" s="6">
        <f t="shared" si="171"/>
        <v>0</v>
      </c>
      <c r="BV92" s="6"/>
      <c r="BW92" s="6">
        <f t="shared" si="172"/>
        <v>0</v>
      </c>
      <c r="BX92" s="6">
        <f t="shared" si="173"/>
        <v>0</v>
      </c>
      <c r="BY92" s="6">
        <f t="shared" si="174"/>
        <v>0</v>
      </c>
      <c r="BZ92" s="6"/>
      <c r="CA92" s="6">
        <f t="shared" si="175"/>
        <v>0</v>
      </c>
      <c r="CB92" s="6">
        <f t="shared" si="176"/>
        <v>0</v>
      </c>
      <c r="CC92" s="6">
        <f t="shared" si="177"/>
        <v>0</v>
      </c>
      <c r="CD92" s="6"/>
      <c r="CE92" s="6">
        <f t="shared" si="178"/>
        <v>0</v>
      </c>
      <c r="CK92" s="11"/>
      <c r="CL92" s="6">
        <f t="shared" si="179"/>
        <v>0</v>
      </c>
      <c r="CM92" s="6">
        <f t="shared" si="130"/>
        <v>0</v>
      </c>
      <c r="CN92" s="6">
        <f t="shared" si="131"/>
        <v>0</v>
      </c>
      <c r="CO92"/>
      <c r="CP92" s="6">
        <f t="shared" si="132"/>
        <v>0</v>
      </c>
      <c r="CQ92" s="6">
        <f t="shared" si="133"/>
        <v>0</v>
      </c>
      <c r="CR92" s="6">
        <f t="shared" si="134"/>
        <v>0</v>
      </c>
      <c r="CS92"/>
      <c r="CT92" s="6">
        <f t="shared" si="135"/>
        <v>0</v>
      </c>
      <c r="CU92" s="6">
        <f t="shared" si="136"/>
        <v>0</v>
      </c>
      <c r="CV92" s="6">
        <f t="shared" si="137"/>
        <v>0</v>
      </c>
      <c r="CW92"/>
      <c r="CX92" s="6">
        <f t="shared" si="180"/>
        <v>0</v>
      </c>
      <c r="CY92" s="6"/>
      <c r="CZ92" s="6">
        <f t="shared" si="181"/>
        <v>0</v>
      </c>
      <c r="DA92" s="6">
        <f t="shared" si="182"/>
        <v>0</v>
      </c>
      <c r="DB92" s="6">
        <f t="shared" si="183"/>
        <v>0</v>
      </c>
      <c r="DC92" s="6"/>
      <c r="DD92" s="6">
        <f t="shared" si="184"/>
        <v>0</v>
      </c>
      <c r="DE92" s="6">
        <f t="shared" si="185"/>
        <v>0</v>
      </c>
      <c r="DF92" s="6">
        <f t="shared" si="186"/>
        <v>0</v>
      </c>
      <c r="DG92" s="6"/>
      <c r="DH92" s="6">
        <f t="shared" si="187"/>
        <v>0</v>
      </c>
      <c r="DI92" s="6">
        <f t="shared" si="188"/>
        <v>0</v>
      </c>
      <c r="DJ92" s="6">
        <f t="shared" si="189"/>
        <v>0</v>
      </c>
      <c r="DK92" s="6"/>
      <c r="DL92" s="6">
        <f t="shared" si="190"/>
        <v>0</v>
      </c>
      <c r="DR92" s="11"/>
      <c r="DS92" s="6">
        <f t="shared" si="191"/>
        <v>0</v>
      </c>
      <c r="DT92" s="6">
        <f t="shared" si="138"/>
        <v>0</v>
      </c>
      <c r="DU92" s="6">
        <f t="shared" si="139"/>
        <v>0</v>
      </c>
      <c r="DV92"/>
      <c r="DW92" s="6">
        <f t="shared" si="140"/>
        <v>0</v>
      </c>
      <c r="DX92" s="6">
        <f t="shared" si="141"/>
        <v>0</v>
      </c>
      <c r="DY92" s="6">
        <f t="shared" si="142"/>
        <v>0</v>
      </c>
      <c r="DZ92"/>
      <c r="EA92" s="6">
        <f t="shared" si="143"/>
        <v>0</v>
      </c>
      <c r="EB92" s="6">
        <f t="shared" si="144"/>
        <v>0</v>
      </c>
      <c r="EC92" s="6">
        <f t="shared" si="145"/>
        <v>0</v>
      </c>
      <c r="ED92"/>
      <c r="EE92" s="6">
        <f t="shared" si="192"/>
        <v>0</v>
      </c>
      <c r="EF92" s="6"/>
      <c r="EG92" s="6">
        <f t="shared" si="193"/>
        <v>0</v>
      </c>
      <c r="EH92" s="6">
        <f t="shared" si="194"/>
        <v>0</v>
      </c>
      <c r="EI92" s="6">
        <f t="shared" si="195"/>
        <v>0</v>
      </c>
      <c r="EJ92" s="6"/>
      <c r="EK92" s="6">
        <f t="shared" si="196"/>
        <v>0</v>
      </c>
      <c r="EL92" s="6">
        <f t="shared" si="197"/>
        <v>0</v>
      </c>
      <c r="EM92" s="6">
        <f t="shared" si="198"/>
        <v>0</v>
      </c>
      <c r="EN92" s="6"/>
      <c r="EO92" s="6">
        <f t="shared" si="199"/>
        <v>0</v>
      </c>
      <c r="EP92" s="6">
        <f t="shared" si="200"/>
        <v>0</v>
      </c>
      <c r="EQ92" s="6">
        <f t="shared" si="201"/>
        <v>0</v>
      </c>
      <c r="ER92" s="6"/>
      <c r="ES92" s="6">
        <f t="shared" si="202"/>
        <v>0</v>
      </c>
      <c r="EY92" s="11"/>
      <c r="EZ92" s="6">
        <f t="shared" si="203"/>
        <v>0</v>
      </c>
      <c r="FA92" s="6">
        <f t="shared" si="146"/>
        <v>0</v>
      </c>
      <c r="FB92" s="6">
        <f t="shared" si="147"/>
        <v>0</v>
      </c>
      <c r="FC92"/>
      <c r="FD92" s="6">
        <f t="shared" si="148"/>
        <v>0</v>
      </c>
      <c r="FE92" s="6">
        <f t="shared" si="149"/>
        <v>0</v>
      </c>
      <c r="FF92" s="6">
        <f t="shared" si="150"/>
        <v>0</v>
      </c>
      <c r="FG92"/>
      <c r="FH92" s="6">
        <f t="shared" si="151"/>
        <v>0</v>
      </c>
      <c r="FI92" s="6">
        <f t="shared" si="152"/>
        <v>0</v>
      </c>
      <c r="FJ92" s="6">
        <f t="shared" si="153"/>
        <v>0</v>
      </c>
      <c r="FK92"/>
      <c r="FL92" s="6">
        <f t="shared" si="204"/>
        <v>0</v>
      </c>
      <c r="FM92" s="6"/>
      <c r="FN92" s="6">
        <f t="shared" si="205"/>
        <v>0</v>
      </c>
      <c r="FO92" s="6">
        <f t="shared" si="206"/>
        <v>0</v>
      </c>
      <c r="FP92" s="6">
        <f t="shared" si="207"/>
        <v>0</v>
      </c>
      <c r="FQ92" s="6"/>
      <c r="FR92" s="6">
        <f t="shared" si="208"/>
        <v>0</v>
      </c>
      <c r="FS92" s="6">
        <f t="shared" si="209"/>
        <v>0</v>
      </c>
      <c r="FT92" s="6">
        <f t="shared" si="210"/>
        <v>0</v>
      </c>
      <c r="FU92" s="6"/>
      <c r="FV92" s="6">
        <f t="shared" si="211"/>
        <v>0</v>
      </c>
      <c r="FW92" s="6">
        <f t="shared" si="212"/>
        <v>0</v>
      </c>
      <c r="FX92" s="6">
        <f t="shared" si="213"/>
        <v>0</v>
      </c>
      <c r="FY92" s="6"/>
      <c r="FZ92" s="6">
        <f t="shared" si="214"/>
        <v>0</v>
      </c>
    </row>
    <row r="93" spans="4:182" x14ac:dyDescent="0.25">
      <c r="D93">
        <v>735</v>
      </c>
      <c r="E93">
        <f>'Input spectra'!B93</f>
        <v>0</v>
      </c>
      <c r="F93">
        <f>'Initial absorption'!L93</f>
        <v>0</v>
      </c>
      <c r="G93">
        <f>'Input spectra'!C93</f>
        <v>0</v>
      </c>
      <c r="H93">
        <f t="shared" si="154"/>
        <v>0</v>
      </c>
      <c r="I93">
        <f>'Input spectra'!D93</f>
        <v>0</v>
      </c>
      <c r="J93">
        <f>'Initial absorption'!M93</f>
        <v>0</v>
      </c>
      <c r="K93">
        <f>'Input spectra'!E93</f>
        <v>0</v>
      </c>
      <c r="L93">
        <f t="shared" si="155"/>
        <v>0</v>
      </c>
      <c r="M93">
        <f>'Input spectra'!F93</f>
        <v>0</v>
      </c>
      <c r="N93">
        <f>'Initial absorption'!N93</f>
        <v>0</v>
      </c>
      <c r="O93">
        <f>'Input spectra'!G93</f>
        <v>0</v>
      </c>
      <c r="P93">
        <f t="shared" si="156"/>
        <v>0</v>
      </c>
      <c r="R93">
        <f>'Absorption prob after ems'!FA94</f>
        <v>0.87837667540977293</v>
      </c>
      <c r="S93" s="13">
        <f>1-EXP(-'Absorption prob after ems'!FE94*_k_in_ec_correction*(E93*_c1+I93*_c2+M93*_c3+'Input spectra'!Y93))</f>
        <v>1.2422683623160236E-2</v>
      </c>
      <c r="T93" s="13">
        <f>1-EXP(-(_t-'Absorption prob after ems'!FE94)*_k_in_ec_correction*(E93*_c1+I93*_c2+M93*_c3+'Input spectra'!Y93))</f>
        <v>1.2564219486132622E-2</v>
      </c>
      <c r="U93" s="25"/>
      <c r="V93" s="25"/>
      <c r="W93" s="11"/>
      <c r="X93" s="6">
        <f t="shared" si="112"/>
        <v>0</v>
      </c>
      <c r="Y93" s="6">
        <f t="shared" si="113"/>
        <v>0</v>
      </c>
      <c r="Z93" s="6">
        <f t="shared" si="114"/>
        <v>0</v>
      </c>
      <c r="AA93"/>
      <c r="AB93" s="6">
        <f t="shared" si="115"/>
        <v>0</v>
      </c>
      <c r="AC93" s="6">
        <f t="shared" si="116"/>
        <v>0</v>
      </c>
      <c r="AD93" s="6">
        <f t="shared" si="117"/>
        <v>0</v>
      </c>
      <c r="AE93"/>
      <c r="AF93" s="6">
        <f t="shared" si="118"/>
        <v>0</v>
      </c>
      <c r="AG93" s="6">
        <f t="shared" si="119"/>
        <v>0</v>
      </c>
      <c r="AH93" s="6">
        <f t="shared" si="120"/>
        <v>0</v>
      </c>
      <c r="AI93"/>
      <c r="AJ93" s="6">
        <f t="shared" si="157"/>
        <v>0</v>
      </c>
      <c r="AK93" s="6"/>
      <c r="AL93" s="6">
        <f t="shared" si="158"/>
        <v>0</v>
      </c>
      <c r="AM93" s="6">
        <f t="shared" si="159"/>
        <v>0</v>
      </c>
      <c r="AN93" s="6">
        <f t="shared" si="160"/>
        <v>0</v>
      </c>
      <c r="AO93" s="6"/>
      <c r="AP93" s="6">
        <f t="shared" si="161"/>
        <v>0</v>
      </c>
      <c r="AQ93" s="6">
        <f t="shared" si="162"/>
        <v>0</v>
      </c>
      <c r="AR93" s="6">
        <f t="shared" si="163"/>
        <v>0</v>
      </c>
      <c r="AS93" s="6"/>
      <c r="AT93" s="6">
        <f t="shared" si="164"/>
        <v>0</v>
      </c>
      <c r="AU93" s="6">
        <f t="shared" si="165"/>
        <v>0</v>
      </c>
      <c r="AV93" s="6">
        <f t="shared" si="166"/>
        <v>0</v>
      </c>
      <c r="AW93" s="6"/>
      <c r="AX93" s="6">
        <f t="shared" si="167"/>
        <v>0</v>
      </c>
      <c r="BD93" s="11"/>
      <c r="BE93" s="6">
        <f t="shared" si="121"/>
        <v>0</v>
      </c>
      <c r="BF93" s="6">
        <f t="shared" si="122"/>
        <v>0</v>
      </c>
      <c r="BG93" s="6">
        <f t="shared" si="123"/>
        <v>0</v>
      </c>
      <c r="BH93"/>
      <c r="BI93" s="6">
        <f t="shared" si="124"/>
        <v>0</v>
      </c>
      <c r="BJ93" s="6">
        <f t="shared" si="125"/>
        <v>0</v>
      </c>
      <c r="BK93" s="6">
        <f t="shared" si="126"/>
        <v>0</v>
      </c>
      <c r="BL93"/>
      <c r="BM93" s="6">
        <f t="shared" si="127"/>
        <v>0</v>
      </c>
      <c r="BN93" s="6">
        <f t="shared" si="128"/>
        <v>0</v>
      </c>
      <c r="BO93" s="6">
        <f t="shared" si="129"/>
        <v>0</v>
      </c>
      <c r="BP93"/>
      <c r="BQ93" s="6">
        <f t="shared" si="168"/>
        <v>0</v>
      </c>
      <c r="BR93" s="6"/>
      <c r="BS93" s="6">
        <f t="shared" si="169"/>
        <v>0</v>
      </c>
      <c r="BT93" s="6">
        <f t="shared" si="170"/>
        <v>0</v>
      </c>
      <c r="BU93" s="6">
        <f t="shared" si="171"/>
        <v>0</v>
      </c>
      <c r="BV93" s="6"/>
      <c r="BW93" s="6">
        <f t="shared" si="172"/>
        <v>0</v>
      </c>
      <c r="BX93" s="6">
        <f t="shared" si="173"/>
        <v>0</v>
      </c>
      <c r="BY93" s="6">
        <f t="shared" si="174"/>
        <v>0</v>
      </c>
      <c r="BZ93" s="6"/>
      <c r="CA93" s="6">
        <f t="shared" si="175"/>
        <v>0</v>
      </c>
      <c r="CB93" s="6">
        <f t="shared" si="176"/>
        <v>0</v>
      </c>
      <c r="CC93" s="6">
        <f t="shared" si="177"/>
        <v>0</v>
      </c>
      <c r="CD93" s="6"/>
      <c r="CE93" s="6">
        <f t="shared" si="178"/>
        <v>0</v>
      </c>
      <c r="CK93" s="11"/>
      <c r="CL93" s="6">
        <f t="shared" si="179"/>
        <v>0</v>
      </c>
      <c r="CM93" s="6">
        <f t="shared" si="130"/>
        <v>0</v>
      </c>
      <c r="CN93" s="6">
        <f t="shared" si="131"/>
        <v>0</v>
      </c>
      <c r="CO93"/>
      <c r="CP93" s="6">
        <f t="shared" si="132"/>
        <v>0</v>
      </c>
      <c r="CQ93" s="6">
        <f t="shared" si="133"/>
        <v>0</v>
      </c>
      <c r="CR93" s="6">
        <f t="shared" si="134"/>
        <v>0</v>
      </c>
      <c r="CS93"/>
      <c r="CT93" s="6">
        <f t="shared" si="135"/>
        <v>0</v>
      </c>
      <c r="CU93" s="6">
        <f t="shared" si="136"/>
        <v>0</v>
      </c>
      <c r="CV93" s="6">
        <f t="shared" si="137"/>
        <v>0</v>
      </c>
      <c r="CW93"/>
      <c r="CX93" s="6">
        <f t="shared" si="180"/>
        <v>0</v>
      </c>
      <c r="CY93" s="6"/>
      <c r="CZ93" s="6">
        <f t="shared" si="181"/>
        <v>0</v>
      </c>
      <c r="DA93" s="6">
        <f t="shared" si="182"/>
        <v>0</v>
      </c>
      <c r="DB93" s="6">
        <f t="shared" si="183"/>
        <v>0</v>
      </c>
      <c r="DC93" s="6"/>
      <c r="DD93" s="6">
        <f t="shared" si="184"/>
        <v>0</v>
      </c>
      <c r="DE93" s="6">
        <f t="shared" si="185"/>
        <v>0</v>
      </c>
      <c r="DF93" s="6">
        <f t="shared" si="186"/>
        <v>0</v>
      </c>
      <c r="DG93" s="6"/>
      <c r="DH93" s="6">
        <f t="shared" si="187"/>
        <v>0</v>
      </c>
      <c r="DI93" s="6">
        <f t="shared" si="188"/>
        <v>0</v>
      </c>
      <c r="DJ93" s="6">
        <f t="shared" si="189"/>
        <v>0</v>
      </c>
      <c r="DK93" s="6"/>
      <c r="DL93" s="6">
        <f t="shared" si="190"/>
        <v>0</v>
      </c>
      <c r="DR93" s="11"/>
      <c r="DS93" s="6">
        <f t="shared" si="191"/>
        <v>0</v>
      </c>
      <c r="DT93" s="6">
        <f t="shared" si="138"/>
        <v>0</v>
      </c>
      <c r="DU93" s="6">
        <f t="shared" si="139"/>
        <v>0</v>
      </c>
      <c r="DV93"/>
      <c r="DW93" s="6">
        <f t="shared" si="140"/>
        <v>0</v>
      </c>
      <c r="DX93" s="6">
        <f t="shared" si="141"/>
        <v>0</v>
      </c>
      <c r="DY93" s="6">
        <f t="shared" si="142"/>
        <v>0</v>
      </c>
      <c r="DZ93"/>
      <c r="EA93" s="6">
        <f t="shared" si="143"/>
        <v>0</v>
      </c>
      <c r="EB93" s="6">
        <f t="shared" si="144"/>
        <v>0</v>
      </c>
      <c r="EC93" s="6">
        <f t="shared" si="145"/>
        <v>0</v>
      </c>
      <c r="ED93"/>
      <c r="EE93" s="6">
        <f t="shared" si="192"/>
        <v>0</v>
      </c>
      <c r="EF93" s="6"/>
      <c r="EG93" s="6">
        <f t="shared" si="193"/>
        <v>0</v>
      </c>
      <c r="EH93" s="6">
        <f t="shared" si="194"/>
        <v>0</v>
      </c>
      <c r="EI93" s="6">
        <f t="shared" si="195"/>
        <v>0</v>
      </c>
      <c r="EJ93" s="6"/>
      <c r="EK93" s="6">
        <f t="shared" si="196"/>
        <v>0</v>
      </c>
      <c r="EL93" s="6">
        <f t="shared" si="197"/>
        <v>0</v>
      </c>
      <c r="EM93" s="6">
        <f t="shared" si="198"/>
        <v>0</v>
      </c>
      <c r="EN93" s="6"/>
      <c r="EO93" s="6">
        <f t="shared" si="199"/>
        <v>0</v>
      </c>
      <c r="EP93" s="6">
        <f t="shared" si="200"/>
        <v>0</v>
      </c>
      <c r="EQ93" s="6">
        <f t="shared" si="201"/>
        <v>0</v>
      </c>
      <c r="ER93" s="6"/>
      <c r="ES93" s="6">
        <f t="shared" si="202"/>
        <v>0</v>
      </c>
      <c r="EY93" s="11"/>
      <c r="EZ93" s="6">
        <f t="shared" si="203"/>
        <v>0</v>
      </c>
      <c r="FA93" s="6">
        <f t="shared" si="146"/>
        <v>0</v>
      </c>
      <c r="FB93" s="6">
        <f t="shared" si="147"/>
        <v>0</v>
      </c>
      <c r="FC93"/>
      <c r="FD93" s="6">
        <f t="shared" si="148"/>
        <v>0</v>
      </c>
      <c r="FE93" s="6">
        <f t="shared" si="149"/>
        <v>0</v>
      </c>
      <c r="FF93" s="6">
        <f t="shared" si="150"/>
        <v>0</v>
      </c>
      <c r="FG93"/>
      <c r="FH93" s="6">
        <f t="shared" si="151"/>
        <v>0</v>
      </c>
      <c r="FI93" s="6">
        <f t="shared" si="152"/>
        <v>0</v>
      </c>
      <c r="FJ93" s="6">
        <f t="shared" si="153"/>
        <v>0</v>
      </c>
      <c r="FK93"/>
      <c r="FL93" s="6">
        <f t="shared" si="204"/>
        <v>0</v>
      </c>
      <c r="FM93" s="6"/>
      <c r="FN93" s="6">
        <f t="shared" si="205"/>
        <v>0</v>
      </c>
      <c r="FO93" s="6">
        <f t="shared" si="206"/>
        <v>0</v>
      </c>
      <c r="FP93" s="6">
        <f t="shared" si="207"/>
        <v>0</v>
      </c>
      <c r="FQ93" s="6"/>
      <c r="FR93" s="6">
        <f t="shared" si="208"/>
        <v>0</v>
      </c>
      <c r="FS93" s="6">
        <f t="shared" si="209"/>
        <v>0</v>
      </c>
      <c r="FT93" s="6">
        <f t="shared" si="210"/>
        <v>0</v>
      </c>
      <c r="FU93" s="6"/>
      <c r="FV93" s="6">
        <f t="shared" si="211"/>
        <v>0</v>
      </c>
      <c r="FW93" s="6">
        <f t="shared" si="212"/>
        <v>0</v>
      </c>
      <c r="FX93" s="6">
        <f t="shared" si="213"/>
        <v>0</v>
      </c>
      <c r="FY93" s="6"/>
      <c r="FZ93" s="6">
        <f t="shared" si="214"/>
        <v>0</v>
      </c>
    </row>
    <row r="94" spans="4:182" x14ac:dyDescent="0.25">
      <c r="D94">
        <v>740</v>
      </c>
      <c r="E94">
        <f>'Input spectra'!B94</f>
        <v>0</v>
      </c>
      <c r="F94">
        <f>'Initial absorption'!L94</f>
        <v>0</v>
      </c>
      <c r="G94">
        <f>'Input spectra'!C94</f>
        <v>0</v>
      </c>
      <c r="H94">
        <f t="shared" si="154"/>
        <v>0</v>
      </c>
      <c r="I94">
        <f>'Input spectra'!D94</f>
        <v>0</v>
      </c>
      <c r="J94">
        <f>'Initial absorption'!M94</f>
        <v>0</v>
      </c>
      <c r="K94">
        <f>'Input spectra'!E94</f>
        <v>0</v>
      </c>
      <c r="L94">
        <f t="shared" si="155"/>
        <v>0</v>
      </c>
      <c r="M94">
        <f>'Input spectra'!F94</f>
        <v>0</v>
      </c>
      <c r="N94">
        <f>'Initial absorption'!N94</f>
        <v>0</v>
      </c>
      <c r="O94">
        <f>'Input spectra'!G94</f>
        <v>0</v>
      </c>
      <c r="P94">
        <f t="shared" si="156"/>
        <v>0</v>
      </c>
      <c r="R94">
        <f>'Absorption prob after ems'!FA95</f>
        <v>0.87818747106598327</v>
      </c>
      <c r="S94" s="13">
        <f>1-EXP(-'Absorption prob after ems'!FE95*_k_in_ec_correction*(E94*_c1+I94*_c2+M94*_c3+'Input spectra'!Y94))</f>
        <v>1.2443803045731561E-2</v>
      </c>
      <c r="T94" s="13">
        <f>1-EXP(-(_t-'Absorption prob after ems'!FE95)*_k_in_ec_correction*(E94*_c1+I94*_c2+M94*_c3+'Input spectra'!Y94))</f>
        <v>1.258582330901481E-2</v>
      </c>
      <c r="U94" s="25"/>
      <c r="V94" s="25"/>
      <c r="W94" s="11"/>
      <c r="X94" s="6">
        <f t="shared" si="112"/>
        <v>0</v>
      </c>
      <c r="Y94" s="6">
        <f t="shared" si="113"/>
        <v>0</v>
      </c>
      <c r="Z94" s="6">
        <f t="shared" si="114"/>
        <v>0</v>
      </c>
      <c r="AA94"/>
      <c r="AB94" s="6">
        <f t="shared" si="115"/>
        <v>0</v>
      </c>
      <c r="AC94" s="6">
        <f t="shared" si="116"/>
        <v>0</v>
      </c>
      <c r="AD94" s="6">
        <f t="shared" si="117"/>
        <v>0</v>
      </c>
      <c r="AE94"/>
      <c r="AF94" s="6">
        <f t="shared" si="118"/>
        <v>0</v>
      </c>
      <c r="AG94" s="6">
        <f t="shared" si="119"/>
        <v>0</v>
      </c>
      <c r="AH94" s="6">
        <f t="shared" si="120"/>
        <v>0</v>
      </c>
      <c r="AI94"/>
      <c r="AJ94" s="6">
        <f t="shared" si="157"/>
        <v>0</v>
      </c>
      <c r="AK94" s="6"/>
      <c r="AL94" s="6">
        <f t="shared" si="158"/>
        <v>0</v>
      </c>
      <c r="AM94" s="6">
        <f t="shared" si="159"/>
        <v>0</v>
      </c>
      <c r="AN94" s="6">
        <f t="shared" si="160"/>
        <v>0</v>
      </c>
      <c r="AO94" s="6"/>
      <c r="AP94" s="6">
        <f t="shared" si="161"/>
        <v>0</v>
      </c>
      <c r="AQ94" s="6">
        <f t="shared" si="162"/>
        <v>0</v>
      </c>
      <c r="AR94" s="6">
        <f t="shared" si="163"/>
        <v>0</v>
      </c>
      <c r="AS94" s="6"/>
      <c r="AT94" s="6">
        <f t="shared" si="164"/>
        <v>0</v>
      </c>
      <c r="AU94" s="6">
        <f t="shared" si="165"/>
        <v>0</v>
      </c>
      <c r="AV94" s="6">
        <f t="shared" si="166"/>
        <v>0</v>
      </c>
      <c r="AW94" s="6"/>
      <c r="AX94" s="6">
        <f t="shared" si="167"/>
        <v>0</v>
      </c>
      <c r="BD94" s="11"/>
      <c r="BE94" s="6">
        <f t="shared" si="121"/>
        <v>0</v>
      </c>
      <c r="BF94" s="6">
        <f t="shared" si="122"/>
        <v>0</v>
      </c>
      <c r="BG94" s="6">
        <f t="shared" si="123"/>
        <v>0</v>
      </c>
      <c r="BH94"/>
      <c r="BI94" s="6">
        <f t="shared" si="124"/>
        <v>0</v>
      </c>
      <c r="BJ94" s="6">
        <f t="shared" si="125"/>
        <v>0</v>
      </c>
      <c r="BK94" s="6">
        <f t="shared" si="126"/>
        <v>0</v>
      </c>
      <c r="BL94"/>
      <c r="BM94" s="6">
        <f t="shared" si="127"/>
        <v>0</v>
      </c>
      <c r="BN94" s="6">
        <f t="shared" si="128"/>
        <v>0</v>
      </c>
      <c r="BO94" s="6">
        <f t="shared" si="129"/>
        <v>0</v>
      </c>
      <c r="BP94"/>
      <c r="BQ94" s="6">
        <f t="shared" si="168"/>
        <v>0</v>
      </c>
      <c r="BR94" s="6"/>
      <c r="BS94" s="6">
        <f t="shared" si="169"/>
        <v>0</v>
      </c>
      <c r="BT94" s="6">
        <f t="shared" si="170"/>
        <v>0</v>
      </c>
      <c r="BU94" s="6">
        <f t="shared" si="171"/>
        <v>0</v>
      </c>
      <c r="BV94" s="6"/>
      <c r="BW94" s="6">
        <f t="shared" si="172"/>
        <v>0</v>
      </c>
      <c r="BX94" s="6">
        <f t="shared" si="173"/>
        <v>0</v>
      </c>
      <c r="BY94" s="6">
        <f t="shared" si="174"/>
        <v>0</v>
      </c>
      <c r="BZ94" s="6"/>
      <c r="CA94" s="6">
        <f t="shared" si="175"/>
        <v>0</v>
      </c>
      <c r="CB94" s="6">
        <f t="shared" si="176"/>
        <v>0</v>
      </c>
      <c r="CC94" s="6">
        <f t="shared" si="177"/>
        <v>0</v>
      </c>
      <c r="CD94" s="6"/>
      <c r="CE94" s="6">
        <f t="shared" si="178"/>
        <v>0</v>
      </c>
      <c r="CK94" s="11"/>
      <c r="CL94" s="6">
        <f t="shared" si="179"/>
        <v>0</v>
      </c>
      <c r="CM94" s="6">
        <f t="shared" si="130"/>
        <v>0</v>
      </c>
      <c r="CN94" s="6">
        <f t="shared" si="131"/>
        <v>0</v>
      </c>
      <c r="CO94"/>
      <c r="CP94" s="6">
        <f t="shared" si="132"/>
        <v>0</v>
      </c>
      <c r="CQ94" s="6">
        <f t="shared" si="133"/>
        <v>0</v>
      </c>
      <c r="CR94" s="6">
        <f t="shared" si="134"/>
        <v>0</v>
      </c>
      <c r="CS94"/>
      <c r="CT94" s="6">
        <f t="shared" si="135"/>
        <v>0</v>
      </c>
      <c r="CU94" s="6">
        <f t="shared" si="136"/>
        <v>0</v>
      </c>
      <c r="CV94" s="6">
        <f t="shared" si="137"/>
        <v>0</v>
      </c>
      <c r="CW94"/>
      <c r="CX94" s="6">
        <f t="shared" si="180"/>
        <v>0</v>
      </c>
      <c r="CY94" s="6"/>
      <c r="CZ94" s="6">
        <f t="shared" si="181"/>
        <v>0</v>
      </c>
      <c r="DA94" s="6">
        <f t="shared" si="182"/>
        <v>0</v>
      </c>
      <c r="DB94" s="6">
        <f t="shared" si="183"/>
        <v>0</v>
      </c>
      <c r="DC94" s="6"/>
      <c r="DD94" s="6">
        <f t="shared" si="184"/>
        <v>0</v>
      </c>
      <c r="DE94" s="6">
        <f t="shared" si="185"/>
        <v>0</v>
      </c>
      <c r="DF94" s="6">
        <f t="shared" si="186"/>
        <v>0</v>
      </c>
      <c r="DG94" s="6"/>
      <c r="DH94" s="6">
        <f t="shared" si="187"/>
        <v>0</v>
      </c>
      <c r="DI94" s="6">
        <f t="shared" si="188"/>
        <v>0</v>
      </c>
      <c r="DJ94" s="6">
        <f t="shared" si="189"/>
        <v>0</v>
      </c>
      <c r="DK94" s="6"/>
      <c r="DL94" s="6">
        <f t="shared" si="190"/>
        <v>0</v>
      </c>
      <c r="DR94" s="11"/>
      <c r="DS94" s="6">
        <f t="shared" si="191"/>
        <v>0</v>
      </c>
      <c r="DT94" s="6">
        <f t="shared" si="138"/>
        <v>0</v>
      </c>
      <c r="DU94" s="6">
        <f t="shared" si="139"/>
        <v>0</v>
      </c>
      <c r="DV94"/>
      <c r="DW94" s="6">
        <f t="shared" si="140"/>
        <v>0</v>
      </c>
      <c r="DX94" s="6">
        <f t="shared" si="141"/>
        <v>0</v>
      </c>
      <c r="DY94" s="6">
        <f t="shared" si="142"/>
        <v>0</v>
      </c>
      <c r="DZ94"/>
      <c r="EA94" s="6">
        <f t="shared" si="143"/>
        <v>0</v>
      </c>
      <c r="EB94" s="6">
        <f t="shared" si="144"/>
        <v>0</v>
      </c>
      <c r="EC94" s="6">
        <f t="shared" si="145"/>
        <v>0</v>
      </c>
      <c r="ED94"/>
      <c r="EE94" s="6">
        <f t="shared" si="192"/>
        <v>0</v>
      </c>
      <c r="EF94" s="6"/>
      <c r="EG94" s="6">
        <f t="shared" si="193"/>
        <v>0</v>
      </c>
      <c r="EH94" s="6">
        <f t="shared" si="194"/>
        <v>0</v>
      </c>
      <c r="EI94" s="6">
        <f t="shared" si="195"/>
        <v>0</v>
      </c>
      <c r="EJ94" s="6"/>
      <c r="EK94" s="6">
        <f t="shared" si="196"/>
        <v>0</v>
      </c>
      <c r="EL94" s="6">
        <f t="shared" si="197"/>
        <v>0</v>
      </c>
      <c r="EM94" s="6">
        <f t="shared" si="198"/>
        <v>0</v>
      </c>
      <c r="EN94" s="6"/>
      <c r="EO94" s="6">
        <f t="shared" si="199"/>
        <v>0</v>
      </c>
      <c r="EP94" s="6">
        <f t="shared" si="200"/>
        <v>0</v>
      </c>
      <c r="EQ94" s="6">
        <f t="shared" si="201"/>
        <v>0</v>
      </c>
      <c r="ER94" s="6"/>
      <c r="ES94" s="6">
        <f t="shared" si="202"/>
        <v>0</v>
      </c>
      <c r="EY94" s="11"/>
      <c r="EZ94" s="6">
        <f t="shared" si="203"/>
        <v>0</v>
      </c>
      <c r="FA94" s="6">
        <f t="shared" si="146"/>
        <v>0</v>
      </c>
      <c r="FB94" s="6">
        <f t="shared" si="147"/>
        <v>0</v>
      </c>
      <c r="FC94"/>
      <c r="FD94" s="6">
        <f t="shared" si="148"/>
        <v>0</v>
      </c>
      <c r="FE94" s="6">
        <f t="shared" si="149"/>
        <v>0</v>
      </c>
      <c r="FF94" s="6">
        <f t="shared" si="150"/>
        <v>0</v>
      </c>
      <c r="FG94"/>
      <c r="FH94" s="6">
        <f t="shared" si="151"/>
        <v>0</v>
      </c>
      <c r="FI94" s="6">
        <f t="shared" si="152"/>
        <v>0</v>
      </c>
      <c r="FJ94" s="6">
        <f t="shared" si="153"/>
        <v>0</v>
      </c>
      <c r="FK94"/>
      <c r="FL94" s="6">
        <f t="shared" si="204"/>
        <v>0</v>
      </c>
      <c r="FM94" s="6"/>
      <c r="FN94" s="6">
        <f t="shared" si="205"/>
        <v>0</v>
      </c>
      <c r="FO94" s="6">
        <f t="shared" si="206"/>
        <v>0</v>
      </c>
      <c r="FP94" s="6">
        <f t="shared" si="207"/>
        <v>0</v>
      </c>
      <c r="FQ94" s="6"/>
      <c r="FR94" s="6">
        <f t="shared" si="208"/>
        <v>0</v>
      </c>
      <c r="FS94" s="6">
        <f t="shared" si="209"/>
        <v>0</v>
      </c>
      <c r="FT94" s="6">
        <f t="shared" si="210"/>
        <v>0</v>
      </c>
      <c r="FU94" s="6"/>
      <c r="FV94" s="6">
        <f t="shared" si="211"/>
        <v>0</v>
      </c>
      <c r="FW94" s="6">
        <f t="shared" si="212"/>
        <v>0</v>
      </c>
      <c r="FX94" s="6">
        <f t="shared" si="213"/>
        <v>0</v>
      </c>
      <c r="FY94" s="6"/>
      <c r="FZ94" s="6">
        <f t="shared" si="214"/>
        <v>0</v>
      </c>
    </row>
    <row r="95" spans="4:182" x14ac:dyDescent="0.25">
      <c r="D95">
        <v>745</v>
      </c>
      <c r="E95">
        <f>'Input spectra'!B95</f>
        <v>0</v>
      </c>
      <c r="F95">
        <f>'Initial absorption'!L95</f>
        <v>0</v>
      </c>
      <c r="G95">
        <f>'Input spectra'!C95</f>
        <v>0</v>
      </c>
      <c r="H95">
        <f t="shared" si="154"/>
        <v>0</v>
      </c>
      <c r="I95">
        <f>'Input spectra'!D95</f>
        <v>0</v>
      </c>
      <c r="J95">
        <f>'Initial absorption'!M95</f>
        <v>0</v>
      </c>
      <c r="K95">
        <f>'Input spectra'!E95</f>
        <v>0</v>
      </c>
      <c r="L95">
        <f t="shared" si="155"/>
        <v>0</v>
      </c>
      <c r="M95">
        <f>'Input spectra'!F95</f>
        <v>0</v>
      </c>
      <c r="N95">
        <f>'Initial absorption'!N95</f>
        <v>0</v>
      </c>
      <c r="O95">
        <f>'Input spectra'!G95</f>
        <v>0</v>
      </c>
      <c r="P95">
        <f t="shared" si="156"/>
        <v>0</v>
      </c>
      <c r="R95">
        <f>'Absorption prob after ems'!FA96</f>
        <v>0.8779983301206078</v>
      </c>
      <c r="S95" s="13">
        <f>1-EXP(-'Absorption prob after ems'!FE96*_k_in_ec_correction*(E95*_c1+I95*_c2+M95*_c3+'Input spectra'!Y95))</f>
        <v>1.2464921597664769E-2</v>
      </c>
      <c r="T95" s="13">
        <f>1-EXP(-(_t-'Absorption prob after ems'!FE96)*_k_in_ec_correction*(E95*_c1+I95*_c2+M95*_c3+'Input spectra'!Y95))</f>
        <v>1.2607427078170086E-2</v>
      </c>
      <c r="U95" s="25"/>
      <c r="V95" s="25"/>
      <c r="W95" s="11"/>
      <c r="X95" s="6">
        <f t="shared" si="112"/>
        <v>0</v>
      </c>
      <c r="Y95" s="6">
        <f t="shared" si="113"/>
        <v>0</v>
      </c>
      <c r="Z95" s="6">
        <f t="shared" si="114"/>
        <v>0</v>
      </c>
      <c r="AA95"/>
      <c r="AB95" s="6">
        <f t="shared" si="115"/>
        <v>0</v>
      </c>
      <c r="AC95" s="6">
        <f t="shared" si="116"/>
        <v>0</v>
      </c>
      <c r="AD95" s="6">
        <f t="shared" si="117"/>
        <v>0</v>
      </c>
      <c r="AE95"/>
      <c r="AF95" s="6">
        <f t="shared" si="118"/>
        <v>0</v>
      </c>
      <c r="AG95" s="6">
        <f t="shared" si="119"/>
        <v>0</v>
      </c>
      <c r="AH95" s="6">
        <f t="shared" si="120"/>
        <v>0</v>
      </c>
      <c r="AI95"/>
      <c r="AJ95" s="6">
        <f t="shared" si="157"/>
        <v>0</v>
      </c>
      <c r="AK95" s="6"/>
      <c r="AL95" s="6">
        <f t="shared" si="158"/>
        <v>0</v>
      </c>
      <c r="AM95" s="6">
        <f t="shared" si="159"/>
        <v>0</v>
      </c>
      <c r="AN95" s="6">
        <f t="shared" si="160"/>
        <v>0</v>
      </c>
      <c r="AO95" s="6"/>
      <c r="AP95" s="6">
        <f t="shared" si="161"/>
        <v>0</v>
      </c>
      <c r="AQ95" s="6">
        <f t="shared" si="162"/>
        <v>0</v>
      </c>
      <c r="AR95" s="6">
        <f t="shared" si="163"/>
        <v>0</v>
      </c>
      <c r="AS95" s="6"/>
      <c r="AT95" s="6">
        <f t="shared" si="164"/>
        <v>0</v>
      </c>
      <c r="AU95" s="6">
        <f t="shared" si="165"/>
        <v>0</v>
      </c>
      <c r="AV95" s="6">
        <f t="shared" si="166"/>
        <v>0</v>
      </c>
      <c r="AW95" s="6"/>
      <c r="AX95" s="6">
        <f t="shared" si="167"/>
        <v>0</v>
      </c>
      <c r="BD95" s="11"/>
      <c r="BE95" s="6">
        <f t="shared" si="121"/>
        <v>0</v>
      </c>
      <c r="BF95" s="6">
        <f t="shared" si="122"/>
        <v>0</v>
      </c>
      <c r="BG95" s="6">
        <f t="shared" si="123"/>
        <v>0</v>
      </c>
      <c r="BH95"/>
      <c r="BI95" s="6">
        <f t="shared" si="124"/>
        <v>0</v>
      </c>
      <c r="BJ95" s="6">
        <f t="shared" si="125"/>
        <v>0</v>
      </c>
      <c r="BK95" s="6">
        <f t="shared" si="126"/>
        <v>0</v>
      </c>
      <c r="BL95"/>
      <c r="BM95" s="6">
        <f t="shared" si="127"/>
        <v>0</v>
      </c>
      <c r="BN95" s="6">
        <f t="shared" si="128"/>
        <v>0</v>
      </c>
      <c r="BO95" s="6">
        <f t="shared" si="129"/>
        <v>0</v>
      </c>
      <c r="BP95"/>
      <c r="BQ95" s="6">
        <f t="shared" si="168"/>
        <v>0</v>
      </c>
      <c r="BR95" s="6"/>
      <c r="BS95" s="6">
        <f t="shared" si="169"/>
        <v>0</v>
      </c>
      <c r="BT95" s="6">
        <f t="shared" si="170"/>
        <v>0</v>
      </c>
      <c r="BU95" s="6">
        <f t="shared" si="171"/>
        <v>0</v>
      </c>
      <c r="BV95" s="6"/>
      <c r="BW95" s="6">
        <f t="shared" si="172"/>
        <v>0</v>
      </c>
      <c r="BX95" s="6">
        <f t="shared" si="173"/>
        <v>0</v>
      </c>
      <c r="BY95" s="6">
        <f t="shared" si="174"/>
        <v>0</v>
      </c>
      <c r="BZ95" s="6"/>
      <c r="CA95" s="6">
        <f t="shared" si="175"/>
        <v>0</v>
      </c>
      <c r="CB95" s="6">
        <f t="shared" si="176"/>
        <v>0</v>
      </c>
      <c r="CC95" s="6">
        <f t="shared" si="177"/>
        <v>0</v>
      </c>
      <c r="CD95" s="6"/>
      <c r="CE95" s="6">
        <f t="shared" si="178"/>
        <v>0</v>
      </c>
      <c r="CK95" s="11"/>
      <c r="CL95" s="6">
        <f t="shared" si="179"/>
        <v>0</v>
      </c>
      <c r="CM95" s="6">
        <f t="shared" si="130"/>
        <v>0</v>
      </c>
      <c r="CN95" s="6">
        <f t="shared" si="131"/>
        <v>0</v>
      </c>
      <c r="CO95"/>
      <c r="CP95" s="6">
        <f t="shared" si="132"/>
        <v>0</v>
      </c>
      <c r="CQ95" s="6">
        <f t="shared" si="133"/>
        <v>0</v>
      </c>
      <c r="CR95" s="6">
        <f t="shared" si="134"/>
        <v>0</v>
      </c>
      <c r="CS95"/>
      <c r="CT95" s="6">
        <f t="shared" si="135"/>
        <v>0</v>
      </c>
      <c r="CU95" s="6">
        <f t="shared" si="136"/>
        <v>0</v>
      </c>
      <c r="CV95" s="6">
        <f t="shared" si="137"/>
        <v>0</v>
      </c>
      <c r="CW95"/>
      <c r="CX95" s="6">
        <f t="shared" si="180"/>
        <v>0</v>
      </c>
      <c r="CY95" s="6"/>
      <c r="CZ95" s="6">
        <f t="shared" si="181"/>
        <v>0</v>
      </c>
      <c r="DA95" s="6">
        <f t="shared" si="182"/>
        <v>0</v>
      </c>
      <c r="DB95" s="6">
        <f t="shared" si="183"/>
        <v>0</v>
      </c>
      <c r="DC95" s="6"/>
      <c r="DD95" s="6">
        <f t="shared" si="184"/>
        <v>0</v>
      </c>
      <c r="DE95" s="6">
        <f t="shared" si="185"/>
        <v>0</v>
      </c>
      <c r="DF95" s="6">
        <f t="shared" si="186"/>
        <v>0</v>
      </c>
      <c r="DG95" s="6"/>
      <c r="DH95" s="6">
        <f t="shared" si="187"/>
        <v>0</v>
      </c>
      <c r="DI95" s="6">
        <f t="shared" si="188"/>
        <v>0</v>
      </c>
      <c r="DJ95" s="6">
        <f t="shared" si="189"/>
        <v>0</v>
      </c>
      <c r="DK95" s="6"/>
      <c r="DL95" s="6">
        <f t="shared" si="190"/>
        <v>0</v>
      </c>
      <c r="DR95" s="11"/>
      <c r="DS95" s="6">
        <f t="shared" si="191"/>
        <v>0</v>
      </c>
      <c r="DT95" s="6">
        <f t="shared" si="138"/>
        <v>0</v>
      </c>
      <c r="DU95" s="6">
        <f t="shared" si="139"/>
        <v>0</v>
      </c>
      <c r="DV95"/>
      <c r="DW95" s="6">
        <f t="shared" si="140"/>
        <v>0</v>
      </c>
      <c r="DX95" s="6">
        <f t="shared" si="141"/>
        <v>0</v>
      </c>
      <c r="DY95" s="6">
        <f t="shared" si="142"/>
        <v>0</v>
      </c>
      <c r="DZ95"/>
      <c r="EA95" s="6">
        <f t="shared" si="143"/>
        <v>0</v>
      </c>
      <c r="EB95" s="6">
        <f t="shared" si="144"/>
        <v>0</v>
      </c>
      <c r="EC95" s="6">
        <f t="shared" si="145"/>
        <v>0</v>
      </c>
      <c r="ED95"/>
      <c r="EE95" s="6">
        <f t="shared" si="192"/>
        <v>0</v>
      </c>
      <c r="EF95" s="6"/>
      <c r="EG95" s="6">
        <f t="shared" si="193"/>
        <v>0</v>
      </c>
      <c r="EH95" s="6">
        <f t="shared" si="194"/>
        <v>0</v>
      </c>
      <c r="EI95" s="6">
        <f t="shared" si="195"/>
        <v>0</v>
      </c>
      <c r="EJ95" s="6"/>
      <c r="EK95" s="6">
        <f t="shared" si="196"/>
        <v>0</v>
      </c>
      <c r="EL95" s="6">
        <f t="shared" si="197"/>
        <v>0</v>
      </c>
      <c r="EM95" s="6">
        <f t="shared" si="198"/>
        <v>0</v>
      </c>
      <c r="EN95" s="6"/>
      <c r="EO95" s="6">
        <f t="shared" si="199"/>
        <v>0</v>
      </c>
      <c r="EP95" s="6">
        <f t="shared" si="200"/>
        <v>0</v>
      </c>
      <c r="EQ95" s="6">
        <f t="shared" si="201"/>
        <v>0</v>
      </c>
      <c r="ER95" s="6"/>
      <c r="ES95" s="6">
        <f t="shared" si="202"/>
        <v>0</v>
      </c>
      <c r="EY95" s="11"/>
      <c r="EZ95" s="6">
        <f t="shared" si="203"/>
        <v>0</v>
      </c>
      <c r="FA95" s="6">
        <f t="shared" si="146"/>
        <v>0</v>
      </c>
      <c r="FB95" s="6">
        <f t="shared" si="147"/>
        <v>0</v>
      </c>
      <c r="FC95"/>
      <c r="FD95" s="6">
        <f t="shared" si="148"/>
        <v>0</v>
      </c>
      <c r="FE95" s="6">
        <f t="shared" si="149"/>
        <v>0</v>
      </c>
      <c r="FF95" s="6">
        <f t="shared" si="150"/>
        <v>0</v>
      </c>
      <c r="FG95"/>
      <c r="FH95" s="6">
        <f t="shared" si="151"/>
        <v>0</v>
      </c>
      <c r="FI95" s="6">
        <f t="shared" si="152"/>
        <v>0</v>
      </c>
      <c r="FJ95" s="6">
        <f t="shared" si="153"/>
        <v>0</v>
      </c>
      <c r="FK95"/>
      <c r="FL95" s="6">
        <f t="shared" si="204"/>
        <v>0</v>
      </c>
      <c r="FM95" s="6"/>
      <c r="FN95" s="6">
        <f t="shared" si="205"/>
        <v>0</v>
      </c>
      <c r="FO95" s="6">
        <f t="shared" si="206"/>
        <v>0</v>
      </c>
      <c r="FP95" s="6">
        <f t="shared" si="207"/>
        <v>0</v>
      </c>
      <c r="FQ95" s="6"/>
      <c r="FR95" s="6">
        <f t="shared" si="208"/>
        <v>0</v>
      </c>
      <c r="FS95" s="6">
        <f t="shared" si="209"/>
        <v>0</v>
      </c>
      <c r="FT95" s="6">
        <f t="shared" si="210"/>
        <v>0</v>
      </c>
      <c r="FU95" s="6"/>
      <c r="FV95" s="6">
        <f t="shared" si="211"/>
        <v>0</v>
      </c>
      <c r="FW95" s="6">
        <f t="shared" si="212"/>
        <v>0</v>
      </c>
      <c r="FX95" s="6">
        <f t="shared" si="213"/>
        <v>0</v>
      </c>
      <c r="FY95" s="6"/>
      <c r="FZ95" s="6">
        <f t="shared" si="214"/>
        <v>0</v>
      </c>
    </row>
    <row r="96" spans="4:182" x14ac:dyDescent="0.25">
      <c r="D96">
        <v>750</v>
      </c>
      <c r="E96">
        <f>'Input spectra'!B96</f>
        <v>0</v>
      </c>
      <c r="F96">
        <f>'Initial absorption'!L96</f>
        <v>0</v>
      </c>
      <c r="G96">
        <f>'Input spectra'!C96</f>
        <v>0</v>
      </c>
      <c r="H96">
        <f t="shared" si="154"/>
        <v>0</v>
      </c>
      <c r="I96">
        <f>'Input spectra'!D96</f>
        <v>0</v>
      </c>
      <c r="J96">
        <f>'Initial absorption'!M96</f>
        <v>0</v>
      </c>
      <c r="K96">
        <f>'Input spectra'!E96</f>
        <v>0</v>
      </c>
      <c r="L96">
        <f t="shared" si="155"/>
        <v>0</v>
      </c>
      <c r="M96">
        <f>'Input spectra'!F96</f>
        <v>0</v>
      </c>
      <c r="N96">
        <f>'Initial absorption'!N96</f>
        <v>0</v>
      </c>
      <c r="O96">
        <f>'Input spectra'!G96</f>
        <v>0</v>
      </c>
      <c r="P96">
        <f t="shared" si="156"/>
        <v>0</v>
      </c>
      <c r="R96">
        <f>'Absorption prob after ems'!FA97</f>
        <v>0.87780925254716424</v>
      </c>
      <c r="S96" s="13">
        <f>1-EXP(-'Absorption prob after ems'!FE97*_k_in_ec_correction*(E96*_c1+I96*_c2+M96*_c3+'Input spectra'!Y96))</f>
        <v>1.2486039278997163E-2</v>
      </c>
      <c r="T96" s="13">
        <f>1-EXP(-(_t-'Absorption prob after ems'!FE97)*_k_in_ec_correction*(E96*_c1+I96*_c2+M96*_c3+'Input spectra'!Y96))</f>
        <v>1.2629030793580798E-2</v>
      </c>
      <c r="U96" s="25"/>
      <c r="V96" s="25"/>
      <c r="W96" s="11"/>
      <c r="X96" s="6">
        <f t="shared" si="112"/>
        <v>0</v>
      </c>
      <c r="Y96" s="6">
        <f t="shared" si="113"/>
        <v>0</v>
      </c>
      <c r="Z96" s="6">
        <f t="shared" si="114"/>
        <v>0</v>
      </c>
      <c r="AA96"/>
      <c r="AB96" s="6">
        <f t="shared" si="115"/>
        <v>0</v>
      </c>
      <c r="AC96" s="6">
        <f t="shared" si="116"/>
        <v>0</v>
      </c>
      <c r="AD96" s="6">
        <f t="shared" si="117"/>
        <v>0</v>
      </c>
      <c r="AE96"/>
      <c r="AF96" s="6">
        <f t="shared" si="118"/>
        <v>0</v>
      </c>
      <c r="AG96" s="6">
        <f t="shared" si="119"/>
        <v>0</v>
      </c>
      <c r="AH96" s="6">
        <f t="shared" si="120"/>
        <v>0</v>
      </c>
      <c r="AI96"/>
      <c r="AJ96" s="6">
        <f t="shared" si="157"/>
        <v>0</v>
      </c>
      <c r="AK96" s="6"/>
      <c r="AL96" s="6">
        <f t="shared" si="158"/>
        <v>0</v>
      </c>
      <c r="AM96" s="6">
        <f t="shared" si="159"/>
        <v>0</v>
      </c>
      <c r="AN96" s="6">
        <f t="shared" si="160"/>
        <v>0</v>
      </c>
      <c r="AO96" s="6"/>
      <c r="AP96" s="6">
        <f t="shared" si="161"/>
        <v>0</v>
      </c>
      <c r="AQ96" s="6">
        <f t="shared" si="162"/>
        <v>0</v>
      </c>
      <c r="AR96" s="6">
        <f t="shared" si="163"/>
        <v>0</v>
      </c>
      <c r="AS96" s="6"/>
      <c r="AT96" s="6">
        <f t="shared" si="164"/>
        <v>0</v>
      </c>
      <c r="AU96" s="6">
        <f t="shared" si="165"/>
        <v>0</v>
      </c>
      <c r="AV96" s="6">
        <f t="shared" si="166"/>
        <v>0</v>
      </c>
      <c r="AW96" s="6"/>
      <c r="AX96" s="6">
        <f t="shared" si="167"/>
        <v>0</v>
      </c>
      <c r="BD96" s="11"/>
      <c r="BE96" s="6">
        <f t="shared" si="121"/>
        <v>0</v>
      </c>
      <c r="BF96" s="6">
        <f t="shared" si="122"/>
        <v>0</v>
      </c>
      <c r="BG96" s="6">
        <f t="shared" si="123"/>
        <v>0</v>
      </c>
      <c r="BH96"/>
      <c r="BI96" s="6">
        <f t="shared" si="124"/>
        <v>0</v>
      </c>
      <c r="BJ96" s="6">
        <f t="shared" si="125"/>
        <v>0</v>
      </c>
      <c r="BK96" s="6">
        <f t="shared" si="126"/>
        <v>0</v>
      </c>
      <c r="BL96"/>
      <c r="BM96" s="6">
        <f t="shared" si="127"/>
        <v>0</v>
      </c>
      <c r="BN96" s="6">
        <f t="shared" si="128"/>
        <v>0</v>
      </c>
      <c r="BO96" s="6">
        <f t="shared" si="129"/>
        <v>0</v>
      </c>
      <c r="BP96"/>
      <c r="BQ96" s="6">
        <f t="shared" si="168"/>
        <v>0</v>
      </c>
      <c r="BR96" s="6"/>
      <c r="BS96" s="6">
        <f t="shared" si="169"/>
        <v>0</v>
      </c>
      <c r="BT96" s="6">
        <f t="shared" si="170"/>
        <v>0</v>
      </c>
      <c r="BU96" s="6">
        <f t="shared" si="171"/>
        <v>0</v>
      </c>
      <c r="BV96" s="6"/>
      <c r="BW96" s="6">
        <f t="shared" si="172"/>
        <v>0</v>
      </c>
      <c r="BX96" s="6">
        <f t="shared" si="173"/>
        <v>0</v>
      </c>
      <c r="BY96" s="6">
        <f t="shared" si="174"/>
        <v>0</v>
      </c>
      <c r="BZ96" s="6"/>
      <c r="CA96" s="6">
        <f t="shared" si="175"/>
        <v>0</v>
      </c>
      <c r="CB96" s="6">
        <f t="shared" si="176"/>
        <v>0</v>
      </c>
      <c r="CC96" s="6">
        <f t="shared" si="177"/>
        <v>0</v>
      </c>
      <c r="CD96" s="6"/>
      <c r="CE96" s="6">
        <f t="shared" si="178"/>
        <v>0</v>
      </c>
      <c r="CK96" s="11"/>
      <c r="CL96" s="6">
        <f t="shared" si="179"/>
        <v>0</v>
      </c>
      <c r="CM96" s="6">
        <f t="shared" si="130"/>
        <v>0</v>
      </c>
      <c r="CN96" s="6">
        <f t="shared" si="131"/>
        <v>0</v>
      </c>
      <c r="CO96"/>
      <c r="CP96" s="6">
        <f t="shared" si="132"/>
        <v>0</v>
      </c>
      <c r="CQ96" s="6">
        <f t="shared" si="133"/>
        <v>0</v>
      </c>
      <c r="CR96" s="6">
        <f t="shared" si="134"/>
        <v>0</v>
      </c>
      <c r="CS96"/>
      <c r="CT96" s="6">
        <f t="shared" si="135"/>
        <v>0</v>
      </c>
      <c r="CU96" s="6">
        <f t="shared" si="136"/>
        <v>0</v>
      </c>
      <c r="CV96" s="6">
        <f t="shared" si="137"/>
        <v>0</v>
      </c>
      <c r="CW96"/>
      <c r="CX96" s="6">
        <f t="shared" si="180"/>
        <v>0</v>
      </c>
      <c r="CY96" s="6"/>
      <c r="CZ96" s="6">
        <f t="shared" si="181"/>
        <v>0</v>
      </c>
      <c r="DA96" s="6">
        <f t="shared" si="182"/>
        <v>0</v>
      </c>
      <c r="DB96" s="6">
        <f t="shared" si="183"/>
        <v>0</v>
      </c>
      <c r="DC96" s="6"/>
      <c r="DD96" s="6">
        <f t="shared" si="184"/>
        <v>0</v>
      </c>
      <c r="DE96" s="6">
        <f t="shared" si="185"/>
        <v>0</v>
      </c>
      <c r="DF96" s="6">
        <f t="shared" si="186"/>
        <v>0</v>
      </c>
      <c r="DG96" s="6"/>
      <c r="DH96" s="6">
        <f t="shared" si="187"/>
        <v>0</v>
      </c>
      <c r="DI96" s="6">
        <f t="shared" si="188"/>
        <v>0</v>
      </c>
      <c r="DJ96" s="6">
        <f t="shared" si="189"/>
        <v>0</v>
      </c>
      <c r="DK96" s="6"/>
      <c r="DL96" s="6">
        <f t="shared" si="190"/>
        <v>0</v>
      </c>
      <c r="DR96" s="11"/>
      <c r="DS96" s="6">
        <f t="shared" si="191"/>
        <v>0</v>
      </c>
      <c r="DT96" s="6">
        <f t="shared" si="138"/>
        <v>0</v>
      </c>
      <c r="DU96" s="6">
        <f t="shared" si="139"/>
        <v>0</v>
      </c>
      <c r="DV96"/>
      <c r="DW96" s="6">
        <f t="shared" si="140"/>
        <v>0</v>
      </c>
      <c r="DX96" s="6">
        <f t="shared" si="141"/>
        <v>0</v>
      </c>
      <c r="DY96" s="6">
        <f t="shared" si="142"/>
        <v>0</v>
      </c>
      <c r="DZ96"/>
      <c r="EA96" s="6">
        <f t="shared" si="143"/>
        <v>0</v>
      </c>
      <c r="EB96" s="6">
        <f t="shared" si="144"/>
        <v>0</v>
      </c>
      <c r="EC96" s="6">
        <f t="shared" si="145"/>
        <v>0</v>
      </c>
      <c r="ED96"/>
      <c r="EE96" s="6">
        <f t="shared" si="192"/>
        <v>0</v>
      </c>
      <c r="EF96" s="6"/>
      <c r="EG96" s="6">
        <f t="shared" si="193"/>
        <v>0</v>
      </c>
      <c r="EH96" s="6">
        <f t="shared" si="194"/>
        <v>0</v>
      </c>
      <c r="EI96" s="6">
        <f t="shared" si="195"/>
        <v>0</v>
      </c>
      <c r="EJ96" s="6"/>
      <c r="EK96" s="6">
        <f t="shared" si="196"/>
        <v>0</v>
      </c>
      <c r="EL96" s="6">
        <f t="shared" si="197"/>
        <v>0</v>
      </c>
      <c r="EM96" s="6">
        <f t="shared" si="198"/>
        <v>0</v>
      </c>
      <c r="EN96" s="6"/>
      <c r="EO96" s="6">
        <f t="shared" si="199"/>
        <v>0</v>
      </c>
      <c r="EP96" s="6">
        <f t="shared" si="200"/>
        <v>0</v>
      </c>
      <c r="EQ96" s="6">
        <f t="shared" si="201"/>
        <v>0</v>
      </c>
      <c r="ER96" s="6"/>
      <c r="ES96" s="6">
        <f t="shared" si="202"/>
        <v>0</v>
      </c>
      <c r="EY96" s="11"/>
      <c r="EZ96" s="6">
        <f t="shared" si="203"/>
        <v>0</v>
      </c>
      <c r="FA96" s="6">
        <f t="shared" si="146"/>
        <v>0</v>
      </c>
      <c r="FB96" s="6">
        <f t="shared" si="147"/>
        <v>0</v>
      </c>
      <c r="FC96"/>
      <c r="FD96" s="6">
        <f t="shared" si="148"/>
        <v>0</v>
      </c>
      <c r="FE96" s="6">
        <f t="shared" si="149"/>
        <v>0</v>
      </c>
      <c r="FF96" s="6">
        <f t="shared" si="150"/>
        <v>0</v>
      </c>
      <c r="FG96"/>
      <c r="FH96" s="6">
        <f t="shared" si="151"/>
        <v>0</v>
      </c>
      <c r="FI96" s="6">
        <f t="shared" si="152"/>
        <v>0</v>
      </c>
      <c r="FJ96" s="6">
        <f t="shared" si="153"/>
        <v>0</v>
      </c>
      <c r="FK96"/>
      <c r="FL96" s="6">
        <f t="shared" si="204"/>
        <v>0</v>
      </c>
      <c r="FM96" s="6"/>
      <c r="FN96" s="6">
        <f t="shared" si="205"/>
        <v>0</v>
      </c>
      <c r="FO96" s="6">
        <f t="shared" si="206"/>
        <v>0</v>
      </c>
      <c r="FP96" s="6">
        <f t="shared" si="207"/>
        <v>0</v>
      </c>
      <c r="FQ96" s="6"/>
      <c r="FR96" s="6">
        <f t="shared" si="208"/>
        <v>0</v>
      </c>
      <c r="FS96" s="6">
        <f t="shared" si="209"/>
        <v>0</v>
      </c>
      <c r="FT96" s="6">
        <f t="shared" si="210"/>
        <v>0</v>
      </c>
      <c r="FU96" s="6"/>
      <c r="FV96" s="6">
        <f t="shared" si="211"/>
        <v>0</v>
      </c>
      <c r="FW96" s="6">
        <f t="shared" si="212"/>
        <v>0</v>
      </c>
      <c r="FX96" s="6">
        <f t="shared" si="213"/>
        <v>0</v>
      </c>
      <c r="FY96" s="6"/>
      <c r="FZ96" s="6">
        <f t="shared" si="214"/>
        <v>0</v>
      </c>
    </row>
    <row r="97" spans="4:182" x14ac:dyDescent="0.25">
      <c r="D97">
        <v>755</v>
      </c>
      <c r="E97">
        <f>'Input spectra'!B97</f>
        <v>0</v>
      </c>
      <c r="F97">
        <f>'Initial absorption'!L97</f>
        <v>0</v>
      </c>
      <c r="G97">
        <f>'Input spectra'!C97</f>
        <v>0</v>
      </c>
      <c r="H97">
        <f t="shared" si="154"/>
        <v>0</v>
      </c>
      <c r="I97">
        <f>'Input spectra'!D97</f>
        <v>0</v>
      </c>
      <c r="J97">
        <f>'Initial absorption'!M97</f>
        <v>0</v>
      </c>
      <c r="K97">
        <f>'Input spectra'!E97</f>
        <v>0</v>
      </c>
      <c r="L97">
        <f t="shared" si="155"/>
        <v>0</v>
      </c>
      <c r="M97">
        <f>'Input spectra'!F97</f>
        <v>0</v>
      </c>
      <c r="N97">
        <f>'Initial absorption'!N97</f>
        <v>0</v>
      </c>
      <c r="O97">
        <f>'Input spectra'!G97</f>
        <v>0</v>
      </c>
      <c r="P97">
        <f t="shared" si="156"/>
        <v>0</v>
      </c>
      <c r="R97">
        <f>'Absorption prob after ems'!FA98</f>
        <v>0.8776202383191849</v>
      </c>
      <c r="S97" s="13">
        <f>1-EXP(-'Absorption prob after ems'!FE98*_k_in_ec_correction*(E97*_c1+I97*_c2+M97*_c3+'Input spectra'!Y97))</f>
        <v>1.250715608976527E-2</v>
      </c>
      <c r="T97" s="13">
        <f>1-EXP(-(_t-'Absorption prob after ems'!FE98)*_k_in_ec_correction*(E97*_c1+I97*_c2+M97*_c3+'Input spectra'!Y97))</f>
        <v>1.2650634455229515E-2</v>
      </c>
      <c r="U97" s="25"/>
      <c r="V97" s="25"/>
      <c r="W97" s="11"/>
      <c r="X97" s="6">
        <f t="shared" si="112"/>
        <v>0</v>
      </c>
      <c r="Y97" s="6">
        <f t="shared" si="113"/>
        <v>0</v>
      </c>
      <c r="Z97" s="6">
        <f t="shared" si="114"/>
        <v>0</v>
      </c>
      <c r="AA97"/>
      <c r="AB97" s="6">
        <f t="shared" si="115"/>
        <v>0</v>
      </c>
      <c r="AC97" s="6">
        <f t="shared" si="116"/>
        <v>0</v>
      </c>
      <c r="AD97" s="6">
        <f t="shared" si="117"/>
        <v>0</v>
      </c>
      <c r="AE97"/>
      <c r="AF97" s="6">
        <f t="shared" si="118"/>
        <v>0</v>
      </c>
      <c r="AG97" s="6">
        <f t="shared" si="119"/>
        <v>0</v>
      </c>
      <c r="AH97" s="6">
        <f t="shared" si="120"/>
        <v>0</v>
      </c>
      <c r="AI97"/>
      <c r="AJ97" s="6">
        <f t="shared" si="157"/>
        <v>0</v>
      </c>
      <c r="AK97" s="6"/>
      <c r="AL97" s="6">
        <f t="shared" si="158"/>
        <v>0</v>
      </c>
      <c r="AM97" s="6">
        <f t="shared" si="159"/>
        <v>0</v>
      </c>
      <c r="AN97" s="6">
        <f t="shared" si="160"/>
        <v>0</v>
      </c>
      <c r="AO97" s="6"/>
      <c r="AP97" s="6">
        <f t="shared" si="161"/>
        <v>0</v>
      </c>
      <c r="AQ97" s="6">
        <f t="shared" si="162"/>
        <v>0</v>
      </c>
      <c r="AR97" s="6">
        <f t="shared" si="163"/>
        <v>0</v>
      </c>
      <c r="AS97" s="6"/>
      <c r="AT97" s="6">
        <f t="shared" si="164"/>
        <v>0</v>
      </c>
      <c r="AU97" s="6">
        <f t="shared" si="165"/>
        <v>0</v>
      </c>
      <c r="AV97" s="6">
        <f t="shared" si="166"/>
        <v>0</v>
      </c>
      <c r="AW97" s="6"/>
      <c r="AX97" s="6">
        <f t="shared" si="167"/>
        <v>0</v>
      </c>
      <c r="BD97" s="11"/>
      <c r="BE97" s="6">
        <f t="shared" si="121"/>
        <v>0</v>
      </c>
      <c r="BF97" s="6">
        <f t="shared" si="122"/>
        <v>0</v>
      </c>
      <c r="BG97" s="6">
        <f t="shared" si="123"/>
        <v>0</v>
      </c>
      <c r="BH97"/>
      <c r="BI97" s="6">
        <f t="shared" si="124"/>
        <v>0</v>
      </c>
      <c r="BJ97" s="6">
        <f t="shared" si="125"/>
        <v>0</v>
      </c>
      <c r="BK97" s="6">
        <f t="shared" si="126"/>
        <v>0</v>
      </c>
      <c r="BL97"/>
      <c r="BM97" s="6">
        <f t="shared" si="127"/>
        <v>0</v>
      </c>
      <c r="BN97" s="6">
        <f t="shared" si="128"/>
        <v>0</v>
      </c>
      <c r="BO97" s="6">
        <f t="shared" si="129"/>
        <v>0</v>
      </c>
      <c r="BP97"/>
      <c r="BQ97" s="6">
        <f t="shared" si="168"/>
        <v>0</v>
      </c>
      <c r="BR97" s="6"/>
      <c r="BS97" s="6">
        <f t="shared" si="169"/>
        <v>0</v>
      </c>
      <c r="BT97" s="6">
        <f t="shared" si="170"/>
        <v>0</v>
      </c>
      <c r="BU97" s="6">
        <f t="shared" si="171"/>
        <v>0</v>
      </c>
      <c r="BV97" s="6"/>
      <c r="BW97" s="6">
        <f t="shared" si="172"/>
        <v>0</v>
      </c>
      <c r="BX97" s="6">
        <f t="shared" si="173"/>
        <v>0</v>
      </c>
      <c r="BY97" s="6">
        <f t="shared" si="174"/>
        <v>0</v>
      </c>
      <c r="BZ97" s="6"/>
      <c r="CA97" s="6">
        <f t="shared" si="175"/>
        <v>0</v>
      </c>
      <c r="CB97" s="6">
        <f t="shared" si="176"/>
        <v>0</v>
      </c>
      <c r="CC97" s="6">
        <f t="shared" si="177"/>
        <v>0</v>
      </c>
      <c r="CD97" s="6"/>
      <c r="CE97" s="6">
        <f t="shared" si="178"/>
        <v>0</v>
      </c>
      <c r="CK97" s="11"/>
      <c r="CL97" s="6">
        <f t="shared" si="179"/>
        <v>0</v>
      </c>
      <c r="CM97" s="6">
        <f t="shared" si="130"/>
        <v>0</v>
      </c>
      <c r="CN97" s="6">
        <f t="shared" si="131"/>
        <v>0</v>
      </c>
      <c r="CO97"/>
      <c r="CP97" s="6">
        <f t="shared" si="132"/>
        <v>0</v>
      </c>
      <c r="CQ97" s="6">
        <f t="shared" si="133"/>
        <v>0</v>
      </c>
      <c r="CR97" s="6">
        <f t="shared" si="134"/>
        <v>0</v>
      </c>
      <c r="CS97"/>
      <c r="CT97" s="6">
        <f t="shared" si="135"/>
        <v>0</v>
      </c>
      <c r="CU97" s="6">
        <f t="shared" si="136"/>
        <v>0</v>
      </c>
      <c r="CV97" s="6">
        <f t="shared" si="137"/>
        <v>0</v>
      </c>
      <c r="CW97"/>
      <c r="CX97" s="6">
        <f t="shared" si="180"/>
        <v>0</v>
      </c>
      <c r="CY97" s="6"/>
      <c r="CZ97" s="6">
        <f t="shared" si="181"/>
        <v>0</v>
      </c>
      <c r="DA97" s="6">
        <f t="shared" si="182"/>
        <v>0</v>
      </c>
      <c r="DB97" s="6">
        <f t="shared" si="183"/>
        <v>0</v>
      </c>
      <c r="DC97" s="6"/>
      <c r="DD97" s="6">
        <f t="shared" si="184"/>
        <v>0</v>
      </c>
      <c r="DE97" s="6">
        <f t="shared" si="185"/>
        <v>0</v>
      </c>
      <c r="DF97" s="6">
        <f t="shared" si="186"/>
        <v>0</v>
      </c>
      <c r="DG97" s="6"/>
      <c r="DH97" s="6">
        <f t="shared" si="187"/>
        <v>0</v>
      </c>
      <c r="DI97" s="6">
        <f t="shared" si="188"/>
        <v>0</v>
      </c>
      <c r="DJ97" s="6">
        <f t="shared" si="189"/>
        <v>0</v>
      </c>
      <c r="DK97" s="6"/>
      <c r="DL97" s="6">
        <f t="shared" si="190"/>
        <v>0</v>
      </c>
      <c r="DR97" s="11"/>
      <c r="DS97" s="6">
        <f t="shared" si="191"/>
        <v>0</v>
      </c>
      <c r="DT97" s="6">
        <f t="shared" si="138"/>
        <v>0</v>
      </c>
      <c r="DU97" s="6">
        <f t="shared" si="139"/>
        <v>0</v>
      </c>
      <c r="DV97"/>
      <c r="DW97" s="6">
        <f t="shared" si="140"/>
        <v>0</v>
      </c>
      <c r="DX97" s="6">
        <f t="shared" si="141"/>
        <v>0</v>
      </c>
      <c r="DY97" s="6">
        <f t="shared" si="142"/>
        <v>0</v>
      </c>
      <c r="DZ97"/>
      <c r="EA97" s="6">
        <f t="shared" si="143"/>
        <v>0</v>
      </c>
      <c r="EB97" s="6">
        <f t="shared" si="144"/>
        <v>0</v>
      </c>
      <c r="EC97" s="6">
        <f t="shared" si="145"/>
        <v>0</v>
      </c>
      <c r="ED97"/>
      <c r="EE97" s="6">
        <f t="shared" si="192"/>
        <v>0</v>
      </c>
      <c r="EF97" s="6"/>
      <c r="EG97" s="6">
        <f t="shared" si="193"/>
        <v>0</v>
      </c>
      <c r="EH97" s="6">
        <f t="shared" si="194"/>
        <v>0</v>
      </c>
      <c r="EI97" s="6">
        <f t="shared" si="195"/>
        <v>0</v>
      </c>
      <c r="EJ97" s="6"/>
      <c r="EK97" s="6">
        <f t="shared" si="196"/>
        <v>0</v>
      </c>
      <c r="EL97" s="6">
        <f t="shared" si="197"/>
        <v>0</v>
      </c>
      <c r="EM97" s="6">
        <f t="shared" si="198"/>
        <v>0</v>
      </c>
      <c r="EN97" s="6"/>
      <c r="EO97" s="6">
        <f t="shared" si="199"/>
        <v>0</v>
      </c>
      <c r="EP97" s="6">
        <f t="shared" si="200"/>
        <v>0</v>
      </c>
      <c r="EQ97" s="6">
        <f t="shared" si="201"/>
        <v>0</v>
      </c>
      <c r="ER97" s="6"/>
      <c r="ES97" s="6">
        <f t="shared" si="202"/>
        <v>0</v>
      </c>
      <c r="EY97" s="11"/>
      <c r="EZ97" s="6">
        <f t="shared" si="203"/>
        <v>0</v>
      </c>
      <c r="FA97" s="6">
        <f t="shared" si="146"/>
        <v>0</v>
      </c>
      <c r="FB97" s="6">
        <f t="shared" si="147"/>
        <v>0</v>
      </c>
      <c r="FC97"/>
      <c r="FD97" s="6">
        <f t="shared" si="148"/>
        <v>0</v>
      </c>
      <c r="FE97" s="6">
        <f t="shared" si="149"/>
        <v>0</v>
      </c>
      <c r="FF97" s="6">
        <f t="shared" si="150"/>
        <v>0</v>
      </c>
      <c r="FG97"/>
      <c r="FH97" s="6">
        <f t="shared" si="151"/>
        <v>0</v>
      </c>
      <c r="FI97" s="6">
        <f t="shared" si="152"/>
        <v>0</v>
      </c>
      <c r="FJ97" s="6">
        <f t="shared" si="153"/>
        <v>0</v>
      </c>
      <c r="FK97"/>
      <c r="FL97" s="6">
        <f t="shared" si="204"/>
        <v>0</v>
      </c>
      <c r="FM97" s="6"/>
      <c r="FN97" s="6">
        <f t="shared" si="205"/>
        <v>0</v>
      </c>
      <c r="FO97" s="6">
        <f t="shared" si="206"/>
        <v>0</v>
      </c>
      <c r="FP97" s="6">
        <f t="shared" si="207"/>
        <v>0</v>
      </c>
      <c r="FQ97" s="6"/>
      <c r="FR97" s="6">
        <f t="shared" si="208"/>
        <v>0</v>
      </c>
      <c r="FS97" s="6">
        <f t="shared" si="209"/>
        <v>0</v>
      </c>
      <c r="FT97" s="6">
        <f t="shared" si="210"/>
        <v>0</v>
      </c>
      <c r="FU97" s="6"/>
      <c r="FV97" s="6">
        <f t="shared" si="211"/>
        <v>0</v>
      </c>
      <c r="FW97" s="6">
        <f t="shared" si="212"/>
        <v>0</v>
      </c>
      <c r="FX97" s="6">
        <f t="shared" si="213"/>
        <v>0</v>
      </c>
      <c r="FY97" s="6"/>
      <c r="FZ97" s="6">
        <f t="shared" si="214"/>
        <v>0</v>
      </c>
    </row>
    <row r="98" spans="4:182" x14ac:dyDescent="0.25">
      <c r="D98">
        <v>760</v>
      </c>
      <c r="E98">
        <f>'Input spectra'!B98</f>
        <v>0</v>
      </c>
      <c r="F98">
        <f>'Initial absorption'!L98</f>
        <v>0</v>
      </c>
      <c r="G98">
        <f>'Input spectra'!C98</f>
        <v>0</v>
      </c>
      <c r="H98">
        <f t="shared" si="154"/>
        <v>0</v>
      </c>
      <c r="I98">
        <f>'Input spectra'!D98</f>
        <v>0</v>
      </c>
      <c r="J98">
        <f>'Initial absorption'!M98</f>
        <v>0</v>
      </c>
      <c r="K98">
        <f>'Input spectra'!E98</f>
        <v>0</v>
      </c>
      <c r="L98">
        <f t="shared" si="155"/>
        <v>0</v>
      </c>
      <c r="M98">
        <f>'Input spectra'!F98</f>
        <v>0</v>
      </c>
      <c r="N98">
        <f>'Initial absorption'!N98</f>
        <v>0</v>
      </c>
      <c r="O98">
        <f>'Input spectra'!G98</f>
        <v>0</v>
      </c>
      <c r="P98">
        <f t="shared" si="156"/>
        <v>0</v>
      </c>
      <c r="R98">
        <f>'Absorption prob after ems'!FA99</f>
        <v>0.87766966439298588</v>
      </c>
      <c r="S98" s="13">
        <f>1-EXP(-'Absorption prob after ems'!FE99*_k_in_ec_correction*(E98*_c1+I98*_c2+M98*_c3+'Input spectra'!Y98))</f>
        <v>1.250163357271028E-2</v>
      </c>
      <c r="T98" s="13">
        <f>1-EXP(-(_t-'Absorption prob after ems'!FE99)*_k_in_ec_correction*(E98*_c1+I98*_c2+M98*_c3+'Input spectra'!Y98))</f>
        <v>1.2644984534999626E-2</v>
      </c>
      <c r="U98" s="25"/>
      <c r="V98" s="25"/>
      <c r="W98" s="11"/>
      <c r="X98" s="6">
        <f t="shared" ref="X98:X129" si="215">$H98*V$4*_ec_loss/2</f>
        <v>0</v>
      </c>
      <c r="Y98" s="6">
        <f t="shared" ref="Y98:Y129" si="216">$H98*V$4*_ec_loss/2</f>
        <v>0</v>
      </c>
      <c r="Z98" s="6">
        <f t="shared" ref="Z98:Z129" si="217">$H98*V$4*(1-_ec_loss)</f>
        <v>0</v>
      </c>
      <c r="AA98"/>
      <c r="AB98" s="6">
        <f t="shared" ref="AB98:AB129" si="218">$L98*V$5*_ec_loss/2</f>
        <v>0</v>
      </c>
      <c r="AC98" s="6">
        <f t="shared" ref="AC98:AC129" si="219">$L98*V$5*_ec_loss/2</f>
        <v>0</v>
      </c>
      <c r="AD98" s="6">
        <f t="shared" ref="AD98:AD129" si="220">$L98*V$5*(1-_ec_loss)</f>
        <v>0</v>
      </c>
      <c r="AE98"/>
      <c r="AF98" s="6">
        <f t="shared" ref="AF98:AF129" si="221">$P98*V$6*_ec_loss/2</f>
        <v>0</v>
      </c>
      <c r="AG98" s="6">
        <f t="shared" ref="AG98:AG129" si="222">$P98*V$6*_ec_loss/2</f>
        <v>0</v>
      </c>
      <c r="AH98" s="6">
        <f t="shared" ref="AH98:AH129" si="223">$P98*V$6*(1-_ec_loss)</f>
        <v>0</v>
      </c>
      <c r="AI98"/>
      <c r="AJ98" s="6">
        <f t="shared" si="157"/>
        <v>0</v>
      </c>
      <c r="AK98" s="6"/>
      <c r="AL98" s="6">
        <f t="shared" si="158"/>
        <v>0</v>
      </c>
      <c r="AM98" s="6">
        <f t="shared" si="159"/>
        <v>0</v>
      </c>
      <c r="AN98" s="6">
        <f t="shared" si="160"/>
        <v>0</v>
      </c>
      <c r="AO98" s="6"/>
      <c r="AP98" s="6">
        <f t="shared" si="161"/>
        <v>0</v>
      </c>
      <c r="AQ98" s="6">
        <f t="shared" si="162"/>
        <v>0</v>
      </c>
      <c r="AR98" s="6">
        <f t="shared" si="163"/>
        <v>0</v>
      </c>
      <c r="AS98" s="6"/>
      <c r="AT98" s="6">
        <f t="shared" si="164"/>
        <v>0</v>
      </c>
      <c r="AU98" s="6">
        <f t="shared" si="165"/>
        <v>0</v>
      </c>
      <c r="AV98" s="6">
        <f t="shared" si="166"/>
        <v>0</v>
      </c>
      <c r="AW98" s="6"/>
      <c r="AX98" s="6">
        <f t="shared" si="167"/>
        <v>0</v>
      </c>
      <c r="BD98" s="11"/>
      <c r="BE98" s="6">
        <f t="shared" si="121"/>
        <v>0</v>
      </c>
      <c r="BF98" s="6">
        <f t="shared" si="122"/>
        <v>0</v>
      </c>
      <c r="BG98" s="6">
        <f t="shared" si="123"/>
        <v>0</v>
      </c>
      <c r="BH98"/>
      <c r="BI98" s="6">
        <f t="shared" si="124"/>
        <v>0</v>
      </c>
      <c r="BJ98" s="6">
        <f t="shared" si="125"/>
        <v>0</v>
      </c>
      <c r="BK98" s="6">
        <f t="shared" si="126"/>
        <v>0</v>
      </c>
      <c r="BL98"/>
      <c r="BM98" s="6">
        <f t="shared" si="127"/>
        <v>0</v>
      </c>
      <c r="BN98" s="6">
        <f t="shared" si="128"/>
        <v>0</v>
      </c>
      <c r="BO98" s="6">
        <f t="shared" si="129"/>
        <v>0</v>
      </c>
      <c r="BP98"/>
      <c r="BQ98" s="6">
        <f t="shared" si="168"/>
        <v>0</v>
      </c>
      <c r="BR98" s="6"/>
      <c r="BS98" s="6">
        <f t="shared" si="169"/>
        <v>0</v>
      </c>
      <c r="BT98" s="6">
        <f t="shared" si="170"/>
        <v>0</v>
      </c>
      <c r="BU98" s="6">
        <f t="shared" si="171"/>
        <v>0</v>
      </c>
      <c r="BV98" s="6"/>
      <c r="BW98" s="6">
        <f t="shared" si="172"/>
        <v>0</v>
      </c>
      <c r="BX98" s="6">
        <f t="shared" si="173"/>
        <v>0</v>
      </c>
      <c r="BY98" s="6">
        <f t="shared" si="174"/>
        <v>0</v>
      </c>
      <c r="BZ98" s="6"/>
      <c r="CA98" s="6">
        <f t="shared" si="175"/>
        <v>0</v>
      </c>
      <c r="CB98" s="6">
        <f t="shared" si="176"/>
        <v>0</v>
      </c>
      <c r="CC98" s="6">
        <f t="shared" si="177"/>
        <v>0</v>
      </c>
      <c r="CD98" s="6"/>
      <c r="CE98" s="6">
        <f t="shared" si="178"/>
        <v>0</v>
      </c>
      <c r="CK98" s="11"/>
      <c r="CL98" s="6">
        <f t="shared" si="179"/>
        <v>0</v>
      </c>
      <c r="CM98" s="6">
        <f t="shared" si="130"/>
        <v>0</v>
      </c>
      <c r="CN98" s="6">
        <f t="shared" si="131"/>
        <v>0</v>
      </c>
      <c r="CO98"/>
      <c r="CP98" s="6">
        <f t="shared" si="132"/>
        <v>0</v>
      </c>
      <c r="CQ98" s="6">
        <f t="shared" si="133"/>
        <v>0</v>
      </c>
      <c r="CR98" s="6">
        <f t="shared" si="134"/>
        <v>0</v>
      </c>
      <c r="CS98"/>
      <c r="CT98" s="6">
        <f t="shared" si="135"/>
        <v>0</v>
      </c>
      <c r="CU98" s="6">
        <f t="shared" si="136"/>
        <v>0</v>
      </c>
      <c r="CV98" s="6">
        <f t="shared" si="137"/>
        <v>0</v>
      </c>
      <c r="CW98"/>
      <c r="CX98" s="6">
        <f t="shared" si="180"/>
        <v>0</v>
      </c>
      <c r="CY98" s="6"/>
      <c r="CZ98" s="6">
        <f t="shared" si="181"/>
        <v>0</v>
      </c>
      <c r="DA98" s="6">
        <f t="shared" si="182"/>
        <v>0</v>
      </c>
      <c r="DB98" s="6">
        <f t="shared" si="183"/>
        <v>0</v>
      </c>
      <c r="DC98" s="6"/>
      <c r="DD98" s="6">
        <f t="shared" si="184"/>
        <v>0</v>
      </c>
      <c r="DE98" s="6">
        <f t="shared" si="185"/>
        <v>0</v>
      </c>
      <c r="DF98" s="6">
        <f t="shared" si="186"/>
        <v>0</v>
      </c>
      <c r="DG98" s="6"/>
      <c r="DH98" s="6">
        <f t="shared" si="187"/>
        <v>0</v>
      </c>
      <c r="DI98" s="6">
        <f t="shared" si="188"/>
        <v>0</v>
      </c>
      <c r="DJ98" s="6">
        <f t="shared" si="189"/>
        <v>0</v>
      </c>
      <c r="DK98" s="6"/>
      <c r="DL98" s="6">
        <f t="shared" si="190"/>
        <v>0</v>
      </c>
      <c r="DR98" s="11"/>
      <c r="DS98" s="6">
        <f t="shared" si="191"/>
        <v>0</v>
      </c>
      <c r="DT98" s="6">
        <f t="shared" si="138"/>
        <v>0</v>
      </c>
      <c r="DU98" s="6">
        <f t="shared" si="139"/>
        <v>0</v>
      </c>
      <c r="DV98"/>
      <c r="DW98" s="6">
        <f t="shared" si="140"/>
        <v>0</v>
      </c>
      <c r="DX98" s="6">
        <f t="shared" si="141"/>
        <v>0</v>
      </c>
      <c r="DY98" s="6">
        <f t="shared" si="142"/>
        <v>0</v>
      </c>
      <c r="DZ98"/>
      <c r="EA98" s="6">
        <f t="shared" si="143"/>
        <v>0</v>
      </c>
      <c r="EB98" s="6">
        <f t="shared" si="144"/>
        <v>0</v>
      </c>
      <c r="EC98" s="6">
        <f t="shared" si="145"/>
        <v>0</v>
      </c>
      <c r="ED98"/>
      <c r="EE98" s="6">
        <f t="shared" si="192"/>
        <v>0</v>
      </c>
      <c r="EF98" s="6"/>
      <c r="EG98" s="6">
        <f t="shared" si="193"/>
        <v>0</v>
      </c>
      <c r="EH98" s="6">
        <f t="shared" si="194"/>
        <v>0</v>
      </c>
      <c r="EI98" s="6">
        <f t="shared" si="195"/>
        <v>0</v>
      </c>
      <c r="EJ98" s="6"/>
      <c r="EK98" s="6">
        <f t="shared" si="196"/>
        <v>0</v>
      </c>
      <c r="EL98" s="6">
        <f t="shared" si="197"/>
        <v>0</v>
      </c>
      <c r="EM98" s="6">
        <f t="shared" si="198"/>
        <v>0</v>
      </c>
      <c r="EN98" s="6"/>
      <c r="EO98" s="6">
        <f t="shared" si="199"/>
        <v>0</v>
      </c>
      <c r="EP98" s="6">
        <f t="shared" si="200"/>
        <v>0</v>
      </c>
      <c r="EQ98" s="6">
        <f t="shared" si="201"/>
        <v>0</v>
      </c>
      <c r="ER98" s="6"/>
      <c r="ES98" s="6">
        <f t="shared" si="202"/>
        <v>0</v>
      </c>
      <c r="EY98" s="11"/>
      <c r="EZ98" s="6">
        <f t="shared" si="203"/>
        <v>0</v>
      </c>
      <c r="FA98" s="6">
        <f t="shared" si="146"/>
        <v>0</v>
      </c>
      <c r="FB98" s="6">
        <f t="shared" si="147"/>
        <v>0</v>
      </c>
      <c r="FC98"/>
      <c r="FD98" s="6">
        <f t="shared" si="148"/>
        <v>0</v>
      </c>
      <c r="FE98" s="6">
        <f t="shared" si="149"/>
        <v>0</v>
      </c>
      <c r="FF98" s="6">
        <f t="shared" si="150"/>
        <v>0</v>
      </c>
      <c r="FG98"/>
      <c r="FH98" s="6">
        <f t="shared" si="151"/>
        <v>0</v>
      </c>
      <c r="FI98" s="6">
        <f t="shared" si="152"/>
        <v>0</v>
      </c>
      <c r="FJ98" s="6">
        <f t="shared" si="153"/>
        <v>0</v>
      </c>
      <c r="FK98"/>
      <c r="FL98" s="6">
        <f t="shared" si="204"/>
        <v>0</v>
      </c>
      <c r="FM98" s="6"/>
      <c r="FN98" s="6">
        <f t="shared" si="205"/>
        <v>0</v>
      </c>
      <c r="FO98" s="6">
        <f t="shared" si="206"/>
        <v>0</v>
      </c>
      <c r="FP98" s="6">
        <f t="shared" si="207"/>
        <v>0</v>
      </c>
      <c r="FQ98" s="6"/>
      <c r="FR98" s="6">
        <f t="shared" si="208"/>
        <v>0</v>
      </c>
      <c r="FS98" s="6">
        <f t="shared" si="209"/>
        <v>0</v>
      </c>
      <c r="FT98" s="6">
        <f t="shared" si="210"/>
        <v>0</v>
      </c>
      <c r="FU98" s="6"/>
      <c r="FV98" s="6">
        <f t="shared" si="211"/>
        <v>0</v>
      </c>
      <c r="FW98" s="6">
        <f t="shared" si="212"/>
        <v>0</v>
      </c>
      <c r="FX98" s="6">
        <f t="shared" si="213"/>
        <v>0</v>
      </c>
      <c r="FY98" s="6"/>
      <c r="FZ98" s="6">
        <f t="shared" si="214"/>
        <v>0</v>
      </c>
    </row>
    <row r="99" spans="4:182" x14ac:dyDescent="0.25">
      <c r="D99">
        <v>765</v>
      </c>
      <c r="E99">
        <f>'Input spectra'!B99</f>
        <v>0</v>
      </c>
      <c r="F99">
        <f>'Initial absorption'!L99</f>
        <v>0</v>
      </c>
      <c r="G99">
        <f>'Input spectra'!C99</f>
        <v>0</v>
      </c>
      <c r="H99">
        <f t="shared" si="154"/>
        <v>0</v>
      </c>
      <c r="I99">
        <f>'Input spectra'!D99</f>
        <v>0</v>
      </c>
      <c r="J99">
        <f>'Initial absorption'!M99</f>
        <v>0</v>
      </c>
      <c r="K99">
        <f>'Input spectra'!E99</f>
        <v>0</v>
      </c>
      <c r="L99">
        <f t="shared" si="155"/>
        <v>0</v>
      </c>
      <c r="M99">
        <f>'Input spectra'!F99</f>
        <v>0</v>
      </c>
      <c r="N99">
        <f>'Initial absorption'!N99</f>
        <v>0</v>
      </c>
      <c r="O99">
        <f>'Input spectra'!G99</f>
        <v>0</v>
      </c>
      <c r="P99">
        <f t="shared" si="156"/>
        <v>0</v>
      </c>
      <c r="R99">
        <f>'Absorption prob after ems'!FA100</f>
        <v>0.87798292601210493</v>
      </c>
      <c r="S99" s="13">
        <f>1-EXP(-'Absorption prob after ems'!FE100*_k_in_ec_correction*(E99*_c1+I99*_c2+M99*_c3+'Input spectra'!Y99))</f>
        <v>1.2466641818357438E-2</v>
      </c>
      <c r="T99" s="13">
        <f>1-EXP(-(_t-'Absorption prob after ems'!FE100)*_k_in_ec_correction*(E99*_c1+I99*_c2+M99*_c3+'Input spectra'!Y99))</f>
        <v>1.2609186859300681E-2</v>
      </c>
      <c r="U99" s="25"/>
      <c r="V99" s="25"/>
      <c r="W99" s="11"/>
      <c r="X99" s="6">
        <f t="shared" si="215"/>
        <v>0</v>
      </c>
      <c r="Y99" s="6">
        <f t="shared" si="216"/>
        <v>0</v>
      </c>
      <c r="Z99" s="6">
        <f t="shared" si="217"/>
        <v>0</v>
      </c>
      <c r="AA99"/>
      <c r="AB99" s="6">
        <f t="shared" si="218"/>
        <v>0</v>
      </c>
      <c r="AC99" s="6">
        <f t="shared" si="219"/>
        <v>0</v>
      </c>
      <c r="AD99" s="6">
        <f t="shared" si="220"/>
        <v>0</v>
      </c>
      <c r="AE99"/>
      <c r="AF99" s="6">
        <f t="shared" si="221"/>
        <v>0</v>
      </c>
      <c r="AG99" s="6">
        <f t="shared" si="222"/>
        <v>0</v>
      </c>
      <c r="AH99" s="6">
        <f t="shared" si="223"/>
        <v>0</v>
      </c>
      <c r="AI99"/>
      <c r="AJ99" s="6">
        <f t="shared" si="157"/>
        <v>0</v>
      </c>
      <c r="AK99" s="6"/>
      <c r="AL99" s="6">
        <f t="shared" si="158"/>
        <v>0</v>
      </c>
      <c r="AM99" s="6">
        <f t="shared" si="159"/>
        <v>0</v>
      </c>
      <c r="AN99" s="6">
        <f t="shared" si="160"/>
        <v>0</v>
      </c>
      <c r="AO99" s="6"/>
      <c r="AP99" s="6">
        <f t="shared" si="161"/>
        <v>0</v>
      </c>
      <c r="AQ99" s="6">
        <f t="shared" si="162"/>
        <v>0</v>
      </c>
      <c r="AR99" s="6">
        <f t="shared" si="163"/>
        <v>0</v>
      </c>
      <c r="AS99" s="6"/>
      <c r="AT99" s="6">
        <f t="shared" si="164"/>
        <v>0</v>
      </c>
      <c r="AU99" s="6">
        <f t="shared" si="165"/>
        <v>0</v>
      </c>
      <c r="AV99" s="6">
        <f t="shared" si="166"/>
        <v>0</v>
      </c>
      <c r="AW99" s="6"/>
      <c r="AX99" s="6">
        <f t="shared" si="167"/>
        <v>0</v>
      </c>
      <c r="BD99" s="11"/>
      <c r="BE99" s="6">
        <f t="shared" si="121"/>
        <v>0</v>
      </c>
      <c r="BF99" s="6">
        <f t="shared" si="122"/>
        <v>0</v>
      </c>
      <c r="BG99" s="6">
        <f t="shared" si="123"/>
        <v>0</v>
      </c>
      <c r="BH99"/>
      <c r="BI99" s="6">
        <f t="shared" si="124"/>
        <v>0</v>
      </c>
      <c r="BJ99" s="6">
        <f t="shared" si="125"/>
        <v>0</v>
      </c>
      <c r="BK99" s="6">
        <f t="shared" si="126"/>
        <v>0</v>
      </c>
      <c r="BL99"/>
      <c r="BM99" s="6">
        <f t="shared" si="127"/>
        <v>0</v>
      </c>
      <c r="BN99" s="6">
        <f t="shared" si="128"/>
        <v>0</v>
      </c>
      <c r="BO99" s="6">
        <f t="shared" si="129"/>
        <v>0</v>
      </c>
      <c r="BP99"/>
      <c r="BQ99" s="6">
        <f t="shared" si="168"/>
        <v>0</v>
      </c>
      <c r="BR99" s="6"/>
      <c r="BS99" s="6">
        <f t="shared" si="169"/>
        <v>0</v>
      </c>
      <c r="BT99" s="6">
        <f t="shared" si="170"/>
        <v>0</v>
      </c>
      <c r="BU99" s="6">
        <f t="shared" si="171"/>
        <v>0</v>
      </c>
      <c r="BV99" s="6"/>
      <c r="BW99" s="6">
        <f t="shared" si="172"/>
        <v>0</v>
      </c>
      <c r="BX99" s="6">
        <f t="shared" si="173"/>
        <v>0</v>
      </c>
      <c r="BY99" s="6">
        <f t="shared" si="174"/>
        <v>0</v>
      </c>
      <c r="BZ99" s="6"/>
      <c r="CA99" s="6">
        <f t="shared" si="175"/>
        <v>0</v>
      </c>
      <c r="CB99" s="6">
        <f t="shared" si="176"/>
        <v>0</v>
      </c>
      <c r="CC99" s="6">
        <f t="shared" si="177"/>
        <v>0</v>
      </c>
      <c r="CD99" s="6"/>
      <c r="CE99" s="6">
        <f t="shared" si="178"/>
        <v>0</v>
      </c>
      <c r="CK99" s="11"/>
      <c r="CL99" s="6">
        <f t="shared" si="179"/>
        <v>0</v>
      </c>
      <c r="CM99" s="6">
        <f t="shared" si="130"/>
        <v>0</v>
      </c>
      <c r="CN99" s="6">
        <f t="shared" si="131"/>
        <v>0</v>
      </c>
      <c r="CO99"/>
      <c r="CP99" s="6">
        <f t="shared" si="132"/>
        <v>0</v>
      </c>
      <c r="CQ99" s="6">
        <f t="shared" si="133"/>
        <v>0</v>
      </c>
      <c r="CR99" s="6">
        <f t="shared" si="134"/>
        <v>0</v>
      </c>
      <c r="CS99"/>
      <c r="CT99" s="6">
        <f t="shared" si="135"/>
        <v>0</v>
      </c>
      <c r="CU99" s="6">
        <f t="shared" si="136"/>
        <v>0</v>
      </c>
      <c r="CV99" s="6">
        <f t="shared" si="137"/>
        <v>0</v>
      </c>
      <c r="CW99"/>
      <c r="CX99" s="6">
        <f t="shared" si="180"/>
        <v>0</v>
      </c>
      <c r="CY99" s="6"/>
      <c r="CZ99" s="6">
        <f t="shared" si="181"/>
        <v>0</v>
      </c>
      <c r="DA99" s="6">
        <f t="shared" si="182"/>
        <v>0</v>
      </c>
      <c r="DB99" s="6">
        <f t="shared" si="183"/>
        <v>0</v>
      </c>
      <c r="DC99" s="6"/>
      <c r="DD99" s="6">
        <f t="shared" si="184"/>
        <v>0</v>
      </c>
      <c r="DE99" s="6">
        <f t="shared" si="185"/>
        <v>0</v>
      </c>
      <c r="DF99" s="6">
        <f t="shared" si="186"/>
        <v>0</v>
      </c>
      <c r="DG99" s="6"/>
      <c r="DH99" s="6">
        <f t="shared" si="187"/>
        <v>0</v>
      </c>
      <c r="DI99" s="6">
        <f t="shared" si="188"/>
        <v>0</v>
      </c>
      <c r="DJ99" s="6">
        <f t="shared" si="189"/>
        <v>0</v>
      </c>
      <c r="DK99" s="6"/>
      <c r="DL99" s="6">
        <f t="shared" si="190"/>
        <v>0</v>
      </c>
      <c r="DR99" s="11"/>
      <c r="DS99" s="6">
        <f t="shared" si="191"/>
        <v>0</v>
      </c>
      <c r="DT99" s="6">
        <f t="shared" si="138"/>
        <v>0</v>
      </c>
      <c r="DU99" s="6">
        <f t="shared" si="139"/>
        <v>0</v>
      </c>
      <c r="DV99"/>
      <c r="DW99" s="6">
        <f t="shared" si="140"/>
        <v>0</v>
      </c>
      <c r="DX99" s="6">
        <f t="shared" si="141"/>
        <v>0</v>
      </c>
      <c r="DY99" s="6">
        <f t="shared" si="142"/>
        <v>0</v>
      </c>
      <c r="DZ99"/>
      <c r="EA99" s="6">
        <f t="shared" si="143"/>
        <v>0</v>
      </c>
      <c r="EB99" s="6">
        <f t="shared" si="144"/>
        <v>0</v>
      </c>
      <c r="EC99" s="6">
        <f t="shared" si="145"/>
        <v>0</v>
      </c>
      <c r="ED99"/>
      <c r="EE99" s="6">
        <f t="shared" si="192"/>
        <v>0</v>
      </c>
      <c r="EF99" s="6"/>
      <c r="EG99" s="6">
        <f t="shared" si="193"/>
        <v>0</v>
      </c>
      <c r="EH99" s="6">
        <f t="shared" si="194"/>
        <v>0</v>
      </c>
      <c r="EI99" s="6">
        <f t="shared" si="195"/>
        <v>0</v>
      </c>
      <c r="EJ99" s="6"/>
      <c r="EK99" s="6">
        <f t="shared" si="196"/>
        <v>0</v>
      </c>
      <c r="EL99" s="6">
        <f t="shared" si="197"/>
        <v>0</v>
      </c>
      <c r="EM99" s="6">
        <f t="shared" si="198"/>
        <v>0</v>
      </c>
      <c r="EN99" s="6"/>
      <c r="EO99" s="6">
        <f t="shared" si="199"/>
        <v>0</v>
      </c>
      <c r="EP99" s="6">
        <f t="shared" si="200"/>
        <v>0</v>
      </c>
      <c r="EQ99" s="6">
        <f t="shared" si="201"/>
        <v>0</v>
      </c>
      <c r="ER99" s="6"/>
      <c r="ES99" s="6">
        <f t="shared" si="202"/>
        <v>0</v>
      </c>
      <c r="EY99" s="11"/>
      <c r="EZ99" s="6">
        <f t="shared" si="203"/>
        <v>0</v>
      </c>
      <c r="FA99" s="6">
        <f t="shared" si="146"/>
        <v>0</v>
      </c>
      <c r="FB99" s="6">
        <f t="shared" si="147"/>
        <v>0</v>
      </c>
      <c r="FC99"/>
      <c r="FD99" s="6">
        <f t="shared" si="148"/>
        <v>0</v>
      </c>
      <c r="FE99" s="6">
        <f t="shared" si="149"/>
        <v>0</v>
      </c>
      <c r="FF99" s="6">
        <f t="shared" si="150"/>
        <v>0</v>
      </c>
      <c r="FG99"/>
      <c r="FH99" s="6">
        <f t="shared" si="151"/>
        <v>0</v>
      </c>
      <c r="FI99" s="6">
        <f t="shared" si="152"/>
        <v>0</v>
      </c>
      <c r="FJ99" s="6">
        <f t="shared" si="153"/>
        <v>0</v>
      </c>
      <c r="FK99"/>
      <c r="FL99" s="6">
        <f t="shared" si="204"/>
        <v>0</v>
      </c>
      <c r="FM99" s="6"/>
      <c r="FN99" s="6">
        <f t="shared" si="205"/>
        <v>0</v>
      </c>
      <c r="FO99" s="6">
        <f t="shared" si="206"/>
        <v>0</v>
      </c>
      <c r="FP99" s="6">
        <f t="shared" si="207"/>
        <v>0</v>
      </c>
      <c r="FQ99" s="6"/>
      <c r="FR99" s="6">
        <f t="shared" si="208"/>
        <v>0</v>
      </c>
      <c r="FS99" s="6">
        <f t="shared" si="209"/>
        <v>0</v>
      </c>
      <c r="FT99" s="6">
        <f t="shared" si="210"/>
        <v>0</v>
      </c>
      <c r="FU99" s="6"/>
      <c r="FV99" s="6">
        <f t="shared" si="211"/>
        <v>0</v>
      </c>
      <c r="FW99" s="6">
        <f t="shared" si="212"/>
        <v>0</v>
      </c>
      <c r="FX99" s="6">
        <f t="shared" si="213"/>
        <v>0</v>
      </c>
      <c r="FY99" s="6"/>
      <c r="FZ99" s="6">
        <f t="shared" si="214"/>
        <v>0</v>
      </c>
    </row>
    <row r="100" spans="4:182" x14ac:dyDescent="0.25">
      <c r="D100">
        <v>770</v>
      </c>
      <c r="E100">
        <f>'Input spectra'!B100</f>
        <v>0</v>
      </c>
      <c r="F100">
        <f>'Initial absorption'!L100</f>
        <v>0</v>
      </c>
      <c r="G100">
        <f>'Input spectra'!C100</f>
        <v>0</v>
      </c>
      <c r="H100">
        <f t="shared" si="154"/>
        <v>0</v>
      </c>
      <c r="I100">
        <f>'Input spectra'!D100</f>
        <v>0</v>
      </c>
      <c r="J100">
        <f>'Initial absorption'!M100</f>
        <v>0</v>
      </c>
      <c r="K100">
        <f>'Input spectra'!E100</f>
        <v>0</v>
      </c>
      <c r="L100">
        <f t="shared" si="155"/>
        <v>0</v>
      </c>
      <c r="M100">
        <f>'Input spectra'!F100</f>
        <v>0</v>
      </c>
      <c r="N100">
        <f>'Initial absorption'!N100</f>
        <v>0</v>
      </c>
      <c r="O100">
        <f>'Input spectra'!G100</f>
        <v>0</v>
      </c>
      <c r="P100">
        <f t="shared" si="156"/>
        <v>0</v>
      </c>
      <c r="R100">
        <f>'Absorption prob after ems'!FA101</f>
        <v>0.87829636162584879</v>
      </c>
      <c r="S100" s="13">
        <f>1-EXP(-'Absorption prob after ems'!FE101*_k_in_ec_correction*(E100*_c1+I100*_c2+M100*_c3+'Input spectra'!Y100))</f>
        <v>1.243164767360061E-2</v>
      </c>
      <c r="T100" s="13">
        <f>1-EXP(-(_t-'Absorption prob after ems'!FE101)*_k_in_ec_correction*(E100*_c1+I100*_c2+M100*_c3+'Input spectra'!Y100))</f>
        <v>1.2573389036031224E-2</v>
      </c>
      <c r="U100" s="25"/>
      <c r="V100" s="25"/>
      <c r="W100" s="11"/>
      <c r="X100" s="6">
        <f t="shared" si="215"/>
        <v>0</v>
      </c>
      <c r="Y100" s="6">
        <f t="shared" si="216"/>
        <v>0</v>
      </c>
      <c r="Z100" s="6">
        <f t="shared" si="217"/>
        <v>0</v>
      </c>
      <c r="AA100"/>
      <c r="AB100" s="6">
        <f t="shared" si="218"/>
        <v>0</v>
      </c>
      <c r="AC100" s="6">
        <f t="shared" si="219"/>
        <v>0</v>
      </c>
      <c r="AD100" s="6">
        <f t="shared" si="220"/>
        <v>0</v>
      </c>
      <c r="AE100"/>
      <c r="AF100" s="6">
        <f t="shared" si="221"/>
        <v>0</v>
      </c>
      <c r="AG100" s="6">
        <f t="shared" si="222"/>
        <v>0</v>
      </c>
      <c r="AH100" s="6">
        <f t="shared" si="223"/>
        <v>0</v>
      </c>
      <c r="AI100"/>
      <c r="AJ100" s="6">
        <f t="shared" si="157"/>
        <v>0</v>
      </c>
      <c r="AK100" s="6"/>
      <c r="AL100" s="6">
        <f t="shared" si="158"/>
        <v>0</v>
      </c>
      <c r="AM100" s="6">
        <f t="shared" si="159"/>
        <v>0</v>
      </c>
      <c r="AN100" s="6">
        <f t="shared" si="160"/>
        <v>0</v>
      </c>
      <c r="AO100" s="6"/>
      <c r="AP100" s="6">
        <f t="shared" si="161"/>
        <v>0</v>
      </c>
      <c r="AQ100" s="6">
        <f t="shared" si="162"/>
        <v>0</v>
      </c>
      <c r="AR100" s="6">
        <f t="shared" si="163"/>
        <v>0</v>
      </c>
      <c r="AS100" s="6"/>
      <c r="AT100" s="6">
        <f t="shared" si="164"/>
        <v>0</v>
      </c>
      <c r="AU100" s="6">
        <f t="shared" si="165"/>
        <v>0</v>
      </c>
      <c r="AV100" s="6">
        <f t="shared" si="166"/>
        <v>0</v>
      </c>
      <c r="AW100" s="6"/>
      <c r="AX100" s="6">
        <f t="shared" si="167"/>
        <v>0</v>
      </c>
      <c r="BD100" s="11"/>
      <c r="BE100" s="6">
        <f t="shared" si="121"/>
        <v>0</v>
      </c>
      <c r="BF100" s="6">
        <f t="shared" si="122"/>
        <v>0</v>
      </c>
      <c r="BG100" s="6">
        <f t="shared" si="123"/>
        <v>0</v>
      </c>
      <c r="BH100"/>
      <c r="BI100" s="6">
        <f t="shared" si="124"/>
        <v>0</v>
      </c>
      <c r="BJ100" s="6">
        <f t="shared" si="125"/>
        <v>0</v>
      </c>
      <c r="BK100" s="6">
        <f t="shared" si="126"/>
        <v>0</v>
      </c>
      <c r="BL100"/>
      <c r="BM100" s="6">
        <f t="shared" si="127"/>
        <v>0</v>
      </c>
      <c r="BN100" s="6">
        <f t="shared" si="128"/>
        <v>0</v>
      </c>
      <c r="BO100" s="6">
        <f t="shared" si="129"/>
        <v>0</v>
      </c>
      <c r="BP100"/>
      <c r="BQ100" s="6">
        <f t="shared" si="168"/>
        <v>0</v>
      </c>
      <c r="BR100" s="6"/>
      <c r="BS100" s="6">
        <f t="shared" si="169"/>
        <v>0</v>
      </c>
      <c r="BT100" s="6">
        <f t="shared" si="170"/>
        <v>0</v>
      </c>
      <c r="BU100" s="6">
        <f t="shared" si="171"/>
        <v>0</v>
      </c>
      <c r="BV100" s="6"/>
      <c r="BW100" s="6">
        <f t="shared" si="172"/>
        <v>0</v>
      </c>
      <c r="BX100" s="6">
        <f t="shared" si="173"/>
        <v>0</v>
      </c>
      <c r="BY100" s="6">
        <f t="shared" si="174"/>
        <v>0</v>
      </c>
      <c r="BZ100" s="6"/>
      <c r="CA100" s="6">
        <f t="shared" si="175"/>
        <v>0</v>
      </c>
      <c r="CB100" s="6">
        <f t="shared" si="176"/>
        <v>0</v>
      </c>
      <c r="CC100" s="6">
        <f t="shared" si="177"/>
        <v>0</v>
      </c>
      <c r="CD100" s="6"/>
      <c r="CE100" s="6">
        <f t="shared" si="178"/>
        <v>0</v>
      </c>
      <c r="CK100" s="11"/>
      <c r="CL100" s="6">
        <f t="shared" si="179"/>
        <v>0</v>
      </c>
      <c r="CM100" s="6">
        <f t="shared" si="130"/>
        <v>0</v>
      </c>
      <c r="CN100" s="6">
        <f t="shared" si="131"/>
        <v>0</v>
      </c>
      <c r="CO100"/>
      <c r="CP100" s="6">
        <f t="shared" si="132"/>
        <v>0</v>
      </c>
      <c r="CQ100" s="6">
        <f t="shared" si="133"/>
        <v>0</v>
      </c>
      <c r="CR100" s="6">
        <f t="shared" si="134"/>
        <v>0</v>
      </c>
      <c r="CS100"/>
      <c r="CT100" s="6">
        <f t="shared" si="135"/>
        <v>0</v>
      </c>
      <c r="CU100" s="6">
        <f t="shared" si="136"/>
        <v>0</v>
      </c>
      <c r="CV100" s="6">
        <f t="shared" si="137"/>
        <v>0</v>
      </c>
      <c r="CW100"/>
      <c r="CX100" s="6">
        <f t="shared" si="180"/>
        <v>0</v>
      </c>
      <c r="CY100" s="6"/>
      <c r="CZ100" s="6">
        <f t="shared" si="181"/>
        <v>0</v>
      </c>
      <c r="DA100" s="6">
        <f t="shared" si="182"/>
        <v>0</v>
      </c>
      <c r="DB100" s="6">
        <f t="shared" si="183"/>
        <v>0</v>
      </c>
      <c r="DC100" s="6"/>
      <c r="DD100" s="6">
        <f t="shared" si="184"/>
        <v>0</v>
      </c>
      <c r="DE100" s="6">
        <f t="shared" si="185"/>
        <v>0</v>
      </c>
      <c r="DF100" s="6">
        <f t="shared" si="186"/>
        <v>0</v>
      </c>
      <c r="DG100" s="6"/>
      <c r="DH100" s="6">
        <f t="shared" si="187"/>
        <v>0</v>
      </c>
      <c r="DI100" s="6">
        <f t="shared" si="188"/>
        <v>0</v>
      </c>
      <c r="DJ100" s="6">
        <f t="shared" si="189"/>
        <v>0</v>
      </c>
      <c r="DK100" s="6"/>
      <c r="DL100" s="6">
        <f t="shared" si="190"/>
        <v>0</v>
      </c>
      <c r="DR100" s="11"/>
      <c r="DS100" s="6">
        <f t="shared" si="191"/>
        <v>0</v>
      </c>
      <c r="DT100" s="6">
        <f t="shared" si="138"/>
        <v>0</v>
      </c>
      <c r="DU100" s="6">
        <f t="shared" si="139"/>
        <v>0</v>
      </c>
      <c r="DV100"/>
      <c r="DW100" s="6">
        <f t="shared" si="140"/>
        <v>0</v>
      </c>
      <c r="DX100" s="6">
        <f t="shared" si="141"/>
        <v>0</v>
      </c>
      <c r="DY100" s="6">
        <f t="shared" si="142"/>
        <v>0</v>
      </c>
      <c r="DZ100"/>
      <c r="EA100" s="6">
        <f t="shared" si="143"/>
        <v>0</v>
      </c>
      <c r="EB100" s="6">
        <f t="shared" si="144"/>
        <v>0</v>
      </c>
      <c r="EC100" s="6">
        <f t="shared" si="145"/>
        <v>0</v>
      </c>
      <c r="ED100"/>
      <c r="EE100" s="6">
        <f t="shared" si="192"/>
        <v>0</v>
      </c>
      <c r="EF100" s="6"/>
      <c r="EG100" s="6">
        <f t="shared" si="193"/>
        <v>0</v>
      </c>
      <c r="EH100" s="6">
        <f t="shared" si="194"/>
        <v>0</v>
      </c>
      <c r="EI100" s="6">
        <f t="shared" si="195"/>
        <v>0</v>
      </c>
      <c r="EJ100" s="6"/>
      <c r="EK100" s="6">
        <f t="shared" si="196"/>
        <v>0</v>
      </c>
      <c r="EL100" s="6">
        <f t="shared" si="197"/>
        <v>0</v>
      </c>
      <c r="EM100" s="6">
        <f t="shared" si="198"/>
        <v>0</v>
      </c>
      <c r="EN100" s="6"/>
      <c r="EO100" s="6">
        <f t="shared" si="199"/>
        <v>0</v>
      </c>
      <c r="EP100" s="6">
        <f t="shared" si="200"/>
        <v>0</v>
      </c>
      <c r="EQ100" s="6">
        <f t="shared" si="201"/>
        <v>0</v>
      </c>
      <c r="ER100" s="6"/>
      <c r="ES100" s="6">
        <f t="shared" si="202"/>
        <v>0</v>
      </c>
      <c r="EY100" s="11"/>
      <c r="EZ100" s="6">
        <f t="shared" si="203"/>
        <v>0</v>
      </c>
      <c r="FA100" s="6">
        <f t="shared" si="146"/>
        <v>0</v>
      </c>
      <c r="FB100" s="6">
        <f t="shared" si="147"/>
        <v>0</v>
      </c>
      <c r="FC100"/>
      <c r="FD100" s="6">
        <f t="shared" si="148"/>
        <v>0</v>
      </c>
      <c r="FE100" s="6">
        <f t="shared" si="149"/>
        <v>0</v>
      </c>
      <c r="FF100" s="6">
        <f t="shared" si="150"/>
        <v>0</v>
      </c>
      <c r="FG100"/>
      <c r="FH100" s="6">
        <f t="shared" si="151"/>
        <v>0</v>
      </c>
      <c r="FI100" s="6">
        <f t="shared" si="152"/>
        <v>0</v>
      </c>
      <c r="FJ100" s="6">
        <f t="shared" si="153"/>
        <v>0</v>
      </c>
      <c r="FK100"/>
      <c r="FL100" s="6">
        <f t="shared" si="204"/>
        <v>0</v>
      </c>
      <c r="FM100" s="6"/>
      <c r="FN100" s="6">
        <f t="shared" si="205"/>
        <v>0</v>
      </c>
      <c r="FO100" s="6">
        <f t="shared" si="206"/>
        <v>0</v>
      </c>
      <c r="FP100" s="6">
        <f t="shared" si="207"/>
        <v>0</v>
      </c>
      <c r="FQ100" s="6"/>
      <c r="FR100" s="6">
        <f t="shared" si="208"/>
        <v>0</v>
      </c>
      <c r="FS100" s="6">
        <f t="shared" si="209"/>
        <v>0</v>
      </c>
      <c r="FT100" s="6">
        <f t="shared" si="210"/>
        <v>0</v>
      </c>
      <c r="FU100" s="6"/>
      <c r="FV100" s="6">
        <f t="shared" si="211"/>
        <v>0</v>
      </c>
      <c r="FW100" s="6">
        <f t="shared" si="212"/>
        <v>0</v>
      </c>
      <c r="FX100" s="6">
        <f t="shared" si="213"/>
        <v>0</v>
      </c>
      <c r="FY100" s="6"/>
      <c r="FZ100" s="6">
        <f t="shared" si="214"/>
        <v>0</v>
      </c>
    </row>
    <row r="101" spans="4:182" x14ac:dyDescent="0.25">
      <c r="D101">
        <v>775</v>
      </c>
      <c r="E101">
        <f>'Input spectra'!B101</f>
        <v>0</v>
      </c>
      <c r="F101">
        <f>'Initial absorption'!L101</f>
        <v>0</v>
      </c>
      <c r="G101">
        <f>'Input spectra'!C101</f>
        <v>0</v>
      </c>
      <c r="H101">
        <f t="shared" si="154"/>
        <v>0</v>
      </c>
      <c r="I101">
        <f>'Input spectra'!D101</f>
        <v>0</v>
      </c>
      <c r="J101">
        <f>'Initial absorption'!M101</f>
        <v>0</v>
      </c>
      <c r="K101">
        <f>'Input spectra'!E101</f>
        <v>0</v>
      </c>
      <c r="L101">
        <f t="shared" si="155"/>
        <v>0</v>
      </c>
      <c r="M101">
        <f>'Input spectra'!F101</f>
        <v>0</v>
      </c>
      <c r="N101">
        <f>'Initial absorption'!N101</f>
        <v>0</v>
      </c>
      <c r="O101">
        <f>'Input spectra'!G101</f>
        <v>0</v>
      </c>
      <c r="P101">
        <f t="shared" si="156"/>
        <v>0</v>
      </c>
      <c r="R101">
        <f>'Absorption prob after ems'!FA102</f>
        <v>0.87860997135471119</v>
      </c>
      <c r="S101" s="13">
        <f>1-EXP(-'Absorption prob after ems'!FE102*_k_in_ec_correction*(E101*_c1+I101*_c2+M101*_c3+'Input spectra'!Y101))</f>
        <v>1.2396651138272374E-2</v>
      </c>
      <c r="T101" s="13">
        <f>1-EXP(-(_t-'Absorption prob after ems'!FE102)*_k_in_ec_correction*(E101*_c1+I101*_c2+M101*_c3+'Input spectra'!Y101))</f>
        <v>1.2537591065270526E-2</v>
      </c>
      <c r="U101" s="25"/>
      <c r="V101" s="25"/>
      <c r="W101" s="11"/>
      <c r="X101" s="6">
        <f t="shared" si="215"/>
        <v>0</v>
      </c>
      <c r="Y101" s="6">
        <f t="shared" si="216"/>
        <v>0</v>
      </c>
      <c r="Z101" s="6">
        <f t="shared" si="217"/>
        <v>0</v>
      </c>
      <c r="AA101"/>
      <c r="AB101" s="6">
        <f t="shared" si="218"/>
        <v>0</v>
      </c>
      <c r="AC101" s="6">
        <f t="shared" si="219"/>
        <v>0</v>
      </c>
      <c r="AD101" s="6">
        <f t="shared" si="220"/>
        <v>0</v>
      </c>
      <c r="AE101"/>
      <c r="AF101" s="6">
        <f t="shared" si="221"/>
        <v>0</v>
      </c>
      <c r="AG101" s="6">
        <f t="shared" si="222"/>
        <v>0</v>
      </c>
      <c r="AH101" s="6">
        <f t="shared" si="223"/>
        <v>0</v>
      </c>
      <c r="AI101"/>
      <c r="AJ101" s="6">
        <f t="shared" si="157"/>
        <v>0</v>
      </c>
      <c r="AK101" s="6"/>
      <c r="AL101" s="6">
        <f t="shared" si="158"/>
        <v>0</v>
      </c>
      <c r="AM101" s="6">
        <f t="shared" si="159"/>
        <v>0</v>
      </c>
      <c r="AN101" s="6">
        <f t="shared" si="160"/>
        <v>0</v>
      </c>
      <c r="AO101" s="6"/>
      <c r="AP101" s="6">
        <f t="shared" si="161"/>
        <v>0</v>
      </c>
      <c r="AQ101" s="6">
        <f t="shared" si="162"/>
        <v>0</v>
      </c>
      <c r="AR101" s="6">
        <f t="shared" si="163"/>
        <v>0</v>
      </c>
      <c r="AS101" s="6"/>
      <c r="AT101" s="6">
        <f t="shared" si="164"/>
        <v>0</v>
      </c>
      <c r="AU101" s="6">
        <f t="shared" si="165"/>
        <v>0</v>
      </c>
      <c r="AV101" s="6">
        <f t="shared" si="166"/>
        <v>0</v>
      </c>
      <c r="AW101" s="6"/>
      <c r="AX101" s="6">
        <f t="shared" si="167"/>
        <v>0</v>
      </c>
      <c r="BD101" s="11"/>
      <c r="BE101" s="6">
        <f t="shared" si="121"/>
        <v>0</v>
      </c>
      <c r="BF101" s="6">
        <f t="shared" si="122"/>
        <v>0</v>
      </c>
      <c r="BG101" s="6">
        <f t="shared" si="123"/>
        <v>0</v>
      </c>
      <c r="BH101"/>
      <c r="BI101" s="6">
        <f t="shared" si="124"/>
        <v>0</v>
      </c>
      <c r="BJ101" s="6">
        <f t="shared" si="125"/>
        <v>0</v>
      </c>
      <c r="BK101" s="6">
        <f t="shared" si="126"/>
        <v>0</v>
      </c>
      <c r="BL101"/>
      <c r="BM101" s="6">
        <f t="shared" si="127"/>
        <v>0</v>
      </c>
      <c r="BN101" s="6">
        <f t="shared" si="128"/>
        <v>0</v>
      </c>
      <c r="BO101" s="6">
        <f t="shared" si="129"/>
        <v>0</v>
      </c>
      <c r="BP101"/>
      <c r="BQ101" s="6">
        <f t="shared" si="168"/>
        <v>0</v>
      </c>
      <c r="BR101" s="6"/>
      <c r="BS101" s="6">
        <f t="shared" si="169"/>
        <v>0</v>
      </c>
      <c r="BT101" s="6">
        <f t="shared" si="170"/>
        <v>0</v>
      </c>
      <c r="BU101" s="6">
        <f t="shared" si="171"/>
        <v>0</v>
      </c>
      <c r="BV101" s="6"/>
      <c r="BW101" s="6">
        <f t="shared" si="172"/>
        <v>0</v>
      </c>
      <c r="BX101" s="6">
        <f t="shared" si="173"/>
        <v>0</v>
      </c>
      <c r="BY101" s="6">
        <f t="shared" si="174"/>
        <v>0</v>
      </c>
      <c r="BZ101" s="6"/>
      <c r="CA101" s="6">
        <f t="shared" si="175"/>
        <v>0</v>
      </c>
      <c r="CB101" s="6">
        <f t="shared" si="176"/>
        <v>0</v>
      </c>
      <c r="CC101" s="6">
        <f t="shared" si="177"/>
        <v>0</v>
      </c>
      <c r="CD101" s="6"/>
      <c r="CE101" s="6">
        <f t="shared" si="178"/>
        <v>0</v>
      </c>
      <c r="CK101" s="11"/>
      <c r="CL101" s="6">
        <f t="shared" si="179"/>
        <v>0</v>
      </c>
      <c r="CM101" s="6">
        <f t="shared" si="130"/>
        <v>0</v>
      </c>
      <c r="CN101" s="6">
        <f t="shared" si="131"/>
        <v>0</v>
      </c>
      <c r="CO101"/>
      <c r="CP101" s="6">
        <f t="shared" si="132"/>
        <v>0</v>
      </c>
      <c r="CQ101" s="6">
        <f t="shared" si="133"/>
        <v>0</v>
      </c>
      <c r="CR101" s="6">
        <f t="shared" si="134"/>
        <v>0</v>
      </c>
      <c r="CS101"/>
      <c r="CT101" s="6">
        <f t="shared" si="135"/>
        <v>0</v>
      </c>
      <c r="CU101" s="6">
        <f t="shared" si="136"/>
        <v>0</v>
      </c>
      <c r="CV101" s="6">
        <f t="shared" si="137"/>
        <v>0</v>
      </c>
      <c r="CW101"/>
      <c r="CX101" s="6">
        <f t="shared" si="180"/>
        <v>0</v>
      </c>
      <c r="CY101" s="6"/>
      <c r="CZ101" s="6">
        <f t="shared" si="181"/>
        <v>0</v>
      </c>
      <c r="DA101" s="6">
        <f t="shared" si="182"/>
        <v>0</v>
      </c>
      <c r="DB101" s="6">
        <f t="shared" si="183"/>
        <v>0</v>
      </c>
      <c r="DC101" s="6"/>
      <c r="DD101" s="6">
        <f t="shared" si="184"/>
        <v>0</v>
      </c>
      <c r="DE101" s="6">
        <f t="shared" si="185"/>
        <v>0</v>
      </c>
      <c r="DF101" s="6">
        <f t="shared" si="186"/>
        <v>0</v>
      </c>
      <c r="DG101" s="6"/>
      <c r="DH101" s="6">
        <f t="shared" si="187"/>
        <v>0</v>
      </c>
      <c r="DI101" s="6">
        <f t="shared" si="188"/>
        <v>0</v>
      </c>
      <c r="DJ101" s="6">
        <f t="shared" si="189"/>
        <v>0</v>
      </c>
      <c r="DK101" s="6"/>
      <c r="DL101" s="6">
        <f t="shared" si="190"/>
        <v>0</v>
      </c>
      <c r="DR101" s="11"/>
      <c r="DS101" s="6">
        <f t="shared" si="191"/>
        <v>0</v>
      </c>
      <c r="DT101" s="6">
        <f t="shared" si="138"/>
        <v>0</v>
      </c>
      <c r="DU101" s="6">
        <f t="shared" si="139"/>
        <v>0</v>
      </c>
      <c r="DV101"/>
      <c r="DW101" s="6">
        <f t="shared" si="140"/>
        <v>0</v>
      </c>
      <c r="DX101" s="6">
        <f t="shared" si="141"/>
        <v>0</v>
      </c>
      <c r="DY101" s="6">
        <f t="shared" si="142"/>
        <v>0</v>
      </c>
      <c r="DZ101"/>
      <c r="EA101" s="6">
        <f t="shared" si="143"/>
        <v>0</v>
      </c>
      <c r="EB101" s="6">
        <f t="shared" si="144"/>
        <v>0</v>
      </c>
      <c r="EC101" s="6">
        <f t="shared" si="145"/>
        <v>0</v>
      </c>
      <c r="ED101"/>
      <c r="EE101" s="6">
        <f t="shared" si="192"/>
        <v>0</v>
      </c>
      <c r="EF101" s="6"/>
      <c r="EG101" s="6">
        <f t="shared" si="193"/>
        <v>0</v>
      </c>
      <c r="EH101" s="6">
        <f t="shared" si="194"/>
        <v>0</v>
      </c>
      <c r="EI101" s="6">
        <f t="shared" si="195"/>
        <v>0</v>
      </c>
      <c r="EJ101" s="6"/>
      <c r="EK101" s="6">
        <f t="shared" si="196"/>
        <v>0</v>
      </c>
      <c r="EL101" s="6">
        <f t="shared" si="197"/>
        <v>0</v>
      </c>
      <c r="EM101" s="6">
        <f t="shared" si="198"/>
        <v>0</v>
      </c>
      <c r="EN101" s="6"/>
      <c r="EO101" s="6">
        <f t="shared" si="199"/>
        <v>0</v>
      </c>
      <c r="EP101" s="6">
        <f t="shared" si="200"/>
        <v>0</v>
      </c>
      <c r="EQ101" s="6">
        <f t="shared" si="201"/>
        <v>0</v>
      </c>
      <c r="ER101" s="6"/>
      <c r="ES101" s="6">
        <f t="shared" si="202"/>
        <v>0</v>
      </c>
      <c r="EY101" s="11"/>
      <c r="EZ101" s="6">
        <f t="shared" si="203"/>
        <v>0</v>
      </c>
      <c r="FA101" s="6">
        <f t="shared" si="146"/>
        <v>0</v>
      </c>
      <c r="FB101" s="6">
        <f t="shared" si="147"/>
        <v>0</v>
      </c>
      <c r="FC101"/>
      <c r="FD101" s="6">
        <f t="shared" si="148"/>
        <v>0</v>
      </c>
      <c r="FE101" s="6">
        <f t="shared" si="149"/>
        <v>0</v>
      </c>
      <c r="FF101" s="6">
        <f t="shared" si="150"/>
        <v>0</v>
      </c>
      <c r="FG101"/>
      <c r="FH101" s="6">
        <f t="shared" si="151"/>
        <v>0</v>
      </c>
      <c r="FI101" s="6">
        <f t="shared" si="152"/>
        <v>0</v>
      </c>
      <c r="FJ101" s="6">
        <f t="shared" si="153"/>
        <v>0</v>
      </c>
      <c r="FK101"/>
      <c r="FL101" s="6">
        <f t="shared" si="204"/>
        <v>0</v>
      </c>
      <c r="FM101" s="6"/>
      <c r="FN101" s="6">
        <f t="shared" si="205"/>
        <v>0</v>
      </c>
      <c r="FO101" s="6">
        <f t="shared" si="206"/>
        <v>0</v>
      </c>
      <c r="FP101" s="6">
        <f t="shared" si="207"/>
        <v>0</v>
      </c>
      <c r="FQ101" s="6"/>
      <c r="FR101" s="6">
        <f t="shared" si="208"/>
        <v>0</v>
      </c>
      <c r="FS101" s="6">
        <f t="shared" si="209"/>
        <v>0</v>
      </c>
      <c r="FT101" s="6">
        <f t="shared" si="210"/>
        <v>0</v>
      </c>
      <c r="FU101" s="6"/>
      <c r="FV101" s="6">
        <f t="shared" si="211"/>
        <v>0</v>
      </c>
      <c r="FW101" s="6">
        <f t="shared" si="212"/>
        <v>0</v>
      </c>
      <c r="FX101" s="6">
        <f t="shared" si="213"/>
        <v>0</v>
      </c>
      <c r="FY101" s="6"/>
      <c r="FZ101" s="6">
        <f t="shared" si="214"/>
        <v>0</v>
      </c>
    </row>
    <row r="102" spans="4:182" x14ac:dyDescent="0.25">
      <c r="D102">
        <v>780</v>
      </c>
      <c r="E102">
        <f>'Input spectra'!B102</f>
        <v>0</v>
      </c>
      <c r="F102">
        <f>'Initial absorption'!L102</f>
        <v>0</v>
      </c>
      <c r="G102">
        <f>'Input spectra'!C102</f>
        <v>0</v>
      </c>
      <c r="H102">
        <f t="shared" si="154"/>
        <v>0</v>
      </c>
      <c r="I102">
        <f>'Input spectra'!D102</f>
        <v>0</v>
      </c>
      <c r="J102">
        <f>'Initial absorption'!M102</f>
        <v>0</v>
      </c>
      <c r="K102">
        <f>'Input spectra'!E102</f>
        <v>0</v>
      </c>
      <c r="L102">
        <f t="shared" si="155"/>
        <v>0</v>
      </c>
      <c r="M102">
        <f>'Input spectra'!F102</f>
        <v>0</v>
      </c>
      <c r="N102">
        <f>'Initial absorption'!N102</f>
        <v>0</v>
      </c>
      <c r="O102">
        <f>'Input spectra'!G102</f>
        <v>0</v>
      </c>
      <c r="P102">
        <f t="shared" si="156"/>
        <v>0</v>
      </c>
      <c r="R102">
        <f>'Absorption prob after ems'!FA103</f>
        <v>0.87892375531928102</v>
      </c>
      <c r="S102" s="13">
        <f>1-EXP(-'Absorption prob after ems'!FE103*_k_in_ec_correction*(E102*_c1+I102*_c2+M102*_c3+'Input spectra'!Y102))</f>
        <v>1.2361652212205865E-2</v>
      </c>
      <c r="T102" s="13">
        <f>1-EXP(-(_t-'Absorption prob after ems'!FE103)*_k_in_ec_correction*(E102*_c1+I102*_c2+M102*_c3+'Input spectra'!Y102))</f>
        <v>1.2501792947097523E-2</v>
      </c>
      <c r="U102" s="25"/>
      <c r="V102" s="25"/>
      <c r="W102" s="11"/>
      <c r="X102" s="6">
        <f t="shared" si="215"/>
        <v>0</v>
      </c>
      <c r="Y102" s="6">
        <f t="shared" si="216"/>
        <v>0</v>
      </c>
      <c r="Z102" s="6">
        <f t="shared" si="217"/>
        <v>0</v>
      </c>
      <c r="AA102"/>
      <c r="AB102" s="6">
        <f t="shared" si="218"/>
        <v>0</v>
      </c>
      <c r="AC102" s="6">
        <f t="shared" si="219"/>
        <v>0</v>
      </c>
      <c r="AD102" s="6">
        <f t="shared" si="220"/>
        <v>0</v>
      </c>
      <c r="AE102"/>
      <c r="AF102" s="6">
        <f t="shared" si="221"/>
        <v>0</v>
      </c>
      <c r="AG102" s="6">
        <f t="shared" si="222"/>
        <v>0</v>
      </c>
      <c r="AH102" s="6">
        <f t="shared" si="223"/>
        <v>0</v>
      </c>
      <c r="AI102"/>
      <c r="AJ102" s="6">
        <f t="shared" si="157"/>
        <v>0</v>
      </c>
      <c r="AK102" s="6"/>
      <c r="AL102" s="6">
        <f t="shared" si="158"/>
        <v>0</v>
      </c>
      <c r="AM102" s="6">
        <f t="shared" si="159"/>
        <v>0</v>
      </c>
      <c r="AN102" s="6">
        <f t="shared" si="160"/>
        <v>0</v>
      </c>
      <c r="AO102" s="6"/>
      <c r="AP102" s="6">
        <f t="shared" si="161"/>
        <v>0</v>
      </c>
      <c r="AQ102" s="6">
        <f t="shared" si="162"/>
        <v>0</v>
      </c>
      <c r="AR102" s="6">
        <f t="shared" si="163"/>
        <v>0</v>
      </c>
      <c r="AS102" s="6"/>
      <c r="AT102" s="6">
        <f t="shared" si="164"/>
        <v>0</v>
      </c>
      <c r="AU102" s="6">
        <f t="shared" si="165"/>
        <v>0</v>
      </c>
      <c r="AV102" s="6">
        <f t="shared" si="166"/>
        <v>0</v>
      </c>
      <c r="AW102" s="6"/>
      <c r="AX102" s="6">
        <f t="shared" si="167"/>
        <v>0</v>
      </c>
      <c r="BD102" s="11"/>
      <c r="BE102" s="6">
        <f t="shared" si="121"/>
        <v>0</v>
      </c>
      <c r="BF102" s="6">
        <f t="shared" si="122"/>
        <v>0</v>
      </c>
      <c r="BG102" s="6">
        <f t="shared" si="123"/>
        <v>0</v>
      </c>
      <c r="BH102"/>
      <c r="BI102" s="6">
        <f t="shared" si="124"/>
        <v>0</v>
      </c>
      <c r="BJ102" s="6">
        <f t="shared" si="125"/>
        <v>0</v>
      </c>
      <c r="BK102" s="6">
        <f t="shared" si="126"/>
        <v>0</v>
      </c>
      <c r="BL102"/>
      <c r="BM102" s="6">
        <f t="shared" si="127"/>
        <v>0</v>
      </c>
      <c r="BN102" s="6">
        <f t="shared" si="128"/>
        <v>0</v>
      </c>
      <c r="BO102" s="6">
        <f t="shared" si="129"/>
        <v>0</v>
      </c>
      <c r="BP102"/>
      <c r="BQ102" s="6">
        <f t="shared" si="168"/>
        <v>0</v>
      </c>
      <c r="BR102" s="6"/>
      <c r="BS102" s="6">
        <f t="shared" si="169"/>
        <v>0</v>
      </c>
      <c r="BT102" s="6">
        <f t="shared" si="170"/>
        <v>0</v>
      </c>
      <c r="BU102" s="6">
        <f t="shared" si="171"/>
        <v>0</v>
      </c>
      <c r="BV102" s="6"/>
      <c r="BW102" s="6">
        <f t="shared" si="172"/>
        <v>0</v>
      </c>
      <c r="BX102" s="6">
        <f t="shared" si="173"/>
        <v>0</v>
      </c>
      <c r="BY102" s="6">
        <f t="shared" si="174"/>
        <v>0</v>
      </c>
      <c r="BZ102" s="6"/>
      <c r="CA102" s="6">
        <f t="shared" si="175"/>
        <v>0</v>
      </c>
      <c r="CB102" s="6">
        <f t="shared" si="176"/>
        <v>0</v>
      </c>
      <c r="CC102" s="6">
        <f t="shared" si="177"/>
        <v>0</v>
      </c>
      <c r="CD102" s="6"/>
      <c r="CE102" s="6">
        <f t="shared" si="178"/>
        <v>0</v>
      </c>
      <c r="CK102" s="11"/>
      <c r="CL102" s="6">
        <f t="shared" si="179"/>
        <v>0</v>
      </c>
      <c r="CM102" s="6">
        <f t="shared" si="130"/>
        <v>0</v>
      </c>
      <c r="CN102" s="6">
        <f t="shared" si="131"/>
        <v>0</v>
      </c>
      <c r="CO102"/>
      <c r="CP102" s="6">
        <f t="shared" si="132"/>
        <v>0</v>
      </c>
      <c r="CQ102" s="6">
        <f t="shared" si="133"/>
        <v>0</v>
      </c>
      <c r="CR102" s="6">
        <f t="shared" si="134"/>
        <v>0</v>
      </c>
      <c r="CS102"/>
      <c r="CT102" s="6">
        <f t="shared" si="135"/>
        <v>0</v>
      </c>
      <c r="CU102" s="6">
        <f t="shared" si="136"/>
        <v>0</v>
      </c>
      <c r="CV102" s="6">
        <f t="shared" si="137"/>
        <v>0</v>
      </c>
      <c r="CW102"/>
      <c r="CX102" s="6">
        <f t="shared" si="180"/>
        <v>0</v>
      </c>
      <c r="CY102" s="6"/>
      <c r="CZ102" s="6">
        <f t="shared" si="181"/>
        <v>0</v>
      </c>
      <c r="DA102" s="6">
        <f t="shared" si="182"/>
        <v>0</v>
      </c>
      <c r="DB102" s="6">
        <f t="shared" si="183"/>
        <v>0</v>
      </c>
      <c r="DC102" s="6"/>
      <c r="DD102" s="6">
        <f t="shared" si="184"/>
        <v>0</v>
      </c>
      <c r="DE102" s="6">
        <f t="shared" si="185"/>
        <v>0</v>
      </c>
      <c r="DF102" s="6">
        <f t="shared" si="186"/>
        <v>0</v>
      </c>
      <c r="DG102" s="6"/>
      <c r="DH102" s="6">
        <f t="shared" si="187"/>
        <v>0</v>
      </c>
      <c r="DI102" s="6">
        <f t="shared" si="188"/>
        <v>0</v>
      </c>
      <c r="DJ102" s="6">
        <f t="shared" si="189"/>
        <v>0</v>
      </c>
      <c r="DK102" s="6"/>
      <c r="DL102" s="6">
        <f t="shared" si="190"/>
        <v>0</v>
      </c>
      <c r="DR102" s="11"/>
      <c r="DS102" s="6">
        <f t="shared" si="191"/>
        <v>0</v>
      </c>
      <c r="DT102" s="6">
        <f t="shared" si="138"/>
        <v>0</v>
      </c>
      <c r="DU102" s="6">
        <f t="shared" si="139"/>
        <v>0</v>
      </c>
      <c r="DV102"/>
      <c r="DW102" s="6">
        <f t="shared" si="140"/>
        <v>0</v>
      </c>
      <c r="DX102" s="6">
        <f t="shared" si="141"/>
        <v>0</v>
      </c>
      <c r="DY102" s="6">
        <f t="shared" si="142"/>
        <v>0</v>
      </c>
      <c r="DZ102"/>
      <c r="EA102" s="6">
        <f t="shared" si="143"/>
        <v>0</v>
      </c>
      <c r="EB102" s="6">
        <f t="shared" si="144"/>
        <v>0</v>
      </c>
      <c r="EC102" s="6">
        <f t="shared" si="145"/>
        <v>0</v>
      </c>
      <c r="ED102"/>
      <c r="EE102" s="6">
        <f t="shared" si="192"/>
        <v>0</v>
      </c>
      <c r="EF102" s="6"/>
      <c r="EG102" s="6">
        <f t="shared" si="193"/>
        <v>0</v>
      </c>
      <c r="EH102" s="6">
        <f t="shared" si="194"/>
        <v>0</v>
      </c>
      <c r="EI102" s="6">
        <f t="shared" si="195"/>
        <v>0</v>
      </c>
      <c r="EJ102" s="6"/>
      <c r="EK102" s="6">
        <f t="shared" si="196"/>
        <v>0</v>
      </c>
      <c r="EL102" s="6">
        <f t="shared" si="197"/>
        <v>0</v>
      </c>
      <c r="EM102" s="6">
        <f t="shared" si="198"/>
        <v>0</v>
      </c>
      <c r="EN102" s="6"/>
      <c r="EO102" s="6">
        <f t="shared" si="199"/>
        <v>0</v>
      </c>
      <c r="EP102" s="6">
        <f t="shared" si="200"/>
        <v>0</v>
      </c>
      <c r="EQ102" s="6">
        <f t="shared" si="201"/>
        <v>0</v>
      </c>
      <c r="ER102" s="6"/>
      <c r="ES102" s="6">
        <f t="shared" si="202"/>
        <v>0</v>
      </c>
      <c r="EY102" s="11"/>
      <c r="EZ102" s="6">
        <f t="shared" si="203"/>
        <v>0</v>
      </c>
      <c r="FA102" s="6">
        <f t="shared" si="146"/>
        <v>0</v>
      </c>
      <c r="FB102" s="6">
        <f t="shared" si="147"/>
        <v>0</v>
      </c>
      <c r="FC102"/>
      <c r="FD102" s="6">
        <f t="shared" si="148"/>
        <v>0</v>
      </c>
      <c r="FE102" s="6">
        <f t="shared" si="149"/>
        <v>0</v>
      </c>
      <c r="FF102" s="6">
        <f t="shared" si="150"/>
        <v>0</v>
      </c>
      <c r="FG102"/>
      <c r="FH102" s="6">
        <f t="shared" si="151"/>
        <v>0</v>
      </c>
      <c r="FI102" s="6">
        <f t="shared" si="152"/>
        <v>0</v>
      </c>
      <c r="FJ102" s="6">
        <f t="shared" si="153"/>
        <v>0</v>
      </c>
      <c r="FK102"/>
      <c r="FL102" s="6">
        <f t="shared" si="204"/>
        <v>0</v>
      </c>
      <c r="FM102" s="6"/>
      <c r="FN102" s="6">
        <f t="shared" si="205"/>
        <v>0</v>
      </c>
      <c r="FO102" s="6">
        <f t="shared" si="206"/>
        <v>0</v>
      </c>
      <c r="FP102" s="6">
        <f t="shared" si="207"/>
        <v>0</v>
      </c>
      <c r="FQ102" s="6"/>
      <c r="FR102" s="6">
        <f t="shared" si="208"/>
        <v>0</v>
      </c>
      <c r="FS102" s="6">
        <f t="shared" si="209"/>
        <v>0</v>
      </c>
      <c r="FT102" s="6">
        <f t="shared" si="210"/>
        <v>0</v>
      </c>
      <c r="FU102" s="6"/>
      <c r="FV102" s="6">
        <f t="shared" si="211"/>
        <v>0</v>
      </c>
      <c r="FW102" s="6">
        <f t="shared" si="212"/>
        <v>0</v>
      </c>
      <c r="FX102" s="6">
        <f t="shared" si="213"/>
        <v>0</v>
      </c>
      <c r="FY102" s="6"/>
      <c r="FZ102" s="6">
        <f t="shared" si="214"/>
        <v>0</v>
      </c>
    </row>
    <row r="103" spans="4:182" x14ac:dyDescent="0.25">
      <c r="D103">
        <v>785</v>
      </c>
      <c r="E103">
        <f>'Input spectra'!B103</f>
        <v>0</v>
      </c>
      <c r="F103">
        <f>'Initial absorption'!L103</f>
        <v>0</v>
      </c>
      <c r="G103">
        <f>'Input spectra'!C103</f>
        <v>0</v>
      </c>
      <c r="H103">
        <f t="shared" si="154"/>
        <v>0</v>
      </c>
      <c r="I103">
        <f>'Input spectra'!D103</f>
        <v>0</v>
      </c>
      <c r="J103">
        <f>'Initial absorption'!M103</f>
        <v>0</v>
      </c>
      <c r="K103">
        <f>'Input spectra'!E103</f>
        <v>0</v>
      </c>
      <c r="L103">
        <f t="shared" si="155"/>
        <v>0</v>
      </c>
      <c r="M103">
        <f>'Input spectra'!F103</f>
        <v>0</v>
      </c>
      <c r="N103">
        <f>'Initial absorption'!N103</f>
        <v>0</v>
      </c>
      <c r="O103">
        <f>'Input spectra'!G103</f>
        <v>0</v>
      </c>
      <c r="P103">
        <f t="shared" si="156"/>
        <v>0</v>
      </c>
      <c r="R103">
        <f>'Absorption prob after ems'!FA104</f>
        <v>0.87923771364024395</v>
      </c>
      <c r="S103" s="13">
        <f>1-EXP(-'Absorption prob after ems'!FE104*_k_in_ec_correction*(E103*_c1+I103*_c2+M103*_c3+'Input spectra'!Y103))</f>
        <v>1.232665089523366E-2</v>
      </c>
      <c r="T103" s="13">
        <f>1-EXP(-(_t-'Absorption prob after ems'!FE104)*_k_in_ec_correction*(E103*_c1+I103*_c2+M103*_c3+'Input spectra'!Y103))</f>
        <v>1.2465994681591042E-2</v>
      </c>
      <c r="U103" s="25"/>
      <c r="V103" s="25"/>
      <c r="W103" s="11"/>
      <c r="X103" s="6">
        <f t="shared" si="215"/>
        <v>0</v>
      </c>
      <c r="Y103" s="6">
        <f t="shared" si="216"/>
        <v>0</v>
      </c>
      <c r="Z103" s="6">
        <f t="shared" si="217"/>
        <v>0</v>
      </c>
      <c r="AA103"/>
      <c r="AB103" s="6">
        <f t="shared" si="218"/>
        <v>0</v>
      </c>
      <c r="AC103" s="6">
        <f t="shared" si="219"/>
        <v>0</v>
      </c>
      <c r="AD103" s="6">
        <f t="shared" si="220"/>
        <v>0</v>
      </c>
      <c r="AE103"/>
      <c r="AF103" s="6">
        <f t="shared" si="221"/>
        <v>0</v>
      </c>
      <c r="AG103" s="6">
        <f t="shared" si="222"/>
        <v>0</v>
      </c>
      <c r="AH103" s="6">
        <f t="shared" si="223"/>
        <v>0</v>
      </c>
      <c r="AI103"/>
      <c r="AJ103" s="6">
        <f t="shared" si="157"/>
        <v>0</v>
      </c>
      <c r="AK103" s="6"/>
      <c r="AL103" s="6">
        <f t="shared" si="158"/>
        <v>0</v>
      </c>
      <c r="AM103" s="6">
        <f t="shared" si="159"/>
        <v>0</v>
      </c>
      <c r="AN103" s="6">
        <f t="shared" si="160"/>
        <v>0</v>
      </c>
      <c r="AO103" s="6"/>
      <c r="AP103" s="6">
        <f t="shared" si="161"/>
        <v>0</v>
      </c>
      <c r="AQ103" s="6">
        <f t="shared" si="162"/>
        <v>0</v>
      </c>
      <c r="AR103" s="6">
        <f t="shared" si="163"/>
        <v>0</v>
      </c>
      <c r="AS103" s="6"/>
      <c r="AT103" s="6">
        <f t="shared" si="164"/>
        <v>0</v>
      </c>
      <c r="AU103" s="6">
        <f t="shared" si="165"/>
        <v>0</v>
      </c>
      <c r="AV103" s="6">
        <f t="shared" si="166"/>
        <v>0</v>
      </c>
      <c r="AW103" s="6"/>
      <c r="AX103" s="6">
        <f t="shared" si="167"/>
        <v>0</v>
      </c>
      <c r="BD103" s="11"/>
      <c r="BE103" s="6">
        <f t="shared" si="121"/>
        <v>0</v>
      </c>
      <c r="BF103" s="6">
        <f t="shared" si="122"/>
        <v>0</v>
      </c>
      <c r="BG103" s="6">
        <f t="shared" si="123"/>
        <v>0</v>
      </c>
      <c r="BH103"/>
      <c r="BI103" s="6">
        <f t="shared" si="124"/>
        <v>0</v>
      </c>
      <c r="BJ103" s="6">
        <f t="shared" si="125"/>
        <v>0</v>
      </c>
      <c r="BK103" s="6">
        <f t="shared" si="126"/>
        <v>0</v>
      </c>
      <c r="BL103"/>
      <c r="BM103" s="6">
        <f t="shared" si="127"/>
        <v>0</v>
      </c>
      <c r="BN103" s="6">
        <f t="shared" si="128"/>
        <v>0</v>
      </c>
      <c r="BO103" s="6">
        <f t="shared" si="129"/>
        <v>0</v>
      </c>
      <c r="BP103"/>
      <c r="BQ103" s="6">
        <f t="shared" si="168"/>
        <v>0</v>
      </c>
      <c r="BR103" s="6"/>
      <c r="BS103" s="6">
        <f t="shared" si="169"/>
        <v>0</v>
      </c>
      <c r="BT103" s="6">
        <f t="shared" si="170"/>
        <v>0</v>
      </c>
      <c r="BU103" s="6">
        <f t="shared" si="171"/>
        <v>0</v>
      </c>
      <c r="BV103" s="6"/>
      <c r="BW103" s="6">
        <f t="shared" si="172"/>
        <v>0</v>
      </c>
      <c r="BX103" s="6">
        <f t="shared" si="173"/>
        <v>0</v>
      </c>
      <c r="BY103" s="6">
        <f t="shared" si="174"/>
        <v>0</v>
      </c>
      <c r="BZ103" s="6"/>
      <c r="CA103" s="6">
        <f t="shared" si="175"/>
        <v>0</v>
      </c>
      <c r="CB103" s="6">
        <f t="shared" si="176"/>
        <v>0</v>
      </c>
      <c r="CC103" s="6">
        <f t="shared" si="177"/>
        <v>0</v>
      </c>
      <c r="CD103" s="6"/>
      <c r="CE103" s="6">
        <f t="shared" si="178"/>
        <v>0</v>
      </c>
      <c r="CK103" s="11"/>
      <c r="CL103" s="6">
        <f t="shared" si="179"/>
        <v>0</v>
      </c>
      <c r="CM103" s="6">
        <f t="shared" si="130"/>
        <v>0</v>
      </c>
      <c r="CN103" s="6">
        <f t="shared" si="131"/>
        <v>0</v>
      </c>
      <c r="CO103"/>
      <c r="CP103" s="6">
        <f t="shared" si="132"/>
        <v>0</v>
      </c>
      <c r="CQ103" s="6">
        <f t="shared" si="133"/>
        <v>0</v>
      </c>
      <c r="CR103" s="6">
        <f t="shared" si="134"/>
        <v>0</v>
      </c>
      <c r="CS103"/>
      <c r="CT103" s="6">
        <f t="shared" si="135"/>
        <v>0</v>
      </c>
      <c r="CU103" s="6">
        <f t="shared" si="136"/>
        <v>0</v>
      </c>
      <c r="CV103" s="6">
        <f t="shared" si="137"/>
        <v>0</v>
      </c>
      <c r="CW103"/>
      <c r="CX103" s="6">
        <f t="shared" si="180"/>
        <v>0</v>
      </c>
      <c r="CY103" s="6"/>
      <c r="CZ103" s="6">
        <f t="shared" si="181"/>
        <v>0</v>
      </c>
      <c r="DA103" s="6">
        <f t="shared" si="182"/>
        <v>0</v>
      </c>
      <c r="DB103" s="6">
        <f t="shared" si="183"/>
        <v>0</v>
      </c>
      <c r="DC103" s="6"/>
      <c r="DD103" s="6">
        <f t="shared" si="184"/>
        <v>0</v>
      </c>
      <c r="DE103" s="6">
        <f t="shared" si="185"/>
        <v>0</v>
      </c>
      <c r="DF103" s="6">
        <f t="shared" si="186"/>
        <v>0</v>
      </c>
      <c r="DG103" s="6"/>
      <c r="DH103" s="6">
        <f t="shared" si="187"/>
        <v>0</v>
      </c>
      <c r="DI103" s="6">
        <f t="shared" si="188"/>
        <v>0</v>
      </c>
      <c r="DJ103" s="6">
        <f t="shared" si="189"/>
        <v>0</v>
      </c>
      <c r="DK103" s="6"/>
      <c r="DL103" s="6">
        <f t="shared" si="190"/>
        <v>0</v>
      </c>
      <c r="DR103" s="11"/>
      <c r="DS103" s="6">
        <f t="shared" si="191"/>
        <v>0</v>
      </c>
      <c r="DT103" s="6">
        <f t="shared" si="138"/>
        <v>0</v>
      </c>
      <c r="DU103" s="6">
        <f t="shared" si="139"/>
        <v>0</v>
      </c>
      <c r="DV103"/>
      <c r="DW103" s="6">
        <f t="shared" si="140"/>
        <v>0</v>
      </c>
      <c r="DX103" s="6">
        <f t="shared" si="141"/>
        <v>0</v>
      </c>
      <c r="DY103" s="6">
        <f t="shared" si="142"/>
        <v>0</v>
      </c>
      <c r="DZ103"/>
      <c r="EA103" s="6">
        <f t="shared" si="143"/>
        <v>0</v>
      </c>
      <c r="EB103" s="6">
        <f t="shared" si="144"/>
        <v>0</v>
      </c>
      <c r="EC103" s="6">
        <f t="shared" si="145"/>
        <v>0</v>
      </c>
      <c r="ED103"/>
      <c r="EE103" s="6">
        <f t="shared" si="192"/>
        <v>0</v>
      </c>
      <c r="EF103" s="6"/>
      <c r="EG103" s="6">
        <f t="shared" si="193"/>
        <v>0</v>
      </c>
      <c r="EH103" s="6">
        <f t="shared" si="194"/>
        <v>0</v>
      </c>
      <c r="EI103" s="6">
        <f t="shared" si="195"/>
        <v>0</v>
      </c>
      <c r="EJ103" s="6"/>
      <c r="EK103" s="6">
        <f t="shared" si="196"/>
        <v>0</v>
      </c>
      <c r="EL103" s="6">
        <f t="shared" si="197"/>
        <v>0</v>
      </c>
      <c r="EM103" s="6">
        <f t="shared" si="198"/>
        <v>0</v>
      </c>
      <c r="EN103" s="6"/>
      <c r="EO103" s="6">
        <f t="shared" si="199"/>
        <v>0</v>
      </c>
      <c r="EP103" s="6">
        <f t="shared" si="200"/>
        <v>0</v>
      </c>
      <c r="EQ103" s="6">
        <f t="shared" si="201"/>
        <v>0</v>
      </c>
      <c r="ER103" s="6"/>
      <c r="ES103" s="6">
        <f t="shared" si="202"/>
        <v>0</v>
      </c>
      <c r="EY103" s="11"/>
      <c r="EZ103" s="6">
        <f t="shared" si="203"/>
        <v>0</v>
      </c>
      <c r="FA103" s="6">
        <f t="shared" si="146"/>
        <v>0</v>
      </c>
      <c r="FB103" s="6">
        <f t="shared" si="147"/>
        <v>0</v>
      </c>
      <c r="FC103"/>
      <c r="FD103" s="6">
        <f t="shared" si="148"/>
        <v>0</v>
      </c>
      <c r="FE103" s="6">
        <f t="shared" si="149"/>
        <v>0</v>
      </c>
      <c r="FF103" s="6">
        <f t="shared" si="150"/>
        <v>0</v>
      </c>
      <c r="FG103"/>
      <c r="FH103" s="6">
        <f t="shared" si="151"/>
        <v>0</v>
      </c>
      <c r="FI103" s="6">
        <f t="shared" si="152"/>
        <v>0</v>
      </c>
      <c r="FJ103" s="6">
        <f t="shared" si="153"/>
        <v>0</v>
      </c>
      <c r="FK103"/>
      <c r="FL103" s="6">
        <f t="shared" si="204"/>
        <v>0</v>
      </c>
      <c r="FM103" s="6"/>
      <c r="FN103" s="6">
        <f t="shared" si="205"/>
        <v>0</v>
      </c>
      <c r="FO103" s="6">
        <f t="shared" si="206"/>
        <v>0</v>
      </c>
      <c r="FP103" s="6">
        <f t="shared" si="207"/>
        <v>0</v>
      </c>
      <c r="FQ103" s="6"/>
      <c r="FR103" s="6">
        <f t="shared" si="208"/>
        <v>0</v>
      </c>
      <c r="FS103" s="6">
        <f t="shared" si="209"/>
        <v>0</v>
      </c>
      <c r="FT103" s="6">
        <f t="shared" si="210"/>
        <v>0</v>
      </c>
      <c r="FU103" s="6"/>
      <c r="FV103" s="6">
        <f t="shared" si="211"/>
        <v>0</v>
      </c>
      <c r="FW103" s="6">
        <f t="shared" si="212"/>
        <v>0</v>
      </c>
      <c r="FX103" s="6">
        <f t="shared" si="213"/>
        <v>0</v>
      </c>
      <c r="FY103" s="6"/>
      <c r="FZ103" s="6">
        <f t="shared" si="214"/>
        <v>0</v>
      </c>
    </row>
    <row r="104" spans="4:182" x14ac:dyDescent="0.25">
      <c r="D104">
        <v>790</v>
      </c>
      <c r="E104">
        <f>'Input spectra'!B104</f>
        <v>0</v>
      </c>
      <c r="F104">
        <f>'Initial absorption'!L104</f>
        <v>0</v>
      </c>
      <c r="G104">
        <f>'Input spectra'!C104</f>
        <v>0</v>
      </c>
      <c r="H104">
        <f t="shared" si="154"/>
        <v>0</v>
      </c>
      <c r="I104">
        <f>'Input spectra'!D104</f>
        <v>0</v>
      </c>
      <c r="J104">
        <f>'Initial absorption'!M104</f>
        <v>0</v>
      </c>
      <c r="K104">
        <f>'Input spectra'!E104</f>
        <v>0</v>
      </c>
      <c r="L104">
        <f t="shared" si="155"/>
        <v>0</v>
      </c>
      <c r="M104">
        <f>'Input spectra'!F104</f>
        <v>0</v>
      </c>
      <c r="N104">
        <f>'Initial absorption'!N104</f>
        <v>0</v>
      </c>
      <c r="O104">
        <f>'Input spectra'!G104</f>
        <v>0</v>
      </c>
      <c r="P104">
        <f t="shared" si="156"/>
        <v>0</v>
      </c>
      <c r="R104">
        <f>'Absorption prob after ems'!FA105</f>
        <v>0.8795518464383818</v>
      </c>
      <c r="S104" s="13">
        <f>1-EXP(-'Absorption prob after ems'!FE105*_k_in_ec_correction*(E104*_c1+I104*_c2+M104*_c3+'Input spectra'!Y104))</f>
        <v>1.2291647187189003E-2</v>
      </c>
      <c r="T104" s="13">
        <f>1-EXP(-(_t-'Absorption prob after ems'!FE105)*_k_in_ec_correction*(E104*_c1+I104*_c2+M104*_c3+'Input spectra'!Y104))</f>
        <v>1.2430196268830018E-2</v>
      </c>
      <c r="U104" s="25"/>
      <c r="V104" s="25"/>
      <c r="W104" s="11"/>
      <c r="X104" s="6">
        <f t="shared" si="215"/>
        <v>0</v>
      </c>
      <c r="Y104" s="6">
        <f t="shared" si="216"/>
        <v>0</v>
      </c>
      <c r="Z104" s="6">
        <f t="shared" si="217"/>
        <v>0</v>
      </c>
      <c r="AA104"/>
      <c r="AB104" s="6">
        <f t="shared" si="218"/>
        <v>0</v>
      </c>
      <c r="AC104" s="6">
        <f t="shared" si="219"/>
        <v>0</v>
      </c>
      <c r="AD104" s="6">
        <f t="shared" si="220"/>
        <v>0</v>
      </c>
      <c r="AE104"/>
      <c r="AF104" s="6">
        <f t="shared" si="221"/>
        <v>0</v>
      </c>
      <c r="AG104" s="6">
        <f t="shared" si="222"/>
        <v>0</v>
      </c>
      <c r="AH104" s="6">
        <f t="shared" si="223"/>
        <v>0</v>
      </c>
      <c r="AI104"/>
      <c r="AJ104" s="6">
        <f t="shared" si="157"/>
        <v>0</v>
      </c>
      <c r="AK104" s="6"/>
      <c r="AL104" s="6">
        <f t="shared" si="158"/>
        <v>0</v>
      </c>
      <c r="AM104" s="6">
        <f t="shared" si="159"/>
        <v>0</v>
      </c>
      <c r="AN104" s="6">
        <f t="shared" si="160"/>
        <v>0</v>
      </c>
      <c r="AO104" s="6"/>
      <c r="AP104" s="6">
        <f t="shared" si="161"/>
        <v>0</v>
      </c>
      <c r="AQ104" s="6">
        <f t="shared" si="162"/>
        <v>0</v>
      </c>
      <c r="AR104" s="6">
        <f t="shared" si="163"/>
        <v>0</v>
      </c>
      <c r="AS104" s="6"/>
      <c r="AT104" s="6">
        <f t="shared" si="164"/>
        <v>0</v>
      </c>
      <c r="AU104" s="6">
        <f t="shared" si="165"/>
        <v>0</v>
      </c>
      <c r="AV104" s="6">
        <f t="shared" si="166"/>
        <v>0</v>
      </c>
      <c r="AW104" s="6"/>
      <c r="AX104" s="6">
        <f t="shared" si="167"/>
        <v>0</v>
      </c>
      <c r="BD104" s="11"/>
      <c r="BE104" s="6">
        <f t="shared" si="121"/>
        <v>0</v>
      </c>
      <c r="BF104" s="6">
        <f t="shared" si="122"/>
        <v>0</v>
      </c>
      <c r="BG104" s="6">
        <f t="shared" si="123"/>
        <v>0</v>
      </c>
      <c r="BH104"/>
      <c r="BI104" s="6">
        <f t="shared" si="124"/>
        <v>0</v>
      </c>
      <c r="BJ104" s="6">
        <f t="shared" si="125"/>
        <v>0</v>
      </c>
      <c r="BK104" s="6">
        <f t="shared" si="126"/>
        <v>0</v>
      </c>
      <c r="BL104"/>
      <c r="BM104" s="6">
        <f t="shared" si="127"/>
        <v>0</v>
      </c>
      <c r="BN104" s="6">
        <f t="shared" si="128"/>
        <v>0</v>
      </c>
      <c r="BO104" s="6">
        <f t="shared" si="129"/>
        <v>0</v>
      </c>
      <c r="BP104"/>
      <c r="BQ104" s="6">
        <f t="shared" si="168"/>
        <v>0</v>
      </c>
      <c r="BR104" s="6"/>
      <c r="BS104" s="6">
        <f t="shared" si="169"/>
        <v>0</v>
      </c>
      <c r="BT104" s="6">
        <f t="shared" si="170"/>
        <v>0</v>
      </c>
      <c r="BU104" s="6">
        <f t="shared" si="171"/>
        <v>0</v>
      </c>
      <c r="BV104" s="6"/>
      <c r="BW104" s="6">
        <f t="shared" si="172"/>
        <v>0</v>
      </c>
      <c r="BX104" s="6">
        <f t="shared" si="173"/>
        <v>0</v>
      </c>
      <c r="BY104" s="6">
        <f t="shared" si="174"/>
        <v>0</v>
      </c>
      <c r="BZ104" s="6"/>
      <c r="CA104" s="6">
        <f t="shared" si="175"/>
        <v>0</v>
      </c>
      <c r="CB104" s="6">
        <f t="shared" si="176"/>
        <v>0</v>
      </c>
      <c r="CC104" s="6">
        <f t="shared" si="177"/>
        <v>0</v>
      </c>
      <c r="CD104" s="6"/>
      <c r="CE104" s="6">
        <f t="shared" si="178"/>
        <v>0</v>
      </c>
      <c r="CK104" s="11"/>
      <c r="CL104" s="6">
        <f t="shared" si="179"/>
        <v>0</v>
      </c>
      <c r="CM104" s="6">
        <f t="shared" si="130"/>
        <v>0</v>
      </c>
      <c r="CN104" s="6">
        <f t="shared" si="131"/>
        <v>0</v>
      </c>
      <c r="CO104"/>
      <c r="CP104" s="6">
        <f t="shared" si="132"/>
        <v>0</v>
      </c>
      <c r="CQ104" s="6">
        <f t="shared" si="133"/>
        <v>0</v>
      </c>
      <c r="CR104" s="6">
        <f t="shared" si="134"/>
        <v>0</v>
      </c>
      <c r="CS104"/>
      <c r="CT104" s="6">
        <f t="shared" si="135"/>
        <v>0</v>
      </c>
      <c r="CU104" s="6">
        <f t="shared" si="136"/>
        <v>0</v>
      </c>
      <c r="CV104" s="6">
        <f t="shared" si="137"/>
        <v>0</v>
      </c>
      <c r="CW104"/>
      <c r="CX104" s="6">
        <f t="shared" si="180"/>
        <v>0</v>
      </c>
      <c r="CY104" s="6"/>
      <c r="CZ104" s="6">
        <f t="shared" si="181"/>
        <v>0</v>
      </c>
      <c r="DA104" s="6">
        <f t="shared" si="182"/>
        <v>0</v>
      </c>
      <c r="DB104" s="6">
        <f t="shared" si="183"/>
        <v>0</v>
      </c>
      <c r="DC104" s="6"/>
      <c r="DD104" s="6">
        <f t="shared" si="184"/>
        <v>0</v>
      </c>
      <c r="DE104" s="6">
        <f t="shared" si="185"/>
        <v>0</v>
      </c>
      <c r="DF104" s="6">
        <f t="shared" si="186"/>
        <v>0</v>
      </c>
      <c r="DG104" s="6"/>
      <c r="DH104" s="6">
        <f t="shared" si="187"/>
        <v>0</v>
      </c>
      <c r="DI104" s="6">
        <f t="shared" si="188"/>
        <v>0</v>
      </c>
      <c r="DJ104" s="6">
        <f t="shared" si="189"/>
        <v>0</v>
      </c>
      <c r="DK104" s="6"/>
      <c r="DL104" s="6">
        <f t="shared" si="190"/>
        <v>0</v>
      </c>
      <c r="DR104" s="11"/>
      <c r="DS104" s="6">
        <f t="shared" si="191"/>
        <v>0</v>
      </c>
      <c r="DT104" s="6">
        <f t="shared" si="138"/>
        <v>0</v>
      </c>
      <c r="DU104" s="6">
        <f t="shared" si="139"/>
        <v>0</v>
      </c>
      <c r="DV104"/>
      <c r="DW104" s="6">
        <f t="shared" si="140"/>
        <v>0</v>
      </c>
      <c r="DX104" s="6">
        <f t="shared" si="141"/>
        <v>0</v>
      </c>
      <c r="DY104" s="6">
        <f t="shared" si="142"/>
        <v>0</v>
      </c>
      <c r="DZ104"/>
      <c r="EA104" s="6">
        <f t="shared" si="143"/>
        <v>0</v>
      </c>
      <c r="EB104" s="6">
        <f t="shared" si="144"/>
        <v>0</v>
      </c>
      <c r="EC104" s="6">
        <f t="shared" si="145"/>
        <v>0</v>
      </c>
      <c r="ED104"/>
      <c r="EE104" s="6">
        <f t="shared" si="192"/>
        <v>0</v>
      </c>
      <c r="EF104" s="6"/>
      <c r="EG104" s="6">
        <f t="shared" si="193"/>
        <v>0</v>
      </c>
      <c r="EH104" s="6">
        <f t="shared" si="194"/>
        <v>0</v>
      </c>
      <c r="EI104" s="6">
        <f t="shared" si="195"/>
        <v>0</v>
      </c>
      <c r="EJ104" s="6"/>
      <c r="EK104" s="6">
        <f t="shared" si="196"/>
        <v>0</v>
      </c>
      <c r="EL104" s="6">
        <f t="shared" si="197"/>
        <v>0</v>
      </c>
      <c r="EM104" s="6">
        <f t="shared" si="198"/>
        <v>0</v>
      </c>
      <c r="EN104" s="6"/>
      <c r="EO104" s="6">
        <f t="shared" si="199"/>
        <v>0</v>
      </c>
      <c r="EP104" s="6">
        <f t="shared" si="200"/>
        <v>0</v>
      </c>
      <c r="EQ104" s="6">
        <f t="shared" si="201"/>
        <v>0</v>
      </c>
      <c r="ER104" s="6"/>
      <c r="ES104" s="6">
        <f t="shared" si="202"/>
        <v>0</v>
      </c>
      <c r="EY104" s="11"/>
      <c r="EZ104" s="6">
        <f t="shared" si="203"/>
        <v>0</v>
      </c>
      <c r="FA104" s="6">
        <f t="shared" si="146"/>
        <v>0</v>
      </c>
      <c r="FB104" s="6">
        <f t="shared" si="147"/>
        <v>0</v>
      </c>
      <c r="FC104"/>
      <c r="FD104" s="6">
        <f t="shared" si="148"/>
        <v>0</v>
      </c>
      <c r="FE104" s="6">
        <f t="shared" si="149"/>
        <v>0</v>
      </c>
      <c r="FF104" s="6">
        <f t="shared" si="150"/>
        <v>0</v>
      </c>
      <c r="FG104"/>
      <c r="FH104" s="6">
        <f t="shared" si="151"/>
        <v>0</v>
      </c>
      <c r="FI104" s="6">
        <f t="shared" si="152"/>
        <v>0</v>
      </c>
      <c r="FJ104" s="6">
        <f t="shared" si="153"/>
        <v>0</v>
      </c>
      <c r="FK104"/>
      <c r="FL104" s="6">
        <f t="shared" si="204"/>
        <v>0</v>
      </c>
      <c r="FM104" s="6"/>
      <c r="FN104" s="6">
        <f t="shared" si="205"/>
        <v>0</v>
      </c>
      <c r="FO104" s="6">
        <f t="shared" si="206"/>
        <v>0</v>
      </c>
      <c r="FP104" s="6">
        <f t="shared" si="207"/>
        <v>0</v>
      </c>
      <c r="FQ104" s="6"/>
      <c r="FR104" s="6">
        <f t="shared" si="208"/>
        <v>0</v>
      </c>
      <c r="FS104" s="6">
        <f t="shared" si="209"/>
        <v>0</v>
      </c>
      <c r="FT104" s="6">
        <f t="shared" si="210"/>
        <v>0</v>
      </c>
      <c r="FU104" s="6"/>
      <c r="FV104" s="6">
        <f t="shared" si="211"/>
        <v>0</v>
      </c>
      <c r="FW104" s="6">
        <f t="shared" si="212"/>
        <v>0</v>
      </c>
      <c r="FX104" s="6">
        <f t="shared" si="213"/>
        <v>0</v>
      </c>
      <c r="FY104" s="6"/>
      <c r="FZ104" s="6">
        <f t="shared" si="214"/>
        <v>0</v>
      </c>
    </row>
    <row r="105" spans="4:182" x14ac:dyDescent="0.25">
      <c r="D105">
        <v>795</v>
      </c>
      <c r="E105">
        <f>'Input spectra'!B105</f>
        <v>0</v>
      </c>
      <c r="F105">
        <f>'Initial absorption'!L105</f>
        <v>0</v>
      </c>
      <c r="G105">
        <f>'Input spectra'!C105</f>
        <v>0</v>
      </c>
      <c r="H105">
        <f t="shared" si="154"/>
        <v>0</v>
      </c>
      <c r="I105">
        <f>'Input spectra'!D105</f>
        <v>0</v>
      </c>
      <c r="J105">
        <f>'Initial absorption'!M105</f>
        <v>0</v>
      </c>
      <c r="K105">
        <f>'Input spectra'!E105</f>
        <v>0</v>
      </c>
      <c r="L105">
        <f t="shared" si="155"/>
        <v>0</v>
      </c>
      <c r="M105">
        <f>'Input spectra'!F105</f>
        <v>0</v>
      </c>
      <c r="N105">
        <f>'Initial absorption'!N105</f>
        <v>0</v>
      </c>
      <c r="O105">
        <f>'Input spectra'!G105</f>
        <v>0</v>
      </c>
      <c r="P105">
        <f t="shared" si="156"/>
        <v>0</v>
      </c>
      <c r="R105">
        <f>'Absorption prob after ems'!FA106</f>
        <v>0.87954290856399886</v>
      </c>
      <c r="S105" s="13">
        <f>1-EXP(-'Absorption prob after ems'!FE106*_k_in_ec_correction*(E105*_c1+I105*_c2+M105*_c3+'Input spectra'!Y105))</f>
        <v>1.2292642895684214E-2</v>
      </c>
      <c r="T105" s="13">
        <f>1-EXP(-(_t-'Absorption prob after ems'!FE106)*_k_in_ec_correction*(E105*_c1+I105*_c2+M105*_c3+'Input spectra'!Y105))</f>
        <v>1.2431214551579806E-2</v>
      </c>
      <c r="U105" s="25"/>
      <c r="V105" s="25"/>
      <c r="W105" s="11"/>
      <c r="X105" s="6">
        <f t="shared" si="215"/>
        <v>0</v>
      </c>
      <c r="Y105" s="6">
        <f t="shared" si="216"/>
        <v>0</v>
      </c>
      <c r="Z105" s="6">
        <f t="shared" si="217"/>
        <v>0</v>
      </c>
      <c r="AA105"/>
      <c r="AB105" s="6">
        <f t="shared" si="218"/>
        <v>0</v>
      </c>
      <c r="AC105" s="6">
        <f t="shared" si="219"/>
        <v>0</v>
      </c>
      <c r="AD105" s="6">
        <f t="shared" si="220"/>
        <v>0</v>
      </c>
      <c r="AE105"/>
      <c r="AF105" s="6">
        <f t="shared" si="221"/>
        <v>0</v>
      </c>
      <c r="AG105" s="6">
        <f t="shared" si="222"/>
        <v>0</v>
      </c>
      <c r="AH105" s="6">
        <f t="shared" si="223"/>
        <v>0</v>
      </c>
      <c r="AI105"/>
      <c r="AJ105" s="6">
        <f t="shared" si="157"/>
        <v>0</v>
      </c>
      <c r="AK105" s="6"/>
      <c r="AL105" s="6">
        <f t="shared" si="158"/>
        <v>0</v>
      </c>
      <c r="AM105" s="6">
        <f t="shared" si="159"/>
        <v>0</v>
      </c>
      <c r="AN105" s="6">
        <f t="shared" si="160"/>
        <v>0</v>
      </c>
      <c r="AO105" s="6"/>
      <c r="AP105" s="6">
        <f t="shared" si="161"/>
        <v>0</v>
      </c>
      <c r="AQ105" s="6">
        <f t="shared" si="162"/>
        <v>0</v>
      </c>
      <c r="AR105" s="6">
        <f t="shared" si="163"/>
        <v>0</v>
      </c>
      <c r="AS105" s="6"/>
      <c r="AT105" s="6">
        <f t="shared" si="164"/>
        <v>0</v>
      </c>
      <c r="AU105" s="6">
        <f t="shared" si="165"/>
        <v>0</v>
      </c>
      <c r="AV105" s="6">
        <f t="shared" si="166"/>
        <v>0</v>
      </c>
      <c r="AW105" s="6"/>
      <c r="AX105" s="6">
        <f t="shared" si="167"/>
        <v>0</v>
      </c>
      <c r="BD105" s="11"/>
      <c r="BE105" s="6">
        <f t="shared" si="121"/>
        <v>0</v>
      </c>
      <c r="BF105" s="6">
        <f t="shared" si="122"/>
        <v>0</v>
      </c>
      <c r="BG105" s="6">
        <f t="shared" si="123"/>
        <v>0</v>
      </c>
      <c r="BH105"/>
      <c r="BI105" s="6">
        <f t="shared" si="124"/>
        <v>0</v>
      </c>
      <c r="BJ105" s="6">
        <f t="shared" si="125"/>
        <v>0</v>
      </c>
      <c r="BK105" s="6">
        <f t="shared" si="126"/>
        <v>0</v>
      </c>
      <c r="BL105"/>
      <c r="BM105" s="6">
        <f t="shared" si="127"/>
        <v>0</v>
      </c>
      <c r="BN105" s="6">
        <f t="shared" si="128"/>
        <v>0</v>
      </c>
      <c r="BO105" s="6">
        <f t="shared" si="129"/>
        <v>0</v>
      </c>
      <c r="BP105"/>
      <c r="BQ105" s="6">
        <f t="shared" si="168"/>
        <v>0</v>
      </c>
      <c r="BR105" s="6"/>
      <c r="BS105" s="6">
        <f t="shared" si="169"/>
        <v>0</v>
      </c>
      <c r="BT105" s="6">
        <f t="shared" si="170"/>
        <v>0</v>
      </c>
      <c r="BU105" s="6">
        <f t="shared" si="171"/>
        <v>0</v>
      </c>
      <c r="BV105" s="6"/>
      <c r="BW105" s="6">
        <f t="shared" si="172"/>
        <v>0</v>
      </c>
      <c r="BX105" s="6">
        <f t="shared" si="173"/>
        <v>0</v>
      </c>
      <c r="BY105" s="6">
        <f t="shared" si="174"/>
        <v>0</v>
      </c>
      <c r="BZ105" s="6"/>
      <c r="CA105" s="6">
        <f t="shared" si="175"/>
        <v>0</v>
      </c>
      <c r="CB105" s="6">
        <f t="shared" si="176"/>
        <v>0</v>
      </c>
      <c r="CC105" s="6">
        <f t="shared" si="177"/>
        <v>0</v>
      </c>
      <c r="CD105" s="6"/>
      <c r="CE105" s="6">
        <f t="shared" si="178"/>
        <v>0</v>
      </c>
      <c r="CK105" s="11"/>
      <c r="CL105" s="6">
        <f t="shared" si="179"/>
        <v>0</v>
      </c>
      <c r="CM105" s="6">
        <f t="shared" si="130"/>
        <v>0</v>
      </c>
      <c r="CN105" s="6">
        <f t="shared" si="131"/>
        <v>0</v>
      </c>
      <c r="CO105"/>
      <c r="CP105" s="6">
        <f t="shared" si="132"/>
        <v>0</v>
      </c>
      <c r="CQ105" s="6">
        <f t="shared" si="133"/>
        <v>0</v>
      </c>
      <c r="CR105" s="6">
        <f t="shared" si="134"/>
        <v>0</v>
      </c>
      <c r="CS105"/>
      <c r="CT105" s="6">
        <f t="shared" si="135"/>
        <v>0</v>
      </c>
      <c r="CU105" s="6">
        <f t="shared" si="136"/>
        <v>0</v>
      </c>
      <c r="CV105" s="6">
        <f t="shared" si="137"/>
        <v>0</v>
      </c>
      <c r="CW105"/>
      <c r="CX105" s="6">
        <f t="shared" si="180"/>
        <v>0</v>
      </c>
      <c r="CY105" s="6"/>
      <c r="CZ105" s="6">
        <f t="shared" si="181"/>
        <v>0</v>
      </c>
      <c r="DA105" s="6">
        <f t="shared" si="182"/>
        <v>0</v>
      </c>
      <c r="DB105" s="6">
        <f t="shared" si="183"/>
        <v>0</v>
      </c>
      <c r="DC105" s="6"/>
      <c r="DD105" s="6">
        <f t="shared" si="184"/>
        <v>0</v>
      </c>
      <c r="DE105" s="6">
        <f t="shared" si="185"/>
        <v>0</v>
      </c>
      <c r="DF105" s="6">
        <f t="shared" si="186"/>
        <v>0</v>
      </c>
      <c r="DG105" s="6"/>
      <c r="DH105" s="6">
        <f t="shared" si="187"/>
        <v>0</v>
      </c>
      <c r="DI105" s="6">
        <f t="shared" si="188"/>
        <v>0</v>
      </c>
      <c r="DJ105" s="6">
        <f t="shared" si="189"/>
        <v>0</v>
      </c>
      <c r="DK105" s="6"/>
      <c r="DL105" s="6">
        <f t="shared" si="190"/>
        <v>0</v>
      </c>
      <c r="DR105" s="11"/>
      <c r="DS105" s="6">
        <f t="shared" si="191"/>
        <v>0</v>
      </c>
      <c r="DT105" s="6">
        <f t="shared" si="138"/>
        <v>0</v>
      </c>
      <c r="DU105" s="6">
        <f t="shared" si="139"/>
        <v>0</v>
      </c>
      <c r="DV105"/>
      <c r="DW105" s="6">
        <f t="shared" si="140"/>
        <v>0</v>
      </c>
      <c r="DX105" s="6">
        <f t="shared" si="141"/>
        <v>0</v>
      </c>
      <c r="DY105" s="6">
        <f t="shared" si="142"/>
        <v>0</v>
      </c>
      <c r="DZ105"/>
      <c r="EA105" s="6">
        <f t="shared" si="143"/>
        <v>0</v>
      </c>
      <c r="EB105" s="6">
        <f t="shared" si="144"/>
        <v>0</v>
      </c>
      <c r="EC105" s="6">
        <f t="shared" si="145"/>
        <v>0</v>
      </c>
      <c r="ED105"/>
      <c r="EE105" s="6">
        <f t="shared" si="192"/>
        <v>0</v>
      </c>
      <c r="EF105" s="6"/>
      <c r="EG105" s="6">
        <f t="shared" si="193"/>
        <v>0</v>
      </c>
      <c r="EH105" s="6">
        <f t="shared" si="194"/>
        <v>0</v>
      </c>
      <c r="EI105" s="6">
        <f t="shared" si="195"/>
        <v>0</v>
      </c>
      <c r="EJ105" s="6"/>
      <c r="EK105" s="6">
        <f t="shared" si="196"/>
        <v>0</v>
      </c>
      <c r="EL105" s="6">
        <f t="shared" si="197"/>
        <v>0</v>
      </c>
      <c r="EM105" s="6">
        <f t="shared" si="198"/>
        <v>0</v>
      </c>
      <c r="EN105" s="6"/>
      <c r="EO105" s="6">
        <f t="shared" si="199"/>
        <v>0</v>
      </c>
      <c r="EP105" s="6">
        <f t="shared" si="200"/>
        <v>0</v>
      </c>
      <c r="EQ105" s="6">
        <f t="shared" si="201"/>
        <v>0</v>
      </c>
      <c r="ER105" s="6"/>
      <c r="ES105" s="6">
        <f t="shared" si="202"/>
        <v>0</v>
      </c>
      <c r="EY105" s="11"/>
      <c r="EZ105" s="6">
        <f t="shared" si="203"/>
        <v>0</v>
      </c>
      <c r="FA105" s="6">
        <f t="shared" si="146"/>
        <v>0</v>
      </c>
      <c r="FB105" s="6">
        <f t="shared" si="147"/>
        <v>0</v>
      </c>
      <c r="FC105"/>
      <c r="FD105" s="6">
        <f t="shared" si="148"/>
        <v>0</v>
      </c>
      <c r="FE105" s="6">
        <f t="shared" si="149"/>
        <v>0</v>
      </c>
      <c r="FF105" s="6">
        <f t="shared" si="150"/>
        <v>0</v>
      </c>
      <c r="FG105"/>
      <c r="FH105" s="6">
        <f t="shared" si="151"/>
        <v>0</v>
      </c>
      <c r="FI105" s="6">
        <f t="shared" si="152"/>
        <v>0</v>
      </c>
      <c r="FJ105" s="6">
        <f t="shared" si="153"/>
        <v>0</v>
      </c>
      <c r="FK105"/>
      <c r="FL105" s="6">
        <f t="shared" si="204"/>
        <v>0</v>
      </c>
      <c r="FM105" s="6"/>
      <c r="FN105" s="6">
        <f t="shared" si="205"/>
        <v>0</v>
      </c>
      <c r="FO105" s="6">
        <f t="shared" si="206"/>
        <v>0</v>
      </c>
      <c r="FP105" s="6">
        <f t="shared" si="207"/>
        <v>0</v>
      </c>
      <c r="FQ105" s="6"/>
      <c r="FR105" s="6">
        <f t="shared" si="208"/>
        <v>0</v>
      </c>
      <c r="FS105" s="6">
        <f t="shared" si="209"/>
        <v>0</v>
      </c>
      <c r="FT105" s="6">
        <f t="shared" si="210"/>
        <v>0</v>
      </c>
      <c r="FU105" s="6"/>
      <c r="FV105" s="6">
        <f t="shared" si="211"/>
        <v>0</v>
      </c>
      <c r="FW105" s="6">
        <f t="shared" si="212"/>
        <v>0</v>
      </c>
      <c r="FX105" s="6">
        <f t="shared" si="213"/>
        <v>0</v>
      </c>
      <c r="FY105" s="6"/>
      <c r="FZ105" s="6">
        <f t="shared" si="214"/>
        <v>0</v>
      </c>
    </row>
    <row r="106" spans="4:182" x14ac:dyDescent="0.25">
      <c r="D106">
        <v>800</v>
      </c>
      <c r="E106">
        <f>'Input spectra'!B106</f>
        <v>0</v>
      </c>
      <c r="F106">
        <f>'Initial absorption'!L106</f>
        <v>0</v>
      </c>
      <c r="G106">
        <f>'Input spectra'!C106</f>
        <v>0</v>
      </c>
      <c r="H106">
        <f t="shared" si="154"/>
        <v>0</v>
      </c>
      <c r="I106">
        <f>'Input spectra'!D106</f>
        <v>0</v>
      </c>
      <c r="J106">
        <f>'Initial absorption'!M106</f>
        <v>0</v>
      </c>
      <c r="K106">
        <f>'Input spectra'!E106</f>
        <v>0</v>
      </c>
      <c r="L106">
        <f t="shared" si="155"/>
        <v>0</v>
      </c>
      <c r="M106">
        <f>'Input spectra'!F106</f>
        <v>0</v>
      </c>
      <c r="N106">
        <f>'Initial absorption'!N106</f>
        <v>0</v>
      </c>
      <c r="O106">
        <f>'Input spectra'!G106</f>
        <v>0</v>
      </c>
      <c r="P106">
        <f t="shared" si="156"/>
        <v>0</v>
      </c>
      <c r="R106">
        <f>'Absorption prob after ems'!FA107</f>
        <v>0.87882497991225628</v>
      </c>
      <c r="S106" s="13">
        <f>1-EXP(-'Absorption prob after ems'!FE107*_k_in_ec_correction*(E106*_c1+I106*_c2+M106*_c3+'Input spectra'!Y106))</f>
        <v>1.2372667613260058E-2</v>
      </c>
      <c r="T106" s="13">
        <f>1-EXP(-(_t-'Absorption prob after ems'!FE107)*_k_in_ec_correction*(E106*_c1+I106*_c2+M106*_c3+'Input spectra'!Y106))</f>
        <v>1.2513059634384316E-2</v>
      </c>
      <c r="U106" s="25"/>
      <c r="V106" s="25"/>
      <c r="W106" s="11"/>
      <c r="X106" s="6">
        <f t="shared" si="215"/>
        <v>0</v>
      </c>
      <c r="Y106" s="6">
        <f t="shared" si="216"/>
        <v>0</v>
      </c>
      <c r="Z106" s="6">
        <f t="shared" si="217"/>
        <v>0</v>
      </c>
      <c r="AA106"/>
      <c r="AB106" s="6">
        <f t="shared" si="218"/>
        <v>0</v>
      </c>
      <c r="AC106" s="6">
        <f t="shared" si="219"/>
        <v>0</v>
      </c>
      <c r="AD106" s="6">
        <f t="shared" si="220"/>
        <v>0</v>
      </c>
      <c r="AE106"/>
      <c r="AF106" s="6">
        <f t="shared" si="221"/>
        <v>0</v>
      </c>
      <c r="AG106" s="6">
        <f t="shared" si="222"/>
        <v>0</v>
      </c>
      <c r="AH106" s="6">
        <f t="shared" si="223"/>
        <v>0</v>
      </c>
      <c r="AI106"/>
      <c r="AJ106" s="6">
        <f t="shared" si="157"/>
        <v>0</v>
      </c>
      <c r="AK106" s="6"/>
      <c r="AL106" s="6">
        <f t="shared" si="158"/>
        <v>0</v>
      </c>
      <c r="AM106" s="6">
        <f t="shared" si="159"/>
        <v>0</v>
      </c>
      <c r="AN106" s="6">
        <f t="shared" si="160"/>
        <v>0</v>
      </c>
      <c r="AO106" s="6"/>
      <c r="AP106" s="6">
        <f t="shared" si="161"/>
        <v>0</v>
      </c>
      <c r="AQ106" s="6">
        <f t="shared" si="162"/>
        <v>0</v>
      </c>
      <c r="AR106" s="6">
        <f t="shared" si="163"/>
        <v>0</v>
      </c>
      <c r="AS106" s="6"/>
      <c r="AT106" s="6">
        <f t="shared" si="164"/>
        <v>0</v>
      </c>
      <c r="AU106" s="6">
        <f t="shared" si="165"/>
        <v>0</v>
      </c>
      <c r="AV106" s="6">
        <f t="shared" si="166"/>
        <v>0</v>
      </c>
      <c r="AW106" s="6"/>
      <c r="AX106" s="6">
        <f t="shared" si="167"/>
        <v>0</v>
      </c>
      <c r="BD106" s="11"/>
      <c r="BE106" s="6">
        <f t="shared" si="121"/>
        <v>0</v>
      </c>
      <c r="BF106" s="6">
        <f t="shared" si="122"/>
        <v>0</v>
      </c>
      <c r="BG106" s="6">
        <f t="shared" si="123"/>
        <v>0</v>
      </c>
      <c r="BH106"/>
      <c r="BI106" s="6">
        <f t="shared" si="124"/>
        <v>0</v>
      </c>
      <c r="BJ106" s="6">
        <f t="shared" si="125"/>
        <v>0</v>
      </c>
      <c r="BK106" s="6">
        <f t="shared" si="126"/>
        <v>0</v>
      </c>
      <c r="BL106"/>
      <c r="BM106" s="6">
        <f t="shared" si="127"/>
        <v>0</v>
      </c>
      <c r="BN106" s="6">
        <f t="shared" si="128"/>
        <v>0</v>
      </c>
      <c r="BO106" s="6">
        <f t="shared" si="129"/>
        <v>0</v>
      </c>
      <c r="BP106"/>
      <c r="BQ106" s="6">
        <f t="shared" si="168"/>
        <v>0</v>
      </c>
      <c r="BR106" s="6"/>
      <c r="BS106" s="6">
        <f t="shared" si="169"/>
        <v>0</v>
      </c>
      <c r="BT106" s="6">
        <f t="shared" si="170"/>
        <v>0</v>
      </c>
      <c r="BU106" s="6">
        <f t="shared" si="171"/>
        <v>0</v>
      </c>
      <c r="BV106" s="6"/>
      <c r="BW106" s="6">
        <f t="shared" si="172"/>
        <v>0</v>
      </c>
      <c r="BX106" s="6">
        <f t="shared" si="173"/>
        <v>0</v>
      </c>
      <c r="BY106" s="6">
        <f t="shared" si="174"/>
        <v>0</v>
      </c>
      <c r="BZ106" s="6"/>
      <c r="CA106" s="6">
        <f t="shared" si="175"/>
        <v>0</v>
      </c>
      <c r="CB106" s="6">
        <f t="shared" si="176"/>
        <v>0</v>
      </c>
      <c r="CC106" s="6">
        <f t="shared" si="177"/>
        <v>0</v>
      </c>
      <c r="CD106" s="6"/>
      <c r="CE106" s="6">
        <f t="shared" si="178"/>
        <v>0</v>
      </c>
      <c r="CK106" s="11"/>
      <c r="CL106" s="6">
        <f t="shared" si="179"/>
        <v>0</v>
      </c>
      <c r="CM106" s="6">
        <f t="shared" si="130"/>
        <v>0</v>
      </c>
      <c r="CN106" s="6">
        <f t="shared" si="131"/>
        <v>0</v>
      </c>
      <c r="CO106"/>
      <c r="CP106" s="6">
        <f t="shared" si="132"/>
        <v>0</v>
      </c>
      <c r="CQ106" s="6">
        <f t="shared" si="133"/>
        <v>0</v>
      </c>
      <c r="CR106" s="6">
        <f t="shared" si="134"/>
        <v>0</v>
      </c>
      <c r="CS106"/>
      <c r="CT106" s="6">
        <f t="shared" si="135"/>
        <v>0</v>
      </c>
      <c r="CU106" s="6">
        <f t="shared" si="136"/>
        <v>0</v>
      </c>
      <c r="CV106" s="6">
        <f t="shared" si="137"/>
        <v>0</v>
      </c>
      <c r="CW106"/>
      <c r="CX106" s="6">
        <f t="shared" si="180"/>
        <v>0</v>
      </c>
      <c r="CY106" s="6"/>
      <c r="CZ106" s="6">
        <f t="shared" si="181"/>
        <v>0</v>
      </c>
      <c r="DA106" s="6">
        <f t="shared" si="182"/>
        <v>0</v>
      </c>
      <c r="DB106" s="6">
        <f t="shared" si="183"/>
        <v>0</v>
      </c>
      <c r="DC106" s="6"/>
      <c r="DD106" s="6">
        <f t="shared" si="184"/>
        <v>0</v>
      </c>
      <c r="DE106" s="6">
        <f t="shared" si="185"/>
        <v>0</v>
      </c>
      <c r="DF106" s="6">
        <f t="shared" si="186"/>
        <v>0</v>
      </c>
      <c r="DG106" s="6"/>
      <c r="DH106" s="6">
        <f t="shared" si="187"/>
        <v>0</v>
      </c>
      <c r="DI106" s="6">
        <f t="shared" si="188"/>
        <v>0</v>
      </c>
      <c r="DJ106" s="6">
        <f t="shared" si="189"/>
        <v>0</v>
      </c>
      <c r="DK106" s="6"/>
      <c r="DL106" s="6">
        <f t="shared" si="190"/>
        <v>0</v>
      </c>
      <c r="DR106" s="11"/>
      <c r="DS106" s="6">
        <f t="shared" si="191"/>
        <v>0</v>
      </c>
      <c r="DT106" s="6">
        <f t="shared" si="138"/>
        <v>0</v>
      </c>
      <c r="DU106" s="6">
        <f t="shared" si="139"/>
        <v>0</v>
      </c>
      <c r="DV106"/>
      <c r="DW106" s="6">
        <f t="shared" si="140"/>
        <v>0</v>
      </c>
      <c r="DX106" s="6">
        <f t="shared" si="141"/>
        <v>0</v>
      </c>
      <c r="DY106" s="6">
        <f t="shared" si="142"/>
        <v>0</v>
      </c>
      <c r="DZ106"/>
      <c r="EA106" s="6">
        <f t="shared" si="143"/>
        <v>0</v>
      </c>
      <c r="EB106" s="6">
        <f t="shared" si="144"/>
        <v>0</v>
      </c>
      <c r="EC106" s="6">
        <f t="shared" si="145"/>
        <v>0</v>
      </c>
      <c r="ED106"/>
      <c r="EE106" s="6">
        <f t="shared" si="192"/>
        <v>0</v>
      </c>
      <c r="EF106" s="6"/>
      <c r="EG106" s="6">
        <f t="shared" si="193"/>
        <v>0</v>
      </c>
      <c r="EH106" s="6">
        <f t="shared" si="194"/>
        <v>0</v>
      </c>
      <c r="EI106" s="6">
        <f t="shared" si="195"/>
        <v>0</v>
      </c>
      <c r="EJ106" s="6"/>
      <c r="EK106" s="6">
        <f t="shared" si="196"/>
        <v>0</v>
      </c>
      <c r="EL106" s="6">
        <f t="shared" si="197"/>
        <v>0</v>
      </c>
      <c r="EM106" s="6">
        <f t="shared" si="198"/>
        <v>0</v>
      </c>
      <c r="EN106" s="6"/>
      <c r="EO106" s="6">
        <f t="shared" si="199"/>
        <v>0</v>
      </c>
      <c r="EP106" s="6">
        <f t="shared" si="200"/>
        <v>0</v>
      </c>
      <c r="EQ106" s="6">
        <f t="shared" si="201"/>
        <v>0</v>
      </c>
      <c r="ER106" s="6"/>
      <c r="ES106" s="6">
        <f t="shared" si="202"/>
        <v>0</v>
      </c>
      <c r="EY106" s="11"/>
      <c r="EZ106" s="6">
        <f t="shared" si="203"/>
        <v>0</v>
      </c>
      <c r="FA106" s="6">
        <f t="shared" si="146"/>
        <v>0</v>
      </c>
      <c r="FB106" s="6">
        <f t="shared" si="147"/>
        <v>0</v>
      </c>
      <c r="FC106"/>
      <c r="FD106" s="6">
        <f t="shared" si="148"/>
        <v>0</v>
      </c>
      <c r="FE106" s="6">
        <f t="shared" si="149"/>
        <v>0</v>
      </c>
      <c r="FF106" s="6">
        <f t="shared" si="150"/>
        <v>0</v>
      </c>
      <c r="FG106"/>
      <c r="FH106" s="6">
        <f t="shared" si="151"/>
        <v>0</v>
      </c>
      <c r="FI106" s="6">
        <f t="shared" si="152"/>
        <v>0</v>
      </c>
      <c r="FJ106" s="6">
        <f t="shared" si="153"/>
        <v>0</v>
      </c>
      <c r="FK106"/>
      <c r="FL106" s="6">
        <f t="shared" si="204"/>
        <v>0</v>
      </c>
      <c r="FM106" s="6"/>
      <c r="FN106" s="6">
        <f t="shared" si="205"/>
        <v>0</v>
      </c>
      <c r="FO106" s="6">
        <f t="shared" si="206"/>
        <v>0</v>
      </c>
      <c r="FP106" s="6">
        <f t="shared" si="207"/>
        <v>0</v>
      </c>
      <c r="FQ106" s="6"/>
      <c r="FR106" s="6">
        <f t="shared" si="208"/>
        <v>0</v>
      </c>
      <c r="FS106" s="6">
        <f t="shared" si="209"/>
        <v>0</v>
      </c>
      <c r="FT106" s="6">
        <f t="shared" si="210"/>
        <v>0</v>
      </c>
      <c r="FU106" s="6"/>
      <c r="FV106" s="6">
        <f t="shared" si="211"/>
        <v>0</v>
      </c>
      <c r="FW106" s="6">
        <f t="shared" si="212"/>
        <v>0</v>
      </c>
      <c r="FX106" s="6">
        <f t="shared" si="213"/>
        <v>0</v>
      </c>
      <c r="FY106" s="6"/>
      <c r="FZ106" s="6">
        <f t="shared" si="214"/>
        <v>0</v>
      </c>
    </row>
    <row r="107" spans="4:182" x14ac:dyDescent="0.25">
      <c r="D107">
        <v>805</v>
      </c>
      <c r="E107">
        <f>'Input spectra'!B107</f>
        <v>0</v>
      </c>
      <c r="F107">
        <f>'Initial absorption'!L107</f>
        <v>0</v>
      </c>
      <c r="G107">
        <f>'Input spectra'!C107</f>
        <v>0</v>
      </c>
      <c r="H107">
        <f t="shared" si="154"/>
        <v>0</v>
      </c>
      <c r="I107">
        <f>'Input spectra'!D107</f>
        <v>0</v>
      </c>
      <c r="J107">
        <f>'Initial absorption'!M107</f>
        <v>0</v>
      </c>
      <c r="K107">
        <f>'Input spectra'!E107</f>
        <v>0</v>
      </c>
      <c r="L107">
        <f t="shared" si="155"/>
        <v>0</v>
      </c>
      <c r="M107">
        <f>'Input spectra'!F107</f>
        <v>0</v>
      </c>
      <c r="N107">
        <f>'Initial absorption'!N107</f>
        <v>0</v>
      </c>
      <c r="O107">
        <f>'Input spectra'!G107</f>
        <v>0</v>
      </c>
      <c r="P107">
        <f t="shared" si="156"/>
        <v>0</v>
      </c>
      <c r="R107">
        <f>'Absorption prob after ems'!FA108</f>
        <v>0.87810796243878797</v>
      </c>
      <c r="S107" s="13">
        <f>1-EXP(-'Absorption prob after ems'!FE108*_k_in_ec_correction*(E107*_c1+I107*_c2+M107*_c3+'Input spectra'!Y107))</f>
        <v>1.2452679833630631E-2</v>
      </c>
      <c r="T107" s="13">
        <f>1-EXP(-(_t-'Absorption prob after ems'!FE108)*_k_in_ec_correction*(E107*_c1+I107*_c2+M107*_c3+'Input spectra'!Y107))</f>
        <v>1.2594903946933633E-2</v>
      </c>
      <c r="U107" s="25"/>
      <c r="V107" s="25"/>
      <c r="W107" s="11"/>
      <c r="X107" s="6">
        <f t="shared" si="215"/>
        <v>0</v>
      </c>
      <c r="Y107" s="6">
        <f t="shared" si="216"/>
        <v>0</v>
      </c>
      <c r="Z107" s="6">
        <f t="shared" si="217"/>
        <v>0</v>
      </c>
      <c r="AA107"/>
      <c r="AB107" s="6">
        <f t="shared" si="218"/>
        <v>0</v>
      </c>
      <c r="AC107" s="6">
        <f t="shared" si="219"/>
        <v>0</v>
      </c>
      <c r="AD107" s="6">
        <f t="shared" si="220"/>
        <v>0</v>
      </c>
      <c r="AE107"/>
      <c r="AF107" s="6">
        <f t="shared" si="221"/>
        <v>0</v>
      </c>
      <c r="AG107" s="6">
        <f t="shared" si="222"/>
        <v>0</v>
      </c>
      <c r="AH107" s="6">
        <f t="shared" si="223"/>
        <v>0</v>
      </c>
      <c r="AI107"/>
      <c r="AJ107" s="6">
        <f t="shared" si="157"/>
        <v>0</v>
      </c>
      <c r="AK107" s="6"/>
      <c r="AL107" s="6">
        <f t="shared" si="158"/>
        <v>0</v>
      </c>
      <c r="AM107" s="6">
        <f t="shared" si="159"/>
        <v>0</v>
      </c>
      <c r="AN107" s="6">
        <f t="shared" si="160"/>
        <v>0</v>
      </c>
      <c r="AO107" s="6"/>
      <c r="AP107" s="6">
        <f t="shared" si="161"/>
        <v>0</v>
      </c>
      <c r="AQ107" s="6">
        <f t="shared" si="162"/>
        <v>0</v>
      </c>
      <c r="AR107" s="6">
        <f t="shared" si="163"/>
        <v>0</v>
      </c>
      <c r="AS107" s="6"/>
      <c r="AT107" s="6">
        <f t="shared" si="164"/>
        <v>0</v>
      </c>
      <c r="AU107" s="6">
        <f t="shared" si="165"/>
        <v>0</v>
      </c>
      <c r="AV107" s="6">
        <f t="shared" si="166"/>
        <v>0</v>
      </c>
      <c r="AW107" s="6"/>
      <c r="AX107" s="6">
        <f t="shared" si="167"/>
        <v>0</v>
      </c>
      <c r="BD107" s="11"/>
      <c r="BE107" s="6">
        <f t="shared" si="121"/>
        <v>0</v>
      </c>
      <c r="BF107" s="6">
        <f t="shared" si="122"/>
        <v>0</v>
      </c>
      <c r="BG107" s="6">
        <f t="shared" si="123"/>
        <v>0</v>
      </c>
      <c r="BH107"/>
      <c r="BI107" s="6">
        <f t="shared" si="124"/>
        <v>0</v>
      </c>
      <c r="BJ107" s="6">
        <f t="shared" si="125"/>
        <v>0</v>
      </c>
      <c r="BK107" s="6">
        <f t="shared" si="126"/>
        <v>0</v>
      </c>
      <c r="BL107"/>
      <c r="BM107" s="6">
        <f t="shared" si="127"/>
        <v>0</v>
      </c>
      <c r="BN107" s="6">
        <f t="shared" si="128"/>
        <v>0</v>
      </c>
      <c r="BO107" s="6">
        <f t="shared" si="129"/>
        <v>0</v>
      </c>
      <c r="BP107"/>
      <c r="BQ107" s="6">
        <f t="shared" si="168"/>
        <v>0</v>
      </c>
      <c r="BR107" s="6"/>
      <c r="BS107" s="6">
        <f t="shared" si="169"/>
        <v>0</v>
      </c>
      <c r="BT107" s="6">
        <f t="shared" si="170"/>
        <v>0</v>
      </c>
      <c r="BU107" s="6">
        <f t="shared" si="171"/>
        <v>0</v>
      </c>
      <c r="BV107" s="6"/>
      <c r="BW107" s="6">
        <f t="shared" si="172"/>
        <v>0</v>
      </c>
      <c r="BX107" s="6">
        <f t="shared" si="173"/>
        <v>0</v>
      </c>
      <c r="BY107" s="6">
        <f t="shared" si="174"/>
        <v>0</v>
      </c>
      <c r="BZ107" s="6"/>
      <c r="CA107" s="6">
        <f t="shared" si="175"/>
        <v>0</v>
      </c>
      <c r="CB107" s="6">
        <f t="shared" si="176"/>
        <v>0</v>
      </c>
      <c r="CC107" s="6">
        <f t="shared" si="177"/>
        <v>0</v>
      </c>
      <c r="CD107" s="6"/>
      <c r="CE107" s="6">
        <f t="shared" si="178"/>
        <v>0</v>
      </c>
      <c r="CK107" s="11"/>
      <c r="CL107" s="6">
        <f t="shared" si="179"/>
        <v>0</v>
      </c>
      <c r="CM107" s="6">
        <f t="shared" si="130"/>
        <v>0</v>
      </c>
      <c r="CN107" s="6">
        <f t="shared" si="131"/>
        <v>0</v>
      </c>
      <c r="CO107"/>
      <c r="CP107" s="6">
        <f t="shared" si="132"/>
        <v>0</v>
      </c>
      <c r="CQ107" s="6">
        <f t="shared" si="133"/>
        <v>0</v>
      </c>
      <c r="CR107" s="6">
        <f t="shared" si="134"/>
        <v>0</v>
      </c>
      <c r="CS107"/>
      <c r="CT107" s="6">
        <f t="shared" si="135"/>
        <v>0</v>
      </c>
      <c r="CU107" s="6">
        <f t="shared" si="136"/>
        <v>0</v>
      </c>
      <c r="CV107" s="6">
        <f t="shared" si="137"/>
        <v>0</v>
      </c>
      <c r="CW107"/>
      <c r="CX107" s="6">
        <f t="shared" si="180"/>
        <v>0</v>
      </c>
      <c r="CY107" s="6"/>
      <c r="CZ107" s="6">
        <f t="shared" si="181"/>
        <v>0</v>
      </c>
      <c r="DA107" s="6">
        <f t="shared" si="182"/>
        <v>0</v>
      </c>
      <c r="DB107" s="6">
        <f t="shared" si="183"/>
        <v>0</v>
      </c>
      <c r="DC107" s="6"/>
      <c r="DD107" s="6">
        <f t="shared" si="184"/>
        <v>0</v>
      </c>
      <c r="DE107" s="6">
        <f t="shared" si="185"/>
        <v>0</v>
      </c>
      <c r="DF107" s="6">
        <f t="shared" si="186"/>
        <v>0</v>
      </c>
      <c r="DG107" s="6"/>
      <c r="DH107" s="6">
        <f t="shared" si="187"/>
        <v>0</v>
      </c>
      <c r="DI107" s="6">
        <f t="shared" si="188"/>
        <v>0</v>
      </c>
      <c r="DJ107" s="6">
        <f t="shared" si="189"/>
        <v>0</v>
      </c>
      <c r="DK107" s="6"/>
      <c r="DL107" s="6">
        <f t="shared" si="190"/>
        <v>0</v>
      </c>
      <c r="DR107" s="11"/>
      <c r="DS107" s="6">
        <f t="shared" si="191"/>
        <v>0</v>
      </c>
      <c r="DT107" s="6">
        <f t="shared" si="138"/>
        <v>0</v>
      </c>
      <c r="DU107" s="6">
        <f t="shared" si="139"/>
        <v>0</v>
      </c>
      <c r="DV107"/>
      <c r="DW107" s="6">
        <f t="shared" si="140"/>
        <v>0</v>
      </c>
      <c r="DX107" s="6">
        <f t="shared" si="141"/>
        <v>0</v>
      </c>
      <c r="DY107" s="6">
        <f t="shared" si="142"/>
        <v>0</v>
      </c>
      <c r="DZ107"/>
      <c r="EA107" s="6">
        <f t="shared" si="143"/>
        <v>0</v>
      </c>
      <c r="EB107" s="6">
        <f t="shared" si="144"/>
        <v>0</v>
      </c>
      <c r="EC107" s="6">
        <f t="shared" si="145"/>
        <v>0</v>
      </c>
      <c r="ED107"/>
      <c r="EE107" s="6">
        <f t="shared" si="192"/>
        <v>0</v>
      </c>
      <c r="EF107" s="6"/>
      <c r="EG107" s="6">
        <f t="shared" si="193"/>
        <v>0</v>
      </c>
      <c r="EH107" s="6">
        <f t="shared" si="194"/>
        <v>0</v>
      </c>
      <c r="EI107" s="6">
        <f t="shared" si="195"/>
        <v>0</v>
      </c>
      <c r="EJ107" s="6"/>
      <c r="EK107" s="6">
        <f t="shared" si="196"/>
        <v>0</v>
      </c>
      <c r="EL107" s="6">
        <f t="shared" si="197"/>
        <v>0</v>
      </c>
      <c r="EM107" s="6">
        <f t="shared" si="198"/>
        <v>0</v>
      </c>
      <c r="EN107" s="6"/>
      <c r="EO107" s="6">
        <f t="shared" si="199"/>
        <v>0</v>
      </c>
      <c r="EP107" s="6">
        <f t="shared" si="200"/>
        <v>0</v>
      </c>
      <c r="EQ107" s="6">
        <f t="shared" si="201"/>
        <v>0</v>
      </c>
      <c r="ER107" s="6"/>
      <c r="ES107" s="6">
        <f t="shared" si="202"/>
        <v>0</v>
      </c>
      <c r="EY107" s="11"/>
      <c r="EZ107" s="6">
        <f t="shared" si="203"/>
        <v>0</v>
      </c>
      <c r="FA107" s="6">
        <f t="shared" si="146"/>
        <v>0</v>
      </c>
      <c r="FB107" s="6">
        <f t="shared" si="147"/>
        <v>0</v>
      </c>
      <c r="FC107"/>
      <c r="FD107" s="6">
        <f t="shared" si="148"/>
        <v>0</v>
      </c>
      <c r="FE107" s="6">
        <f t="shared" si="149"/>
        <v>0</v>
      </c>
      <c r="FF107" s="6">
        <f t="shared" si="150"/>
        <v>0</v>
      </c>
      <c r="FG107"/>
      <c r="FH107" s="6">
        <f t="shared" si="151"/>
        <v>0</v>
      </c>
      <c r="FI107" s="6">
        <f t="shared" si="152"/>
        <v>0</v>
      </c>
      <c r="FJ107" s="6">
        <f t="shared" si="153"/>
        <v>0</v>
      </c>
      <c r="FK107"/>
      <c r="FL107" s="6">
        <f t="shared" si="204"/>
        <v>0</v>
      </c>
      <c r="FM107" s="6"/>
      <c r="FN107" s="6">
        <f t="shared" si="205"/>
        <v>0</v>
      </c>
      <c r="FO107" s="6">
        <f t="shared" si="206"/>
        <v>0</v>
      </c>
      <c r="FP107" s="6">
        <f t="shared" si="207"/>
        <v>0</v>
      </c>
      <c r="FQ107" s="6"/>
      <c r="FR107" s="6">
        <f t="shared" si="208"/>
        <v>0</v>
      </c>
      <c r="FS107" s="6">
        <f t="shared" si="209"/>
        <v>0</v>
      </c>
      <c r="FT107" s="6">
        <f t="shared" si="210"/>
        <v>0</v>
      </c>
      <c r="FU107" s="6"/>
      <c r="FV107" s="6">
        <f t="shared" si="211"/>
        <v>0</v>
      </c>
      <c r="FW107" s="6">
        <f t="shared" si="212"/>
        <v>0</v>
      </c>
      <c r="FX107" s="6">
        <f t="shared" si="213"/>
        <v>0</v>
      </c>
      <c r="FY107" s="6"/>
      <c r="FZ107" s="6">
        <f t="shared" si="214"/>
        <v>0</v>
      </c>
    </row>
    <row r="108" spans="4:182" x14ac:dyDescent="0.25">
      <c r="D108">
        <v>810</v>
      </c>
      <c r="E108">
        <f>'Input spectra'!B108</f>
        <v>0</v>
      </c>
      <c r="F108">
        <f>'Initial absorption'!L108</f>
        <v>0</v>
      </c>
      <c r="G108">
        <f>'Input spectra'!C108</f>
        <v>0</v>
      </c>
      <c r="H108">
        <f t="shared" si="154"/>
        <v>0</v>
      </c>
      <c r="I108">
        <f>'Input spectra'!D108</f>
        <v>0</v>
      </c>
      <c r="J108">
        <f>'Initial absorption'!M108</f>
        <v>0</v>
      </c>
      <c r="K108">
        <f>'Input spectra'!E108</f>
        <v>0</v>
      </c>
      <c r="L108">
        <f t="shared" si="155"/>
        <v>0</v>
      </c>
      <c r="M108">
        <f>'Input spectra'!F108</f>
        <v>0</v>
      </c>
      <c r="N108">
        <f>'Initial absorption'!N108</f>
        <v>0</v>
      </c>
      <c r="O108">
        <f>'Input spectra'!G108</f>
        <v>0</v>
      </c>
      <c r="P108">
        <f t="shared" si="156"/>
        <v>0</v>
      </c>
      <c r="R108">
        <f>'Absorption prob after ems'!FA109</f>
        <v>0.87739185470243009</v>
      </c>
      <c r="S108" s="13">
        <f>1-EXP(-'Absorption prob after ems'!FE109*_k_in_ec_correction*(E108*_c1+I108*_c2+M108*_c3+'Input spectra'!Y108))</f>
        <v>1.2532679558793225E-2</v>
      </c>
      <c r="T108" s="13">
        <f>1-EXP(-(_t-'Absorption prob after ems'!FE109)*_k_in_ec_correction*(E108*_c1+I108*_c2+M108*_c3+'Input spectra'!Y108))</f>
        <v>1.2676747488284512E-2</v>
      </c>
      <c r="U108" s="25"/>
      <c r="V108" s="25"/>
      <c r="W108" s="11"/>
      <c r="X108" s="6">
        <f t="shared" si="215"/>
        <v>0</v>
      </c>
      <c r="Y108" s="6">
        <f t="shared" si="216"/>
        <v>0</v>
      </c>
      <c r="Z108" s="6">
        <f t="shared" si="217"/>
        <v>0</v>
      </c>
      <c r="AA108"/>
      <c r="AB108" s="6">
        <f t="shared" si="218"/>
        <v>0</v>
      </c>
      <c r="AC108" s="6">
        <f t="shared" si="219"/>
        <v>0</v>
      </c>
      <c r="AD108" s="6">
        <f t="shared" si="220"/>
        <v>0</v>
      </c>
      <c r="AE108"/>
      <c r="AF108" s="6">
        <f t="shared" si="221"/>
        <v>0</v>
      </c>
      <c r="AG108" s="6">
        <f t="shared" si="222"/>
        <v>0</v>
      </c>
      <c r="AH108" s="6">
        <f t="shared" si="223"/>
        <v>0</v>
      </c>
      <c r="AI108"/>
      <c r="AJ108" s="6">
        <f t="shared" si="157"/>
        <v>0</v>
      </c>
      <c r="AK108" s="6"/>
      <c r="AL108" s="6">
        <f t="shared" si="158"/>
        <v>0</v>
      </c>
      <c r="AM108" s="6">
        <f t="shared" si="159"/>
        <v>0</v>
      </c>
      <c r="AN108" s="6">
        <f t="shared" si="160"/>
        <v>0</v>
      </c>
      <c r="AO108" s="6"/>
      <c r="AP108" s="6">
        <f t="shared" si="161"/>
        <v>0</v>
      </c>
      <c r="AQ108" s="6">
        <f t="shared" si="162"/>
        <v>0</v>
      </c>
      <c r="AR108" s="6">
        <f t="shared" si="163"/>
        <v>0</v>
      </c>
      <c r="AS108" s="6"/>
      <c r="AT108" s="6">
        <f t="shared" si="164"/>
        <v>0</v>
      </c>
      <c r="AU108" s="6">
        <f t="shared" si="165"/>
        <v>0</v>
      </c>
      <c r="AV108" s="6">
        <f t="shared" si="166"/>
        <v>0</v>
      </c>
      <c r="AW108" s="6"/>
      <c r="AX108" s="6">
        <f t="shared" si="167"/>
        <v>0</v>
      </c>
      <c r="BD108" s="11"/>
      <c r="BE108" s="6">
        <f t="shared" si="121"/>
        <v>0</v>
      </c>
      <c r="BF108" s="6">
        <f t="shared" si="122"/>
        <v>0</v>
      </c>
      <c r="BG108" s="6">
        <f t="shared" si="123"/>
        <v>0</v>
      </c>
      <c r="BH108"/>
      <c r="BI108" s="6">
        <f t="shared" si="124"/>
        <v>0</v>
      </c>
      <c r="BJ108" s="6">
        <f t="shared" si="125"/>
        <v>0</v>
      </c>
      <c r="BK108" s="6">
        <f t="shared" si="126"/>
        <v>0</v>
      </c>
      <c r="BL108"/>
      <c r="BM108" s="6">
        <f t="shared" si="127"/>
        <v>0</v>
      </c>
      <c r="BN108" s="6">
        <f t="shared" si="128"/>
        <v>0</v>
      </c>
      <c r="BO108" s="6">
        <f t="shared" si="129"/>
        <v>0</v>
      </c>
      <c r="BP108"/>
      <c r="BQ108" s="6">
        <f t="shared" si="168"/>
        <v>0</v>
      </c>
      <c r="BR108" s="6"/>
      <c r="BS108" s="6">
        <f t="shared" si="169"/>
        <v>0</v>
      </c>
      <c r="BT108" s="6">
        <f t="shared" si="170"/>
        <v>0</v>
      </c>
      <c r="BU108" s="6">
        <f t="shared" si="171"/>
        <v>0</v>
      </c>
      <c r="BV108" s="6"/>
      <c r="BW108" s="6">
        <f t="shared" si="172"/>
        <v>0</v>
      </c>
      <c r="BX108" s="6">
        <f t="shared" si="173"/>
        <v>0</v>
      </c>
      <c r="BY108" s="6">
        <f t="shared" si="174"/>
        <v>0</v>
      </c>
      <c r="BZ108" s="6"/>
      <c r="CA108" s="6">
        <f t="shared" si="175"/>
        <v>0</v>
      </c>
      <c r="CB108" s="6">
        <f t="shared" si="176"/>
        <v>0</v>
      </c>
      <c r="CC108" s="6">
        <f t="shared" si="177"/>
        <v>0</v>
      </c>
      <c r="CD108" s="6"/>
      <c r="CE108" s="6">
        <f t="shared" si="178"/>
        <v>0</v>
      </c>
      <c r="CK108" s="11"/>
      <c r="CL108" s="6">
        <f t="shared" si="179"/>
        <v>0</v>
      </c>
      <c r="CM108" s="6">
        <f t="shared" si="130"/>
        <v>0</v>
      </c>
      <c r="CN108" s="6">
        <f t="shared" si="131"/>
        <v>0</v>
      </c>
      <c r="CO108"/>
      <c r="CP108" s="6">
        <f t="shared" si="132"/>
        <v>0</v>
      </c>
      <c r="CQ108" s="6">
        <f t="shared" si="133"/>
        <v>0</v>
      </c>
      <c r="CR108" s="6">
        <f t="shared" si="134"/>
        <v>0</v>
      </c>
      <c r="CS108"/>
      <c r="CT108" s="6">
        <f t="shared" si="135"/>
        <v>0</v>
      </c>
      <c r="CU108" s="6">
        <f t="shared" si="136"/>
        <v>0</v>
      </c>
      <c r="CV108" s="6">
        <f t="shared" si="137"/>
        <v>0</v>
      </c>
      <c r="CW108"/>
      <c r="CX108" s="6">
        <f t="shared" si="180"/>
        <v>0</v>
      </c>
      <c r="CY108" s="6"/>
      <c r="CZ108" s="6">
        <f t="shared" si="181"/>
        <v>0</v>
      </c>
      <c r="DA108" s="6">
        <f t="shared" si="182"/>
        <v>0</v>
      </c>
      <c r="DB108" s="6">
        <f t="shared" si="183"/>
        <v>0</v>
      </c>
      <c r="DC108" s="6"/>
      <c r="DD108" s="6">
        <f t="shared" si="184"/>
        <v>0</v>
      </c>
      <c r="DE108" s="6">
        <f t="shared" si="185"/>
        <v>0</v>
      </c>
      <c r="DF108" s="6">
        <f t="shared" si="186"/>
        <v>0</v>
      </c>
      <c r="DG108" s="6"/>
      <c r="DH108" s="6">
        <f t="shared" si="187"/>
        <v>0</v>
      </c>
      <c r="DI108" s="6">
        <f t="shared" si="188"/>
        <v>0</v>
      </c>
      <c r="DJ108" s="6">
        <f t="shared" si="189"/>
        <v>0</v>
      </c>
      <c r="DK108" s="6"/>
      <c r="DL108" s="6">
        <f t="shared" si="190"/>
        <v>0</v>
      </c>
      <c r="DR108" s="11"/>
      <c r="DS108" s="6">
        <f t="shared" si="191"/>
        <v>0</v>
      </c>
      <c r="DT108" s="6">
        <f t="shared" si="138"/>
        <v>0</v>
      </c>
      <c r="DU108" s="6">
        <f t="shared" si="139"/>
        <v>0</v>
      </c>
      <c r="DV108"/>
      <c r="DW108" s="6">
        <f t="shared" si="140"/>
        <v>0</v>
      </c>
      <c r="DX108" s="6">
        <f t="shared" si="141"/>
        <v>0</v>
      </c>
      <c r="DY108" s="6">
        <f t="shared" si="142"/>
        <v>0</v>
      </c>
      <c r="DZ108"/>
      <c r="EA108" s="6">
        <f t="shared" si="143"/>
        <v>0</v>
      </c>
      <c r="EB108" s="6">
        <f t="shared" si="144"/>
        <v>0</v>
      </c>
      <c r="EC108" s="6">
        <f t="shared" si="145"/>
        <v>0</v>
      </c>
      <c r="ED108"/>
      <c r="EE108" s="6">
        <f t="shared" si="192"/>
        <v>0</v>
      </c>
      <c r="EF108" s="6"/>
      <c r="EG108" s="6">
        <f t="shared" si="193"/>
        <v>0</v>
      </c>
      <c r="EH108" s="6">
        <f t="shared" si="194"/>
        <v>0</v>
      </c>
      <c r="EI108" s="6">
        <f t="shared" si="195"/>
        <v>0</v>
      </c>
      <c r="EJ108" s="6"/>
      <c r="EK108" s="6">
        <f t="shared" si="196"/>
        <v>0</v>
      </c>
      <c r="EL108" s="6">
        <f t="shared" si="197"/>
        <v>0</v>
      </c>
      <c r="EM108" s="6">
        <f t="shared" si="198"/>
        <v>0</v>
      </c>
      <c r="EN108" s="6"/>
      <c r="EO108" s="6">
        <f t="shared" si="199"/>
        <v>0</v>
      </c>
      <c r="EP108" s="6">
        <f t="shared" si="200"/>
        <v>0</v>
      </c>
      <c r="EQ108" s="6">
        <f t="shared" si="201"/>
        <v>0</v>
      </c>
      <c r="ER108" s="6"/>
      <c r="ES108" s="6">
        <f t="shared" si="202"/>
        <v>0</v>
      </c>
      <c r="EY108" s="11"/>
      <c r="EZ108" s="6">
        <f t="shared" si="203"/>
        <v>0</v>
      </c>
      <c r="FA108" s="6">
        <f t="shared" si="146"/>
        <v>0</v>
      </c>
      <c r="FB108" s="6">
        <f t="shared" si="147"/>
        <v>0</v>
      </c>
      <c r="FC108"/>
      <c r="FD108" s="6">
        <f t="shared" si="148"/>
        <v>0</v>
      </c>
      <c r="FE108" s="6">
        <f t="shared" si="149"/>
        <v>0</v>
      </c>
      <c r="FF108" s="6">
        <f t="shared" si="150"/>
        <v>0</v>
      </c>
      <c r="FG108"/>
      <c r="FH108" s="6">
        <f t="shared" si="151"/>
        <v>0</v>
      </c>
      <c r="FI108" s="6">
        <f t="shared" si="152"/>
        <v>0</v>
      </c>
      <c r="FJ108" s="6">
        <f t="shared" si="153"/>
        <v>0</v>
      </c>
      <c r="FK108"/>
      <c r="FL108" s="6">
        <f t="shared" si="204"/>
        <v>0</v>
      </c>
      <c r="FM108" s="6"/>
      <c r="FN108" s="6">
        <f t="shared" si="205"/>
        <v>0</v>
      </c>
      <c r="FO108" s="6">
        <f t="shared" si="206"/>
        <v>0</v>
      </c>
      <c r="FP108" s="6">
        <f t="shared" si="207"/>
        <v>0</v>
      </c>
      <c r="FQ108" s="6"/>
      <c r="FR108" s="6">
        <f t="shared" si="208"/>
        <v>0</v>
      </c>
      <c r="FS108" s="6">
        <f t="shared" si="209"/>
        <v>0</v>
      </c>
      <c r="FT108" s="6">
        <f t="shared" si="210"/>
        <v>0</v>
      </c>
      <c r="FU108" s="6"/>
      <c r="FV108" s="6">
        <f t="shared" si="211"/>
        <v>0</v>
      </c>
      <c r="FW108" s="6">
        <f t="shared" si="212"/>
        <v>0</v>
      </c>
      <c r="FX108" s="6">
        <f t="shared" si="213"/>
        <v>0</v>
      </c>
      <c r="FY108" s="6"/>
      <c r="FZ108" s="6">
        <f t="shared" si="214"/>
        <v>0</v>
      </c>
    </row>
    <row r="109" spans="4:182" x14ac:dyDescent="0.25">
      <c r="D109">
        <v>815</v>
      </c>
      <c r="E109">
        <f>'Input spectra'!B109</f>
        <v>0</v>
      </c>
      <c r="F109">
        <f>'Initial absorption'!L109</f>
        <v>0</v>
      </c>
      <c r="G109">
        <f>'Input spectra'!C109</f>
        <v>0</v>
      </c>
      <c r="H109">
        <f t="shared" si="154"/>
        <v>0</v>
      </c>
      <c r="I109">
        <f>'Input spectra'!D109</f>
        <v>0</v>
      </c>
      <c r="J109">
        <f>'Initial absorption'!M109</f>
        <v>0</v>
      </c>
      <c r="K109">
        <f>'Input spectra'!E109</f>
        <v>0</v>
      </c>
      <c r="L109">
        <f t="shared" si="155"/>
        <v>0</v>
      </c>
      <c r="M109">
        <f>'Input spectra'!F109</f>
        <v>0</v>
      </c>
      <c r="N109">
        <f>'Initial absorption'!N109</f>
        <v>0</v>
      </c>
      <c r="O109">
        <f>'Input spectra'!G109</f>
        <v>0</v>
      </c>
      <c r="P109">
        <f t="shared" si="156"/>
        <v>0</v>
      </c>
      <c r="R109">
        <f>'Absorption prob after ems'!FA110</f>
        <v>0.876676655264647</v>
      </c>
      <c r="S109" s="13">
        <f>1-EXP(-'Absorption prob after ems'!FE110*_k_in_ec_correction*(E109*_c1+I109*_c2+M109*_c3+'Input spectra'!Y109))</f>
        <v>1.2612666790744465E-2</v>
      </c>
      <c r="T109" s="13">
        <f>1-EXP(-(_t-'Absorption prob after ems'!FE110)*_k_in_ec_correction*(E109*_c1+I109*_c2+M109*_c3+'Input spectra'!Y109))</f>
        <v>1.2758590257493929E-2</v>
      </c>
      <c r="U109" s="25"/>
      <c r="V109" s="25"/>
      <c r="W109" s="11"/>
      <c r="X109" s="6">
        <f t="shared" si="215"/>
        <v>0</v>
      </c>
      <c r="Y109" s="6">
        <f t="shared" si="216"/>
        <v>0</v>
      </c>
      <c r="Z109" s="6">
        <f t="shared" si="217"/>
        <v>0</v>
      </c>
      <c r="AA109"/>
      <c r="AB109" s="6">
        <f t="shared" si="218"/>
        <v>0</v>
      </c>
      <c r="AC109" s="6">
        <f t="shared" si="219"/>
        <v>0</v>
      </c>
      <c r="AD109" s="6">
        <f t="shared" si="220"/>
        <v>0</v>
      </c>
      <c r="AE109"/>
      <c r="AF109" s="6">
        <f t="shared" si="221"/>
        <v>0</v>
      </c>
      <c r="AG109" s="6">
        <f t="shared" si="222"/>
        <v>0</v>
      </c>
      <c r="AH109" s="6">
        <f t="shared" si="223"/>
        <v>0</v>
      </c>
      <c r="AI109"/>
      <c r="AJ109" s="6">
        <f t="shared" si="157"/>
        <v>0</v>
      </c>
      <c r="AK109" s="6"/>
      <c r="AL109" s="6">
        <f t="shared" si="158"/>
        <v>0</v>
      </c>
      <c r="AM109" s="6">
        <f t="shared" si="159"/>
        <v>0</v>
      </c>
      <c r="AN109" s="6">
        <f t="shared" si="160"/>
        <v>0</v>
      </c>
      <c r="AO109" s="6"/>
      <c r="AP109" s="6">
        <f t="shared" si="161"/>
        <v>0</v>
      </c>
      <c r="AQ109" s="6">
        <f t="shared" si="162"/>
        <v>0</v>
      </c>
      <c r="AR109" s="6">
        <f t="shared" si="163"/>
        <v>0</v>
      </c>
      <c r="AS109" s="6"/>
      <c r="AT109" s="6">
        <f t="shared" si="164"/>
        <v>0</v>
      </c>
      <c r="AU109" s="6">
        <f t="shared" si="165"/>
        <v>0</v>
      </c>
      <c r="AV109" s="6">
        <f t="shared" si="166"/>
        <v>0</v>
      </c>
      <c r="AW109" s="6"/>
      <c r="AX109" s="6">
        <f t="shared" si="167"/>
        <v>0</v>
      </c>
      <c r="BD109" s="11"/>
      <c r="BE109" s="6">
        <f t="shared" si="121"/>
        <v>0</v>
      </c>
      <c r="BF109" s="6">
        <f t="shared" si="122"/>
        <v>0</v>
      </c>
      <c r="BG109" s="6">
        <f t="shared" si="123"/>
        <v>0</v>
      </c>
      <c r="BH109"/>
      <c r="BI109" s="6">
        <f t="shared" si="124"/>
        <v>0</v>
      </c>
      <c r="BJ109" s="6">
        <f t="shared" si="125"/>
        <v>0</v>
      </c>
      <c r="BK109" s="6">
        <f t="shared" si="126"/>
        <v>0</v>
      </c>
      <c r="BL109"/>
      <c r="BM109" s="6">
        <f t="shared" si="127"/>
        <v>0</v>
      </c>
      <c r="BN109" s="6">
        <f t="shared" si="128"/>
        <v>0</v>
      </c>
      <c r="BO109" s="6">
        <f t="shared" si="129"/>
        <v>0</v>
      </c>
      <c r="BP109"/>
      <c r="BQ109" s="6">
        <f t="shared" si="168"/>
        <v>0</v>
      </c>
      <c r="BR109" s="6"/>
      <c r="BS109" s="6">
        <f t="shared" si="169"/>
        <v>0</v>
      </c>
      <c r="BT109" s="6">
        <f t="shared" si="170"/>
        <v>0</v>
      </c>
      <c r="BU109" s="6">
        <f t="shared" si="171"/>
        <v>0</v>
      </c>
      <c r="BV109" s="6"/>
      <c r="BW109" s="6">
        <f t="shared" si="172"/>
        <v>0</v>
      </c>
      <c r="BX109" s="6">
        <f t="shared" si="173"/>
        <v>0</v>
      </c>
      <c r="BY109" s="6">
        <f t="shared" si="174"/>
        <v>0</v>
      </c>
      <c r="BZ109" s="6"/>
      <c r="CA109" s="6">
        <f t="shared" si="175"/>
        <v>0</v>
      </c>
      <c r="CB109" s="6">
        <f t="shared" si="176"/>
        <v>0</v>
      </c>
      <c r="CC109" s="6">
        <f t="shared" si="177"/>
        <v>0</v>
      </c>
      <c r="CD109" s="6"/>
      <c r="CE109" s="6">
        <f t="shared" si="178"/>
        <v>0</v>
      </c>
      <c r="CK109" s="11"/>
      <c r="CL109" s="6">
        <f t="shared" si="179"/>
        <v>0</v>
      </c>
      <c r="CM109" s="6">
        <f t="shared" si="130"/>
        <v>0</v>
      </c>
      <c r="CN109" s="6">
        <f t="shared" si="131"/>
        <v>0</v>
      </c>
      <c r="CO109"/>
      <c r="CP109" s="6">
        <f t="shared" si="132"/>
        <v>0</v>
      </c>
      <c r="CQ109" s="6">
        <f t="shared" si="133"/>
        <v>0</v>
      </c>
      <c r="CR109" s="6">
        <f t="shared" si="134"/>
        <v>0</v>
      </c>
      <c r="CS109"/>
      <c r="CT109" s="6">
        <f t="shared" si="135"/>
        <v>0</v>
      </c>
      <c r="CU109" s="6">
        <f t="shared" si="136"/>
        <v>0</v>
      </c>
      <c r="CV109" s="6">
        <f t="shared" si="137"/>
        <v>0</v>
      </c>
      <c r="CW109"/>
      <c r="CX109" s="6">
        <f t="shared" si="180"/>
        <v>0</v>
      </c>
      <c r="CY109" s="6"/>
      <c r="CZ109" s="6">
        <f t="shared" si="181"/>
        <v>0</v>
      </c>
      <c r="DA109" s="6">
        <f t="shared" si="182"/>
        <v>0</v>
      </c>
      <c r="DB109" s="6">
        <f t="shared" si="183"/>
        <v>0</v>
      </c>
      <c r="DC109" s="6"/>
      <c r="DD109" s="6">
        <f t="shared" si="184"/>
        <v>0</v>
      </c>
      <c r="DE109" s="6">
        <f t="shared" si="185"/>
        <v>0</v>
      </c>
      <c r="DF109" s="6">
        <f t="shared" si="186"/>
        <v>0</v>
      </c>
      <c r="DG109" s="6"/>
      <c r="DH109" s="6">
        <f t="shared" si="187"/>
        <v>0</v>
      </c>
      <c r="DI109" s="6">
        <f t="shared" si="188"/>
        <v>0</v>
      </c>
      <c r="DJ109" s="6">
        <f t="shared" si="189"/>
        <v>0</v>
      </c>
      <c r="DK109" s="6"/>
      <c r="DL109" s="6">
        <f t="shared" si="190"/>
        <v>0</v>
      </c>
      <c r="DR109" s="11"/>
      <c r="DS109" s="6">
        <f t="shared" si="191"/>
        <v>0</v>
      </c>
      <c r="DT109" s="6">
        <f t="shared" si="138"/>
        <v>0</v>
      </c>
      <c r="DU109" s="6">
        <f t="shared" si="139"/>
        <v>0</v>
      </c>
      <c r="DV109"/>
      <c r="DW109" s="6">
        <f t="shared" si="140"/>
        <v>0</v>
      </c>
      <c r="DX109" s="6">
        <f t="shared" si="141"/>
        <v>0</v>
      </c>
      <c r="DY109" s="6">
        <f t="shared" si="142"/>
        <v>0</v>
      </c>
      <c r="DZ109"/>
      <c r="EA109" s="6">
        <f t="shared" si="143"/>
        <v>0</v>
      </c>
      <c r="EB109" s="6">
        <f t="shared" si="144"/>
        <v>0</v>
      </c>
      <c r="EC109" s="6">
        <f t="shared" si="145"/>
        <v>0</v>
      </c>
      <c r="ED109"/>
      <c r="EE109" s="6">
        <f t="shared" si="192"/>
        <v>0</v>
      </c>
      <c r="EF109" s="6"/>
      <c r="EG109" s="6">
        <f t="shared" si="193"/>
        <v>0</v>
      </c>
      <c r="EH109" s="6">
        <f t="shared" si="194"/>
        <v>0</v>
      </c>
      <c r="EI109" s="6">
        <f t="shared" si="195"/>
        <v>0</v>
      </c>
      <c r="EJ109" s="6"/>
      <c r="EK109" s="6">
        <f t="shared" si="196"/>
        <v>0</v>
      </c>
      <c r="EL109" s="6">
        <f t="shared" si="197"/>
        <v>0</v>
      </c>
      <c r="EM109" s="6">
        <f t="shared" si="198"/>
        <v>0</v>
      </c>
      <c r="EN109" s="6"/>
      <c r="EO109" s="6">
        <f t="shared" si="199"/>
        <v>0</v>
      </c>
      <c r="EP109" s="6">
        <f t="shared" si="200"/>
        <v>0</v>
      </c>
      <c r="EQ109" s="6">
        <f t="shared" si="201"/>
        <v>0</v>
      </c>
      <c r="ER109" s="6"/>
      <c r="ES109" s="6">
        <f t="shared" si="202"/>
        <v>0</v>
      </c>
      <c r="EY109" s="11"/>
      <c r="EZ109" s="6">
        <f t="shared" si="203"/>
        <v>0</v>
      </c>
      <c r="FA109" s="6">
        <f t="shared" si="146"/>
        <v>0</v>
      </c>
      <c r="FB109" s="6">
        <f t="shared" si="147"/>
        <v>0</v>
      </c>
      <c r="FC109"/>
      <c r="FD109" s="6">
        <f t="shared" si="148"/>
        <v>0</v>
      </c>
      <c r="FE109" s="6">
        <f t="shared" si="149"/>
        <v>0</v>
      </c>
      <c r="FF109" s="6">
        <f t="shared" si="150"/>
        <v>0</v>
      </c>
      <c r="FG109"/>
      <c r="FH109" s="6">
        <f t="shared" si="151"/>
        <v>0</v>
      </c>
      <c r="FI109" s="6">
        <f t="shared" si="152"/>
        <v>0</v>
      </c>
      <c r="FJ109" s="6">
        <f t="shared" si="153"/>
        <v>0</v>
      </c>
      <c r="FK109"/>
      <c r="FL109" s="6">
        <f t="shared" si="204"/>
        <v>0</v>
      </c>
      <c r="FM109" s="6"/>
      <c r="FN109" s="6">
        <f t="shared" si="205"/>
        <v>0</v>
      </c>
      <c r="FO109" s="6">
        <f t="shared" si="206"/>
        <v>0</v>
      </c>
      <c r="FP109" s="6">
        <f t="shared" si="207"/>
        <v>0</v>
      </c>
      <c r="FQ109" s="6"/>
      <c r="FR109" s="6">
        <f t="shared" si="208"/>
        <v>0</v>
      </c>
      <c r="FS109" s="6">
        <f t="shared" si="209"/>
        <v>0</v>
      </c>
      <c r="FT109" s="6">
        <f t="shared" si="210"/>
        <v>0</v>
      </c>
      <c r="FU109" s="6"/>
      <c r="FV109" s="6">
        <f t="shared" si="211"/>
        <v>0</v>
      </c>
      <c r="FW109" s="6">
        <f t="shared" si="212"/>
        <v>0</v>
      </c>
      <c r="FX109" s="6">
        <f t="shared" si="213"/>
        <v>0</v>
      </c>
      <c r="FY109" s="6"/>
      <c r="FZ109" s="6">
        <f t="shared" si="214"/>
        <v>0</v>
      </c>
    </row>
    <row r="110" spans="4:182" x14ac:dyDescent="0.25">
      <c r="D110">
        <v>820</v>
      </c>
      <c r="E110">
        <f>'Input spectra'!B110</f>
        <v>0</v>
      </c>
      <c r="F110">
        <f>'Initial absorption'!L110</f>
        <v>0</v>
      </c>
      <c r="G110">
        <f>'Input spectra'!C110</f>
        <v>0</v>
      </c>
      <c r="H110">
        <f t="shared" si="154"/>
        <v>0</v>
      </c>
      <c r="I110">
        <f>'Input spectra'!D110</f>
        <v>0</v>
      </c>
      <c r="J110">
        <f>'Initial absorption'!M110</f>
        <v>0</v>
      </c>
      <c r="K110">
        <f>'Input spectra'!E110</f>
        <v>0</v>
      </c>
      <c r="L110">
        <f t="shared" si="155"/>
        <v>0</v>
      </c>
      <c r="M110">
        <f>'Input spectra'!F110</f>
        <v>0</v>
      </c>
      <c r="N110">
        <f>'Initial absorption'!N110</f>
        <v>0</v>
      </c>
      <c r="O110">
        <f>'Input spectra'!G110</f>
        <v>0</v>
      </c>
      <c r="P110">
        <f t="shared" si="156"/>
        <v>0</v>
      </c>
      <c r="R110">
        <f>'Absorption prob after ems'!FA111</f>
        <v>0.87596236268952721</v>
      </c>
      <c r="S110" s="13">
        <f>1-EXP(-'Absorption prob after ems'!FE111*_k_in_ec_correction*(E110*_c1+I110*_c2+M110*_c3+'Input spectra'!Y110))</f>
        <v>1.2692641531480753E-2</v>
      </c>
      <c r="T110" s="13">
        <f>1-EXP(-(_t-'Absorption prob after ems'!FE111)*_k_in_ec_correction*(E110*_c1+I110*_c2+M110*_c3+'Input spectra'!Y110))</f>
        <v>1.2840432253618972E-2</v>
      </c>
      <c r="U110" s="25"/>
      <c r="V110" s="25"/>
      <c r="W110" s="11"/>
      <c r="X110" s="6">
        <f t="shared" si="215"/>
        <v>0</v>
      </c>
      <c r="Y110" s="6">
        <f t="shared" si="216"/>
        <v>0</v>
      </c>
      <c r="Z110" s="6">
        <f t="shared" si="217"/>
        <v>0</v>
      </c>
      <c r="AA110"/>
      <c r="AB110" s="6">
        <f t="shared" si="218"/>
        <v>0</v>
      </c>
      <c r="AC110" s="6">
        <f t="shared" si="219"/>
        <v>0</v>
      </c>
      <c r="AD110" s="6">
        <f t="shared" si="220"/>
        <v>0</v>
      </c>
      <c r="AE110"/>
      <c r="AF110" s="6">
        <f t="shared" si="221"/>
        <v>0</v>
      </c>
      <c r="AG110" s="6">
        <f t="shared" si="222"/>
        <v>0</v>
      </c>
      <c r="AH110" s="6">
        <f t="shared" si="223"/>
        <v>0</v>
      </c>
      <c r="AI110"/>
      <c r="AJ110" s="6">
        <f t="shared" si="157"/>
        <v>0</v>
      </c>
      <c r="AK110" s="6"/>
      <c r="AL110" s="6">
        <f t="shared" si="158"/>
        <v>0</v>
      </c>
      <c r="AM110" s="6">
        <f t="shared" si="159"/>
        <v>0</v>
      </c>
      <c r="AN110" s="6">
        <f t="shared" si="160"/>
        <v>0</v>
      </c>
      <c r="AO110" s="6"/>
      <c r="AP110" s="6">
        <f t="shared" si="161"/>
        <v>0</v>
      </c>
      <c r="AQ110" s="6">
        <f t="shared" si="162"/>
        <v>0</v>
      </c>
      <c r="AR110" s="6">
        <f t="shared" si="163"/>
        <v>0</v>
      </c>
      <c r="AS110" s="6"/>
      <c r="AT110" s="6">
        <f t="shared" si="164"/>
        <v>0</v>
      </c>
      <c r="AU110" s="6">
        <f t="shared" si="165"/>
        <v>0</v>
      </c>
      <c r="AV110" s="6">
        <f t="shared" si="166"/>
        <v>0</v>
      </c>
      <c r="AW110" s="6"/>
      <c r="AX110" s="6">
        <f t="shared" si="167"/>
        <v>0</v>
      </c>
      <c r="BD110" s="11"/>
      <c r="BE110" s="6">
        <f t="shared" si="121"/>
        <v>0</v>
      </c>
      <c r="BF110" s="6">
        <f t="shared" si="122"/>
        <v>0</v>
      </c>
      <c r="BG110" s="6">
        <f t="shared" si="123"/>
        <v>0</v>
      </c>
      <c r="BH110"/>
      <c r="BI110" s="6">
        <f t="shared" si="124"/>
        <v>0</v>
      </c>
      <c r="BJ110" s="6">
        <f t="shared" si="125"/>
        <v>0</v>
      </c>
      <c r="BK110" s="6">
        <f t="shared" si="126"/>
        <v>0</v>
      </c>
      <c r="BL110"/>
      <c r="BM110" s="6">
        <f t="shared" si="127"/>
        <v>0</v>
      </c>
      <c r="BN110" s="6">
        <f t="shared" si="128"/>
        <v>0</v>
      </c>
      <c r="BO110" s="6">
        <f t="shared" si="129"/>
        <v>0</v>
      </c>
      <c r="BP110"/>
      <c r="BQ110" s="6">
        <f t="shared" si="168"/>
        <v>0</v>
      </c>
      <c r="BR110" s="6"/>
      <c r="BS110" s="6">
        <f t="shared" si="169"/>
        <v>0</v>
      </c>
      <c r="BT110" s="6">
        <f t="shared" si="170"/>
        <v>0</v>
      </c>
      <c r="BU110" s="6">
        <f t="shared" si="171"/>
        <v>0</v>
      </c>
      <c r="BV110" s="6"/>
      <c r="BW110" s="6">
        <f t="shared" si="172"/>
        <v>0</v>
      </c>
      <c r="BX110" s="6">
        <f t="shared" si="173"/>
        <v>0</v>
      </c>
      <c r="BY110" s="6">
        <f t="shared" si="174"/>
        <v>0</v>
      </c>
      <c r="BZ110" s="6"/>
      <c r="CA110" s="6">
        <f t="shared" si="175"/>
        <v>0</v>
      </c>
      <c r="CB110" s="6">
        <f t="shared" si="176"/>
        <v>0</v>
      </c>
      <c r="CC110" s="6">
        <f t="shared" si="177"/>
        <v>0</v>
      </c>
      <c r="CD110" s="6"/>
      <c r="CE110" s="6">
        <f t="shared" si="178"/>
        <v>0</v>
      </c>
      <c r="CK110" s="11"/>
      <c r="CL110" s="6">
        <f t="shared" si="179"/>
        <v>0</v>
      </c>
      <c r="CM110" s="6">
        <f t="shared" si="130"/>
        <v>0</v>
      </c>
      <c r="CN110" s="6">
        <f t="shared" si="131"/>
        <v>0</v>
      </c>
      <c r="CO110"/>
      <c r="CP110" s="6">
        <f t="shared" si="132"/>
        <v>0</v>
      </c>
      <c r="CQ110" s="6">
        <f t="shared" si="133"/>
        <v>0</v>
      </c>
      <c r="CR110" s="6">
        <f t="shared" si="134"/>
        <v>0</v>
      </c>
      <c r="CS110"/>
      <c r="CT110" s="6">
        <f t="shared" si="135"/>
        <v>0</v>
      </c>
      <c r="CU110" s="6">
        <f t="shared" si="136"/>
        <v>0</v>
      </c>
      <c r="CV110" s="6">
        <f t="shared" si="137"/>
        <v>0</v>
      </c>
      <c r="CW110"/>
      <c r="CX110" s="6">
        <f t="shared" si="180"/>
        <v>0</v>
      </c>
      <c r="CY110" s="6"/>
      <c r="CZ110" s="6">
        <f t="shared" si="181"/>
        <v>0</v>
      </c>
      <c r="DA110" s="6">
        <f t="shared" si="182"/>
        <v>0</v>
      </c>
      <c r="DB110" s="6">
        <f t="shared" si="183"/>
        <v>0</v>
      </c>
      <c r="DC110" s="6"/>
      <c r="DD110" s="6">
        <f t="shared" si="184"/>
        <v>0</v>
      </c>
      <c r="DE110" s="6">
        <f t="shared" si="185"/>
        <v>0</v>
      </c>
      <c r="DF110" s="6">
        <f t="shared" si="186"/>
        <v>0</v>
      </c>
      <c r="DG110" s="6"/>
      <c r="DH110" s="6">
        <f t="shared" si="187"/>
        <v>0</v>
      </c>
      <c r="DI110" s="6">
        <f t="shared" si="188"/>
        <v>0</v>
      </c>
      <c r="DJ110" s="6">
        <f t="shared" si="189"/>
        <v>0</v>
      </c>
      <c r="DK110" s="6"/>
      <c r="DL110" s="6">
        <f t="shared" si="190"/>
        <v>0</v>
      </c>
      <c r="DR110" s="11"/>
      <c r="DS110" s="6">
        <f t="shared" si="191"/>
        <v>0</v>
      </c>
      <c r="DT110" s="6">
        <f t="shared" si="138"/>
        <v>0</v>
      </c>
      <c r="DU110" s="6">
        <f t="shared" si="139"/>
        <v>0</v>
      </c>
      <c r="DV110"/>
      <c r="DW110" s="6">
        <f t="shared" si="140"/>
        <v>0</v>
      </c>
      <c r="DX110" s="6">
        <f t="shared" si="141"/>
        <v>0</v>
      </c>
      <c r="DY110" s="6">
        <f t="shared" si="142"/>
        <v>0</v>
      </c>
      <c r="DZ110"/>
      <c r="EA110" s="6">
        <f t="shared" si="143"/>
        <v>0</v>
      </c>
      <c r="EB110" s="6">
        <f t="shared" si="144"/>
        <v>0</v>
      </c>
      <c r="EC110" s="6">
        <f t="shared" si="145"/>
        <v>0</v>
      </c>
      <c r="ED110"/>
      <c r="EE110" s="6">
        <f t="shared" si="192"/>
        <v>0</v>
      </c>
      <c r="EF110" s="6"/>
      <c r="EG110" s="6">
        <f t="shared" si="193"/>
        <v>0</v>
      </c>
      <c r="EH110" s="6">
        <f t="shared" si="194"/>
        <v>0</v>
      </c>
      <c r="EI110" s="6">
        <f t="shared" si="195"/>
        <v>0</v>
      </c>
      <c r="EJ110" s="6"/>
      <c r="EK110" s="6">
        <f t="shared" si="196"/>
        <v>0</v>
      </c>
      <c r="EL110" s="6">
        <f t="shared" si="197"/>
        <v>0</v>
      </c>
      <c r="EM110" s="6">
        <f t="shared" si="198"/>
        <v>0</v>
      </c>
      <c r="EN110" s="6"/>
      <c r="EO110" s="6">
        <f t="shared" si="199"/>
        <v>0</v>
      </c>
      <c r="EP110" s="6">
        <f t="shared" si="200"/>
        <v>0</v>
      </c>
      <c r="EQ110" s="6">
        <f t="shared" si="201"/>
        <v>0</v>
      </c>
      <c r="ER110" s="6"/>
      <c r="ES110" s="6">
        <f t="shared" si="202"/>
        <v>0</v>
      </c>
      <c r="EY110" s="11"/>
      <c r="EZ110" s="6">
        <f t="shared" si="203"/>
        <v>0</v>
      </c>
      <c r="FA110" s="6">
        <f t="shared" si="146"/>
        <v>0</v>
      </c>
      <c r="FB110" s="6">
        <f t="shared" si="147"/>
        <v>0</v>
      </c>
      <c r="FC110"/>
      <c r="FD110" s="6">
        <f t="shared" si="148"/>
        <v>0</v>
      </c>
      <c r="FE110" s="6">
        <f t="shared" si="149"/>
        <v>0</v>
      </c>
      <c r="FF110" s="6">
        <f t="shared" si="150"/>
        <v>0</v>
      </c>
      <c r="FG110"/>
      <c r="FH110" s="6">
        <f t="shared" si="151"/>
        <v>0</v>
      </c>
      <c r="FI110" s="6">
        <f t="shared" si="152"/>
        <v>0</v>
      </c>
      <c r="FJ110" s="6">
        <f t="shared" si="153"/>
        <v>0</v>
      </c>
      <c r="FK110"/>
      <c r="FL110" s="6">
        <f t="shared" si="204"/>
        <v>0</v>
      </c>
      <c r="FM110" s="6"/>
      <c r="FN110" s="6">
        <f t="shared" si="205"/>
        <v>0</v>
      </c>
      <c r="FO110" s="6">
        <f t="shared" si="206"/>
        <v>0</v>
      </c>
      <c r="FP110" s="6">
        <f t="shared" si="207"/>
        <v>0</v>
      </c>
      <c r="FQ110" s="6"/>
      <c r="FR110" s="6">
        <f t="shared" si="208"/>
        <v>0</v>
      </c>
      <c r="FS110" s="6">
        <f t="shared" si="209"/>
        <v>0</v>
      </c>
      <c r="FT110" s="6">
        <f t="shared" si="210"/>
        <v>0</v>
      </c>
      <c r="FU110" s="6"/>
      <c r="FV110" s="6">
        <f t="shared" si="211"/>
        <v>0</v>
      </c>
      <c r="FW110" s="6">
        <f t="shared" si="212"/>
        <v>0</v>
      </c>
      <c r="FX110" s="6">
        <f t="shared" si="213"/>
        <v>0</v>
      </c>
      <c r="FY110" s="6"/>
      <c r="FZ110" s="6">
        <f t="shared" si="214"/>
        <v>0</v>
      </c>
    </row>
    <row r="111" spans="4:182" x14ac:dyDescent="0.25">
      <c r="D111">
        <v>825</v>
      </c>
      <c r="E111">
        <f>'Input spectra'!B111</f>
        <v>0</v>
      </c>
      <c r="F111">
        <f>'Initial absorption'!L111</f>
        <v>0</v>
      </c>
      <c r="G111">
        <f>'Input spectra'!C111</f>
        <v>0</v>
      </c>
      <c r="H111">
        <f t="shared" si="154"/>
        <v>0</v>
      </c>
      <c r="I111">
        <f>'Input spectra'!D111</f>
        <v>0</v>
      </c>
      <c r="J111">
        <f>'Initial absorption'!M111</f>
        <v>0</v>
      </c>
      <c r="K111">
        <f>'Input spectra'!E111</f>
        <v>0</v>
      </c>
      <c r="L111">
        <f t="shared" si="155"/>
        <v>0</v>
      </c>
      <c r="M111">
        <f>'Input spectra'!F111</f>
        <v>0</v>
      </c>
      <c r="N111">
        <f>'Initial absorption'!N111</f>
        <v>0</v>
      </c>
      <c r="O111">
        <f>'Input spectra'!G111</f>
        <v>0</v>
      </c>
      <c r="P111">
        <f t="shared" si="156"/>
        <v>0</v>
      </c>
      <c r="R111">
        <f>'Absorption prob after ems'!FA112</f>
        <v>0.87524897554377601</v>
      </c>
      <c r="S111" s="13">
        <f>1-EXP(-'Absorption prob after ems'!FE112*_k_in_ec_correction*(E111*_c1+I111*_c2+M111*_c3+'Input spectra'!Y111))</f>
        <v>1.2772603782998049E-2</v>
      </c>
      <c r="T111" s="13">
        <f>1-EXP(-(_t-'Absorption prob after ems'!FE112)*_k_in_ec_correction*(E111*_c1+I111*_c2+M111*_c3+'Input spectra'!Y111))</f>
        <v>1.2922273475716617E-2</v>
      </c>
      <c r="U111" s="25"/>
      <c r="V111" s="25"/>
      <c r="W111" s="11"/>
      <c r="X111" s="6">
        <f t="shared" si="215"/>
        <v>0</v>
      </c>
      <c r="Y111" s="6">
        <f t="shared" si="216"/>
        <v>0</v>
      </c>
      <c r="Z111" s="6">
        <f t="shared" si="217"/>
        <v>0</v>
      </c>
      <c r="AA111"/>
      <c r="AB111" s="6">
        <f t="shared" si="218"/>
        <v>0</v>
      </c>
      <c r="AC111" s="6">
        <f t="shared" si="219"/>
        <v>0</v>
      </c>
      <c r="AD111" s="6">
        <f t="shared" si="220"/>
        <v>0</v>
      </c>
      <c r="AE111"/>
      <c r="AF111" s="6">
        <f t="shared" si="221"/>
        <v>0</v>
      </c>
      <c r="AG111" s="6">
        <f t="shared" si="222"/>
        <v>0</v>
      </c>
      <c r="AH111" s="6">
        <f t="shared" si="223"/>
        <v>0</v>
      </c>
      <c r="AI111"/>
      <c r="AJ111" s="6">
        <f t="shared" si="157"/>
        <v>0</v>
      </c>
      <c r="AK111" s="6"/>
      <c r="AL111" s="6">
        <f t="shared" si="158"/>
        <v>0</v>
      </c>
      <c r="AM111" s="6">
        <f t="shared" si="159"/>
        <v>0</v>
      </c>
      <c r="AN111" s="6">
        <f t="shared" si="160"/>
        <v>0</v>
      </c>
      <c r="AO111" s="6"/>
      <c r="AP111" s="6">
        <f t="shared" si="161"/>
        <v>0</v>
      </c>
      <c r="AQ111" s="6">
        <f t="shared" si="162"/>
        <v>0</v>
      </c>
      <c r="AR111" s="6">
        <f t="shared" si="163"/>
        <v>0</v>
      </c>
      <c r="AS111" s="6"/>
      <c r="AT111" s="6">
        <f t="shared" si="164"/>
        <v>0</v>
      </c>
      <c r="AU111" s="6">
        <f t="shared" si="165"/>
        <v>0</v>
      </c>
      <c r="AV111" s="6">
        <f t="shared" si="166"/>
        <v>0</v>
      </c>
      <c r="AW111" s="6"/>
      <c r="AX111" s="6">
        <f t="shared" si="167"/>
        <v>0</v>
      </c>
      <c r="BD111" s="11"/>
      <c r="BE111" s="6">
        <f t="shared" si="121"/>
        <v>0</v>
      </c>
      <c r="BF111" s="6">
        <f t="shared" si="122"/>
        <v>0</v>
      </c>
      <c r="BG111" s="6">
        <f t="shared" si="123"/>
        <v>0</v>
      </c>
      <c r="BH111"/>
      <c r="BI111" s="6">
        <f t="shared" si="124"/>
        <v>0</v>
      </c>
      <c r="BJ111" s="6">
        <f t="shared" si="125"/>
        <v>0</v>
      </c>
      <c r="BK111" s="6">
        <f t="shared" si="126"/>
        <v>0</v>
      </c>
      <c r="BL111"/>
      <c r="BM111" s="6">
        <f t="shared" si="127"/>
        <v>0</v>
      </c>
      <c r="BN111" s="6">
        <f t="shared" si="128"/>
        <v>0</v>
      </c>
      <c r="BO111" s="6">
        <f t="shared" si="129"/>
        <v>0</v>
      </c>
      <c r="BP111"/>
      <c r="BQ111" s="6">
        <f t="shared" si="168"/>
        <v>0</v>
      </c>
      <c r="BR111" s="6"/>
      <c r="BS111" s="6">
        <f t="shared" si="169"/>
        <v>0</v>
      </c>
      <c r="BT111" s="6">
        <f t="shared" si="170"/>
        <v>0</v>
      </c>
      <c r="BU111" s="6">
        <f t="shared" si="171"/>
        <v>0</v>
      </c>
      <c r="BV111" s="6"/>
      <c r="BW111" s="6">
        <f t="shared" si="172"/>
        <v>0</v>
      </c>
      <c r="BX111" s="6">
        <f t="shared" si="173"/>
        <v>0</v>
      </c>
      <c r="BY111" s="6">
        <f t="shared" si="174"/>
        <v>0</v>
      </c>
      <c r="BZ111" s="6"/>
      <c r="CA111" s="6">
        <f t="shared" si="175"/>
        <v>0</v>
      </c>
      <c r="CB111" s="6">
        <f t="shared" si="176"/>
        <v>0</v>
      </c>
      <c r="CC111" s="6">
        <f t="shared" si="177"/>
        <v>0</v>
      </c>
      <c r="CD111" s="6"/>
      <c r="CE111" s="6">
        <f t="shared" si="178"/>
        <v>0</v>
      </c>
      <c r="CK111" s="11"/>
      <c r="CL111" s="6">
        <f t="shared" si="179"/>
        <v>0</v>
      </c>
      <c r="CM111" s="6">
        <f t="shared" si="130"/>
        <v>0</v>
      </c>
      <c r="CN111" s="6">
        <f t="shared" si="131"/>
        <v>0</v>
      </c>
      <c r="CO111"/>
      <c r="CP111" s="6">
        <f t="shared" si="132"/>
        <v>0</v>
      </c>
      <c r="CQ111" s="6">
        <f t="shared" si="133"/>
        <v>0</v>
      </c>
      <c r="CR111" s="6">
        <f t="shared" si="134"/>
        <v>0</v>
      </c>
      <c r="CS111"/>
      <c r="CT111" s="6">
        <f t="shared" si="135"/>
        <v>0</v>
      </c>
      <c r="CU111" s="6">
        <f t="shared" si="136"/>
        <v>0</v>
      </c>
      <c r="CV111" s="6">
        <f t="shared" si="137"/>
        <v>0</v>
      </c>
      <c r="CW111"/>
      <c r="CX111" s="6">
        <f t="shared" si="180"/>
        <v>0</v>
      </c>
      <c r="CY111" s="6"/>
      <c r="CZ111" s="6">
        <f t="shared" si="181"/>
        <v>0</v>
      </c>
      <c r="DA111" s="6">
        <f t="shared" si="182"/>
        <v>0</v>
      </c>
      <c r="DB111" s="6">
        <f t="shared" si="183"/>
        <v>0</v>
      </c>
      <c r="DC111" s="6"/>
      <c r="DD111" s="6">
        <f t="shared" si="184"/>
        <v>0</v>
      </c>
      <c r="DE111" s="6">
        <f t="shared" si="185"/>
        <v>0</v>
      </c>
      <c r="DF111" s="6">
        <f t="shared" si="186"/>
        <v>0</v>
      </c>
      <c r="DG111" s="6"/>
      <c r="DH111" s="6">
        <f t="shared" si="187"/>
        <v>0</v>
      </c>
      <c r="DI111" s="6">
        <f t="shared" si="188"/>
        <v>0</v>
      </c>
      <c r="DJ111" s="6">
        <f t="shared" si="189"/>
        <v>0</v>
      </c>
      <c r="DK111" s="6"/>
      <c r="DL111" s="6">
        <f t="shared" si="190"/>
        <v>0</v>
      </c>
      <c r="DR111" s="11"/>
      <c r="DS111" s="6">
        <f t="shared" si="191"/>
        <v>0</v>
      </c>
      <c r="DT111" s="6">
        <f t="shared" si="138"/>
        <v>0</v>
      </c>
      <c r="DU111" s="6">
        <f t="shared" si="139"/>
        <v>0</v>
      </c>
      <c r="DV111"/>
      <c r="DW111" s="6">
        <f t="shared" si="140"/>
        <v>0</v>
      </c>
      <c r="DX111" s="6">
        <f t="shared" si="141"/>
        <v>0</v>
      </c>
      <c r="DY111" s="6">
        <f t="shared" si="142"/>
        <v>0</v>
      </c>
      <c r="DZ111"/>
      <c r="EA111" s="6">
        <f t="shared" si="143"/>
        <v>0</v>
      </c>
      <c r="EB111" s="6">
        <f t="shared" si="144"/>
        <v>0</v>
      </c>
      <c r="EC111" s="6">
        <f t="shared" si="145"/>
        <v>0</v>
      </c>
      <c r="ED111"/>
      <c r="EE111" s="6">
        <f t="shared" si="192"/>
        <v>0</v>
      </c>
      <c r="EF111" s="6"/>
      <c r="EG111" s="6">
        <f t="shared" si="193"/>
        <v>0</v>
      </c>
      <c r="EH111" s="6">
        <f t="shared" si="194"/>
        <v>0</v>
      </c>
      <c r="EI111" s="6">
        <f t="shared" si="195"/>
        <v>0</v>
      </c>
      <c r="EJ111" s="6"/>
      <c r="EK111" s="6">
        <f t="shared" si="196"/>
        <v>0</v>
      </c>
      <c r="EL111" s="6">
        <f t="shared" si="197"/>
        <v>0</v>
      </c>
      <c r="EM111" s="6">
        <f t="shared" si="198"/>
        <v>0</v>
      </c>
      <c r="EN111" s="6"/>
      <c r="EO111" s="6">
        <f t="shared" si="199"/>
        <v>0</v>
      </c>
      <c r="EP111" s="6">
        <f t="shared" si="200"/>
        <v>0</v>
      </c>
      <c r="EQ111" s="6">
        <f t="shared" si="201"/>
        <v>0</v>
      </c>
      <c r="ER111" s="6"/>
      <c r="ES111" s="6">
        <f t="shared" si="202"/>
        <v>0</v>
      </c>
      <c r="EY111" s="11"/>
      <c r="EZ111" s="6">
        <f t="shared" si="203"/>
        <v>0</v>
      </c>
      <c r="FA111" s="6">
        <f t="shared" si="146"/>
        <v>0</v>
      </c>
      <c r="FB111" s="6">
        <f t="shared" si="147"/>
        <v>0</v>
      </c>
      <c r="FC111"/>
      <c r="FD111" s="6">
        <f t="shared" si="148"/>
        <v>0</v>
      </c>
      <c r="FE111" s="6">
        <f t="shared" si="149"/>
        <v>0</v>
      </c>
      <c r="FF111" s="6">
        <f t="shared" si="150"/>
        <v>0</v>
      </c>
      <c r="FG111"/>
      <c r="FH111" s="6">
        <f t="shared" si="151"/>
        <v>0</v>
      </c>
      <c r="FI111" s="6">
        <f t="shared" si="152"/>
        <v>0</v>
      </c>
      <c r="FJ111" s="6">
        <f t="shared" si="153"/>
        <v>0</v>
      </c>
      <c r="FK111"/>
      <c r="FL111" s="6">
        <f t="shared" si="204"/>
        <v>0</v>
      </c>
      <c r="FM111" s="6"/>
      <c r="FN111" s="6">
        <f t="shared" si="205"/>
        <v>0</v>
      </c>
      <c r="FO111" s="6">
        <f t="shared" si="206"/>
        <v>0</v>
      </c>
      <c r="FP111" s="6">
        <f t="shared" si="207"/>
        <v>0</v>
      </c>
      <c r="FQ111" s="6"/>
      <c r="FR111" s="6">
        <f t="shared" si="208"/>
        <v>0</v>
      </c>
      <c r="FS111" s="6">
        <f t="shared" si="209"/>
        <v>0</v>
      </c>
      <c r="FT111" s="6">
        <f t="shared" si="210"/>
        <v>0</v>
      </c>
      <c r="FU111" s="6"/>
      <c r="FV111" s="6">
        <f t="shared" si="211"/>
        <v>0</v>
      </c>
      <c r="FW111" s="6">
        <f t="shared" si="212"/>
        <v>0</v>
      </c>
      <c r="FX111" s="6">
        <f t="shared" si="213"/>
        <v>0</v>
      </c>
      <c r="FY111" s="6"/>
      <c r="FZ111" s="6">
        <f t="shared" si="214"/>
        <v>0</v>
      </c>
    </row>
    <row r="112" spans="4:182" x14ac:dyDescent="0.25">
      <c r="D112">
        <v>830</v>
      </c>
      <c r="E112">
        <f>'Input spectra'!B112</f>
        <v>0</v>
      </c>
      <c r="F112">
        <f>'Initial absorption'!L112</f>
        <v>0</v>
      </c>
      <c r="G112">
        <f>'Input spectra'!C112</f>
        <v>0</v>
      </c>
      <c r="H112">
        <f t="shared" si="154"/>
        <v>0</v>
      </c>
      <c r="I112">
        <f>'Input spectra'!D112</f>
        <v>0</v>
      </c>
      <c r="J112">
        <f>'Initial absorption'!M112</f>
        <v>0</v>
      </c>
      <c r="K112">
        <f>'Input spectra'!E112</f>
        <v>0</v>
      </c>
      <c r="L112">
        <f t="shared" si="155"/>
        <v>0</v>
      </c>
      <c r="M112">
        <f>'Input spectra'!F112</f>
        <v>0</v>
      </c>
      <c r="N112">
        <f>'Initial absorption'!N112</f>
        <v>0</v>
      </c>
      <c r="O112">
        <f>'Input spectra'!G112</f>
        <v>0</v>
      </c>
      <c r="P112">
        <f t="shared" si="156"/>
        <v>0</v>
      </c>
      <c r="R112">
        <f>'Absorption prob after ems'!FA113</f>
        <v>0.87543519521483482</v>
      </c>
      <c r="S112" s="13">
        <f>1-EXP(-'Absorption prob after ems'!FE113*_k_in_ec_correction*(E112*_c1+I112*_c2+M112*_c3+'Input spectra'!Y112))</f>
        <v>1.2751722185485259E-2</v>
      </c>
      <c r="T112" s="13">
        <f>1-EXP(-(_t-'Absorption prob after ems'!FE113)*_k_in_ec_correction*(E112*_c1+I112*_c2+M112*_c3+'Input spectra'!Y112))</f>
        <v>1.2900900039434116E-2</v>
      </c>
      <c r="U112" s="25"/>
      <c r="V112" s="25"/>
      <c r="W112" s="11"/>
      <c r="X112" s="6">
        <f t="shared" si="215"/>
        <v>0</v>
      </c>
      <c r="Y112" s="6">
        <f t="shared" si="216"/>
        <v>0</v>
      </c>
      <c r="Z112" s="6">
        <f t="shared" si="217"/>
        <v>0</v>
      </c>
      <c r="AA112"/>
      <c r="AB112" s="6">
        <f t="shared" si="218"/>
        <v>0</v>
      </c>
      <c r="AC112" s="6">
        <f t="shared" si="219"/>
        <v>0</v>
      </c>
      <c r="AD112" s="6">
        <f t="shared" si="220"/>
        <v>0</v>
      </c>
      <c r="AE112"/>
      <c r="AF112" s="6">
        <f t="shared" si="221"/>
        <v>0</v>
      </c>
      <c r="AG112" s="6">
        <f t="shared" si="222"/>
        <v>0</v>
      </c>
      <c r="AH112" s="6">
        <f t="shared" si="223"/>
        <v>0</v>
      </c>
      <c r="AI112"/>
      <c r="AJ112" s="6">
        <f t="shared" si="157"/>
        <v>0</v>
      </c>
      <c r="AK112" s="6"/>
      <c r="AL112" s="6">
        <f t="shared" si="158"/>
        <v>0</v>
      </c>
      <c r="AM112" s="6">
        <f t="shared" si="159"/>
        <v>0</v>
      </c>
      <c r="AN112" s="6">
        <f t="shared" si="160"/>
        <v>0</v>
      </c>
      <c r="AO112" s="6"/>
      <c r="AP112" s="6">
        <f t="shared" si="161"/>
        <v>0</v>
      </c>
      <c r="AQ112" s="6">
        <f t="shared" si="162"/>
        <v>0</v>
      </c>
      <c r="AR112" s="6">
        <f t="shared" si="163"/>
        <v>0</v>
      </c>
      <c r="AS112" s="6"/>
      <c r="AT112" s="6">
        <f t="shared" si="164"/>
        <v>0</v>
      </c>
      <c r="AU112" s="6">
        <f t="shared" si="165"/>
        <v>0</v>
      </c>
      <c r="AV112" s="6">
        <f t="shared" si="166"/>
        <v>0</v>
      </c>
      <c r="AW112" s="6"/>
      <c r="AX112" s="6">
        <f t="shared" si="167"/>
        <v>0</v>
      </c>
      <c r="BD112" s="11"/>
      <c r="BE112" s="6">
        <f t="shared" si="121"/>
        <v>0</v>
      </c>
      <c r="BF112" s="6">
        <f t="shared" si="122"/>
        <v>0</v>
      </c>
      <c r="BG112" s="6">
        <f t="shared" si="123"/>
        <v>0</v>
      </c>
      <c r="BH112"/>
      <c r="BI112" s="6">
        <f t="shared" si="124"/>
        <v>0</v>
      </c>
      <c r="BJ112" s="6">
        <f t="shared" si="125"/>
        <v>0</v>
      </c>
      <c r="BK112" s="6">
        <f t="shared" si="126"/>
        <v>0</v>
      </c>
      <c r="BL112"/>
      <c r="BM112" s="6">
        <f t="shared" si="127"/>
        <v>0</v>
      </c>
      <c r="BN112" s="6">
        <f t="shared" si="128"/>
        <v>0</v>
      </c>
      <c r="BO112" s="6">
        <f t="shared" si="129"/>
        <v>0</v>
      </c>
      <c r="BP112"/>
      <c r="BQ112" s="6">
        <f t="shared" si="168"/>
        <v>0</v>
      </c>
      <c r="BR112" s="6"/>
      <c r="BS112" s="6">
        <f t="shared" si="169"/>
        <v>0</v>
      </c>
      <c r="BT112" s="6">
        <f t="shared" si="170"/>
        <v>0</v>
      </c>
      <c r="BU112" s="6">
        <f t="shared" si="171"/>
        <v>0</v>
      </c>
      <c r="BV112" s="6"/>
      <c r="BW112" s="6">
        <f t="shared" si="172"/>
        <v>0</v>
      </c>
      <c r="BX112" s="6">
        <f t="shared" si="173"/>
        <v>0</v>
      </c>
      <c r="BY112" s="6">
        <f t="shared" si="174"/>
        <v>0</v>
      </c>
      <c r="BZ112" s="6"/>
      <c r="CA112" s="6">
        <f t="shared" si="175"/>
        <v>0</v>
      </c>
      <c r="CB112" s="6">
        <f t="shared" si="176"/>
        <v>0</v>
      </c>
      <c r="CC112" s="6">
        <f t="shared" si="177"/>
        <v>0</v>
      </c>
      <c r="CD112" s="6"/>
      <c r="CE112" s="6">
        <f t="shared" si="178"/>
        <v>0</v>
      </c>
      <c r="CK112" s="11"/>
      <c r="CL112" s="6">
        <f t="shared" si="179"/>
        <v>0</v>
      </c>
      <c r="CM112" s="6">
        <f t="shared" si="130"/>
        <v>0</v>
      </c>
      <c r="CN112" s="6">
        <f t="shared" si="131"/>
        <v>0</v>
      </c>
      <c r="CO112"/>
      <c r="CP112" s="6">
        <f t="shared" si="132"/>
        <v>0</v>
      </c>
      <c r="CQ112" s="6">
        <f t="shared" si="133"/>
        <v>0</v>
      </c>
      <c r="CR112" s="6">
        <f t="shared" si="134"/>
        <v>0</v>
      </c>
      <c r="CS112"/>
      <c r="CT112" s="6">
        <f t="shared" si="135"/>
        <v>0</v>
      </c>
      <c r="CU112" s="6">
        <f t="shared" si="136"/>
        <v>0</v>
      </c>
      <c r="CV112" s="6">
        <f t="shared" si="137"/>
        <v>0</v>
      </c>
      <c r="CW112"/>
      <c r="CX112" s="6">
        <f t="shared" si="180"/>
        <v>0</v>
      </c>
      <c r="CY112" s="6"/>
      <c r="CZ112" s="6">
        <f t="shared" si="181"/>
        <v>0</v>
      </c>
      <c r="DA112" s="6">
        <f t="shared" si="182"/>
        <v>0</v>
      </c>
      <c r="DB112" s="6">
        <f t="shared" si="183"/>
        <v>0</v>
      </c>
      <c r="DC112" s="6"/>
      <c r="DD112" s="6">
        <f t="shared" si="184"/>
        <v>0</v>
      </c>
      <c r="DE112" s="6">
        <f t="shared" si="185"/>
        <v>0</v>
      </c>
      <c r="DF112" s="6">
        <f t="shared" si="186"/>
        <v>0</v>
      </c>
      <c r="DG112" s="6"/>
      <c r="DH112" s="6">
        <f t="shared" si="187"/>
        <v>0</v>
      </c>
      <c r="DI112" s="6">
        <f t="shared" si="188"/>
        <v>0</v>
      </c>
      <c r="DJ112" s="6">
        <f t="shared" si="189"/>
        <v>0</v>
      </c>
      <c r="DK112" s="6"/>
      <c r="DL112" s="6">
        <f t="shared" si="190"/>
        <v>0</v>
      </c>
      <c r="DR112" s="11"/>
      <c r="DS112" s="6">
        <f t="shared" si="191"/>
        <v>0</v>
      </c>
      <c r="DT112" s="6">
        <f t="shared" si="138"/>
        <v>0</v>
      </c>
      <c r="DU112" s="6">
        <f t="shared" si="139"/>
        <v>0</v>
      </c>
      <c r="DV112"/>
      <c r="DW112" s="6">
        <f t="shared" si="140"/>
        <v>0</v>
      </c>
      <c r="DX112" s="6">
        <f t="shared" si="141"/>
        <v>0</v>
      </c>
      <c r="DY112" s="6">
        <f t="shared" si="142"/>
        <v>0</v>
      </c>
      <c r="DZ112"/>
      <c r="EA112" s="6">
        <f t="shared" si="143"/>
        <v>0</v>
      </c>
      <c r="EB112" s="6">
        <f t="shared" si="144"/>
        <v>0</v>
      </c>
      <c r="EC112" s="6">
        <f t="shared" si="145"/>
        <v>0</v>
      </c>
      <c r="ED112"/>
      <c r="EE112" s="6">
        <f t="shared" si="192"/>
        <v>0</v>
      </c>
      <c r="EF112" s="6"/>
      <c r="EG112" s="6">
        <f t="shared" si="193"/>
        <v>0</v>
      </c>
      <c r="EH112" s="6">
        <f t="shared" si="194"/>
        <v>0</v>
      </c>
      <c r="EI112" s="6">
        <f t="shared" si="195"/>
        <v>0</v>
      </c>
      <c r="EJ112" s="6"/>
      <c r="EK112" s="6">
        <f t="shared" si="196"/>
        <v>0</v>
      </c>
      <c r="EL112" s="6">
        <f t="shared" si="197"/>
        <v>0</v>
      </c>
      <c r="EM112" s="6">
        <f t="shared" si="198"/>
        <v>0</v>
      </c>
      <c r="EN112" s="6"/>
      <c r="EO112" s="6">
        <f t="shared" si="199"/>
        <v>0</v>
      </c>
      <c r="EP112" s="6">
        <f t="shared" si="200"/>
        <v>0</v>
      </c>
      <c r="EQ112" s="6">
        <f t="shared" si="201"/>
        <v>0</v>
      </c>
      <c r="ER112" s="6"/>
      <c r="ES112" s="6">
        <f t="shared" si="202"/>
        <v>0</v>
      </c>
      <c r="EY112" s="11"/>
      <c r="EZ112" s="6">
        <f t="shared" si="203"/>
        <v>0</v>
      </c>
      <c r="FA112" s="6">
        <f t="shared" si="146"/>
        <v>0</v>
      </c>
      <c r="FB112" s="6">
        <f t="shared" si="147"/>
        <v>0</v>
      </c>
      <c r="FC112"/>
      <c r="FD112" s="6">
        <f t="shared" si="148"/>
        <v>0</v>
      </c>
      <c r="FE112" s="6">
        <f t="shared" si="149"/>
        <v>0</v>
      </c>
      <c r="FF112" s="6">
        <f t="shared" si="150"/>
        <v>0</v>
      </c>
      <c r="FG112"/>
      <c r="FH112" s="6">
        <f t="shared" si="151"/>
        <v>0</v>
      </c>
      <c r="FI112" s="6">
        <f t="shared" si="152"/>
        <v>0</v>
      </c>
      <c r="FJ112" s="6">
        <f t="shared" si="153"/>
        <v>0</v>
      </c>
      <c r="FK112"/>
      <c r="FL112" s="6">
        <f t="shared" si="204"/>
        <v>0</v>
      </c>
      <c r="FM112" s="6"/>
      <c r="FN112" s="6">
        <f t="shared" si="205"/>
        <v>0</v>
      </c>
      <c r="FO112" s="6">
        <f t="shared" si="206"/>
        <v>0</v>
      </c>
      <c r="FP112" s="6">
        <f t="shared" si="207"/>
        <v>0</v>
      </c>
      <c r="FQ112" s="6"/>
      <c r="FR112" s="6">
        <f t="shared" si="208"/>
        <v>0</v>
      </c>
      <c r="FS112" s="6">
        <f t="shared" si="209"/>
        <v>0</v>
      </c>
      <c r="FT112" s="6">
        <f t="shared" si="210"/>
        <v>0</v>
      </c>
      <c r="FU112" s="6"/>
      <c r="FV112" s="6">
        <f t="shared" si="211"/>
        <v>0</v>
      </c>
      <c r="FW112" s="6">
        <f t="shared" si="212"/>
        <v>0</v>
      </c>
      <c r="FX112" s="6">
        <f t="shared" si="213"/>
        <v>0</v>
      </c>
      <c r="FY112" s="6"/>
      <c r="FZ112" s="6">
        <f t="shared" si="214"/>
        <v>0</v>
      </c>
    </row>
    <row r="113" spans="4:182" x14ac:dyDescent="0.25">
      <c r="D113">
        <v>835</v>
      </c>
      <c r="E113">
        <f>'Input spectra'!B113</f>
        <v>0</v>
      </c>
      <c r="F113">
        <f>'Initial absorption'!L113</f>
        <v>0</v>
      </c>
      <c r="G113">
        <f>'Input spectra'!C113</f>
        <v>0</v>
      </c>
      <c r="H113">
        <f t="shared" si="154"/>
        <v>0</v>
      </c>
      <c r="I113">
        <f>'Input spectra'!D113</f>
        <v>0</v>
      </c>
      <c r="J113">
        <f>'Initial absorption'!M113</f>
        <v>0</v>
      </c>
      <c r="K113">
        <f>'Input spectra'!E113</f>
        <v>0</v>
      </c>
      <c r="L113">
        <f t="shared" si="155"/>
        <v>0</v>
      </c>
      <c r="M113">
        <f>'Input spectra'!F113</f>
        <v>0</v>
      </c>
      <c r="N113">
        <f>'Initial absorption'!N113</f>
        <v>0</v>
      </c>
      <c r="O113">
        <f>'Input spectra'!G113</f>
        <v>0</v>
      </c>
      <c r="P113">
        <f t="shared" si="156"/>
        <v>0</v>
      </c>
      <c r="R113">
        <f>'Absorption prob after ems'!FA114</f>
        <v>0.87589466307773578</v>
      </c>
      <c r="S113" s="13">
        <f>1-EXP(-'Absorption prob after ems'!FE114*_k_in_ec_correction*(E113*_c1+I113*_c2+M113*_c3+'Input spectra'!Y113))</f>
        <v>1.2700226038564355E-2</v>
      </c>
      <c r="T113" s="13">
        <f>1-EXP(-(_t-'Absorption prob after ems'!FE114)*_k_in_ec_correction*(E113*_c1+I113*_c2+M113*_c3+'Input spectra'!Y113))</f>
        <v>1.2848194467700025E-2</v>
      </c>
      <c r="U113" s="25"/>
      <c r="V113" s="25"/>
      <c r="W113" s="11"/>
      <c r="X113" s="6">
        <f t="shared" si="215"/>
        <v>0</v>
      </c>
      <c r="Y113" s="6">
        <f t="shared" si="216"/>
        <v>0</v>
      </c>
      <c r="Z113" s="6">
        <f t="shared" si="217"/>
        <v>0</v>
      </c>
      <c r="AA113"/>
      <c r="AB113" s="6">
        <f t="shared" si="218"/>
        <v>0</v>
      </c>
      <c r="AC113" s="6">
        <f t="shared" si="219"/>
        <v>0</v>
      </c>
      <c r="AD113" s="6">
        <f t="shared" si="220"/>
        <v>0</v>
      </c>
      <c r="AE113"/>
      <c r="AF113" s="6">
        <f t="shared" si="221"/>
        <v>0</v>
      </c>
      <c r="AG113" s="6">
        <f t="shared" si="222"/>
        <v>0</v>
      </c>
      <c r="AH113" s="6">
        <f t="shared" si="223"/>
        <v>0</v>
      </c>
      <c r="AI113"/>
      <c r="AJ113" s="6">
        <f t="shared" si="157"/>
        <v>0</v>
      </c>
      <c r="AK113" s="6"/>
      <c r="AL113" s="6">
        <f t="shared" si="158"/>
        <v>0</v>
      </c>
      <c r="AM113" s="6">
        <f t="shared" si="159"/>
        <v>0</v>
      </c>
      <c r="AN113" s="6">
        <f t="shared" si="160"/>
        <v>0</v>
      </c>
      <c r="AO113" s="6"/>
      <c r="AP113" s="6">
        <f t="shared" si="161"/>
        <v>0</v>
      </c>
      <c r="AQ113" s="6">
        <f t="shared" si="162"/>
        <v>0</v>
      </c>
      <c r="AR113" s="6">
        <f t="shared" si="163"/>
        <v>0</v>
      </c>
      <c r="AS113" s="6"/>
      <c r="AT113" s="6">
        <f t="shared" si="164"/>
        <v>0</v>
      </c>
      <c r="AU113" s="6">
        <f t="shared" si="165"/>
        <v>0</v>
      </c>
      <c r="AV113" s="6">
        <f t="shared" si="166"/>
        <v>0</v>
      </c>
      <c r="AW113" s="6"/>
      <c r="AX113" s="6">
        <f t="shared" si="167"/>
        <v>0</v>
      </c>
      <c r="BD113" s="11"/>
      <c r="BE113" s="6">
        <f t="shared" si="121"/>
        <v>0</v>
      </c>
      <c r="BF113" s="6">
        <f t="shared" si="122"/>
        <v>0</v>
      </c>
      <c r="BG113" s="6">
        <f t="shared" si="123"/>
        <v>0</v>
      </c>
      <c r="BH113"/>
      <c r="BI113" s="6">
        <f t="shared" si="124"/>
        <v>0</v>
      </c>
      <c r="BJ113" s="6">
        <f t="shared" si="125"/>
        <v>0</v>
      </c>
      <c r="BK113" s="6">
        <f t="shared" si="126"/>
        <v>0</v>
      </c>
      <c r="BL113"/>
      <c r="BM113" s="6">
        <f t="shared" si="127"/>
        <v>0</v>
      </c>
      <c r="BN113" s="6">
        <f t="shared" si="128"/>
        <v>0</v>
      </c>
      <c r="BO113" s="6">
        <f t="shared" si="129"/>
        <v>0</v>
      </c>
      <c r="BP113"/>
      <c r="BQ113" s="6">
        <f t="shared" si="168"/>
        <v>0</v>
      </c>
      <c r="BR113" s="6"/>
      <c r="BS113" s="6">
        <f t="shared" si="169"/>
        <v>0</v>
      </c>
      <c r="BT113" s="6">
        <f t="shared" si="170"/>
        <v>0</v>
      </c>
      <c r="BU113" s="6">
        <f t="shared" si="171"/>
        <v>0</v>
      </c>
      <c r="BV113" s="6"/>
      <c r="BW113" s="6">
        <f t="shared" si="172"/>
        <v>0</v>
      </c>
      <c r="BX113" s="6">
        <f t="shared" si="173"/>
        <v>0</v>
      </c>
      <c r="BY113" s="6">
        <f t="shared" si="174"/>
        <v>0</v>
      </c>
      <c r="BZ113" s="6"/>
      <c r="CA113" s="6">
        <f t="shared" si="175"/>
        <v>0</v>
      </c>
      <c r="CB113" s="6">
        <f t="shared" si="176"/>
        <v>0</v>
      </c>
      <c r="CC113" s="6">
        <f t="shared" si="177"/>
        <v>0</v>
      </c>
      <c r="CD113" s="6"/>
      <c r="CE113" s="6">
        <f t="shared" si="178"/>
        <v>0</v>
      </c>
      <c r="CK113" s="11"/>
      <c r="CL113" s="6">
        <f t="shared" si="179"/>
        <v>0</v>
      </c>
      <c r="CM113" s="6">
        <f t="shared" si="130"/>
        <v>0</v>
      </c>
      <c r="CN113" s="6">
        <f t="shared" si="131"/>
        <v>0</v>
      </c>
      <c r="CO113"/>
      <c r="CP113" s="6">
        <f t="shared" si="132"/>
        <v>0</v>
      </c>
      <c r="CQ113" s="6">
        <f t="shared" si="133"/>
        <v>0</v>
      </c>
      <c r="CR113" s="6">
        <f t="shared" si="134"/>
        <v>0</v>
      </c>
      <c r="CS113"/>
      <c r="CT113" s="6">
        <f t="shared" si="135"/>
        <v>0</v>
      </c>
      <c r="CU113" s="6">
        <f t="shared" si="136"/>
        <v>0</v>
      </c>
      <c r="CV113" s="6">
        <f t="shared" si="137"/>
        <v>0</v>
      </c>
      <c r="CW113"/>
      <c r="CX113" s="6">
        <f t="shared" si="180"/>
        <v>0</v>
      </c>
      <c r="CY113" s="6"/>
      <c r="CZ113" s="6">
        <f t="shared" si="181"/>
        <v>0</v>
      </c>
      <c r="DA113" s="6">
        <f t="shared" si="182"/>
        <v>0</v>
      </c>
      <c r="DB113" s="6">
        <f t="shared" si="183"/>
        <v>0</v>
      </c>
      <c r="DC113" s="6"/>
      <c r="DD113" s="6">
        <f t="shared" si="184"/>
        <v>0</v>
      </c>
      <c r="DE113" s="6">
        <f t="shared" si="185"/>
        <v>0</v>
      </c>
      <c r="DF113" s="6">
        <f t="shared" si="186"/>
        <v>0</v>
      </c>
      <c r="DG113" s="6"/>
      <c r="DH113" s="6">
        <f t="shared" si="187"/>
        <v>0</v>
      </c>
      <c r="DI113" s="6">
        <f t="shared" si="188"/>
        <v>0</v>
      </c>
      <c r="DJ113" s="6">
        <f t="shared" si="189"/>
        <v>0</v>
      </c>
      <c r="DK113" s="6"/>
      <c r="DL113" s="6">
        <f t="shared" si="190"/>
        <v>0</v>
      </c>
      <c r="DR113" s="11"/>
      <c r="DS113" s="6">
        <f t="shared" si="191"/>
        <v>0</v>
      </c>
      <c r="DT113" s="6">
        <f t="shared" si="138"/>
        <v>0</v>
      </c>
      <c r="DU113" s="6">
        <f t="shared" si="139"/>
        <v>0</v>
      </c>
      <c r="DV113"/>
      <c r="DW113" s="6">
        <f t="shared" si="140"/>
        <v>0</v>
      </c>
      <c r="DX113" s="6">
        <f t="shared" si="141"/>
        <v>0</v>
      </c>
      <c r="DY113" s="6">
        <f t="shared" si="142"/>
        <v>0</v>
      </c>
      <c r="DZ113"/>
      <c r="EA113" s="6">
        <f t="shared" si="143"/>
        <v>0</v>
      </c>
      <c r="EB113" s="6">
        <f t="shared" si="144"/>
        <v>0</v>
      </c>
      <c r="EC113" s="6">
        <f t="shared" si="145"/>
        <v>0</v>
      </c>
      <c r="ED113"/>
      <c r="EE113" s="6">
        <f t="shared" si="192"/>
        <v>0</v>
      </c>
      <c r="EF113" s="6"/>
      <c r="EG113" s="6">
        <f t="shared" si="193"/>
        <v>0</v>
      </c>
      <c r="EH113" s="6">
        <f t="shared" si="194"/>
        <v>0</v>
      </c>
      <c r="EI113" s="6">
        <f t="shared" si="195"/>
        <v>0</v>
      </c>
      <c r="EJ113" s="6"/>
      <c r="EK113" s="6">
        <f t="shared" si="196"/>
        <v>0</v>
      </c>
      <c r="EL113" s="6">
        <f t="shared" si="197"/>
        <v>0</v>
      </c>
      <c r="EM113" s="6">
        <f t="shared" si="198"/>
        <v>0</v>
      </c>
      <c r="EN113" s="6"/>
      <c r="EO113" s="6">
        <f t="shared" si="199"/>
        <v>0</v>
      </c>
      <c r="EP113" s="6">
        <f t="shared" si="200"/>
        <v>0</v>
      </c>
      <c r="EQ113" s="6">
        <f t="shared" si="201"/>
        <v>0</v>
      </c>
      <c r="ER113" s="6"/>
      <c r="ES113" s="6">
        <f t="shared" si="202"/>
        <v>0</v>
      </c>
      <c r="EY113" s="11"/>
      <c r="EZ113" s="6">
        <f t="shared" si="203"/>
        <v>0</v>
      </c>
      <c r="FA113" s="6">
        <f t="shared" si="146"/>
        <v>0</v>
      </c>
      <c r="FB113" s="6">
        <f t="shared" si="147"/>
        <v>0</v>
      </c>
      <c r="FC113"/>
      <c r="FD113" s="6">
        <f t="shared" si="148"/>
        <v>0</v>
      </c>
      <c r="FE113" s="6">
        <f t="shared" si="149"/>
        <v>0</v>
      </c>
      <c r="FF113" s="6">
        <f t="shared" si="150"/>
        <v>0</v>
      </c>
      <c r="FG113"/>
      <c r="FH113" s="6">
        <f t="shared" si="151"/>
        <v>0</v>
      </c>
      <c r="FI113" s="6">
        <f t="shared" si="152"/>
        <v>0</v>
      </c>
      <c r="FJ113" s="6">
        <f t="shared" si="153"/>
        <v>0</v>
      </c>
      <c r="FK113"/>
      <c r="FL113" s="6">
        <f t="shared" si="204"/>
        <v>0</v>
      </c>
      <c r="FM113" s="6"/>
      <c r="FN113" s="6">
        <f t="shared" si="205"/>
        <v>0</v>
      </c>
      <c r="FO113" s="6">
        <f t="shared" si="206"/>
        <v>0</v>
      </c>
      <c r="FP113" s="6">
        <f t="shared" si="207"/>
        <v>0</v>
      </c>
      <c r="FQ113" s="6"/>
      <c r="FR113" s="6">
        <f t="shared" si="208"/>
        <v>0</v>
      </c>
      <c r="FS113" s="6">
        <f t="shared" si="209"/>
        <v>0</v>
      </c>
      <c r="FT113" s="6">
        <f t="shared" si="210"/>
        <v>0</v>
      </c>
      <c r="FU113" s="6"/>
      <c r="FV113" s="6">
        <f t="shared" si="211"/>
        <v>0</v>
      </c>
      <c r="FW113" s="6">
        <f t="shared" si="212"/>
        <v>0</v>
      </c>
      <c r="FX113" s="6">
        <f t="shared" si="213"/>
        <v>0</v>
      </c>
      <c r="FY113" s="6"/>
      <c r="FZ113" s="6">
        <f t="shared" si="214"/>
        <v>0</v>
      </c>
    </row>
    <row r="114" spans="4:182" x14ac:dyDescent="0.25">
      <c r="D114">
        <v>840</v>
      </c>
      <c r="E114">
        <f>'Input spectra'!B114</f>
        <v>0</v>
      </c>
      <c r="F114">
        <f>'Initial absorption'!L114</f>
        <v>0</v>
      </c>
      <c r="G114">
        <f>'Input spectra'!C114</f>
        <v>0</v>
      </c>
      <c r="H114">
        <f t="shared" si="154"/>
        <v>0</v>
      </c>
      <c r="I114">
        <f>'Input spectra'!D114</f>
        <v>0</v>
      </c>
      <c r="J114">
        <f>'Initial absorption'!M114</f>
        <v>0</v>
      </c>
      <c r="K114">
        <f>'Input spectra'!E114</f>
        <v>0</v>
      </c>
      <c r="L114">
        <f t="shared" si="155"/>
        <v>0</v>
      </c>
      <c r="M114">
        <f>'Input spectra'!F114</f>
        <v>0</v>
      </c>
      <c r="N114">
        <f>'Initial absorption'!N114</f>
        <v>0</v>
      </c>
      <c r="O114">
        <f>'Input spectra'!G114</f>
        <v>0</v>
      </c>
      <c r="P114">
        <f t="shared" si="156"/>
        <v>0</v>
      </c>
      <c r="R114">
        <f>'Absorption prob after ems'!FA115</f>
        <v>0.87635450639532686</v>
      </c>
      <c r="S114" s="13">
        <f>1-EXP(-'Absorption prob after ems'!FE115*_k_in_ec_correction*(E114*_c1+I114*_c2+M114*_c3+'Input spectra'!Y114))</f>
        <v>1.2648724712035708E-2</v>
      </c>
      <c r="T114" s="13">
        <f>1-EXP(-(_t-'Absorption prob after ems'!FE115)*_k_in_ec_correction*(E114*_c1+I114*_c2+M114*_c3+'Input spectra'!Y114))</f>
        <v>1.2795488574914526E-2</v>
      </c>
      <c r="U114" s="25"/>
      <c r="V114" s="25"/>
      <c r="W114" s="11"/>
      <c r="X114" s="6">
        <f t="shared" si="215"/>
        <v>0</v>
      </c>
      <c r="Y114" s="6">
        <f t="shared" si="216"/>
        <v>0</v>
      </c>
      <c r="Z114" s="6">
        <f t="shared" si="217"/>
        <v>0</v>
      </c>
      <c r="AA114"/>
      <c r="AB114" s="6">
        <f t="shared" si="218"/>
        <v>0</v>
      </c>
      <c r="AC114" s="6">
        <f t="shared" si="219"/>
        <v>0</v>
      </c>
      <c r="AD114" s="6">
        <f t="shared" si="220"/>
        <v>0</v>
      </c>
      <c r="AE114"/>
      <c r="AF114" s="6">
        <f t="shared" si="221"/>
        <v>0</v>
      </c>
      <c r="AG114" s="6">
        <f t="shared" si="222"/>
        <v>0</v>
      </c>
      <c r="AH114" s="6">
        <f t="shared" si="223"/>
        <v>0</v>
      </c>
      <c r="AI114"/>
      <c r="AJ114" s="6">
        <f t="shared" si="157"/>
        <v>0</v>
      </c>
      <c r="AK114" s="6"/>
      <c r="AL114" s="6">
        <f t="shared" si="158"/>
        <v>0</v>
      </c>
      <c r="AM114" s="6">
        <f t="shared" si="159"/>
        <v>0</v>
      </c>
      <c r="AN114" s="6">
        <f t="shared" si="160"/>
        <v>0</v>
      </c>
      <c r="AO114" s="6"/>
      <c r="AP114" s="6">
        <f t="shared" si="161"/>
        <v>0</v>
      </c>
      <c r="AQ114" s="6">
        <f t="shared" si="162"/>
        <v>0</v>
      </c>
      <c r="AR114" s="6">
        <f t="shared" si="163"/>
        <v>0</v>
      </c>
      <c r="AS114" s="6"/>
      <c r="AT114" s="6">
        <f t="shared" si="164"/>
        <v>0</v>
      </c>
      <c r="AU114" s="6">
        <f t="shared" si="165"/>
        <v>0</v>
      </c>
      <c r="AV114" s="6">
        <f t="shared" si="166"/>
        <v>0</v>
      </c>
      <c r="AW114" s="6"/>
      <c r="AX114" s="6">
        <f t="shared" si="167"/>
        <v>0</v>
      </c>
      <c r="BD114" s="11"/>
      <c r="BE114" s="6">
        <f t="shared" si="121"/>
        <v>0</v>
      </c>
      <c r="BF114" s="6">
        <f t="shared" si="122"/>
        <v>0</v>
      </c>
      <c r="BG114" s="6">
        <f t="shared" si="123"/>
        <v>0</v>
      </c>
      <c r="BH114"/>
      <c r="BI114" s="6">
        <f t="shared" si="124"/>
        <v>0</v>
      </c>
      <c r="BJ114" s="6">
        <f t="shared" si="125"/>
        <v>0</v>
      </c>
      <c r="BK114" s="6">
        <f t="shared" si="126"/>
        <v>0</v>
      </c>
      <c r="BL114"/>
      <c r="BM114" s="6">
        <f t="shared" si="127"/>
        <v>0</v>
      </c>
      <c r="BN114" s="6">
        <f t="shared" si="128"/>
        <v>0</v>
      </c>
      <c r="BO114" s="6">
        <f t="shared" si="129"/>
        <v>0</v>
      </c>
      <c r="BP114"/>
      <c r="BQ114" s="6">
        <f t="shared" si="168"/>
        <v>0</v>
      </c>
      <c r="BR114" s="6"/>
      <c r="BS114" s="6">
        <f t="shared" si="169"/>
        <v>0</v>
      </c>
      <c r="BT114" s="6">
        <f t="shared" si="170"/>
        <v>0</v>
      </c>
      <c r="BU114" s="6">
        <f t="shared" si="171"/>
        <v>0</v>
      </c>
      <c r="BV114" s="6"/>
      <c r="BW114" s="6">
        <f t="shared" si="172"/>
        <v>0</v>
      </c>
      <c r="BX114" s="6">
        <f t="shared" si="173"/>
        <v>0</v>
      </c>
      <c r="BY114" s="6">
        <f t="shared" si="174"/>
        <v>0</v>
      </c>
      <c r="BZ114" s="6"/>
      <c r="CA114" s="6">
        <f t="shared" si="175"/>
        <v>0</v>
      </c>
      <c r="CB114" s="6">
        <f t="shared" si="176"/>
        <v>0</v>
      </c>
      <c r="CC114" s="6">
        <f t="shared" si="177"/>
        <v>0</v>
      </c>
      <c r="CD114" s="6"/>
      <c r="CE114" s="6">
        <f t="shared" si="178"/>
        <v>0</v>
      </c>
      <c r="CK114" s="11"/>
      <c r="CL114" s="6">
        <f t="shared" si="179"/>
        <v>0</v>
      </c>
      <c r="CM114" s="6">
        <f t="shared" si="130"/>
        <v>0</v>
      </c>
      <c r="CN114" s="6">
        <f t="shared" si="131"/>
        <v>0</v>
      </c>
      <c r="CO114"/>
      <c r="CP114" s="6">
        <f t="shared" si="132"/>
        <v>0</v>
      </c>
      <c r="CQ114" s="6">
        <f t="shared" si="133"/>
        <v>0</v>
      </c>
      <c r="CR114" s="6">
        <f t="shared" si="134"/>
        <v>0</v>
      </c>
      <c r="CS114"/>
      <c r="CT114" s="6">
        <f t="shared" si="135"/>
        <v>0</v>
      </c>
      <c r="CU114" s="6">
        <f t="shared" si="136"/>
        <v>0</v>
      </c>
      <c r="CV114" s="6">
        <f t="shared" si="137"/>
        <v>0</v>
      </c>
      <c r="CW114"/>
      <c r="CX114" s="6">
        <f t="shared" si="180"/>
        <v>0</v>
      </c>
      <c r="CY114" s="6"/>
      <c r="CZ114" s="6">
        <f t="shared" si="181"/>
        <v>0</v>
      </c>
      <c r="DA114" s="6">
        <f t="shared" si="182"/>
        <v>0</v>
      </c>
      <c r="DB114" s="6">
        <f t="shared" si="183"/>
        <v>0</v>
      </c>
      <c r="DC114" s="6"/>
      <c r="DD114" s="6">
        <f t="shared" si="184"/>
        <v>0</v>
      </c>
      <c r="DE114" s="6">
        <f t="shared" si="185"/>
        <v>0</v>
      </c>
      <c r="DF114" s="6">
        <f t="shared" si="186"/>
        <v>0</v>
      </c>
      <c r="DG114" s="6"/>
      <c r="DH114" s="6">
        <f t="shared" si="187"/>
        <v>0</v>
      </c>
      <c r="DI114" s="6">
        <f t="shared" si="188"/>
        <v>0</v>
      </c>
      <c r="DJ114" s="6">
        <f t="shared" si="189"/>
        <v>0</v>
      </c>
      <c r="DK114" s="6"/>
      <c r="DL114" s="6">
        <f t="shared" si="190"/>
        <v>0</v>
      </c>
      <c r="DR114" s="11"/>
      <c r="DS114" s="6">
        <f t="shared" si="191"/>
        <v>0</v>
      </c>
      <c r="DT114" s="6">
        <f t="shared" si="138"/>
        <v>0</v>
      </c>
      <c r="DU114" s="6">
        <f t="shared" si="139"/>
        <v>0</v>
      </c>
      <c r="DV114"/>
      <c r="DW114" s="6">
        <f t="shared" si="140"/>
        <v>0</v>
      </c>
      <c r="DX114" s="6">
        <f t="shared" si="141"/>
        <v>0</v>
      </c>
      <c r="DY114" s="6">
        <f t="shared" si="142"/>
        <v>0</v>
      </c>
      <c r="DZ114"/>
      <c r="EA114" s="6">
        <f t="shared" si="143"/>
        <v>0</v>
      </c>
      <c r="EB114" s="6">
        <f t="shared" si="144"/>
        <v>0</v>
      </c>
      <c r="EC114" s="6">
        <f t="shared" si="145"/>
        <v>0</v>
      </c>
      <c r="ED114"/>
      <c r="EE114" s="6">
        <f t="shared" si="192"/>
        <v>0</v>
      </c>
      <c r="EF114" s="6"/>
      <c r="EG114" s="6">
        <f t="shared" si="193"/>
        <v>0</v>
      </c>
      <c r="EH114" s="6">
        <f t="shared" si="194"/>
        <v>0</v>
      </c>
      <c r="EI114" s="6">
        <f t="shared" si="195"/>
        <v>0</v>
      </c>
      <c r="EJ114" s="6"/>
      <c r="EK114" s="6">
        <f t="shared" si="196"/>
        <v>0</v>
      </c>
      <c r="EL114" s="6">
        <f t="shared" si="197"/>
        <v>0</v>
      </c>
      <c r="EM114" s="6">
        <f t="shared" si="198"/>
        <v>0</v>
      </c>
      <c r="EN114" s="6"/>
      <c r="EO114" s="6">
        <f t="shared" si="199"/>
        <v>0</v>
      </c>
      <c r="EP114" s="6">
        <f t="shared" si="200"/>
        <v>0</v>
      </c>
      <c r="EQ114" s="6">
        <f t="shared" si="201"/>
        <v>0</v>
      </c>
      <c r="ER114" s="6"/>
      <c r="ES114" s="6">
        <f t="shared" si="202"/>
        <v>0</v>
      </c>
      <c r="EY114" s="11"/>
      <c r="EZ114" s="6">
        <f t="shared" si="203"/>
        <v>0</v>
      </c>
      <c r="FA114" s="6">
        <f t="shared" si="146"/>
        <v>0</v>
      </c>
      <c r="FB114" s="6">
        <f t="shared" si="147"/>
        <v>0</v>
      </c>
      <c r="FC114"/>
      <c r="FD114" s="6">
        <f t="shared" si="148"/>
        <v>0</v>
      </c>
      <c r="FE114" s="6">
        <f t="shared" si="149"/>
        <v>0</v>
      </c>
      <c r="FF114" s="6">
        <f t="shared" si="150"/>
        <v>0</v>
      </c>
      <c r="FG114"/>
      <c r="FH114" s="6">
        <f t="shared" si="151"/>
        <v>0</v>
      </c>
      <c r="FI114" s="6">
        <f t="shared" si="152"/>
        <v>0</v>
      </c>
      <c r="FJ114" s="6">
        <f t="shared" si="153"/>
        <v>0</v>
      </c>
      <c r="FK114"/>
      <c r="FL114" s="6">
        <f t="shared" si="204"/>
        <v>0</v>
      </c>
      <c r="FM114" s="6"/>
      <c r="FN114" s="6">
        <f t="shared" si="205"/>
        <v>0</v>
      </c>
      <c r="FO114" s="6">
        <f t="shared" si="206"/>
        <v>0</v>
      </c>
      <c r="FP114" s="6">
        <f t="shared" si="207"/>
        <v>0</v>
      </c>
      <c r="FQ114" s="6"/>
      <c r="FR114" s="6">
        <f t="shared" si="208"/>
        <v>0</v>
      </c>
      <c r="FS114" s="6">
        <f t="shared" si="209"/>
        <v>0</v>
      </c>
      <c r="FT114" s="6">
        <f t="shared" si="210"/>
        <v>0</v>
      </c>
      <c r="FU114" s="6"/>
      <c r="FV114" s="6">
        <f t="shared" si="211"/>
        <v>0</v>
      </c>
      <c r="FW114" s="6">
        <f t="shared" si="212"/>
        <v>0</v>
      </c>
      <c r="FX114" s="6">
        <f t="shared" si="213"/>
        <v>0</v>
      </c>
      <c r="FY114" s="6"/>
      <c r="FZ114" s="6">
        <f t="shared" si="214"/>
        <v>0</v>
      </c>
    </row>
    <row r="115" spans="4:182" x14ac:dyDescent="0.25">
      <c r="D115">
        <v>845</v>
      </c>
      <c r="E115">
        <f>'Input spectra'!B115</f>
        <v>0</v>
      </c>
      <c r="F115">
        <f>'Initial absorption'!L115</f>
        <v>0</v>
      </c>
      <c r="G115">
        <f>'Input spectra'!C115</f>
        <v>0</v>
      </c>
      <c r="H115">
        <f t="shared" si="154"/>
        <v>0</v>
      </c>
      <c r="I115">
        <f>'Input spectra'!D115</f>
        <v>0</v>
      </c>
      <c r="J115">
        <f>'Initial absorption'!M115</f>
        <v>0</v>
      </c>
      <c r="K115">
        <f>'Input spectra'!E115</f>
        <v>0</v>
      </c>
      <c r="L115">
        <f t="shared" si="155"/>
        <v>0</v>
      </c>
      <c r="M115">
        <f>'Input spectra'!F115</f>
        <v>0</v>
      </c>
      <c r="N115">
        <f>'Initial absorption'!N115</f>
        <v>0</v>
      </c>
      <c r="O115">
        <f>'Input spectra'!G115</f>
        <v>0</v>
      </c>
      <c r="P115">
        <f t="shared" si="156"/>
        <v>0</v>
      </c>
      <c r="R115">
        <f>'Absorption prob after ems'!FA116</f>
        <v>0.87681472555022999</v>
      </c>
      <c r="S115" s="13">
        <f>1-EXP(-'Absorption prob after ems'!FE116*_k_in_ec_correction*(E115*_c1+I115*_c2+M115*_c3+'Input spectra'!Y115))</f>
        <v>1.2597218205366412E-2</v>
      </c>
      <c r="T115" s="13">
        <f>1-EXP(-(_t-'Absorption prob after ems'!FE116)*_k_in_ec_correction*(E115*_c1+I115*_c2+M115*_c3+'Input spectra'!Y115))</f>
        <v>1.2742782361329419E-2</v>
      </c>
      <c r="U115" s="25"/>
      <c r="V115" s="25"/>
      <c r="W115" s="11"/>
      <c r="X115" s="6">
        <f t="shared" si="215"/>
        <v>0</v>
      </c>
      <c r="Y115" s="6">
        <f t="shared" si="216"/>
        <v>0</v>
      </c>
      <c r="Z115" s="6">
        <f t="shared" si="217"/>
        <v>0</v>
      </c>
      <c r="AA115"/>
      <c r="AB115" s="6">
        <f t="shared" si="218"/>
        <v>0</v>
      </c>
      <c r="AC115" s="6">
        <f t="shared" si="219"/>
        <v>0</v>
      </c>
      <c r="AD115" s="6">
        <f t="shared" si="220"/>
        <v>0</v>
      </c>
      <c r="AE115"/>
      <c r="AF115" s="6">
        <f t="shared" si="221"/>
        <v>0</v>
      </c>
      <c r="AG115" s="6">
        <f t="shared" si="222"/>
        <v>0</v>
      </c>
      <c r="AH115" s="6">
        <f t="shared" si="223"/>
        <v>0</v>
      </c>
      <c r="AI115"/>
      <c r="AJ115" s="6">
        <f t="shared" si="157"/>
        <v>0</v>
      </c>
      <c r="AK115" s="6"/>
      <c r="AL115" s="6">
        <f t="shared" si="158"/>
        <v>0</v>
      </c>
      <c r="AM115" s="6">
        <f t="shared" si="159"/>
        <v>0</v>
      </c>
      <c r="AN115" s="6">
        <f t="shared" si="160"/>
        <v>0</v>
      </c>
      <c r="AO115" s="6"/>
      <c r="AP115" s="6">
        <f t="shared" si="161"/>
        <v>0</v>
      </c>
      <c r="AQ115" s="6">
        <f t="shared" si="162"/>
        <v>0</v>
      </c>
      <c r="AR115" s="6">
        <f t="shared" si="163"/>
        <v>0</v>
      </c>
      <c r="AS115" s="6"/>
      <c r="AT115" s="6">
        <f t="shared" si="164"/>
        <v>0</v>
      </c>
      <c r="AU115" s="6">
        <f t="shared" si="165"/>
        <v>0</v>
      </c>
      <c r="AV115" s="6">
        <f t="shared" si="166"/>
        <v>0</v>
      </c>
      <c r="AW115" s="6"/>
      <c r="AX115" s="6">
        <f t="shared" si="167"/>
        <v>0</v>
      </c>
      <c r="BD115" s="11"/>
      <c r="BE115" s="6">
        <f t="shared" si="121"/>
        <v>0</v>
      </c>
      <c r="BF115" s="6">
        <f t="shared" si="122"/>
        <v>0</v>
      </c>
      <c r="BG115" s="6">
        <f t="shared" si="123"/>
        <v>0</v>
      </c>
      <c r="BH115"/>
      <c r="BI115" s="6">
        <f t="shared" si="124"/>
        <v>0</v>
      </c>
      <c r="BJ115" s="6">
        <f t="shared" si="125"/>
        <v>0</v>
      </c>
      <c r="BK115" s="6">
        <f t="shared" si="126"/>
        <v>0</v>
      </c>
      <c r="BL115"/>
      <c r="BM115" s="6">
        <f t="shared" si="127"/>
        <v>0</v>
      </c>
      <c r="BN115" s="6">
        <f t="shared" si="128"/>
        <v>0</v>
      </c>
      <c r="BO115" s="6">
        <f t="shared" si="129"/>
        <v>0</v>
      </c>
      <c r="BP115"/>
      <c r="BQ115" s="6">
        <f t="shared" si="168"/>
        <v>0</v>
      </c>
      <c r="BR115" s="6"/>
      <c r="BS115" s="6">
        <f t="shared" si="169"/>
        <v>0</v>
      </c>
      <c r="BT115" s="6">
        <f t="shared" si="170"/>
        <v>0</v>
      </c>
      <c r="BU115" s="6">
        <f t="shared" si="171"/>
        <v>0</v>
      </c>
      <c r="BV115" s="6"/>
      <c r="BW115" s="6">
        <f t="shared" si="172"/>
        <v>0</v>
      </c>
      <c r="BX115" s="6">
        <f t="shared" si="173"/>
        <v>0</v>
      </c>
      <c r="BY115" s="6">
        <f t="shared" si="174"/>
        <v>0</v>
      </c>
      <c r="BZ115" s="6"/>
      <c r="CA115" s="6">
        <f t="shared" si="175"/>
        <v>0</v>
      </c>
      <c r="CB115" s="6">
        <f t="shared" si="176"/>
        <v>0</v>
      </c>
      <c r="CC115" s="6">
        <f t="shared" si="177"/>
        <v>0</v>
      </c>
      <c r="CD115" s="6"/>
      <c r="CE115" s="6">
        <f t="shared" si="178"/>
        <v>0</v>
      </c>
      <c r="CK115" s="11"/>
      <c r="CL115" s="6">
        <f t="shared" si="179"/>
        <v>0</v>
      </c>
      <c r="CM115" s="6">
        <f t="shared" si="130"/>
        <v>0</v>
      </c>
      <c r="CN115" s="6">
        <f t="shared" si="131"/>
        <v>0</v>
      </c>
      <c r="CO115"/>
      <c r="CP115" s="6">
        <f t="shared" si="132"/>
        <v>0</v>
      </c>
      <c r="CQ115" s="6">
        <f t="shared" si="133"/>
        <v>0</v>
      </c>
      <c r="CR115" s="6">
        <f t="shared" si="134"/>
        <v>0</v>
      </c>
      <c r="CS115"/>
      <c r="CT115" s="6">
        <f t="shared" si="135"/>
        <v>0</v>
      </c>
      <c r="CU115" s="6">
        <f t="shared" si="136"/>
        <v>0</v>
      </c>
      <c r="CV115" s="6">
        <f t="shared" si="137"/>
        <v>0</v>
      </c>
      <c r="CW115"/>
      <c r="CX115" s="6">
        <f t="shared" si="180"/>
        <v>0</v>
      </c>
      <c r="CY115" s="6"/>
      <c r="CZ115" s="6">
        <f t="shared" si="181"/>
        <v>0</v>
      </c>
      <c r="DA115" s="6">
        <f t="shared" si="182"/>
        <v>0</v>
      </c>
      <c r="DB115" s="6">
        <f t="shared" si="183"/>
        <v>0</v>
      </c>
      <c r="DC115" s="6"/>
      <c r="DD115" s="6">
        <f t="shared" si="184"/>
        <v>0</v>
      </c>
      <c r="DE115" s="6">
        <f t="shared" si="185"/>
        <v>0</v>
      </c>
      <c r="DF115" s="6">
        <f t="shared" si="186"/>
        <v>0</v>
      </c>
      <c r="DG115" s="6"/>
      <c r="DH115" s="6">
        <f t="shared" si="187"/>
        <v>0</v>
      </c>
      <c r="DI115" s="6">
        <f t="shared" si="188"/>
        <v>0</v>
      </c>
      <c r="DJ115" s="6">
        <f t="shared" si="189"/>
        <v>0</v>
      </c>
      <c r="DK115" s="6"/>
      <c r="DL115" s="6">
        <f t="shared" si="190"/>
        <v>0</v>
      </c>
      <c r="DR115" s="11"/>
      <c r="DS115" s="6">
        <f t="shared" si="191"/>
        <v>0</v>
      </c>
      <c r="DT115" s="6">
        <f t="shared" si="138"/>
        <v>0</v>
      </c>
      <c r="DU115" s="6">
        <f t="shared" si="139"/>
        <v>0</v>
      </c>
      <c r="DV115"/>
      <c r="DW115" s="6">
        <f t="shared" si="140"/>
        <v>0</v>
      </c>
      <c r="DX115" s="6">
        <f t="shared" si="141"/>
        <v>0</v>
      </c>
      <c r="DY115" s="6">
        <f t="shared" si="142"/>
        <v>0</v>
      </c>
      <c r="DZ115"/>
      <c r="EA115" s="6">
        <f t="shared" si="143"/>
        <v>0</v>
      </c>
      <c r="EB115" s="6">
        <f t="shared" si="144"/>
        <v>0</v>
      </c>
      <c r="EC115" s="6">
        <f t="shared" si="145"/>
        <v>0</v>
      </c>
      <c r="ED115"/>
      <c r="EE115" s="6">
        <f t="shared" si="192"/>
        <v>0</v>
      </c>
      <c r="EF115" s="6"/>
      <c r="EG115" s="6">
        <f t="shared" si="193"/>
        <v>0</v>
      </c>
      <c r="EH115" s="6">
        <f t="shared" si="194"/>
        <v>0</v>
      </c>
      <c r="EI115" s="6">
        <f t="shared" si="195"/>
        <v>0</v>
      </c>
      <c r="EJ115" s="6"/>
      <c r="EK115" s="6">
        <f t="shared" si="196"/>
        <v>0</v>
      </c>
      <c r="EL115" s="6">
        <f t="shared" si="197"/>
        <v>0</v>
      </c>
      <c r="EM115" s="6">
        <f t="shared" si="198"/>
        <v>0</v>
      </c>
      <c r="EN115" s="6"/>
      <c r="EO115" s="6">
        <f t="shared" si="199"/>
        <v>0</v>
      </c>
      <c r="EP115" s="6">
        <f t="shared" si="200"/>
        <v>0</v>
      </c>
      <c r="EQ115" s="6">
        <f t="shared" si="201"/>
        <v>0</v>
      </c>
      <c r="ER115" s="6"/>
      <c r="ES115" s="6">
        <f t="shared" si="202"/>
        <v>0</v>
      </c>
      <c r="EY115" s="11"/>
      <c r="EZ115" s="6">
        <f t="shared" si="203"/>
        <v>0</v>
      </c>
      <c r="FA115" s="6">
        <f t="shared" si="146"/>
        <v>0</v>
      </c>
      <c r="FB115" s="6">
        <f t="shared" si="147"/>
        <v>0</v>
      </c>
      <c r="FC115"/>
      <c r="FD115" s="6">
        <f t="shared" si="148"/>
        <v>0</v>
      </c>
      <c r="FE115" s="6">
        <f t="shared" si="149"/>
        <v>0</v>
      </c>
      <c r="FF115" s="6">
        <f t="shared" si="150"/>
        <v>0</v>
      </c>
      <c r="FG115"/>
      <c r="FH115" s="6">
        <f t="shared" si="151"/>
        <v>0</v>
      </c>
      <c r="FI115" s="6">
        <f t="shared" si="152"/>
        <v>0</v>
      </c>
      <c r="FJ115" s="6">
        <f t="shared" si="153"/>
        <v>0</v>
      </c>
      <c r="FK115"/>
      <c r="FL115" s="6">
        <f t="shared" si="204"/>
        <v>0</v>
      </c>
      <c r="FM115" s="6"/>
      <c r="FN115" s="6">
        <f t="shared" si="205"/>
        <v>0</v>
      </c>
      <c r="FO115" s="6">
        <f t="shared" si="206"/>
        <v>0</v>
      </c>
      <c r="FP115" s="6">
        <f t="shared" si="207"/>
        <v>0</v>
      </c>
      <c r="FQ115" s="6"/>
      <c r="FR115" s="6">
        <f t="shared" si="208"/>
        <v>0</v>
      </c>
      <c r="FS115" s="6">
        <f t="shared" si="209"/>
        <v>0</v>
      </c>
      <c r="FT115" s="6">
        <f t="shared" si="210"/>
        <v>0</v>
      </c>
      <c r="FU115" s="6"/>
      <c r="FV115" s="6">
        <f t="shared" si="211"/>
        <v>0</v>
      </c>
      <c r="FW115" s="6">
        <f t="shared" si="212"/>
        <v>0</v>
      </c>
      <c r="FX115" s="6">
        <f t="shared" si="213"/>
        <v>0</v>
      </c>
      <c r="FY115" s="6"/>
      <c r="FZ115" s="6">
        <f t="shared" si="214"/>
        <v>0</v>
      </c>
    </row>
    <row r="116" spans="4:182" x14ac:dyDescent="0.25">
      <c r="D116">
        <v>850</v>
      </c>
      <c r="E116">
        <f>'Input spectra'!B116</f>
        <v>0</v>
      </c>
      <c r="F116">
        <f>'Initial absorption'!L116</f>
        <v>0</v>
      </c>
      <c r="G116">
        <f>'Input spectra'!C116</f>
        <v>0</v>
      </c>
      <c r="H116">
        <f t="shared" si="154"/>
        <v>0</v>
      </c>
      <c r="I116">
        <f>'Input spectra'!D116</f>
        <v>0</v>
      </c>
      <c r="J116">
        <f>'Initial absorption'!M116</f>
        <v>0</v>
      </c>
      <c r="K116">
        <f>'Input spectra'!E116</f>
        <v>0</v>
      </c>
      <c r="L116">
        <f t="shared" si="155"/>
        <v>0</v>
      </c>
      <c r="M116">
        <f>'Input spectra'!F116</f>
        <v>0</v>
      </c>
      <c r="N116">
        <f>'Initial absorption'!N116</f>
        <v>0</v>
      </c>
      <c r="O116">
        <f>'Input spectra'!G116</f>
        <v>0</v>
      </c>
      <c r="P116">
        <f t="shared" si="156"/>
        <v>0</v>
      </c>
      <c r="R116">
        <f>'Absorption prob after ems'!FA117</f>
        <v>0.87727532092552052</v>
      </c>
      <c r="S116" s="13">
        <f>1-EXP(-'Absorption prob after ems'!FE117*_k_in_ec_correction*(E116*_c1+I116*_c2+M116*_c3+'Input spectra'!Y116))</f>
        <v>1.2545706518023447E-2</v>
      </c>
      <c r="T116" s="13">
        <f>1-EXP(-(_t-'Absorption prob after ems'!FE117)*_k_in_ec_correction*(E116*_c1+I116*_c2+M116*_c3+'Input spectra'!Y116))</f>
        <v>1.269007582719639E-2</v>
      </c>
      <c r="U116" s="25"/>
      <c r="V116" s="25"/>
      <c r="W116" s="11"/>
      <c r="X116" s="6">
        <f t="shared" si="215"/>
        <v>0</v>
      </c>
      <c r="Y116" s="6">
        <f t="shared" si="216"/>
        <v>0</v>
      </c>
      <c r="Z116" s="6">
        <f t="shared" si="217"/>
        <v>0</v>
      </c>
      <c r="AA116"/>
      <c r="AB116" s="6">
        <f t="shared" si="218"/>
        <v>0</v>
      </c>
      <c r="AC116" s="6">
        <f t="shared" si="219"/>
        <v>0</v>
      </c>
      <c r="AD116" s="6">
        <f t="shared" si="220"/>
        <v>0</v>
      </c>
      <c r="AE116"/>
      <c r="AF116" s="6">
        <f t="shared" si="221"/>
        <v>0</v>
      </c>
      <c r="AG116" s="6">
        <f t="shared" si="222"/>
        <v>0</v>
      </c>
      <c r="AH116" s="6">
        <f t="shared" si="223"/>
        <v>0</v>
      </c>
      <c r="AI116"/>
      <c r="AJ116" s="6">
        <f t="shared" si="157"/>
        <v>0</v>
      </c>
      <c r="AK116" s="6"/>
      <c r="AL116" s="6">
        <f t="shared" si="158"/>
        <v>0</v>
      </c>
      <c r="AM116" s="6">
        <f t="shared" si="159"/>
        <v>0</v>
      </c>
      <c r="AN116" s="6">
        <f t="shared" si="160"/>
        <v>0</v>
      </c>
      <c r="AO116" s="6"/>
      <c r="AP116" s="6">
        <f t="shared" si="161"/>
        <v>0</v>
      </c>
      <c r="AQ116" s="6">
        <f t="shared" si="162"/>
        <v>0</v>
      </c>
      <c r="AR116" s="6">
        <f t="shared" si="163"/>
        <v>0</v>
      </c>
      <c r="AS116" s="6"/>
      <c r="AT116" s="6">
        <f t="shared" si="164"/>
        <v>0</v>
      </c>
      <c r="AU116" s="6">
        <f t="shared" si="165"/>
        <v>0</v>
      </c>
      <c r="AV116" s="6">
        <f t="shared" si="166"/>
        <v>0</v>
      </c>
      <c r="AW116" s="6"/>
      <c r="AX116" s="6">
        <f t="shared" si="167"/>
        <v>0</v>
      </c>
      <c r="BD116" s="11"/>
      <c r="BE116" s="6">
        <f t="shared" si="121"/>
        <v>0</v>
      </c>
      <c r="BF116" s="6">
        <f t="shared" si="122"/>
        <v>0</v>
      </c>
      <c r="BG116" s="6">
        <f t="shared" si="123"/>
        <v>0</v>
      </c>
      <c r="BH116"/>
      <c r="BI116" s="6">
        <f t="shared" si="124"/>
        <v>0</v>
      </c>
      <c r="BJ116" s="6">
        <f t="shared" si="125"/>
        <v>0</v>
      </c>
      <c r="BK116" s="6">
        <f t="shared" si="126"/>
        <v>0</v>
      </c>
      <c r="BL116"/>
      <c r="BM116" s="6">
        <f t="shared" si="127"/>
        <v>0</v>
      </c>
      <c r="BN116" s="6">
        <f t="shared" si="128"/>
        <v>0</v>
      </c>
      <c r="BO116" s="6">
        <f t="shared" si="129"/>
        <v>0</v>
      </c>
      <c r="BP116"/>
      <c r="BQ116" s="6">
        <f t="shared" si="168"/>
        <v>0</v>
      </c>
      <c r="BR116" s="6"/>
      <c r="BS116" s="6">
        <f t="shared" si="169"/>
        <v>0</v>
      </c>
      <c r="BT116" s="6">
        <f t="shared" si="170"/>
        <v>0</v>
      </c>
      <c r="BU116" s="6">
        <f t="shared" si="171"/>
        <v>0</v>
      </c>
      <c r="BV116" s="6"/>
      <c r="BW116" s="6">
        <f t="shared" si="172"/>
        <v>0</v>
      </c>
      <c r="BX116" s="6">
        <f t="shared" si="173"/>
        <v>0</v>
      </c>
      <c r="BY116" s="6">
        <f t="shared" si="174"/>
        <v>0</v>
      </c>
      <c r="BZ116" s="6"/>
      <c r="CA116" s="6">
        <f t="shared" si="175"/>
        <v>0</v>
      </c>
      <c r="CB116" s="6">
        <f t="shared" si="176"/>
        <v>0</v>
      </c>
      <c r="CC116" s="6">
        <f t="shared" si="177"/>
        <v>0</v>
      </c>
      <c r="CD116" s="6"/>
      <c r="CE116" s="6">
        <f t="shared" si="178"/>
        <v>0</v>
      </c>
      <c r="CK116" s="11"/>
      <c r="CL116" s="6">
        <f t="shared" si="179"/>
        <v>0</v>
      </c>
      <c r="CM116" s="6">
        <f t="shared" si="130"/>
        <v>0</v>
      </c>
      <c r="CN116" s="6">
        <f t="shared" si="131"/>
        <v>0</v>
      </c>
      <c r="CO116"/>
      <c r="CP116" s="6">
        <f t="shared" si="132"/>
        <v>0</v>
      </c>
      <c r="CQ116" s="6">
        <f t="shared" si="133"/>
        <v>0</v>
      </c>
      <c r="CR116" s="6">
        <f t="shared" si="134"/>
        <v>0</v>
      </c>
      <c r="CS116"/>
      <c r="CT116" s="6">
        <f t="shared" si="135"/>
        <v>0</v>
      </c>
      <c r="CU116" s="6">
        <f t="shared" si="136"/>
        <v>0</v>
      </c>
      <c r="CV116" s="6">
        <f t="shared" si="137"/>
        <v>0</v>
      </c>
      <c r="CW116"/>
      <c r="CX116" s="6">
        <f t="shared" si="180"/>
        <v>0</v>
      </c>
      <c r="CY116" s="6"/>
      <c r="CZ116" s="6">
        <f t="shared" si="181"/>
        <v>0</v>
      </c>
      <c r="DA116" s="6">
        <f t="shared" si="182"/>
        <v>0</v>
      </c>
      <c r="DB116" s="6">
        <f t="shared" si="183"/>
        <v>0</v>
      </c>
      <c r="DC116" s="6"/>
      <c r="DD116" s="6">
        <f t="shared" si="184"/>
        <v>0</v>
      </c>
      <c r="DE116" s="6">
        <f t="shared" si="185"/>
        <v>0</v>
      </c>
      <c r="DF116" s="6">
        <f t="shared" si="186"/>
        <v>0</v>
      </c>
      <c r="DG116" s="6"/>
      <c r="DH116" s="6">
        <f t="shared" si="187"/>
        <v>0</v>
      </c>
      <c r="DI116" s="6">
        <f t="shared" si="188"/>
        <v>0</v>
      </c>
      <c r="DJ116" s="6">
        <f t="shared" si="189"/>
        <v>0</v>
      </c>
      <c r="DK116" s="6"/>
      <c r="DL116" s="6">
        <f t="shared" si="190"/>
        <v>0</v>
      </c>
      <c r="DR116" s="11"/>
      <c r="DS116" s="6">
        <f t="shared" si="191"/>
        <v>0</v>
      </c>
      <c r="DT116" s="6">
        <f t="shared" si="138"/>
        <v>0</v>
      </c>
      <c r="DU116" s="6">
        <f t="shared" si="139"/>
        <v>0</v>
      </c>
      <c r="DV116"/>
      <c r="DW116" s="6">
        <f t="shared" si="140"/>
        <v>0</v>
      </c>
      <c r="DX116" s="6">
        <f t="shared" si="141"/>
        <v>0</v>
      </c>
      <c r="DY116" s="6">
        <f t="shared" si="142"/>
        <v>0</v>
      </c>
      <c r="DZ116"/>
      <c r="EA116" s="6">
        <f t="shared" si="143"/>
        <v>0</v>
      </c>
      <c r="EB116" s="6">
        <f t="shared" si="144"/>
        <v>0</v>
      </c>
      <c r="EC116" s="6">
        <f t="shared" si="145"/>
        <v>0</v>
      </c>
      <c r="ED116"/>
      <c r="EE116" s="6">
        <f t="shared" si="192"/>
        <v>0</v>
      </c>
      <c r="EF116" s="6"/>
      <c r="EG116" s="6">
        <f t="shared" si="193"/>
        <v>0</v>
      </c>
      <c r="EH116" s="6">
        <f t="shared" si="194"/>
        <v>0</v>
      </c>
      <c r="EI116" s="6">
        <f t="shared" si="195"/>
        <v>0</v>
      </c>
      <c r="EJ116" s="6"/>
      <c r="EK116" s="6">
        <f t="shared" si="196"/>
        <v>0</v>
      </c>
      <c r="EL116" s="6">
        <f t="shared" si="197"/>
        <v>0</v>
      </c>
      <c r="EM116" s="6">
        <f t="shared" si="198"/>
        <v>0</v>
      </c>
      <c r="EN116" s="6"/>
      <c r="EO116" s="6">
        <f t="shared" si="199"/>
        <v>0</v>
      </c>
      <c r="EP116" s="6">
        <f t="shared" si="200"/>
        <v>0</v>
      </c>
      <c r="EQ116" s="6">
        <f t="shared" si="201"/>
        <v>0</v>
      </c>
      <c r="ER116" s="6"/>
      <c r="ES116" s="6">
        <f t="shared" si="202"/>
        <v>0</v>
      </c>
      <c r="EY116" s="11"/>
      <c r="EZ116" s="6">
        <f t="shared" si="203"/>
        <v>0</v>
      </c>
      <c r="FA116" s="6">
        <f t="shared" si="146"/>
        <v>0</v>
      </c>
      <c r="FB116" s="6">
        <f t="shared" si="147"/>
        <v>0</v>
      </c>
      <c r="FC116"/>
      <c r="FD116" s="6">
        <f t="shared" si="148"/>
        <v>0</v>
      </c>
      <c r="FE116" s="6">
        <f t="shared" si="149"/>
        <v>0</v>
      </c>
      <c r="FF116" s="6">
        <f t="shared" si="150"/>
        <v>0</v>
      </c>
      <c r="FG116"/>
      <c r="FH116" s="6">
        <f t="shared" si="151"/>
        <v>0</v>
      </c>
      <c r="FI116" s="6">
        <f t="shared" si="152"/>
        <v>0</v>
      </c>
      <c r="FJ116" s="6">
        <f t="shared" si="153"/>
        <v>0</v>
      </c>
      <c r="FK116"/>
      <c r="FL116" s="6">
        <f t="shared" si="204"/>
        <v>0</v>
      </c>
      <c r="FM116" s="6"/>
      <c r="FN116" s="6">
        <f t="shared" si="205"/>
        <v>0</v>
      </c>
      <c r="FO116" s="6">
        <f t="shared" si="206"/>
        <v>0</v>
      </c>
      <c r="FP116" s="6">
        <f t="shared" si="207"/>
        <v>0</v>
      </c>
      <c r="FQ116" s="6"/>
      <c r="FR116" s="6">
        <f t="shared" si="208"/>
        <v>0</v>
      </c>
      <c r="FS116" s="6">
        <f t="shared" si="209"/>
        <v>0</v>
      </c>
      <c r="FT116" s="6">
        <f t="shared" si="210"/>
        <v>0</v>
      </c>
      <c r="FU116" s="6"/>
      <c r="FV116" s="6">
        <f t="shared" si="211"/>
        <v>0</v>
      </c>
      <c r="FW116" s="6">
        <f t="shared" si="212"/>
        <v>0</v>
      </c>
      <c r="FX116" s="6">
        <f t="shared" si="213"/>
        <v>0</v>
      </c>
      <c r="FY116" s="6"/>
      <c r="FZ116" s="6">
        <f t="shared" si="214"/>
        <v>0</v>
      </c>
    </row>
    <row r="117" spans="4:182" x14ac:dyDescent="0.25">
      <c r="D117">
        <v>855</v>
      </c>
      <c r="E117">
        <f>'Input spectra'!B117</f>
        <v>0</v>
      </c>
      <c r="F117">
        <f>'Initial absorption'!L117</f>
        <v>0</v>
      </c>
      <c r="G117">
        <f>'Input spectra'!C117</f>
        <v>0</v>
      </c>
      <c r="H117">
        <f t="shared" si="154"/>
        <v>0</v>
      </c>
      <c r="I117">
        <f>'Input spectra'!D117</f>
        <v>0</v>
      </c>
      <c r="J117">
        <f>'Initial absorption'!M117</f>
        <v>0</v>
      </c>
      <c r="K117">
        <f>'Input spectra'!E117</f>
        <v>0</v>
      </c>
      <c r="L117">
        <f t="shared" si="155"/>
        <v>0</v>
      </c>
      <c r="M117">
        <f>'Input spectra'!F117</f>
        <v>0</v>
      </c>
      <c r="N117">
        <f>'Initial absorption'!N117</f>
        <v>0</v>
      </c>
      <c r="O117">
        <f>'Input spectra'!G117</f>
        <v>0</v>
      </c>
      <c r="P117">
        <f t="shared" si="156"/>
        <v>0</v>
      </c>
      <c r="R117">
        <f>'Absorption prob after ems'!FA118</f>
        <v>0.87773629290472077</v>
      </c>
      <c r="S117" s="13">
        <f>1-EXP(-'Absorption prob after ems'!FE118*_k_in_ec_correction*(E117*_c1+I117*_c2+M117*_c3+'Input spectra'!Y117))</f>
        <v>1.2494189649473353E-2</v>
      </c>
      <c r="T117" s="13">
        <f>1-EXP(-(_t-'Absorption prob after ems'!FE118)*_k_in_ec_correction*(E117*_c1+I117*_c2+M117*_c3+'Input spectra'!Y117))</f>
        <v>1.2637368972767571E-2</v>
      </c>
      <c r="U117" s="25"/>
      <c r="V117" s="25"/>
      <c r="W117" s="11"/>
      <c r="X117" s="6">
        <f t="shared" si="215"/>
        <v>0</v>
      </c>
      <c r="Y117" s="6">
        <f t="shared" si="216"/>
        <v>0</v>
      </c>
      <c r="Z117" s="6">
        <f t="shared" si="217"/>
        <v>0</v>
      </c>
      <c r="AA117"/>
      <c r="AB117" s="6">
        <f t="shared" si="218"/>
        <v>0</v>
      </c>
      <c r="AC117" s="6">
        <f t="shared" si="219"/>
        <v>0</v>
      </c>
      <c r="AD117" s="6">
        <f t="shared" si="220"/>
        <v>0</v>
      </c>
      <c r="AE117"/>
      <c r="AF117" s="6">
        <f t="shared" si="221"/>
        <v>0</v>
      </c>
      <c r="AG117" s="6">
        <f t="shared" si="222"/>
        <v>0</v>
      </c>
      <c r="AH117" s="6">
        <f t="shared" si="223"/>
        <v>0</v>
      </c>
      <c r="AI117"/>
      <c r="AJ117" s="6">
        <f t="shared" si="157"/>
        <v>0</v>
      </c>
      <c r="AK117" s="6"/>
      <c r="AL117" s="6">
        <f t="shared" si="158"/>
        <v>0</v>
      </c>
      <c r="AM117" s="6">
        <f t="shared" si="159"/>
        <v>0</v>
      </c>
      <c r="AN117" s="6">
        <f t="shared" si="160"/>
        <v>0</v>
      </c>
      <c r="AO117" s="6"/>
      <c r="AP117" s="6">
        <f t="shared" si="161"/>
        <v>0</v>
      </c>
      <c r="AQ117" s="6">
        <f t="shared" si="162"/>
        <v>0</v>
      </c>
      <c r="AR117" s="6">
        <f t="shared" si="163"/>
        <v>0</v>
      </c>
      <c r="AS117" s="6"/>
      <c r="AT117" s="6">
        <f t="shared" si="164"/>
        <v>0</v>
      </c>
      <c r="AU117" s="6">
        <f t="shared" si="165"/>
        <v>0</v>
      </c>
      <c r="AV117" s="6">
        <f t="shared" si="166"/>
        <v>0</v>
      </c>
      <c r="AW117" s="6"/>
      <c r="AX117" s="6">
        <f t="shared" si="167"/>
        <v>0</v>
      </c>
      <c r="BD117" s="11"/>
      <c r="BE117" s="6">
        <f t="shared" si="121"/>
        <v>0</v>
      </c>
      <c r="BF117" s="6">
        <f t="shared" si="122"/>
        <v>0</v>
      </c>
      <c r="BG117" s="6">
        <f t="shared" si="123"/>
        <v>0</v>
      </c>
      <c r="BH117"/>
      <c r="BI117" s="6">
        <f t="shared" si="124"/>
        <v>0</v>
      </c>
      <c r="BJ117" s="6">
        <f t="shared" si="125"/>
        <v>0</v>
      </c>
      <c r="BK117" s="6">
        <f t="shared" si="126"/>
        <v>0</v>
      </c>
      <c r="BL117"/>
      <c r="BM117" s="6">
        <f t="shared" si="127"/>
        <v>0</v>
      </c>
      <c r="BN117" s="6">
        <f t="shared" si="128"/>
        <v>0</v>
      </c>
      <c r="BO117" s="6">
        <f t="shared" si="129"/>
        <v>0</v>
      </c>
      <c r="BP117"/>
      <c r="BQ117" s="6">
        <f t="shared" si="168"/>
        <v>0</v>
      </c>
      <c r="BR117" s="6"/>
      <c r="BS117" s="6">
        <f t="shared" si="169"/>
        <v>0</v>
      </c>
      <c r="BT117" s="6">
        <f t="shared" si="170"/>
        <v>0</v>
      </c>
      <c r="BU117" s="6">
        <f t="shared" si="171"/>
        <v>0</v>
      </c>
      <c r="BV117" s="6"/>
      <c r="BW117" s="6">
        <f t="shared" si="172"/>
        <v>0</v>
      </c>
      <c r="BX117" s="6">
        <f t="shared" si="173"/>
        <v>0</v>
      </c>
      <c r="BY117" s="6">
        <f t="shared" si="174"/>
        <v>0</v>
      </c>
      <c r="BZ117" s="6"/>
      <c r="CA117" s="6">
        <f t="shared" si="175"/>
        <v>0</v>
      </c>
      <c r="CB117" s="6">
        <f t="shared" si="176"/>
        <v>0</v>
      </c>
      <c r="CC117" s="6">
        <f t="shared" si="177"/>
        <v>0</v>
      </c>
      <c r="CD117" s="6"/>
      <c r="CE117" s="6">
        <f t="shared" si="178"/>
        <v>0</v>
      </c>
      <c r="CK117" s="11"/>
      <c r="CL117" s="6">
        <f t="shared" si="179"/>
        <v>0</v>
      </c>
      <c r="CM117" s="6">
        <f t="shared" si="130"/>
        <v>0</v>
      </c>
      <c r="CN117" s="6">
        <f t="shared" si="131"/>
        <v>0</v>
      </c>
      <c r="CO117"/>
      <c r="CP117" s="6">
        <f t="shared" si="132"/>
        <v>0</v>
      </c>
      <c r="CQ117" s="6">
        <f t="shared" si="133"/>
        <v>0</v>
      </c>
      <c r="CR117" s="6">
        <f t="shared" si="134"/>
        <v>0</v>
      </c>
      <c r="CS117"/>
      <c r="CT117" s="6">
        <f t="shared" si="135"/>
        <v>0</v>
      </c>
      <c r="CU117" s="6">
        <f t="shared" si="136"/>
        <v>0</v>
      </c>
      <c r="CV117" s="6">
        <f t="shared" si="137"/>
        <v>0</v>
      </c>
      <c r="CW117"/>
      <c r="CX117" s="6">
        <f t="shared" si="180"/>
        <v>0</v>
      </c>
      <c r="CY117" s="6"/>
      <c r="CZ117" s="6">
        <f t="shared" si="181"/>
        <v>0</v>
      </c>
      <c r="DA117" s="6">
        <f t="shared" si="182"/>
        <v>0</v>
      </c>
      <c r="DB117" s="6">
        <f t="shared" si="183"/>
        <v>0</v>
      </c>
      <c r="DC117" s="6"/>
      <c r="DD117" s="6">
        <f t="shared" si="184"/>
        <v>0</v>
      </c>
      <c r="DE117" s="6">
        <f t="shared" si="185"/>
        <v>0</v>
      </c>
      <c r="DF117" s="6">
        <f t="shared" si="186"/>
        <v>0</v>
      </c>
      <c r="DG117" s="6"/>
      <c r="DH117" s="6">
        <f t="shared" si="187"/>
        <v>0</v>
      </c>
      <c r="DI117" s="6">
        <f t="shared" si="188"/>
        <v>0</v>
      </c>
      <c r="DJ117" s="6">
        <f t="shared" si="189"/>
        <v>0</v>
      </c>
      <c r="DK117" s="6"/>
      <c r="DL117" s="6">
        <f t="shared" si="190"/>
        <v>0</v>
      </c>
      <c r="DR117" s="11"/>
      <c r="DS117" s="6">
        <f t="shared" si="191"/>
        <v>0</v>
      </c>
      <c r="DT117" s="6">
        <f t="shared" si="138"/>
        <v>0</v>
      </c>
      <c r="DU117" s="6">
        <f t="shared" si="139"/>
        <v>0</v>
      </c>
      <c r="DV117"/>
      <c r="DW117" s="6">
        <f t="shared" si="140"/>
        <v>0</v>
      </c>
      <c r="DX117" s="6">
        <f t="shared" si="141"/>
        <v>0</v>
      </c>
      <c r="DY117" s="6">
        <f t="shared" si="142"/>
        <v>0</v>
      </c>
      <c r="DZ117"/>
      <c r="EA117" s="6">
        <f t="shared" si="143"/>
        <v>0</v>
      </c>
      <c r="EB117" s="6">
        <f t="shared" si="144"/>
        <v>0</v>
      </c>
      <c r="EC117" s="6">
        <f t="shared" si="145"/>
        <v>0</v>
      </c>
      <c r="ED117"/>
      <c r="EE117" s="6">
        <f t="shared" si="192"/>
        <v>0</v>
      </c>
      <c r="EF117" s="6"/>
      <c r="EG117" s="6">
        <f t="shared" si="193"/>
        <v>0</v>
      </c>
      <c r="EH117" s="6">
        <f t="shared" si="194"/>
        <v>0</v>
      </c>
      <c r="EI117" s="6">
        <f t="shared" si="195"/>
        <v>0</v>
      </c>
      <c r="EJ117" s="6"/>
      <c r="EK117" s="6">
        <f t="shared" si="196"/>
        <v>0</v>
      </c>
      <c r="EL117" s="6">
        <f t="shared" si="197"/>
        <v>0</v>
      </c>
      <c r="EM117" s="6">
        <f t="shared" si="198"/>
        <v>0</v>
      </c>
      <c r="EN117" s="6"/>
      <c r="EO117" s="6">
        <f t="shared" si="199"/>
        <v>0</v>
      </c>
      <c r="EP117" s="6">
        <f t="shared" si="200"/>
        <v>0</v>
      </c>
      <c r="EQ117" s="6">
        <f t="shared" si="201"/>
        <v>0</v>
      </c>
      <c r="ER117" s="6"/>
      <c r="ES117" s="6">
        <f t="shared" si="202"/>
        <v>0</v>
      </c>
      <c r="EY117" s="11"/>
      <c r="EZ117" s="6">
        <f t="shared" si="203"/>
        <v>0</v>
      </c>
      <c r="FA117" s="6">
        <f t="shared" si="146"/>
        <v>0</v>
      </c>
      <c r="FB117" s="6">
        <f t="shared" si="147"/>
        <v>0</v>
      </c>
      <c r="FC117"/>
      <c r="FD117" s="6">
        <f t="shared" si="148"/>
        <v>0</v>
      </c>
      <c r="FE117" s="6">
        <f t="shared" si="149"/>
        <v>0</v>
      </c>
      <c r="FF117" s="6">
        <f t="shared" si="150"/>
        <v>0</v>
      </c>
      <c r="FG117"/>
      <c r="FH117" s="6">
        <f t="shared" si="151"/>
        <v>0</v>
      </c>
      <c r="FI117" s="6">
        <f t="shared" si="152"/>
        <v>0</v>
      </c>
      <c r="FJ117" s="6">
        <f t="shared" si="153"/>
        <v>0</v>
      </c>
      <c r="FK117"/>
      <c r="FL117" s="6">
        <f t="shared" si="204"/>
        <v>0</v>
      </c>
      <c r="FM117" s="6"/>
      <c r="FN117" s="6">
        <f t="shared" si="205"/>
        <v>0</v>
      </c>
      <c r="FO117" s="6">
        <f t="shared" si="206"/>
        <v>0</v>
      </c>
      <c r="FP117" s="6">
        <f t="shared" si="207"/>
        <v>0</v>
      </c>
      <c r="FQ117" s="6"/>
      <c r="FR117" s="6">
        <f t="shared" si="208"/>
        <v>0</v>
      </c>
      <c r="FS117" s="6">
        <f t="shared" si="209"/>
        <v>0</v>
      </c>
      <c r="FT117" s="6">
        <f t="shared" si="210"/>
        <v>0</v>
      </c>
      <c r="FU117" s="6"/>
      <c r="FV117" s="6">
        <f t="shared" si="211"/>
        <v>0</v>
      </c>
      <c r="FW117" s="6">
        <f t="shared" si="212"/>
        <v>0</v>
      </c>
      <c r="FX117" s="6">
        <f t="shared" si="213"/>
        <v>0</v>
      </c>
      <c r="FY117" s="6"/>
      <c r="FZ117" s="6">
        <f t="shared" si="214"/>
        <v>0</v>
      </c>
    </row>
    <row r="118" spans="4:182" x14ac:dyDescent="0.25">
      <c r="D118">
        <v>860</v>
      </c>
      <c r="E118">
        <f>'Input spectra'!B118</f>
        <v>0</v>
      </c>
      <c r="F118">
        <f>'Initial absorption'!L118</f>
        <v>0</v>
      </c>
      <c r="G118">
        <f>'Input spectra'!C118</f>
        <v>0</v>
      </c>
      <c r="H118">
        <f t="shared" si="154"/>
        <v>0</v>
      </c>
      <c r="I118">
        <f>'Input spectra'!D118</f>
        <v>0</v>
      </c>
      <c r="J118">
        <f>'Initial absorption'!M118</f>
        <v>0</v>
      </c>
      <c r="K118">
        <f>'Input spectra'!E118</f>
        <v>0</v>
      </c>
      <c r="L118">
        <f t="shared" si="155"/>
        <v>0</v>
      </c>
      <c r="M118">
        <f>'Input spectra'!F118</f>
        <v>0</v>
      </c>
      <c r="N118">
        <f>'Initial absorption'!N118</f>
        <v>0</v>
      </c>
      <c r="O118">
        <f>'Input spectra'!G118</f>
        <v>0</v>
      </c>
      <c r="P118">
        <f t="shared" si="156"/>
        <v>0</v>
      </c>
      <c r="R118">
        <f>'Absorption prob after ems'!FA119</f>
        <v>0.87819764187180649</v>
      </c>
      <c r="S118" s="13">
        <f>1-EXP(-'Absorption prob after ems'!FE119*_k_in_ec_correction*(E118*_c1+I118*_c2+M118*_c3+'Input spectra'!Y118))</f>
        <v>1.2442667599182999E-2</v>
      </c>
      <c r="T118" s="13">
        <f>1-EXP(-(_t-'Absorption prob after ems'!FE119)*_k_in_ec_correction*(E118*_c1+I118*_c2+M118*_c3+'Input spectra'!Y118))</f>
        <v>1.258466179829465E-2</v>
      </c>
      <c r="U118" s="25"/>
      <c r="V118" s="25"/>
      <c r="W118" s="11"/>
      <c r="X118" s="6">
        <f t="shared" si="215"/>
        <v>0</v>
      </c>
      <c r="Y118" s="6">
        <f t="shared" si="216"/>
        <v>0</v>
      </c>
      <c r="Z118" s="6">
        <f t="shared" si="217"/>
        <v>0</v>
      </c>
      <c r="AA118"/>
      <c r="AB118" s="6">
        <f t="shared" si="218"/>
        <v>0</v>
      </c>
      <c r="AC118" s="6">
        <f t="shared" si="219"/>
        <v>0</v>
      </c>
      <c r="AD118" s="6">
        <f t="shared" si="220"/>
        <v>0</v>
      </c>
      <c r="AE118"/>
      <c r="AF118" s="6">
        <f t="shared" si="221"/>
        <v>0</v>
      </c>
      <c r="AG118" s="6">
        <f t="shared" si="222"/>
        <v>0</v>
      </c>
      <c r="AH118" s="6">
        <f t="shared" si="223"/>
        <v>0</v>
      </c>
      <c r="AI118"/>
      <c r="AJ118" s="6">
        <f t="shared" si="157"/>
        <v>0</v>
      </c>
      <c r="AK118" s="6"/>
      <c r="AL118" s="6">
        <f t="shared" si="158"/>
        <v>0</v>
      </c>
      <c r="AM118" s="6">
        <f t="shared" si="159"/>
        <v>0</v>
      </c>
      <c r="AN118" s="6">
        <f t="shared" si="160"/>
        <v>0</v>
      </c>
      <c r="AO118" s="6"/>
      <c r="AP118" s="6">
        <f t="shared" si="161"/>
        <v>0</v>
      </c>
      <c r="AQ118" s="6">
        <f t="shared" si="162"/>
        <v>0</v>
      </c>
      <c r="AR118" s="6">
        <f t="shared" si="163"/>
        <v>0</v>
      </c>
      <c r="AS118" s="6"/>
      <c r="AT118" s="6">
        <f t="shared" si="164"/>
        <v>0</v>
      </c>
      <c r="AU118" s="6">
        <f t="shared" si="165"/>
        <v>0</v>
      </c>
      <c r="AV118" s="6">
        <f t="shared" si="166"/>
        <v>0</v>
      </c>
      <c r="AW118" s="6"/>
      <c r="AX118" s="6">
        <f t="shared" si="167"/>
        <v>0</v>
      </c>
      <c r="BD118" s="11"/>
      <c r="BE118" s="6">
        <f t="shared" si="121"/>
        <v>0</v>
      </c>
      <c r="BF118" s="6">
        <f t="shared" si="122"/>
        <v>0</v>
      </c>
      <c r="BG118" s="6">
        <f t="shared" si="123"/>
        <v>0</v>
      </c>
      <c r="BH118"/>
      <c r="BI118" s="6">
        <f t="shared" si="124"/>
        <v>0</v>
      </c>
      <c r="BJ118" s="6">
        <f t="shared" si="125"/>
        <v>0</v>
      </c>
      <c r="BK118" s="6">
        <f t="shared" si="126"/>
        <v>0</v>
      </c>
      <c r="BL118"/>
      <c r="BM118" s="6">
        <f t="shared" si="127"/>
        <v>0</v>
      </c>
      <c r="BN118" s="6">
        <f t="shared" si="128"/>
        <v>0</v>
      </c>
      <c r="BO118" s="6">
        <f t="shared" si="129"/>
        <v>0</v>
      </c>
      <c r="BP118"/>
      <c r="BQ118" s="6">
        <f t="shared" si="168"/>
        <v>0</v>
      </c>
      <c r="BR118" s="6"/>
      <c r="BS118" s="6">
        <f t="shared" si="169"/>
        <v>0</v>
      </c>
      <c r="BT118" s="6">
        <f t="shared" si="170"/>
        <v>0</v>
      </c>
      <c r="BU118" s="6">
        <f t="shared" si="171"/>
        <v>0</v>
      </c>
      <c r="BV118" s="6"/>
      <c r="BW118" s="6">
        <f t="shared" si="172"/>
        <v>0</v>
      </c>
      <c r="BX118" s="6">
        <f t="shared" si="173"/>
        <v>0</v>
      </c>
      <c r="BY118" s="6">
        <f t="shared" si="174"/>
        <v>0</v>
      </c>
      <c r="BZ118" s="6"/>
      <c r="CA118" s="6">
        <f t="shared" si="175"/>
        <v>0</v>
      </c>
      <c r="CB118" s="6">
        <f t="shared" si="176"/>
        <v>0</v>
      </c>
      <c r="CC118" s="6">
        <f t="shared" si="177"/>
        <v>0</v>
      </c>
      <c r="CD118" s="6"/>
      <c r="CE118" s="6">
        <f t="shared" si="178"/>
        <v>0</v>
      </c>
      <c r="CK118" s="11"/>
      <c r="CL118" s="6">
        <f t="shared" si="179"/>
        <v>0</v>
      </c>
      <c r="CM118" s="6">
        <f t="shared" si="130"/>
        <v>0</v>
      </c>
      <c r="CN118" s="6">
        <f t="shared" si="131"/>
        <v>0</v>
      </c>
      <c r="CO118"/>
      <c r="CP118" s="6">
        <f t="shared" si="132"/>
        <v>0</v>
      </c>
      <c r="CQ118" s="6">
        <f t="shared" si="133"/>
        <v>0</v>
      </c>
      <c r="CR118" s="6">
        <f t="shared" si="134"/>
        <v>0</v>
      </c>
      <c r="CS118"/>
      <c r="CT118" s="6">
        <f t="shared" si="135"/>
        <v>0</v>
      </c>
      <c r="CU118" s="6">
        <f t="shared" si="136"/>
        <v>0</v>
      </c>
      <c r="CV118" s="6">
        <f t="shared" si="137"/>
        <v>0</v>
      </c>
      <c r="CW118"/>
      <c r="CX118" s="6">
        <f t="shared" si="180"/>
        <v>0</v>
      </c>
      <c r="CY118" s="6"/>
      <c r="CZ118" s="6">
        <f t="shared" si="181"/>
        <v>0</v>
      </c>
      <c r="DA118" s="6">
        <f t="shared" si="182"/>
        <v>0</v>
      </c>
      <c r="DB118" s="6">
        <f t="shared" si="183"/>
        <v>0</v>
      </c>
      <c r="DC118" s="6"/>
      <c r="DD118" s="6">
        <f t="shared" si="184"/>
        <v>0</v>
      </c>
      <c r="DE118" s="6">
        <f t="shared" si="185"/>
        <v>0</v>
      </c>
      <c r="DF118" s="6">
        <f t="shared" si="186"/>
        <v>0</v>
      </c>
      <c r="DG118" s="6"/>
      <c r="DH118" s="6">
        <f t="shared" si="187"/>
        <v>0</v>
      </c>
      <c r="DI118" s="6">
        <f t="shared" si="188"/>
        <v>0</v>
      </c>
      <c r="DJ118" s="6">
        <f t="shared" si="189"/>
        <v>0</v>
      </c>
      <c r="DK118" s="6"/>
      <c r="DL118" s="6">
        <f t="shared" si="190"/>
        <v>0</v>
      </c>
      <c r="DR118" s="11"/>
      <c r="DS118" s="6">
        <f t="shared" si="191"/>
        <v>0</v>
      </c>
      <c r="DT118" s="6">
        <f t="shared" si="138"/>
        <v>0</v>
      </c>
      <c r="DU118" s="6">
        <f t="shared" si="139"/>
        <v>0</v>
      </c>
      <c r="DV118"/>
      <c r="DW118" s="6">
        <f t="shared" si="140"/>
        <v>0</v>
      </c>
      <c r="DX118" s="6">
        <f t="shared" si="141"/>
        <v>0</v>
      </c>
      <c r="DY118" s="6">
        <f t="shared" si="142"/>
        <v>0</v>
      </c>
      <c r="DZ118"/>
      <c r="EA118" s="6">
        <f t="shared" si="143"/>
        <v>0</v>
      </c>
      <c r="EB118" s="6">
        <f t="shared" si="144"/>
        <v>0</v>
      </c>
      <c r="EC118" s="6">
        <f t="shared" si="145"/>
        <v>0</v>
      </c>
      <c r="ED118"/>
      <c r="EE118" s="6">
        <f t="shared" si="192"/>
        <v>0</v>
      </c>
      <c r="EF118" s="6"/>
      <c r="EG118" s="6">
        <f t="shared" si="193"/>
        <v>0</v>
      </c>
      <c r="EH118" s="6">
        <f t="shared" si="194"/>
        <v>0</v>
      </c>
      <c r="EI118" s="6">
        <f t="shared" si="195"/>
        <v>0</v>
      </c>
      <c r="EJ118" s="6"/>
      <c r="EK118" s="6">
        <f t="shared" si="196"/>
        <v>0</v>
      </c>
      <c r="EL118" s="6">
        <f t="shared" si="197"/>
        <v>0</v>
      </c>
      <c r="EM118" s="6">
        <f t="shared" si="198"/>
        <v>0</v>
      </c>
      <c r="EN118" s="6"/>
      <c r="EO118" s="6">
        <f t="shared" si="199"/>
        <v>0</v>
      </c>
      <c r="EP118" s="6">
        <f t="shared" si="200"/>
        <v>0</v>
      </c>
      <c r="EQ118" s="6">
        <f t="shared" si="201"/>
        <v>0</v>
      </c>
      <c r="ER118" s="6"/>
      <c r="ES118" s="6">
        <f t="shared" si="202"/>
        <v>0</v>
      </c>
      <c r="EY118" s="11"/>
      <c r="EZ118" s="6">
        <f t="shared" si="203"/>
        <v>0</v>
      </c>
      <c r="FA118" s="6">
        <f t="shared" si="146"/>
        <v>0</v>
      </c>
      <c r="FB118" s="6">
        <f t="shared" si="147"/>
        <v>0</v>
      </c>
      <c r="FC118"/>
      <c r="FD118" s="6">
        <f t="shared" si="148"/>
        <v>0</v>
      </c>
      <c r="FE118" s="6">
        <f t="shared" si="149"/>
        <v>0</v>
      </c>
      <c r="FF118" s="6">
        <f t="shared" si="150"/>
        <v>0</v>
      </c>
      <c r="FG118"/>
      <c r="FH118" s="6">
        <f t="shared" si="151"/>
        <v>0</v>
      </c>
      <c r="FI118" s="6">
        <f t="shared" si="152"/>
        <v>0</v>
      </c>
      <c r="FJ118" s="6">
        <f t="shared" si="153"/>
        <v>0</v>
      </c>
      <c r="FK118"/>
      <c r="FL118" s="6">
        <f t="shared" si="204"/>
        <v>0</v>
      </c>
      <c r="FM118" s="6"/>
      <c r="FN118" s="6">
        <f t="shared" si="205"/>
        <v>0</v>
      </c>
      <c r="FO118" s="6">
        <f t="shared" si="206"/>
        <v>0</v>
      </c>
      <c r="FP118" s="6">
        <f t="shared" si="207"/>
        <v>0</v>
      </c>
      <c r="FQ118" s="6"/>
      <c r="FR118" s="6">
        <f t="shared" si="208"/>
        <v>0</v>
      </c>
      <c r="FS118" s="6">
        <f t="shared" si="209"/>
        <v>0</v>
      </c>
      <c r="FT118" s="6">
        <f t="shared" si="210"/>
        <v>0</v>
      </c>
      <c r="FU118" s="6"/>
      <c r="FV118" s="6">
        <f t="shared" si="211"/>
        <v>0</v>
      </c>
      <c r="FW118" s="6">
        <f t="shared" si="212"/>
        <v>0</v>
      </c>
      <c r="FX118" s="6">
        <f t="shared" si="213"/>
        <v>0</v>
      </c>
      <c r="FY118" s="6"/>
      <c r="FZ118" s="6">
        <f t="shared" si="214"/>
        <v>0</v>
      </c>
    </row>
    <row r="119" spans="4:182" x14ac:dyDescent="0.25">
      <c r="D119">
        <v>865</v>
      </c>
      <c r="E119">
        <f>'Input spectra'!B119</f>
        <v>0</v>
      </c>
      <c r="F119">
        <f>'Initial absorption'!L119</f>
        <v>0</v>
      </c>
      <c r="G119">
        <f>'Input spectra'!C119</f>
        <v>0</v>
      </c>
      <c r="H119">
        <f t="shared" si="154"/>
        <v>0</v>
      </c>
      <c r="I119">
        <f>'Input spectra'!D119</f>
        <v>0</v>
      </c>
      <c r="J119">
        <f>'Initial absorption'!M119</f>
        <v>0</v>
      </c>
      <c r="K119">
        <f>'Input spectra'!E119</f>
        <v>0</v>
      </c>
      <c r="L119">
        <f t="shared" si="155"/>
        <v>0</v>
      </c>
      <c r="M119">
        <f>'Input spectra'!F119</f>
        <v>0</v>
      </c>
      <c r="N119">
        <f>'Initial absorption'!N119</f>
        <v>0</v>
      </c>
      <c r="O119">
        <f>'Input spectra'!G119</f>
        <v>0</v>
      </c>
      <c r="P119">
        <f t="shared" si="156"/>
        <v>0</v>
      </c>
      <c r="R119">
        <f>'Absorption prob after ems'!FA120</f>
        <v>0.87847062371954698</v>
      </c>
      <c r="S119" s="13">
        <f>1-EXP(-'Absorption prob after ems'!FE120*_k_in_ec_correction*(E119*_c1+I119*_c2+M119*_c3+'Input spectra'!Y119))</f>
        <v>1.241219920345038E-2</v>
      </c>
      <c r="T119" s="13">
        <f>1-EXP(-(_t-'Absorption prob after ems'!FE120)*_k_in_ec_correction*(E119*_c1+I119*_c2+M119*_c3+'Input spectra'!Y119))</f>
        <v>1.2553494904029239E-2</v>
      </c>
      <c r="U119" s="25"/>
      <c r="V119" s="25"/>
      <c r="W119" s="11"/>
      <c r="X119" s="6">
        <f t="shared" si="215"/>
        <v>0</v>
      </c>
      <c r="Y119" s="6">
        <f t="shared" si="216"/>
        <v>0</v>
      </c>
      <c r="Z119" s="6">
        <f t="shared" si="217"/>
        <v>0</v>
      </c>
      <c r="AA119"/>
      <c r="AB119" s="6">
        <f t="shared" si="218"/>
        <v>0</v>
      </c>
      <c r="AC119" s="6">
        <f t="shared" si="219"/>
        <v>0</v>
      </c>
      <c r="AD119" s="6">
        <f t="shared" si="220"/>
        <v>0</v>
      </c>
      <c r="AE119"/>
      <c r="AF119" s="6">
        <f t="shared" si="221"/>
        <v>0</v>
      </c>
      <c r="AG119" s="6">
        <f t="shared" si="222"/>
        <v>0</v>
      </c>
      <c r="AH119" s="6">
        <f t="shared" si="223"/>
        <v>0</v>
      </c>
      <c r="AI119"/>
      <c r="AJ119" s="6">
        <f t="shared" si="157"/>
        <v>0</v>
      </c>
      <c r="AK119" s="6"/>
      <c r="AL119" s="6">
        <f t="shared" si="158"/>
        <v>0</v>
      </c>
      <c r="AM119" s="6">
        <f t="shared" si="159"/>
        <v>0</v>
      </c>
      <c r="AN119" s="6">
        <f t="shared" si="160"/>
        <v>0</v>
      </c>
      <c r="AO119" s="6"/>
      <c r="AP119" s="6">
        <f t="shared" si="161"/>
        <v>0</v>
      </c>
      <c r="AQ119" s="6">
        <f t="shared" si="162"/>
        <v>0</v>
      </c>
      <c r="AR119" s="6">
        <f t="shared" si="163"/>
        <v>0</v>
      </c>
      <c r="AS119" s="6"/>
      <c r="AT119" s="6">
        <f t="shared" si="164"/>
        <v>0</v>
      </c>
      <c r="AU119" s="6">
        <f t="shared" si="165"/>
        <v>0</v>
      </c>
      <c r="AV119" s="6">
        <f t="shared" si="166"/>
        <v>0</v>
      </c>
      <c r="AW119" s="6"/>
      <c r="AX119" s="6">
        <f t="shared" si="167"/>
        <v>0</v>
      </c>
      <c r="BD119" s="11"/>
      <c r="BE119" s="6">
        <f t="shared" si="121"/>
        <v>0</v>
      </c>
      <c r="BF119" s="6">
        <f t="shared" si="122"/>
        <v>0</v>
      </c>
      <c r="BG119" s="6">
        <f t="shared" si="123"/>
        <v>0</v>
      </c>
      <c r="BH119"/>
      <c r="BI119" s="6">
        <f t="shared" si="124"/>
        <v>0</v>
      </c>
      <c r="BJ119" s="6">
        <f t="shared" si="125"/>
        <v>0</v>
      </c>
      <c r="BK119" s="6">
        <f t="shared" si="126"/>
        <v>0</v>
      </c>
      <c r="BL119"/>
      <c r="BM119" s="6">
        <f t="shared" si="127"/>
        <v>0</v>
      </c>
      <c r="BN119" s="6">
        <f t="shared" si="128"/>
        <v>0</v>
      </c>
      <c r="BO119" s="6">
        <f t="shared" si="129"/>
        <v>0</v>
      </c>
      <c r="BP119"/>
      <c r="BQ119" s="6">
        <f t="shared" si="168"/>
        <v>0</v>
      </c>
      <c r="BR119" s="6"/>
      <c r="BS119" s="6">
        <f t="shared" si="169"/>
        <v>0</v>
      </c>
      <c r="BT119" s="6">
        <f t="shared" si="170"/>
        <v>0</v>
      </c>
      <c r="BU119" s="6">
        <f t="shared" si="171"/>
        <v>0</v>
      </c>
      <c r="BV119" s="6"/>
      <c r="BW119" s="6">
        <f t="shared" si="172"/>
        <v>0</v>
      </c>
      <c r="BX119" s="6">
        <f t="shared" si="173"/>
        <v>0</v>
      </c>
      <c r="BY119" s="6">
        <f t="shared" si="174"/>
        <v>0</v>
      </c>
      <c r="BZ119" s="6"/>
      <c r="CA119" s="6">
        <f t="shared" si="175"/>
        <v>0</v>
      </c>
      <c r="CB119" s="6">
        <f t="shared" si="176"/>
        <v>0</v>
      </c>
      <c r="CC119" s="6">
        <f t="shared" si="177"/>
        <v>0</v>
      </c>
      <c r="CD119" s="6"/>
      <c r="CE119" s="6">
        <f t="shared" si="178"/>
        <v>0</v>
      </c>
      <c r="CK119" s="11"/>
      <c r="CL119" s="6">
        <f t="shared" si="179"/>
        <v>0</v>
      </c>
      <c r="CM119" s="6">
        <f t="shared" si="130"/>
        <v>0</v>
      </c>
      <c r="CN119" s="6">
        <f t="shared" si="131"/>
        <v>0</v>
      </c>
      <c r="CO119"/>
      <c r="CP119" s="6">
        <f t="shared" si="132"/>
        <v>0</v>
      </c>
      <c r="CQ119" s="6">
        <f t="shared" si="133"/>
        <v>0</v>
      </c>
      <c r="CR119" s="6">
        <f t="shared" si="134"/>
        <v>0</v>
      </c>
      <c r="CS119"/>
      <c r="CT119" s="6">
        <f t="shared" si="135"/>
        <v>0</v>
      </c>
      <c r="CU119" s="6">
        <f t="shared" si="136"/>
        <v>0</v>
      </c>
      <c r="CV119" s="6">
        <f t="shared" si="137"/>
        <v>0</v>
      </c>
      <c r="CW119"/>
      <c r="CX119" s="6">
        <f t="shared" si="180"/>
        <v>0</v>
      </c>
      <c r="CY119" s="6"/>
      <c r="CZ119" s="6">
        <f t="shared" si="181"/>
        <v>0</v>
      </c>
      <c r="DA119" s="6">
        <f t="shared" si="182"/>
        <v>0</v>
      </c>
      <c r="DB119" s="6">
        <f t="shared" si="183"/>
        <v>0</v>
      </c>
      <c r="DC119" s="6"/>
      <c r="DD119" s="6">
        <f t="shared" si="184"/>
        <v>0</v>
      </c>
      <c r="DE119" s="6">
        <f t="shared" si="185"/>
        <v>0</v>
      </c>
      <c r="DF119" s="6">
        <f t="shared" si="186"/>
        <v>0</v>
      </c>
      <c r="DG119" s="6"/>
      <c r="DH119" s="6">
        <f t="shared" si="187"/>
        <v>0</v>
      </c>
      <c r="DI119" s="6">
        <f t="shared" si="188"/>
        <v>0</v>
      </c>
      <c r="DJ119" s="6">
        <f t="shared" si="189"/>
        <v>0</v>
      </c>
      <c r="DK119" s="6"/>
      <c r="DL119" s="6">
        <f t="shared" si="190"/>
        <v>0</v>
      </c>
      <c r="DR119" s="11"/>
      <c r="DS119" s="6">
        <f t="shared" si="191"/>
        <v>0</v>
      </c>
      <c r="DT119" s="6">
        <f t="shared" si="138"/>
        <v>0</v>
      </c>
      <c r="DU119" s="6">
        <f t="shared" si="139"/>
        <v>0</v>
      </c>
      <c r="DV119"/>
      <c r="DW119" s="6">
        <f t="shared" si="140"/>
        <v>0</v>
      </c>
      <c r="DX119" s="6">
        <f t="shared" si="141"/>
        <v>0</v>
      </c>
      <c r="DY119" s="6">
        <f t="shared" si="142"/>
        <v>0</v>
      </c>
      <c r="DZ119"/>
      <c r="EA119" s="6">
        <f t="shared" si="143"/>
        <v>0</v>
      </c>
      <c r="EB119" s="6">
        <f t="shared" si="144"/>
        <v>0</v>
      </c>
      <c r="EC119" s="6">
        <f t="shared" si="145"/>
        <v>0</v>
      </c>
      <c r="ED119"/>
      <c r="EE119" s="6">
        <f t="shared" si="192"/>
        <v>0</v>
      </c>
      <c r="EF119" s="6"/>
      <c r="EG119" s="6">
        <f t="shared" si="193"/>
        <v>0</v>
      </c>
      <c r="EH119" s="6">
        <f t="shared" si="194"/>
        <v>0</v>
      </c>
      <c r="EI119" s="6">
        <f t="shared" si="195"/>
        <v>0</v>
      </c>
      <c r="EJ119" s="6"/>
      <c r="EK119" s="6">
        <f t="shared" si="196"/>
        <v>0</v>
      </c>
      <c r="EL119" s="6">
        <f t="shared" si="197"/>
        <v>0</v>
      </c>
      <c r="EM119" s="6">
        <f t="shared" si="198"/>
        <v>0</v>
      </c>
      <c r="EN119" s="6"/>
      <c r="EO119" s="6">
        <f t="shared" si="199"/>
        <v>0</v>
      </c>
      <c r="EP119" s="6">
        <f t="shared" si="200"/>
        <v>0</v>
      </c>
      <c r="EQ119" s="6">
        <f t="shared" si="201"/>
        <v>0</v>
      </c>
      <c r="ER119" s="6"/>
      <c r="ES119" s="6">
        <f t="shared" si="202"/>
        <v>0</v>
      </c>
      <c r="EY119" s="11"/>
      <c r="EZ119" s="6">
        <f t="shared" si="203"/>
        <v>0</v>
      </c>
      <c r="FA119" s="6">
        <f t="shared" si="146"/>
        <v>0</v>
      </c>
      <c r="FB119" s="6">
        <f t="shared" si="147"/>
        <v>0</v>
      </c>
      <c r="FC119"/>
      <c r="FD119" s="6">
        <f t="shared" si="148"/>
        <v>0</v>
      </c>
      <c r="FE119" s="6">
        <f t="shared" si="149"/>
        <v>0</v>
      </c>
      <c r="FF119" s="6">
        <f t="shared" si="150"/>
        <v>0</v>
      </c>
      <c r="FG119"/>
      <c r="FH119" s="6">
        <f t="shared" si="151"/>
        <v>0</v>
      </c>
      <c r="FI119" s="6">
        <f t="shared" si="152"/>
        <v>0</v>
      </c>
      <c r="FJ119" s="6">
        <f t="shared" si="153"/>
        <v>0</v>
      </c>
      <c r="FK119"/>
      <c r="FL119" s="6">
        <f t="shared" si="204"/>
        <v>0</v>
      </c>
      <c r="FM119" s="6"/>
      <c r="FN119" s="6">
        <f t="shared" si="205"/>
        <v>0</v>
      </c>
      <c r="FO119" s="6">
        <f t="shared" si="206"/>
        <v>0</v>
      </c>
      <c r="FP119" s="6">
        <f t="shared" si="207"/>
        <v>0</v>
      </c>
      <c r="FQ119" s="6"/>
      <c r="FR119" s="6">
        <f t="shared" si="208"/>
        <v>0</v>
      </c>
      <c r="FS119" s="6">
        <f t="shared" si="209"/>
        <v>0</v>
      </c>
      <c r="FT119" s="6">
        <f t="shared" si="210"/>
        <v>0</v>
      </c>
      <c r="FU119" s="6"/>
      <c r="FV119" s="6">
        <f t="shared" si="211"/>
        <v>0</v>
      </c>
      <c r="FW119" s="6">
        <f t="shared" si="212"/>
        <v>0</v>
      </c>
      <c r="FX119" s="6">
        <f t="shared" si="213"/>
        <v>0</v>
      </c>
      <c r="FY119" s="6"/>
      <c r="FZ119" s="6">
        <f t="shared" si="214"/>
        <v>0</v>
      </c>
    </row>
    <row r="120" spans="4:182" x14ac:dyDescent="0.25">
      <c r="D120">
        <v>870</v>
      </c>
      <c r="E120">
        <f>'Input spectra'!B120</f>
        <v>0</v>
      </c>
      <c r="F120">
        <f>'Initial absorption'!L120</f>
        <v>0</v>
      </c>
      <c r="G120">
        <f>'Input spectra'!C120</f>
        <v>0</v>
      </c>
      <c r="H120">
        <f t="shared" si="154"/>
        <v>0</v>
      </c>
      <c r="I120">
        <f>'Input spectra'!D120</f>
        <v>0</v>
      </c>
      <c r="J120">
        <f>'Initial absorption'!M120</f>
        <v>0</v>
      </c>
      <c r="K120">
        <f>'Input spectra'!E120</f>
        <v>0</v>
      </c>
      <c r="L120">
        <f t="shared" si="155"/>
        <v>0</v>
      </c>
      <c r="M120">
        <f>'Input spectra'!F120</f>
        <v>0</v>
      </c>
      <c r="N120">
        <f>'Initial absorption'!N120</f>
        <v>0</v>
      </c>
      <c r="O120">
        <f>'Input spectra'!G120</f>
        <v>0</v>
      </c>
      <c r="P120">
        <f t="shared" si="156"/>
        <v>0</v>
      </c>
      <c r="R120">
        <f>'Absorption prob after ems'!FA121</f>
        <v>0.87846097722118222</v>
      </c>
      <c r="S120" s="13">
        <f>1-EXP(-'Absorption prob after ems'!FE121*_k_in_ec_correction*(E120*_c1+I120*_c2+M120*_c3+'Input spectra'!Y120))</f>
        <v>1.24132756604588E-2</v>
      </c>
      <c r="T120" s="13">
        <f>1-EXP(-(_t-'Absorption prob after ems'!FE121)*_k_in_ec_correction*(E120*_c1+I120*_c2+M120*_c3+'Input spectra'!Y120))</f>
        <v>1.2554596009505481E-2</v>
      </c>
      <c r="U120" s="25"/>
      <c r="V120" s="25"/>
      <c r="W120" s="11"/>
      <c r="X120" s="6">
        <f t="shared" si="215"/>
        <v>0</v>
      </c>
      <c r="Y120" s="6">
        <f t="shared" si="216"/>
        <v>0</v>
      </c>
      <c r="Z120" s="6">
        <f t="shared" si="217"/>
        <v>0</v>
      </c>
      <c r="AA120"/>
      <c r="AB120" s="6">
        <f t="shared" si="218"/>
        <v>0</v>
      </c>
      <c r="AC120" s="6">
        <f t="shared" si="219"/>
        <v>0</v>
      </c>
      <c r="AD120" s="6">
        <f t="shared" si="220"/>
        <v>0</v>
      </c>
      <c r="AE120"/>
      <c r="AF120" s="6">
        <f t="shared" si="221"/>
        <v>0</v>
      </c>
      <c r="AG120" s="6">
        <f t="shared" si="222"/>
        <v>0</v>
      </c>
      <c r="AH120" s="6">
        <f t="shared" si="223"/>
        <v>0</v>
      </c>
      <c r="AI120"/>
      <c r="AJ120" s="6">
        <f t="shared" si="157"/>
        <v>0</v>
      </c>
      <c r="AK120" s="6"/>
      <c r="AL120" s="6">
        <f t="shared" si="158"/>
        <v>0</v>
      </c>
      <c r="AM120" s="6">
        <f t="shared" si="159"/>
        <v>0</v>
      </c>
      <c r="AN120" s="6">
        <f t="shared" si="160"/>
        <v>0</v>
      </c>
      <c r="AO120" s="6"/>
      <c r="AP120" s="6">
        <f t="shared" si="161"/>
        <v>0</v>
      </c>
      <c r="AQ120" s="6">
        <f t="shared" si="162"/>
        <v>0</v>
      </c>
      <c r="AR120" s="6">
        <f t="shared" si="163"/>
        <v>0</v>
      </c>
      <c r="AS120" s="6"/>
      <c r="AT120" s="6">
        <f t="shared" si="164"/>
        <v>0</v>
      </c>
      <c r="AU120" s="6">
        <f t="shared" si="165"/>
        <v>0</v>
      </c>
      <c r="AV120" s="6">
        <f t="shared" si="166"/>
        <v>0</v>
      </c>
      <c r="AW120" s="6"/>
      <c r="AX120" s="6">
        <f t="shared" si="167"/>
        <v>0</v>
      </c>
      <c r="BD120" s="11"/>
      <c r="BE120" s="6">
        <f t="shared" si="121"/>
        <v>0</v>
      </c>
      <c r="BF120" s="6">
        <f t="shared" si="122"/>
        <v>0</v>
      </c>
      <c r="BG120" s="6">
        <f t="shared" si="123"/>
        <v>0</v>
      </c>
      <c r="BH120"/>
      <c r="BI120" s="6">
        <f t="shared" si="124"/>
        <v>0</v>
      </c>
      <c r="BJ120" s="6">
        <f t="shared" si="125"/>
        <v>0</v>
      </c>
      <c r="BK120" s="6">
        <f t="shared" si="126"/>
        <v>0</v>
      </c>
      <c r="BL120"/>
      <c r="BM120" s="6">
        <f t="shared" si="127"/>
        <v>0</v>
      </c>
      <c r="BN120" s="6">
        <f t="shared" si="128"/>
        <v>0</v>
      </c>
      <c r="BO120" s="6">
        <f t="shared" si="129"/>
        <v>0</v>
      </c>
      <c r="BP120"/>
      <c r="BQ120" s="6">
        <f t="shared" si="168"/>
        <v>0</v>
      </c>
      <c r="BR120" s="6"/>
      <c r="BS120" s="6">
        <f t="shared" si="169"/>
        <v>0</v>
      </c>
      <c r="BT120" s="6">
        <f t="shared" si="170"/>
        <v>0</v>
      </c>
      <c r="BU120" s="6">
        <f t="shared" si="171"/>
        <v>0</v>
      </c>
      <c r="BV120" s="6"/>
      <c r="BW120" s="6">
        <f t="shared" si="172"/>
        <v>0</v>
      </c>
      <c r="BX120" s="6">
        <f t="shared" si="173"/>
        <v>0</v>
      </c>
      <c r="BY120" s="6">
        <f t="shared" si="174"/>
        <v>0</v>
      </c>
      <c r="BZ120" s="6"/>
      <c r="CA120" s="6">
        <f t="shared" si="175"/>
        <v>0</v>
      </c>
      <c r="CB120" s="6">
        <f t="shared" si="176"/>
        <v>0</v>
      </c>
      <c r="CC120" s="6">
        <f t="shared" si="177"/>
        <v>0</v>
      </c>
      <c r="CD120" s="6"/>
      <c r="CE120" s="6">
        <f t="shared" si="178"/>
        <v>0</v>
      </c>
      <c r="CK120" s="11"/>
      <c r="CL120" s="6">
        <f t="shared" si="179"/>
        <v>0</v>
      </c>
      <c r="CM120" s="6">
        <f t="shared" si="130"/>
        <v>0</v>
      </c>
      <c r="CN120" s="6">
        <f t="shared" si="131"/>
        <v>0</v>
      </c>
      <c r="CO120"/>
      <c r="CP120" s="6">
        <f t="shared" si="132"/>
        <v>0</v>
      </c>
      <c r="CQ120" s="6">
        <f t="shared" si="133"/>
        <v>0</v>
      </c>
      <c r="CR120" s="6">
        <f t="shared" si="134"/>
        <v>0</v>
      </c>
      <c r="CS120"/>
      <c r="CT120" s="6">
        <f t="shared" si="135"/>
        <v>0</v>
      </c>
      <c r="CU120" s="6">
        <f t="shared" si="136"/>
        <v>0</v>
      </c>
      <c r="CV120" s="6">
        <f t="shared" si="137"/>
        <v>0</v>
      </c>
      <c r="CW120"/>
      <c r="CX120" s="6">
        <f t="shared" si="180"/>
        <v>0</v>
      </c>
      <c r="CY120" s="6"/>
      <c r="CZ120" s="6">
        <f t="shared" si="181"/>
        <v>0</v>
      </c>
      <c r="DA120" s="6">
        <f t="shared" si="182"/>
        <v>0</v>
      </c>
      <c r="DB120" s="6">
        <f t="shared" si="183"/>
        <v>0</v>
      </c>
      <c r="DC120" s="6"/>
      <c r="DD120" s="6">
        <f t="shared" si="184"/>
        <v>0</v>
      </c>
      <c r="DE120" s="6">
        <f t="shared" si="185"/>
        <v>0</v>
      </c>
      <c r="DF120" s="6">
        <f t="shared" si="186"/>
        <v>0</v>
      </c>
      <c r="DG120" s="6"/>
      <c r="DH120" s="6">
        <f t="shared" si="187"/>
        <v>0</v>
      </c>
      <c r="DI120" s="6">
        <f t="shared" si="188"/>
        <v>0</v>
      </c>
      <c r="DJ120" s="6">
        <f t="shared" si="189"/>
        <v>0</v>
      </c>
      <c r="DK120" s="6"/>
      <c r="DL120" s="6">
        <f t="shared" si="190"/>
        <v>0</v>
      </c>
      <c r="DR120" s="11"/>
      <c r="DS120" s="6">
        <f t="shared" si="191"/>
        <v>0</v>
      </c>
      <c r="DT120" s="6">
        <f t="shared" si="138"/>
        <v>0</v>
      </c>
      <c r="DU120" s="6">
        <f t="shared" si="139"/>
        <v>0</v>
      </c>
      <c r="DV120"/>
      <c r="DW120" s="6">
        <f t="shared" si="140"/>
        <v>0</v>
      </c>
      <c r="DX120" s="6">
        <f t="shared" si="141"/>
        <v>0</v>
      </c>
      <c r="DY120" s="6">
        <f t="shared" si="142"/>
        <v>0</v>
      </c>
      <c r="DZ120"/>
      <c r="EA120" s="6">
        <f t="shared" si="143"/>
        <v>0</v>
      </c>
      <c r="EB120" s="6">
        <f t="shared" si="144"/>
        <v>0</v>
      </c>
      <c r="EC120" s="6">
        <f t="shared" si="145"/>
        <v>0</v>
      </c>
      <c r="ED120"/>
      <c r="EE120" s="6">
        <f t="shared" si="192"/>
        <v>0</v>
      </c>
      <c r="EF120" s="6"/>
      <c r="EG120" s="6">
        <f t="shared" si="193"/>
        <v>0</v>
      </c>
      <c r="EH120" s="6">
        <f t="shared" si="194"/>
        <v>0</v>
      </c>
      <c r="EI120" s="6">
        <f t="shared" si="195"/>
        <v>0</v>
      </c>
      <c r="EJ120" s="6"/>
      <c r="EK120" s="6">
        <f t="shared" si="196"/>
        <v>0</v>
      </c>
      <c r="EL120" s="6">
        <f t="shared" si="197"/>
        <v>0</v>
      </c>
      <c r="EM120" s="6">
        <f t="shared" si="198"/>
        <v>0</v>
      </c>
      <c r="EN120" s="6"/>
      <c r="EO120" s="6">
        <f t="shared" si="199"/>
        <v>0</v>
      </c>
      <c r="EP120" s="6">
        <f t="shared" si="200"/>
        <v>0</v>
      </c>
      <c r="EQ120" s="6">
        <f t="shared" si="201"/>
        <v>0</v>
      </c>
      <c r="ER120" s="6"/>
      <c r="ES120" s="6">
        <f t="shared" si="202"/>
        <v>0</v>
      </c>
      <c r="EY120" s="11"/>
      <c r="EZ120" s="6">
        <f t="shared" si="203"/>
        <v>0</v>
      </c>
      <c r="FA120" s="6">
        <f t="shared" si="146"/>
        <v>0</v>
      </c>
      <c r="FB120" s="6">
        <f t="shared" si="147"/>
        <v>0</v>
      </c>
      <c r="FC120"/>
      <c r="FD120" s="6">
        <f t="shared" si="148"/>
        <v>0</v>
      </c>
      <c r="FE120" s="6">
        <f t="shared" si="149"/>
        <v>0</v>
      </c>
      <c r="FF120" s="6">
        <f t="shared" si="150"/>
        <v>0</v>
      </c>
      <c r="FG120"/>
      <c r="FH120" s="6">
        <f t="shared" si="151"/>
        <v>0</v>
      </c>
      <c r="FI120" s="6">
        <f t="shared" si="152"/>
        <v>0</v>
      </c>
      <c r="FJ120" s="6">
        <f t="shared" si="153"/>
        <v>0</v>
      </c>
      <c r="FK120"/>
      <c r="FL120" s="6">
        <f t="shared" si="204"/>
        <v>0</v>
      </c>
      <c r="FM120" s="6"/>
      <c r="FN120" s="6">
        <f t="shared" si="205"/>
        <v>0</v>
      </c>
      <c r="FO120" s="6">
        <f t="shared" si="206"/>
        <v>0</v>
      </c>
      <c r="FP120" s="6">
        <f t="shared" si="207"/>
        <v>0</v>
      </c>
      <c r="FQ120" s="6"/>
      <c r="FR120" s="6">
        <f t="shared" si="208"/>
        <v>0</v>
      </c>
      <c r="FS120" s="6">
        <f t="shared" si="209"/>
        <v>0</v>
      </c>
      <c r="FT120" s="6">
        <f t="shared" si="210"/>
        <v>0</v>
      </c>
      <c r="FU120" s="6"/>
      <c r="FV120" s="6">
        <f t="shared" si="211"/>
        <v>0</v>
      </c>
      <c r="FW120" s="6">
        <f t="shared" si="212"/>
        <v>0</v>
      </c>
      <c r="FX120" s="6">
        <f t="shared" si="213"/>
        <v>0</v>
      </c>
      <c r="FY120" s="6"/>
      <c r="FZ120" s="6">
        <f t="shared" si="214"/>
        <v>0</v>
      </c>
    </row>
    <row r="121" spans="4:182" x14ac:dyDescent="0.25">
      <c r="D121">
        <v>875</v>
      </c>
      <c r="E121">
        <f>'Input spectra'!B121</f>
        <v>0</v>
      </c>
      <c r="F121">
        <f>'Initial absorption'!L121</f>
        <v>0</v>
      </c>
      <c r="G121">
        <f>'Input spectra'!C121</f>
        <v>0</v>
      </c>
      <c r="H121">
        <f t="shared" si="154"/>
        <v>0</v>
      </c>
      <c r="I121">
        <f>'Input spectra'!D121</f>
        <v>0</v>
      </c>
      <c r="J121">
        <f>'Initial absorption'!M121</f>
        <v>0</v>
      </c>
      <c r="K121">
        <f>'Input spectra'!E121</f>
        <v>0</v>
      </c>
      <c r="L121">
        <f t="shared" si="155"/>
        <v>0</v>
      </c>
      <c r="M121">
        <f>'Input spectra'!F121</f>
        <v>0</v>
      </c>
      <c r="N121">
        <f>'Initial absorption'!N121</f>
        <v>0</v>
      </c>
      <c r="O121">
        <f>'Input spectra'!G121</f>
        <v>0</v>
      </c>
      <c r="P121">
        <f t="shared" si="156"/>
        <v>0</v>
      </c>
      <c r="R121">
        <f>'Absorption prob after ems'!FA122</f>
        <v>0.87845133088760874</v>
      </c>
      <c r="S121" s="13">
        <f>1-EXP(-'Absorption prob after ems'!FE122*_k_in_ec_correction*(E121*_c1+I121*_c2+M121*_c3+'Input spectra'!Y121))</f>
        <v>1.2414352115205252E-2</v>
      </c>
      <c r="T121" s="13">
        <f>1-EXP(-(_t-'Absorption prob after ems'!FE122)*_k_in_ec_correction*(E121*_c1+I121*_c2+M121*_c3+'Input spectra'!Y121))</f>
        <v>1.2555697114842279E-2</v>
      </c>
      <c r="U121" s="25"/>
      <c r="V121" s="25"/>
      <c r="W121" s="11"/>
      <c r="X121" s="6">
        <f t="shared" si="215"/>
        <v>0</v>
      </c>
      <c r="Y121" s="6">
        <f t="shared" si="216"/>
        <v>0</v>
      </c>
      <c r="Z121" s="6">
        <f t="shared" si="217"/>
        <v>0</v>
      </c>
      <c r="AA121"/>
      <c r="AB121" s="6">
        <f t="shared" si="218"/>
        <v>0</v>
      </c>
      <c r="AC121" s="6">
        <f t="shared" si="219"/>
        <v>0</v>
      </c>
      <c r="AD121" s="6">
        <f t="shared" si="220"/>
        <v>0</v>
      </c>
      <c r="AE121"/>
      <c r="AF121" s="6">
        <f t="shared" si="221"/>
        <v>0</v>
      </c>
      <c r="AG121" s="6">
        <f t="shared" si="222"/>
        <v>0</v>
      </c>
      <c r="AH121" s="6">
        <f t="shared" si="223"/>
        <v>0</v>
      </c>
      <c r="AI121"/>
      <c r="AJ121" s="6">
        <f t="shared" si="157"/>
        <v>0</v>
      </c>
      <c r="AK121" s="6"/>
      <c r="AL121" s="6">
        <f t="shared" si="158"/>
        <v>0</v>
      </c>
      <c r="AM121" s="6">
        <f t="shared" si="159"/>
        <v>0</v>
      </c>
      <c r="AN121" s="6">
        <f t="shared" si="160"/>
        <v>0</v>
      </c>
      <c r="AO121" s="6"/>
      <c r="AP121" s="6">
        <f t="shared" si="161"/>
        <v>0</v>
      </c>
      <c r="AQ121" s="6">
        <f t="shared" si="162"/>
        <v>0</v>
      </c>
      <c r="AR121" s="6">
        <f t="shared" si="163"/>
        <v>0</v>
      </c>
      <c r="AS121" s="6"/>
      <c r="AT121" s="6">
        <f t="shared" si="164"/>
        <v>0</v>
      </c>
      <c r="AU121" s="6">
        <f t="shared" si="165"/>
        <v>0</v>
      </c>
      <c r="AV121" s="6">
        <f t="shared" si="166"/>
        <v>0</v>
      </c>
      <c r="AW121" s="6"/>
      <c r="AX121" s="6">
        <f t="shared" si="167"/>
        <v>0</v>
      </c>
      <c r="BD121" s="11"/>
      <c r="BE121" s="6">
        <f t="shared" si="121"/>
        <v>0</v>
      </c>
      <c r="BF121" s="6">
        <f t="shared" si="122"/>
        <v>0</v>
      </c>
      <c r="BG121" s="6">
        <f t="shared" si="123"/>
        <v>0</v>
      </c>
      <c r="BH121"/>
      <c r="BI121" s="6">
        <f t="shared" si="124"/>
        <v>0</v>
      </c>
      <c r="BJ121" s="6">
        <f t="shared" si="125"/>
        <v>0</v>
      </c>
      <c r="BK121" s="6">
        <f t="shared" si="126"/>
        <v>0</v>
      </c>
      <c r="BL121"/>
      <c r="BM121" s="6">
        <f t="shared" si="127"/>
        <v>0</v>
      </c>
      <c r="BN121" s="6">
        <f t="shared" si="128"/>
        <v>0</v>
      </c>
      <c r="BO121" s="6">
        <f t="shared" si="129"/>
        <v>0</v>
      </c>
      <c r="BP121"/>
      <c r="BQ121" s="6">
        <f t="shared" si="168"/>
        <v>0</v>
      </c>
      <c r="BR121" s="6"/>
      <c r="BS121" s="6">
        <f t="shared" si="169"/>
        <v>0</v>
      </c>
      <c r="BT121" s="6">
        <f t="shared" si="170"/>
        <v>0</v>
      </c>
      <c r="BU121" s="6">
        <f t="shared" si="171"/>
        <v>0</v>
      </c>
      <c r="BV121" s="6"/>
      <c r="BW121" s="6">
        <f t="shared" si="172"/>
        <v>0</v>
      </c>
      <c r="BX121" s="6">
        <f t="shared" si="173"/>
        <v>0</v>
      </c>
      <c r="BY121" s="6">
        <f t="shared" si="174"/>
        <v>0</v>
      </c>
      <c r="BZ121" s="6"/>
      <c r="CA121" s="6">
        <f t="shared" si="175"/>
        <v>0</v>
      </c>
      <c r="CB121" s="6">
        <f t="shared" si="176"/>
        <v>0</v>
      </c>
      <c r="CC121" s="6">
        <f t="shared" si="177"/>
        <v>0</v>
      </c>
      <c r="CD121" s="6"/>
      <c r="CE121" s="6">
        <f t="shared" si="178"/>
        <v>0</v>
      </c>
      <c r="CK121" s="11"/>
      <c r="CL121" s="6">
        <f t="shared" si="179"/>
        <v>0</v>
      </c>
      <c r="CM121" s="6">
        <f t="shared" si="130"/>
        <v>0</v>
      </c>
      <c r="CN121" s="6">
        <f t="shared" si="131"/>
        <v>0</v>
      </c>
      <c r="CO121"/>
      <c r="CP121" s="6">
        <f t="shared" si="132"/>
        <v>0</v>
      </c>
      <c r="CQ121" s="6">
        <f t="shared" si="133"/>
        <v>0</v>
      </c>
      <c r="CR121" s="6">
        <f t="shared" si="134"/>
        <v>0</v>
      </c>
      <c r="CS121"/>
      <c r="CT121" s="6">
        <f t="shared" si="135"/>
        <v>0</v>
      </c>
      <c r="CU121" s="6">
        <f t="shared" si="136"/>
        <v>0</v>
      </c>
      <c r="CV121" s="6">
        <f t="shared" si="137"/>
        <v>0</v>
      </c>
      <c r="CW121"/>
      <c r="CX121" s="6">
        <f t="shared" si="180"/>
        <v>0</v>
      </c>
      <c r="CY121" s="6"/>
      <c r="CZ121" s="6">
        <f t="shared" si="181"/>
        <v>0</v>
      </c>
      <c r="DA121" s="6">
        <f t="shared" si="182"/>
        <v>0</v>
      </c>
      <c r="DB121" s="6">
        <f t="shared" si="183"/>
        <v>0</v>
      </c>
      <c r="DC121" s="6"/>
      <c r="DD121" s="6">
        <f t="shared" si="184"/>
        <v>0</v>
      </c>
      <c r="DE121" s="6">
        <f t="shared" si="185"/>
        <v>0</v>
      </c>
      <c r="DF121" s="6">
        <f t="shared" si="186"/>
        <v>0</v>
      </c>
      <c r="DG121" s="6"/>
      <c r="DH121" s="6">
        <f t="shared" si="187"/>
        <v>0</v>
      </c>
      <c r="DI121" s="6">
        <f t="shared" si="188"/>
        <v>0</v>
      </c>
      <c r="DJ121" s="6">
        <f t="shared" si="189"/>
        <v>0</v>
      </c>
      <c r="DK121" s="6"/>
      <c r="DL121" s="6">
        <f t="shared" si="190"/>
        <v>0</v>
      </c>
      <c r="DR121" s="11"/>
      <c r="DS121" s="6">
        <f t="shared" si="191"/>
        <v>0</v>
      </c>
      <c r="DT121" s="6">
        <f t="shared" si="138"/>
        <v>0</v>
      </c>
      <c r="DU121" s="6">
        <f t="shared" si="139"/>
        <v>0</v>
      </c>
      <c r="DV121"/>
      <c r="DW121" s="6">
        <f t="shared" si="140"/>
        <v>0</v>
      </c>
      <c r="DX121" s="6">
        <f t="shared" si="141"/>
        <v>0</v>
      </c>
      <c r="DY121" s="6">
        <f t="shared" si="142"/>
        <v>0</v>
      </c>
      <c r="DZ121"/>
      <c r="EA121" s="6">
        <f t="shared" si="143"/>
        <v>0</v>
      </c>
      <c r="EB121" s="6">
        <f t="shared" si="144"/>
        <v>0</v>
      </c>
      <c r="EC121" s="6">
        <f t="shared" si="145"/>
        <v>0</v>
      </c>
      <c r="ED121"/>
      <c r="EE121" s="6">
        <f t="shared" si="192"/>
        <v>0</v>
      </c>
      <c r="EF121" s="6"/>
      <c r="EG121" s="6">
        <f t="shared" si="193"/>
        <v>0</v>
      </c>
      <c r="EH121" s="6">
        <f t="shared" si="194"/>
        <v>0</v>
      </c>
      <c r="EI121" s="6">
        <f t="shared" si="195"/>
        <v>0</v>
      </c>
      <c r="EJ121" s="6"/>
      <c r="EK121" s="6">
        <f t="shared" si="196"/>
        <v>0</v>
      </c>
      <c r="EL121" s="6">
        <f t="shared" si="197"/>
        <v>0</v>
      </c>
      <c r="EM121" s="6">
        <f t="shared" si="198"/>
        <v>0</v>
      </c>
      <c r="EN121" s="6"/>
      <c r="EO121" s="6">
        <f t="shared" si="199"/>
        <v>0</v>
      </c>
      <c r="EP121" s="6">
        <f t="shared" si="200"/>
        <v>0</v>
      </c>
      <c r="EQ121" s="6">
        <f t="shared" si="201"/>
        <v>0</v>
      </c>
      <c r="ER121" s="6"/>
      <c r="ES121" s="6">
        <f t="shared" si="202"/>
        <v>0</v>
      </c>
      <c r="EY121" s="11"/>
      <c r="EZ121" s="6">
        <f t="shared" si="203"/>
        <v>0</v>
      </c>
      <c r="FA121" s="6">
        <f t="shared" si="146"/>
        <v>0</v>
      </c>
      <c r="FB121" s="6">
        <f t="shared" si="147"/>
        <v>0</v>
      </c>
      <c r="FC121"/>
      <c r="FD121" s="6">
        <f t="shared" si="148"/>
        <v>0</v>
      </c>
      <c r="FE121" s="6">
        <f t="shared" si="149"/>
        <v>0</v>
      </c>
      <c r="FF121" s="6">
        <f t="shared" si="150"/>
        <v>0</v>
      </c>
      <c r="FG121"/>
      <c r="FH121" s="6">
        <f t="shared" si="151"/>
        <v>0</v>
      </c>
      <c r="FI121" s="6">
        <f t="shared" si="152"/>
        <v>0</v>
      </c>
      <c r="FJ121" s="6">
        <f t="shared" si="153"/>
        <v>0</v>
      </c>
      <c r="FK121"/>
      <c r="FL121" s="6">
        <f t="shared" si="204"/>
        <v>0</v>
      </c>
      <c r="FM121" s="6"/>
      <c r="FN121" s="6">
        <f t="shared" si="205"/>
        <v>0</v>
      </c>
      <c r="FO121" s="6">
        <f t="shared" si="206"/>
        <v>0</v>
      </c>
      <c r="FP121" s="6">
        <f t="shared" si="207"/>
        <v>0</v>
      </c>
      <c r="FQ121" s="6"/>
      <c r="FR121" s="6">
        <f t="shared" si="208"/>
        <v>0</v>
      </c>
      <c r="FS121" s="6">
        <f t="shared" si="209"/>
        <v>0</v>
      </c>
      <c r="FT121" s="6">
        <f t="shared" si="210"/>
        <v>0</v>
      </c>
      <c r="FU121" s="6"/>
      <c r="FV121" s="6">
        <f t="shared" si="211"/>
        <v>0</v>
      </c>
      <c r="FW121" s="6">
        <f t="shared" si="212"/>
        <v>0</v>
      </c>
      <c r="FX121" s="6">
        <f t="shared" si="213"/>
        <v>0</v>
      </c>
      <c r="FY121" s="6"/>
      <c r="FZ121" s="6">
        <f t="shared" si="214"/>
        <v>0</v>
      </c>
    </row>
    <row r="122" spans="4:182" x14ac:dyDescent="0.25">
      <c r="D122">
        <v>880</v>
      </c>
      <c r="E122">
        <f>'Input spectra'!B122</f>
        <v>0</v>
      </c>
      <c r="F122">
        <f>'Initial absorption'!L122</f>
        <v>0</v>
      </c>
      <c r="G122">
        <f>'Input spectra'!C122</f>
        <v>0</v>
      </c>
      <c r="H122">
        <f t="shared" si="154"/>
        <v>0</v>
      </c>
      <c r="I122">
        <f>'Input spectra'!D122</f>
        <v>0</v>
      </c>
      <c r="J122">
        <f>'Initial absorption'!M122</f>
        <v>0</v>
      </c>
      <c r="K122">
        <f>'Input spectra'!E122</f>
        <v>0</v>
      </c>
      <c r="L122">
        <f t="shared" si="155"/>
        <v>0</v>
      </c>
      <c r="M122">
        <f>'Input spectra'!F122</f>
        <v>0</v>
      </c>
      <c r="N122">
        <f>'Initial absorption'!N122</f>
        <v>0</v>
      </c>
      <c r="O122">
        <f>'Input spectra'!G122</f>
        <v>0</v>
      </c>
      <c r="P122">
        <f t="shared" si="156"/>
        <v>0</v>
      </c>
      <c r="R122">
        <f>'Absorption prob after ems'!FA123</f>
        <v>0.87844168471882322</v>
      </c>
      <c r="S122" s="13">
        <f>1-EXP(-'Absorption prob after ems'!FE123*_k_in_ec_correction*(E122*_c1+I122*_c2+M122*_c3+'Input spectra'!Y122))</f>
        <v>1.2415428567689957E-2</v>
      </c>
      <c r="T122" s="13">
        <f>1-EXP(-(_t-'Absorption prob after ems'!FE123)*_k_in_ec_correction*(E122*_c1+I122*_c2+M122*_c3+'Input spectra'!Y122))</f>
        <v>1.2556798220039522E-2</v>
      </c>
      <c r="U122" s="25"/>
      <c r="V122" s="25"/>
      <c r="W122" s="11"/>
      <c r="X122" s="6">
        <f t="shared" si="215"/>
        <v>0</v>
      </c>
      <c r="Y122" s="6">
        <f t="shared" si="216"/>
        <v>0</v>
      </c>
      <c r="Z122" s="6">
        <f t="shared" si="217"/>
        <v>0</v>
      </c>
      <c r="AA122"/>
      <c r="AB122" s="6">
        <f t="shared" si="218"/>
        <v>0</v>
      </c>
      <c r="AC122" s="6">
        <f t="shared" si="219"/>
        <v>0</v>
      </c>
      <c r="AD122" s="6">
        <f t="shared" si="220"/>
        <v>0</v>
      </c>
      <c r="AE122"/>
      <c r="AF122" s="6">
        <f t="shared" si="221"/>
        <v>0</v>
      </c>
      <c r="AG122" s="6">
        <f t="shared" si="222"/>
        <v>0</v>
      </c>
      <c r="AH122" s="6">
        <f t="shared" si="223"/>
        <v>0</v>
      </c>
      <c r="AI122"/>
      <c r="AJ122" s="6">
        <f t="shared" si="157"/>
        <v>0</v>
      </c>
      <c r="AK122" s="6"/>
      <c r="AL122" s="6">
        <f t="shared" si="158"/>
        <v>0</v>
      </c>
      <c r="AM122" s="6">
        <f t="shared" si="159"/>
        <v>0</v>
      </c>
      <c r="AN122" s="6">
        <f t="shared" si="160"/>
        <v>0</v>
      </c>
      <c r="AO122" s="6"/>
      <c r="AP122" s="6">
        <f t="shared" si="161"/>
        <v>0</v>
      </c>
      <c r="AQ122" s="6">
        <f t="shared" si="162"/>
        <v>0</v>
      </c>
      <c r="AR122" s="6">
        <f t="shared" si="163"/>
        <v>0</v>
      </c>
      <c r="AS122" s="6"/>
      <c r="AT122" s="6">
        <f t="shared" si="164"/>
        <v>0</v>
      </c>
      <c r="AU122" s="6">
        <f t="shared" si="165"/>
        <v>0</v>
      </c>
      <c r="AV122" s="6">
        <f t="shared" si="166"/>
        <v>0</v>
      </c>
      <c r="AW122" s="6"/>
      <c r="AX122" s="6">
        <f t="shared" si="167"/>
        <v>0</v>
      </c>
      <c r="BD122" s="11"/>
      <c r="BE122" s="6">
        <f t="shared" si="121"/>
        <v>0</v>
      </c>
      <c r="BF122" s="6">
        <f t="shared" si="122"/>
        <v>0</v>
      </c>
      <c r="BG122" s="6">
        <f t="shared" si="123"/>
        <v>0</v>
      </c>
      <c r="BH122"/>
      <c r="BI122" s="6">
        <f t="shared" si="124"/>
        <v>0</v>
      </c>
      <c r="BJ122" s="6">
        <f t="shared" si="125"/>
        <v>0</v>
      </c>
      <c r="BK122" s="6">
        <f t="shared" si="126"/>
        <v>0</v>
      </c>
      <c r="BL122"/>
      <c r="BM122" s="6">
        <f t="shared" si="127"/>
        <v>0</v>
      </c>
      <c r="BN122" s="6">
        <f t="shared" si="128"/>
        <v>0</v>
      </c>
      <c r="BO122" s="6">
        <f t="shared" si="129"/>
        <v>0</v>
      </c>
      <c r="BP122"/>
      <c r="BQ122" s="6">
        <f t="shared" si="168"/>
        <v>0</v>
      </c>
      <c r="BR122" s="6"/>
      <c r="BS122" s="6">
        <f t="shared" si="169"/>
        <v>0</v>
      </c>
      <c r="BT122" s="6">
        <f t="shared" si="170"/>
        <v>0</v>
      </c>
      <c r="BU122" s="6">
        <f t="shared" si="171"/>
        <v>0</v>
      </c>
      <c r="BV122" s="6"/>
      <c r="BW122" s="6">
        <f t="shared" si="172"/>
        <v>0</v>
      </c>
      <c r="BX122" s="6">
        <f t="shared" si="173"/>
        <v>0</v>
      </c>
      <c r="BY122" s="6">
        <f t="shared" si="174"/>
        <v>0</v>
      </c>
      <c r="BZ122" s="6"/>
      <c r="CA122" s="6">
        <f t="shared" si="175"/>
        <v>0</v>
      </c>
      <c r="CB122" s="6">
        <f t="shared" si="176"/>
        <v>0</v>
      </c>
      <c r="CC122" s="6">
        <f t="shared" si="177"/>
        <v>0</v>
      </c>
      <c r="CD122" s="6"/>
      <c r="CE122" s="6">
        <f t="shared" si="178"/>
        <v>0</v>
      </c>
      <c r="CK122" s="11"/>
      <c r="CL122" s="6">
        <f t="shared" si="179"/>
        <v>0</v>
      </c>
      <c r="CM122" s="6">
        <f t="shared" si="130"/>
        <v>0</v>
      </c>
      <c r="CN122" s="6">
        <f t="shared" si="131"/>
        <v>0</v>
      </c>
      <c r="CO122"/>
      <c r="CP122" s="6">
        <f t="shared" si="132"/>
        <v>0</v>
      </c>
      <c r="CQ122" s="6">
        <f t="shared" si="133"/>
        <v>0</v>
      </c>
      <c r="CR122" s="6">
        <f t="shared" si="134"/>
        <v>0</v>
      </c>
      <c r="CS122"/>
      <c r="CT122" s="6">
        <f t="shared" si="135"/>
        <v>0</v>
      </c>
      <c r="CU122" s="6">
        <f t="shared" si="136"/>
        <v>0</v>
      </c>
      <c r="CV122" s="6">
        <f t="shared" si="137"/>
        <v>0</v>
      </c>
      <c r="CW122"/>
      <c r="CX122" s="6">
        <f t="shared" si="180"/>
        <v>0</v>
      </c>
      <c r="CY122" s="6"/>
      <c r="CZ122" s="6">
        <f t="shared" si="181"/>
        <v>0</v>
      </c>
      <c r="DA122" s="6">
        <f t="shared" si="182"/>
        <v>0</v>
      </c>
      <c r="DB122" s="6">
        <f t="shared" si="183"/>
        <v>0</v>
      </c>
      <c r="DC122" s="6"/>
      <c r="DD122" s="6">
        <f t="shared" si="184"/>
        <v>0</v>
      </c>
      <c r="DE122" s="6">
        <f t="shared" si="185"/>
        <v>0</v>
      </c>
      <c r="DF122" s="6">
        <f t="shared" si="186"/>
        <v>0</v>
      </c>
      <c r="DG122" s="6"/>
      <c r="DH122" s="6">
        <f t="shared" si="187"/>
        <v>0</v>
      </c>
      <c r="DI122" s="6">
        <f t="shared" si="188"/>
        <v>0</v>
      </c>
      <c r="DJ122" s="6">
        <f t="shared" si="189"/>
        <v>0</v>
      </c>
      <c r="DK122" s="6"/>
      <c r="DL122" s="6">
        <f t="shared" si="190"/>
        <v>0</v>
      </c>
      <c r="DR122" s="11"/>
      <c r="DS122" s="6">
        <f t="shared" si="191"/>
        <v>0</v>
      </c>
      <c r="DT122" s="6">
        <f t="shared" si="138"/>
        <v>0</v>
      </c>
      <c r="DU122" s="6">
        <f t="shared" si="139"/>
        <v>0</v>
      </c>
      <c r="DV122"/>
      <c r="DW122" s="6">
        <f t="shared" si="140"/>
        <v>0</v>
      </c>
      <c r="DX122" s="6">
        <f t="shared" si="141"/>
        <v>0</v>
      </c>
      <c r="DY122" s="6">
        <f t="shared" si="142"/>
        <v>0</v>
      </c>
      <c r="DZ122"/>
      <c r="EA122" s="6">
        <f t="shared" si="143"/>
        <v>0</v>
      </c>
      <c r="EB122" s="6">
        <f t="shared" si="144"/>
        <v>0</v>
      </c>
      <c r="EC122" s="6">
        <f t="shared" si="145"/>
        <v>0</v>
      </c>
      <c r="ED122"/>
      <c r="EE122" s="6">
        <f t="shared" si="192"/>
        <v>0</v>
      </c>
      <c r="EF122" s="6"/>
      <c r="EG122" s="6">
        <f t="shared" si="193"/>
        <v>0</v>
      </c>
      <c r="EH122" s="6">
        <f t="shared" si="194"/>
        <v>0</v>
      </c>
      <c r="EI122" s="6">
        <f t="shared" si="195"/>
        <v>0</v>
      </c>
      <c r="EJ122" s="6"/>
      <c r="EK122" s="6">
        <f t="shared" si="196"/>
        <v>0</v>
      </c>
      <c r="EL122" s="6">
        <f t="shared" si="197"/>
        <v>0</v>
      </c>
      <c r="EM122" s="6">
        <f t="shared" si="198"/>
        <v>0</v>
      </c>
      <c r="EN122" s="6"/>
      <c r="EO122" s="6">
        <f t="shared" si="199"/>
        <v>0</v>
      </c>
      <c r="EP122" s="6">
        <f t="shared" si="200"/>
        <v>0</v>
      </c>
      <c r="EQ122" s="6">
        <f t="shared" si="201"/>
        <v>0</v>
      </c>
      <c r="ER122" s="6"/>
      <c r="ES122" s="6">
        <f t="shared" si="202"/>
        <v>0</v>
      </c>
      <c r="EY122" s="11"/>
      <c r="EZ122" s="6">
        <f t="shared" si="203"/>
        <v>0</v>
      </c>
      <c r="FA122" s="6">
        <f t="shared" si="146"/>
        <v>0</v>
      </c>
      <c r="FB122" s="6">
        <f t="shared" si="147"/>
        <v>0</v>
      </c>
      <c r="FC122"/>
      <c r="FD122" s="6">
        <f t="shared" si="148"/>
        <v>0</v>
      </c>
      <c r="FE122" s="6">
        <f t="shared" si="149"/>
        <v>0</v>
      </c>
      <c r="FF122" s="6">
        <f t="shared" si="150"/>
        <v>0</v>
      </c>
      <c r="FG122"/>
      <c r="FH122" s="6">
        <f t="shared" si="151"/>
        <v>0</v>
      </c>
      <c r="FI122" s="6">
        <f t="shared" si="152"/>
        <v>0</v>
      </c>
      <c r="FJ122" s="6">
        <f t="shared" si="153"/>
        <v>0</v>
      </c>
      <c r="FK122"/>
      <c r="FL122" s="6">
        <f t="shared" si="204"/>
        <v>0</v>
      </c>
      <c r="FM122" s="6"/>
      <c r="FN122" s="6">
        <f t="shared" si="205"/>
        <v>0</v>
      </c>
      <c r="FO122" s="6">
        <f t="shared" si="206"/>
        <v>0</v>
      </c>
      <c r="FP122" s="6">
        <f t="shared" si="207"/>
        <v>0</v>
      </c>
      <c r="FQ122" s="6"/>
      <c r="FR122" s="6">
        <f t="shared" si="208"/>
        <v>0</v>
      </c>
      <c r="FS122" s="6">
        <f t="shared" si="209"/>
        <v>0</v>
      </c>
      <c r="FT122" s="6">
        <f t="shared" si="210"/>
        <v>0</v>
      </c>
      <c r="FU122" s="6"/>
      <c r="FV122" s="6">
        <f t="shared" si="211"/>
        <v>0</v>
      </c>
      <c r="FW122" s="6">
        <f t="shared" si="212"/>
        <v>0</v>
      </c>
      <c r="FX122" s="6">
        <f t="shared" si="213"/>
        <v>0</v>
      </c>
      <c r="FY122" s="6"/>
      <c r="FZ122" s="6">
        <f t="shared" si="214"/>
        <v>0</v>
      </c>
    </row>
    <row r="123" spans="4:182" x14ac:dyDescent="0.25">
      <c r="D123">
        <v>885</v>
      </c>
      <c r="E123">
        <f>'Input spectra'!B123</f>
        <v>0</v>
      </c>
      <c r="F123">
        <f>'Initial absorption'!L123</f>
        <v>0</v>
      </c>
      <c r="G123">
        <f>'Input spectra'!C123</f>
        <v>0</v>
      </c>
      <c r="H123">
        <f t="shared" si="154"/>
        <v>0</v>
      </c>
      <c r="I123">
        <f>'Input spectra'!D123</f>
        <v>0</v>
      </c>
      <c r="J123">
        <f>'Initial absorption'!M123</f>
        <v>0</v>
      </c>
      <c r="K123">
        <f>'Input spectra'!E123</f>
        <v>0</v>
      </c>
      <c r="L123">
        <f t="shared" si="155"/>
        <v>0</v>
      </c>
      <c r="M123">
        <f>'Input spectra'!F123</f>
        <v>0</v>
      </c>
      <c r="N123">
        <f>'Initial absorption'!N123</f>
        <v>0</v>
      </c>
      <c r="O123">
        <f>'Input spectra'!G123</f>
        <v>0</v>
      </c>
      <c r="P123">
        <f t="shared" si="156"/>
        <v>0</v>
      </c>
      <c r="R123">
        <f>'Absorption prob after ems'!FA124</f>
        <v>0.87843203871482267</v>
      </c>
      <c r="S123" s="13">
        <f>1-EXP(-'Absorption prob after ems'!FE124*_k_in_ec_correction*(E123*_c1+I123*_c2+M123*_c3+'Input spectra'!Y123))</f>
        <v>1.2416505017912915E-2</v>
      </c>
      <c r="T123" s="13">
        <f>1-EXP(-(_t-'Absorption prob after ems'!FE124)*_k_in_ec_correction*(E123*_c1+I123*_c2+M123*_c3+'Input spectra'!Y123))</f>
        <v>1.255789932509721E-2</v>
      </c>
      <c r="U123" s="25"/>
      <c r="V123" s="25"/>
      <c r="W123" s="11"/>
      <c r="X123" s="6">
        <f t="shared" si="215"/>
        <v>0</v>
      </c>
      <c r="Y123" s="6">
        <f t="shared" si="216"/>
        <v>0</v>
      </c>
      <c r="Z123" s="6">
        <f t="shared" si="217"/>
        <v>0</v>
      </c>
      <c r="AA123"/>
      <c r="AB123" s="6">
        <f t="shared" si="218"/>
        <v>0</v>
      </c>
      <c r="AC123" s="6">
        <f t="shared" si="219"/>
        <v>0</v>
      </c>
      <c r="AD123" s="6">
        <f t="shared" si="220"/>
        <v>0</v>
      </c>
      <c r="AE123"/>
      <c r="AF123" s="6">
        <f t="shared" si="221"/>
        <v>0</v>
      </c>
      <c r="AG123" s="6">
        <f t="shared" si="222"/>
        <v>0</v>
      </c>
      <c r="AH123" s="6">
        <f t="shared" si="223"/>
        <v>0</v>
      </c>
      <c r="AI123"/>
      <c r="AJ123" s="6">
        <f t="shared" si="157"/>
        <v>0</v>
      </c>
      <c r="AK123" s="6"/>
      <c r="AL123" s="6">
        <f t="shared" si="158"/>
        <v>0</v>
      </c>
      <c r="AM123" s="6">
        <f t="shared" si="159"/>
        <v>0</v>
      </c>
      <c r="AN123" s="6">
        <f t="shared" si="160"/>
        <v>0</v>
      </c>
      <c r="AO123" s="6"/>
      <c r="AP123" s="6">
        <f t="shared" si="161"/>
        <v>0</v>
      </c>
      <c r="AQ123" s="6">
        <f t="shared" si="162"/>
        <v>0</v>
      </c>
      <c r="AR123" s="6">
        <f t="shared" si="163"/>
        <v>0</v>
      </c>
      <c r="AS123" s="6"/>
      <c r="AT123" s="6">
        <f t="shared" si="164"/>
        <v>0</v>
      </c>
      <c r="AU123" s="6">
        <f t="shared" si="165"/>
        <v>0</v>
      </c>
      <c r="AV123" s="6">
        <f t="shared" si="166"/>
        <v>0</v>
      </c>
      <c r="AW123" s="6"/>
      <c r="AX123" s="6">
        <f t="shared" si="167"/>
        <v>0</v>
      </c>
      <c r="BD123" s="11"/>
      <c r="BE123" s="6">
        <f t="shared" si="121"/>
        <v>0</v>
      </c>
      <c r="BF123" s="6">
        <f t="shared" si="122"/>
        <v>0</v>
      </c>
      <c r="BG123" s="6">
        <f t="shared" si="123"/>
        <v>0</v>
      </c>
      <c r="BH123"/>
      <c r="BI123" s="6">
        <f t="shared" si="124"/>
        <v>0</v>
      </c>
      <c r="BJ123" s="6">
        <f t="shared" si="125"/>
        <v>0</v>
      </c>
      <c r="BK123" s="6">
        <f t="shared" si="126"/>
        <v>0</v>
      </c>
      <c r="BL123"/>
      <c r="BM123" s="6">
        <f t="shared" si="127"/>
        <v>0</v>
      </c>
      <c r="BN123" s="6">
        <f t="shared" si="128"/>
        <v>0</v>
      </c>
      <c r="BO123" s="6">
        <f t="shared" si="129"/>
        <v>0</v>
      </c>
      <c r="BP123"/>
      <c r="BQ123" s="6">
        <f t="shared" si="168"/>
        <v>0</v>
      </c>
      <c r="BR123" s="6"/>
      <c r="BS123" s="6">
        <f t="shared" si="169"/>
        <v>0</v>
      </c>
      <c r="BT123" s="6">
        <f t="shared" si="170"/>
        <v>0</v>
      </c>
      <c r="BU123" s="6">
        <f t="shared" si="171"/>
        <v>0</v>
      </c>
      <c r="BV123" s="6"/>
      <c r="BW123" s="6">
        <f t="shared" si="172"/>
        <v>0</v>
      </c>
      <c r="BX123" s="6">
        <f t="shared" si="173"/>
        <v>0</v>
      </c>
      <c r="BY123" s="6">
        <f t="shared" si="174"/>
        <v>0</v>
      </c>
      <c r="BZ123" s="6"/>
      <c r="CA123" s="6">
        <f t="shared" si="175"/>
        <v>0</v>
      </c>
      <c r="CB123" s="6">
        <f t="shared" si="176"/>
        <v>0</v>
      </c>
      <c r="CC123" s="6">
        <f t="shared" si="177"/>
        <v>0</v>
      </c>
      <c r="CD123" s="6"/>
      <c r="CE123" s="6">
        <f t="shared" si="178"/>
        <v>0</v>
      </c>
      <c r="CK123" s="11"/>
      <c r="CL123" s="6">
        <f t="shared" si="179"/>
        <v>0</v>
      </c>
      <c r="CM123" s="6">
        <f t="shared" si="130"/>
        <v>0</v>
      </c>
      <c r="CN123" s="6">
        <f t="shared" si="131"/>
        <v>0</v>
      </c>
      <c r="CO123"/>
      <c r="CP123" s="6">
        <f t="shared" si="132"/>
        <v>0</v>
      </c>
      <c r="CQ123" s="6">
        <f t="shared" si="133"/>
        <v>0</v>
      </c>
      <c r="CR123" s="6">
        <f t="shared" si="134"/>
        <v>0</v>
      </c>
      <c r="CS123"/>
      <c r="CT123" s="6">
        <f t="shared" si="135"/>
        <v>0</v>
      </c>
      <c r="CU123" s="6">
        <f t="shared" si="136"/>
        <v>0</v>
      </c>
      <c r="CV123" s="6">
        <f t="shared" si="137"/>
        <v>0</v>
      </c>
      <c r="CW123"/>
      <c r="CX123" s="6">
        <f t="shared" si="180"/>
        <v>0</v>
      </c>
      <c r="CY123" s="6"/>
      <c r="CZ123" s="6">
        <f t="shared" si="181"/>
        <v>0</v>
      </c>
      <c r="DA123" s="6">
        <f t="shared" si="182"/>
        <v>0</v>
      </c>
      <c r="DB123" s="6">
        <f t="shared" si="183"/>
        <v>0</v>
      </c>
      <c r="DC123" s="6"/>
      <c r="DD123" s="6">
        <f t="shared" si="184"/>
        <v>0</v>
      </c>
      <c r="DE123" s="6">
        <f t="shared" si="185"/>
        <v>0</v>
      </c>
      <c r="DF123" s="6">
        <f t="shared" si="186"/>
        <v>0</v>
      </c>
      <c r="DG123" s="6"/>
      <c r="DH123" s="6">
        <f t="shared" si="187"/>
        <v>0</v>
      </c>
      <c r="DI123" s="6">
        <f t="shared" si="188"/>
        <v>0</v>
      </c>
      <c r="DJ123" s="6">
        <f t="shared" si="189"/>
        <v>0</v>
      </c>
      <c r="DK123" s="6"/>
      <c r="DL123" s="6">
        <f t="shared" si="190"/>
        <v>0</v>
      </c>
      <c r="DR123" s="11"/>
      <c r="DS123" s="6">
        <f t="shared" si="191"/>
        <v>0</v>
      </c>
      <c r="DT123" s="6">
        <f t="shared" si="138"/>
        <v>0</v>
      </c>
      <c r="DU123" s="6">
        <f t="shared" si="139"/>
        <v>0</v>
      </c>
      <c r="DV123"/>
      <c r="DW123" s="6">
        <f t="shared" si="140"/>
        <v>0</v>
      </c>
      <c r="DX123" s="6">
        <f t="shared" si="141"/>
        <v>0</v>
      </c>
      <c r="DY123" s="6">
        <f t="shared" si="142"/>
        <v>0</v>
      </c>
      <c r="DZ123"/>
      <c r="EA123" s="6">
        <f t="shared" si="143"/>
        <v>0</v>
      </c>
      <c r="EB123" s="6">
        <f t="shared" si="144"/>
        <v>0</v>
      </c>
      <c r="EC123" s="6">
        <f t="shared" si="145"/>
        <v>0</v>
      </c>
      <c r="ED123"/>
      <c r="EE123" s="6">
        <f t="shared" si="192"/>
        <v>0</v>
      </c>
      <c r="EF123" s="6"/>
      <c r="EG123" s="6">
        <f t="shared" si="193"/>
        <v>0</v>
      </c>
      <c r="EH123" s="6">
        <f t="shared" si="194"/>
        <v>0</v>
      </c>
      <c r="EI123" s="6">
        <f t="shared" si="195"/>
        <v>0</v>
      </c>
      <c r="EJ123" s="6"/>
      <c r="EK123" s="6">
        <f t="shared" si="196"/>
        <v>0</v>
      </c>
      <c r="EL123" s="6">
        <f t="shared" si="197"/>
        <v>0</v>
      </c>
      <c r="EM123" s="6">
        <f t="shared" si="198"/>
        <v>0</v>
      </c>
      <c r="EN123" s="6"/>
      <c r="EO123" s="6">
        <f t="shared" si="199"/>
        <v>0</v>
      </c>
      <c r="EP123" s="6">
        <f t="shared" si="200"/>
        <v>0</v>
      </c>
      <c r="EQ123" s="6">
        <f t="shared" si="201"/>
        <v>0</v>
      </c>
      <c r="ER123" s="6"/>
      <c r="ES123" s="6">
        <f t="shared" si="202"/>
        <v>0</v>
      </c>
      <c r="EY123" s="11"/>
      <c r="EZ123" s="6">
        <f t="shared" si="203"/>
        <v>0</v>
      </c>
      <c r="FA123" s="6">
        <f t="shared" si="146"/>
        <v>0</v>
      </c>
      <c r="FB123" s="6">
        <f t="shared" si="147"/>
        <v>0</v>
      </c>
      <c r="FC123"/>
      <c r="FD123" s="6">
        <f t="shared" si="148"/>
        <v>0</v>
      </c>
      <c r="FE123" s="6">
        <f t="shared" si="149"/>
        <v>0</v>
      </c>
      <c r="FF123" s="6">
        <f t="shared" si="150"/>
        <v>0</v>
      </c>
      <c r="FG123"/>
      <c r="FH123" s="6">
        <f t="shared" si="151"/>
        <v>0</v>
      </c>
      <c r="FI123" s="6">
        <f t="shared" si="152"/>
        <v>0</v>
      </c>
      <c r="FJ123" s="6">
        <f t="shared" si="153"/>
        <v>0</v>
      </c>
      <c r="FK123"/>
      <c r="FL123" s="6">
        <f t="shared" si="204"/>
        <v>0</v>
      </c>
      <c r="FM123" s="6"/>
      <c r="FN123" s="6">
        <f t="shared" si="205"/>
        <v>0</v>
      </c>
      <c r="FO123" s="6">
        <f t="shared" si="206"/>
        <v>0</v>
      </c>
      <c r="FP123" s="6">
        <f t="shared" si="207"/>
        <v>0</v>
      </c>
      <c r="FQ123" s="6"/>
      <c r="FR123" s="6">
        <f t="shared" si="208"/>
        <v>0</v>
      </c>
      <c r="FS123" s="6">
        <f t="shared" si="209"/>
        <v>0</v>
      </c>
      <c r="FT123" s="6">
        <f t="shared" si="210"/>
        <v>0</v>
      </c>
      <c r="FU123" s="6"/>
      <c r="FV123" s="6">
        <f t="shared" si="211"/>
        <v>0</v>
      </c>
      <c r="FW123" s="6">
        <f t="shared" si="212"/>
        <v>0</v>
      </c>
      <c r="FX123" s="6">
        <f t="shared" si="213"/>
        <v>0</v>
      </c>
      <c r="FY123" s="6"/>
      <c r="FZ123" s="6">
        <f t="shared" si="214"/>
        <v>0</v>
      </c>
    </row>
    <row r="124" spans="4:182" x14ac:dyDescent="0.25">
      <c r="D124">
        <v>890</v>
      </c>
      <c r="E124">
        <f>'Input spectra'!B124</f>
        <v>0</v>
      </c>
      <c r="F124">
        <f>'Initial absorption'!L124</f>
        <v>0</v>
      </c>
      <c r="G124">
        <f>'Input spectra'!C124</f>
        <v>0</v>
      </c>
      <c r="H124">
        <f t="shared" si="154"/>
        <v>0</v>
      </c>
      <c r="I124">
        <f>'Input spectra'!D124</f>
        <v>0</v>
      </c>
      <c r="J124">
        <f>'Initial absorption'!M124</f>
        <v>0</v>
      </c>
      <c r="K124">
        <f>'Input spectra'!E124</f>
        <v>0</v>
      </c>
      <c r="L124">
        <f t="shared" si="155"/>
        <v>0</v>
      </c>
      <c r="M124">
        <f>'Input spectra'!F124</f>
        <v>0</v>
      </c>
      <c r="N124">
        <f>'Initial absorption'!N124</f>
        <v>0</v>
      </c>
      <c r="O124">
        <f>'Input spectra'!G124</f>
        <v>0</v>
      </c>
      <c r="P124">
        <f t="shared" si="156"/>
        <v>0</v>
      </c>
      <c r="R124">
        <f>'Absorption prob after ems'!FA125</f>
        <v>0.87842239287560253</v>
      </c>
      <c r="S124" s="13">
        <f>1-EXP(-'Absorption prob after ems'!FE125*_k_in_ec_correction*(E124*_c1+I124*_c2+M124*_c3+'Input spectra'!Y124))</f>
        <v>1.2417581465874017E-2</v>
      </c>
      <c r="T124" s="13">
        <f>1-EXP(-(_t-'Absorption prob after ems'!FE125)*_k_in_ec_correction*(E124*_c1+I124*_c2+M124*_c3+'Input spectra'!Y124))</f>
        <v>1.2559000430015343E-2</v>
      </c>
      <c r="U124" s="25"/>
      <c r="V124" s="25"/>
      <c r="W124" s="11"/>
      <c r="X124" s="6">
        <f t="shared" si="215"/>
        <v>0</v>
      </c>
      <c r="Y124" s="6">
        <f t="shared" si="216"/>
        <v>0</v>
      </c>
      <c r="Z124" s="6">
        <f t="shared" si="217"/>
        <v>0</v>
      </c>
      <c r="AA124"/>
      <c r="AB124" s="6">
        <f t="shared" si="218"/>
        <v>0</v>
      </c>
      <c r="AC124" s="6">
        <f t="shared" si="219"/>
        <v>0</v>
      </c>
      <c r="AD124" s="6">
        <f t="shared" si="220"/>
        <v>0</v>
      </c>
      <c r="AE124"/>
      <c r="AF124" s="6">
        <f t="shared" si="221"/>
        <v>0</v>
      </c>
      <c r="AG124" s="6">
        <f t="shared" si="222"/>
        <v>0</v>
      </c>
      <c r="AH124" s="6">
        <f t="shared" si="223"/>
        <v>0</v>
      </c>
      <c r="AI124"/>
      <c r="AJ124" s="6">
        <f t="shared" si="157"/>
        <v>0</v>
      </c>
      <c r="AK124" s="6"/>
      <c r="AL124" s="6">
        <f t="shared" si="158"/>
        <v>0</v>
      </c>
      <c r="AM124" s="6">
        <f t="shared" si="159"/>
        <v>0</v>
      </c>
      <c r="AN124" s="6">
        <f t="shared" si="160"/>
        <v>0</v>
      </c>
      <c r="AO124" s="6"/>
      <c r="AP124" s="6">
        <f t="shared" si="161"/>
        <v>0</v>
      </c>
      <c r="AQ124" s="6">
        <f t="shared" si="162"/>
        <v>0</v>
      </c>
      <c r="AR124" s="6">
        <f t="shared" si="163"/>
        <v>0</v>
      </c>
      <c r="AS124" s="6"/>
      <c r="AT124" s="6">
        <f t="shared" si="164"/>
        <v>0</v>
      </c>
      <c r="AU124" s="6">
        <f t="shared" si="165"/>
        <v>0</v>
      </c>
      <c r="AV124" s="6">
        <f t="shared" si="166"/>
        <v>0</v>
      </c>
      <c r="AW124" s="6"/>
      <c r="AX124" s="6">
        <f t="shared" si="167"/>
        <v>0</v>
      </c>
      <c r="BD124" s="11"/>
      <c r="BE124" s="6">
        <f t="shared" si="121"/>
        <v>0</v>
      </c>
      <c r="BF124" s="6">
        <f t="shared" si="122"/>
        <v>0</v>
      </c>
      <c r="BG124" s="6">
        <f t="shared" si="123"/>
        <v>0</v>
      </c>
      <c r="BH124"/>
      <c r="BI124" s="6">
        <f t="shared" si="124"/>
        <v>0</v>
      </c>
      <c r="BJ124" s="6">
        <f t="shared" si="125"/>
        <v>0</v>
      </c>
      <c r="BK124" s="6">
        <f t="shared" si="126"/>
        <v>0</v>
      </c>
      <c r="BL124"/>
      <c r="BM124" s="6">
        <f t="shared" si="127"/>
        <v>0</v>
      </c>
      <c r="BN124" s="6">
        <f t="shared" si="128"/>
        <v>0</v>
      </c>
      <c r="BO124" s="6">
        <f t="shared" si="129"/>
        <v>0</v>
      </c>
      <c r="BP124"/>
      <c r="BQ124" s="6">
        <f t="shared" si="168"/>
        <v>0</v>
      </c>
      <c r="BR124" s="6"/>
      <c r="BS124" s="6">
        <f t="shared" si="169"/>
        <v>0</v>
      </c>
      <c r="BT124" s="6">
        <f t="shared" si="170"/>
        <v>0</v>
      </c>
      <c r="BU124" s="6">
        <f t="shared" si="171"/>
        <v>0</v>
      </c>
      <c r="BV124" s="6"/>
      <c r="BW124" s="6">
        <f t="shared" si="172"/>
        <v>0</v>
      </c>
      <c r="BX124" s="6">
        <f t="shared" si="173"/>
        <v>0</v>
      </c>
      <c r="BY124" s="6">
        <f t="shared" si="174"/>
        <v>0</v>
      </c>
      <c r="BZ124" s="6"/>
      <c r="CA124" s="6">
        <f t="shared" si="175"/>
        <v>0</v>
      </c>
      <c r="CB124" s="6">
        <f t="shared" si="176"/>
        <v>0</v>
      </c>
      <c r="CC124" s="6">
        <f t="shared" si="177"/>
        <v>0</v>
      </c>
      <c r="CD124" s="6"/>
      <c r="CE124" s="6">
        <f t="shared" si="178"/>
        <v>0</v>
      </c>
      <c r="CK124" s="11"/>
      <c r="CL124" s="6">
        <f t="shared" si="179"/>
        <v>0</v>
      </c>
      <c r="CM124" s="6">
        <f t="shared" si="130"/>
        <v>0</v>
      </c>
      <c r="CN124" s="6">
        <f t="shared" si="131"/>
        <v>0</v>
      </c>
      <c r="CO124"/>
      <c r="CP124" s="6">
        <f t="shared" si="132"/>
        <v>0</v>
      </c>
      <c r="CQ124" s="6">
        <f t="shared" si="133"/>
        <v>0</v>
      </c>
      <c r="CR124" s="6">
        <f t="shared" si="134"/>
        <v>0</v>
      </c>
      <c r="CS124"/>
      <c r="CT124" s="6">
        <f t="shared" si="135"/>
        <v>0</v>
      </c>
      <c r="CU124" s="6">
        <f t="shared" si="136"/>
        <v>0</v>
      </c>
      <c r="CV124" s="6">
        <f t="shared" si="137"/>
        <v>0</v>
      </c>
      <c r="CW124"/>
      <c r="CX124" s="6">
        <f t="shared" si="180"/>
        <v>0</v>
      </c>
      <c r="CY124" s="6"/>
      <c r="CZ124" s="6">
        <f t="shared" si="181"/>
        <v>0</v>
      </c>
      <c r="DA124" s="6">
        <f t="shared" si="182"/>
        <v>0</v>
      </c>
      <c r="DB124" s="6">
        <f t="shared" si="183"/>
        <v>0</v>
      </c>
      <c r="DC124" s="6"/>
      <c r="DD124" s="6">
        <f t="shared" si="184"/>
        <v>0</v>
      </c>
      <c r="DE124" s="6">
        <f t="shared" si="185"/>
        <v>0</v>
      </c>
      <c r="DF124" s="6">
        <f t="shared" si="186"/>
        <v>0</v>
      </c>
      <c r="DG124" s="6"/>
      <c r="DH124" s="6">
        <f t="shared" si="187"/>
        <v>0</v>
      </c>
      <c r="DI124" s="6">
        <f t="shared" si="188"/>
        <v>0</v>
      </c>
      <c r="DJ124" s="6">
        <f t="shared" si="189"/>
        <v>0</v>
      </c>
      <c r="DK124" s="6"/>
      <c r="DL124" s="6">
        <f t="shared" si="190"/>
        <v>0</v>
      </c>
      <c r="DR124" s="11"/>
      <c r="DS124" s="6">
        <f t="shared" si="191"/>
        <v>0</v>
      </c>
      <c r="DT124" s="6">
        <f t="shared" si="138"/>
        <v>0</v>
      </c>
      <c r="DU124" s="6">
        <f t="shared" si="139"/>
        <v>0</v>
      </c>
      <c r="DV124"/>
      <c r="DW124" s="6">
        <f t="shared" si="140"/>
        <v>0</v>
      </c>
      <c r="DX124" s="6">
        <f t="shared" si="141"/>
        <v>0</v>
      </c>
      <c r="DY124" s="6">
        <f t="shared" si="142"/>
        <v>0</v>
      </c>
      <c r="DZ124"/>
      <c r="EA124" s="6">
        <f t="shared" si="143"/>
        <v>0</v>
      </c>
      <c r="EB124" s="6">
        <f t="shared" si="144"/>
        <v>0</v>
      </c>
      <c r="EC124" s="6">
        <f t="shared" si="145"/>
        <v>0</v>
      </c>
      <c r="ED124"/>
      <c r="EE124" s="6">
        <f t="shared" si="192"/>
        <v>0</v>
      </c>
      <c r="EF124" s="6"/>
      <c r="EG124" s="6">
        <f t="shared" si="193"/>
        <v>0</v>
      </c>
      <c r="EH124" s="6">
        <f t="shared" si="194"/>
        <v>0</v>
      </c>
      <c r="EI124" s="6">
        <f t="shared" si="195"/>
        <v>0</v>
      </c>
      <c r="EJ124" s="6"/>
      <c r="EK124" s="6">
        <f t="shared" si="196"/>
        <v>0</v>
      </c>
      <c r="EL124" s="6">
        <f t="shared" si="197"/>
        <v>0</v>
      </c>
      <c r="EM124" s="6">
        <f t="shared" si="198"/>
        <v>0</v>
      </c>
      <c r="EN124" s="6"/>
      <c r="EO124" s="6">
        <f t="shared" si="199"/>
        <v>0</v>
      </c>
      <c r="EP124" s="6">
        <f t="shared" si="200"/>
        <v>0</v>
      </c>
      <c r="EQ124" s="6">
        <f t="shared" si="201"/>
        <v>0</v>
      </c>
      <c r="ER124" s="6"/>
      <c r="ES124" s="6">
        <f t="shared" si="202"/>
        <v>0</v>
      </c>
      <c r="EY124" s="11"/>
      <c r="EZ124" s="6">
        <f t="shared" si="203"/>
        <v>0</v>
      </c>
      <c r="FA124" s="6">
        <f t="shared" si="146"/>
        <v>0</v>
      </c>
      <c r="FB124" s="6">
        <f t="shared" si="147"/>
        <v>0</v>
      </c>
      <c r="FC124"/>
      <c r="FD124" s="6">
        <f t="shared" si="148"/>
        <v>0</v>
      </c>
      <c r="FE124" s="6">
        <f t="shared" si="149"/>
        <v>0</v>
      </c>
      <c r="FF124" s="6">
        <f t="shared" si="150"/>
        <v>0</v>
      </c>
      <c r="FG124"/>
      <c r="FH124" s="6">
        <f t="shared" si="151"/>
        <v>0</v>
      </c>
      <c r="FI124" s="6">
        <f t="shared" si="152"/>
        <v>0</v>
      </c>
      <c r="FJ124" s="6">
        <f t="shared" si="153"/>
        <v>0</v>
      </c>
      <c r="FK124"/>
      <c r="FL124" s="6">
        <f t="shared" si="204"/>
        <v>0</v>
      </c>
      <c r="FM124" s="6"/>
      <c r="FN124" s="6">
        <f t="shared" si="205"/>
        <v>0</v>
      </c>
      <c r="FO124" s="6">
        <f t="shared" si="206"/>
        <v>0</v>
      </c>
      <c r="FP124" s="6">
        <f t="shared" si="207"/>
        <v>0</v>
      </c>
      <c r="FQ124" s="6"/>
      <c r="FR124" s="6">
        <f t="shared" si="208"/>
        <v>0</v>
      </c>
      <c r="FS124" s="6">
        <f t="shared" si="209"/>
        <v>0</v>
      </c>
      <c r="FT124" s="6">
        <f t="shared" si="210"/>
        <v>0</v>
      </c>
      <c r="FU124" s="6"/>
      <c r="FV124" s="6">
        <f t="shared" si="211"/>
        <v>0</v>
      </c>
      <c r="FW124" s="6">
        <f t="shared" si="212"/>
        <v>0</v>
      </c>
      <c r="FX124" s="6">
        <f t="shared" si="213"/>
        <v>0</v>
      </c>
      <c r="FY124" s="6"/>
      <c r="FZ124" s="6">
        <f t="shared" si="214"/>
        <v>0</v>
      </c>
    </row>
    <row r="125" spans="4:182" x14ac:dyDescent="0.25">
      <c r="D125">
        <v>895</v>
      </c>
      <c r="E125">
        <f>'Input spectra'!B125</f>
        <v>0</v>
      </c>
      <c r="F125">
        <f>'Initial absorption'!L125</f>
        <v>0</v>
      </c>
      <c r="G125">
        <f>'Input spectra'!C125</f>
        <v>0</v>
      </c>
      <c r="H125">
        <f t="shared" si="154"/>
        <v>0</v>
      </c>
      <c r="I125">
        <f>'Input spectra'!D125</f>
        <v>0</v>
      </c>
      <c r="J125">
        <f>'Initial absorption'!M125</f>
        <v>0</v>
      </c>
      <c r="K125">
        <f>'Input spectra'!E125</f>
        <v>0</v>
      </c>
      <c r="L125">
        <f t="shared" si="155"/>
        <v>0</v>
      </c>
      <c r="M125">
        <f>'Input spectra'!F125</f>
        <v>0</v>
      </c>
      <c r="N125">
        <f>'Initial absorption'!N125</f>
        <v>0</v>
      </c>
      <c r="O125">
        <f>'Input spectra'!G125</f>
        <v>0</v>
      </c>
      <c r="P125">
        <f t="shared" si="156"/>
        <v>0</v>
      </c>
      <c r="R125">
        <f>'Absorption prob after ems'!FA126</f>
        <v>0.87841274720116069</v>
      </c>
      <c r="S125" s="13">
        <f>1-EXP(-'Absorption prob after ems'!FE126*_k_in_ec_correction*(E125*_c1+I125*_c2+M125*_c3+'Input spectra'!Y125))</f>
        <v>1.2418657911573261E-2</v>
      </c>
      <c r="T125" s="13">
        <f>1-EXP(-(_t-'Absorption prob after ems'!FE126)*_k_in_ec_correction*(E125*_c1+I125*_c2+M125*_c3+'Input spectra'!Y125))</f>
        <v>1.2560101534794033E-2</v>
      </c>
      <c r="U125" s="25"/>
      <c r="V125" s="25"/>
      <c r="W125" s="11"/>
      <c r="X125" s="6">
        <f t="shared" si="215"/>
        <v>0</v>
      </c>
      <c r="Y125" s="6">
        <f t="shared" si="216"/>
        <v>0</v>
      </c>
      <c r="Z125" s="6">
        <f t="shared" si="217"/>
        <v>0</v>
      </c>
      <c r="AA125"/>
      <c r="AB125" s="6">
        <f t="shared" si="218"/>
        <v>0</v>
      </c>
      <c r="AC125" s="6">
        <f t="shared" si="219"/>
        <v>0</v>
      </c>
      <c r="AD125" s="6">
        <f t="shared" si="220"/>
        <v>0</v>
      </c>
      <c r="AE125"/>
      <c r="AF125" s="6">
        <f t="shared" si="221"/>
        <v>0</v>
      </c>
      <c r="AG125" s="6">
        <f t="shared" si="222"/>
        <v>0</v>
      </c>
      <c r="AH125" s="6">
        <f t="shared" si="223"/>
        <v>0</v>
      </c>
      <c r="AI125"/>
      <c r="AJ125" s="6">
        <f t="shared" si="157"/>
        <v>0</v>
      </c>
      <c r="AK125" s="6"/>
      <c r="AL125" s="6">
        <f t="shared" si="158"/>
        <v>0</v>
      </c>
      <c r="AM125" s="6">
        <f t="shared" si="159"/>
        <v>0</v>
      </c>
      <c r="AN125" s="6">
        <f t="shared" si="160"/>
        <v>0</v>
      </c>
      <c r="AO125" s="6"/>
      <c r="AP125" s="6">
        <f t="shared" si="161"/>
        <v>0</v>
      </c>
      <c r="AQ125" s="6">
        <f t="shared" si="162"/>
        <v>0</v>
      </c>
      <c r="AR125" s="6">
        <f t="shared" si="163"/>
        <v>0</v>
      </c>
      <c r="AS125" s="6"/>
      <c r="AT125" s="6">
        <f t="shared" si="164"/>
        <v>0</v>
      </c>
      <c r="AU125" s="6">
        <f t="shared" si="165"/>
        <v>0</v>
      </c>
      <c r="AV125" s="6">
        <f t="shared" si="166"/>
        <v>0</v>
      </c>
      <c r="AW125" s="6"/>
      <c r="AX125" s="6">
        <f t="shared" si="167"/>
        <v>0</v>
      </c>
      <c r="BD125" s="11"/>
      <c r="BE125" s="6">
        <f t="shared" si="121"/>
        <v>0</v>
      </c>
      <c r="BF125" s="6">
        <f t="shared" si="122"/>
        <v>0</v>
      </c>
      <c r="BG125" s="6">
        <f t="shared" si="123"/>
        <v>0</v>
      </c>
      <c r="BH125"/>
      <c r="BI125" s="6">
        <f t="shared" si="124"/>
        <v>0</v>
      </c>
      <c r="BJ125" s="6">
        <f t="shared" si="125"/>
        <v>0</v>
      </c>
      <c r="BK125" s="6">
        <f t="shared" si="126"/>
        <v>0</v>
      </c>
      <c r="BL125"/>
      <c r="BM125" s="6">
        <f t="shared" si="127"/>
        <v>0</v>
      </c>
      <c r="BN125" s="6">
        <f t="shared" si="128"/>
        <v>0</v>
      </c>
      <c r="BO125" s="6">
        <f t="shared" si="129"/>
        <v>0</v>
      </c>
      <c r="BP125"/>
      <c r="BQ125" s="6">
        <f t="shared" si="168"/>
        <v>0</v>
      </c>
      <c r="BR125" s="6"/>
      <c r="BS125" s="6">
        <f t="shared" si="169"/>
        <v>0</v>
      </c>
      <c r="BT125" s="6">
        <f t="shared" si="170"/>
        <v>0</v>
      </c>
      <c r="BU125" s="6">
        <f t="shared" si="171"/>
        <v>0</v>
      </c>
      <c r="BV125" s="6"/>
      <c r="BW125" s="6">
        <f t="shared" si="172"/>
        <v>0</v>
      </c>
      <c r="BX125" s="6">
        <f t="shared" si="173"/>
        <v>0</v>
      </c>
      <c r="BY125" s="6">
        <f t="shared" si="174"/>
        <v>0</v>
      </c>
      <c r="BZ125" s="6"/>
      <c r="CA125" s="6">
        <f t="shared" si="175"/>
        <v>0</v>
      </c>
      <c r="CB125" s="6">
        <f t="shared" si="176"/>
        <v>0</v>
      </c>
      <c r="CC125" s="6">
        <f t="shared" si="177"/>
        <v>0</v>
      </c>
      <c r="CD125" s="6"/>
      <c r="CE125" s="6">
        <f t="shared" si="178"/>
        <v>0</v>
      </c>
      <c r="CK125" s="11"/>
      <c r="CL125" s="6">
        <f t="shared" si="179"/>
        <v>0</v>
      </c>
      <c r="CM125" s="6">
        <f t="shared" si="130"/>
        <v>0</v>
      </c>
      <c r="CN125" s="6">
        <f t="shared" si="131"/>
        <v>0</v>
      </c>
      <c r="CO125"/>
      <c r="CP125" s="6">
        <f t="shared" si="132"/>
        <v>0</v>
      </c>
      <c r="CQ125" s="6">
        <f t="shared" si="133"/>
        <v>0</v>
      </c>
      <c r="CR125" s="6">
        <f t="shared" si="134"/>
        <v>0</v>
      </c>
      <c r="CS125"/>
      <c r="CT125" s="6">
        <f t="shared" si="135"/>
        <v>0</v>
      </c>
      <c r="CU125" s="6">
        <f t="shared" si="136"/>
        <v>0</v>
      </c>
      <c r="CV125" s="6">
        <f t="shared" si="137"/>
        <v>0</v>
      </c>
      <c r="CW125"/>
      <c r="CX125" s="6">
        <f t="shared" si="180"/>
        <v>0</v>
      </c>
      <c r="CY125" s="6"/>
      <c r="CZ125" s="6">
        <f t="shared" si="181"/>
        <v>0</v>
      </c>
      <c r="DA125" s="6">
        <f t="shared" si="182"/>
        <v>0</v>
      </c>
      <c r="DB125" s="6">
        <f t="shared" si="183"/>
        <v>0</v>
      </c>
      <c r="DC125" s="6"/>
      <c r="DD125" s="6">
        <f t="shared" si="184"/>
        <v>0</v>
      </c>
      <c r="DE125" s="6">
        <f t="shared" si="185"/>
        <v>0</v>
      </c>
      <c r="DF125" s="6">
        <f t="shared" si="186"/>
        <v>0</v>
      </c>
      <c r="DG125" s="6"/>
      <c r="DH125" s="6">
        <f t="shared" si="187"/>
        <v>0</v>
      </c>
      <c r="DI125" s="6">
        <f t="shared" si="188"/>
        <v>0</v>
      </c>
      <c r="DJ125" s="6">
        <f t="shared" si="189"/>
        <v>0</v>
      </c>
      <c r="DK125" s="6"/>
      <c r="DL125" s="6">
        <f t="shared" si="190"/>
        <v>0</v>
      </c>
      <c r="DR125" s="11"/>
      <c r="DS125" s="6">
        <f t="shared" si="191"/>
        <v>0</v>
      </c>
      <c r="DT125" s="6">
        <f t="shared" si="138"/>
        <v>0</v>
      </c>
      <c r="DU125" s="6">
        <f t="shared" si="139"/>
        <v>0</v>
      </c>
      <c r="DV125"/>
      <c r="DW125" s="6">
        <f t="shared" si="140"/>
        <v>0</v>
      </c>
      <c r="DX125" s="6">
        <f t="shared" si="141"/>
        <v>0</v>
      </c>
      <c r="DY125" s="6">
        <f t="shared" si="142"/>
        <v>0</v>
      </c>
      <c r="DZ125"/>
      <c r="EA125" s="6">
        <f t="shared" si="143"/>
        <v>0</v>
      </c>
      <c r="EB125" s="6">
        <f t="shared" si="144"/>
        <v>0</v>
      </c>
      <c r="EC125" s="6">
        <f t="shared" si="145"/>
        <v>0</v>
      </c>
      <c r="ED125"/>
      <c r="EE125" s="6">
        <f t="shared" si="192"/>
        <v>0</v>
      </c>
      <c r="EF125" s="6"/>
      <c r="EG125" s="6">
        <f t="shared" si="193"/>
        <v>0</v>
      </c>
      <c r="EH125" s="6">
        <f t="shared" si="194"/>
        <v>0</v>
      </c>
      <c r="EI125" s="6">
        <f t="shared" si="195"/>
        <v>0</v>
      </c>
      <c r="EJ125" s="6"/>
      <c r="EK125" s="6">
        <f t="shared" si="196"/>
        <v>0</v>
      </c>
      <c r="EL125" s="6">
        <f t="shared" si="197"/>
        <v>0</v>
      </c>
      <c r="EM125" s="6">
        <f t="shared" si="198"/>
        <v>0</v>
      </c>
      <c r="EN125" s="6"/>
      <c r="EO125" s="6">
        <f t="shared" si="199"/>
        <v>0</v>
      </c>
      <c r="EP125" s="6">
        <f t="shared" si="200"/>
        <v>0</v>
      </c>
      <c r="EQ125" s="6">
        <f t="shared" si="201"/>
        <v>0</v>
      </c>
      <c r="ER125" s="6"/>
      <c r="ES125" s="6">
        <f t="shared" si="202"/>
        <v>0</v>
      </c>
      <c r="EY125" s="11"/>
      <c r="EZ125" s="6">
        <f t="shared" si="203"/>
        <v>0</v>
      </c>
      <c r="FA125" s="6">
        <f t="shared" si="146"/>
        <v>0</v>
      </c>
      <c r="FB125" s="6">
        <f t="shared" si="147"/>
        <v>0</v>
      </c>
      <c r="FC125"/>
      <c r="FD125" s="6">
        <f t="shared" si="148"/>
        <v>0</v>
      </c>
      <c r="FE125" s="6">
        <f t="shared" si="149"/>
        <v>0</v>
      </c>
      <c r="FF125" s="6">
        <f t="shared" si="150"/>
        <v>0</v>
      </c>
      <c r="FG125"/>
      <c r="FH125" s="6">
        <f t="shared" si="151"/>
        <v>0</v>
      </c>
      <c r="FI125" s="6">
        <f t="shared" si="152"/>
        <v>0</v>
      </c>
      <c r="FJ125" s="6">
        <f t="shared" si="153"/>
        <v>0</v>
      </c>
      <c r="FK125"/>
      <c r="FL125" s="6">
        <f t="shared" si="204"/>
        <v>0</v>
      </c>
      <c r="FM125" s="6"/>
      <c r="FN125" s="6">
        <f t="shared" si="205"/>
        <v>0</v>
      </c>
      <c r="FO125" s="6">
        <f t="shared" si="206"/>
        <v>0</v>
      </c>
      <c r="FP125" s="6">
        <f t="shared" si="207"/>
        <v>0</v>
      </c>
      <c r="FQ125" s="6"/>
      <c r="FR125" s="6">
        <f t="shared" si="208"/>
        <v>0</v>
      </c>
      <c r="FS125" s="6">
        <f t="shared" si="209"/>
        <v>0</v>
      </c>
      <c r="FT125" s="6">
        <f t="shared" si="210"/>
        <v>0</v>
      </c>
      <c r="FU125" s="6"/>
      <c r="FV125" s="6">
        <f t="shared" si="211"/>
        <v>0</v>
      </c>
      <c r="FW125" s="6">
        <f t="shared" si="212"/>
        <v>0</v>
      </c>
      <c r="FX125" s="6">
        <f t="shared" si="213"/>
        <v>0</v>
      </c>
      <c r="FY125" s="6"/>
      <c r="FZ125" s="6">
        <f t="shared" si="214"/>
        <v>0</v>
      </c>
    </row>
    <row r="126" spans="4:182" x14ac:dyDescent="0.25">
      <c r="D126">
        <v>900</v>
      </c>
      <c r="E126">
        <f>'Input spectra'!B126</f>
        <v>0</v>
      </c>
      <c r="F126">
        <f>'Initial absorption'!L126</f>
        <v>0</v>
      </c>
      <c r="G126">
        <f>'Input spectra'!C126</f>
        <v>0</v>
      </c>
      <c r="H126">
        <f t="shared" si="154"/>
        <v>0</v>
      </c>
      <c r="I126">
        <f>'Input spectra'!D126</f>
        <v>0</v>
      </c>
      <c r="J126">
        <f>'Initial absorption'!M126</f>
        <v>0</v>
      </c>
      <c r="K126">
        <f>'Input spectra'!E126</f>
        <v>0</v>
      </c>
      <c r="L126">
        <f t="shared" si="155"/>
        <v>0</v>
      </c>
      <c r="M126">
        <f>'Input spectra'!F126</f>
        <v>0</v>
      </c>
      <c r="N126">
        <f>'Initial absorption'!N126</f>
        <v>0</v>
      </c>
      <c r="O126">
        <f>'Input spectra'!G126</f>
        <v>0</v>
      </c>
      <c r="P126">
        <f t="shared" si="156"/>
        <v>0</v>
      </c>
      <c r="R126">
        <f>'Absorption prob after ems'!FA127</f>
        <v>0.87840310169149272</v>
      </c>
      <c r="S126" s="13">
        <f>1-EXP(-'Absorption prob after ems'!FE127*_k_in_ec_correction*(E126*_c1+I126*_c2+M126*_c3+'Input spectra'!Y126))</f>
        <v>1.241973435501087E-2</v>
      </c>
      <c r="T126" s="13">
        <f>1-EXP(-(_t-'Absorption prob after ems'!FE127)*_k_in_ec_correction*(E126*_c1+I126*_c2+M126*_c3+'Input spectra'!Y126))</f>
        <v>1.2561202639433167E-2</v>
      </c>
      <c r="U126" s="25"/>
      <c r="V126" s="25"/>
      <c r="W126" s="11"/>
      <c r="X126" s="6">
        <f t="shared" si="215"/>
        <v>0</v>
      </c>
      <c r="Y126" s="6">
        <f t="shared" si="216"/>
        <v>0</v>
      </c>
      <c r="Z126" s="6">
        <f t="shared" si="217"/>
        <v>0</v>
      </c>
      <c r="AA126"/>
      <c r="AB126" s="6">
        <f t="shared" si="218"/>
        <v>0</v>
      </c>
      <c r="AC126" s="6">
        <f t="shared" si="219"/>
        <v>0</v>
      </c>
      <c r="AD126" s="6">
        <f t="shared" si="220"/>
        <v>0</v>
      </c>
      <c r="AE126"/>
      <c r="AF126" s="6">
        <f t="shared" si="221"/>
        <v>0</v>
      </c>
      <c r="AG126" s="6">
        <f t="shared" si="222"/>
        <v>0</v>
      </c>
      <c r="AH126" s="6">
        <f t="shared" si="223"/>
        <v>0</v>
      </c>
      <c r="AI126"/>
      <c r="AJ126" s="6">
        <f t="shared" si="157"/>
        <v>0</v>
      </c>
      <c r="AK126" s="6"/>
      <c r="AL126" s="6">
        <f t="shared" si="158"/>
        <v>0</v>
      </c>
      <c r="AM126" s="6">
        <f t="shared" si="159"/>
        <v>0</v>
      </c>
      <c r="AN126" s="6">
        <f t="shared" si="160"/>
        <v>0</v>
      </c>
      <c r="AO126" s="6"/>
      <c r="AP126" s="6">
        <f t="shared" si="161"/>
        <v>0</v>
      </c>
      <c r="AQ126" s="6">
        <f t="shared" si="162"/>
        <v>0</v>
      </c>
      <c r="AR126" s="6">
        <f t="shared" si="163"/>
        <v>0</v>
      </c>
      <c r="AS126" s="6"/>
      <c r="AT126" s="6">
        <f t="shared" si="164"/>
        <v>0</v>
      </c>
      <c r="AU126" s="6">
        <f t="shared" si="165"/>
        <v>0</v>
      </c>
      <c r="AV126" s="6">
        <f t="shared" si="166"/>
        <v>0</v>
      </c>
      <c r="AW126" s="6"/>
      <c r="AX126" s="6">
        <f t="shared" si="167"/>
        <v>0</v>
      </c>
      <c r="BD126" s="11"/>
      <c r="BE126" s="6">
        <f t="shared" si="121"/>
        <v>0</v>
      </c>
      <c r="BF126" s="6">
        <f t="shared" si="122"/>
        <v>0</v>
      </c>
      <c r="BG126" s="6">
        <f t="shared" si="123"/>
        <v>0</v>
      </c>
      <c r="BH126"/>
      <c r="BI126" s="6">
        <f t="shared" si="124"/>
        <v>0</v>
      </c>
      <c r="BJ126" s="6">
        <f t="shared" si="125"/>
        <v>0</v>
      </c>
      <c r="BK126" s="6">
        <f t="shared" si="126"/>
        <v>0</v>
      </c>
      <c r="BL126"/>
      <c r="BM126" s="6">
        <f t="shared" si="127"/>
        <v>0</v>
      </c>
      <c r="BN126" s="6">
        <f t="shared" si="128"/>
        <v>0</v>
      </c>
      <c r="BO126" s="6">
        <f t="shared" si="129"/>
        <v>0</v>
      </c>
      <c r="BP126"/>
      <c r="BQ126" s="6">
        <f t="shared" si="168"/>
        <v>0</v>
      </c>
      <c r="BR126" s="6"/>
      <c r="BS126" s="6">
        <f t="shared" si="169"/>
        <v>0</v>
      </c>
      <c r="BT126" s="6">
        <f t="shared" si="170"/>
        <v>0</v>
      </c>
      <c r="BU126" s="6">
        <f t="shared" si="171"/>
        <v>0</v>
      </c>
      <c r="BV126" s="6"/>
      <c r="BW126" s="6">
        <f t="shared" si="172"/>
        <v>0</v>
      </c>
      <c r="BX126" s="6">
        <f t="shared" si="173"/>
        <v>0</v>
      </c>
      <c r="BY126" s="6">
        <f t="shared" si="174"/>
        <v>0</v>
      </c>
      <c r="BZ126" s="6"/>
      <c r="CA126" s="6">
        <f t="shared" si="175"/>
        <v>0</v>
      </c>
      <c r="CB126" s="6">
        <f t="shared" si="176"/>
        <v>0</v>
      </c>
      <c r="CC126" s="6">
        <f t="shared" si="177"/>
        <v>0</v>
      </c>
      <c r="CD126" s="6"/>
      <c r="CE126" s="6">
        <f t="shared" si="178"/>
        <v>0</v>
      </c>
      <c r="CK126" s="11"/>
      <c r="CL126" s="6">
        <f t="shared" si="179"/>
        <v>0</v>
      </c>
      <c r="CM126" s="6">
        <f t="shared" si="130"/>
        <v>0</v>
      </c>
      <c r="CN126" s="6">
        <f t="shared" si="131"/>
        <v>0</v>
      </c>
      <c r="CO126"/>
      <c r="CP126" s="6">
        <f t="shared" si="132"/>
        <v>0</v>
      </c>
      <c r="CQ126" s="6">
        <f t="shared" si="133"/>
        <v>0</v>
      </c>
      <c r="CR126" s="6">
        <f t="shared" si="134"/>
        <v>0</v>
      </c>
      <c r="CS126"/>
      <c r="CT126" s="6">
        <f t="shared" si="135"/>
        <v>0</v>
      </c>
      <c r="CU126" s="6">
        <f t="shared" si="136"/>
        <v>0</v>
      </c>
      <c r="CV126" s="6">
        <f t="shared" si="137"/>
        <v>0</v>
      </c>
      <c r="CW126"/>
      <c r="CX126" s="6">
        <f t="shared" si="180"/>
        <v>0</v>
      </c>
      <c r="CY126" s="6"/>
      <c r="CZ126" s="6">
        <f t="shared" si="181"/>
        <v>0</v>
      </c>
      <c r="DA126" s="6">
        <f t="shared" si="182"/>
        <v>0</v>
      </c>
      <c r="DB126" s="6">
        <f t="shared" si="183"/>
        <v>0</v>
      </c>
      <c r="DC126" s="6"/>
      <c r="DD126" s="6">
        <f t="shared" si="184"/>
        <v>0</v>
      </c>
      <c r="DE126" s="6">
        <f t="shared" si="185"/>
        <v>0</v>
      </c>
      <c r="DF126" s="6">
        <f t="shared" si="186"/>
        <v>0</v>
      </c>
      <c r="DG126" s="6"/>
      <c r="DH126" s="6">
        <f t="shared" si="187"/>
        <v>0</v>
      </c>
      <c r="DI126" s="6">
        <f t="shared" si="188"/>
        <v>0</v>
      </c>
      <c r="DJ126" s="6">
        <f t="shared" si="189"/>
        <v>0</v>
      </c>
      <c r="DK126" s="6"/>
      <c r="DL126" s="6">
        <f t="shared" si="190"/>
        <v>0</v>
      </c>
      <c r="DR126" s="11"/>
      <c r="DS126" s="6">
        <f t="shared" si="191"/>
        <v>0</v>
      </c>
      <c r="DT126" s="6">
        <f t="shared" si="138"/>
        <v>0</v>
      </c>
      <c r="DU126" s="6">
        <f t="shared" si="139"/>
        <v>0</v>
      </c>
      <c r="DV126"/>
      <c r="DW126" s="6">
        <f t="shared" si="140"/>
        <v>0</v>
      </c>
      <c r="DX126" s="6">
        <f t="shared" si="141"/>
        <v>0</v>
      </c>
      <c r="DY126" s="6">
        <f t="shared" si="142"/>
        <v>0</v>
      </c>
      <c r="DZ126"/>
      <c r="EA126" s="6">
        <f t="shared" si="143"/>
        <v>0</v>
      </c>
      <c r="EB126" s="6">
        <f t="shared" si="144"/>
        <v>0</v>
      </c>
      <c r="EC126" s="6">
        <f t="shared" si="145"/>
        <v>0</v>
      </c>
      <c r="ED126"/>
      <c r="EE126" s="6">
        <f t="shared" si="192"/>
        <v>0</v>
      </c>
      <c r="EF126" s="6"/>
      <c r="EG126" s="6">
        <f t="shared" si="193"/>
        <v>0</v>
      </c>
      <c r="EH126" s="6">
        <f t="shared" si="194"/>
        <v>0</v>
      </c>
      <c r="EI126" s="6">
        <f t="shared" si="195"/>
        <v>0</v>
      </c>
      <c r="EJ126" s="6"/>
      <c r="EK126" s="6">
        <f t="shared" si="196"/>
        <v>0</v>
      </c>
      <c r="EL126" s="6">
        <f t="shared" si="197"/>
        <v>0</v>
      </c>
      <c r="EM126" s="6">
        <f t="shared" si="198"/>
        <v>0</v>
      </c>
      <c r="EN126" s="6"/>
      <c r="EO126" s="6">
        <f t="shared" si="199"/>
        <v>0</v>
      </c>
      <c r="EP126" s="6">
        <f t="shared" si="200"/>
        <v>0</v>
      </c>
      <c r="EQ126" s="6">
        <f t="shared" si="201"/>
        <v>0</v>
      </c>
      <c r="ER126" s="6"/>
      <c r="ES126" s="6">
        <f t="shared" si="202"/>
        <v>0</v>
      </c>
      <c r="EY126" s="11"/>
      <c r="EZ126" s="6">
        <f t="shared" si="203"/>
        <v>0</v>
      </c>
      <c r="FA126" s="6">
        <f t="shared" si="146"/>
        <v>0</v>
      </c>
      <c r="FB126" s="6">
        <f t="shared" si="147"/>
        <v>0</v>
      </c>
      <c r="FC126"/>
      <c r="FD126" s="6">
        <f t="shared" si="148"/>
        <v>0</v>
      </c>
      <c r="FE126" s="6">
        <f t="shared" si="149"/>
        <v>0</v>
      </c>
      <c r="FF126" s="6">
        <f t="shared" si="150"/>
        <v>0</v>
      </c>
      <c r="FG126"/>
      <c r="FH126" s="6">
        <f t="shared" si="151"/>
        <v>0</v>
      </c>
      <c r="FI126" s="6">
        <f t="shared" si="152"/>
        <v>0</v>
      </c>
      <c r="FJ126" s="6">
        <f t="shared" si="153"/>
        <v>0</v>
      </c>
      <c r="FK126"/>
      <c r="FL126" s="6">
        <f t="shared" si="204"/>
        <v>0</v>
      </c>
      <c r="FM126" s="6"/>
      <c r="FN126" s="6">
        <f t="shared" si="205"/>
        <v>0</v>
      </c>
      <c r="FO126" s="6">
        <f t="shared" si="206"/>
        <v>0</v>
      </c>
      <c r="FP126" s="6">
        <f t="shared" si="207"/>
        <v>0</v>
      </c>
      <c r="FQ126" s="6"/>
      <c r="FR126" s="6">
        <f t="shared" si="208"/>
        <v>0</v>
      </c>
      <c r="FS126" s="6">
        <f t="shared" si="209"/>
        <v>0</v>
      </c>
      <c r="FT126" s="6">
        <f t="shared" si="210"/>
        <v>0</v>
      </c>
      <c r="FU126" s="6"/>
      <c r="FV126" s="6">
        <f t="shared" si="211"/>
        <v>0</v>
      </c>
      <c r="FW126" s="6">
        <f t="shared" si="212"/>
        <v>0</v>
      </c>
      <c r="FX126" s="6">
        <f t="shared" si="213"/>
        <v>0</v>
      </c>
      <c r="FY126" s="6"/>
      <c r="FZ126" s="6">
        <f t="shared" si="214"/>
        <v>0</v>
      </c>
    </row>
    <row r="127" spans="4:182" x14ac:dyDescent="0.25">
      <c r="D127">
        <v>905</v>
      </c>
      <c r="E127">
        <f>'Input spectra'!B127</f>
        <v>0</v>
      </c>
      <c r="F127">
        <f>'Initial absorption'!L127</f>
        <v>0</v>
      </c>
      <c r="G127">
        <f>'Input spectra'!C127</f>
        <v>0</v>
      </c>
      <c r="H127">
        <f t="shared" si="154"/>
        <v>0</v>
      </c>
      <c r="I127">
        <f>'Input spectra'!D127</f>
        <v>0</v>
      </c>
      <c r="J127">
        <f>'Initial absorption'!M127</f>
        <v>0</v>
      </c>
      <c r="K127">
        <f>'Input spectra'!E127</f>
        <v>0</v>
      </c>
      <c r="L127">
        <f t="shared" si="155"/>
        <v>0</v>
      </c>
      <c r="M127">
        <f>'Input spectra'!F127</f>
        <v>0</v>
      </c>
      <c r="N127">
        <f>'Initial absorption'!N127</f>
        <v>0</v>
      </c>
      <c r="O127">
        <f>'Input spectra'!G127</f>
        <v>0</v>
      </c>
      <c r="P127">
        <f t="shared" si="156"/>
        <v>0</v>
      </c>
      <c r="R127">
        <f>'Absorption prob after ems'!FA128</f>
        <v>0.87839345634659505</v>
      </c>
      <c r="S127" s="13">
        <f>1-EXP(-'Absorption prob after ems'!FE128*_k_in_ec_correction*(E127*_c1+I127*_c2+M127*_c3+'Input spectra'!Y127))</f>
        <v>1.242081079618651E-2</v>
      </c>
      <c r="T127" s="13">
        <f>1-EXP(-(_t-'Absorption prob after ems'!FE128)*_k_in_ec_correction*(E127*_c1+I127*_c2+M127*_c3+'Input spectra'!Y127))</f>
        <v>1.2562303743932857E-2</v>
      </c>
      <c r="U127" s="25"/>
      <c r="V127" s="25"/>
      <c r="W127" s="11"/>
      <c r="X127" s="6">
        <f t="shared" si="215"/>
        <v>0</v>
      </c>
      <c r="Y127" s="6">
        <f t="shared" si="216"/>
        <v>0</v>
      </c>
      <c r="Z127" s="6">
        <f t="shared" si="217"/>
        <v>0</v>
      </c>
      <c r="AA127"/>
      <c r="AB127" s="6">
        <f t="shared" si="218"/>
        <v>0</v>
      </c>
      <c r="AC127" s="6">
        <f t="shared" si="219"/>
        <v>0</v>
      </c>
      <c r="AD127" s="6">
        <f t="shared" si="220"/>
        <v>0</v>
      </c>
      <c r="AE127"/>
      <c r="AF127" s="6">
        <f t="shared" si="221"/>
        <v>0</v>
      </c>
      <c r="AG127" s="6">
        <f t="shared" si="222"/>
        <v>0</v>
      </c>
      <c r="AH127" s="6">
        <f t="shared" si="223"/>
        <v>0</v>
      </c>
      <c r="AI127"/>
      <c r="AJ127" s="6">
        <f t="shared" si="157"/>
        <v>0</v>
      </c>
      <c r="AK127" s="6"/>
      <c r="AL127" s="6">
        <f t="shared" si="158"/>
        <v>0</v>
      </c>
      <c r="AM127" s="6">
        <f t="shared" si="159"/>
        <v>0</v>
      </c>
      <c r="AN127" s="6">
        <f t="shared" si="160"/>
        <v>0</v>
      </c>
      <c r="AO127" s="6"/>
      <c r="AP127" s="6">
        <f t="shared" si="161"/>
        <v>0</v>
      </c>
      <c r="AQ127" s="6">
        <f t="shared" si="162"/>
        <v>0</v>
      </c>
      <c r="AR127" s="6">
        <f t="shared" si="163"/>
        <v>0</v>
      </c>
      <c r="AS127" s="6"/>
      <c r="AT127" s="6">
        <f t="shared" si="164"/>
        <v>0</v>
      </c>
      <c r="AU127" s="6">
        <f t="shared" si="165"/>
        <v>0</v>
      </c>
      <c r="AV127" s="6">
        <f t="shared" si="166"/>
        <v>0</v>
      </c>
      <c r="AW127" s="6"/>
      <c r="AX127" s="6">
        <f t="shared" si="167"/>
        <v>0</v>
      </c>
      <c r="BD127" s="11"/>
      <c r="BE127" s="6">
        <f t="shared" si="121"/>
        <v>0</v>
      </c>
      <c r="BF127" s="6">
        <f t="shared" si="122"/>
        <v>0</v>
      </c>
      <c r="BG127" s="6">
        <f t="shared" si="123"/>
        <v>0</v>
      </c>
      <c r="BH127"/>
      <c r="BI127" s="6">
        <f t="shared" si="124"/>
        <v>0</v>
      </c>
      <c r="BJ127" s="6">
        <f t="shared" si="125"/>
        <v>0</v>
      </c>
      <c r="BK127" s="6">
        <f t="shared" si="126"/>
        <v>0</v>
      </c>
      <c r="BL127"/>
      <c r="BM127" s="6">
        <f t="shared" si="127"/>
        <v>0</v>
      </c>
      <c r="BN127" s="6">
        <f t="shared" si="128"/>
        <v>0</v>
      </c>
      <c r="BO127" s="6">
        <f t="shared" si="129"/>
        <v>0</v>
      </c>
      <c r="BP127"/>
      <c r="BQ127" s="6">
        <f t="shared" si="168"/>
        <v>0</v>
      </c>
      <c r="BR127" s="6"/>
      <c r="BS127" s="6">
        <f t="shared" si="169"/>
        <v>0</v>
      </c>
      <c r="BT127" s="6">
        <f t="shared" si="170"/>
        <v>0</v>
      </c>
      <c r="BU127" s="6">
        <f t="shared" si="171"/>
        <v>0</v>
      </c>
      <c r="BV127" s="6"/>
      <c r="BW127" s="6">
        <f t="shared" si="172"/>
        <v>0</v>
      </c>
      <c r="BX127" s="6">
        <f t="shared" si="173"/>
        <v>0</v>
      </c>
      <c r="BY127" s="6">
        <f t="shared" si="174"/>
        <v>0</v>
      </c>
      <c r="BZ127" s="6"/>
      <c r="CA127" s="6">
        <f t="shared" si="175"/>
        <v>0</v>
      </c>
      <c r="CB127" s="6">
        <f t="shared" si="176"/>
        <v>0</v>
      </c>
      <c r="CC127" s="6">
        <f t="shared" si="177"/>
        <v>0</v>
      </c>
      <c r="CD127" s="6"/>
      <c r="CE127" s="6">
        <f t="shared" si="178"/>
        <v>0</v>
      </c>
      <c r="CK127" s="11"/>
      <c r="CL127" s="6">
        <f t="shared" si="179"/>
        <v>0</v>
      </c>
      <c r="CM127" s="6">
        <f t="shared" si="130"/>
        <v>0</v>
      </c>
      <c r="CN127" s="6">
        <f t="shared" si="131"/>
        <v>0</v>
      </c>
      <c r="CO127"/>
      <c r="CP127" s="6">
        <f t="shared" si="132"/>
        <v>0</v>
      </c>
      <c r="CQ127" s="6">
        <f t="shared" si="133"/>
        <v>0</v>
      </c>
      <c r="CR127" s="6">
        <f t="shared" si="134"/>
        <v>0</v>
      </c>
      <c r="CS127"/>
      <c r="CT127" s="6">
        <f t="shared" si="135"/>
        <v>0</v>
      </c>
      <c r="CU127" s="6">
        <f t="shared" si="136"/>
        <v>0</v>
      </c>
      <c r="CV127" s="6">
        <f t="shared" si="137"/>
        <v>0</v>
      </c>
      <c r="CW127"/>
      <c r="CX127" s="6">
        <f t="shared" si="180"/>
        <v>0</v>
      </c>
      <c r="CY127" s="6"/>
      <c r="CZ127" s="6">
        <f t="shared" si="181"/>
        <v>0</v>
      </c>
      <c r="DA127" s="6">
        <f t="shared" si="182"/>
        <v>0</v>
      </c>
      <c r="DB127" s="6">
        <f t="shared" si="183"/>
        <v>0</v>
      </c>
      <c r="DC127" s="6"/>
      <c r="DD127" s="6">
        <f t="shared" si="184"/>
        <v>0</v>
      </c>
      <c r="DE127" s="6">
        <f t="shared" si="185"/>
        <v>0</v>
      </c>
      <c r="DF127" s="6">
        <f t="shared" si="186"/>
        <v>0</v>
      </c>
      <c r="DG127" s="6"/>
      <c r="DH127" s="6">
        <f t="shared" si="187"/>
        <v>0</v>
      </c>
      <c r="DI127" s="6">
        <f t="shared" si="188"/>
        <v>0</v>
      </c>
      <c r="DJ127" s="6">
        <f t="shared" si="189"/>
        <v>0</v>
      </c>
      <c r="DK127" s="6"/>
      <c r="DL127" s="6">
        <f t="shared" si="190"/>
        <v>0</v>
      </c>
      <c r="DR127" s="11"/>
      <c r="DS127" s="6">
        <f t="shared" si="191"/>
        <v>0</v>
      </c>
      <c r="DT127" s="6">
        <f t="shared" si="138"/>
        <v>0</v>
      </c>
      <c r="DU127" s="6">
        <f t="shared" si="139"/>
        <v>0</v>
      </c>
      <c r="DV127"/>
      <c r="DW127" s="6">
        <f t="shared" si="140"/>
        <v>0</v>
      </c>
      <c r="DX127" s="6">
        <f t="shared" si="141"/>
        <v>0</v>
      </c>
      <c r="DY127" s="6">
        <f t="shared" si="142"/>
        <v>0</v>
      </c>
      <c r="DZ127"/>
      <c r="EA127" s="6">
        <f t="shared" si="143"/>
        <v>0</v>
      </c>
      <c r="EB127" s="6">
        <f t="shared" si="144"/>
        <v>0</v>
      </c>
      <c r="EC127" s="6">
        <f t="shared" si="145"/>
        <v>0</v>
      </c>
      <c r="ED127"/>
      <c r="EE127" s="6">
        <f t="shared" si="192"/>
        <v>0</v>
      </c>
      <c r="EF127" s="6"/>
      <c r="EG127" s="6">
        <f t="shared" si="193"/>
        <v>0</v>
      </c>
      <c r="EH127" s="6">
        <f t="shared" si="194"/>
        <v>0</v>
      </c>
      <c r="EI127" s="6">
        <f t="shared" si="195"/>
        <v>0</v>
      </c>
      <c r="EJ127" s="6"/>
      <c r="EK127" s="6">
        <f t="shared" si="196"/>
        <v>0</v>
      </c>
      <c r="EL127" s="6">
        <f t="shared" si="197"/>
        <v>0</v>
      </c>
      <c r="EM127" s="6">
        <f t="shared" si="198"/>
        <v>0</v>
      </c>
      <c r="EN127" s="6"/>
      <c r="EO127" s="6">
        <f t="shared" si="199"/>
        <v>0</v>
      </c>
      <c r="EP127" s="6">
        <f t="shared" si="200"/>
        <v>0</v>
      </c>
      <c r="EQ127" s="6">
        <f t="shared" si="201"/>
        <v>0</v>
      </c>
      <c r="ER127" s="6"/>
      <c r="ES127" s="6">
        <f t="shared" si="202"/>
        <v>0</v>
      </c>
      <c r="EY127" s="11"/>
      <c r="EZ127" s="6">
        <f t="shared" si="203"/>
        <v>0</v>
      </c>
      <c r="FA127" s="6">
        <f t="shared" si="146"/>
        <v>0</v>
      </c>
      <c r="FB127" s="6">
        <f t="shared" si="147"/>
        <v>0</v>
      </c>
      <c r="FC127"/>
      <c r="FD127" s="6">
        <f t="shared" si="148"/>
        <v>0</v>
      </c>
      <c r="FE127" s="6">
        <f t="shared" si="149"/>
        <v>0</v>
      </c>
      <c r="FF127" s="6">
        <f t="shared" si="150"/>
        <v>0</v>
      </c>
      <c r="FG127"/>
      <c r="FH127" s="6">
        <f t="shared" si="151"/>
        <v>0</v>
      </c>
      <c r="FI127" s="6">
        <f t="shared" si="152"/>
        <v>0</v>
      </c>
      <c r="FJ127" s="6">
        <f t="shared" si="153"/>
        <v>0</v>
      </c>
      <c r="FK127"/>
      <c r="FL127" s="6">
        <f t="shared" si="204"/>
        <v>0</v>
      </c>
      <c r="FM127" s="6"/>
      <c r="FN127" s="6">
        <f t="shared" si="205"/>
        <v>0</v>
      </c>
      <c r="FO127" s="6">
        <f t="shared" si="206"/>
        <v>0</v>
      </c>
      <c r="FP127" s="6">
        <f t="shared" si="207"/>
        <v>0</v>
      </c>
      <c r="FQ127" s="6"/>
      <c r="FR127" s="6">
        <f t="shared" si="208"/>
        <v>0</v>
      </c>
      <c r="FS127" s="6">
        <f t="shared" si="209"/>
        <v>0</v>
      </c>
      <c r="FT127" s="6">
        <f t="shared" si="210"/>
        <v>0</v>
      </c>
      <c r="FU127" s="6"/>
      <c r="FV127" s="6">
        <f t="shared" si="211"/>
        <v>0</v>
      </c>
      <c r="FW127" s="6">
        <f t="shared" si="212"/>
        <v>0</v>
      </c>
      <c r="FX127" s="6">
        <f t="shared" si="213"/>
        <v>0</v>
      </c>
      <c r="FY127" s="6"/>
      <c r="FZ127" s="6">
        <f t="shared" si="214"/>
        <v>0</v>
      </c>
    </row>
    <row r="128" spans="4:182" x14ac:dyDescent="0.25">
      <c r="D128">
        <v>910</v>
      </c>
      <c r="E128">
        <f>'Input spectra'!B128</f>
        <v>0</v>
      </c>
      <c r="F128">
        <f>'Initial absorption'!L128</f>
        <v>0</v>
      </c>
      <c r="G128">
        <f>'Input spectra'!C128</f>
        <v>0</v>
      </c>
      <c r="H128">
        <f t="shared" si="154"/>
        <v>0</v>
      </c>
      <c r="I128">
        <f>'Input spectra'!D128</f>
        <v>0</v>
      </c>
      <c r="J128">
        <f>'Initial absorption'!M128</f>
        <v>0</v>
      </c>
      <c r="K128">
        <f>'Input spectra'!E128</f>
        <v>0</v>
      </c>
      <c r="L128">
        <f t="shared" si="155"/>
        <v>0</v>
      </c>
      <c r="M128">
        <f>'Input spectra'!F128</f>
        <v>0</v>
      </c>
      <c r="N128">
        <f>'Initial absorption'!N128</f>
        <v>0</v>
      </c>
      <c r="O128">
        <f>'Input spectra'!G128</f>
        <v>0</v>
      </c>
      <c r="P128">
        <f t="shared" si="156"/>
        <v>0</v>
      </c>
      <c r="R128">
        <f>'Absorption prob after ems'!FA129</f>
        <v>0.87843803395947151</v>
      </c>
      <c r="S128" s="13">
        <f>1-EXP(-'Absorption prob after ems'!FE129*_k_in_ec_correction*(E128*_c1+I128*_c2+M128*_c3+'Input spectra'!Y128))</f>
        <v>1.2415835973950795E-2</v>
      </c>
      <c r="T128" s="13">
        <f>1-EXP(-(_t-'Absorption prob after ems'!FE129)*_k_in_ec_correction*(E128*_c1+I128*_c2+M128*_c3+'Input spectra'!Y128))</f>
        <v>1.2557214957208962E-2</v>
      </c>
      <c r="U128" s="25"/>
      <c r="V128" s="25"/>
      <c r="W128" s="11"/>
      <c r="X128" s="6">
        <f t="shared" si="215"/>
        <v>0</v>
      </c>
      <c r="Y128" s="6">
        <f t="shared" si="216"/>
        <v>0</v>
      </c>
      <c r="Z128" s="6">
        <f t="shared" si="217"/>
        <v>0</v>
      </c>
      <c r="AA128"/>
      <c r="AB128" s="6">
        <f t="shared" si="218"/>
        <v>0</v>
      </c>
      <c r="AC128" s="6">
        <f t="shared" si="219"/>
        <v>0</v>
      </c>
      <c r="AD128" s="6">
        <f t="shared" si="220"/>
        <v>0</v>
      </c>
      <c r="AE128"/>
      <c r="AF128" s="6">
        <f t="shared" si="221"/>
        <v>0</v>
      </c>
      <c r="AG128" s="6">
        <f t="shared" si="222"/>
        <v>0</v>
      </c>
      <c r="AH128" s="6">
        <f t="shared" si="223"/>
        <v>0</v>
      </c>
      <c r="AI128"/>
      <c r="AJ128" s="6">
        <f t="shared" si="157"/>
        <v>0</v>
      </c>
      <c r="AK128" s="6"/>
      <c r="AL128" s="6">
        <f t="shared" si="158"/>
        <v>0</v>
      </c>
      <c r="AM128" s="6">
        <f t="shared" si="159"/>
        <v>0</v>
      </c>
      <c r="AN128" s="6">
        <f t="shared" si="160"/>
        <v>0</v>
      </c>
      <c r="AO128" s="6"/>
      <c r="AP128" s="6">
        <f t="shared" si="161"/>
        <v>0</v>
      </c>
      <c r="AQ128" s="6">
        <f t="shared" si="162"/>
        <v>0</v>
      </c>
      <c r="AR128" s="6">
        <f t="shared" si="163"/>
        <v>0</v>
      </c>
      <c r="AS128" s="6"/>
      <c r="AT128" s="6">
        <f t="shared" si="164"/>
        <v>0</v>
      </c>
      <c r="AU128" s="6">
        <f t="shared" si="165"/>
        <v>0</v>
      </c>
      <c r="AV128" s="6">
        <f t="shared" si="166"/>
        <v>0</v>
      </c>
      <c r="AW128" s="6"/>
      <c r="AX128" s="6">
        <f t="shared" si="167"/>
        <v>0</v>
      </c>
      <c r="BD128" s="11"/>
      <c r="BE128" s="6">
        <f t="shared" si="121"/>
        <v>0</v>
      </c>
      <c r="BF128" s="6">
        <f t="shared" si="122"/>
        <v>0</v>
      </c>
      <c r="BG128" s="6">
        <f t="shared" si="123"/>
        <v>0</v>
      </c>
      <c r="BH128"/>
      <c r="BI128" s="6">
        <f t="shared" si="124"/>
        <v>0</v>
      </c>
      <c r="BJ128" s="6">
        <f t="shared" si="125"/>
        <v>0</v>
      </c>
      <c r="BK128" s="6">
        <f t="shared" si="126"/>
        <v>0</v>
      </c>
      <c r="BL128"/>
      <c r="BM128" s="6">
        <f t="shared" si="127"/>
        <v>0</v>
      </c>
      <c r="BN128" s="6">
        <f t="shared" si="128"/>
        <v>0</v>
      </c>
      <c r="BO128" s="6">
        <f t="shared" si="129"/>
        <v>0</v>
      </c>
      <c r="BP128"/>
      <c r="BQ128" s="6">
        <f t="shared" si="168"/>
        <v>0</v>
      </c>
      <c r="BR128" s="6"/>
      <c r="BS128" s="6">
        <f t="shared" si="169"/>
        <v>0</v>
      </c>
      <c r="BT128" s="6">
        <f t="shared" si="170"/>
        <v>0</v>
      </c>
      <c r="BU128" s="6">
        <f t="shared" si="171"/>
        <v>0</v>
      </c>
      <c r="BV128" s="6"/>
      <c r="BW128" s="6">
        <f t="shared" si="172"/>
        <v>0</v>
      </c>
      <c r="BX128" s="6">
        <f t="shared" si="173"/>
        <v>0</v>
      </c>
      <c r="BY128" s="6">
        <f t="shared" si="174"/>
        <v>0</v>
      </c>
      <c r="BZ128" s="6"/>
      <c r="CA128" s="6">
        <f t="shared" si="175"/>
        <v>0</v>
      </c>
      <c r="CB128" s="6">
        <f t="shared" si="176"/>
        <v>0</v>
      </c>
      <c r="CC128" s="6">
        <f t="shared" si="177"/>
        <v>0</v>
      </c>
      <c r="CD128" s="6"/>
      <c r="CE128" s="6">
        <f t="shared" si="178"/>
        <v>0</v>
      </c>
      <c r="CK128" s="11"/>
      <c r="CL128" s="6">
        <f t="shared" si="179"/>
        <v>0</v>
      </c>
      <c r="CM128" s="6">
        <f t="shared" si="130"/>
        <v>0</v>
      </c>
      <c r="CN128" s="6">
        <f t="shared" si="131"/>
        <v>0</v>
      </c>
      <c r="CO128"/>
      <c r="CP128" s="6">
        <f t="shared" si="132"/>
        <v>0</v>
      </c>
      <c r="CQ128" s="6">
        <f t="shared" si="133"/>
        <v>0</v>
      </c>
      <c r="CR128" s="6">
        <f t="shared" si="134"/>
        <v>0</v>
      </c>
      <c r="CS128"/>
      <c r="CT128" s="6">
        <f t="shared" si="135"/>
        <v>0</v>
      </c>
      <c r="CU128" s="6">
        <f t="shared" si="136"/>
        <v>0</v>
      </c>
      <c r="CV128" s="6">
        <f t="shared" si="137"/>
        <v>0</v>
      </c>
      <c r="CW128"/>
      <c r="CX128" s="6">
        <f t="shared" si="180"/>
        <v>0</v>
      </c>
      <c r="CY128" s="6"/>
      <c r="CZ128" s="6">
        <f t="shared" si="181"/>
        <v>0</v>
      </c>
      <c r="DA128" s="6">
        <f t="shared" si="182"/>
        <v>0</v>
      </c>
      <c r="DB128" s="6">
        <f t="shared" si="183"/>
        <v>0</v>
      </c>
      <c r="DC128" s="6"/>
      <c r="DD128" s="6">
        <f t="shared" si="184"/>
        <v>0</v>
      </c>
      <c r="DE128" s="6">
        <f t="shared" si="185"/>
        <v>0</v>
      </c>
      <c r="DF128" s="6">
        <f t="shared" si="186"/>
        <v>0</v>
      </c>
      <c r="DG128" s="6"/>
      <c r="DH128" s="6">
        <f t="shared" si="187"/>
        <v>0</v>
      </c>
      <c r="DI128" s="6">
        <f t="shared" si="188"/>
        <v>0</v>
      </c>
      <c r="DJ128" s="6">
        <f t="shared" si="189"/>
        <v>0</v>
      </c>
      <c r="DK128" s="6"/>
      <c r="DL128" s="6">
        <f t="shared" si="190"/>
        <v>0</v>
      </c>
      <c r="DR128" s="11"/>
      <c r="DS128" s="6">
        <f t="shared" si="191"/>
        <v>0</v>
      </c>
      <c r="DT128" s="6">
        <f t="shared" si="138"/>
        <v>0</v>
      </c>
      <c r="DU128" s="6">
        <f t="shared" si="139"/>
        <v>0</v>
      </c>
      <c r="DV128"/>
      <c r="DW128" s="6">
        <f t="shared" si="140"/>
        <v>0</v>
      </c>
      <c r="DX128" s="6">
        <f t="shared" si="141"/>
        <v>0</v>
      </c>
      <c r="DY128" s="6">
        <f t="shared" si="142"/>
        <v>0</v>
      </c>
      <c r="DZ128"/>
      <c r="EA128" s="6">
        <f t="shared" si="143"/>
        <v>0</v>
      </c>
      <c r="EB128" s="6">
        <f t="shared" si="144"/>
        <v>0</v>
      </c>
      <c r="EC128" s="6">
        <f t="shared" si="145"/>
        <v>0</v>
      </c>
      <c r="ED128"/>
      <c r="EE128" s="6">
        <f t="shared" si="192"/>
        <v>0</v>
      </c>
      <c r="EF128" s="6"/>
      <c r="EG128" s="6">
        <f t="shared" si="193"/>
        <v>0</v>
      </c>
      <c r="EH128" s="6">
        <f t="shared" si="194"/>
        <v>0</v>
      </c>
      <c r="EI128" s="6">
        <f t="shared" si="195"/>
        <v>0</v>
      </c>
      <c r="EJ128" s="6"/>
      <c r="EK128" s="6">
        <f t="shared" si="196"/>
        <v>0</v>
      </c>
      <c r="EL128" s="6">
        <f t="shared" si="197"/>
        <v>0</v>
      </c>
      <c r="EM128" s="6">
        <f t="shared" si="198"/>
        <v>0</v>
      </c>
      <c r="EN128" s="6"/>
      <c r="EO128" s="6">
        <f t="shared" si="199"/>
        <v>0</v>
      </c>
      <c r="EP128" s="6">
        <f t="shared" si="200"/>
        <v>0</v>
      </c>
      <c r="EQ128" s="6">
        <f t="shared" si="201"/>
        <v>0</v>
      </c>
      <c r="ER128" s="6"/>
      <c r="ES128" s="6">
        <f t="shared" si="202"/>
        <v>0</v>
      </c>
      <c r="EY128" s="11"/>
      <c r="EZ128" s="6">
        <f t="shared" si="203"/>
        <v>0</v>
      </c>
      <c r="FA128" s="6">
        <f t="shared" si="146"/>
        <v>0</v>
      </c>
      <c r="FB128" s="6">
        <f t="shared" si="147"/>
        <v>0</v>
      </c>
      <c r="FC128"/>
      <c r="FD128" s="6">
        <f t="shared" si="148"/>
        <v>0</v>
      </c>
      <c r="FE128" s="6">
        <f t="shared" si="149"/>
        <v>0</v>
      </c>
      <c r="FF128" s="6">
        <f t="shared" si="150"/>
        <v>0</v>
      </c>
      <c r="FG128"/>
      <c r="FH128" s="6">
        <f t="shared" si="151"/>
        <v>0</v>
      </c>
      <c r="FI128" s="6">
        <f t="shared" si="152"/>
        <v>0</v>
      </c>
      <c r="FJ128" s="6">
        <f t="shared" si="153"/>
        <v>0</v>
      </c>
      <c r="FK128"/>
      <c r="FL128" s="6">
        <f t="shared" si="204"/>
        <v>0</v>
      </c>
      <c r="FM128" s="6"/>
      <c r="FN128" s="6">
        <f t="shared" si="205"/>
        <v>0</v>
      </c>
      <c r="FO128" s="6">
        <f t="shared" si="206"/>
        <v>0</v>
      </c>
      <c r="FP128" s="6">
        <f t="shared" si="207"/>
        <v>0</v>
      </c>
      <c r="FQ128" s="6"/>
      <c r="FR128" s="6">
        <f t="shared" si="208"/>
        <v>0</v>
      </c>
      <c r="FS128" s="6">
        <f t="shared" si="209"/>
        <v>0</v>
      </c>
      <c r="FT128" s="6">
        <f t="shared" si="210"/>
        <v>0</v>
      </c>
      <c r="FU128" s="6"/>
      <c r="FV128" s="6">
        <f t="shared" si="211"/>
        <v>0</v>
      </c>
      <c r="FW128" s="6">
        <f t="shared" si="212"/>
        <v>0</v>
      </c>
      <c r="FX128" s="6">
        <f t="shared" si="213"/>
        <v>0</v>
      </c>
      <c r="FY128" s="6"/>
      <c r="FZ128" s="6">
        <f t="shared" si="214"/>
        <v>0</v>
      </c>
    </row>
    <row r="129" spans="4:182" x14ac:dyDescent="0.25">
      <c r="D129">
        <v>915</v>
      </c>
      <c r="E129">
        <f>'Input spectra'!B129</f>
        <v>0</v>
      </c>
      <c r="F129">
        <f>'Initial absorption'!L129</f>
        <v>0</v>
      </c>
      <c r="G129">
        <f>'Input spectra'!C129</f>
        <v>0</v>
      </c>
      <c r="H129">
        <f t="shared" si="154"/>
        <v>0</v>
      </c>
      <c r="I129">
        <f>'Input spectra'!D129</f>
        <v>0</v>
      </c>
      <c r="J129">
        <f>'Initial absorption'!M129</f>
        <v>0</v>
      </c>
      <c r="K129">
        <f>'Input spectra'!E129</f>
        <v>0</v>
      </c>
      <c r="L129">
        <f t="shared" si="155"/>
        <v>0</v>
      </c>
      <c r="M129">
        <f>'Input spectra'!F129</f>
        <v>0</v>
      </c>
      <c r="N129">
        <f>'Initial absorption'!N129</f>
        <v>0</v>
      </c>
      <c r="O129">
        <f>'Input spectra'!G129</f>
        <v>0</v>
      </c>
      <c r="P129">
        <f t="shared" si="156"/>
        <v>0</v>
      </c>
      <c r="R129">
        <f>'Absorption prob after ems'!FA130</f>
        <v>0.87856471937710023</v>
      </c>
      <c r="S129" s="13">
        <f>1-EXP(-'Absorption prob after ems'!FE130*_k_in_ec_correction*(E129*_c1+I129*_c2+M129*_c3+'Input spectra'!Y129))</f>
        <v>1.2401699873341721E-2</v>
      </c>
      <c r="T129" s="13">
        <f>1-EXP(-(_t-'Absorption prob after ems'!FE130)*_k_in_ec_correction*(E129*_c1+I129*_c2+M129*_c3+'Input spectra'!Y129))</f>
        <v>1.2542755276662931E-2</v>
      </c>
      <c r="U129" s="25"/>
      <c r="V129" s="25"/>
      <c r="W129" s="11"/>
      <c r="X129" s="6">
        <f t="shared" si="215"/>
        <v>0</v>
      </c>
      <c r="Y129" s="6">
        <f t="shared" si="216"/>
        <v>0</v>
      </c>
      <c r="Z129" s="6">
        <f t="shared" si="217"/>
        <v>0</v>
      </c>
      <c r="AA129"/>
      <c r="AB129" s="6">
        <f t="shared" si="218"/>
        <v>0</v>
      </c>
      <c r="AC129" s="6">
        <f t="shared" si="219"/>
        <v>0</v>
      </c>
      <c r="AD129" s="6">
        <f t="shared" si="220"/>
        <v>0</v>
      </c>
      <c r="AE129"/>
      <c r="AF129" s="6">
        <f t="shared" si="221"/>
        <v>0</v>
      </c>
      <c r="AG129" s="6">
        <f t="shared" si="222"/>
        <v>0</v>
      </c>
      <c r="AH129" s="6">
        <f t="shared" si="223"/>
        <v>0</v>
      </c>
      <c r="AI129"/>
      <c r="AJ129" s="6">
        <f t="shared" si="157"/>
        <v>0</v>
      </c>
      <c r="AK129" s="6"/>
      <c r="AL129" s="6">
        <f t="shared" si="158"/>
        <v>0</v>
      </c>
      <c r="AM129" s="6">
        <f t="shared" si="159"/>
        <v>0</v>
      </c>
      <c r="AN129" s="6">
        <f t="shared" si="160"/>
        <v>0</v>
      </c>
      <c r="AO129" s="6"/>
      <c r="AP129" s="6">
        <f t="shared" si="161"/>
        <v>0</v>
      </c>
      <c r="AQ129" s="6">
        <f t="shared" si="162"/>
        <v>0</v>
      </c>
      <c r="AR129" s="6">
        <f t="shared" si="163"/>
        <v>0</v>
      </c>
      <c r="AS129" s="6"/>
      <c r="AT129" s="6">
        <f t="shared" si="164"/>
        <v>0</v>
      </c>
      <c r="AU129" s="6">
        <f t="shared" si="165"/>
        <v>0</v>
      </c>
      <c r="AV129" s="6">
        <f t="shared" si="166"/>
        <v>0</v>
      </c>
      <c r="AW129" s="6"/>
      <c r="AX129" s="6">
        <f t="shared" si="167"/>
        <v>0</v>
      </c>
      <c r="BD129" s="11"/>
      <c r="BE129" s="6">
        <f t="shared" si="121"/>
        <v>0</v>
      </c>
      <c r="BF129" s="6">
        <f t="shared" si="122"/>
        <v>0</v>
      </c>
      <c r="BG129" s="6">
        <f t="shared" si="123"/>
        <v>0</v>
      </c>
      <c r="BH129"/>
      <c r="BI129" s="6">
        <f t="shared" si="124"/>
        <v>0</v>
      </c>
      <c r="BJ129" s="6">
        <f t="shared" si="125"/>
        <v>0</v>
      </c>
      <c r="BK129" s="6">
        <f t="shared" si="126"/>
        <v>0</v>
      </c>
      <c r="BL129"/>
      <c r="BM129" s="6">
        <f t="shared" si="127"/>
        <v>0</v>
      </c>
      <c r="BN129" s="6">
        <f t="shared" si="128"/>
        <v>0</v>
      </c>
      <c r="BO129" s="6">
        <f t="shared" si="129"/>
        <v>0</v>
      </c>
      <c r="BP129"/>
      <c r="BQ129" s="6">
        <f t="shared" si="168"/>
        <v>0</v>
      </c>
      <c r="BR129" s="6"/>
      <c r="BS129" s="6">
        <f t="shared" si="169"/>
        <v>0</v>
      </c>
      <c r="BT129" s="6">
        <f t="shared" si="170"/>
        <v>0</v>
      </c>
      <c r="BU129" s="6">
        <f t="shared" si="171"/>
        <v>0</v>
      </c>
      <c r="BV129" s="6"/>
      <c r="BW129" s="6">
        <f t="shared" si="172"/>
        <v>0</v>
      </c>
      <c r="BX129" s="6">
        <f t="shared" si="173"/>
        <v>0</v>
      </c>
      <c r="BY129" s="6">
        <f t="shared" si="174"/>
        <v>0</v>
      </c>
      <c r="BZ129" s="6"/>
      <c r="CA129" s="6">
        <f t="shared" si="175"/>
        <v>0</v>
      </c>
      <c r="CB129" s="6">
        <f t="shared" si="176"/>
        <v>0</v>
      </c>
      <c r="CC129" s="6">
        <f t="shared" si="177"/>
        <v>0</v>
      </c>
      <c r="CD129" s="6"/>
      <c r="CE129" s="6">
        <f t="shared" si="178"/>
        <v>0</v>
      </c>
      <c r="CK129" s="11"/>
      <c r="CL129" s="6">
        <f t="shared" si="179"/>
        <v>0</v>
      </c>
      <c r="CM129" s="6">
        <f t="shared" si="130"/>
        <v>0</v>
      </c>
      <c r="CN129" s="6">
        <f t="shared" si="131"/>
        <v>0</v>
      </c>
      <c r="CO129"/>
      <c r="CP129" s="6">
        <f t="shared" si="132"/>
        <v>0</v>
      </c>
      <c r="CQ129" s="6">
        <f t="shared" si="133"/>
        <v>0</v>
      </c>
      <c r="CR129" s="6">
        <f t="shared" si="134"/>
        <v>0</v>
      </c>
      <c r="CS129"/>
      <c r="CT129" s="6">
        <f t="shared" si="135"/>
        <v>0</v>
      </c>
      <c r="CU129" s="6">
        <f t="shared" si="136"/>
        <v>0</v>
      </c>
      <c r="CV129" s="6">
        <f t="shared" si="137"/>
        <v>0</v>
      </c>
      <c r="CW129"/>
      <c r="CX129" s="6">
        <f t="shared" si="180"/>
        <v>0</v>
      </c>
      <c r="CY129" s="6"/>
      <c r="CZ129" s="6">
        <f t="shared" si="181"/>
        <v>0</v>
      </c>
      <c r="DA129" s="6">
        <f t="shared" si="182"/>
        <v>0</v>
      </c>
      <c r="DB129" s="6">
        <f t="shared" si="183"/>
        <v>0</v>
      </c>
      <c r="DC129" s="6"/>
      <c r="DD129" s="6">
        <f t="shared" si="184"/>
        <v>0</v>
      </c>
      <c r="DE129" s="6">
        <f t="shared" si="185"/>
        <v>0</v>
      </c>
      <c r="DF129" s="6">
        <f t="shared" si="186"/>
        <v>0</v>
      </c>
      <c r="DG129" s="6"/>
      <c r="DH129" s="6">
        <f t="shared" si="187"/>
        <v>0</v>
      </c>
      <c r="DI129" s="6">
        <f t="shared" si="188"/>
        <v>0</v>
      </c>
      <c r="DJ129" s="6">
        <f t="shared" si="189"/>
        <v>0</v>
      </c>
      <c r="DK129" s="6"/>
      <c r="DL129" s="6">
        <f t="shared" si="190"/>
        <v>0</v>
      </c>
      <c r="DR129" s="11"/>
      <c r="DS129" s="6">
        <f t="shared" si="191"/>
        <v>0</v>
      </c>
      <c r="DT129" s="6">
        <f t="shared" si="138"/>
        <v>0</v>
      </c>
      <c r="DU129" s="6">
        <f t="shared" si="139"/>
        <v>0</v>
      </c>
      <c r="DV129"/>
      <c r="DW129" s="6">
        <f t="shared" si="140"/>
        <v>0</v>
      </c>
      <c r="DX129" s="6">
        <f t="shared" si="141"/>
        <v>0</v>
      </c>
      <c r="DY129" s="6">
        <f t="shared" si="142"/>
        <v>0</v>
      </c>
      <c r="DZ129"/>
      <c r="EA129" s="6">
        <f t="shared" si="143"/>
        <v>0</v>
      </c>
      <c r="EB129" s="6">
        <f t="shared" si="144"/>
        <v>0</v>
      </c>
      <c r="EC129" s="6">
        <f t="shared" si="145"/>
        <v>0</v>
      </c>
      <c r="ED129"/>
      <c r="EE129" s="6">
        <f t="shared" si="192"/>
        <v>0</v>
      </c>
      <c r="EF129" s="6"/>
      <c r="EG129" s="6">
        <f t="shared" si="193"/>
        <v>0</v>
      </c>
      <c r="EH129" s="6">
        <f t="shared" si="194"/>
        <v>0</v>
      </c>
      <c r="EI129" s="6">
        <f t="shared" si="195"/>
        <v>0</v>
      </c>
      <c r="EJ129" s="6"/>
      <c r="EK129" s="6">
        <f t="shared" si="196"/>
        <v>0</v>
      </c>
      <c r="EL129" s="6">
        <f t="shared" si="197"/>
        <v>0</v>
      </c>
      <c r="EM129" s="6">
        <f t="shared" si="198"/>
        <v>0</v>
      </c>
      <c r="EN129" s="6"/>
      <c r="EO129" s="6">
        <f t="shared" si="199"/>
        <v>0</v>
      </c>
      <c r="EP129" s="6">
        <f t="shared" si="200"/>
        <v>0</v>
      </c>
      <c r="EQ129" s="6">
        <f t="shared" si="201"/>
        <v>0</v>
      </c>
      <c r="ER129" s="6"/>
      <c r="ES129" s="6">
        <f t="shared" si="202"/>
        <v>0</v>
      </c>
      <c r="EY129" s="11"/>
      <c r="EZ129" s="6">
        <f t="shared" si="203"/>
        <v>0</v>
      </c>
      <c r="FA129" s="6">
        <f t="shared" si="146"/>
        <v>0</v>
      </c>
      <c r="FB129" s="6">
        <f t="shared" si="147"/>
        <v>0</v>
      </c>
      <c r="FC129"/>
      <c r="FD129" s="6">
        <f t="shared" si="148"/>
        <v>0</v>
      </c>
      <c r="FE129" s="6">
        <f t="shared" si="149"/>
        <v>0</v>
      </c>
      <c r="FF129" s="6">
        <f t="shared" si="150"/>
        <v>0</v>
      </c>
      <c r="FG129"/>
      <c r="FH129" s="6">
        <f t="shared" si="151"/>
        <v>0</v>
      </c>
      <c r="FI129" s="6">
        <f t="shared" si="152"/>
        <v>0</v>
      </c>
      <c r="FJ129" s="6">
        <f t="shared" si="153"/>
        <v>0</v>
      </c>
      <c r="FK129"/>
      <c r="FL129" s="6">
        <f t="shared" si="204"/>
        <v>0</v>
      </c>
      <c r="FM129" s="6"/>
      <c r="FN129" s="6">
        <f t="shared" si="205"/>
        <v>0</v>
      </c>
      <c r="FO129" s="6">
        <f t="shared" si="206"/>
        <v>0</v>
      </c>
      <c r="FP129" s="6">
        <f t="shared" si="207"/>
        <v>0</v>
      </c>
      <c r="FQ129" s="6"/>
      <c r="FR129" s="6">
        <f t="shared" si="208"/>
        <v>0</v>
      </c>
      <c r="FS129" s="6">
        <f t="shared" si="209"/>
        <v>0</v>
      </c>
      <c r="FT129" s="6">
        <f t="shared" si="210"/>
        <v>0</v>
      </c>
      <c r="FU129" s="6"/>
      <c r="FV129" s="6">
        <f t="shared" si="211"/>
        <v>0</v>
      </c>
      <c r="FW129" s="6">
        <f t="shared" si="212"/>
        <v>0</v>
      </c>
      <c r="FX129" s="6">
        <f t="shared" si="213"/>
        <v>0</v>
      </c>
      <c r="FY129" s="6"/>
      <c r="FZ129" s="6">
        <f t="shared" si="214"/>
        <v>0</v>
      </c>
    </row>
    <row r="130" spans="4:182" x14ac:dyDescent="0.25">
      <c r="D130">
        <v>920</v>
      </c>
      <c r="E130">
        <f>'Input spectra'!B130</f>
        <v>0</v>
      </c>
      <c r="F130">
        <f>'Initial absorption'!L130</f>
        <v>0</v>
      </c>
      <c r="G130">
        <f>'Input spectra'!C130</f>
        <v>0</v>
      </c>
      <c r="H130">
        <f t="shared" si="154"/>
        <v>0</v>
      </c>
      <c r="I130">
        <f>'Input spectra'!D130</f>
        <v>0</v>
      </c>
      <c r="J130">
        <f>'Initial absorption'!M130</f>
        <v>0</v>
      </c>
      <c r="K130">
        <f>'Input spectra'!E130</f>
        <v>0</v>
      </c>
      <c r="L130">
        <f t="shared" si="155"/>
        <v>0</v>
      </c>
      <c r="M130">
        <f>'Input spectra'!F130</f>
        <v>0</v>
      </c>
      <c r="N130">
        <f>'Initial absorption'!N130</f>
        <v>0</v>
      </c>
      <c r="O130">
        <f>'Input spectra'!G130</f>
        <v>0</v>
      </c>
      <c r="P130">
        <f t="shared" si="156"/>
        <v>0</v>
      </c>
      <c r="R130">
        <f>'Absorption prob after ems'!FA131</f>
        <v>0.87869143321929066</v>
      </c>
      <c r="S130" s="13">
        <f>1-EXP(-'Absorption prob after ems'!FE131*_k_in_ec_correction*(E130*_c1+I130*_c2+M130*_c3+'Input spectra'!Y130))</f>
        <v>1.2387563382676103E-2</v>
      </c>
      <c r="T130" s="13">
        <f>1-EXP(-(_t-'Absorption prob after ems'!FE131)*_k_in_ec_correction*(E130*_c1+I130*_c2+M130*_c3+'Input spectra'!Y130))</f>
        <v>1.2528295572063919E-2</v>
      </c>
      <c r="U130" s="25"/>
      <c r="V130" s="25"/>
      <c r="W130" s="11"/>
      <c r="X130" s="6">
        <f t="shared" ref="X130:X161" si="224">$H130*V$4*_ec_loss/2</f>
        <v>0</v>
      </c>
      <c r="Y130" s="6">
        <f t="shared" ref="Y130:Y161" si="225">$H130*V$4*_ec_loss/2</f>
        <v>0</v>
      </c>
      <c r="Z130" s="6">
        <f t="shared" ref="Z130:Z161" si="226">$H130*V$4*(1-_ec_loss)</f>
        <v>0</v>
      </c>
      <c r="AA130"/>
      <c r="AB130" s="6">
        <f t="shared" ref="AB130:AB161" si="227">$L130*V$5*_ec_loss/2</f>
        <v>0</v>
      </c>
      <c r="AC130" s="6">
        <f t="shared" ref="AC130:AC161" si="228">$L130*V$5*_ec_loss/2</f>
        <v>0</v>
      </c>
      <c r="AD130" s="6">
        <f t="shared" ref="AD130:AD161" si="229">$L130*V$5*(1-_ec_loss)</f>
        <v>0</v>
      </c>
      <c r="AE130"/>
      <c r="AF130" s="6">
        <f t="shared" ref="AF130:AF161" si="230">$P130*V$6*_ec_loss/2</f>
        <v>0</v>
      </c>
      <c r="AG130" s="6">
        <f t="shared" ref="AG130:AG161" si="231">$P130*V$6*_ec_loss/2</f>
        <v>0</v>
      </c>
      <c r="AH130" s="6">
        <f t="shared" ref="AH130:AH161" si="232">$P130*V$6*(1-_ec_loss)</f>
        <v>0</v>
      </c>
      <c r="AI130"/>
      <c r="AJ130" s="6">
        <f t="shared" si="157"/>
        <v>0</v>
      </c>
      <c r="AK130" s="6"/>
      <c r="AL130" s="6">
        <f t="shared" si="158"/>
        <v>0</v>
      </c>
      <c r="AM130" s="6">
        <f t="shared" si="159"/>
        <v>0</v>
      </c>
      <c r="AN130" s="6">
        <f t="shared" si="160"/>
        <v>0</v>
      </c>
      <c r="AO130" s="6"/>
      <c r="AP130" s="6">
        <f t="shared" si="161"/>
        <v>0</v>
      </c>
      <c r="AQ130" s="6">
        <f t="shared" si="162"/>
        <v>0</v>
      </c>
      <c r="AR130" s="6">
        <f t="shared" si="163"/>
        <v>0</v>
      </c>
      <c r="AS130" s="6"/>
      <c r="AT130" s="6">
        <f t="shared" si="164"/>
        <v>0</v>
      </c>
      <c r="AU130" s="6">
        <f t="shared" si="165"/>
        <v>0</v>
      </c>
      <c r="AV130" s="6">
        <f t="shared" si="166"/>
        <v>0</v>
      </c>
      <c r="AW130" s="6"/>
      <c r="AX130" s="6">
        <f t="shared" si="167"/>
        <v>0</v>
      </c>
      <c r="BD130" s="11"/>
      <c r="BE130" s="6">
        <f t="shared" ref="BE130:BE193" si="233">$H130*BC$4*_ec_loss/2</f>
        <v>0</v>
      </c>
      <c r="BF130" s="6">
        <f t="shared" ref="BF130:BF193" si="234">$H130*BC$4*_ec_loss/2</f>
        <v>0</v>
      </c>
      <c r="BG130" s="6">
        <f t="shared" ref="BG130:BG193" si="235">$H130*BC$4*(1-_ec_loss)</f>
        <v>0</v>
      </c>
      <c r="BH130"/>
      <c r="BI130" s="6">
        <f t="shared" ref="BI130:BI193" si="236">$L130*BC$5*_ec_loss/2</f>
        <v>0</v>
      </c>
      <c r="BJ130" s="6">
        <f t="shared" ref="BJ130:BJ193" si="237">$L130*BC$5*_ec_loss/2</f>
        <v>0</v>
      </c>
      <c r="BK130" s="6">
        <f t="shared" ref="BK130:BK193" si="238">$L130*BC$5*(1-_ec_loss)</f>
        <v>0</v>
      </c>
      <c r="BL130"/>
      <c r="BM130" s="6">
        <f t="shared" ref="BM130:BM193" si="239">$P130*BC$6*_ec_loss/2</f>
        <v>0</v>
      </c>
      <c r="BN130" s="6">
        <f t="shared" ref="BN130:BN193" si="240">$P130*BC$6*_ec_loss/2</f>
        <v>0</v>
      </c>
      <c r="BO130" s="6">
        <f t="shared" ref="BO130:BO193" si="241">$P130*BC$6*(1-_ec_loss)</f>
        <v>0</v>
      </c>
      <c r="BP130"/>
      <c r="BQ130" s="6">
        <f t="shared" si="168"/>
        <v>0</v>
      </c>
      <c r="BR130" s="6"/>
      <c r="BS130" s="6">
        <f t="shared" si="169"/>
        <v>0</v>
      </c>
      <c r="BT130" s="6">
        <f t="shared" si="170"/>
        <v>0</v>
      </c>
      <c r="BU130" s="6">
        <f t="shared" si="171"/>
        <v>0</v>
      </c>
      <c r="BV130" s="6"/>
      <c r="BW130" s="6">
        <f t="shared" si="172"/>
        <v>0</v>
      </c>
      <c r="BX130" s="6">
        <f t="shared" si="173"/>
        <v>0</v>
      </c>
      <c r="BY130" s="6">
        <f t="shared" si="174"/>
        <v>0</v>
      </c>
      <c r="BZ130" s="6"/>
      <c r="CA130" s="6">
        <f t="shared" si="175"/>
        <v>0</v>
      </c>
      <c r="CB130" s="6">
        <f t="shared" si="176"/>
        <v>0</v>
      </c>
      <c r="CC130" s="6">
        <f t="shared" si="177"/>
        <v>0</v>
      </c>
      <c r="CD130" s="6"/>
      <c r="CE130" s="6">
        <f t="shared" si="178"/>
        <v>0</v>
      </c>
      <c r="CK130" s="11"/>
      <c r="CL130" s="6">
        <f t="shared" si="179"/>
        <v>0</v>
      </c>
      <c r="CM130" s="6">
        <f t="shared" ref="CM130:CM193" si="242">$H130*CJ$4*_ec_loss/2</f>
        <v>0</v>
      </c>
      <c r="CN130" s="6">
        <f t="shared" ref="CN130:CN193" si="243">$H130*CJ$4*(1-_ec_loss)</f>
        <v>0</v>
      </c>
      <c r="CO130"/>
      <c r="CP130" s="6">
        <f t="shared" ref="CP130:CP193" si="244">$L130*CJ$5*_ec_loss/2</f>
        <v>0</v>
      </c>
      <c r="CQ130" s="6">
        <f t="shared" ref="CQ130:CQ193" si="245">$L130*CJ$5*_ec_loss/2</f>
        <v>0</v>
      </c>
      <c r="CR130" s="6">
        <f t="shared" ref="CR130:CR193" si="246">$L130*CJ$5*(1-_ec_loss)</f>
        <v>0</v>
      </c>
      <c r="CS130"/>
      <c r="CT130" s="6">
        <f t="shared" ref="CT130:CT193" si="247">$P130*CJ$6*_ec_loss/2</f>
        <v>0</v>
      </c>
      <c r="CU130" s="6">
        <f t="shared" ref="CU130:CU193" si="248">$P130*CJ$6*_ec_loss/2</f>
        <v>0</v>
      </c>
      <c r="CV130" s="6">
        <f t="shared" ref="CV130:CV193" si="249">$P130*CJ$6*(1-_ec_loss)</f>
        <v>0</v>
      </c>
      <c r="CW130"/>
      <c r="CX130" s="6">
        <f t="shared" si="180"/>
        <v>0</v>
      </c>
      <c r="CY130" s="6"/>
      <c r="CZ130" s="6">
        <f t="shared" si="181"/>
        <v>0</v>
      </c>
      <c r="DA130" s="6">
        <f t="shared" si="182"/>
        <v>0</v>
      </c>
      <c r="DB130" s="6">
        <f t="shared" si="183"/>
        <v>0</v>
      </c>
      <c r="DC130" s="6"/>
      <c r="DD130" s="6">
        <f t="shared" si="184"/>
        <v>0</v>
      </c>
      <c r="DE130" s="6">
        <f t="shared" si="185"/>
        <v>0</v>
      </c>
      <c r="DF130" s="6">
        <f t="shared" si="186"/>
        <v>0</v>
      </c>
      <c r="DG130" s="6"/>
      <c r="DH130" s="6">
        <f t="shared" si="187"/>
        <v>0</v>
      </c>
      <c r="DI130" s="6">
        <f t="shared" si="188"/>
        <v>0</v>
      </c>
      <c r="DJ130" s="6">
        <f t="shared" si="189"/>
        <v>0</v>
      </c>
      <c r="DK130" s="6"/>
      <c r="DL130" s="6">
        <f t="shared" si="190"/>
        <v>0</v>
      </c>
      <c r="DR130" s="11"/>
      <c r="DS130" s="6">
        <f t="shared" si="191"/>
        <v>0</v>
      </c>
      <c r="DT130" s="6">
        <f t="shared" ref="DT130:DT193" si="250">$H130*DQ$4*_ec_loss/2</f>
        <v>0</v>
      </c>
      <c r="DU130" s="6">
        <f t="shared" ref="DU130:DU193" si="251">$H130*DQ$4*(1-_ec_loss)</f>
        <v>0</v>
      </c>
      <c r="DV130"/>
      <c r="DW130" s="6">
        <f t="shared" ref="DW130:DW193" si="252">$L130*DQ$5*_ec_loss/2</f>
        <v>0</v>
      </c>
      <c r="DX130" s="6">
        <f t="shared" ref="DX130:DX193" si="253">$L130*DQ$5*_ec_loss/2</f>
        <v>0</v>
      </c>
      <c r="DY130" s="6">
        <f t="shared" ref="DY130:DY193" si="254">$L130*DQ$5*(1-_ec_loss)</f>
        <v>0</v>
      </c>
      <c r="DZ130"/>
      <c r="EA130" s="6">
        <f t="shared" ref="EA130:EA193" si="255">$P130*DQ$6*_ec_loss/2</f>
        <v>0</v>
      </c>
      <c r="EB130" s="6">
        <f t="shared" ref="EB130:EB193" si="256">$P130*DQ$6*_ec_loss/2</f>
        <v>0</v>
      </c>
      <c r="EC130" s="6">
        <f t="shared" ref="EC130:EC193" si="257">$P130*DQ$6*(1-_ec_loss)</f>
        <v>0</v>
      </c>
      <c r="ED130"/>
      <c r="EE130" s="6">
        <f t="shared" si="192"/>
        <v>0</v>
      </c>
      <c r="EF130" s="6"/>
      <c r="EG130" s="6">
        <f t="shared" si="193"/>
        <v>0</v>
      </c>
      <c r="EH130" s="6">
        <f t="shared" si="194"/>
        <v>0</v>
      </c>
      <c r="EI130" s="6">
        <f t="shared" si="195"/>
        <v>0</v>
      </c>
      <c r="EJ130" s="6"/>
      <c r="EK130" s="6">
        <f t="shared" si="196"/>
        <v>0</v>
      </c>
      <c r="EL130" s="6">
        <f t="shared" si="197"/>
        <v>0</v>
      </c>
      <c r="EM130" s="6">
        <f t="shared" si="198"/>
        <v>0</v>
      </c>
      <c r="EN130" s="6"/>
      <c r="EO130" s="6">
        <f t="shared" si="199"/>
        <v>0</v>
      </c>
      <c r="EP130" s="6">
        <f t="shared" si="200"/>
        <v>0</v>
      </c>
      <c r="EQ130" s="6">
        <f t="shared" si="201"/>
        <v>0</v>
      </c>
      <c r="ER130" s="6"/>
      <c r="ES130" s="6">
        <f t="shared" si="202"/>
        <v>0</v>
      </c>
      <c r="EY130" s="11"/>
      <c r="EZ130" s="6">
        <f t="shared" si="203"/>
        <v>0</v>
      </c>
      <c r="FA130" s="6">
        <f t="shared" ref="FA130:FA193" si="258">$H130*EX$4*_ec_loss/2</f>
        <v>0</v>
      </c>
      <c r="FB130" s="6">
        <f t="shared" ref="FB130:FB193" si="259">$H130*EX$4*(1-_ec_loss)</f>
        <v>0</v>
      </c>
      <c r="FC130"/>
      <c r="FD130" s="6">
        <f t="shared" ref="FD130:FD193" si="260">$L130*EX$5*_ec_loss/2</f>
        <v>0</v>
      </c>
      <c r="FE130" s="6">
        <f t="shared" ref="FE130:FE193" si="261">$L130*EX$5*_ec_loss/2</f>
        <v>0</v>
      </c>
      <c r="FF130" s="6">
        <f t="shared" ref="FF130:FF193" si="262">$L130*EX$5*(1-_ec_loss)</f>
        <v>0</v>
      </c>
      <c r="FG130"/>
      <c r="FH130" s="6">
        <f t="shared" ref="FH130:FH193" si="263">$P130*EX$6*_ec_loss/2</f>
        <v>0</v>
      </c>
      <c r="FI130" s="6">
        <f t="shared" ref="FI130:FI193" si="264">$P130*EX$6*_ec_loss/2</f>
        <v>0</v>
      </c>
      <c r="FJ130" s="6">
        <f t="shared" ref="FJ130:FJ193" si="265">$P130*EX$6*(1-_ec_loss)</f>
        <v>0</v>
      </c>
      <c r="FK130"/>
      <c r="FL130" s="6">
        <f t="shared" si="204"/>
        <v>0</v>
      </c>
      <c r="FM130" s="6"/>
      <c r="FN130" s="6">
        <f t="shared" si="205"/>
        <v>0</v>
      </c>
      <c r="FO130" s="6">
        <f t="shared" si="206"/>
        <v>0</v>
      </c>
      <c r="FP130" s="6">
        <f t="shared" si="207"/>
        <v>0</v>
      </c>
      <c r="FQ130" s="6"/>
      <c r="FR130" s="6">
        <f t="shared" si="208"/>
        <v>0</v>
      </c>
      <c r="FS130" s="6">
        <f t="shared" si="209"/>
        <v>0</v>
      </c>
      <c r="FT130" s="6">
        <f t="shared" si="210"/>
        <v>0</v>
      </c>
      <c r="FU130" s="6"/>
      <c r="FV130" s="6">
        <f t="shared" si="211"/>
        <v>0</v>
      </c>
      <c r="FW130" s="6">
        <f t="shared" si="212"/>
        <v>0</v>
      </c>
      <c r="FX130" s="6">
        <f t="shared" si="213"/>
        <v>0</v>
      </c>
      <c r="FY130" s="6"/>
      <c r="FZ130" s="6">
        <f t="shared" si="214"/>
        <v>0</v>
      </c>
    </row>
    <row r="131" spans="4:182" x14ac:dyDescent="0.25">
      <c r="D131">
        <v>925</v>
      </c>
      <c r="E131">
        <f>'Input spectra'!B131</f>
        <v>0</v>
      </c>
      <c r="F131">
        <f>'Initial absorption'!L131</f>
        <v>0</v>
      </c>
      <c r="G131">
        <f>'Input spectra'!C131</f>
        <v>0</v>
      </c>
      <c r="H131">
        <f t="shared" ref="H131:H182" si="266">G131/SUM($G$2:$G$182)</f>
        <v>0</v>
      </c>
      <c r="I131">
        <f>'Input spectra'!D131</f>
        <v>0</v>
      </c>
      <c r="J131">
        <f>'Initial absorption'!M131</f>
        <v>0</v>
      </c>
      <c r="K131">
        <f>'Input spectra'!E131</f>
        <v>0</v>
      </c>
      <c r="L131">
        <f t="shared" ref="L131:L182" si="267">K131/SUM($K$2:$K$182)</f>
        <v>0</v>
      </c>
      <c r="M131">
        <f>'Input spectra'!F131</f>
        <v>0</v>
      </c>
      <c r="N131">
        <f>'Initial absorption'!N131</f>
        <v>0</v>
      </c>
      <c r="O131">
        <f>'Input spectra'!G131</f>
        <v>0</v>
      </c>
      <c r="P131">
        <f t="shared" ref="P131:P182" si="268">O131/SUM($O$2:$O$182)</f>
        <v>0</v>
      </c>
      <c r="R131">
        <f>'Absorption prob after ems'!FA132</f>
        <v>0.87881817549399588</v>
      </c>
      <c r="S131" s="13">
        <f>1-EXP(-'Absorption prob after ems'!FE132*_k_in_ec_correction*(E131*_c1+I131*_c2+M131*_c3+'Input spectra'!Y131))</f>
        <v>1.237342650194273E-2</v>
      </c>
      <c r="T131" s="13">
        <f>1-EXP(-(_t-'Absorption prob after ems'!FE132)*_k_in_ec_correction*(E131*_c1+I131*_c2+M131*_c3+'Input spectra'!Y131))</f>
        <v>1.2513835843417254E-2</v>
      </c>
      <c r="U131" s="25"/>
      <c r="V131" s="25"/>
      <c r="W131" s="11"/>
      <c r="X131" s="6">
        <f t="shared" si="224"/>
        <v>0</v>
      </c>
      <c r="Y131" s="6">
        <f t="shared" si="225"/>
        <v>0</v>
      </c>
      <c r="Z131" s="6">
        <f t="shared" si="226"/>
        <v>0</v>
      </c>
      <c r="AA131"/>
      <c r="AB131" s="6">
        <f t="shared" si="227"/>
        <v>0</v>
      </c>
      <c r="AC131" s="6">
        <f t="shared" si="228"/>
        <v>0</v>
      </c>
      <c r="AD131" s="6">
        <f t="shared" si="229"/>
        <v>0</v>
      </c>
      <c r="AE131"/>
      <c r="AF131" s="6">
        <f t="shared" si="230"/>
        <v>0</v>
      </c>
      <c r="AG131" s="6">
        <f t="shared" si="231"/>
        <v>0</v>
      </c>
      <c r="AH131" s="6">
        <f t="shared" si="232"/>
        <v>0</v>
      </c>
      <c r="AI131"/>
      <c r="AJ131" s="6">
        <f t="shared" ref="AJ131:AJ182" si="269">(Z131+AD131+AH131)*$R131</f>
        <v>0</v>
      </c>
      <c r="AK131" s="6"/>
      <c r="AL131" s="6">
        <f t="shared" ref="AL131:AL182" si="270">$S131*X131*$F131</f>
        <v>0</v>
      </c>
      <c r="AM131" s="6">
        <f t="shared" ref="AM131:AM182" si="271">$T131*Y131*$F131</f>
        <v>0</v>
      </c>
      <c r="AN131" s="6">
        <f t="shared" ref="AN131:AN182" si="272">(1-$R131)*Z131*$F131</f>
        <v>0</v>
      </c>
      <c r="AO131" s="6"/>
      <c r="AP131" s="6">
        <f t="shared" ref="AP131:AP182" si="273">$S131*AB131*$J131</f>
        <v>0</v>
      </c>
      <c r="AQ131" s="6">
        <f t="shared" ref="AQ131:AQ182" si="274">$T131*AC131*$J131</f>
        <v>0</v>
      </c>
      <c r="AR131" s="6">
        <f t="shared" ref="AR131:AR182" si="275">(1-$R131)*AD131*$J131</f>
        <v>0</v>
      </c>
      <c r="AS131" s="6"/>
      <c r="AT131" s="6">
        <f t="shared" ref="AT131:AT182" si="276">$S131*AF131*$N131</f>
        <v>0</v>
      </c>
      <c r="AU131" s="6">
        <f t="shared" ref="AU131:AU182" si="277">$T131*AG131*$N131</f>
        <v>0</v>
      </c>
      <c r="AV131" s="6">
        <f t="shared" ref="AV131:AV182" si="278">(1-$R131)*AH131*$N131</f>
        <v>0</v>
      </c>
      <c r="AW131" s="6"/>
      <c r="AX131" s="6">
        <f t="shared" ref="AX131:AX182" si="279">(1-$T131)*(Y131+AC131+AG131)</f>
        <v>0</v>
      </c>
      <c r="BD131" s="11"/>
      <c r="BE131" s="6">
        <f t="shared" si="233"/>
        <v>0</v>
      </c>
      <c r="BF131" s="6">
        <f t="shared" si="234"/>
        <v>0</v>
      </c>
      <c r="BG131" s="6">
        <f t="shared" si="235"/>
        <v>0</v>
      </c>
      <c r="BH131"/>
      <c r="BI131" s="6">
        <f t="shared" si="236"/>
        <v>0</v>
      </c>
      <c r="BJ131" s="6">
        <f t="shared" si="237"/>
        <v>0</v>
      </c>
      <c r="BK131" s="6">
        <f t="shared" si="238"/>
        <v>0</v>
      </c>
      <c r="BL131"/>
      <c r="BM131" s="6">
        <f t="shared" si="239"/>
        <v>0</v>
      </c>
      <c r="BN131" s="6">
        <f t="shared" si="240"/>
        <v>0</v>
      </c>
      <c r="BO131" s="6">
        <f t="shared" si="241"/>
        <v>0</v>
      </c>
      <c r="BP131"/>
      <c r="BQ131" s="6">
        <f t="shared" ref="BQ131:BQ194" si="280">(BG131+BK131+BO131)*$R131</f>
        <v>0</v>
      </c>
      <c r="BR131" s="6"/>
      <c r="BS131" s="6">
        <f t="shared" ref="BS131:BS194" si="281">$S131*BE131*$F131</f>
        <v>0</v>
      </c>
      <c r="BT131" s="6">
        <f t="shared" ref="BT131:BT194" si="282">$T131*BF131*$F131</f>
        <v>0</v>
      </c>
      <c r="BU131" s="6">
        <f t="shared" ref="BU131:BU194" si="283">(1-$R131)*BG131*$F131</f>
        <v>0</v>
      </c>
      <c r="BV131" s="6"/>
      <c r="BW131" s="6">
        <f t="shared" ref="BW131:BW194" si="284">$S131*BI131*$J131</f>
        <v>0</v>
      </c>
      <c r="BX131" s="6">
        <f t="shared" ref="BX131:BX194" si="285">$T131*BJ131*$J131</f>
        <v>0</v>
      </c>
      <c r="BY131" s="6">
        <f t="shared" ref="BY131:BY194" si="286">(1-$R131)*BK131*$J131</f>
        <v>0</v>
      </c>
      <c r="BZ131" s="6"/>
      <c r="CA131" s="6">
        <f t="shared" ref="CA131:CA194" si="287">$S131*BM131*$N131</f>
        <v>0</v>
      </c>
      <c r="CB131" s="6">
        <f t="shared" ref="CB131:CB194" si="288">$T131*BN131*$N131</f>
        <v>0</v>
      </c>
      <c r="CC131" s="6">
        <f t="shared" ref="CC131:CC194" si="289">(1-$R131)*BO131*$N131</f>
        <v>0</v>
      </c>
      <c r="CD131" s="6"/>
      <c r="CE131" s="6">
        <f t="shared" ref="CE131:CE194" si="290">(1-$T131)*(BF131+BJ131+BN131)</f>
        <v>0</v>
      </c>
      <c r="CK131" s="11"/>
      <c r="CL131" s="6">
        <f t="shared" ref="CL131:CL194" si="291">$H131*CJ$4*_ec_loss/2</f>
        <v>0</v>
      </c>
      <c r="CM131" s="6">
        <f t="shared" si="242"/>
        <v>0</v>
      </c>
      <c r="CN131" s="6">
        <f t="shared" si="243"/>
        <v>0</v>
      </c>
      <c r="CO131"/>
      <c r="CP131" s="6">
        <f t="shared" si="244"/>
        <v>0</v>
      </c>
      <c r="CQ131" s="6">
        <f t="shared" si="245"/>
        <v>0</v>
      </c>
      <c r="CR131" s="6">
        <f t="shared" si="246"/>
        <v>0</v>
      </c>
      <c r="CS131"/>
      <c r="CT131" s="6">
        <f t="shared" si="247"/>
        <v>0</v>
      </c>
      <c r="CU131" s="6">
        <f t="shared" si="248"/>
        <v>0</v>
      </c>
      <c r="CV131" s="6">
        <f t="shared" si="249"/>
        <v>0</v>
      </c>
      <c r="CW131"/>
      <c r="CX131" s="6">
        <f t="shared" ref="CX131:CX194" si="292">(CN131+CR131+CV131)*$R131</f>
        <v>0</v>
      </c>
      <c r="CY131" s="6"/>
      <c r="CZ131" s="6">
        <f t="shared" ref="CZ131:CZ194" si="293">$S131*CL131*$F131</f>
        <v>0</v>
      </c>
      <c r="DA131" s="6">
        <f t="shared" ref="DA131:DA194" si="294">$T131*CM131*$F131</f>
        <v>0</v>
      </c>
      <c r="DB131" s="6">
        <f t="shared" ref="DB131:DB194" si="295">(1-$R131)*CN131*$F131</f>
        <v>0</v>
      </c>
      <c r="DC131" s="6"/>
      <c r="DD131" s="6">
        <f t="shared" ref="DD131:DD194" si="296">$S131*CP131*$J131</f>
        <v>0</v>
      </c>
      <c r="DE131" s="6">
        <f t="shared" ref="DE131:DE194" si="297">$T131*CQ131*$J131</f>
        <v>0</v>
      </c>
      <c r="DF131" s="6">
        <f t="shared" ref="DF131:DF194" si="298">(1-$R131)*CR131*$J131</f>
        <v>0</v>
      </c>
      <c r="DG131" s="6"/>
      <c r="DH131" s="6">
        <f t="shared" ref="DH131:DH194" si="299">$S131*CT131*$N131</f>
        <v>0</v>
      </c>
      <c r="DI131" s="6">
        <f t="shared" ref="DI131:DI194" si="300">$T131*CU131*$N131</f>
        <v>0</v>
      </c>
      <c r="DJ131" s="6">
        <f t="shared" ref="DJ131:DJ194" si="301">(1-$R131)*CV131*$N131</f>
        <v>0</v>
      </c>
      <c r="DK131" s="6"/>
      <c r="DL131" s="6">
        <f t="shared" ref="DL131:DL194" si="302">(1-$T131)*(CM131+CQ131+CU131)</f>
        <v>0</v>
      </c>
      <c r="DR131" s="11"/>
      <c r="DS131" s="6">
        <f t="shared" ref="DS131:DS194" si="303">$H131*DQ$4*_ec_loss/2</f>
        <v>0</v>
      </c>
      <c r="DT131" s="6">
        <f t="shared" si="250"/>
        <v>0</v>
      </c>
      <c r="DU131" s="6">
        <f t="shared" si="251"/>
        <v>0</v>
      </c>
      <c r="DV131"/>
      <c r="DW131" s="6">
        <f t="shared" si="252"/>
        <v>0</v>
      </c>
      <c r="DX131" s="6">
        <f t="shared" si="253"/>
        <v>0</v>
      </c>
      <c r="DY131" s="6">
        <f t="shared" si="254"/>
        <v>0</v>
      </c>
      <c r="DZ131"/>
      <c r="EA131" s="6">
        <f t="shared" si="255"/>
        <v>0</v>
      </c>
      <c r="EB131" s="6">
        <f t="shared" si="256"/>
        <v>0</v>
      </c>
      <c r="EC131" s="6">
        <f t="shared" si="257"/>
        <v>0</v>
      </c>
      <c r="ED131"/>
      <c r="EE131" s="6">
        <f t="shared" ref="EE131:EE194" si="304">(DU131+DY131+EC131)*$R131</f>
        <v>0</v>
      </c>
      <c r="EF131" s="6"/>
      <c r="EG131" s="6">
        <f t="shared" ref="EG131:EG194" si="305">$S131*DS131*$F131</f>
        <v>0</v>
      </c>
      <c r="EH131" s="6">
        <f t="shared" ref="EH131:EH194" si="306">$T131*DT131*$F131</f>
        <v>0</v>
      </c>
      <c r="EI131" s="6">
        <f t="shared" ref="EI131:EI194" si="307">(1-$R131)*DU131*$F131</f>
        <v>0</v>
      </c>
      <c r="EJ131" s="6"/>
      <c r="EK131" s="6">
        <f t="shared" ref="EK131:EK194" si="308">$S131*DW131*$J131</f>
        <v>0</v>
      </c>
      <c r="EL131" s="6">
        <f t="shared" ref="EL131:EL194" si="309">$T131*DX131*$J131</f>
        <v>0</v>
      </c>
      <c r="EM131" s="6">
        <f t="shared" ref="EM131:EM194" si="310">(1-$R131)*DY131*$J131</f>
        <v>0</v>
      </c>
      <c r="EN131" s="6"/>
      <c r="EO131" s="6">
        <f t="shared" ref="EO131:EO194" si="311">$S131*EA131*$N131</f>
        <v>0</v>
      </c>
      <c r="EP131" s="6">
        <f t="shared" ref="EP131:EP194" si="312">$T131*EB131*$N131</f>
        <v>0</v>
      </c>
      <c r="EQ131" s="6">
        <f t="shared" ref="EQ131:EQ194" si="313">(1-$R131)*EC131*$N131</f>
        <v>0</v>
      </c>
      <c r="ER131" s="6"/>
      <c r="ES131" s="6">
        <f t="shared" ref="ES131:ES194" si="314">(1-$T131)*(DT131+DX131+EB131)</f>
        <v>0</v>
      </c>
      <c r="EY131" s="11"/>
      <c r="EZ131" s="6">
        <f t="shared" ref="EZ131:EZ194" si="315">$H131*EX$4*_ec_loss/2</f>
        <v>0</v>
      </c>
      <c r="FA131" s="6">
        <f t="shared" si="258"/>
        <v>0</v>
      </c>
      <c r="FB131" s="6">
        <f t="shared" si="259"/>
        <v>0</v>
      </c>
      <c r="FC131"/>
      <c r="FD131" s="6">
        <f t="shared" si="260"/>
        <v>0</v>
      </c>
      <c r="FE131" s="6">
        <f t="shared" si="261"/>
        <v>0</v>
      </c>
      <c r="FF131" s="6">
        <f t="shared" si="262"/>
        <v>0</v>
      </c>
      <c r="FG131"/>
      <c r="FH131" s="6">
        <f t="shared" si="263"/>
        <v>0</v>
      </c>
      <c r="FI131" s="6">
        <f t="shared" si="264"/>
        <v>0</v>
      </c>
      <c r="FJ131" s="6">
        <f t="shared" si="265"/>
        <v>0</v>
      </c>
      <c r="FK131"/>
      <c r="FL131" s="6">
        <f t="shared" ref="FL131:FL194" si="316">(FB131+FF131+FJ131)*$R131</f>
        <v>0</v>
      </c>
      <c r="FM131" s="6"/>
      <c r="FN131" s="6">
        <f t="shared" ref="FN131:FN194" si="317">$S131*EZ131*$F131</f>
        <v>0</v>
      </c>
      <c r="FO131" s="6">
        <f t="shared" ref="FO131:FO194" si="318">$T131*FA131*$F131</f>
        <v>0</v>
      </c>
      <c r="FP131" s="6">
        <f t="shared" ref="FP131:FP194" si="319">(1-$R131)*FB131*$F131</f>
        <v>0</v>
      </c>
      <c r="FQ131" s="6"/>
      <c r="FR131" s="6">
        <f t="shared" ref="FR131:FR194" si="320">$S131*FD131*$J131</f>
        <v>0</v>
      </c>
      <c r="FS131" s="6">
        <f t="shared" ref="FS131:FS194" si="321">$T131*FE131*$J131</f>
        <v>0</v>
      </c>
      <c r="FT131" s="6">
        <f t="shared" ref="FT131:FT194" si="322">(1-$R131)*FF131*$J131</f>
        <v>0</v>
      </c>
      <c r="FU131" s="6"/>
      <c r="FV131" s="6">
        <f t="shared" ref="FV131:FV194" si="323">$S131*FH131*$N131</f>
        <v>0</v>
      </c>
      <c r="FW131" s="6">
        <f t="shared" ref="FW131:FW194" si="324">$T131*FI131*$N131</f>
        <v>0</v>
      </c>
      <c r="FX131" s="6">
        <f t="shared" ref="FX131:FX194" si="325">(1-$R131)*FJ131*$N131</f>
        <v>0</v>
      </c>
      <c r="FY131" s="6"/>
      <c r="FZ131" s="6">
        <f t="shared" ref="FZ131:FZ194" si="326">(1-$T131)*(FA131+FE131+FI131)</f>
        <v>0</v>
      </c>
    </row>
    <row r="132" spans="4:182" x14ac:dyDescent="0.25">
      <c r="D132">
        <v>930</v>
      </c>
      <c r="E132">
        <f>'Input spectra'!B132</f>
        <v>0</v>
      </c>
      <c r="F132">
        <f>'Initial absorption'!L132</f>
        <v>0</v>
      </c>
      <c r="G132">
        <f>'Input spectra'!C132</f>
        <v>0</v>
      </c>
      <c r="H132">
        <f t="shared" si="266"/>
        <v>0</v>
      </c>
      <c r="I132">
        <f>'Input spectra'!D132</f>
        <v>0</v>
      </c>
      <c r="J132">
        <f>'Initial absorption'!M132</f>
        <v>0</v>
      </c>
      <c r="K132">
        <f>'Input spectra'!E132</f>
        <v>0</v>
      </c>
      <c r="L132">
        <f t="shared" si="267"/>
        <v>0</v>
      </c>
      <c r="M132">
        <f>'Input spectra'!F132</f>
        <v>0</v>
      </c>
      <c r="N132">
        <f>'Initial absorption'!N132</f>
        <v>0</v>
      </c>
      <c r="O132">
        <f>'Input spectra'!G132</f>
        <v>0</v>
      </c>
      <c r="P132">
        <f t="shared" si="268"/>
        <v>0</v>
      </c>
      <c r="R132">
        <f>'Absorption prob after ems'!FA133</f>
        <v>0.87894494620916697</v>
      </c>
      <c r="S132" s="13">
        <f>1-EXP(-'Absorption prob after ems'!FE133*_k_in_ec_correction*(E132*_c1+I132*_c2+M132*_c3+'Input spectra'!Y132))</f>
        <v>1.2359289231130721E-2</v>
      </c>
      <c r="T132" s="13">
        <f>1-EXP(-(_t-'Absorption prob after ems'!FE133)*_k_in_ec_correction*(E132*_c1+I132*_c2+M132*_c3+'Input spectra'!Y132))</f>
        <v>1.2499376090728154E-2</v>
      </c>
      <c r="U132" s="25"/>
      <c r="V132" s="25"/>
      <c r="W132" s="11"/>
      <c r="X132" s="6">
        <f t="shared" si="224"/>
        <v>0</v>
      </c>
      <c r="Y132" s="6">
        <f t="shared" si="225"/>
        <v>0</v>
      </c>
      <c r="Z132" s="6">
        <f t="shared" si="226"/>
        <v>0</v>
      </c>
      <c r="AA132"/>
      <c r="AB132" s="6">
        <f t="shared" si="227"/>
        <v>0</v>
      </c>
      <c r="AC132" s="6">
        <f t="shared" si="228"/>
        <v>0</v>
      </c>
      <c r="AD132" s="6">
        <f t="shared" si="229"/>
        <v>0</v>
      </c>
      <c r="AE132"/>
      <c r="AF132" s="6">
        <f t="shared" si="230"/>
        <v>0</v>
      </c>
      <c r="AG132" s="6">
        <f t="shared" si="231"/>
        <v>0</v>
      </c>
      <c r="AH132" s="6">
        <f t="shared" si="232"/>
        <v>0</v>
      </c>
      <c r="AI132"/>
      <c r="AJ132" s="6">
        <f t="shared" si="269"/>
        <v>0</v>
      </c>
      <c r="AK132" s="6"/>
      <c r="AL132" s="6">
        <f t="shared" si="270"/>
        <v>0</v>
      </c>
      <c r="AM132" s="6">
        <f t="shared" si="271"/>
        <v>0</v>
      </c>
      <c r="AN132" s="6">
        <f t="shared" si="272"/>
        <v>0</v>
      </c>
      <c r="AO132" s="6"/>
      <c r="AP132" s="6">
        <f t="shared" si="273"/>
        <v>0</v>
      </c>
      <c r="AQ132" s="6">
        <f t="shared" si="274"/>
        <v>0</v>
      </c>
      <c r="AR132" s="6">
        <f t="shared" si="275"/>
        <v>0</v>
      </c>
      <c r="AS132" s="6"/>
      <c r="AT132" s="6">
        <f t="shared" si="276"/>
        <v>0</v>
      </c>
      <c r="AU132" s="6">
        <f t="shared" si="277"/>
        <v>0</v>
      </c>
      <c r="AV132" s="6">
        <f t="shared" si="278"/>
        <v>0</v>
      </c>
      <c r="AW132" s="6"/>
      <c r="AX132" s="6">
        <f t="shared" si="279"/>
        <v>0</v>
      </c>
      <c r="BD132" s="11"/>
      <c r="BE132" s="6">
        <f t="shared" si="233"/>
        <v>0</v>
      </c>
      <c r="BF132" s="6">
        <f t="shared" si="234"/>
        <v>0</v>
      </c>
      <c r="BG132" s="6">
        <f t="shared" si="235"/>
        <v>0</v>
      </c>
      <c r="BH132"/>
      <c r="BI132" s="6">
        <f t="shared" si="236"/>
        <v>0</v>
      </c>
      <c r="BJ132" s="6">
        <f t="shared" si="237"/>
        <v>0</v>
      </c>
      <c r="BK132" s="6">
        <f t="shared" si="238"/>
        <v>0</v>
      </c>
      <c r="BL132"/>
      <c r="BM132" s="6">
        <f t="shared" si="239"/>
        <v>0</v>
      </c>
      <c r="BN132" s="6">
        <f t="shared" si="240"/>
        <v>0</v>
      </c>
      <c r="BO132" s="6">
        <f t="shared" si="241"/>
        <v>0</v>
      </c>
      <c r="BP132"/>
      <c r="BQ132" s="6">
        <f t="shared" si="280"/>
        <v>0</v>
      </c>
      <c r="BR132" s="6"/>
      <c r="BS132" s="6">
        <f t="shared" si="281"/>
        <v>0</v>
      </c>
      <c r="BT132" s="6">
        <f t="shared" si="282"/>
        <v>0</v>
      </c>
      <c r="BU132" s="6">
        <f t="shared" si="283"/>
        <v>0</v>
      </c>
      <c r="BV132" s="6"/>
      <c r="BW132" s="6">
        <f t="shared" si="284"/>
        <v>0</v>
      </c>
      <c r="BX132" s="6">
        <f t="shared" si="285"/>
        <v>0</v>
      </c>
      <c r="BY132" s="6">
        <f t="shared" si="286"/>
        <v>0</v>
      </c>
      <c r="BZ132" s="6"/>
      <c r="CA132" s="6">
        <f t="shared" si="287"/>
        <v>0</v>
      </c>
      <c r="CB132" s="6">
        <f t="shared" si="288"/>
        <v>0</v>
      </c>
      <c r="CC132" s="6">
        <f t="shared" si="289"/>
        <v>0</v>
      </c>
      <c r="CD132" s="6"/>
      <c r="CE132" s="6">
        <f t="shared" si="290"/>
        <v>0</v>
      </c>
      <c r="CK132" s="11"/>
      <c r="CL132" s="6">
        <f t="shared" si="291"/>
        <v>0</v>
      </c>
      <c r="CM132" s="6">
        <f t="shared" si="242"/>
        <v>0</v>
      </c>
      <c r="CN132" s="6">
        <f t="shared" si="243"/>
        <v>0</v>
      </c>
      <c r="CO132"/>
      <c r="CP132" s="6">
        <f t="shared" si="244"/>
        <v>0</v>
      </c>
      <c r="CQ132" s="6">
        <f t="shared" si="245"/>
        <v>0</v>
      </c>
      <c r="CR132" s="6">
        <f t="shared" si="246"/>
        <v>0</v>
      </c>
      <c r="CS132"/>
      <c r="CT132" s="6">
        <f t="shared" si="247"/>
        <v>0</v>
      </c>
      <c r="CU132" s="6">
        <f t="shared" si="248"/>
        <v>0</v>
      </c>
      <c r="CV132" s="6">
        <f t="shared" si="249"/>
        <v>0</v>
      </c>
      <c r="CW132"/>
      <c r="CX132" s="6">
        <f t="shared" si="292"/>
        <v>0</v>
      </c>
      <c r="CY132" s="6"/>
      <c r="CZ132" s="6">
        <f t="shared" si="293"/>
        <v>0</v>
      </c>
      <c r="DA132" s="6">
        <f t="shared" si="294"/>
        <v>0</v>
      </c>
      <c r="DB132" s="6">
        <f t="shared" si="295"/>
        <v>0</v>
      </c>
      <c r="DC132" s="6"/>
      <c r="DD132" s="6">
        <f t="shared" si="296"/>
        <v>0</v>
      </c>
      <c r="DE132" s="6">
        <f t="shared" si="297"/>
        <v>0</v>
      </c>
      <c r="DF132" s="6">
        <f t="shared" si="298"/>
        <v>0</v>
      </c>
      <c r="DG132" s="6"/>
      <c r="DH132" s="6">
        <f t="shared" si="299"/>
        <v>0</v>
      </c>
      <c r="DI132" s="6">
        <f t="shared" si="300"/>
        <v>0</v>
      </c>
      <c r="DJ132" s="6">
        <f t="shared" si="301"/>
        <v>0</v>
      </c>
      <c r="DK132" s="6"/>
      <c r="DL132" s="6">
        <f t="shared" si="302"/>
        <v>0</v>
      </c>
      <c r="DR132" s="11"/>
      <c r="DS132" s="6">
        <f t="shared" si="303"/>
        <v>0</v>
      </c>
      <c r="DT132" s="6">
        <f t="shared" si="250"/>
        <v>0</v>
      </c>
      <c r="DU132" s="6">
        <f t="shared" si="251"/>
        <v>0</v>
      </c>
      <c r="DV132"/>
      <c r="DW132" s="6">
        <f t="shared" si="252"/>
        <v>0</v>
      </c>
      <c r="DX132" s="6">
        <f t="shared" si="253"/>
        <v>0</v>
      </c>
      <c r="DY132" s="6">
        <f t="shared" si="254"/>
        <v>0</v>
      </c>
      <c r="DZ132"/>
      <c r="EA132" s="6">
        <f t="shared" si="255"/>
        <v>0</v>
      </c>
      <c r="EB132" s="6">
        <f t="shared" si="256"/>
        <v>0</v>
      </c>
      <c r="EC132" s="6">
        <f t="shared" si="257"/>
        <v>0</v>
      </c>
      <c r="ED132"/>
      <c r="EE132" s="6">
        <f t="shared" si="304"/>
        <v>0</v>
      </c>
      <c r="EF132" s="6"/>
      <c r="EG132" s="6">
        <f t="shared" si="305"/>
        <v>0</v>
      </c>
      <c r="EH132" s="6">
        <f t="shared" si="306"/>
        <v>0</v>
      </c>
      <c r="EI132" s="6">
        <f t="shared" si="307"/>
        <v>0</v>
      </c>
      <c r="EJ132" s="6"/>
      <c r="EK132" s="6">
        <f t="shared" si="308"/>
        <v>0</v>
      </c>
      <c r="EL132" s="6">
        <f t="shared" si="309"/>
        <v>0</v>
      </c>
      <c r="EM132" s="6">
        <f t="shared" si="310"/>
        <v>0</v>
      </c>
      <c r="EN132" s="6"/>
      <c r="EO132" s="6">
        <f t="shared" si="311"/>
        <v>0</v>
      </c>
      <c r="EP132" s="6">
        <f t="shared" si="312"/>
        <v>0</v>
      </c>
      <c r="EQ132" s="6">
        <f t="shared" si="313"/>
        <v>0</v>
      </c>
      <c r="ER132" s="6"/>
      <c r="ES132" s="6">
        <f t="shared" si="314"/>
        <v>0</v>
      </c>
      <c r="EY132" s="11"/>
      <c r="EZ132" s="6">
        <f t="shared" si="315"/>
        <v>0</v>
      </c>
      <c r="FA132" s="6">
        <f t="shared" si="258"/>
        <v>0</v>
      </c>
      <c r="FB132" s="6">
        <f t="shared" si="259"/>
        <v>0</v>
      </c>
      <c r="FC132"/>
      <c r="FD132" s="6">
        <f t="shared" si="260"/>
        <v>0</v>
      </c>
      <c r="FE132" s="6">
        <f t="shared" si="261"/>
        <v>0</v>
      </c>
      <c r="FF132" s="6">
        <f t="shared" si="262"/>
        <v>0</v>
      </c>
      <c r="FG132"/>
      <c r="FH132" s="6">
        <f t="shared" si="263"/>
        <v>0</v>
      </c>
      <c r="FI132" s="6">
        <f t="shared" si="264"/>
        <v>0</v>
      </c>
      <c r="FJ132" s="6">
        <f t="shared" si="265"/>
        <v>0</v>
      </c>
      <c r="FK132"/>
      <c r="FL132" s="6">
        <f t="shared" si="316"/>
        <v>0</v>
      </c>
      <c r="FM132" s="6"/>
      <c r="FN132" s="6">
        <f t="shared" si="317"/>
        <v>0</v>
      </c>
      <c r="FO132" s="6">
        <f t="shared" si="318"/>
        <v>0</v>
      </c>
      <c r="FP132" s="6">
        <f t="shared" si="319"/>
        <v>0</v>
      </c>
      <c r="FQ132" s="6"/>
      <c r="FR132" s="6">
        <f t="shared" si="320"/>
        <v>0</v>
      </c>
      <c r="FS132" s="6">
        <f t="shared" si="321"/>
        <v>0</v>
      </c>
      <c r="FT132" s="6">
        <f t="shared" si="322"/>
        <v>0</v>
      </c>
      <c r="FU132" s="6"/>
      <c r="FV132" s="6">
        <f t="shared" si="323"/>
        <v>0</v>
      </c>
      <c r="FW132" s="6">
        <f t="shared" si="324"/>
        <v>0</v>
      </c>
      <c r="FX132" s="6">
        <f t="shared" si="325"/>
        <v>0</v>
      </c>
      <c r="FY132" s="6"/>
      <c r="FZ132" s="6">
        <f t="shared" si="326"/>
        <v>0</v>
      </c>
    </row>
    <row r="133" spans="4:182" x14ac:dyDescent="0.25">
      <c r="D133">
        <v>935</v>
      </c>
      <c r="E133">
        <f>'Input spectra'!B133</f>
        <v>0</v>
      </c>
      <c r="F133">
        <f>'Initial absorption'!L133</f>
        <v>0</v>
      </c>
      <c r="G133">
        <f>'Input spectra'!C133</f>
        <v>0</v>
      </c>
      <c r="H133">
        <f t="shared" si="266"/>
        <v>0</v>
      </c>
      <c r="I133">
        <f>'Input spectra'!D133</f>
        <v>0</v>
      </c>
      <c r="J133">
        <f>'Initial absorption'!M133</f>
        <v>0</v>
      </c>
      <c r="K133">
        <f>'Input spectra'!E133</f>
        <v>0</v>
      </c>
      <c r="L133">
        <f t="shared" si="267"/>
        <v>0</v>
      </c>
      <c r="M133">
        <f>'Input spectra'!F133</f>
        <v>0</v>
      </c>
      <c r="N133">
        <f>'Initial absorption'!N133</f>
        <v>0</v>
      </c>
      <c r="O133">
        <f>'Input spectra'!G133</f>
        <v>0</v>
      </c>
      <c r="P133">
        <f t="shared" si="268"/>
        <v>0</v>
      </c>
      <c r="R133">
        <f>'Absorption prob after ems'!FA134</f>
        <v>0.87907174537276089</v>
      </c>
      <c r="S133" s="13">
        <f>1-EXP(-'Absorption prob after ems'!FE134*_k_in_ec_correction*(E133*_c1+I133*_c2+M133*_c3+'Input spectra'!Y133))</f>
        <v>1.2345151570229085E-2</v>
      </c>
      <c r="T133" s="13">
        <f>1-EXP(-(_t-'Absorption prob after ems'!FE134)*_k_in_ec_correction*(E133*_c1+I133*_c2+M133*_c3+'Input spectra'!Y133))</f>
        <v>1.2484916314001504E-2</v>
      </c>
      <c r="U133" s="25"/>
      <c r="V133" s="25"/>
      <c r="W133" s="11"/>
      <c r="X133" s="6">
        <f t="shared" si="224"/>
        <v>0</v>
      </c>
      <c r="Y133" s="6">
        <f t="shared" si="225"/>
        <v>0</v>
      </c>
      <c r="Z133" s="6">
        <f t="shared" si="226"/>
        <v>0</v>
      </c>
      <c r="AA133"/>
      <c r="AB133" s="6">
        <f t="shared" si="227"/>
        <v>0</v>
      </c>
      <c r="AC133" s="6">
        <f t="shared" si="228"/>
        <v>0</v>
      </c>
      <c r="AD133" s="6">
        <f t="shared" si="229"/>
        <v>0</v>
      </c>
      <c r="AE133"/>
      <c r="AF133" s="6">
        <f t="shared" si="230"/>
        <v>0</v>
      </c>
      <c r="AG133" s="6">
        <f t="shared" si="231"/>
        <v>0</v>
      </c>
      <c r="AH133" s="6">
        <f t="shared" si="232"/>
        <v>0</v>
      </c>
      <c r="AI133"/>
      <c r="AJ133" s="6">
        <f t="shared" si="269"/>
        <v>0</v>
      </c>
      <c r="AK133" s="6"/>
      <c r="AL133" s="6">
        <f t="shared" si="270"/>
        <v>0</v>
      </c>
      <c r="AM133" s="6">
        <f t="shared" si="271"/>
        <v>0</v>
      </c>
      <c r="AN133" s="6">
        <f t="shared" si="272"/>
        <v>0</v>
      </c>
      <c r="AO133" s="6"/>
      <c r="AP133" s="6">
        <f t="shared" si="273"/>
        <v>0</v>
      </c>
      <c r="AQ133" s="6">
        <f t="shared" si="274"/>
        <v>0</v>
      </c>
      <c r="AR133" s="6">
        <f t="shared" si="275"/>
        <v>0</v>
      </c>
      <c r="AS133" s="6"/>
      <c r="AT133" s="6">
        <f t="shared" si="276"/>
        <v>0</v>
      </c>
      <c r="AU133" s="6">
        <f t="shared" si="277"/>
        <v>0</v>
      </c>
      <c r="AV133" s="6">
        <f t="shared" si="278"/>
        <v>0</v>
      </c>
      <c r="AW133" s="6"/>
      <c r="AX133" s="6">
        <f t="shared" si="279"/>
        <v>0</v>
      </c>
      <c r="BD133" s="11"/>
      <c r="BE133" s="6">
        <f t="shared" si="233"/>
        <v>0</v>
      </c>
      <c r="BF133" s="6">
        <f t="shared" si="234"/>
        <v>0</v>
      </c>
      <c r="BG133" s="6">
        <f t="shared" si="235"/>
        <v>0</v>
      </c>
      <c r="BH133"/>
      <c r="BI133" s="6">
        <f t="shared" si="236"/>
        <v>0</v>
      </c>
      <c r="BJ133" s="6">
        <f t="shared" si="237"/>
        <v>0</v>
      </c>
      <c r="BK133" s="6">
        <f t="shared" si="238"/>
        <v>0</v>
      </c>
      <c r="BL133"/>
      <c r="BM133" s="6">
        <f t="shared" si="239"/>
        <v>0</v>
      </c>
      <c r="BN133" s="6">
        <f t="shared" si="240"/>
        <v>0</v>
      </c>
      <c r="BO133" s="6">
        <f t="shared" si="241"/>
        <v>0</v>
      </c>
      <c r="BP133"/>
      <c r="BQ133" s="6">
        <f t="shared" si="280"/>
        <v>0</v>
      </c>
      <c r="BR133" s="6"/>
      <c r="BS133" s="6">
        <f t="shared" si="281"/>
        <v>0</v>
      </c>
      <c r="BT133" s="6">
        <f t="shared" si="282"/>
        <v>0</v>
      </c>
      <c r="BU133" s="6">
        <f t="shared" si="283"/>
        <v>0</v>
      </c>
      <c r="BV133" s="6"/>
      <c r="BW133" s="6">
        <f t="shared" si="284"/>
        <v>0</v>
      </c>
      <c r="BX133" s="6">
        <f t="shared" si="285"/>
        <v>0</v>
      </c>
      <c r="BY133" s="6">
        <f t="shared" si="286"/>
        <v>0</v>
      </c>
      <c r="BZ133" s="6"/>
      <c r="CA133" s="6">
        <f t="shared" si="287"/>
        <v>0</v>
      </c>
      <c r="CB133" s="6">
        <f t="shared" si="288"/>
        <v>0</v>
      </c>
      <c r="CC133" s="6">
        <f t="shared" si="289"/>
        <v>0</v>
      </c>
      <c r="CD133" s="6"/>
      <c r="CE133" s="6">
        <f t="shared" si="290"/>
        <v>0</v>
      </c>
      <c r="CK133" s="11"/>
      <c r="CL133" s="6">
        <f t="shared" si="291"/>
        <v>0</v>
      </c>
      <c r="CM133" s="6">
        <f t="shared" si="242"/>
        <v>0</v>
      </c>
      <c r="CN133" s="6">
        <f t="shared" si="243"/>
        <v>0</v>
      </c>
      <c r="CO133"/>
      <c r="CP133" s="6">
        <f t="shared" si="244"/>
        <v>0</v>
      </c>
      <c r="CQ133" s="6">
        <f t="shared" si="245"/>
        <v>0</v>
      </c>
      <c r="CR133" s="6">
        <f t="shared" si="246"/>
        <v>0</v>
      </c>
      <c r="CS133"/>
      <c r="CT133" s="6">
        <f t="shared" si="247"/>
        <v>0</v>
      </c>
      <c r="CU133" s="6">
        <f t="shared" si="248"/>
        <v>0</v>
      </c>
      <c r="CV133" s="6">
        <f t="shared" si="249"/>
        <v>0</v>
      </c>
      <c r="CW133"/>
      <c r="CX133" s="6">
        <f t="shared" si="292"/>
        <v>0</v>
      </c>
      <c r="CY133" s="6"/>
      <c r="CZ133" s="6">
        <f t="shared" si="293"/>
        <v>0</v>
      </c>
      <c r="DA133" s="6">
        <f t="shared" si="294"/>
        <v>0</v>
      </c>
      <c r="DB133" s="6">
        <f t="shared" si="295"/>
        <v>0</v>
      </c>
      <c r="DC133" s="6"/>
      <c r="DD133" s="6">
        <f t="shared" si="296"/>
        <v>0</v>
      </c>
      <c r="DE133" s="6">
        <f t="shared" si="297"/>
        <v>0</v>
      </c>
      <c r="DF133" s="6">
        <f t="shared" si="298"/>
        <v>0</v>
      </c>
      <c r="DG133" s="6"/>
      <c r="DH133" s="6">
        <f t="shared" si="299"/>
        <v>0</v>
      </c>
      <c r="DI133" s="6">
        <f t="shared" si="300"/>
        <v>0</v>
      </c>
      <c r="DJ133" s="6">
        <f t="shared" si="301"/>
        <v>0</v>
      </c>
      <c r="DK133" s="6"/>
      <c r="DL133" s="6">
        <f t="shared" si="302"/>
        <v>0</v>
      </c>
      <c r="DR133" s="11"/>
      <c r="DS133" s="6">
        <f t="shared" si="303"/>
        <v>0</v>
      </c>
      <c r="DT133" s="6">
        <f t="shared" si="250"/>
        <v>0</v>
      </c>
      <c r="DU133" s="6">
        <f t="shared" si="251"/>
        <v>0</v>
      </c>
      <c r="DV133"/>
      <c r="DW133" s="6">
        <f t="shared" si="252"/>
        <v>0</v>
      </c>
      <c r="DX133" s="6">
        <f t="shared" si="253"/>
        <v>0</v>
      </c>
      <c r="DY133" s="6">
        <f t="shared" si="254"/>
        <v>0</v>
      </c>
      <c r="DZ133"/>
      <c r="EA133" s="6">
        <f t="shared" si="255"/>
        <v>0</v>
      </c>
      <c r="EB133" s="6">
        <f t="shared" si="256"/>
        <v>0</v>
      </c>
      <c r="EC133" s="6">
        <f t="shared" si="257"/>
        <v>0</v>
      </c>
      <c r="ED133"/>
      <c r="EE133" s="6">
        <f t="shared" si="304"/>
        <v>0</v>
      </c>
      <c r="EF133" s="6"/>
      <c r="EG133" s="6">
        <f t="shared" si="305"/>
        <v>0</v>
      </c>
      <c r="EH133" s="6">
        <f t="shared" si="306"/>
        <v>0</v>
      </c>
      <c r="EI133" s="6">
        <f t="shared" si="307"/>
        <v>0</v>
      </c>
      <c r="EJ133" s="6"/>
      <c r="EK133" s="6">
        <f t="shared" si="308"/>
        <v>0</v>
      </c>
      <c r="EL133" s="6">
        <f t="shared" si="309"/>
        <v>0</v>
      </c>
      <c r="EM133" s="6">
        <f t="shared" si="310"/>
        <v>0</v>
      </c>
      <c r="EN133" s="6"/>
      <c r="EO133" s="6">
        <f t="shared" si="311"/>
        <v>0</v>
      </c>
      <c r="EP133" s="6">
        <f t="shared" si="312"/>
        <v>0</v>
      </c>
      <c r="EQ133" s="6">
        <f t="shared" si="313"/>
        <v>0</v>
      </c>
      <c r="ER133" s="6"/>
      <c r="ES133" s="6">
        <f t="shared" si="314"/>
        <v>0</v>
      </c>
      <c r="EY133" s="11"/>
      <c r="EZ133" s="6">
        <f t="shared" si="315"/>
        <v>0</v>
      </c>
      <c r="FA133" s="6">
        <f t="shared" si="258"/>
        <v>0</v>
      </c>
      <c r="FB133" s="6">
        <f t="shared" si="259"/>
        <v>0</v>
      </c>
      <c r="FC133"/>
      <c r="FD133" s="6">
        <f t="shared" si="260"/>
        <v>0</v>
      </c>
      <c r="FE133" s="6">
        <f t="shared" si="261"/>
        <v>0</v>
      </c>
      <c r="FF133" s="6">
        <f t="shared" si="262"/>
        <v>0</v>
      </c>
      <c r="FG133"/>
      <c r="FH133" s="6">
        <f t="shared" si="263"/>
        <v>0</v>
      </c>
      <c r="FI133" s="6">
        <f t="shared" si="264"/>
        <v>0</v>
      </c>
      <c r="FJ133" s="6">
        <f t="shared" si="265"/>
        <v>0</v>
      </c>
      <c r="FK133"/>
      <c r="FL133" s="6">
        <f t="shared" si="316"/>
        <v>0</v>
      </c>
      <c r="FM133" s="6"/>
      <c r="FN133" s="6">
        <f t="shared" si="317"/>
        <v>0</v>
      </c>
      <c r="FO133" s="6">
        <f t="shared" si="318"/>
        <v>0</v>
      </c>
      <c r="FP133" s="6">
        <f t="shared" si="319"/>
        <v>0</v>
      </c>
      <c r="FQ133" s="6"/>
      <c r="FR133" s="6">
        <f t="shared" si="320"/>
        <v>0</v>
      </c>
      <c r="FS133" s="6">
        <f t="shared" si="321"/>
        <v>0</v>
      </c>
      <c r="FT133" s="6">
        <f t="shared" si="322"/>
        <v>0</v>
      </c>
      <c r="FU133" s="6"/>
      <c r="FV133" s="6">
        <f t="shared" si="323"/>
        <v>0</v>
      </c>
      <c r="FW133" s="6">
        <f t="shared" si="324"/>
        <v>0</v>
      </c>
      <c r="FX133" s="6">
        <f t="shared" si="325"/>
        <v>0</v>
      </c>
      <c r="FY133" s="6"/>
      <c r="FZ133" s="6">
        <f t="shared" si="326"/>
        <v>0</v>
      </c>
    </row>
    <row r="134" spans="4:182" x14ac:dyDescent="0.25">
      <c r="D134">
        <v>940</v>
      </c>
      <c r="E134">
        <f>'Input spectra'!B134</f>
        <v>0</v>
      </c>
      <c r="F134">
        <f>'Initial absorption'!L134</f>
        <v>0</v>
      </c>
      <c r="G134">
        <f>'Input spectra'!C134</f>
        <v>0</v>
      </c>
      <c r="H134">
        <f t="shared" si="266"/>
        <v>0</v>
      </c>
      <c r="I134">
        <f>'Input spectra'!D134</f>
        <v>0</v>
      </c>
      <c r="J134">
        <f>'Initial absorption'!M134</f>
        <v>0</v>
      </c>
      <c r="K134">
        <f>'Input spectra'!E134</f>
        <v>0</v>
      </c>
      <c r="L134">
        <f t="shared" si="267"/>
        <v>0</v>
      </c>
      <c r="M134">
        <f>'Input spectra'!F134</f>
        <v>0</v>
      </c>
      <c r="N134">
        <f>'Initial absorption'!N134</f>
        <v>0</v>
      </c>
      <c r="O134">
        <f>'Input spectra'!G134</f>
        <v>0</v>
      </c>
      <c r="P134">
        <f t="shared" si="268"/>
        <v>0</v>
      </c>
      <c r="R134">
        <f>'Absorption prob after ems'!FA135</f>
        <v>0.8791985729927364</v>
      </c>
      <c r="S134" s="13">
        <f>1-EXP(-'Absorption prob after ems'!FE135*_k_in_ec_correction*(E134*_c1+I134*_c2+M134*_c3+'Input spectra'!Y134))</f>
        <v>1.2331013519226608E-2</v>
      </c>
      <c r="T134" s="13">
        <f>1-EXP(-(_t-'Absorption prob after ems'!FE135)*_k_in_ec_correction*(E134*_c1+I134*_c2+M134*_c3+'Input spectra'!Y134))</f>
        <v>1.2470456513242967E-2</v>
      </c>
      <c r="U134" s="25"/>
      <c r="V134" s="25"/>
      <c r="W134" s="11"/>
      <c r="X134" s="6">
        <f t="shared" si="224"/>
        <v>0</v>
      </c>
      <c r="Y134" s="6">
        <f t="shared" si="225"/>
        <v>0</v>
      </c>
      <c r="Z134" s="6">
        <f t="shared" si="226"/>
        <v>0</v>
      </c>
      <c r="AA134"/>
      <c r="AB134" s="6">
        <f t="shared" si="227"/>
        <v>0</v>
      </c>
      <c r="AC134" s="6">
        <f t="shared" si="228"/>
        <v>0</v>
      </c>
      <c r="AD134" s="6">
        <f t="shared" si="229"/>
        <v>0</v>
      </c>
      <c r="AE134"/>
      <c r="AF134" s="6">
        <f t="shared" si="230"/>
        <v>0</v>
      </c>
      <c r="AG134" s="6">
        <f t="shared" si="231"/>
        <v>0</v>
      </c>
      <c r="AH134" s="6">
        <f t="shared" si="232"/>
        <v>0</v>
      </c>
      <c r="AI134"/>
      <c r="AJ134" s="6">
        <f t="shared" si="269"/>
        <v>0</v>
      </c>
      <c r="AK134" s="6"/>
      <c r="AL134" s="6">
        <f t="shared" si="270"/>
        <v>0</v>
      </c>
      <c r="AM134" s="6">
        <f t="shared" si="271"/>
        <v>0</v>
      </c>
      <c r="AN134" s="6">
        <f t="shared" si="272"/>
        <v>0</v>
      </c>
      <c r="AO134" s="6"/>
      <c r="AP134" s="6">
        <f t="shared" si="273"/>
        <v>0</v>
      </c>
      <c r="AQ134" s="6">
        <f t="shared" si="274"/>
        <v>0</v>
      </c>
      <c r="AR134" s="6">
        <f t="shared" si="275"/>
        <v>0</v>
      </c>
      <c r="AS134" s="6"/>
      <c r="AT134" s="6">
        <f t="shared" si="276"/>
        <v>0</v>
      </c>
      <c r="AU134" s="6">
        <f t="shared" si="277"/>
        <v>0</v>
      </c>
      <c r="AV134" s="6">
        <f t="shared" si="278"/>
        <v>0</v>
      </c>
      <c r="AW134" s="6"/>
      <c r="AX134" s="6">
        <f t="shared" si="279"/>
        <v>0</v>
      </c>
      <c r="BD134" s="11"/>
      <c r="BE134" s="6">
        <f t="shared" si="233"/>
        <v>0</v>
      </c>
      <c r="BF134" s="6">
        <f t="shared" si="234"/>
        <v>0</v>
      </c>
      <c r="BG134" s="6">
        <f t="shared" si="235"/>
        <v>0</v>
      </c>
      <c r="BH134"/>
      <c r="BI134" s="6">
        <f t="shared" si="236"/>
        <v>0</v>
      </c>
      <c r="BJ134" s="6">
        <f t="shared" si="237"/>
        <v>0</v>
      </c>
      <c r="BK134" s="6">
        <f t="shared" si="238"/>
        <v>0</v>
      </c>
      <c r="BL134"/>
      <c r="BM134" s="6">
        <f t="shared" si="239"/>
        <v>0</v>
      </c>
      <c r="BN134" s="6">
        <f t="shared" si="240"/>
        <v>0</v>
      </c>
      <c r="BO134" s="6">
        <f t="shared" si="241"/>
        <v>0</v>
      </c>
      <c r="BP134"/>
      <c r="BQ134" s="6">
        <f t="shared" si="280"/>
        <v>0</v>
      </c>
      <c r="BR134" s="6"/>
      <c r="BS134" s="6">
        <f t="shared" si="281"/>
        <v>0</v>
      </c>
      <c r="BT134" s="6">
        <f t="shared" si="282"/>
        <v>0</v>
      </c>
      <c r="BU134" s="6">
        <f t="shared" si="283"/>
        <v>0</v>
      </c>
      <c r="BV134" s="6"/>
      <c r="BW134" s="6">
        <f t="shared" si="284"/>
        <v>0</v>
      </c>
      <c r="BX134" s="6">
        <f t="shared" si="285"/>
        <v>0</v>
      </c>
      <c r="BY134" s="6">
        <f t="shared" si="286"/>
        <v>0</v>
      </c>
      <c r="BZ134" s="6"/>
      <c r="CA134" s="6">
        <f t="shared" si="287"/>
        <v>0</v>
      </c>
      <c r="CB134" s="6">
        <f t="shared" si="288"/>
        <v>0</v>
      </c>
      <c r="CC134" s="6">
        <f t="shared" si="289"/>
        <v>0</v>
      </c>
      <c r="CD134" s="6"/>
      <c r="CE134" s="6">
        <f t="shared" si="290"/>
        <v>0</v>
      </c>
      <c r="CK134" s="11"/>
      <c r="CL134" s="6">
        <f t="shared" si="291"/>
        <v>0</v>
      </c>
      <c r="CM134" s="6">
        <f t="shared" si="242"/>
        <v>0</v>
      </c>
      <c r="CN134" s="6">
        <f t="shared" si="243"/>
        <v>0</v>
      </c>
      <c r="CO134"/>
      <c r="CP134" s="6">
        <f t="shared" si="244"/>
        <v>0</v>
      </c>
      <c r="CQ134" s="6">
        <f t="shared" si="245"/>
        <v>0</v>
      </c>
      <c r="CR134" s="6">
        <f t="shared" si="246"/>
        <v>0</v>
      </c>
      <c r="CS134"/>
      <c r="CT134" s="6">
        <f t="shared" si="247"/>
        <v>0</v>
      </c>
      <c r="CU134" s="6">
        <f t="shared" si="248"/>
        <v>0</v>
      </c>
      <c r="CV134" s="6">
        <f t="shared" si="249"/>
        <v>0</v>
      </c>
      <c r="CW134"/>
      <c r="CX134" s="6">
        <f t="shared" si="292"/>
        <v>0</v>
      </c>
      <c r="CY134" s="6"/>
      <c r="CZ134" s="6">
        <f t="shared" si="293"/>
        <v>0</v>
      </c>
      <c r="DA134" s="6">
        <f t="shared" si="294"/>
        <v>0</v>
      </c>
      <c r="DB134" s="6">
        <f t="shared" si="295"/>
        <v>0</v>
      </c>
      <c r="DC134" s="6"/>
      <c r="DD134" s="6">
        <f t="shared" si="296"/>
        <v>0</v>
      </c>
      <c r="DE134" s="6">
        <f t="shared" si="297"/>
        <v>0</v>
      </c>
      <c r="DF134" s="6">
        <f t="shared" si="298"/>
        <v>0</v>
      </c>
      <c r="DG134" s="6"/>
      <c r="DH134" s="6">
        <f t="shared" si="299"/>
        <v>0</v>
      </c>
      <c r="DI134" s="6">
        <f t="shared" si="300"/>
        <v>0</v>
      </c>
      <c r="DJ134" s="6">
        <f t="shared" si="301"/>
        <v>0</v>
      </c>
      <c r="DK134" s="6"/>
      <c r="DL134" s="6">
        <f t="shared" si="302"/>
        <v>0</v>
      </c>
      <c r="DR134" s="11"/>
      <c r="DS134" s="6">
        <f t="shared" si="303"/>
        <v>0</v>
      </c>
      <c r="DT134" s="6">
        <f t="shared" si="250"/>
        <v>0</v>
      </c>
      <c r="DU134" s="6">
        <f t="shared" si="251"/>
        <v>0</v>
      </c>
      <c r="DV134"/>
      <c r="DW134" s="6">
        <f t="shared" si="252"/>
        <v>0</v>
      </c>
      <c r="DX134" s="6">
        <f t="shared" si="253"/>
        <v>0</v>
      </c>
      <c r="DY134" s="6">
        <f t="shared" si="254"/>
        <v>0</v>
      </c>
      <c r="DZ134"/>
      <c r="EA134" s="6">
        <f t="shared" si="255"/>
        <v>0</v>
      </c>
      <c r="EB134" s="6">
        <f t="shared" si="256"/>
        <v>0</v>
      </c>
      <c r="EC134" s="6">
        <f t="shared" si="257"/>
        <v>0</v>
      </c>
      <c r="ED134"/>
      <c r="EE134" s="6">
        <f t="shared" si="304"/>
        <v>0</v>
      </c>
      <c r="EF134" s="6"/>
      <c r="EG134" s="6">
        <f t="shared" si="305"/>
        <v>0</v>
      </c>
      <c r="EH134" s="6">
        <f t="shared" si="306"/>
        <v>0</v>
      </c>
      <c r="EI134" s="6">
        <f t="shared" si="307"/>
        <v>0</v>
      </c>
      <c r="EJ134" s="6"/>
      <c r="EK134" s="6">
        <f t="shared" si="308"/>
        <v>0</v>
      </c>
      <c r="EL134" s="6">
        <f t="shared" si="309"/>
        <v>0</v>
      </c>
      <c r="EM134" s="6">
        <f t="shared" si="310"/>
        <v>0</v>
      </c>
      <c r="EN134" s="6"/>
      <c r="EO134" s="6">
        <f t="shared" si="311"/>
        <v>0</v>
      </c>
      <c r="EP134" s="6">
        <f t="shared" si="312"/>
        <v>0</v>
      </c>
      <c r="EQ134" s="6">
        <f t="shared" si="313"/>
        <v>0</v>
      </c>
      <c r="ER134" s="6"/>
      <c r="ES134" s="6">
        <f t="shared" si="314"/>
        <v>0</v>
      </c>
      <c r="EY134" s="11"/>
      <c r="EZ134" s="6">
        <f t="shared" si="315"/>
        <v>0</v>
      </c>
      <c r="FA134" s="6">
        <f t="shared" si="258"/>
        <v>0</v>
      </c>
      <c r="FB134" s="6">
        <f t="shared" si="259"/>
        <v>0</v>
      </c>
      <c r="FC134"/>
      <c r="FD134" s="6">
        <f t="shared" si="260"/>
        <v>0</v>
      </c>
      <c r="FE134" s="6">
        <f t="shared" si="261"/>
        <v>0</v>
      </c>
      <c r="FF134" s="6">
        <f t="shared" si="262"/>
        <v>0</v>
      </c>
      <c r="FG134"/>
      <c r="FH134" s="6">
        <f t="shared" si="263"/>
        <v>0</v>
      </c>
      <c r="FI134" s="6">
        <f t="shared" si="264"/>
        <v>0</v>
      </c>
      <c r="FJ134" s="6">
        <f t="shared" si="265"/>
        <v>0</v>
      </c>
      <c r="FK134"/>
      <c r="FL134" s="6">
        <f t="shared" si="316"/>
        <v>0</v>
      </c>
      <c r="FM134" s="6"/>
      <c r="FN134" s="6">
        <f t="shared" si="317"/>
        <v>0</v>
      </c>
      <c r="FO134" s="6">
        <f t="shared" si="318"/>
        <v>0</v>
      </c>
      <c r="FP134" s="6">
        <f t="shared" si="319"/>
        <v>0</v>
      </c>
      <c r="FQ134" s="6"/>
      <c r="FR134" s="6">
        <f t="shared" si="320"/>
        <v>0</v>
      </c>
      <c r="FS134" s="6">
        <f t="shared" si="321"/>
        <v>0</v>
      </c>
      <c r="FT134" s="6">
        <f t="shared" si="322"/>
        <v>0</v>
      </c>
      <c r="FU134" s="6"/>
      <c r="FV134" s="6">
        <f t="shared" si="323"/>
        <v>0</v>
      </c>
      <c r="FW134" s="6">
        <f t="shared" si="324"/>
        <v>0</v>
      </c>
      <c r="FX134" s="6">
        <f t="shared" si="325"/>
        <v>0</v>
      </c>
      <c r="FY134" s="6"/>
      <c r="FZ134" s="6">
        <f t="shared" si="326"/>
        <v>0</v>
      </c>
    </row>
    <row r="135" spans="4:182" x14ac:dyDescent="0.25">
      <c r="D135">
        <v>945</v>
      </c>
      <c r="E135">
        <f>'Input spectra'!B135</f>
        <v>0</v>
      </c>
      <c r="F135">
        <f>'Initial absorption'!L135</f>
        <v>0</v>
      </c>
      <c r="G135">
        <f>'Input spectra'!C135</f>
        <v>0</v>
      </c>
      <c r="H135">
        <f t="shared" si="266"/>
        <v>0</v>
      </c>
      <c r="I135">
        <f>'Input spectra'!D135</f>
        <v>0</v>
      </c>
      <c r="J135">
        <f>'Initial absorption'!M135</f>
        <v>0</v>
      </c>
      <c r="K135">
        <f>'Input spectra'!E135</f>
        <v>0</v>
      </c>
      <c r="L135">
        <f t="shared" si="267"/>
        <v>0</v>
      </c>
      <c r="M135">
        <f>'Input spectra'!F135</f>
        <v>0</v>
      </c>
      <c r="N135">
        <f>'Initial absorption'!N135</f>
        <v>0</v>
      </c>
      <c r="O135">
        <f>'Input spectra'!G135</f>
        <v>0</v>
      </c>
      <c r="P135">
        <f t="shared" si="268"/>
        <v>0</v>
      </c>
      <c r="R135">
        <f>'Absorption prob after ems'!FA136</f>
        <v>0.87932542907705269</v>
      </c>
      <c r="S135" s="13">
        <f>1-EXP(-'Absorption prob after ems'!FE136*_k_in_ec_correction*(E135*_c1+I135*_c2+M135*_c3+'Input spectra'!Y135))</f>
        <v>1.231687507811241E-2</v>
      </c>
      <c r="T135" s="13">
        <f>1-EXP(-(_t-'Absorption prob after ems'!FE136)*_k_in_ec_correction*(E135*_c1+I135*_c2+M135*_c3+'Input spectra'!Y135))</f>
        <v>1.2455996688457427E-2</v>
      </c>
      <c r="U135" s="25"/>
      <c r="V135" s="25"/>
      <c r="W135" s="11"/>
      <c r="X135" s="6">
        <f t="shared" si="224"/>
        <v>0</v>
      </c>
      <c r="Y135" s="6">
        <f t="shared" si="225"/>
        <v>0</v>
      </c>
      <c r="Z135" s="6">
        <f t="shared" si="226"/>
        <v>0</v>
      </c>
      <c r="AA135"/>
      <c r="AB135" s="6">
        <f t="shared" si="227"/>
        <v>0</v>
      </c>
      <c r="AC135" s="6">
        <f t="shared" si="228"/>
        <v>0</v>
      </c>
      <c r="AD135" s="6">
        <f t="shared" si="229"/>
        <v>0</v>
      </c>
      <c r="AE135"/>
      <c r="AF135" s="6">
        <f t="shared" si="230"/>
        <v>0</v>
      </c>
      <c r="AG135" s="6">
        <f t="shared" si="231"/>
        <v>0</v>
      </c>
      <c r="AH135" s="6">
        <f t="shared" si="232"/>
        <v>0</v>
      </c>
      <c r="AI135"/>
      <c r="AJ135" s="6">
        <f t="shared" si="269"/>
        <v>0</v>
      </c>
      <c r="AK135" s="6"/>
      <c r="AL135" s="6">
        <f t="shared" si="270"/>
        <v>0</v>
      </c>
      <c r="AM135" s="6">
        <f t="shared" si="271"/>
        <v>0</v>
      </c>
      <c r="AN135" s="6">
        <f t="shared" si="272"/>
        <v>0</v>
      </c>
      <c r="AO135" s="6"/>
      <c r="AP135" s="6">
        <f t="shared" si="273"/>
        <v>0</v>
      </c>
      <c r="AQ135" s="6">
        <f t="shared" si="274"/>
        <v>0</v>
      </c>
      <c r="AR135" s="6">
        <f t="shared" si="275"/>
        <v>0</v>
      </c>
      <c r="AS135" s="6"/>
      <c r="AT135" s="6">
        <f t="shared" si="276"/>
        <v>0</v>
      </c>
      <c r="AU135" s="6">
        <f t="shared" si="277"/>
        <v>0</v>
      </c>
      <c r="AV135" s="6">
        <f t="shared" si="278"/>
        <v>0</v>
      </c>
      <c r="AW135" s="6"/>
      <c r="AX135" s="6">
        <f t="shared" si="279"/>
        <v>0</v>
      </c>
      <c r="BD135" s="11"/>
      <c r="BE135" s="6">
        <f t="shared" si="233"/>
        <v>0</v>
      </c>
      <c r="BF135" s="6">
        <f t="shared" si="234"/>
        <v>0</v>
      </c>
      <c r="BG135" s="6">
        <f t="shared" si="235"/>
        <v>0</v>
      </c>
      <c r="BH135"/>
      <c r="BI135" s="6">
        <f t="shared" si="236"/>
        <v>0</v>
      </c>
      <c r="BJ135" s="6">
        <f t="shared" si="237"/>
        <v>0</v>
      </c>
      <c r="BK135" s="6">
        <f t="shared" si="238"/>
        <v>0</v>
      </c>
      <c r="BL135"/>
      <c r="BM135" s="6">
        <f t="shared" si="239"/>
        <v>0</v>
      </c>
      <c r="BN135" s="6">
        <f t="shared" si="240"/>
        <v>0</v>
      </c>
      <c r="BO135" s="6">
        <f t="shared" si="241"/>
        <v>0</v>
      </c>
      <c r="BP135"/>
      <c r="BQ135" s="6">
        <f t="shared" si="280"/>
        <v>0</v>
      </c>
      <c r="BR135" s="6"/>
      <c r="BS135" s="6">
        <f t="shared" si="281"/>
        <v>0</v>
      </c>
      <c r="BT135" s="6">
        <f t="shared" si="282"/>
        <v>0</v>
      </c>
      <c r="BU135" s="6">
        <f t="shared" si="283"/>
        <v>0</v>
      </c>
      <c r="BV135" s="6"/>
      <c r="BW135" s="6">
        <f t="shared" si="284"/>
        <v>0</v>
      </c>
      <c r="BX135" s="6">
        <f t="shared" si="285"/>
        <v>0</v>
      </c>
      <c r="BY135" s="6">
        <f t="shared" si="286"/>
        <v>0</v>
      </c>
      <c r="BZ135" s="6"/>
      <c r="CA135" s="6">
        <f t="shared" si="287"/>
        <v>0</v>
      </c>
      <c r="CB135" s="6">
        <f t="shared" si="288"/>
        <v>0</v>
      </c>
      <c r="CC135" s="6">
        <f t="shared" si="289"/>
        <v>0</v>
      </c>
      <c r="CD135" s="6"/>
      <c r="CE135" s="6">
        <f t="shared" si="290"/>
        <v>0</v>
      </c>
      <c r="CK135" s="11"/>
      <c r="CL135" s="6">
        <f t="shared" si="291"/>
        <v>0</v>
      </c>
      <c r="CM135" s="6">
        <f t="shared" si="242"/>
        <v>0</v>
      </c>
      <c r="CN135" s="6">
        <f t="shared" si="243"/>
        <v>0</v>
      </c>
      <c r="CO135"/>
      <c r="CP135" s="6">
        <f t="shared" si="244"/>
        <v>0</v>
      </c>
      <c r="CQ135" s="6">
        <f t="shared" si="245"/>
        <v>0</v>
      </c>
      <c r="CR135" s="6">
        <f t="shared" si="246"/>
        <v>0</v>
      </c>
      <c r="CS135"/>
      <c r="CT135" s="6">
        <f t="shared" si="247"/>
        <v>0</v>
      </c>
      <c r="CU135" s="6">
        <f t="shared" si="248"/>
        <v>0</v>
      </c>
      <c r="CV135" s="6">
        <f t="shared" si="249"/>
        <v>0</v>
      </c>
      <c r="CW135"/>
      <c r="CX135" s="6">
        <f t="shared" si="292"/>
        <v>0</v>
      </c>
      <c r="CY135" s="6"/>
      <c r="CZ135" s="6">
        <f t="shared" si="293"/>
        <v>0</v>
      </c>
      <c r="DA135" s="6">
        <f t="shared" si="294"/>
        <v>0</v>
      </c>
      <c r="DB135" s="6">
        <f t="shared" si="295"/>
        <v>0</v>
      </c>
      <c r="DC135" s="6"/>
      <c r="DD135" s="6">
        <f t="shared" si="296"/>
        <v>0</v>
      </c>
      <c r="DE135" s="6">
        <f t="shared" si="297"/>
        <v>0</v>
      </c>
      <c r="DF135" s="6">
        <f t="shared" si="298"/>
        <v>0</v>
      </c>
      <c r="DG135" s="6"/>
      <c r="DH135" s="6">
        <f t="shared" si="299"/>
        <v>0</v>
      </c>
      <c r="DI135" s="6">
        <f t="shared" si="300"/>
        <v>0</v>
      </c>
      <c r="DJ135" s="6">
        <f t="shared" si="301"/>
        <v>0</v>
      </c>
      <c r="DK135" s="6"/>
      <c r="DL135" s="6">
        <f t="shared" si="302"/>
        <v>0</v>
      </c>
      <c r="DR135" s="11"/>
      <c r="DS135" s="6">
        <f t="shared" si="303"/>
        <v>0</v>
      </c>
      <c r="DT135" s="6">
        <f t="shared" si="250"/>
        <v>0</v>
      </c>
      <c r="DU135" s="6">
        <f t="shared" si="251"/>
        <v>0</v>
      </c>
      <c r="DV135"/>
      <c r="DW135" s="6">
        <f t="shared" si="252"/>
        <v>0</v>
      </c>
      <c r="DX135" s="6">
        <f t="shared" si="253"/>
        <v>0</v>
      </c>
      <c r="DY135" s="6">
        <f t="shared" si="254"/>
        <v>0</v>
      </c>
      <c r="DZ135"/>
      <c r="EA135" s="6">
        <f t="shared" si="255"/>
        <v>0</v>
      </c>
      <c r="EB135" s="6">
        <f t="shared" si="256"/>
        <v>0</v>
      </c>
      <c r="EC135" s="6">
        <f t="shared" si="257"/>
        <v>0</v>
      </c>
      <c r="ED135"/>
      <c r="EE135" s="6">
        <f t="shared" si="304"/>
        <v>0</v>
      </c>
      <c r="EF135" s="6"/>
      <c r="EG135" s="6">
        <f t="shared" si="305"/>
        <v>0</v>
      </c>
      <c r="EH135" s="6">
        <f t="shared" si="306"/>
        <v>0</v>
      </c>
      <c r="EI135" s="6">
        <f t="shared" si="307"/>
        <v>0</v>
      </c>
      <c r="EJ135" s="6"/>
      <c r="EK135" s="6">
        <f t="shared" si="308"/>
        <v>0</v>
      </c>
      <c r="EL135" s="6">
        <f t="shared" si="309"/>
        <v>0</v>
      </c>
      <c r="EM135" s="6">
        <f t="shared" si="310"/>
        <v>0</v>
      </c>
      <c r="EN135" s="6"/>
      <c r="EO135" s="6">
        <f t="shared" si="311"/>
        <v>0</v>
      </c>
      <c r="EP135" s="6">
        <f t="shared" si="312"/>
        <v>0</v>
      </c>
      <c r="EQ135" s="6">
        <f t="shared" si="313"/>
        <v>0</v>
      </c>
      <c r="ER135" s="6"/>
      <c r="ES135" s="6">
        <f t="shared" si="314"/>
        <v>0</v>
      </c>
      <c r="EY135" s="11"/>
      <c r="EZ135" s="6">
        <f t="shared" si="315"/>
        <v>0</v>
      </c>
      <c r="FA135" s="6">
        <f t="shared" si="258"/>
        <v>0</v>
      </c>
      <c r="FB135" s="6">
        <f t="shared" si="259"/>
        <v>0</v>
      </c>
      <c r="FC135"/>
      <c r="FD135" s="6">
        <f t="shared" si="260"/>
        <v>0</v>
      </c>
      <c r="FE135" s="6">
        <f t="shared" si="261"/>
        <v>0</v>
      </c>
      <c r="FF135" s="6">
        <f t="shared" si="262"/>
        <v>0</v>
      </c>
      <c r="FG135"/>
      <c r="FH135" s="6">
        <f t="shared" si="263"/>
        <v>0</v>
      </c>
      <c r="FI135" s="6">
        <f t="shared" si="264"/>
        <v>0</v>
      </c>
      <c r="FJ135" s="6">
        <f t="shared" si="265"/>
        <v>0</v>
      </c>
      <c r="FK135"/>
      <c r="FL135" s="6">
        <f t="shared" si="316"/>
        <v>0</v>
      </c>
      <c r="FM135" s="6"/>
      <c r="FN135" s="6">
        <f t="shared" si="317"/>
        <v>0</v>
      </c>
      <c r="FO135" s="6">
        <f t="shared" si="318"/>
        <v>0</v>
      </c>
      <c r="FP135" s="6">
        <f t="shared" si="319"/>
        <v>0</v>
      </c>
      <c r="FQ135" s="6"/>
      <c r="FR135" s="6">
        <f t="shared" si="320"/>
        <v>0</v>
      </c>
      <c r="FS135" s="6">
        <f t="shared" si="321"/>
        <v>0</v>
      </c>
      <c r="FT135" s="6">
        <f t="shared" si="322"/>
        <v>0</v>
      </c>
      <c r="FU135" s="6"/>
      <c r="FV135" s="6">
        <f t="shared" si="323"/>
        <v>0</v>
      </c>
      <c r="FW135" s="6">
        <f t="shared" si="324"/>
        <v>0</v>
      </c>
      <c r="FX135" s="6">
        <f t="shared" si="325"/>
        <v>0</v>
      </c>
      <c r="FY135" s="6"/>
      <c r="FZ135" s="6">
        <f t="shared" si="326"/>
        <v>0</v>
      </c>
    </row>
    <row r="136" spans="4:182" x14ac:dyDescent="0.25">
      <c r="D136">
        <v>950</v>
      </c>
      <c r="E136">
        <f>'Input spectra'!B136</f>
        <v>0</v>
      </c>
      <c r="F136">
        <f>'Initial absorption'!L136</f>
        <v>0</v>
      </c>
      <c r="G136">
        <f>'Input spectra'!C136</f>
        <v>0</v>
      </c>
      <c r="H136">
        <f t="shared" si="266"/>
        <v>0</v>
      </c>
      <c r="I136">
        <f>'Input spectra'!D136</f>
        <v>0</v>
      </c>
      <c r="J136">
        <f>'Initial absorption'!M136</f>
        <v>0</v>
      </c>
      <c r="K136">
        <f>'Input spectra'!E136</f>
        <v>0</v>
      </c>
      <c r="L136">
        <f t="shared" si="267"/>
        <v>0</v>
      </c>
      <c r="M136">
        <f>'Input spectra'!F136</f>
        <v>0</v>
      </c>
      <c r="N136">
        <f>'Initial absorption'!N136</f>
        <v>0</v>
      </c>
      <c r="O136">
        <f>'Input spectra'!G136</f>
        <v>0</v>
      </c>
      <c r="P136">
        <f t="shared" si="268"/>
        <v>0</v>
      </c>
      <c r="R136">
        <f>'Absorption prob after ems'!FA137</f>
        <v>0.87945231363367504</v>
      </c>
      <c r="S136" s="13">
        <f>1-EXP(-'Absorption prob after ems'!FE137*_k_in_ec_correction*(E136*_c1+I136*_c2+M136*_c3+'Input spectra'!Y136))</f>
        <v>1.2302736246875501E-2</v>
      </c>
      <c r="T136" s="13">
        <f>1-EXP(-(_t-'Absorption prob after ems'!FE137)*_k_in_ec_correction*(E136*_c1+I136*_c2+M136*_c3+'Input spectra'!Y136))</f>
        <v>1.2441536839650325E-2</v>
      </c>
      <c r="U136" s="25"/>
      <c r="V136" s="25"/>
      <c r="W136" s="11"/>
      <c r="X136" s="6">
        <f t="shared" si="224"/>
        <v>0</v>
      </c>
      <c r="Y136" s="6">
        <f t="shared" si="225"/>
        <v>0</v>
      </c>
      <c r="Z136" s="6">
        <f t="shared" si="226"/>
        <v>0</v>
      </c>
      <c r="AA136"/>
      <c r="AB136" s="6">
        <f t="shared" si="227"/>
        <v>0</v>
      </c>
      <c r="AC136" s="6">
        <f t="shared" si="228"/>
        <v>0</v>
      </c>
      <c r="AD136" s="6">
        <f t="shared" si="229"/>
        <v>0</v>
      </c>
      <c r="AE136"/>
      <c r="AF136" s="6">
        <f t="shared" si="230"/>
        <v>0</v>
      </c>
      <c r="AG136" s="6">
        <f t="shared" si="231"/>
        <v>0</v>
      </c>
      <c r="AH136" s="6">
        <f t="shared" si="232"/>
        <v>0</v>
      </c>
      <c r="AI136"/>
      <c r="AJ136" s="6">
        <f t="shared" si="269"/>
        <v>0</v>
      </c>
      <c r="AK136" s="6"/>
      <c r="AL136" s="6">
        <f t="shared" si="270"/>
        <v>0</v>
      </c>
      <c r="AM136" s="6">
        <f t="shared" si="271"/>
        <v>0</v>
      </c>
      <c r="AN136" s="6">
        <f t="shared" si="272"/>
        <v>0</v>
      </c>
      <c r="AO136" s="6"/>
      <c r="AP136" s="6">
        <f t="shared" si="273"/>
        <v>0</v>
      </c>
      <c r="AQ136" s="6">
        <f t="shared" si="274"/>
        <v>0</v>
      </c>
      <c r="AR136" s="6">
        <f t="shared" si="275"/>
        <v>0</v>
      </c>
      <c r="AS136" s="6"/>
      <c r="AT136" s="6">
        <f t="shared" si="276"/>
        <v>0</v>
      </c>
      <c r="AU136" s="6">
        <f t="shared" si="277"/>
        <v>0</v>
      </c>
      <c r="AV136" s="6">
        <f t="shared" si="278"/>
        <v>0</v>
      </c>
      <c r="AW136" s="6"/>
      <c r="AX136" s="6">
        <f t="shared" si="279"/>
        <v>0</v>
      </c>
      <c r="BD136" s="11"/>
      <c r="BE136" s="6">
        <f t="shared" si="233"/>
        <v>0</v>
      </c>
      <c r="BF136" s="6">
        <f t="shared" si="234"/>
        <v>0</v>
      </c>
      <c r="BG136" s="6">
        <f t="shared" si="235"/>
        <v>0</v>
      </c>
      <c r="BH136"/>
      <c r="BI136" s="6">
        <f t="shared" si="236"/>
        <v>0</v>
      </c>
      <c r="BJ136" s="6">
        <f t="shared" si="237"/>
        <v>0</v>
      </c>
      <c r="BK136" s="6">
        <f t="shared" si="238"/>
        <v>0</v>
      </c>
      <c r="BL136"/>
      <c r="BM136" s="6">
        <f t="shared" si="239"/>
        <v>0</v>
      </c>
      <c r="BN136" s="6">
        <f t="shared" si="240"/>
        <v>0</v>
      </c>
      <c r="BO136" s="6">
        <f t="shared" si="241"/>
        <v>0</v>
      </c>
      <c r="BP136"/>
      <c r="BQ136" s="6">
        <f t="shared" si="280"/>
        <v>0</v>
      </c>
      <c r="BR136" s="6"/>
      <c r="BS136" s="6">
        <f t="shared" si="281"/>
        <v>0</v>
      </c>
      <c r="BT136" s="6">
        <f t="shared" si="282"/>
        <v>0</v>
      </c>
      <c r="BU136" s="6">
        <f t="shared" si="283"/>
        <v>0</v>
      </c>
      <c r="BV136" s="6"/>
      <c r="BW136" s="6">
        <f t="shared" si="284"/>
        <v>0</v>
      </c>
      <c r="BX136" s="6">
        <f t="shared" si="285"/>
        <v>0</v>
      </c>
      <c r="BY136" s="6">
        <f t="shared" si="286"/>
        <v>0</v>
      </c>
      <c r="BZ136" s="6"/>
      <c r="CA136" s="6">
        <f t="shared" si="287"/>
        <v>0</v>
      </c>
      <c r="CB136" s="6">
        <f t="shared" si="288"/>
        <v>0</v>
      </c>
      <c r="CC136" s="6">
        <f t="shared" si="289"/>
        <v>0</v>
      </c>
      <c r="CD136" s="6"/>
      <c r="CE136" s="6">
        <f t="shared" si="290"/>
        <v>0</v>
      </c>
      <c r="CK136" s="11"/>
      <c r="CL136" s="6">
        <f t="shared" si="291"/>
        <v>0</v>
      </c>
      <c r="CM136" s="6">
        <f t="shared" si="242"/>
        <v>0</v>
      </c>
      <c r="CN136" s="6">
        <f t="shared" si="243"/>
        <v>0</v>
      </c>
      <c r="CO136"/>
      <c r="CP136" s="6">
        <f t="shared" si="244"/>
        <v>0</v>
      </c>
      <c r="CQ136" s="6">
        <f t="shared" si="245"/>
        <v>0</v>
      </c>
      <c r="CR136" s="6">
        <f t="shared" si="246"/>
        <v>0</v>
      </c>
      <c r="CS136"/>
      <c r="CT136" s="6">
        <f t="shared" si="247"/>
        <v>0</v>
      </c>
      <c r="CU136" s="6">
        <f t="shared" si="248"/>
        <v>0</v>
      </c>
      <c r="CV136" s="6">
        <f t="shared" si="249"/>
        <v>0</v>
      </c>
      <c r="CW136"/>
      <c r="CX136" s="6">
        <f t="shared" si="292"/>
        <v>0</v>
      </c>
      <c r="CY136" s="6"/>
      <c r="CZ136" s="6">
        <f t="shared" si="293"/>
        <v>0</v>
      </c>
      <c r="DA136" s="6">
        <f t="shared" si="294"/>
        <v>0</v>
      </c>
      <c r="DB136" s="6">
        <f t="shared" si="295"/>
        <v>0</v>
      </c>
      <c r="DC136" s="6"/>
      <c r="DD136" s="6">
        <f t="shared" si="296"/>
        <v>0</v>
      </c>
      <c r="DE136" s="6">
        <f t="shared" si="297"/>
        <v>0</v>
      </c>
      <c r="DF136" s="6">
        <f t="shared" si="298"/>
        <v>0</v>
      </c>
      <c r="DG136" s="6"/>
      <c r="DH136" s="6">
        <f t="shared" si="299"/>
        <v>0</v>
      </c>
      <c r="DI136" s="6">
        <f t="shared" si="300"/>
        <v>0</v>
      </c>
      <c r="DJ136" s="6">
        <f t="shared" si="301"/>
        <v>0</v>
      </c>
      <c r="DK136" s="6"/>
      <c r="DL136" s="6">
        <f t="shared" si="302"/>
        <v>0</v>
      </c>
      <c r="DR136" s="11"/>
      <c r="DS136" s="6">
        <f t="shared" si="303"/>
        <v>0</v>
      </c>
      <c r="DT136" s="6">
        <f t="shared" si="250"/>
        <v>0</v>
      </c>
      <c r="DU136" s="6">
        <f t="shared" si="251"/>
        <v>0</v>
      </c>
      <c r="DV136"/>
      <c r="DW136" s="6">
        <f t="shared" si="252"/>
        <v>0</v>
      </c>
      <c r="DX136" s="6">
        <f t="shared" si="253"/>
        <v>0</v>
      </c>
      <c r="DY136" s="6">
        <f t="shared" si="254"/>
        <v>0</v>
      </c>
      <c r="DZ136"/>
      <c r="EA136" s="6">
        <f t="shared" si="255"/>
        <v>0</v>
      </c>
      <c r="EB136" s="6">
        <f t="shared" si="256"/>
        <v>0</v>
      </c>
      <c r="EC136" s="6">
        <f t="shared" si="257"/>
        <v>0</v>
      </c>
      <c r="ED136"/>
      <c r="EE136" s="6">
        <f t="shared" si="304"/>
        <v>0</v>
      </c>
      <c r="EF136" s="6"/>
      <c r="EG136" s="6">
        <f t="shared" si="305"/>
        <v>0</v>
      </c>
      <c r="EH136" s="6">
        <f t="shared" si="306"/>
        <v>0</v>
      </c>
      <c r="EI136" s="6">
        <f t="shared" si="307"/>
        <v>0</v>
      </c>
      <c r="EJ136" s="6"/>
      <c r="EK136" s="6">
        <f t="shared" si="308"/>
        <v>0</v>
      </c>
      <c r="EL136" s="6">
        <f t="shared" si="309"/>
        <v>0</v>
      </c>
      <c r="EM136" s="6">
        <f t="shared" si="310"/>
        <v>0</v>
      </c>
      <c r="EN136" s="6"/>
      <c r="EO136" s="6">
        <f t="shared" si="311"/>
        <v>0</v>
      </c>
      <c r="EP136" s="6">
        <f t="shared" si="312"/>
        <v>0</v>
      </c>
      <c r="EQ136" s="6">
        <f t="shared" si="313"/>
        <v>0</v>
      </c>
      <c r="ER136" s="6"/>
      <c r="ES136" s="6">
        <f t="shared" si="314"/>
        <v>0</v>
      </c>
      <c r="EY136" s="11"/>
      <c r="EZ136" s="6">
        <f t="shared" si="315"/>
        <v>0</v>
      </c>
      <c r="FA136" s="6">
        <f t="shared" si="258"/>
        <v>0</v>
      </c>
      <c r="FB136" s="6">
        <f t="shared" si="259"/>
        <v>0</v>
      </c>
      <c r="FC136"/>
      <c r="FD136" s="6">
        <f t="shared" si="260"/>
        <v>0</v>
      </c>
      <c r="FE136" s="6">
        <f t="shared" si="261"/>
        <v>0</v>
      </c>
      <c r="FF136" s="6">
        <f t="shared" si="262"/>
        <v>0</v>
      </c>
      <c r="FG136"/>
      <c r="FH136" s="6">
        <f t="shared" si="263"/>
        <v>0</v>
      </c>
      <c r="FI136" s="6">
        <f t="shared" si="264"/>
        <v>0</v>
      </c>
      <c r="FJ136" s="6">
        <f t="shared" si="265"/>
        <v>0</v>
      </c>
      <c r="FK136"/>
      <c r="FL136" s="6">
        <f t="shared" si="316"/>
        <v>0</v>
      </c>
      <c r="FM136" s="6"/>
      <c r="FN136" s="6">
        <f t="shared" si="317"/>
        <v>0</v>
      </c>
      <c r="FO136" s="6">
        <f t="shared" si="318"/>
        <v>0</v>
      </c>
      <c r="FP136" s="6">
        <f t="shared" si="319"/>
        <v>0</v>
      </c>
      <c r="FQ136" s="6"/>
      <c r="FR136" s="6">
        <f t="shared" si="320"/>
        <v>0</v>
      </c>
      <c r="FS136" s="6">
        <f t="shared" si="321"/>
        <v>0</v>
      </c>
      <c r="FT136" s="6">
        <f t="shared" si="322"/>
        <v>0</v>
      </c>
      <c r="FU136" s="6"/>
      <c r="FV136" s="6">
        <f t="shared" si="323"/>
        <v>0</v>
      </c>
      <c r="FW136" s="6">
        <f t="shared" si="324"/>
        <v>0</v>
      </c>
      <c r="FX136" s="6">
        <f t="shared" si="325"/>
        <v>0</v>
      </c>
      <c r="FY136" s="6"/>
      <c r="FZ136" s="6">
        <f t="shared" si="326"/>
        <v>0</v>
      </c>
    </row>
    <row r="137" spans="4:182" x14ac:dyDescent="0.25">
      <c r="D137">
        <v>955</v>
      </c>
      <c r="E137">
        <f>'Input spectra'!B137</f>
        <v>0</v>
      </c>
      <c r="F137">
        <f>'Initial absorption'!L137</f>
        <v>0</v>
      </c>
      <c r="G137">
        <f>'Input spectra'!C137</f>
        <v>0</v>
      </c>
      <c r="H137">
        <f t="shared" si="266"/>
        <v>0</v>
      </c>
      <c r="I137">
        <f>'Input spectra'!D137</f>
        <v>0</v>
      </c>
      <c r="J137">
        <f>'Initial absorption'!M137</f>
        <v>0</v>
      </c>
      <c r="K137">
        <f>'Input spectra'!E137</f>
        <v>0</v>
      </c>
      <c r="L137">
        <f t="shared" si="267"/>
        <v>0</v>
      </c>
      <c r="M137">
        <f>'Input spectra'!F137</f>
        <v>0</v>
      </c>
      <c r="N137">
        <f>'Initial absorption'!N137</f>
        <v>0</v>
      </c>
      <c r="O137">
        <f>'Input spectra'!G137</f>
        <v>0</v>
      </c>
      <c r="P137">
        <f t="shared" si="268"/>
        <v>0</v>
      </c>
      <c r="R137">
        <f>'Absorption prob after ems'!FA138</f>
        <v>0.87957922667056909</v>
      </c>
      <c r="S137" s="13">
        <f>1-EXP(-'Absorption prob after ems'!FE138*_k_in_ec_correction*(E137*_c1+I137*_c2+M137*_c3+'Input spectra'!Y137))</f>
        <v>1.2288597025504777E-2</v>
      </c>
      <c r="T137" s="13">
        <f>1-EXP(-(_t-'Absorption prob after ems'!FE138)*_k_in_ec_correction*(E137*_c1+I137*_c2+M137*_c3+'Input spectra'!Y137))</f>
        <v>1.2427076966826656E-2</v>
      </c>
      <c r="U137" s="25"/>
      <c r="V137" s="25"/>
      <c r="W137" s="11"/>
      <c r="X137" s="6">
        <f t="shared" si="224"/>
        <v>0</v>
      </c>
      <c r="Y137" s="6">
        <f t="shared" si="225"/>
        <v>0</v>
      </c>
      <c r="Z137" s="6">
        <f t="shared" si="226"/>
        <v>0</v>
      </c>
      <c r="AA137"/>
      <c r="AB137" s="6">
        <f t="shared" si="227"/>
        <v>0</v>
      </c>
      <c r="AC137" s="6">
        <f t="shared" si="228"/>
        <v>0</v>
      </c>
      <c r="AD137" s="6">
        <f t="shared" si="229"/>
        <v>0</v>
      </c>
      <c r="AE137"/>
      <c r="AF137" s="6">
        <f t="shared" si="230"/>
        <v>0</v>
      </c>
      <c r="AG137" s="6">
        <f t="shared" si="231"/>
        <v>0</v>
      </c>
      <c r="AH137" s="6">
        <f t="shared" si="232"/>
        <v>0</v>
      </c>
      <c r="AI137"/>
      <c r="AJ137" s="6">
        <f t="shared" si="269"/>
        <v>0</v>
      </c>
      <c r="AK137" s="6"/>
      <c r="AL137" s="6">
        <f t="shared" si="270"/>
        <v>0</v>
      </c>
      <c r="AM137" s="6">
        <f t="shared" si="271"/>
        <v>0</v>
      </c>
      <c r="AN137" s="6">
        <f t="shared" si="272"/>
        <v>0</v>
      </c>
      <c r="AO137" s="6"/>
      <c r="AP137" s="6">
        <f t="shared" si="273"/>
        <v>0</v>
      </c>
      <c r="AQ137" s="6">
        <f t="shared" si="274"/>
        <v>0</v>
      </c>
      <c r="AR137" s="6">
        <f t="shared" si="275"/>
        <v>0</v>
      </c>
      <c r="AS137" s="6"/>
      <c r="AT137" s="6">
        <f t="shared" si="276"/>
        <v>0</v>
      </c>
      <c r="AU137" s="6">
        <f t="shared" si="277"/>
        <v>0</v>
      </c>
      <c r="AV137" s="6">
        <f t="shared" si="278"/>
        <v>0</v>
      </c>
      <c r="AW137" s="6"/>
      <c r="AX137" s="6">
        <f t="shared" si="279"/>
        <v>0</v>
      </c>
      <c r="BD137" s="11"/>
      <c r="BE137" s="6">
        <f t="shared" si="233"/>
        <v>0</v>
      </c>
      <c r="BF137" s="6">
        <f t="shared" si="234"/>
        <v>0</v>
      </c>
      <c r="BG137" s="6">
        <f t="shared" si="235"/>
        <v>0</v>
      </c>
      <c r="BH137"/>
      <c r="BI137" s="6">
        <f t="shared" si="236"/>
        <v>0</v>
      </c>
      <c r="BJ137" s="6">
        <f t="shared" si="237"/>
        <v>0</v>
      </c>
      <c r="BK137" s="6">
        <f t="shared" si="238"/>
        <v>0</v>
      </c>
      <c r="BL137"/>
      <c r="BM137" s="6">
        <f t="shared" si="239"/>
        <v>0</v>
      </c>
      <c r="BN137" s="6">
        <f t="shared" si="240"/>
        <v>0</v>
      </c>
      <c r="BO137" s="6">
        <f t="shared" si="241"/>
        <v>0</v>
      </c>
      <c r="BP137"/>
      <c r="BQ137" s="6">
        <f t="shared" si="280"/>
        <v>0</v>
      </c>
      <c r="BR137" s="6"/>
      <c r="BS137" s="6">
        <f t="shared" si="281"/>
        <v>0</v>
      </c>
      <c r="BT137" s="6">
        <f t="shared" si="282"/>
        <v>0</v>
      </c>
      <c r="BU137" s="6">
        <f t="shared" si="283"/>
        <v>0</v>
      </c>
      <c r="BV137" s="6"/>
      <c r="BW137" s="6">
        <f t="shared" si="284"/>
        <v>0</v>
      </c>
      <c r="BX137" s="6">
        <f t="shared" si="285"/>
        <v>0</v>
      </c>
      <c r="BY137" s="6">
        <f t="shared" si="286"/>
        <v>0</v>
      </c>
      <c r="BZ137" s="6"/>
      <c r="CA137" s="6">
        <f t="shared" si="287"/>
        <v>0</v>
      </c>
      <c r="CB137" s="6">
        <f t="shared" si="288"/>
        <v>0</v>
      </c>
      <c r="CC137" s="6">
        <f t="shared" si="289"/>
        <v>0</v>
      </c>
      <c r="CD137" s="6"/>
      <c r="CE137" s="6">
        <f t="shared" si="290"/>
        <v>0</v>
      </c>
      <c r="CK137" s="11"/>
      <c r="CL137" s="6">
        <f t="shared" si="291"/>
        <v>0</v>
      </c>
      <c r="CM137" s="6">
        <f t="shared" si="242"/>
        <v>0</v>
      </c>
      <c r="CN137" s="6">
        <f t="shared" si="243"/>
        <v>0</v>
      </c>
      <c r="CO137"/>
      <c r="CP137" s="6">
        <f t="shared" si="244"/>
        <v>0</v>
      </c>
      <c r="CQ137" s="6">
        <f t="shared" si="245"/>
        <v>0</v>
      </c>
      <c r="CR137" s="6">
        <f t="shared" si="246"/>
        <v>0</v>
      </c>
      <c r="CS137"/>
      <c r="CT137" s="6">
        <f t="shared" si="247"/>
        <v>0</v>
      </c>
      <c r="CU137" s="6">
        <f t="shared" si="248"/>
        <v>0</v>
      </c>
      <c r="CV137" s="6">
        <f t="shared" si="249"/>
        <v>0</v>
      </c>
      <c r="CW137"/>
      <c r="CX137" s="6">
        <f t="shared" si="292"/>
        <v>0</v>
      </c>
      <c r="CY137" s="6"/>
      <c r="CZ137" s="6">
        <f t="shared" si="293"/>
        <v>0</v>
      </c>
      <c r="DA137" s="6">
        <f t="shared" si="294"/>
        <v>0</v>
      </c>
      <c r="DB137" s="6">
        <f t="shared" si="295"/>
        <v>0</v>
      </c>
      <c r="DC137" s="6"/>
      <c r="DD137" s="6">
        <f t="shared" si="296"/>
        <v>0</v>
      </c>
      <c r="DE137" s="6">
        <f t="shared" si="297"/>
        <v>0</v>
      </c>
      <c r="DF137" s="6">
        <f t="shared" si="298"/>
        <v>0</v>
      </c>
      <c r="DG137" s="6"/>
      <c r="DH137" s="6">
        <f t="shared" si="299"/>
        <v>0</v>
      </c>
      <c r="DI137" s="6">
        <f t="shared" si="300"/>
        <v>0</v>
      </c>
      <c r="DJ137" s="6">
        <f t="shared" si="301"/>
        <v>0</v>
      </c>
      <c r="DK137" s="6"/>
      <c r="DL137" s="6">
        <f t="shared" si="302"/>
        <v>0</v>
      </c>
      <c r="DR137" s="11"/>
      <c r="DS137" s="6">
        <f t="shared" si="303"/>
        <v>0</v>
      </c>
      <c r="DT137" s="6">
        <f t="shared" si="250"/>
        <v>0</v>
      </c>
      <c r="DU137" s="6">
        <f t="shared" si="251"/>
        <v>0</v>
      </c>
      <c r="DV137"/>
      <c r="DW137" s="6">
        <f t="shared" si="252"/>
        <v>0</v>
      </c>
      <c r="DX137" s="6">
        <f t="shared" si="253"/>
        <v>0</v>
      </c>
      <c r="DY137" s="6">
        <f t="shared" si="254"/>
        <v>0</v>
      </c>
      <c r="DZ137"/>
      <c r="EA137" s="6">
        <f t="shared" si="255"/>
        <v>0</v>
      </c>
      <c r="EB137" s="6">
        <f t="shared" si="256"/>
        <v>0</v>
      </c>
      <c r="EC137" s="6">
        <f t="shared" si="257"/>
        <v>0</v>
      </c>
      <c r="ED137"/>
      <c r="EE137" s="6">
        <f t="shared" si="304"/>
        <v>0</v>
      </c>
      <c r="EF137" s="6"/>
      <c r="EG137" s="6">
        <f t="shared" si="305"/>
        <v>0</v>
      </c>
      <c r="EH137" s="6">
        <f t="shared" si="306"/>
        <v>0</v>
      </c>
      <c r="EI137" s="6">
        <f t="shared" si="307"/>
        <v>0</v>
      </c>
      <c r="EJ137" s="6"/>
      <c r="EK137" s="6">
        <f t="shared" si="308"/>
        <v>0</v>
      </c>
      <c r="EL137" s="6">
        <f t="shared" si="309"/>
        <v>0</v>
      </c>
      <c r="EM137" s="6">
        <f t="shared" si="310"/>
        <v>0</v>
      </c>
      <c r="EN137" s="6"/>
      <c r="EO137" s="6">
        <f t="shared" si="311"/>
        <v>0</v>
      </c>
      <c r="EP137" s="6">
        <f t="shared" si="312"/>
        <v>0</v>
      </c>
      <c r="EQ137" s="6">
        <f t="shared" si="313"/>
        <v>0</v>
      </c>
      <c r="ER137" s="6"/>
      <c r="ES137" s="6">
        <f t="shared" si="314"/>
        <v>0</v>
      </c>
      <c r="EY137" s="11"/>
      <c r="EZ137" s="6">
        <f t="shared" si="315"/>
        <v>0</v>
      </c>
      <c r="FA137" s="6">
        <f t="shared" si="258"/>
        <v>0</v>
      </c>
      <c r="FB137" s="6">
        <f t="shared" si="259"/>
        <v>0</v>
      </c>
      <c r="FC137"/>
      <c r="FD137" s="6">
        <f t="shared" si="260"/>
        <v>0</v>
      </c>
      <c r="FE137" s="6">
        <f t="shared" si="261"/>
        <v>0</v>
      </c>
      <c r="FF137" s="6">
        <f t="shared" si="262"/>
        <v>0</v>
      </c>
      <c r="FG137"/>
      <c r="FH137" s="6">
        <f t="shared" si="263"/>
        <v>0</v>
      </c>
      <c r="FI137" s="6">
        <f t="shared" si="264"/>
        <v>0</v>
      </c>
      <c r="FJ137" s="6">
        <f t="shared" si="265"/>
        <v>0</v>
      </c>
      <c r="FK137"/>
      <c r="FL137" s="6">
        <f t="shared" si="316"/>
        <v>0</v>
      </c>
      <c r="FM137" s="6"/>
      <c r="FN137" s="6">
        <f t="shared" si="317"/>
        <v>0</v>
      </c>
      <c r="FO137" s="6">
        <f t="shared" si="318"/>
        <v>0</v>
      </c>
      <c r="FP137" s="6">
        <f t="shared" si="319"/>
        <v>0</v>
      </c>
      <c r="FQ137" s="6"/>
      <c r="FR137" s="6">
        <f t="shared" si="320"/>
        <v>0</v>
      </c>
      <c r="FS137" s="6">
        <f t="shared" si="321"/>
        <v>0</v>
      </c>
      <c r="FT137" s="6">
        <f t="shared" si="322"/>
        <v>0</v>
      </c>
      <c r="FU137" s="6"/>
      <c r="FV137" s="6">
        <f t="shared" si="323"/>
        <v>0</v>
      </c>
      <c r="FW137" s="6">
        <f t="shared" si="324"/>
        <v>0</v>
      </c>
      <c r="FX137" s="6">
        <f t="shared" si="325"/>
        <v>0</v>
      </c>
      <c r="FY137" s="6"/>
      <c r="FZ137" s="6">
        <f t="shared" si="326"/>
        <v>0</v>
      </c>
    </row>
    <row r="138" spans="4:182" x14ac:dyDescent="0.25">
      <c r="D138">
        <v>960</v>
      </c>
      <c r="E138">
        <f>'Input spectra'!B138</f>
        <v>0</v>
      </c>
      <c r="F138">
        <f>'Initial absorption'!L138</f>
        <v>0</v>
      </c>
      <c r="G138">
        <f>'Input spectra'!C138</f>
        <v>0</v>
      </c>
      <c r="H138">
        <f t="shared" si="266"/>
        <v>0</v>
      </c>
      <c r="I138">
        <f>'Input spectra'!D138</f>
        <v>0</v>
      </c>
      <c r="J138">
        <f>'Initial absorption'!M138</f>
        <v>0</v>
      </c>
      <c r="K138">
        <f>'Input spectra'!E138</f>
        <v>0</v>
      </c>
      <c r="L138">
        <f t="shared" si="267"/>
        <v>0</v>
      </c>
      <c r="M138">
        <f>'Input spectra'!F138</f>
        <v>0</v>
      </c>
      <c r="N138">
        <f>'Initial absorption'!N138</f>
        <v>0</v>
      </c>
      <c r="O138">
        <f>'Input spectra'!G138</f>
        <v>0</v>
      </c>
      <c r="P138">
        <f t="shared" si="268"/>
        <v>0</v>
      </c>
      <c r="R138">
        <f>'Absorption prob after ems'!FA139</f>
        <v>0.87970616819570235</v>
      </c>
      <c r="S138" s="13">
        <f>1-EXP(-'Absorption prob after ems'!FE139*_k_in_ec_correction*(E138*_c1+I138*_c2+M138*_c3+'Input spectra'!Y138))</f>
        <v>1.227445741398947E-2</v>
      </c>
      <c r="T138" s="13">
        <f>1-EXP(-(_t-'Absorption prob after ems'!FE139)*_k_in_ec_correction*(E138*_c1+I138*_c2+M138*_c3+'Input spectra'!Y138))</f>
        <v>1.2412617069991527E-2</v>
      </c>
      <c r="U138" s="25"/>
      <c r="V138" s="25"/>
      <c r="W138" s="11"/>
      <c r="X138" s="6">
        <f t="shared" si="224"/>
        <v>0</v>
      </c>
      <c r="Y138" s="6">
        <f t="shared" si="225"/>
        <v>0</v>
      </c>
      <c r="Z138" s="6">
        <f t="shared" si="226"/>
        <v>0</v>
      </c>
      <c r="AA138"/>
      <c r="AB138" s="6">
        <f t="shared" si="227"/>
        <v>0</v>
      </c>
      <c r="AC138" s="6">
        <f t="shared" si="228"/>
        <v>0</v>
      </c>
      <c r="AD138" s="6">
        <f t="shared" si="229"/>
        <v>0</v>
      </c>
      <c r="AE138"/>
      <c r="AF138" s="6">
        <f t="shared" si="230"/>
        <v>0</v>
      </c>
      <c r="AG138" s="6">
        <f t="shared" si="231"/>
        <v>0</v>
      </c>
      <c r="AH138" s="6">
        <f t="shared" si="232"/>
        <v>0</v>
      </c>
      <c r="AI138"/>
      <c r="AJ138" s="6">
        <f t="shared" si="269"/>
        <v>0</v>
      </c>
      <c r="AK138" s="6"/>
      <c r="AL138" s="6">
        <f t="shared" si="270"/>
        <v>0</v>
      </c>
      <c r="AM138" s="6">
        <f t="shared" si="271"/>
        <v>0</v>
      </c>
      <c r="AN138" s="6">
        <f t="shared" si="272"/>
        <v>0</v>
      </c>
      <c r="AO138" s="6"/>
      <c r="AP138" s="6">
        <f t="shared" si="273"/>
        <v>0</v>
      </c>
      <c r="AQ138" s="6">
        <f t="shared" si="274"/>
        <v>0</v>
      </c>
      <c r="AR138" s="6">
        <f t="shared" si="275"/>
        <v>0</v>
      </c>
      <c r="AS138" s="6"/>
      <c r="AT138" s="6">
        <f t="shared" si="276"/>
        <v>0</v>
      </c>
      <c r="AU138" s="6">
        <f t="shared" si="277"/>
        <v>0</v>
      </c>
      <c r="AV138" s="6">
        <f t="shared" si="278"/>
        <v>0</v>
      </c>
      <c r="AW138" s="6"/>
      <c r="AX138" s="6">
        <f t="shared" si="279"/>
        <v>0</v>
      </c>
      <c r="BD138" s="11"/>
      <c r="BE138" s="6">
        <f t="shared" si="233"/>
        <v>0</v>
      </c>
      <c r="BF138" s="6">
        <f t="shared" si="234"/>
        <v>0</v>
      </c>
      <c r="BG138" s="6">
        <f t="shared" si="235"/>
        <v>0</v>
      </c>
      <c r="BH138"/>
      <c r="BI138" s="6">
        <f t="shared" si="236"/>
        <v>0</v>
      </c>
      <c r="BJ138" s="6">
        <f t="shared" si="237"/>
        <v>0</v>
      </c>
      <c r="BK138" s="6">
        <f t="shared" si="238"/>
        <v>0</v>
      </c>
      <c r="BL138"/>
      <c r="BM138" s="6">
        <f t="shared" si="239"/>
        <v>0</v>
      </c>
      <c r="BN138" s="6">
        <f t="shared" si="240"/>
        <v>0</v>
      </c>
      <c r="BO138" s="6">
        <f t="shared" si="241"/>
        <v>0</v>
      </c>
      <c r="BP138"/>
      <c r="BQ138" s="6">
        <f t="shared" si="280"/>
        <v>0</v>
      </c>
      <c r="BR138" s="6"/>
      <c r="BS138" s="6">
        <f t="shared" si="281"/>
        <v>0</v>
      </c>
      <c r="BT138" s="6">
        <f t="shared" si="282"/>
        <v>0</v>
      </c>
      <c r="BU138" s="6">
        <f t="shared" si="283"/>
        <v>0</v>
      </c>
      <c r="BV138" s="6"/>
      <c r="BW138" s="6">
        <f t="shared" si="284"/>
        <v>0</v>
      </c>
      <c r="BX138" s="6">
        <f t="shared" si="285"/>
        <v>0</v>
      </c>
      <c r="BY138" s="6">
        <f t="shared" si="286"/>
        <v>0</v>
      </c>
      <c r="BZ138" s="6"/>
      <c r="CA138" s="6">
        <f t="shared" si="287"/>
        <v>0</v>
      </c>
      <c r="CB138" s="6">
        <f t="shared" si="288"/>
        <v>0</v>
      </c>
      <c r="CC138" s="6">
        <f t="shared" si="289"/>
        <v>0</v>
      </c>
      <c r="CD138" s="6"/>
      <c r="CE138" s="6">
        <f t="shared" si="290"/>
        <v>0</v>
      </c>
      <c r="CK138" s="11"/>
      <c r="CL138" s="6">
        <f t="shared" si="291"/>
        <v>0</v>
      </c>
      <c r="CM138" s="6">
        <f t="shared" si="242"/>
        <v>0</v>
      </c>
      <c r="CN138" s="6">
        <f t="shared" si="243"/>
        <v>0</v>
      </c>
      <c r="CO138"/>
      <c r="CP138" s="6">
        <f t="shared" si="244"/>
        <v>0</v>
      </c>
      <c r="CQ138" s="6">
        <f t="shared" si="245"/>
        <v>0</v>
      </c>
      <c r="CR138" s="6">
        <f t="shared" si="246"/>
        <v>0</v>
      </c>
      <c r="CS138"/>
      <c r="CT138" s="6">
        <f t="shared" si="247"/>
        <v>0</v>
      </c>
      <c r="CU138" s="6">
        <f t="shared" si="248"/>
        <v>0</v>
      </c>
      <c r="CV138" s="6">
        <f t="shared" si="249"/>
        <v>0</v>
      </c>
      <c r="CW138"/>
      <c r="CX138" s="6">
        <f t="shared" si="292"/>
        <v>0</v>
      </c>
      <c r="CY138" s="6"/>
      <c r="CZ138" s="6">
        <f t="shared" si="293"/>
        <v>0</v>
      </c>
      <c r="DA138" s="6">
        <f t="shared" si="294"/>
        <v>0</v>
      </c>
      <c r="DB138" s="6">
        <f t="shared" si="295"/>
        <v>0</v>
      </c>
      <c r="DC138" s="6"/>
      <c r="DD138" s="6">
        <f t="shared" si="296"/>
        <v>0</v>
      </c>
      <c r="DE138" s="6">
        <f t="shared" si="297"/>
        <v>0</v>
      </c>
      <c r="DF138" s="6">
        <f t="shared" si="298"/>
        <v>0</v>
      </c>
      <c r="DG138" s="6"/>
      <c r="DH138" s="6">
        <f t="shared" si="299"/>
        <v>0</v>
      </c>
      <c r="DI138" s="6">
        <f t="shared" si="300"/>
        <v>0</v>
      </c>
      <c r="DJ138" s="6">
        <f t="shared" si="301"/>
        <v>0</v>
      </c>
      <c r="DK138" s="6"/>
      <c r="DL138" s="6">
        <f t="shared" si="302"/>
        <v>0</v>
      </c>
      <c r="DR138" s="11"/>
      <c r="DS138" s="6">
        <f t="shared" si="303"/>
        <v>0</v>
      </c>
      <c r="DT138" s="6">
        <f t="shared" si="250"/>
        <v>0</v>
      </c>
      <c r="DU138" s="6">
        <f t="shared" si="251"/>
        <v>0</v>
      </c>
      <c r="DV138"/>
      <c r="DW138" s="6">
        <f t="shared" si="252"/>
        <v>0</v>
      </c>
      <c r="DX138" s="6">
        <f t="shared" si="253"/>
        <v>0</v>
      </c>
      <c r="DY138" s="6">
        <f t="shared" si="254"/>
        <v>0</v>
      </c>
      <c r="DZ138"/>
      <c r="EA138" s="6">
        <f t="shared" si="255"/>
        <v>0</v>
      </c>
      <c r="EB138" s="6">
        <f t="shared" si="256"/>
        <v>0</v>
      </c>
      <c r="EC138" s="6">
        <f t="shared" si="257"/>
        <v>0</v>
      </c>
      <c r="ED138"/>
      <c r="EE138" s="6">
        <f t="shared" si="304"/>
        <v>0</v>
      </c>
      <c r="EF138" s="6"/>
      <c r="EG138" s="6">
        <f t="shared" si="305"/>
        <v>0</v>
      </c>
      <c r="EH138" s="6">
        <f t="shared" si="306"/>
        <v>0</v>
      </c>
      <c r="EI138" s="6">
        <f t="shared" si="307"/>
        <v>0</v>
      </c>
      <c r="EJ138" s="6"/>
      <c r="EK138" s="6">
        <f t="shared" si="308"/>
        <v>0</v>
      </c>
      <c r="EL138" s="6">
        <f t="shared" si="309"/>
        <v>0</v>
      </c>
      <c r="EM138" s="6">
        <f t="shared" si="310"/>
        <v>0</v>
      </c>
      <c r="EN138" s="6"/>
      <c r="EO138" s="6">
        <f t="shared" si="311"/>
        <v>0</v>
      </c>
      <c r="EP138" s="6">
        <f t="shared" si="312"/>
        <v>0</v>
      </c>
      <c r="EQ138" s="6">
        <f t="shared" si="313"/>
        <v>0</v>
      </c>
      <c r="ER138" s="6"/>
      <c r="ES138" s="6">
        <f t="shared" si="314"/>
        <v>0</v>
      </c>
      <c r="EY138" s="11"/>
      <c r="EZ138" s="6">
        <f t="shared" si="315"/>
        <v>0</v>
      </c>
      <c r="FA138" s="6">
        <f t="shared" si="258"/>
        <v>0</v>
      </c>
      <c r="FB138" s="6">
        <f t="shared" si="259"/>
        <v>0</v>
      </c>
      <c r="FC138"/>
      <c r="FD138" s="6">
        <f t="shared" si="260"/>
        <v>0</v>
      </c>
      <c r="FE138" s="6">
        <f t="shared" si="261"/>
        <v>0</v>
      </c>
      <c r="FF138" s="6">
        <f t="shared" si="262"/>
        <v>0</v>
      </c>
      <c r="FG138"/>
      <c r="FH138" s="6">
        <f t="shared" si="263"/>
        <v>0</v>
      </c>
      <c r="FI138" s="6">
        <f t="shared" si="264"/>
        <v>0</v>
      </c>
      <c r="FJ138" s="6">
        <f t="shared" si="265"/>
        <v>0</v>
      </c>
      <c r="FK138"/>
      <c r="FL138" s="6">
        <f t="shared" si="316"/>
        <v>0</v>
      </c>
      <c r="FM138" s="6"/>
      <c r="FN138" s="6">
        <f t="shared" si="317"/>
        <v>0</v>
      </c>
      <c r="FO138" s="6">
        <f t="shared" si="318"/>
        <v>0</v>
      </c>
      <c r="FP138" s="6">
        <f t="shared" si="319"/>
        <v>0</v>
      </c>
      <c r="FQ138" s="6"/>
      <c r="FR138" s="6">
        <f t="shared" si="320"/>
        <v>0</v>
      </c>
      <c r="FS138" s="6">
        <f t="shared" si="321"/>
        <v>0</v>
      </c>
      <c r="FT138" s="6">
        <f t="shared" si="322"/>
        <v>0</v>
      </c>
      <c r="FU138" s="6"/>
      <c r="FV138" s="6">
        <f t="shared" si="323"/>
        <v>0</v>
      </c>
      <c r="FW138" s="6">
        <f t="shared" si="324"/>
        <v>0</v>
      </c>
      <c r="FX138" s="6">
        <f t="shared" si="325"/>
        <v>0</v>
      </c>
      <c r="FY138" s="6"/>
      <c r="FZ138" s="6">
        <f t="shared" si="326"/>
        <v>0</v>
      </c>
    </row>
    <row r="139" spans="4:182" x14ac:dyDescent="0.25">
      <c r="D139">
        <v>965</v>
      </c>
      <c r="E139">
        <f>'Input spectra'!B139</f>
        <v>0</v>
      </c>
      <c r="F139">
        <f>'Initial absorption'!L139</f>
        <v>0</v>
      </c>
      <c r="G139">
        <f>'Input spectra'!C139</f>
        <v>0</v>
      </c>
      <c r="H139">
        <f t="shared" si="266"/>
        <v>0</v>
      </c>
      <c r="I139">
        <f>'Input spectra'!D139</f>
        <v>0</v>
      </c>
      <c r="J139">
        <f>'Initial absorption'!M139</f>
        <v>0</v>
      </c>
      <c r="K139">
        <f>'Input spectra'!E139</f>
        <v>0</v>
      </c>
      <c r="L139">
        <f t="shared" si="267"/>
        <v>0</v>
      </c>
      <c r="M139">
        <f>'Input spectra'!F139</f>
        <v>0</v>
      </c>
      <c r="N139">
        <f>'Initial absorption'!N139</f>
        <v>0</v>
      </c>
      <c r="O139">
        <f>'Input spectra'!G139</f>
        <v>0</v>
      </c>
      <c r="P139">
        <f t="shared" si="268"/>
        <v>0</v>
      </c>
      <c r="R139">
        <f>'Absorption prob after ems'!FA140</f>
        <v>0.87983313821704712</v>
      </c>
      <c r="S139" s="13">
        <f>1-EXP(-'Absorption prob after ems'!FE140*_k_in_ec_correction*(E139*_c1+I139*_c2+M139*_c3+'Input spectra'!Y139))</f>
        <v>1.2260317412318145E-2</v>
      </c>
      <c r="T139" s="13">
        <f>1-EXP(-(_t-'Absorption prob after ems'!FE140)*_k_in_ec_correction*(E139*_c1+I139*_c2+M139*_c3+'Input spectra'!Y139))</f>
        <v>1.2398157149150379E-2</v>
      </c>
      <c r="U139" s="25"/>
      <c r="V139" s="25"/>
      <c r="W139" s="11"/>
      <c r="X139" s="6">
        <f t="shared" si="224"/>
        <v>0</v>
      </c>
      <c r="Y139" s="6">
        <f t="shared" si="225"/>
        <v>0</v>
      </c>
      <c r="Z139" s="6">
        <f t="shared" si="226"/>
        <v>0</v>
      </c>
      <c r="AA139"/>
      <c r="AB139" s="6">
        <f t="shared" si="227"/>
        <v>0</v>
      </c>
      <c r="AC139" s="6">
        <f t="shared" si="228"/>
        <v>0</v>
      </c>
      <c r="AD139" s="6">
        <f t="shared" si="229"/>
        <v>0</v>
      </c>
      <c r="AE139"/>
      <c r="AF139" s="6">
        <f t="shared" si="230"/>
        <v>0</v>
      </c>
      <c r="AG139" s="6">
        <f t="shared" si="231"/>
        <v>0</v>
      </c>
      <c r="AH139" s="6">
        <f t="shared" si="232"/>
        <v>0</v>
      </c>
      <c r="AI139"/>
      <c r="AJ139" s="6">
        <f t="shared" si="269"/>
        <v>0</v>
      </c>
      <c r="AK139" s="6"/>
      <c r="AL139" s="6">
        <f t="shared" si="270"/>
        <v>0</v>
      </c>
      <c r="AM139" s="6">
        <f t="shared" si="271"/>
        <v>0</v>
      </c>
      <c r="AN139" s="6">
        <f t="shared" si="272"/>
        <v>0</v>
      </c>
      <c r="AO139" s="6"/>
      <c r="AP139" s="6">
        <f t="shared" si="273"/>
        <v>0</v>
      </c>
      <c r="AQ139" s="6">
        <f t="shared" si="274"/>
        <v>0</v>
      </c>
      <c r="AR139" s="6">
        <f t="shared" si="275"/>
        <v>0</v>
      </c>
      <c r="AS139" s="6"/>
      <c r="AT139" s="6">
        <f t="shared" si="276"/>
        <v>0</v>
      </c>
      <c r="AU139" s="6">
        <f t="shared" si="277"/>
        <v>0</v>
      </c>
      <c r="AV139" s="6">
        <f t="shared" si="278"/>
        <v>0</v>
      </c>
      <c r="AW139" s="6"/>
      <c r="AX139" s="6">
        <f t="shared" si="279"/>
        <v>0</v>
      </c>
      <c r="BD139" s="11"/>
      <c r="BE139" s="6">
        <f t="shared" si="233"/>
        <v>0</v>
      </c>
      <c r="BF139" s="6">
        <f t="shared" si="234"/>
        <v>0</v>
      </c>
      <c r="BG139" s="6">
        <f t="shared" si="235"/>
        <v>0</v>
      </c>
      <c r="BH139"/>
      <c r="BI139" s="6">
        <f t="shared" si="236"/>
        <v>0</v>
      </c>
      <c r="BJ139" s="6">
        <f t="shared" si="237"/>
        <v>0</v>
      </c>
      <c r="BK139" s="6">
        <f t="shared" si="238"/>
        <v>0</v>
      </c>
      <c r="BL139"/>
      <c r="BM139" s="6">
        <f t="shared" si="239"/>
        <v>0</v>
      </c>
      <c r="BN139" s="6">
        <f t="shared" si="240"/>
        <v>0</v>
      </c>
      <c r="BO139" s="6">
        <f t="shared" si="241"/>
        <v>0</v>
      </c>
      <c r="BP139"/>
      <c r="BQ139" s="6">
        <f t="shared" si="280"/>
        <v>0</v>
      </c>
      <c r="BR139" s="6"/>
      <c r="BS139" s="6">
        <f t="shared" si="281"/>
        <v>0</v>
      </c>
      <c r="BT139" s="6">
        <f t="shared" si="282"/>
        <v>0</v>
      </c>
      <c r="BU139" s="6">
        <f t="shared" si="283"/>
        <v>0</v>
      </c>
      <c r="BV139" s="6"/>
      <c r="BW139" s="6">
        <f t="shared" si="284"/>
        <v>0</v>
      </c>
      <c r="BX139" s="6">
        <f t="shared" si="285"/>
        <v>0</v>
      </c>
      <c r="BY139" s="6">
        <f t="shared" si="286"/>
        <v>0</v>
      </c>
      <c r="BZ139" s="6"/>
      <c r="CA139" s="6">
        <f t="shared" si="287"/>
        <v>0</v>
      </c>
      <c r="CB139" s="6">
        <f t="shared" si="288"/>
        <v>0</v>
      </c>
      <c r="CC139" s="6">
        <f t="shared" si="289"/>
        <v>0</v>
      </c>
      <c r="CD139" s="6"/>
      <c r="CE139" s="6">
        <f t="shared" si="290"/>
        <v>0</v>
      </c>
      <c r="CK139" s="11"/>
      <c r="CL139" s="6">
        <f t="shared" si="291"/>
        <v>0</v>
      </c>
      <c r="CM139" s="6">
        <f t="shared" si="242"/>
        <v>0</v>
      </c>
      <c r="CN139" s="6">
        <f t="shared" si="243"/>
        <v>0</v>
      </c>
      <c r="CO139"/>
      <c r="CP139" s="6">
        <f t="shared" si="244"/>
        <v>0</v>
      </c>
      <c r="CQ139" s="6">
        <f t="shared" si="245"/>
        <v>0</v>
      </c>
      <c r="CR139" s="6">
        <f t="shared" si="246"/>
        <v>0</v>
      </c>
      <c r="CS139"/>
      <c r="CT139" s="6">
        <f t="shared" si="247"/>
        <v>0</v>
      </c>
      <c r="CU139" s="6">
        <f t="shared" si="248"/>
        <v>0</v>
      </c>
      <c r="CV139" s="6">
        <f t="shared" si="249"/>
        <v>0</v>
      </c>
      <c r="CW139"/>
      <c r="CX139" s="6">
        <f t="shared" si="292"/>
        <v>0</v>
      </c>
      <c r="CY139" s="6"/>
      <c r="CZ139" s="6">
        <f t="shared" si="293"/>
        <v>0</v>
      </c>
      <c r="DA139" s="6">
        <f t="shared" si="294"/>
        <v>0</v>
      </c>
      <c r="DB139" s="6">
        <f t="shared" si="295"/>
        <v>0</v>
      </c>
      <c r="DC139" s="6"/>
      <c r="DD139" s="6">
        <f t="shared" si="296"/>
        <v>0</v>
      </c>
      <c r="DE139" s="6">
        <f t="shared" si="297"/>
        <v>0</v>
      </c>
      <c r="DF139" s="6">
        <f t="shared" si="298"/>
        <v>0</v>
      </c>
      <c r="DG139" s="6"/>
      <c r="DH139" s="6">
        <f t="shared" si="299"/>
        <v>0</v>
      </c>
      <c r="DI139" s="6">
        <f t="shared" si="300"/>
        <v>0</v>
      </c>
      <c r="DJ139" s="6">
        <f t="shared" si="301"/>
        <v>0</v>
      </c>
      <c r="DK139" s="6"/>
      <c r="DL139" s="6">
        <f t="shared" si="302"/>
        <v>0</v>
      </c>
      <c r="DR139" s="11"/>
      <c r="DS139" s="6">
        <f t="shared" si="303"/>
        <v>0</v>
      </c>
      <c r="DT139" s="6">
        <f t="shared" si="250"/>
        <v>0</v>
      </c>
      <c r="DU139" s="6">
        <f t="shared" si="251"/>
        <v>0</v>
      </c>
      <c r="DV139"/>
      <c r="DW139" s="6">
        <f t="shared" si="252"/>
        <v>0</v>
      </c>
      <c r="DX139" s="6">
        <f t="shared" si="253"/>
        <v>0</v>
      </c>
      <c r="DY139" s="6">
        <f t="shared" si="254"/>
        <v>0</v>
      </c>
      <c r="DZ139"/>
      <c r="EA139" s="6">
        <f t="shared" si="255"/>
        <v>0</v>
      </c>
      <c r="EB139" s="6">
        <f t="shared" si="256"/>
        <v>0</v>
      </c>
      <c r="EC139" s="6">
        <f t="shared" si="257"/>
        <v>0</v>
      </c>
      <c r="ED139"/>
      <c r="EE139" s="6">
        <f t="shared" si="304"/>
        <v>0</v>
      </c>
      <c r="EF139" s="6"/>
      <c r="EG139" s="6">
        <f t="shared" si="305"/>
        <v>0</v>
      </c>
      <c r="EH139" s="6">
        <f t="shared" si="306"/>
        <v>0</v>
      </c>
      <c r="EI139" s="6">
        <f t="shared" si="307"/>
        <v>0</v>
      </c>
      <c r="EJ139" s="6"/>
      <c r="EK139" s="6">
        <f t="shared" si="308"/>
        <v>0</v>
      </c>
      <c r="EL139" s="6">
        <f t="shared" si="309"/>
        <v>0</v>
      </c>
      <c r="EM139" s="6">
        <f t="shared" si="310"/>
        <v>0</v>
      </c>
      <c r="EN139" s="6"/>
      <c r="EO139" s="6">
        <f t="shared" si="311"/>
        <v>0</v>
      </c>
      <c r="EP139" s="6">
        <f t="shared" si="312"/>
        <v>0</v>
      </c>
      <c r="EQ139" s="6">
        <f t="shared" si="313"/>
        <v>0</v>
      </c>
      <c r="ER139" s="6"/>
      <c r="ES139" s="6">
        <f t="shared" si="314"/>
        <v>0</v>
      </c>
      <c r="EY139" s="11"/>
      <c r="EZ139" s="6">
        <f t="shared" si="315"/>
        <v>0</v>
      </c>
      <c r="FA139" s="6">
        <f t="shared" si="258"/>
        <v>0</v>
      </c>
      <c r="FB139" s="6">
        <f t="shared" si="259"/>
        <v>0</v>
      </c>
      <c r="FC139"/>
      <c r="FD139" s="6">
        <f t="shared" si="260"/>
        <v>0</v>
      </c>
      <c r="FE139" s="6">
        <f t="shared" si="261"/>
        <v>0</v>
      </c>
      <c r="FF139" s="6">
        <f t="shared" si="262"/>
        <v>0</v>
      </c>
      <c r="FG139"/>
      <c r="FH139" s="6">
        <f t="shared" si="263"/>
        <v>0</v>
      </c>
      <c r="FI139" s="6">
        <f t="shared" si="264"/>
        <v>0</v>
      </c>
      <c r="FJ139" s="6">
        <f t="shared" si="265"/>
        <v>0</v>
      </c>
      <c r="FK139"/>
      <c r="FL139" s="6">
        <f t="shared" si="316"/>
        <v>0</v>
      </c>
      <c r="FM139" s="6"/>
      <c r="FN139" s="6">
        <f t="shared" si="317"/>
        <v>0</v>
      </c>
      <c r="FO139" s="6">
        <f t="shared" si="318"/>
        <v>0</v>
      </c>
      <c r="FP139" s="6">
        <f t="shared" si="319"/>
        <v>0</v>
      </c>
      <c r="FQ139" s="6"/>
      <c r="FR139" s="6">
        <f t="shared" si="320"/>
        <v>0</v>
      </c>
      <c r="FS139" s="6">
        <f t="shared" si="321"/>
        <v>0</v>
      </c>
      <c r="FT139" s="6">
        <f t="shared" si="322"/>
        <v>0</v>
      </c>
      <c r="FU139" s="6"/>
      <c r="FV139" s="6">
        <f t="shared" si="323"/>
        <v>0</v>
      </c>
      <c r="FW139" s="6">
        <f t="shared" si="324"/>
        <v>0</v>
      </c>
      <c r="FX139" s="6">
        <f t="shared" si="325"/>
        <v>0</v>
      </c>
      <c r="FY139" s="6"/>
      <c r="FZ139" s="6">
        <f t="shared" si="326"/>
        <v>0</v>
      </c>
    </row>
    <row r="140" spans="4:182" x14ac:dyDescent="0.25">
      <c r="D140">
        <v>970</v>
      </c>
      <c r="E140">
        <f>'Input spectra'!B140</f>
        <v>0</v>
      </c>
      <c r="F140">
        <f>'Initial absorption'!L140</f>
        <v>0</v>
      </c>
      <c r="G140">
        <f>'Input spectra'!C140</f>
        <v>0</v>
      </c>
      <c r="H140">
        <f t="shared" si="266"/>
        <v>0</v>
      </c>
      <c r="I140">
        <f>'Input spectra'!D140</f>
        <v>0</v>
      </c>
      <c r="J140">
        <f>'Initial absorption'!M140</f>
        <v>0</v>
      </c>
      <c r="K140">
        <f>'Input spectra'!E140</f>
        <v>0</v>
      </c>
      <c r="L140">
        <f t="shared" si="267"/>
        <v>0</v>
      </c>
      <c r="M140">
        <f>'Input spectra'!F140</f>
        <v>0</v>
      </c>
      <c r="N140">
        <f>'Initial absorption'!N140</f>
        <v>0</v>
      </c>
      <c r="O140">
        <f>'Input spectra'!G140</f>
        <v>0</v>
      </c>
      <c r="P140">
        <f t="shared" si="268"/>
        <v>0</v>
      </c>
      <c r="R140">
        <f>'Absorption prob after ems'!FA141</f>
        <v>0.87996013674257678</v>
      </c>
      <c r="S140" s="13">
        <f>1-EXP(-'Absorption prob after ems'!FE141*_k_in_ec_correction*(E140*_c1+I140*_c2+M140*_c3+'Input spectra'!Y140))</f>
        <v>1.2246177020480031E-2</v>
      </c>
      <c r="T140" s="13">
        <f>1-EXP(-(_t-'Absorption prob after ems'!FE141)*_k_in_ec_correction*(E140*_c1+I140*_c2+M140*_c3+'Input spectra'!Y140))</f>
        <v>1.238369720430843E-2</v>
      </c>
      <c r="U140" s="25"/>
      <c r="V140" s="25"/>
      <c r="W140" s="11"/>
      <c r="X140" s="6">
        <f t="shared" si="224"/>
        <v>0</v>
      </c>
      <c r="Y140" s="6">
        <f t="shared" si="225"/>
        <v>0</v>
      </c>
      <c r="Z140" s="6">
        <f t="shared" si="226"/>
        <v>0</v>
      </c>
      <c r="AA140"/>
      <c r="AB140" s="6">
        <f t="shared" si="227"/>
        <v>0</v>
      </c>
      <c r="AC140" s="6">
        <f t="shared" si="228"/>
        <v>0</v>
      </c>
      <c r="AD140" s="6">
        <f t="shared" si="229"/>
        <v>0</v>
      </c>
      <c r="AE140"/>
      <c r="AF140" s="6">
        <f t="shared" si="230"/>
        <v>0</v>
      </c>
      <c r="AG140" s="6">
        <f t="shared" si="231"/>
        <v>0</v>
      </c>
      <c r="AH140" s="6">
        <f t="shared" si="232"/>
        <v>0</v>
      </c>
      <c r="AI140"/>
      <c r="AJ140" s="6">
        <f t="shared" si="269"/>
        <v>0</v>
      </c>
      <c r="AK140" s="6"/>
      <c r="AL140" s="6">
        <f t="shared" si="270"/>
        <v>0</v>
      </c>
      <c r="AM140" s="6">
        <f t="shared" si="271"/>
        <v>0</v>
      </c>
      <c r="AN140" s="6">
        <f t="shared" si="272"/>
        <v>0</v>
      </c>
      <c r="AO140" s="6"/>
      <c r="AP140" s="6">
        <f t="shared" si="273"/>
        <v>0</v>
      </c>
      <c r="AQ140" s="6">
        <f t="shared" si="274"/>
        <v>0</v>
      </c>
      <c r="AR140" s="6">
        <f t="shared" si="275"/>
        <v>0</v>
      </c>
      <c r="AS140" s="6"/>
      <c r="AT140" s="6">
        <f t="shared" si="276"/>
        <v>0</v>
      </c>
      <c r="AU140" s="6">
        <f t="shared" si="277"/>
        <v>0</v>
      </c>
      <c r="AV140" s="6">
        <f t="shared" si="278"/>
        <v>0</v>
      </c>
      <c r="AW140" s="6"/>
      <c r="AX140" s="6">
        <f t="shared" si="279"/>
        <v>0</v>
      </c>
      <c r="BD140" s="11"/>
      <c r="BE140" s="6">
        <f t="shared" si="233"/>
        <v>0</v>
      </c>
      <c r="BF140" s="6">
        <f t="shared" si="234"/>
        <v>0</v>
      </c>
      <c r="BG140" s="6">
        <f t="shared" si="235"/>
        <v>0</v>
      </c>
      <c r="BH140"/>
      <c r="BI140" s="6">
        <f t="shared" si="236"/>
        <v>0</v>
      </c>
      <c r="BJ140" s="6">
        <f t="shared" si="237"/>
        <v>0</v>
      </c>
      <c r="BK140" s="6">
        <f t="shared" si="238"/>
        <v>0</v>
      </c>
      <c r="BL140"/>
      <c r="BM140" s="6">
        <f t="shared" si="239"/>
        <v>0</v>
      </c>
      <c r="BN140" s="6">
        <f t="shared" si="240"/>
        <v>0</v>
      </c>
      <c r="BO140" s="6">
        <f t="shared" si="241"/>
        <v>0</v>
      </c>
      <c r="BP140"/>
      <c r="BQ140" s="6">
        <f t="shared" si="280"/>
        <v>0</v>
      </c>
      <c r="BR140" s="6"/>
      <c r="BS140" s="6">
        <f t="shared" si="281"/>
        <v>0</v>
      </c>
      <c r="BT140" s="6">
        <f t="shared" si="282"/>
        <v>0</v>
      </c>
      <c r="BU140" s="6">
        <f t="shared" si="283"/>
        <v>0</v>
      </c>
      <c r="BV140" s="6"/>
      <c r="BW140" s="6">
        <f t="shared" si="284"/>
        <v>0</v>
      </c>
      <c r="BX140" s="6">
        <f t="shared" si="285"/>
        <v>0</v>
      </c>
      <c r="BY140" s="6">
        <f t="shared" si="286"/>
        <v>0</v>
      </c>
      <c r="BZ140" s="6"/>
      <c r="CA140" s="6">
        <f t="shared" si="287"/>
        <v>0</v>
      </c>
      <c r="CB140" s="6">
        <f t="shared" si="288"/>
        <v>0</v>
      </c>
      <c r="CC140" s="6">
        <f t="shared" si="289"/>
        <v>0</v>
      </c>
      <c r="CD140" s="6"/>
      <c r="CE140" s="6">
        <f t="shared" si="290"/>
        <v>0</v>
      </c>
      <c r="CK140" s="11"/>
      <c r="CL140" s="6">
        <f t="shared" si="291"/>
        <v>0</v>
      </c>
      <c r="CM140" s="6">
        <f t="shared" si="242"/>
        <v>0</v>
      </c>
      <c r="CN140" s="6">
        <f t="shared" si="243"/>
        <v>0</v>
      </c>
      <c r="CO140"/>
      <c r="CP140" s="6">
        <f t="shared" si="244"/>
        <v>0</v>
      </c>
      <c r="CQ140" s="6">
        <f t="shared" si="245"/>
        <v>0</v>
      </c>
      <c r="CR140" s="6">
        <f t="shared" si="246"/>
        <v>0</v>
      </c>
      <c r="CS140"/>
      <c r="CT140" s="6">
        <f t="shared" si="247"/>
        <v>0</v>
      </c>
      <c r="CU140" s="6">
        <f t="shared" si="248"/>
        <v>0</v>
      </c>
      <c r="CV140" s="6">
        <f t="shared" si="249"/>
        <v>0</v>
      </c>
      <c r="CW140"/>
      <c r="CX140" s="6">
        <f t="shared" si="292"/>
        <v>0</v>
      </c>
      <c r="CY140" s="6"/>
      <c r="CZ140" s="6">
        <f t="shared" si="293"/>
        <v>0</v>
      </c>
      <c r="DA140" s="6">
        <f t="shared" si="294"/>
        <v>0</v>
      </c>
      <c r="DB140" s="6">
        <f t="shared" si="295"/>
        <v>0</v>
      </c>
      <c r="DC140" s="6"/>
      <c r="DD140" s="6">
        <f t="shared" si="296"/>
        <v>0</v>
      </c>
      <c r="DE140" s="6">
        <f t="shared" si="297"/>
        <v>0</v>
      </c>
      <c r="DF140" s="6">
        <f t="shared" si="298"/>
        <v>0</v>
      </c>
      <c r="DG140" s="6"/>
      <c r="DH140" s="6">
        <f t="shared" si="299"/>
        <v>0</v>
      </c>
      <c r="DI140" s="6">
        <f t="shared" si="300"/>
        <v>0</v>
      </c>
      <c r="DJ140" s="6">
        <f t="shared" si="301"/>
        <v>0</v>
      </c>
      <c r="DK140" s="6"/>
      <c r="DL140" s="6">
        <f t="shared" si="302"/>
        <v>0</v>
      </c>
      <c r="DR140" s="11"/>
      <c r="DS140" s="6">
        <f t="shared" si="303"/>
        <v>0</v>
      </c>
      <c r="DT140" s="6">
        <f t="shared" si="250"/>
        <v>0</v>
      </c>
      <c r="DU140" s="6">
        <f t="shared" si="251"/>
        <v>0</v>
      </c>
      <c r="DV140"/>
      <c r="DW140" s="6">
        <f t="shared" si="252"/>
        <v>0</v>
      </c>
      <c r="DX140" s="6">
        <f t="shared" si="253"/>
        <v>0</v>
      </c>
      <c r="DY140" s="6">
        <f t="shared" si="254"/>
        <v>0</v>
      </c>
      <c r="DZ140"/>
      <c r="EA140" s="6">
        <f t="shared" si="255"/>
        <v>0</v>
      </c>
      <c r="EB140" s="6">
        <f t="shared" si="256"/>
        <v>0</v>
      </c>
      <c r="EC140" s="6">
        <f t="shared" si="257"/>
        <v>0</v>
      </c>
      <c r="ED140"/>
      <c r="EE140" s="6">
        <f t="shared" si="304"/>
        <v>0</v>
      </c>
      <c r="EF140" s="6"/>
      <c r="EG140" s="6">
        <f t="shared" si="305"/>
        <v>0</v>
      </c>
      <c r="EH140" s="6">
        <f t="shared" si="306"/>
        <v>0</v>
      </c>
      <c r="EI140" s="6">
        <f t="shared" si="307"/>
        <v>0</v>
      </c>
      <c r="EJ140" s="6"/>
      <c r="EK140" s="6">
        <f t="shared" si="308"/>
        <v>0</v>
      </c>
      <c r="EL140" s="6">
        <f t="shared" si="309"/>
        <v>0</v>
      </c>
      <c r="EM140" s="6">
        <f t="shared" si="310"/>
        <v>0</v>
      </c>
      <c r="EN140" s="6"/>
      <c r="EO140" s="6">
        <f t="shared" si="311"/>
        <v>0</v>
      </c>
      <c r="EP140" s="6">
        <f t="shared" si="312"/>
        <v>0</v>
      </c>
      <c r="EQ140" s="6">
        <f t="shared" si="313"/>
        <v>0</v>
      </c>
      <c r="ER140" s="6"/>
      <c r="ES140" s="6">
        <f t="shared" si="314"/>
        <v>0</v>
      </c>
      <c r="EY140" s="11"/>
      <c r="EZ140" s="6">
        <f t="shared" si="315"/>
        <v>0</v>
      </c>
      <c r="FA140" s="6">
        <f t="shared" si="258"/>
        <v>0</v>
      </c>
      <c r="FB140" s="6">
        <f t="shared" si="259"/>
        <v>0</v>
      </c>
      <c r="FC140"/>
      <c r="FD140" s="6">
        <f t="shared" si="260"/>
        <v>0</v>
      </c>
      <c r="FE140" s="6">
        <f t="shared" si="261"/>
        <v>0</v>
      </c>
      <c r="FF140" s="6">
        <f t="shared" si="262"/>
        <v>0</v>
      </c>
      <c r="FG140"/>
      <c r="FH140" s="6">
        <f t="shared" si="263"/>
        <v>0</v>
      </c>
      <c r="FI140" s="6">
        <f t="shared" si="264"/>
        <v>0</v>
      </c>
      <c r="FJ140" s="6">
        <f t="shared" si="265"/>
        <v>0</v>
      </c>
      <c r="FK140"/>
      <c r="FL140" s="6">
        <f t="shared" si="316"/>
        <v>0</v>
      </c>
      <c r="FM140" s="6"/>
      <c r="FN140" s="6">
        <f t="shared" si="317"/>
        <v>0</v>
      </c>
      <c r="FO140" s="6">
        <f t="shared" si="318"/>
        <v>0</v>
      </c>
      <c r="FP140" s="6">
        <f t="shared" si="319"/>
        <v>0</v>
      </c>
      <c r="FQ140" s="6"/>
      <c r="FR140" s="6">
        <f t="shared" si="320"/>
        <v>0</v>
      </c>
      <c r="FS140" s="6">
        <f t="shared" si="321"/>
        <v>0</v>
      </c>
      <c r="FT140" s="6">
        <f t="shared" si="322"/>
        <v>0</v>
      </c>
      <c r="FU140" s="6"/>
      <c r="FV140" s="6">
        <f t="shared" si="323"/>
        <v>0</v>
      </c>
      <c r="FW140" s="6">
        <f t="shared" si="324"/>
        <v>0</v>
      </c>
      <c r="FX140" s="6">
        <f t="shared" si="325"/>
        <v>0</v>
      </c>
      <c r="FY140" s="6"/>
      <c r="FZ140" s="6">
        <f t="shared" si="326"/>
        <v>0</v>
      </c>
    </row>
    <row r="141" spans="4:182" x14ac:dyDescent="0.25">
      <c r="D141">
        <v>975</v>
      </c>
      <c r="E141">
        <f>'Input spectra'!B141</f>
        <v>0</v>
      </c>
      <c r="F141">
        <f>'Initial absorption'!L141</f>
        <v>0</v>
      </c>
      <c r="G141">
        <f>'Input spectra'!C141</f>
        <v>0</v>
      </c>
      <c r="H141">
        <f t="shared" si="266"/>
        <v>0</v>
      </c>
      <c r="I141">
        <f>'Input spectra'!D141</f>
        <v>0</v>
      </c>
      <c r="J141">
        <f>'Initial absorption'!M141</f>
        <v>0</v>
      </c>
      <c r="K141">
        <f>'Input spectra'!E141</f>
        <v>0</v>
      </c>
      <c r="L141">
        <f t="shared" si="267"/>
        <v>0</v>
      </c>
      <c r="M141">
        <f>'Input spectra'!F141</f>
        <v>0</v>
      </c>
      <c r="N141">
        <f>'Initial absorption'!N141</f>
        <v>0</v>
      </c>
      <c r="O141">
        <f>'Input spectra'!G141</f>
        <v>0</v>
      </c>
      <c r="P141">
        <f t="shared" si="268"/>
        <v>0</v>
      </c>
      <c r="R141">
        <f>'Absorption prob after ems'!FA142</f>
        <v>0.88008716378026763</v>
      </c>
      <c r="S141" s="13">
        <f>1-EXP(-'Absorption prob after ems'!FE142*_k_in_ec_correction*(E141*_c1+I141*_c2+M141*_c3+'Input spectra'!Y141))</f>
        <v>1.223203623846425E-2</v>
      </c>
      <c r="T141" s="13">
        <f>1-EXP(-(_t-'Absorption prob after ems'!FE142)*_k_in_ec_correction*(E141*_c1+I141*_c2+M141*_c3+'Input spectra'!Y141))</f>
        <v>1.2369237235470676E-2</v>
      </c>
      <c r="U141" s="25"/>
      <c r="V141" s="25"/>
      <c r="W141" s="11"/>
      <c r="X141" s="6">
        <f t="shared" si="224"/>
        <v>0</v>
      </c>
      <c r="Y141" s="6">
        <f t="shared" si="225"/>
        <v>0</v>
      </c>
      <c r="Z141" s="6">
        <f t="shared" si="226"/>
        <v>0</v>
      </c>
      <c r="AA141"/>
      <c r="AB141" s="6">
        <f t="shared" si="227"/>
        <v>0</v>
      </c>
      <c r="AC141" s="6">
        <f t="shared" si="228"/>
        <v>0</v>
      </c>
      <c r="AD141" s="6">
        <f t="shared" si="229"/>
        <v>0</v>
      </c>
      <c r="AE141"/>
      <c r="AF141" s="6">
        <f t="shared" si="230"/>
        <v>0</v>
      </c>
      <c r="AG141" s="6">
        <f t="shared" si="231"/>
        <v>0</v>
      </c>
      <c r="AH141" s="6">
        <f t="shared" si="232"/>
        <v>0</v>
      </c>
      <c r="AI141"/>
      <c r="AJ141" s="6">
        <f t="shared" si="269"/>
        <v>0</v>
      </c>
      <c r="AK141" s="6"/>
      <c r="AL141" s="6">
        <f t="shared" si="270"/>
        <v>0</v>
      </c>
      <c r="AM141" s="6">
        <f t="shared" si="271"/>
        <v>0</v>
      </c>
      <c r="AN141" s="6">
        <f t="shared" si="272"/>
        <v>0</v>
      </c>
      <c r="AO141" s="6"/>
      <c r="AP141" s="6">
        <f t="shared" si="273"/>
        <v>0</v>
      </c>
      <c r="AQ141" s="6">
        <f t="shared" si="274"/>
        <v>0</v>
      </c>
      <c r="AR141" s="6">
        <f t="shared" si="275"/>
        <v>0</v>
      </c>
      <c r="AS141" s="6"/>
      <c r="AT141" s="6">
        <f t="shared" si="276"/>
        <v>0</v>
      </c>
      <c r="AU141" s="6">
        <f t="shared" si="277"/>
        <v>0</v>
      </c>
      <c r="AV141" s="6">
        <f t="shared" si="278"/>
        <v>0</v>
      </c>
      <c r="AW141" s="6"/>
      <c r="AX141" s="6">
        <f t="shared" si="279"/>
        <v>0</v>
      </c>
      <c r="BD141" s="11"/>
      <c r="BE141" s="6">
        <f t="shared" si="233"/>
        <v>0</v>
      </c>
      <c r="BF141" s="6">
        <f t="shared" si="234"/>
        <v>0</v>
      </c>
      <c r="BG141" s="6">
        <f t="shared" si="235"/>
        <v>0</v>
      </c>
      <c r="BH141"/>
      <c r="BI141" s="6">
        <f t="shared" si="236"/>
        <v>0</v>
      </c>
      <c r="BJ141" s="6">
        <f t="shared" si="237"/>
        <v>0</v>
      </c>
      <c r="BK141" s="6">
        <f t="shared" si="238"/>
        <v>0</v>
      </c>
      <c r="BL141"/>
      <c r="BM141" s="6">
        <f t="shared" si="239"/>
        <v>0</v>
      </c>
      <c r="BN141" s="6">
        <f t="shared" si="240"/>
        <v>0</v>
      </c>
      <c r="BO141" s="6">
        <f t="shared" si="241"/>
        <v>0</v>
      </c>
      <c r="BP141"/>
      <c r="BQ141" s="6">
        <f t="shared" si="280"/>
        <v>0</v>
      </c>
      <c r="BR141" s="6"/>
      <c r="BS141" s="6">
        <f t="shared" si="281"/>
        <v>0</v>
      </c>
      <c r="BT141" s="6">
        <f t="shared" si="282"/>
        <v>0</v>
      </c>
      <c r="BU141" s="6">
        <f t="shared" si="283"/>
        <v>0</v>
      </c>
      <c r="BV141" s="6"/>
      <c r="BW141" s="6">
        <f t="shared" si="284"/>
        <v>0</v>
      </c>
      <c r="BX141" s="6">
        <f t="shared" si="285"/>
        <v>0</v>
      </c>
      <c r="BY141" s="6">
        <f t="shared" si="286"/>
        <v>0</v>
      </c>
      <c r="BZ141" s="6"/>
      <c r="CA141" s="6">
        <f t="shared" si="287"/>
        <v>0</v>
      </c>
      <c r="CB141" s="6">
        <f t="shared" si="288"/>
        <v>0</v>
      </c>
      <c r="CC141" s="6">
        <f t="shared" si="289"/>
        <v>0</v>
      </c>
      <c r="CD141" s="6"/>
      <c r="CE141" s="6">
        <f t="shared" si="290"/>
        <v>0</v>
      </c>
      <c r="CK141" s="11"/>
      <c r="CL141" s="6">
        <f t="shared" si="291"/>
        <v>0</v>
      </c>
      <c r="CM141" s="6">
        <f t="shared" si="242"/>
        <v>0</v>
      </c>
      <c r="CN141" s="6">
        <f t="shared" si="243"/>
        <v>0</v>
      </c>
      <c r="CO141"/>
      <c r="CP141" s="6">
        <f t="shared" si="244"/>
        <v>0</v>
      </c>
      <c r="CQ141" s="6">
        <f t="shared" si="245"/>
        <v>0</v>
      </c>
      <c r="CR141" s="6">
        <f t="shared" si="246"/>
        <v>0</v>
      </c>
      <c r="CS141"/>
      <c r="CT141" s="6">
        <f t="shared" si="247"/>
        <v>0</v>
      </c>
      <c r="CU141" s="6">
        <f t="shared" si="248"/>
        <v>0</v>
      </c>
      <c r="CV141" s="6">
        <f t="shared" si="249"/>
        <v>0</v>
      </c>
      <c r="CW141"/>
      <c r="CX141" s="6">
        <f t="shared" si="292"/>
        <v>0</v>
      </c>
      <c r="CY141" s="6"/>
      <c r="CZ141" s="6">
        <f t="shared" si="293"/>
        <v>0</v>
      </c>
      <c r="DA141" s="6">
        <f t="shared" si="294"/>
        <v>0</v>
      </c>
      <c r="DB141" s="6">
        <f t="shared" si="295"/>
        <v>0</v>
      </c>
      <c r="DC141" s="6"/>
      <c r="DD141" s="6">
        <f t="shared" si="296"/>
        <v>0</v>
      </c>
      <c r="DE141" s="6">
        <f t="shared" si="297"/>
        <v>0</v>
      </c>
      <c r="DF141" s="6">
        <f t="shared" si="298"/>
        <v>0</v>
      </c>
      <c r="DG141" s="6"/>
      <c r="DH141" s="6">
        <f t="shared" si="299"/>
        <v>0</v>
      </c>
      <c r="DI141" s="6">
        <f t="shared" si="300"/>
        <v>0</v>
      </c>
      <c r="DJ141" s="6">
        <f t="shared" si="301"/>
        <v>0</v>
      </c>
      <c r="DK141" s="6"/>
      <c r="DL141" s="6">
        <f t="shared" si="302"/>
        <v>0</v>
      </c>
      <c r="DR141" s="11"/>
      <c r="DS141" s="6">
        <f t="shared" si="303"/>
        <v>0</v>
      </c>
      <c r="DT141" s="6">
        <f t="shared" si="250"/>
        <v>0</v>
      </c>
      <c r="DU141" s="6">
        <f t="shared" si="251"/>
        <v>0</v>
      </c>
      <c r="DV141"/>
      <c r="DW141" s="6">
        <f t="shared" si="252"/>
        <v>0</v>
      </c>
      <c r="DX141" s="6">
        <f t="shared" si="253"/>
        <v>0</v>
      </c>
      <c r="DY141" s="6">
        <f t="shared" si="254"/>
        <v>0</v>
      </c>
      <c r="DZ141"/>
      <c r="EA141" s="6">
        <f t="shared" si="255"/>
        <v>0</v>
      </c>
      <c r="EB141" s="6">
        <f t="shared" si="256"/>
        <v>0</v>
      </c>
      <c r="EC141" s="6">
        <f t="shared" si="257"/>
        <v>0</v>
      </c>
      <c r="ED141"/>
      <c r="EE141" s="6">
        <f t="shared" si="304"/>
        <v>0</v>
      </c>
      <c r="EF141" s="6"/>
      <c r="EG141" s="6">
        <f t="shared" si="305"/>
        <v>0</v>
      </c>
      <c r="EH141" s="6">
        <f t="shared" si="306"/>
        <v>0</v>
      </c>
      <c r="EI141" s="6">
        <f t="shared" si="307"/>
        <v>0</v>
      </c>
      <c r="EJ141" s="6"/>
      <c r="EK141" s="6">
        <f t="shared" si="308"/>
        <v>0</v>
      </c>
      <c r="EL141" s="6">
        <f t="shared" si="309"/>
        <v>0</v>
      </c>
      <c r="EM141" s="6">
        <f t="shared" si="310"/>
        <v>0</v>
      </c>
      <c r="EN141" s="6"/>
      <c r="EO141" s="6">
        <f t="shared" si="311"/>
        <v>0</v>
      </c>
      <c r="EP141" s="6">
        <f t="shared" si="312"/>
        <v>0</v>
      </c>
      <c r="EQ141" s="6">
        <f t="shared" si="313"/>
        <v>0</v>
      </c>
      <c r="ER141" s="6"/>
      <c r="ES141" s="6">
        <f t="shared" si="314"/>
        <v>0</v>
      </c>
      <c r="EY141" s="11"/>
      <c r="EZ141" s="6">
        <f t="shared" si="315"/>
        <v>0</v>
      </c>
      <c r="FA141" s="6">
        <f t="shared" si="258"/>
        <v>0</v>
      </c>
      <c r="FB141" s="6">
        <f t="shared" si="259"/>
        <v>0</v>
      </c>
      <c r="FC141"/>
      <c r="FD141" s="6">
        <f t="shared" si="260"/>
        <v>0</v>
      </c>
      <c r="FE141" s="6">
        <f t="shared" si="261"/>
        <v>0</v>
      </c>
      <c r="FF141" s="6">
        <f t="shared" si="262"/>
        <v>0</v>
      </c>
      <c r="FG141"/>
      <c r="FH141" s="6">
        <f t="shared" si="263"/>
        <v>0</v>
      </c>
      <c r="FI141" s="6">
        <f t="shared" si="264"/>
        <v>0</v>
      </c>
      <c r="FJ141" s="6">
        <f t="shared" si="265"/>
        <v>0</v>
      </c>
      <c r="FK141"/>
      <c r="FL141" s="6">
        <f t="shared" si="316"/>
        <v>0</v>
      </c>
      <c r="FM141" s="6"/>
      <c r="FN141" s="6">
        <f t="shared" si="317"/>
        <v>0</v>
      </c>
      <c r="FO141" s="6">
        <f t="shared" si="318"/>
        <v>0</v>
      </c>
      <c r="FP141" s="6">
        <f t="shared" si="319"/>
        <v>0</v>
      </c>
      <c r="FQ141" s="6"/>
      <c r="FR141" s="6">
        <f t="shared" si="320"/>
        <v>0</v>
      </c>
      <c r="FS141" s="6">
        <f t="shared" si="321"/>
        <v>0</v>
      </c>
      <c r="FT141" s="6">
        <f t="shared" si="322"/>
        <v>0</v>
      </c>
      <c r="FU141" s="6"/>
      <c r="FV141" s="6">
        <f t="shared" si="323"/>
        <v>0</v>
      </c>
      <c r="FW141" s="6">
        <f t="shared" si="324"/>
        <v>0</v>
      </c>
      <c r="FX141" s="6">
        <f t="shared" si="325"/>
        <v>0</v>
      </c>
      <c r="FY141" s="6"/>
      <c r="FZ141" s="6">
        <f t="shared" si="326"/>
        <v>0</v>
      </c>
    </row>
    <row r="142" spans="4:182" x14ac:dyDescent="0.25">
      <c r="D142">
        <v>980</v>
      </c>
      <c r="E142">
        <f>'Input spectra'!B142</f>
        <v>0</v>
      </c>
      <c r="F142">
        <f>'Initial absorption'!L142</f>
        <v>0</v>
      </c>
      <c r="G142">
        <f>'Input spectra'!C142</f>
        <v>0</v>
      </c>
      <c r="H142">
        <f t="shared" si="266"/>
        <v>0</v>
      </c>
      <c r="I142">
        <f>'Input spectra'!D142</f>
        <v>0</v>
      </c>
      <c r="J142">
        <f>'Initial absorption'!M142</f>
        <v>0</v>
      </c>
      <c r="K142">
        <f>'Input spectra'!E142</f>
        <v>0</v>
      </c>
      <c r="L142">
        <f t="shared" si="267"/>
        <v>0</v>
      </c>
      <c r="M142">
        <f>'Input spectra'!F142</f>
        <v>0</v>
      </c>
      <c r="N142">
        <f>'Initial absorption'!N142</f>
        <v>0</v>
      </c>
      <c r="O142">
        <f>'Input spectra'!G142</f>
        <v>0</v>
      </c>
      <c r="P142">
        <f t="shared" si="268"/>
        <v>0</v>
      </c>
      <c r="R142">
        <f>'Absorption prob after ems'!FA143</f>
        <v>0.88021421933809851</v>
      </c>
      <c r="S142" s="13">
        <f>1-EXP(-'Absorption prob after ems'!FE143*_k_in_ec_correction*(E142*_c1+I142*_c2+M142*_c3+'Input spectra'!Y142))</f>
        <v>1.2217895066259477E-2</v>
      </c>
      <c r="T142" s="13">
        <f>1-EXP(-(_t-'Absorption prob after ems'!FE143)*_k_in_ec_correction*(E142*_c1+I142*_c2+M142*_c3+'Input spectra'!Y142))</f>
        <v>1.2354777242642445E-2</v>
      </c>
      <c r="U142" s="25"/>
      <c r="V142" s="25"/>
      <c r="W142" s="11"/>
      <c r="X142" s="6">
        <f t="shared" si="224"/>
        <v>0</v>
      </c>
      <c r="Y142" s="6">
        <f t="shared" si="225"/>
        <v>0</v>
      </c>
      <c r="Z142" s="6">
        <f t="shared" si="226"/>
        <v>0</v>
      </c>
      <c r="AA142"/>
      <c r="AB142" s="6">
        <f t="shared" si="227"/>
        <v>0</v>
      </c>
      <c r="AC142" s="6">
        <f t="shared" si="228"/>
        <v>0</v>
      </c>
      <c r="AD142" s="6">
        <f t="shared" si="229"/>
        <v>0</v>
      </c>
      <c r="AE142"/>
      <c r="AF142" s="6">
        <f t="shared" si="230"/>
        <v>0</v>
      </c>
      <c r="AG142" s="6">
        <f t="shared" si="231"/>
        <v>0</v>
      </c>
      <c r="AH142" s="6">
        <f t="shared" si="232"/>
        <v>0</v>
      </c>
      <c r="AI142"/>
      <c r="AJ142" s="6">
        <f t="shared" si="269"/>
        <v>0</v>
      </c>
      <c r="AK142" s="6"/>
      <c r="AL142" s="6">
        <f t="shared" si="270"/>
        <v>0</v>
      </c>
      <c r="AM142" s="6">
        <f t="shared" si="271"/>
        <v>0</v>
      </c>
      <c r="AN142" s="6">
        <f t="shared" si="272"/>
        <v>0</v>
      </c>
      <c r="AO142" s="6"/>
      <c r="AP142" s="6">
        <f t="shared" si="273"/>
        <v>0</v>
      </c>
      <c r="AQ142" s="6">
        <f t="shared" si="274"/>
        <v>0</v>
      </c>
      <c r="AR142" s="6">
        <f t="shared" si="275"/>
        <v>0</v>
      </c>
      <c r="AS142" s="6"/>
      <c r="AT142" s="6">
        <f t="shared" si="276"/>
        <v>0</v>
      </c>
      <c r="AU142" s="6">
        <f t="shared" si="277"/>
        <v>0</v>
      </c>
      <c r="AV142" s="6">
        <f t="shared" si="278"/>
        <v>0</v>
      </c>
      <c r="AW142" s="6"/>
      <c r="AX142" s="6">
        <f t="shared" si="279"/>
        <v>0</v>
      </c>
      <c r="BD142" s="11"/>
      <c r="BE142" s="6">
        <f t="shared" si="233"/>
        <v>0</v>
      </c>
      <c r="BF142" s="6">
        <f t="shared" si="234"/>
        <v>0</v>
      </c>
      <c r="BG142" s="6">
        <f t="shared" si="235"/>
        <v>0</v>
      </c>
      <c r="BH142"/>
      <c r="BI142" s="6">
        <f t="shared" si="236"/>
        <v>0</v>
      </c>
      <c r="BJ142" s="6">
        <f t="shared" si="237"/>
        <v>0</v>
      </c>
      <c r="BK142" s="6">
        <f t="shared" si="238"/>
        <v>0</v>
      </c>
      <c r="BL142"/>
      <c r="BM142" s="6">
        <f t="shared" si="239"/>
        <v>0</v>
      </c>
      <c r="BN142" s="6">
        <f t="shared" si="240"/>
        <v>0</v>
      </c>
      <c r="BO142" s="6">
        <f t="shared" si="241"/>
        <v>0</v>
      </c>
      <c r="BP142"/>
      <c r="BQ142" s="6">
        <f t="shared" si="280"/>
        <v>0</v>
      </c>
      <c r="BR142" s="6"/>
      <c r="BS142" s="6">
        <f t="shared" si="281"/>
        <v>0</v>
      </c>
      <c r="BT142" s="6">
        <f t="shared" si="282"/>
        <v>0</v>
      </c>
      <c r="BU142" s="6">
        <f t="shared" si="283"/>
        <v>0</v>
      </c>
      <c r="BV142" s="6"/>
      <c r="BW142" s="6">
        <f t="shared" si="284"/>
        <v>0</v>
      </c>
      <c r="BX142" s="6">
        <f t="shared" si="285"/>
        <v>0</v>
      </c>
      <c r="BY142" s="6">
        <f t="shared" si="286"/>
        <v>0</v>
      </c>
      <c r="BZ142" s="6"/>
      <c r="CA142" s="6">
        <f t="shared" si="287"/>
        <v>0</v>
      </c>
      <c r="CB142" s="6">
        <f t="shared" si="288"/>
        <v>0</v>
      </c>
      <c r="CC142" s="6">
        <f t="shared" si="289"/>
        <v>0</v>
      </c>
      <c r="CD142" s="6"/>
      <c r="CE142" s="6">
        <f t="shared" si="290"/>
        <v>0</v>
      </c>
      <c r="CK142" s="11"/>
      <c r="CL142" s="6">
        <f t="shared" si="291"/>
        <v>0</v>
      </c>
      <c r="CM142" s="6">
        <f t="shared" si="242"/>
        <v>0</v>
      </c>
      <c r="CN142" s="6">
        <f t="shared" si="243"/>
        <v>0</v>
      </c>
      <c r="CO142"/>
      <c r="CP142" s="6">
        <f t="shared" si="244"/>
        <v>0</v>
      </c>
      <c r="CQ142" s="6">
        <f t="shared" si="245"/>
        <v>0</v>
      </c>
      <c r="CR142" s="6">
        <f t="shared" si="246"/>
        <v>0</v>
      </c>
      <c r="CS142"/>
      <c r="CT142" s="6">
        <f t="shared" si="247"/>
        <v>0</v>
      </c>
      <c r="CU142" s="6">
        <f t="shared" si="248"/>
        <v>0</v>
      </c>
      <c r="CV142" s="6">
        <f t="shared" si="249"/>
        <v>0</v>
      </c>
      <c r="CW142"/>
      <c r="CX142" s="6">
        <f t="shared" si="292"/>
        <v>0</v>
      </c>
      <c r="CY142" s="6"/>
      <c r="CZ142" s="6">
        <f t="shared" si="293"/>
        <v>0</v>
      </c>
      <c r="DA142" s="6">
        <f t="shared" si="294"/>
        <v>0</v>
      </c>
      <c r="DB142" s="6">
        <f t="shared" si="295"/>
        <v>0</v>
      </c>
      <c r="DC142" s="6"/>
      <c r="DD142" s="6">
        <f t="shared" si="296"/>
        <v>0</v>
      </c>
      <c r="DE142" s="6">
        <f t="shared" si="297"/>
        <v>0</v>
      </c>
      <c r="DF142" s="6">
        <f t="shared" si="298"/>
        <v>0</v>
      </c>
      <c r="DG142" s="6"/>
      <c r="DH142" s="6">
        <f t="shared" si="299"/>
        <v>0</v>
      </c>
      <c r="DI142" s="6">
        <f t="shared" si="300"/>
        <v>0</v>
      </c>
      <c r="DJ142" s="6">
        <f t="shared" si="301"/>
        <v>0</v>
      </c>
      <c r="DK142" s="6"/>
      <c r="DL142" s="6">
        <f t="shared" si="302"/>
        <v>0</v>
      </c>
      <c r="DR142" s="11"/>
      <c r="DS142" s="6">
        <f t="shared" si="303"/>
        <v>0</v>
      </c>
      <c r="DT142" s="6">
        <f t="shared" si="250"/>
        <v>0</v>
      </c>
      <c r="DU142" s="6">
        <f t="shared" si="251"/>
        <v>0</v>
      </c>
      <c r="DV142"/>
      <c r="DW142" s="6">
        <f t="shared" si="252"/>
        <v>0</v>
      </c>
      <c r="DX142" s="6">
        <f t="shared" si="253"/>
        <v>0</v>
      </c>
      <c r="DY142" s="6">
        <f t="shared" si="254"/>
        <v>0</v>
      </c>
      <c r="DZ142"/>
      <c r="EA142" s="6">
        <f t="shared" si="255"/>
        <v>0</v>
      </c>
      <c r="EB142" s="6">
        <f t="shared" si="256"/>
        <v>0</v>
      </c>
      <c r="EC142" s="6">
        <f t="shared" si="257"/>
        <v>0</v>
      </c>
      <c r="ED142"/>
      <c r="EE142" s="6">
        <f t="shared" si="304"/>
        <v>0</v>
      </c>
      <c r="EF142" s="6"/>
      <c r="EG142" s="6">
        <f t="shared" si="305"/>
        <v>0</v>
      </c>
      <c r="EH142" s="6">
        <f t="shared" si="306"/>
        <v>0</v>
      </c>
      <c r="EI142" s="6">
        <f t="shared" si="307"/>
        <v>0</v>
      </c>
      <c r="EJ142" s="6"/>
      <c r="EK142" s="6">
        <f t="shared" si="308"/>
        <v>0</v>
      </c>
      <c r="EL142" s="6">
        <f t="shared" si="309"/>
        <v>0</v>
      </c>
      <c r="EM142" s="6">
        <f t="shared" si="310"/>
        <v>0</v>
      </c>
      <c r="EN142" s="6"/>
      <c r="EO142" s="6">
        <f t="shared" si="311"/>
        <v>0</v>
      </c>
      <c r="EP142" s="6">
        <f t="shared" si="312"/>
        <v>0</v>
      </c>
      <c r="EQ142" s="6">
        <f t="shared" si="313"/>
        <v>0</v>
      </c>
      <c r="ER142" s="6"/>
      <c r="ES142" s="6">
        <f t="shared" si="314"/>
        <v>0</v>
      </c>
      <c r="EY142" s="11"/>
      <c r="EZ142" s="6">
        <f t="shared" si="315"/>
        <v>0</v>
      </c>
      <c r="FA142" s="6">
        <f t="shared" si="258"/>
        <v>0</v>
      </c>
      <c r="FB142" s="6">
        <f t="shared" si="259"/>
        <v>0</v>
      </c>
      <c r="FC142"/>
      <c r="FD142" s="6">
        <f t="shared" si="260"/>
        <v>0</v>
      </c>
      <c r="FE142" s="6">
        <f t="shared" si="261"/>
        <v>0</v>
      </c>
      <c r="FF142" s="6">
        <f t="shared" si="262"/>
        <v>0</v>
      </c>
      <c r="FG142"/>
      <c r="FH142" s="6">
        <f t="shared" si="263"/>
        <v>0</v>
      </c>
      <c r="FI142" s="6">
        <f t="shared" si="264"/>
        <v>0</v>
      </c>
      <c r="FJ142" s="6">
        <f t="shared" si="265"/>
        <v>0</v>
      </c>
      <c r="FK142"/>
      <c r="FL142" s="6">
        <f t="shared" si="316"/>
        <v>0</v>
      </c>
      <c r="FM142" s="6"/>
      <c r="FN142" s="6">
        <f t="shared" si="317"/>
        <v>0</v>
      </c>
      <c r="FO142" s="6">
        <f t="shared" si="318"/>
        <v>0</v>
      </c>
      <c r="FP142" s="6">
        <f t="shared" si="319"/>
        <v>0</v>
      </c>
      <c r="FQ142" s="6"/>
      <c r="FR142" s="6">
        <f t="shared" si="320"/>
        <v>0</v>
      </c>
      <c r="FS142" s="6">
        <f t="shared" si="321"/>
        <v>0</v>
      </c>
      <c r="FT142" s="6">
        <f t="shared" si="322"/>
        <v>0</v>
      </c>
      <c r="FU142" s="6"/>
      <c r="FV142" s="6">
        <f t="shared" si="323"/>
        <v>0</v>
      </c>
      <c r="FW142" s="6">
        <f t="shared" si="324"/>
        <v>0</v>
      </c>
      <c r="FX142" s="6">
        <f t="shared" si="325"/>
        <v>0</v>
      </c>
      <c r="FY142" s="6"/>
      <c r="FZ142" s="6">
        <f t="shared" si="326"/>
        <v>0</v>
      </c>
    </row>
    <row r="143" spans="4:182" x14ac:dyDescent="0.25">
      <c r="D143">
        <v>985</v>
      </c>
      <c r="E143">
        <f>'Input spectra'!B143</f>
        <v>0</v>
      </c>
      <c r="F143">
        <f>'Initial absorption'!L143</f>
        <v>0</v>
      </c>
      <c r="G143">
        <f>'Input spectra'!C143</f>
        <v>0</v>
      </c>
      <c r="H143">
        <f t="shared" si="266"/>
        <v>0</v>
      </c>
      <c r="I143">
        <f>'Input spectra'!D143</f>
        <v>0</v>
      </c>
      <c r="J143">
        <f>'Initial absorption'!M143</f>
        <v>0</v>
      </c>
      <c r="K143">
        <f>'Input spectra'!E143</f>
        <v>0</v>
      </c>
      <c r="L143">
        <f t="shared" si="267"/>
        <v>0</v>
      </c>
      <c r="M143">
        <f>'Input spectra'!F143</f>
        <v>0</v>
      </c>
      <c r="N143">
        <f>'Initial absorption'!N143</f>
        <v>0</v>
      </c>
      <c r="O143">
        <f>'Input spectra'!G143</f>
        <v>0</v>
      </c>
      <c r="P143">
        <f t="shared" si="268"/>
        <v>0</v>
      </c>
      <c r="R143">
        <f>'Absorption prob after ems'!FA144</f>
        <v>0.88034130342405092</v>
      </c>
      <c r="S143" s="13">
        <f>1-EXP(-'Absorption prob after ems'!FE144*_k_in_ec_correction*(E143*_c1+I143*_c2+M143*_c3+'Input spectra'!Y143))</f>
        <v>1.2203753503854942E-2</v>
      </c>
      <c r="T143" s="13">
        <f>1-EXP(-(_t-'Absorption prob after ems'!FE144)*_k_in_ec_correction*(E143*_c1+I143*_c2+M143*_c3+'Input spectra'!Y143))</f>
        <v>1.2340317225828956E-2</v>
      </c>
      <c r="U143" s="25"/>
      <c r="V143" s="25"/>
      <c r="W143" s="11"/>
      <c r="X143" s="6">
        <f t="shared" si="224"/>
        <v>0</v>
      </c>
      <c r="Y143" s="6">
        <f t="shared" si="225"/>
        <v>0</v>
      </c>
      <c r="Z143" s="6">
        <f t="shared" si="226"/>
        <v>0</v>
      </c>
      <c r="AA143"/>
      <c r="AB143" s="6">
        <f t="shared" si="227"/>
        <v>0</v>
      </c>
      <c r="AC143" s="6">
        <f t="shared" si="228"/>
        <v>0</v>
      </c>
      <c r="AD143" s="6">
        <f t="shared" si="229"/>
        <v>0</v>
      </c>
      <c r="AE143"/>
      <c r="AF143" s="6">
        <f t="shared" si="230"/>
        <v>0</v>
      </c>
      <c r="AG143" s="6">
        <f t="shared" si="231"/>
        <v>0</v>
      </c>
      <c r="AH143" s="6">
        <f t="shared" si="232"/>
        <v>0</v>
      </c>
      <c r="AI143"/>
      <c r="AJ143" s="6">
        <f t="shared" si="269"/>
        <v>0</v>
      </c>
      <c r="AK143" s="6"/>
      <c r="AL143" s="6">
        <f t="shared" si="270"/>
        <v>0</v>
      </c>
      <c r="AM143" s="6">
        <f t="shared" si="271"/>
        <v>0</v>
      </c>
      <c r="AN143" s="6">
        <f t="shared" si="272"/>
        <v>0</v>
      </c>
      <c r="AO143" s="6"/>
      <c r="AP143" s="6">
        <f t="shared" si="273"/>
        <v>0</v>
      </c>
      <c r="AQ143" s="6">
        <f t="shared" si="274"/>
        <v>0</v>
      </c>
      <c r="AR143" s="6">
        <f t="shared" si="275"/>
        <v>0</v>
      </c>
      <c r="AS143" s="6"/>
      <c r="AT143" s="6">
        <f t="shared" si="276"/>
        <v>0</v>
      </c>
      <c r="AU143" s="6">
        <f t="shared" si="277"/>
        <v>0</v>
      </c>
      <c r="AV143" s="6">
        <f t="shared" si="278"/>
        <v>0</v>
      </c>
      <c r="AW143" s="6"/>
      <c r="AX143" s="6">
        <f t="shared" si="279"/>
        <v>0</v>
      </c>
      <c r="BD143" s="11"/>
      <c r="BE143" s="6">
        <f t="shared" si="233"/>
        <v>0</v>
      </c>
      <c r="BF143" s="6">
        <f t="shared" si="234"/>
        <v>0</v>
      </c>
      <c r="BG143" s="6">
        <f t="shared" si="235"/>
        <v>0</v>
      </c>
      <c r="BH143"/>
      <c r="BI143" s="6">
        <f t="shared" si="236"/>
        <v>0</v>
      </c>
      <c r="BJ143" s="6">
        <f t="shared" si="237"/>
        <v>0</v>
      </c>
      <c r="BK143" s="6">
        <f t="shared" si="238"/>
        <v>0</v>
      </c>
      <c r="BL143"/>
      <c r="BM143" s="6">
        <f t="shared" si="239"/>
        <v>0</v>
      </c>
      <c r="BN143" s="6">
        <f t="shared" si="240"/>
        <v>0</v>
      </c>
      <c r="BO143" s="6">
        <f t="shared" si="241"/>
        <v>0</v>
      </c>
      <c r="BP143"/>
      <c r="BQ143" s="6">
        <f t="shared" si="280"/>
        <v>0</v>
      </c>
      <c r="BR143" s="6"/>
      <c r="BS143" s="6">
        <f t="shared" si="281"/>
        <v>0</v>
      </c>
      <c r="BT143" s="6">
        <f t="shared" si="282"/>
        <v>0</v>
      </c>
      <c r="BU143" s="6">
        <f t="shared" si="283"/>
        <v>0</v>
      </c>
      <c r="BV143" s="6"/>
      <c r="BW143" s="6">
        <f t="shared" si="284"/>
        <v>0</v>
      </c>
      <c r="BX143" s="6">
        <f t="shared" si="285"/>
        <v>0</v>
      </c>
      <c r="BY143" s="6">
        <f t="shared" si="286"/>
        <v>0</v>
      </c>
      <c r="BZ143" s="6"/>
      <c r="CA143" s="6">
        <f t="shared" si="287"/>
        <v>0</v>
      </c>
      <c r="CB143" s="6">
        <f t="shared" si="288"/>
        <v>0</v>
      </c>
      <c r="CC143" s="6">
        <f t="shared" si="289"/>
        <v>0</v>
      </c>
      <c r="CD143" s="6"/>
      <c r="CE143" s="6">
        <f t="shared" si="290"/>
        <v>0</v>
      </c>
      <c r="CK143" s="11"/>
      <c r="CL143" s="6">
        <f t="shared" si="291"/>
        <v>0</v>
      </c>
      <c r="CM143" s="6">
        <f t="shared" si="242"/>
        <v>0</v>
      </c>
      <c r="CN143" s="6">
        <f t="shared" si="243"/>
        <v>0</v>
      </c>
      <c r="CO143"/>
      <c r="CP143" s="6">
        <f t="shared" si="244"/>
        <v>0</v>
      </c>
      <c r="CQ143" s="6">
        <f t="shared" si="245"/>
        <v>0</v>
      </c>
      <c r="CR143" s="6">
        <f t="shared" si="246"/>
        <v>0</v>
      </c>
      <c r="CS143"/>
      <c r="CT143" s="6">
        <f t="shared" si="247"/>
        <v>0</v>
      </c>
      <c r="CU143" s="6">
        <f t="shared" si="248"/>
        <v>0</v>
      </c>
      <c r="CV143" s="6">
        <f t="shared" si="249"/>
        <v>0</v>
      </c>
      <c r="CW143"/>
      <c r="CX143" s="6">
        <f t="shared" si="292"/>
        <v>0</v>
      </c>
      <c r="CY143" s="6"/>
      <c r="CZ143" s="6">
        <f t="shared" si="293"/>
        <v>0</v>
      </c>
      <c r="DA143" s="6">
        <f t="shared" si="294"/>
        <v>0</v>
      </c>
      <c r="DB143" s="6">
        <f t="shared" si="295"/>
        <v>0</v>
      </c>
      <c r="DC143" s="6"/>
      <c r="DD143" s="6">
        <f t="shared" si="296"/>
        <v>0</v>
      </c>
      <c r="DE143" s="6">
        <f t="shared" si="297"/>
        <v>0</v>
      </c>
      <c r="DF143" s="6">
        <f t="shared" si="298"/>
        <v>0</v>
      </c>
      <c r="DG143" s="6"/>
      <c r="DH143" s="6">
        <f t="shared" si="299"/>
        <v>0</v>
      </c>
      <c r="DI143" s="6">
        <f t="shared" si="300"/>
        <v>0</v>
      </c>
      <c r="DJ143" s="6">
        <f t="shared" si="301"/>
        <v>0</v>
      </c>
      <c r="DK143" s="6"/>
      <c r="DL143" s="6">
        <f t="shared" si="302"/>
        <v>0</v>
      </c>
      <c r="DR143" s="11"/>
      <c r="DS143" s="6">
        <f t="shared" si="303"/>
        <v>0</v>
      </c>
      <c r="DT143" s="6">
        <f t="shared" si="250"/>
        <v>0</v>
      </c>
      <c r="DU143" s="6">
        <f t="shared" si="251"/>
        <v>0</v>
      </c>
      <c r="DV143"/>
      <c r="DW143" s="6">
        <f t="shared" si="252"/>
        <v>0</v>
      </c>
      <c r="DX143" s="6">
        <f t="shared" si="253"/>
        <v>0</v>
      </c>
      <c r="DY143" s="6">
        <f t="shared" si="254"/>
        <v>0</v>
      </c>
      <c r="DZ143"/>
      <c r="EA143" s="6">
        <f t="shared" si="255"/>
        <v>0</v>
      </c>
      <c r="EB143" s="6">
        <f t="shared" si="256"/>
        <v>0</v>
      </c>
      <c r="EC143" s="6">
        <f t="shared" si="257"/>
        <v>0</v>
      </c>
      <c r="ED143"/>
      <c r="EE143" s="6">
        <f t="shared" si="304"/>
        <v>0</v>
      </c>
      <c r="EF143" s="6"/>
      <c r="EG143" s="6">
        <f t="shared" si="305"/>
        <v>0</v>
      </c>
      <c r="EH143" s="6">
        <f t="shared" si="306"/>
        <v>0</v>
      </c>
      <c r="EI143" s="6">
        <f t="shared" si="307"/>
        <v>0</v>
      </c>
      <c r="EJ143" s="6"/>
      <c r="EK143" s="6">
        <f t="shared" si="308"/>
        <v>0</v>
      </c>
      <c r="EL143" s="6">
        <f t="shared" si="309"/>
        <v>0</v>
      </c>
      <c r="EM143" s="6">
        <f t="shared" si="310"/>
        <v>0</v>
      </c>
      <c r="EN143" s="6"/>
      <c r="EO143" s="6">
        <f t="shared" si="311"/>
        <v>0</v>
      </c>
      <c r="EP143" s="6">
        <f t="shared" si="312"/>
        <v>0</v>
      </c>
      <c r="EQ143" s="6">
        <f t="shared" si="313"/>
        <v>0</v>
      </c>
      <c r="ER143" s="6"/>
      <c r="ES143" s="6">
        <f t="shared" si="314"/>
        <v>0</v>
      </c>
      <c r="EY143" s="11"/>
      <c r="EZ143" s="6">
        <f t="shared" si="315"/>
        <v>0</v>
      </c>
      <c r="FA143" s="6">
        <f t="shared" si="258"/>
        <v>0</v>
      </c>
      <c r="FB143" s="6">
        <f t="shared" si="259"/>
        <v>0</v>
      </c>
      <c r="FC143"/>
      <c r="FD143" s="6">
        <f t="shared" si="260"/>
        <v>0</v>
      </c>
      <c r="FE143" s="6">
        <f t="shared" si="261"/>
        <v>0</v>
      </c>
      <c r="FF143" s="6">
        <f t="shared" si="262"/>
        <v>0</v>
      </c>
      <c r="FG143"/>
      <c r="FH143" s="6">
        <f t="shared" si="263"/>
        <v>0</v>
      </c>
      <c r="FI143" s="6">
        <f t="shared" si="264"/>
        <v>0</v>
      </c>
      <c r="FJ143" s="6">
        <f t="shared" si="265"/>
        <v>0</v>
      </c>
      <c r="FK143"/>
      <c r="FL143" s="6">
        <f t="shared" si="316"/>
        <v>0</v>
      </c>
      <c r="FM143" s="6"/>
      <c r="FN143" s="6">
        <f t="shared" si="317"/>
        <v>0</v>
      </c>
      <c r="FO143" s="6">
        <f t="shared" si="318"/>
        <v>0</v>
      </c>
      <c r="FP143" s="6">
        <f t="shared" si="319"/>
        <v>0</v>
      </c>
      <c r="FQ143" s="6"/>
      <c r="FR143" s="6">
        <f t="shared" si="320"/>
        <v>0</v>
      </c>
      <c r="FS143" s="6">
        <f t="shared" si="321"/>
        <v>0</v>
      </c>
      <c r="FT143" s="6">
        <f t="shared" si="322"/>
        <v>0</v>
      </c>
      <c r="FU143" s="6"/>
      <c r="FV143" s="6">
        <f t="shared" si="323"/>
        <v>0</v>
      </c>
      <c r="FW143" s="6">
        <f t="shared" si="324"/>
        <v>0</v>
      </c>
      <c r="FX143" s="6">
        <f t="shared" si="325"/>
        <v>0</v>
      </c>
      <c r="FY143" s="6"/>
      <c r="FZ143" s="6">
        <f t="shared" si="326"/>
        <v>0</v>
      </c>
    </row>
    <row r="144" spans="4:182" x14ac:dyDescent="0.25">
      <c r="D144">
        <v>990</v>
      </c>
      <c r="E144">
        <f>'Input spectra'!B144</f>
        <v>0</v>
      </c>
      <c r="F144">
        <f>'Initial absorption'!L144</f>
        <v>0</v>
      </c>
      <c r="G144">
        <f>'Input spectra'!C144</f>
        <v>0</v>
      </c>
      <c r="H144">
        <f t="shared" si="266"/>
        <v>0</v>
      </c>
      <c r="I144">
        <f>'Input spectra'!D144</f>
        <v>0</v>
      </c>
      <c r="J144">
        <f>'Initial absorption'!M144</f>
        <v>0</v>
      </c>
      <c r="K144">
        <f>'Input spectra'!E144</f>
        <v>0</v>
      </c>
      <c r="L144">
        <f t="shared" si="267"/>
        <v>0</v>
      </c>
      <c r="M144">
        <f>'Input spectra'!F144</f>
        <v>0</v>
      </c>
      <c r="N144">
        <f>'Initial absorption'!N144</f>
        <v>0</v>
      </c>
      <c r="O144">
        <f>'Input spectra'!G144</f>
        <v>0</v>
      </c>
      <c r="P144">
        <f t="shared" si="268"/>
        <v>0</v>
      </c>
      <c r="R144">
        <f>'Absorption prob after ems'!FA145</f>
        <v>0.8804684160461097</v>
      </c>
      <c r="S144" s="13">
        <f>1-EXP(-'Absorption prob after ems'!FE145*_k_in_ec_correction*(E144*_c1+I144*_c2+M144*_c3+'Input spectra'!Y144))</f>
        <v>1.2189611551239432E-2</v>
      </c>
      <c r="T144" s="13">
        <f>1-EXP(-(_t-'Absorption prob after ems'!FE145)*_k_in_ec_correction*(E144*_c1+I144*_c2+M144*_c3+'Input spectra'!Y144))</f>
        <v>1.2325857185035316E-2</v>
      </c>
      <c r="U144" s="25"/>
      <c r="V144" s="25"/>
      <c r="W144" s="11"/>
      <c r="X144" s="6">
        <f t="shared" si="224"/>
        <v>0</v>
      </c>
      <c r="Y144" s="6">
        <f t="shared" si="225"/>
        <v>0</v>
      </c>
      <c r="Z144" s="6">
        <f t="shared" si="226"/>
        <v>0</v>
      </c>
      <c r="AA144"/>
      <c r="AB144" s="6">
        <f t="shared" si="227"/>
        <v>0</v>
      </c>
      <c r="AC144" s="6">
        <f t="shared" si="228"/>
        <v>0</v>
      </c>
      <c r="AD144" s="6">
        <f t="shared" si="229"/>
        <v>0</v>
      </c>
      <c r="AE144"/>
      <c r="AF144" s="6">
        <f t="shared" si="230"/>
        <v>0</v>
      </c>
      <c r="AG144" s="6">
        <f t="shared" si="231"/>
        <v>0</v>
      </c>
      <c r="AH144" s="6">
        <f t="shared" si="232"/>
        <v>0</v>
      </c>
      <c r="AI144"/>
      <c r="AJ144" s="6">
        <f t="shared" si="269"/>
        <v>0</v>
      </c>
      <c r="AK144" s="6"/>
      <c r="AL144" s="6">
        <f t="shared" si="270"/>
        <v>0</v>
      </c>
      <c r="AM144" s="6">
        <f t="shared" si="271"/>
        <v>0</v>
      </c>
      <c r="AN144" s="6">
        <f t="shared" si="272"/>
        <v>0</v>
      </c>
      <c r="AO144" s="6"/>
      <c r="AP144" s="6">
        <f t="shared" si="273"/>
        <v>0</v>
      </c>
      <c r="AQ144" s="6">
        <f t="shared" si="274"/>
        <v>0</v>
      </c>
      <c r="AR144" s="6">
        <f t="shared" si="275"/>
        <v>0</v>
      </c>
      <c r="AS144" s="6"/>
      <c r="AT144" s="6">
        <f t="shared" si="276"/>
        <v>0</v>
      </c>
      <c r="AU144" s="6">
        <f t="shared" si="277"/>
        <v>0</v>
      </c>
      <c r="AV144" s="6">
        <f t="shared" si="278"/>
        <v>0</v>
      </c>
      <c r="AW144" s="6"/>
      <c r="AX144" s="6">
        <f t="shared" si="279"/>
        <v>0</v>
      </c>
      <c r="BD144" s="11"/>
      <c r="BE144" s="6">
        <f t="shared" si="233"/>
        <v>0</v>
      </c>
      <c r="BF144" s="6">
        <f t="shared" si="234"/>
        <v>0</v>
      </c>
      <c r="BG144" s="6">
        <f t="shared" si="235"/>
        <v>0</v>
      </c>
      <c r="BH144"/>
      <c r="BI144" s="6">
        <f t="shared" si="236"/>
        <v>0</v>
      </c>
      <c r="BJ144" s="6">
        <f t="shared" si="237"/>
        <v>0</v>
      </c>
      <c r="BK144" s="6">
        <f t="shared" si="238"/>
        <v>0</v>
      </c>
      <c r="BL144"/>
      <c r="BM144" s="6">
        <f t="shared" si="239"/>
        <v>0</v>
      </c>
      <c r="BN144" s="6">
        <f t="shared" si="240"/>
        <v>0</v>
      </c>
      <c r="BO144" s="6">
        <f t="shared" si="241"/>
        <v>0</v>
      </c>
      <c r="BP144"/>
      <c r="BQ144" s="6">
        <f t="shared" si="280"/>
        <v>0</v>
      </c>
      <c r="BR144" s="6"/>
      <c r="BS144" s="6">
        <f t="shared" si="281"/>
        <v>0</v>
      </c>
      <c r="BT144" s="6">
        <f t="shared" si="282"/>
        <v>0</v>
      </c>
      <c r="BU144" s="6">
        <f t="shared" si="283"/>
        <v>0</v>
      </c>
      <c r="BV144" s="6"/>
      <c r="BW144" s="6">
        <f t="shared" si="284"/>
        <v>0</v>
      </c>
      <c r="BX144" s="6">
        <f t="shared" si="285"/>
        <v>0</v>
      </c>
      <c r="BY144" s="6">
        <f t="shared" si="286"/>
        <v>0</v>
      </c>
      <c r="BZ144" s="6"/>
      <c r="CA144" s="6">
        <f t="shared" si="287"/>
        <v>0</v>
      </c>
      <c r="CB144" s="6">
        <f t="shared" si="288"/>
        <v>0</v>
      </c>
      <c r="CC144" s="6">
        <f t="shared" si="289"/>
        <v>0</v>
      </c>
      <c r="CD144" s="6"/>
      <c r="CE144" s="6">
        <f t="shared" si="290"/>
        <v>0</v>
      </c>
      <c r="CK144" s="11"/>
      <c r="CL144" s="6">
        <f t="shared" si="291"/>
        <v>0</v>
      </c>
      <c r="CM144" s="6">
        <f t="shared" si="242"/>
        <v>0</v>
      </c>
      <c r="CN144" s="6">
        <f t="shared" si="243"/>
        <v>0</v>
      </c>
      <c r="CO144"/>
      <c r="CP144" s="6">
        <f t="shared" si="244"/>
        <v>0</v>
      </c>
      <c r="CQ144" s="6">
        <f t="shared" si="245"/>
        <v>0</v>
      </c>
      <c r="CR144" s="6">
        <f t="shared" si="246"/>
        <v>0</v>
      </c>
      <c r="CS144"/>
      <c r="CT144" s="6">
        <f t="shared" si="247"/>
        <v>0</v>
      </c>
      <c r="CU144" s="6">
        <f t="shared" si="248"/>
        <v>0</v>
      </c>
      <c r="CV144" s="6">
        <f t="shared" si="249"/>
        <v>0</v>
      </c>
      <c r="CW144"/>
      <c r="CX144" s="6">
        <f t="shared" si="292"/>
        <v>0</v>
      </c>
      <c r="CY144" s="6"/>
      <c r="CZ144" s="6">
        <f t="shared" si="293"/>
        <v>0</v>
      </c>
      <c r="DA144" s="6">
        <f t="shared" si="294"/>
        <v>0</v>
      </c>
      <c r="DB144" s="6">
        <f t="shared" si="295"/>
        <v>0</v>
      </c>
      <c r="DC144" s="6"/>
      <c r="DD144" s="6">
        <f t="shared" si="296"/>
        <v>0</v>
      </c>
      <c r="DE144" s="6">
        <f t="shared" si="297"/>
        <v>0</v>
      </c>
      <c r="DF144" s="6">
        <f t="shared" si="298"/>
        <v>0</v>
      </c>
      <c r="DG144" s="6"/>
      <c r="DH144" s="6">
        <f t="shared" si="299"/>
        <v>0</v>
      </c>
      <c r="DI144" s="6">
        <f t="shared" si="300"/>
        <v>0</v>
      </c>
      <c r="DJ144" s="6">
        <f t="shared" si="301"/>
        <v>0</v>
      </c>
      <c r="DK144" s="6"/>
      <c r="DL144" s="6">
        <f t="shared" si="302"/>
        <v>0</v>
      </c>
      <c r="DR144" s="11"/>
      <c r="DS144" s="6">
        <f t="shared" si="303"/>
        <v>0</v>
      </c>
      <c r="DT144" s="6">
        <f t="shared" si="250"/>
        <v>0</v>
      </c>
      <c r="DU144" s="6">
        <f t="shared" si="251"/>
        <v>0</v>
      </c>
      <c r="DV144"/>
      <c r="DW144" s="6">
        <f t="shared" si="252"/>
        <v>0</v>
      </c>
      <c r="DX144" s="6">
        <f t="shared" si="253"/>
        <v>0</v>
      </c>
      <c r="DY144" s="6">
        <f t="shared" si="254"/>
        <v>0</v>
      </c>
      <c r="DZ144"/>
      <c r="EA144" s="6">
        <f t="shared" si="255"/>
        <v>0</v>
      </c>
      <c r="EB144" s="6">
        <f t="shared" si="256"/>
        <v>0</v>
      </c>
      <c r="EC144" s="6">
        <f t="shared" si="257"/>
        <v>0</v>
      </c>
      <c r="ED144"/>
      <c r="EE144" s="6">
        <f t="shared" si="304"/>
        <v>0</v>
      </c>
      <c r="EF144" s="6"/>
      <c r="EG144" s="6">
        <f t="shared" si="305"/>
        <v>0</v>
      </c>
      <c r="EH144" s="6">
        <f t="shared" si="306"/>
        <v>0</v>
      </c>
      <c r="EI144" s="6">
        <f t="shared" si="307"/>
        <v>0</v>
      </c>
      <c r="EJ144" s="6"/>
      <c r="EK144" s="6">
        <f t="shared" si="308"/>
        <v>0</v>
      </c>
      <c r="EL144" s="6">
        <f t="shared" si="309"/>
        <v>0</v>
      </c>
      <c r="EM144" s="6">
        <f t="shared" si="310"/>
        <v>0</v>
      </c>
      <c r="EN144" s="6"/>
      <c r="EO144" s="6">
        <f t="shared" si="311"/>
        <v>0</v>
      </c>
      <c r="EP144" s="6">
        <f t="shared" si="312"/>
        <v>0</v>
      </c>
      <c r="EQ144" s="6">
        <f t="shared" si="313"/>
        <v>0</v>
      </c>
      <c r="ER144" s="6"/>
      <c r="ES144" s="6">
        <f t="shared" si="314"/>
        <v>0</v>
      </c>
      <c r="EY144" s="11"/>
      <c r="EZ144" s="6">
        <f t="shared" si="315"/>
        <v>0</v>
      </c>
      <c r="FA144" s="6">
        <f t="shared" si="258"/>
        <v>0</v>
      </c>
      <c r="FB144" s="6">
        <f t="shared" si="259"/>
        <v>0</v>
      </c>
      <c r="FC144"/>
      <c r="FD144" s="6">
        <f t="shared" si="260"/>
        <v>0</v>
      </c>
      <c r="FE144" s="6">
        <f t="shared" si="261"/>
        <v>0</v>
      </c>
      <c r="FF144" s="6">
        <f t="shared" si="262"/>
        <v>0</v>
      </c>
      <c r="FG144"/>
      <c r="FH144" s="6">
        <f t="shared" si="263"/>
        <v>0</v>
      </c>
      <c r="FI144" s="6">
        <f t="shared" si="264"/>
        <v>0</v>
      </c>
      <c r="FJ144" s="6">
        <f t="shared" si="265"/>
        <v>0</v>
      </c>
      <c r="FK144"/>
      <c r="FL144" s="6">
        <f t="shared" si="316"/>
        <v>0</v>
      </c>
      <c r="FM144" s="6"/>
      <c r="FN144" s="6">
        <f t="shared" si="317"/>
        <v>0</v>
      </c>
      <c r="FO144" s="6">
        <f t="shared" si="318"/>
        <v>0</v>
      </c>
      <c r="FP144" s="6">
        <f t="shared" si="319"/>
        <v>0</v>
      </c>
      <c r="FQ144" s="6"/>
      <c r="FR144" s="6">
        <f t="shared" si="320"/>
        <v>0</v>
      </c>
      <c r="FS144" s="6">
        <f t="shared" si="321"/>
        <v>0</v>
      </c>
      <c r="FT144" s="6">
        <f t="shared" si="322"/>
        <v>0</v>
      </c>
      <c r="FU144" s="6"/>
      <c r="FV144" s="6">
        <f t="shared" si="323"/>
        <v>0</v>
      </c>
      <c r="FW144" s="6">
        <f t="shared" si="324"/>
        <v>0</v>
      </c>
      <c r="FX144" s="6">
        <f t="shared" si="325"/>
        <v>0</v>
      </c>
      <c r="FY144" s="6"/>
      <c r="FZ144" s="6">
        <f t="shared" si="326"/>
        <v>0</v>
      </c>
    </row>
    <row r="145" spans="4:182" x14ac:dyDescent="0.25">
      <c r="D145">
        <v>995</v>
      </c>
      <c r="E145">
        <f>'Input spectra'!B145</f>
        <v>0</v>
      </c>
      <c r="F145">
        <f>'Initial absorption'!L145</f>
        <v>0</v>
      </c>
      <c r="G145">
        <f>'Input spectra'!C145</f>
        <v>0</v>
      </c>
      <c r="H145">
        <f t="shared" si="266"/>
        <v>0</v>
      </c>
      <c r="I145">
        <f>'Input spectra'!D145</f>
        <v>0</v>
      </c>
      <c r="J145">
        <f>'Initial absorption'!M145</f>
        <v>0</v>
      </c>
      <c r="K145">
        <f>'Input spectra'!E145</f>
        <v>0</v>
      </c>
      <c r="L145">
        <f t="shared" si="267"/>
        <v>0</v>
      </c>
      <c r="M145">
        <f>'Input spectra'!F145</f>
        <v>0</v>
      </c>
      <c r="N145">
        <f>'Initial absorption'!N145</f>
        <v>0</v>
      </c>
      <c r="O145">
        <f>'Input spectra'!G145</f>
        <v>0</v>
      </c>
      <c r="P145">
        <f t="shared" si="268"/>
        <v>0</v>
      </c>
      <c r="R145">
        <f>'Absorption prob after ems'!FA146</f>
        <v>0.88059555721226013</v>
      </c>
      <c r="S145" s="13">
        <f>1-EXP(-'Absorption prob after ems'!FE146*_k_in_ec_correction*(E145*_c1+I145*_c2+M145*_c3+'Input spectra'!Y145))</f>
        <v>1.2175469208402068E-2</v>
      </c>
      <c r="T145" s="13">
        <f>1-EXP(-(_t-'Absorption prob after ems'!FE146)*_k_in_ec_correction*(E145*_c1+I145*_c2+M145*_c3+'Input spectra'!Y145))</f>
        <v>1.2311397120266854E-2</v>
      </c>
      <c r="U145" s="25"/>
      <c r="V145" s="25"/>
      <c r="W145" s="11"/>
      <c r="X145" s="6">
        <f t="shared" si="224"/>
        <v>0</v>
      </c>
      <c r="Y145" s="6">
        <f t="shared" si="225"/>
        <v>0</v>
      </c>
      <c r="Z145" s="6">
        <f t="shared" si="226"/>
        <v>0</v>
      </c>
      <c r="AA145"/>
      <c r="AB145" s="6">
        <f t="shared" si="227"/>
        <v>0</v>
      </c>
      <c r="AC145" s="6">
        <f t="shared" si="228"/>
        <v>0</v>
      </c>
      <c r="AD145" s="6">
        <f t="shared" si="229"/>
        <v>0</v>
      </c>
      <c r="AE145"/>
      <c r="AF145" s="6">
        <f t="shared" si="230"/>
        <v>0</v>
      </c>
      <c r="AG145" s="6">
        <f t="shared" si="231"/>
        <v>0</v>
      </c>
      <c r="AH145" s="6">
        <f t="shared" si="232"/>
        <v>0</v>
      </c>
      <c r="AI145"/>
      <c r="AJ145" s="6">
        <f t="shared" si="269"/>
        <v>0</v>
      </c>
      <c r="AK145" s="6"/>
      <c r="AL145" s="6">
        <f t="shared" si="270"/>
        <v>0</v>
      </c>
      <c r="AM145" s="6">
        <f t="shared" si="271"/>
        <v>0</v>
      </c>
      <c r="AN145" s="6">
        <f t="shared" si="272"/>
        <v>0</v>
      </c>
      <c r="AO145" s="6"/>
      <c r="AP145" s="6">
        <f t="shared" si="273"/>
        <v>0</v>
      </c>
      <c r="AQ145" s="6">
        <f t="shared" si="274"/>
        <v>0</v>
      </c>
      <c r="AR145" s="6">
        <f t="shared" si="275"/>
        <v>0</v>
      </c>
      <c r="AS145" s="6"/>
      <c r="AT145" s="6">
        <f t="shared" si="276"/>
        <v>0</v>
      </c>
      <c r="AU145" s="6">
        <f t="shared" si="277"/>
        <v>0</v>
      </c>
      <c r="AV145" s="6">
        <f t="shared" si="278"/>
        <v>0</v>
      </c>
      <c r="AW145" s="6"/>
      <c r="AX145" s="6">
        <f t="shared" si="279"/>
        <v>0</v>
      </c>
      <c r="BD145" s="11"/>
      <c r="BE145" s="6">
        <f t="shared" si="233"/>
        <v>0</v>
      </c>
      <c r="BF145" s="6">
        <f t="shared" si="234"/>
        <v>0</v>
      </c>
      <c r="BG145" s="6">
        <f t="shared" si="235"/>
        <v>0</v>
      </c>
      <c r="BH145"/>
      <c r="BI145" s="6">
        <f t="shared" si="236"/>
        <v>0</v>
      </c>
      <c r="BJ145" s="6">
        <f t="shared" si="237"/>
        <v>0</v>
      </c>
      <c r="BK145" s="6">
        <f t="shared" si="238"/>
        <v>0</v>
      </c>
      <c r="BL145"/>
      <c r="BM145" s="6">
        <f t="shared" si="239"/>
        <v>0</v>
      </c>
      <c r="BN145" s="6">
        <f t="shared" si="240"/>
        <v>0</v>
      </c>
      <c r="BO145" s="6">
        <f t="shared" si="241"/>
        <v>0</v>
      </c>
      <c r="BP145"/>
      <c r="BQ145" s="6">
        <f t="shared" si="280"/>
        <v>0</v>
      </c>
      <c r="BR145" s="6"/>
      <c r="BS145" s="6">
        <f t="shared" si="281"/>
        <v>0</v>
      </c>
      <c r="BT145" s="6">
        <f t="shared" si="282"/>
        <v>0</v>
      </c>
      <c r="BU145" s="6">
        <f t="shared" si="283"/>
        <v>0</v>
      </c>
      <c r="BV145" s="6"/>
      <c r="BW145" s="6">
        <f t="shared" si="284"/>
        <v>0</v>
      </c>
      <c r="BX145" s="6">
        <f t="shared" si="285"/>
        <v>0</v>
      </c>
      <c r="BY145" s="6">
        <f t="shared" si="286"/>
        <v>0</v>
      </c>
      <c r="BZ145" s="6"/>
      <c r="CA145" s="6">
        <f t="shared" si="287"/>
        <v>0</v>
      </c>
      <c r="CB145" s="6">
        <f t="shared" si="288"/>
        <v>0</v>
      </c>
      <c r="CC145" s="6">
        <f t="shared" si="289"/>
        <v>0</v>
      </c>
      <c r="CD145" s="6"/>
      <c r="CE145" s="6">
        <f t="shared" si="290"/>
        <v>0</v>
      </c>
      <c r="CK145" s="11"/>
      <c r="CL145" s="6">
        <f t="shared" si="291"/>
        <v>0</v>
      </c>
      <c r="CM145" s="6">
        <f t="shared" si="242"/>
        <v>0</v>
      </c>
      <c r="CN145" s="6">
        <f t="shared" si="243"/>
        <v>0</v>
      </c>
      <c r="CO145"/>
      <c r="CP145" s="6">
        <f t="shared" si="244"/>
        <v>0</v>
      </c>
      <c r="CQ145" s="6">
        <f t="shared" si="245"/>
        <v>0</v>
      </c>
      <c r="CR145" s="6">
        <f t="shared" si="246"/>
        <v>0</v>
      </c>
      <c r="CS145"/>
      <c r="CT145" s="6">
        <f t="shared" si="247"/>
        <v>0</v>
      </c>
      <c r="CU145" s="6">
        <f t="shared" si="248"/>
        <v>0</v>
      </c>
      <c r="CV145" s="6">
        <f t="shared" si="249"/>
        <v>0</v>
      </c>
      <c r="CW145"/>
      <c r="CX145" s="6">
        <f t="shared" si="292"/>
        <v>0</v>
      </c>
      <c r="CY145" s="6"/>
      <c r="CZ145" s="6">
        <f t="shared" si="293"/>
        <v>0</v>
      </c>
      <c r="DA145" s="6">
        <f t="shared" si="294"/>
        <v>0</v>
      </c>
      <c r="DB145" s="6">
        <f t="shared" si="295"/>
        <v>0</v>
      </c>
      <c r="DC145" s="6"/>
      <c r="DD145" s="6">
        <f t="shared" si="296"/>
        <v>0</v>
      </c>
      <c r="DE145" s="6">
        <f t="shared" si="297"/>
        <v>0</v>
      </c>
      <c r="DF145" s="6">
        <f t="shared" si="298"/>
        <v>0</v>
      </c>
      <c r="DG145" s="6"/>
      <c r="DH145" s="6">
        <f t="shared" si="299"/>
        <v>0</v>
      </c>
      <c r="DI145" s="6">
        <f t="shared" si="300"/>
        <v>0</v>
      </c>
      <c r="DJ145" s="6">
        <f t="shared" si="301"/>
        <v>0</v>
      </c>
      <c r="DK145" s="6"/>
      <c r="DL145" s="6">
        <f t="shared" si="302"/>
        <v>0</v>
      </c>
      <c r="DR145" s="11"/>
      <c r="DS145" s="6">
        <f t="shared" si="303"/>
        <v>0</v>
      </c>
      <c r="DT145" s="6">
        <f t="shared" si="250"/>
        <v>0</v>
      </c>
      <c r="DU145" s="6">
        <f t="shared" si="251"/>
        <v>0</v>
      </c>
      <c r="DV145"/>
      <c r="DW145" s="6">
        <f t="shared" si="252"/>
        <v>0</v>
      </c>
      <c r="DX145" s="6">
        <f t="shared" si="253"/>
        <v>0</v>
      </c>
      <c r="DY145" s="6">
        <f t="shared" si="254"/>
        <v>0</v>
      </c>
      <c r="DZ145"/>
      <c r="EA145" s="6">
        <f t="shared" si="255"/>
        <v>0</v>
      </c>
      <c r="EB145" s="6">
        <f t="shared" si="256"/>
        <v>0</v>
      </c>
      <c r="EC145" s="6">
        <f t="shared" si="257"/>
        <v>0</v>
      </c>
      <c r="ED145"/>
      <c r="EE145" s="6">
        <f t="shared" si="304"/>
        <v>0</v>
      </c>
      <c r="EF145" s="6"/>
      <c r="EG145" s="6">
        <f t="shared" si="305"/>
        <v>0</v>
      </c>
      <c r="EH145" s="6">
        <f t="shared" si="306"/>
        <v>0</v>
      </c>
      <c r="EI145" s="6">
        <f t="shared" si="307"/>
        <v>0</v>
      </c>
      <c r="EJ145" s="6"/>
      <c r="EK145" s="6">
        <f t="shared" si="308"/>
        <v>0</v>
      </c>
      <c r="EL145" s="6">
        <f t="shared" si="309"/>
        <v>0</v>
      </c>
      <c r="EM145" s="6">
        <f t="shared" si="310"/>
        <v>0</v>
      </c>
      <c r="EN145" s="6"/>
      <c r="EO145" s="6">
        <f t="shared" si="311"/>
        <v>0</v>
      </c>
      <c r="EP145" s="6">
        <f t="shared" si="312"/>
        <v>0</v>
      </c>
      <c r="EQ145" s="6">
        <f t="shared" si="313"/>
        <v>0</v>
      </c>
      <c r="ER145" s="6"/>
      <c r="ES145" s="6">
        <f t="shared" si="314"/>
        <v>0</v>
      </c>
      <c r="EY145" s="11"/>
      <c r="EZ145" s="6">
        <f t="shared" si="315"/>
        <v>0</v>
      </c>
      <c r="FA145" s="6">
        <f t="shared" si="258"/>
        <v>0</v>
      </c>
      <c r="FB145" s="6">
        <f t="shared" si="259"/>
        <v>0</v>
      </c>
      <c r="FC145"/>
      <c r="FD145" s="6">
        <f t="shared" si="260"/>
        <v>0</v>
      </c>
      <c r="FE145" s="6">
        <f t="shared" si="261"/>
        <v>0</v>
      </c>
      <c r="FF145" s="6">
        <f t="shared" si="262"/>
        <v>0</v>
      </c>
      <c r="FG145"/>
      <c r="FH145" s="6">
        <f t="shared" si="263"/>
        <v>0</v>
      </c>
      <c r="FI145" s="6">
        <f t="shared" si="264"/>
        <v>0</v>
      </c>
      <c r="FJ145" s="6">
        <f t="shared" si="265"/>
        <v>0</v>
      </c>
      <c r="FK145"/>
      <c r="FL145" s="6">
        <f t="shared" si="316"/>
        <v>0</v>
      </c>
      <c r="FM145" s="6"/>
      <c r="FN145" s="6">
        <f t="shared" si="317"/>
        <v>0</v>
      </c>
      <c r="FO145" s="6">
        <f t="shared" si="318"/>
        <v>0</v>
      </c>
      <c r="FP145" s="6">
        <f t="shared" si="319"/>
        <v>0</v>
      </c>
      <c r="FQ145" s="6"/>
      <c r="FR145" s="6">
        <f t="shared" si="320"/>
        <v>0</v>
      </c>
      <c r="FS145" s="6">
        <f t="shared" si="321"/>
        <v>0</v>
      </c>
      <c r="FT145" s="6">
        <f t="shared" si="322"/>
        <v>0</v>
      </c>
      <c r="FU145" s="6"/>
      <c r="FV145" s="6">
        <f t="shared" si="323"/>
        <v>0</v>
      </c>
      <c r="FW145" s="6">
        <f t="shared" si="324"/>
        <v>0</v>
      </c>
      <c r="FX145" s="6">
        <f t="shared" si="325"/>
        <v>0</v>
      </c>
      <c r="FY145" s="6"/>
      <c r="FZ145" s="6">
        <f t="shared" si="326"/>
        <v>0</v>
      </c>
    </row>
    <row r="146" spans="4:182" x14ac:dyDescent="0.25">
      <c r="D146">
        <v>1000</v>
      </c>
      <c r="E146">
        <f>'Input spectra'!B146</f>
        <v>0</v>
      </c>
      <c r="F146">
        <f>'Initial absorption'!L146</f>
        <v>0</v>
      </c>
      <c r="G146">
        <f>'Input spectra'!C146</f>
        <v>0</v>
      </c>
      <c r="H146">
        <f t="shared" si="266"/>
        <v>0</v>
      </c>
      <c r="I146">
        <f>'Input spectra'!D146</f>
        <v>0</v>
      </c>
      <c r="J146">
        <f>'Initial absorption'!M146</f>
        <v>0</v>
      </c>
      <c r="K146">
        <f>'Input spectra'!E146</f>
        <v>0</v>
      </c>
      <c r="L146">
        <f t="shared" si="267"/>
        <v>0</v>
      </c>
      <c r="M146">
        <f>'Input spectra'!F146</f>
        <v>0</v>
      </c>
      <c r="N146">
        <f>'Initial absorption'!N146</f>
        <v>0</v>
      </c>
      <c r="O146">
        <f>'Input spectra'!G146</f>
        <v>0</v>
      </c>
      <c r="P146">
        <f t="shared" si="268"/>
        <v>0</v>
      </c>
      <c r="R146">
        <f>'Absorption prob after ems'!FA147</f>
        <v>0.88072272693049236</v>
      </c>
      <c r="S146" s="13">
        <f>1-EXP(-'Absorption prob after ems'!FE147*_k_in_ec_correction*(E146*_c1+I146*_c2+M146*_c3+'Input spectra'!Y146))</f>
        <v>1.2161326475331857E-2</v>
      </c>
      <c r="T146" s="13">
        <f>1-EXP(-(_t-'Absorption prob after ems'!FE147)*_k_in_ec_correction*(E146*_c1+I146*_c2+M146*_c3+'Input spectra'!Y146))</f>
        <v>1.2296937031528565E-2</v>
      </c>
      <c r="U146" s="25"/>
      <c r="V146" s="25"/>
      <c r="W146" s="11"/>
      <c r="X146" s="6">
        <f t="shared" si="224"/>
        <v>0</v>
      </c>
      <c r="Y146" s="6">
        <f t="shared" si="225"/>
        <v>0</v>
      </c>
      <c r="Z146" s="6">
        <f t="shared" si="226"/>
        <v>0</v>
      </c>
      <c r="AA146"/>
      <c r="AB146" s="6">
        <f t="shared" si="227"/>
        <v>0</v>
      </c>
      <c r="AC146" s="6">
        <f t="shared" si="228"/>
        <v>0</v>
      </c>
      <c r="AD146" s="6">
        <f t="shared" si="229"/>
        <v>0</v>
      </c>
      <c r="AE146"/>
      <c r="AF146" s="6">
        <f t="shared" si="230"/>
        <v>0</v>
      </c>
      <c r="AG146" s="6">
        <f t="shared" si="231"/>
        <v>0</v>
      </c>
      <c r="AH146" s="6">
        <f t="shared" si="232"/>
        <v>0</v>
      </c>
      <c r="AI146"/>
      <c r="AJ146" s="6">
        <f t="shared" si="269"/>
        <v>0</v>
      </c>
      <c r="AK146" s="6"/>
      <c r="AL146" s="6">
        <f t="shared" si="270"/>
        <v>0</v>
      </c>
      <c r="AM146" s="6">
        <f t="shared" si="271"/>
        <v>0</v>
      </c>
      <c r="AN146" s="6">
        <f t="shared" si="272"/>
        <v>0</v>
      </c>
      <c r="AO146" s="6"/>
      <c r="AP146" s="6">
        <f t="shared" si="273"/>
        <v>0</v>
      </c>
      <c r="AQ146" s="6">
        <f t="shared" si="274"/>
        <v>0</v>
      </c>
      <c r="AR146" s="6">
        <f t="shared" si="275"/>
        <v>0</v>
      </c>
      <c r="AS146" s="6"/>
      <c r="AT146" s="6">
        <f t="shared" si="276"/>
        <v>0</v>
      </c>
      <c r="AU146" s="6">
        <f t="shared" si="277"/>
        <v>0</v>
      </c>
      <c r="AV146" s="6">
        <f t="shared" si="278"/>
        <v>0</v>
      </c>
      <c r="AW146" s="6"/>
      <c r="AX146" s="6">
        <f t="shared" si="279"/>
        <v>0</v>
      </c>
      <c r="BD146" s="11"/>
      <c r="BE146" s="6">
        <f t="shared" si="233"/>
        <v>0</v>
      </c>
      <c r="BF146" s="6">
        <f t="shared" si="234"/>
        <v>0</v>
      </c>
      <c r="BG146" s="6">
        <f t="shared" si="235"/>
        <v>0</v>
      </c>
      <c r="BH146"/>
      <c r="BI146" s="6">
        <f t="shared" si="236"/>
        <v>0</v>
      </c>
      <c r="BJ146" s="6">
        <f t="shared" si="237"/>
        <v>0</v>
      </c>
      <c r="BK146" s="6">
        <f t="shared" si="238"/>
        <v>0</v>
      </c>
      <c r="BL146"/>
      <c r="BM146" s="6">
        <f t="shared" si="239"/>
        <v>0</v>
      </c>
      <c r="BN146" s="6">
        <f t="shared" si="240"/>
        <v>0</v>
      </c>
      <c r="BO146" s="6">
        <f t="shared" si="241"/>
        <v>0</v>
      </c>
      <c r="BP146"/>
      <c r="BQ146" s="6">
        <f t="shared" si="280"/>
        <v>0</v>
      </c>
      <c r="BR146" s="6"/>
      <c r="BS146" s="6">
        <f t="shared" si="281"/>
        <v>0</v>
      </c>
      <c r="BT146" s="6">
        <f t="shared" si="282"/>
        <v>0</v>
      </c>
      <c r="BU146" s="6">
        <f t="shared" si="283"/>
        <v>0</v>
      </c>
      <c r="BV146" s="6"/>
      <c r="BW146" s="6">
        <f t="shared" si="284"/>
        <v>0</v>
      </c>
      <c r="BX146" s="6">
        <f t="shared" si="285"/>
        <v>0</v>
      </c>
      <c r="BY146" s="6">
        <f t="shared" si="286"/>
        <v>0</v>
      </c>
      <c r="BZ146" s="6"/>
      <c r="CA146" s="6">
        <f t="shared" si="287"/>
        <v>0</v>
      </c>
      <c r="CB146" s="6">
        <f t="shared" si="288"/>
        <v>0</v>
      </c>
      <c r="CC146" s="6">
        <f t="shared" si="289"/>
        <v>0</v>
      </c>
      <c r="CD146" s="6"/>
      <c r="CE146" s="6">
        <f t="shared" si="290"/>
        <v>0</v>
      </c>
      <c r="CK146" s="11"/>
      <c r="CL146" s="6">
        <f t="shared" si="291"/>
        <v>0</v>
      </c>
      <c r="CM146" s="6">
        <f t="shared" si="242"/>
        <v>0</v>
      </c>
      <c r="CN146" s="6">
        <f t="shared" si="243"/>
        <v>0</v>
      </c>
      <c r="CO146"/>
      <c r="CP146" s="6">
        <f t="shared" si="244"/>
        <v>0</v>
      </c>
      <c r="CQ146" s="6">
        <f t="shared" si="245"/>
        <v>0</v>
      </c>
      <c r="CR146" s="6">
        <f t="shared" si="246"/>
        <v>0</v>
      </c>
      <c r="CS146"/>
      <c r="CT146" s="6">
        <f t="shared" si="247"/>
        <v>0</v>
      </c>
      <c r="CU146" s="6">
        <f t="shared" si="248"/>
        <v>0</v>
      </c>
      <c r="CV146" s="6">
        <f t="shared" si="249"/>
        <v>0</v>
      </c>
      <c r="CW146"/>
      <c r="CX146" s="6">
        <f t="shared" si="292"/>
        <v>0</v>
      </c>
      <c r="CY146" s="6"/>
      <c r="CZ146" s="6">
        <f t="shared" si="293"/>
        <v>0</v>
      </c>
      <c r="DA146" s="6">
        <f t="shared" si="294"/>
        <v>0</v>
      </c>
      <c r="DB146" s="6">
        <f t="shared" si="295"/>
        <v>0</v>
      </c>
      <c r="DC146" s="6"/>
      <c r="DD146" s="6">
        <f t="shared" si="296"/>
        <v>0</v>
      </c>
      <c r="DE146" s="6">
        <f t="shared" si="297"/>
        <v>0</v>
      </c>
      <c r="DF146" s="6">
        <f t="shared" si="298"/>
        <v>0</v>
      </c>
      <c r="DG146" s="6"/>
      <c r="DH146" s="6">
        <f t="shared" si="299"/>
        <v>0</v>
      </c>
      <c r="DI146" s="6">
        <f t="shared" si="300"/>
        <v>0</v>
      </c>
      <c r="DJ146" s="6">
        <f t="shared" si="301"/>
        <v>0</v>
      </c>
      <c r="DK146" s="6"/>
      <c r="DL146" s="6">
        <f t="shared" si="302"/>
        <v>0</v>
      </c>
      <c r="DR146" s="11"/>
      <c r="DS146" s="6">
        <f t="shared" si="303"/>
        <v>0</v>
      </c>
      <c r="DT146" s="6">
        <f t="shared" si="250"/>
        <v>0</v>
      </c>
      <c r="DU146" s="6">
        <f t="shared" si="251"/>
        <v>0</v>
      </c>
      <c r="DV146"/>
      <c r="DW146" s="6">
        <f t="shared" si="252"/>
        <v>0</v>
      </c>
      <c r="DX146" s="6">
        <f t="shared" si="253"/>
        <v>0</v>
      </c>
      <c r="DY146" s="6">
        <f t="shared" si="254"/>
        <v>0</v>
      </c>
      <c r="DZ146"/>
      <c r="EA146" s="6">
        <f t="shared" si="255"/>
        <v>0</v>
      </c>
      <c r="EB146" s="6">
        <f t="shared" si="256"/>
        <v>0</v>
      </c>
      <c r="EC146" s="6">
        <f t="shared" si="257"/>
        <v>0</v>
      </c>
      <c r="ED146"/>
      <c r="EE146" s="6">
        <f t="shared" si="304"/>
        <v>0</v>
      </c>
      <c r="EF146" s="6"/>
      <c r="EG146" s="6">
        <f t="shared" si="305"/>
        <v>0</v>
      </c>
      <c r="EH146" s="6">
        <f t="shared" si="306"/>
        <v>0</v>
      </c>
      <c r="EI146" s="6">
        <f t="shared" si="307"/>
        <v>0</v>
      </c>
      <c r="EJ146" s="6"/>
      <c r="EK146" s="6">
        <f t="shared" si="308"/>
        <v>0</v>
      </c>
      <c r="EL146" s="6">
        <f t="shared" si="309"/>
        <v>0</v>
      </c>
      <c r="EM146" s="6">
        <f t="shared" si="310"/>
        <v>0</v>
      </c>
      <c r="EN146" s="6"/>
      <c r="EO146" s="6">
        <f t="shared" si="311"/>
        <v>0</v>
      </c>
      <c r="EP146" s="6">
        <f t="shared" si="312"/>
        <v>0</v>
      </c>
      <c r="EQ146" s="6">
        <f t="shared" si="313"/>
        <v>0</v>
      </c>
      <c r="ER146" s="6"/>
      <c r="ES146" s="6">
        <f t="shared" si="314"/>
        <v>0</v>
      </c>
      <c r="EY146" s="11"/>
      <c r="EZ146" s="6">
        <f t="shared" si="315"/>
        <v>0</v>
      </c>
      <c r="FA146" s="6">
        <f t="shared" si="258"/>
        <v>0</v>
      </c>
      <c r="FB146" s="6">
        <f t="shared" si="259"/>
        <v>0</v>
      </c>
      <c r="FC146"/>
      <c r="FD146" s="6">
        <f t="shared" si="260"/>
        <v>0</v>
      </c>
      <c r="FE146" s="6">
        <f t="shared" si="261"/>
        <v>0</v>
      </c>
      <c r="FF146" s="6">
        <f t="shared" si="262"/>
        <v>0</v>
      </c>
      <c r="FG146"/>
      <c r="FH146" s="6">
        <f t="shared" si="263"/>
        <v>0</v>
      </c>
      <c r="FI146" s="6">
        <f t="shared" si="264"/>
        <v>0</v>
      </c>
      <c r="FJ146" s="6">
        <f t="shared" si="265"/>
        <v>0</v>
      </c>
      <c r="FK146"/>
      <c r="FL146" s="6">
        <f t="shared" si="316"/>
        <v>0</v>
      </c>
      <c r="FM146" s="6"/>
      <c r="FN146" s="6">
        <f t="shared" si="317"/>
        <v>0</v>
      </c>
      <c r="FO146" s="6">
        <f t="shared" si="318"/>
        <v>0</v>
      </c>
      <c r="FP146" s="6">
        <f t="shared" si="319"/>
        <v>0</v>
      </c>
      <c r="FQ146" s="6"/>
      <c r="FR146" s="6">
        <f t="shared" si="320"/>
        <v>0</v>
      </c>
      <c r="FS146" s="6">
        <f t="shared" si="321"/>
        <v>0</v>
      </c>
      <c r="FT146" s="6">
        <f t="shared" si="322"/>
        <v>0</v>
      </c>
      <c r="FU146" s="6"/>
      <c r="FV146" s="6">
        <f t="shared" si="323"/>
        <v>0</v>
      </c>
      <c r="FW146" s="6">
        <f t="shared" si="324"/>
        <v>0</v>
      </c>
      <c r="FX146" s="6">
        <f t="shared" si="325"/>
        <v>0</v>
      </c>
      <c r="FY146" s="6"/>
      <c r="FZ146" s="6">
        <f t="shared" si="326"/>
        <v>0</v>
      </c>
    </row>
    <row r="147" spans="4:182" x14ac:dyDescent="0.25">
      <c r="D147">
        <v>1005</v>
      </c>
      <c r="E147">
        <f>'Input spectra'!B147</f>
        <v>0</v>
      </c>
      <c r="F147">
        <f>'Initial absorption'!L147</f>
        <v>0</v>
      </c>
      <c r="G147">
        <f>'Input spectra'!C147</f>
        <v>0</v>
      </c>
      <c r="H147">
        <f t="shared" si="266"/>
        <v>0</v>
      </c>
      <c r="I147">
        <f>'Input spectra'!D147</f>
        <v>0</v>
      </c>
      <c r="J147">
        <f>'Initial absorption'!M147</f>
        <v>0</v>
      </c>
      <c r="K147">
        <f>'Input spectra'!E147</f>
        <v>0</v>
      </c>
      <c r="L147">
        <f t="shared" si="267"/>
        <v>0</v>
      </c>
      <c r="M147">
        <f>'Input spectra'!F147</f>
        <v>0</v>
      </c>
      <c r="N147">
        <f>'Initial absorption'!N147</f>
        <v>0</v>
      </c>
      <c r="O147">
        <f>'Input spectra'!G147</f>
        <v>0</v>
      </c>
      <c r="P147">
        <f t="shared" si="268"/>
        <v>0</v>
      </c>
      <c r="R147">
        <f>'Absorption prob after ems'!FA148</f>
        <v>0.88084992520879746</v>
      </c>
      <c r="S147" s="13">
        <f>1-EXP(-'Absorption prob after ems'!FE148*_k_in_ec_correction*(E147*_c1+I147*_c2+M147*_c3+'Input spectra'!Y147))</f>
        <v>1.2147183352017588E-2</v>
      </c>
      <c r="T147" s="13">
        <f>1-EXP(-(_t-'Absorption prob after ems'!FE148)*_k_in_ec_correction*(E147*_c1+I147*_c2+M147*_c3+'Input spectra'!Y147))</f>
        <v>1.2282476918825891E-2</v>
      </c>
      <c r="U147" s="25"/>
      <c r="V147" s="25"/>
      <c r="W147" s="11"/>
      <c r="X147" s="6">
        <f t="shared" si="224"/>
        <v>0</v>
      </c>
      <c r="Y147" s="6">
        <f t="shared" si="225"/>
        <v>0</v>
      </c>
      <c r="Z147" s="6">
        <f t="shared" si="226"/>
        <v>0</v>
      </c>
      <c r="AA147"/>
      <c r="AB147" s="6">
        <f t="shared" si="227"/>
        <v>0</v>
      </c>
      <c r="AC147" s="6">
        <f t="shared" si="228"/>
        <v>0</v>
      </c>
      <c r="AD147" s="6">
        <f t="shared" si="229"/>
        <v>0</v>
      </c>
      <c r="AE147"/>
      <c r="AF147" s="6">
        <f t="shared" si="230"/>
        <v>0</v>
      </c>
      <c r="AG147" s="6">
        <f t="shared" si="231"/>
        <v>0</v>
      </c>
      <c r="AH147" s="6">
        <f t="shared" si="232"/>
        <v>0</v>
      </c>
      <c r="AI147"/>
      <c r="AJ147" s="6">
        <f t="shared" si="269"/>
        <v>0</v>
      </c>
      <c r="AK147" s="6"/>
      <c r="AL147" s="6">
        <f t="shared" si="270"/>
        <v>0</v>
      </c>
      <c r="AM147" s="6">
        <f t="shared" si="271"/>
        <v>0</v>
      </c>
      <c r="AN147" s="6">
        <f t="shared" si="272"/>
        <v>0</v>
      </c>
      <c r="AO147" s="6"/>
      <c r="AP147" s="6">
        <f t="shared" si="273"/>
        <v>0</v>
      </c>
      <c r="AQ147" s="6">
        <f t="shared" si="274"/>
        <v>0</v>
      </c>
      <c r="AR147" s="6">
        <f t="shared" si="275"/>
        <v>0</v>
      </c>
      <c r="AS147" s="6"/>
      <c r="AT147" s="6">
        <f t="shared" si="276"/>
        <v>0</v>
      </c>
      <c r="AU147" s="6">
        <f t="shared" si="277"/>
        <v>0</v>
      </c>
      <c r="AV147" s="6">
        <f t="shared" si="278"/>
        <v>0</v>
      </c>
      <c r="AW147" s="6"/>
      <c r="AX147" s="6">
        <f t="shared" si="279"/>
        <v>0</v>
      </c>
      <c r="BD147" s="11"/>
      <c r="BE147" s="6">
        <f t="shared" si="233"/>
        <v>0</v>
      </c>
      <c r="BF147" s="6">
        <f t="shared" si="234"/>
        <v>0</v>
      </c>
      <c r="BG147" s="6">
        <f t="shared" si="235"/>
        <v>0</v>
      </c>
      <c r="BH147"/>
      <c r="BI147" s="6">
        <f t="shared" si="236"/>
        <v>0</v>
      </c>
      <c r="BJ147" s="6">
        <f t="shared" si="237"/>
        <v>0</v>
      </c>
      <c r="BK147" s="6">
        <f t="shared" si="238"/>
        <v>0</v>
      </c>
      <c r="BL147"/>
      <c r="BM147" s="6">
        <f t="shared" si="239"/>
        <v>0</v>
      </c>
      <c r="BN147" s="6">
        <f t="shared" si="240"/>
        <v>0</v>
      </c>
      <c r="BO147" s="6">
        <f t="shared" si="241"/>
        <v>0</v>
      </c>
      <c r="BP147"/>
      <c r="BQ147" s="6">
        <f t="shared" si="280"/>
        <v>0</v>
      </c>
      <c r="BR147" s="6"/>
      <c r="BS147" s="6">
        <f t="shared" si="281"/>
        <v>0</v>
      </c>
      <c r="BT147" s="6">
        <f t="shared" si="282"/>
        <v>0</v>
      </c>
      <c r="BU147" s="6">
        <f t="shared" si="283"/>
        <v>0</v>
      </c>
      <c r="BV147" s="6"/>
      <c r="BW147" s="6">
        <f t="shared" si="284"/>
        <v>0</v>
      </c>
      <c r="BX147" s="6">
        <f t="shared" si="285"/>
        <v>0</v>
      </c>
      <c r="BY147" s="6">
        <f t="shared" si="286"/>
        <v>0</v>
      </c>
      <c r="BZ147" s="6"/>
      <c r="CA147" s="6">
        <f t="shared" si="287"/>
        <v>0</v>
      </c>
      <c r="CB147" s="6">
        <f t="shared" si="288"/>
        <v>0</v>
      </c>
      <c r="CC147" s="6">
        <f t="shared" si="289"/>
        <v>0</v>
      </c>
      <c r="CD147" s="6"/>
      <c r="CE147" s="6">
        <f t="shared" si="290"/>
        <v>0</v>
      </c>
      <c r="CK147" s="11"/>
      <c r="CL147" s="6">
        <f t="shared" si="291"/>
        <v>0</v>
      </c>
      <c r="CM147" s="6">
        <f t="shared" si="242"/>
        <v>0</v>
      </c>
      <c r="CN147" s="6">
        <f t="shared" si="243"/>
        <v>0</v>
      </c>
      <c r="CO147"/>
      <c r="CP147" s="6">
        <f t="shared" si="244"/>
        <v>0</v>
      </c>
      <c r="CQ147" s="6">
        <f t="shared" si="245"/>
        <v>0</v>
      </c>
      <c r="CR147" s="6">
        <f t="shared" si="246"/>
        <v>0</v>
      </c>
      <c r="CS147"/>
      <c r="CT147" s="6">
        <f t="shared" si="247"/>
        <v>0</v>
      </c>
      <c r="CU147" s="6">
        <f t="shared" si="248"/>
        <v>0</v>
      </c>
      <c r="CV147" s="6">
        <f t="shared" si="249"/>
        <v>0</v>
      </c>
      <c r="CW147"/>
      <c r="CX147" s="6">
        <f t="shared" si="292"/>
        <v>0</v>
      </c>
      <c r="CY147" s="6"/>
      <c r="CZ147" s="6">
        <f t="shared" si="293"/>
        <v>0</v>
      </c>
      <c r="DA147" s="6">
        <f t="shared" si="294"/>
        <v>0</v>
      </c>
      <c r="DB147" s="6">
        <f t="shared" si="295"/>
        <v>0</v>
      </c>
      <c r="DC147" s="6"/>
      <c r="DD147" s="6">
        <f t="shared" si="296"/>
        <v>0</v>
      </c>
      <c r="DE147" s="6">
        <f t="shared" si="297"/>
        <v>0</v>
      </c>
      <c r="DF147" s="6">
        <f t="shared" si="298"/>
        <v>0</v>
      </c>
      <c r="DG147" s="6"/>
      <c r="DH147" s="6">
        <f t="shared" si="299"/>
        <v>0</v>
      </c>
      <c r="DI147" s="6">
        <f t="shared" si="300"/>
        <v>0</v>
      </c>
      <c r="DJ147" s="6">
        <f t="shared" si="301"/>
        <v>0</v>
      </c>
      <c r="DK147" s="6"/>
      <c r="DL147" s="6">
        <f t="shared" si="302"/>
        <v>0</v>
      </c>
      <c r="DR147" s="11"/>
      <c r="DS147" s="6">
        <f t="shared" si="303"/>
        <v>0</v>
      </c>
      <c r="DT147" s="6">
        <f t="shared" si="250"/>
        <v>0</v>
      </c>
      <c r="DU147" s="6">
        <f t="shared" si="251"/>
        <v>0</v>
      </c>
      <c r="DV147"/>
      <c r="DW147" s="6">
        <f t="shared" si="252"/>
        <v>0</v>
      </c>
      <c r="DX147" s="6">
        <f t="shared" si="253"/>
        <v>0</v>
      </c>
      <c r="DY147" s="6">
        <f t="shared" si="254"/>
        <v>0</v>
      </c>
      <c r="DZ147"/>
      <c r="EA147" s="6">
        <f t="shared" si="255"/>
        <v>0</v>
      </c>
      <c r="EB147" s="6">
        <f t="shared" si="256"/>
        <v>0</v>
      </c>
      <c r="EC147" s="6">
        <f t="shared" si="257"/>
        <v>0</v>
      </c>
      <c r="ED147"/>
      <c r="EE147" s="6">
        <f t="shared" si="304"/>
        <v>0</v>
      </c>
      <c r="EF147" s="6"/>
      <c r="EG147" s="6">
        <f t="shared" si="305"/>
        <v>0</v>
      </c>
      <c r="EH147" s="6">
        <f t="shared" si="306"/>
        <v>0</v>
      </c>
      <c r="EI147" s="6">
        <f t="shared" si="307"/>
        <v>0</v>
      </c>
      <c r="EJ147" s="6"/>
      <c r="EK147" s="6">
        <f t="shared" si="308"/>
        <v>0</v>
      </c>
      <c r="EL147" s="6">
        <f t="shared" si="309"/>
        <v>0</v>
      </c>
      <c r="EM147" s="6">
        <f t="shared" si="310"/>
        <v>0</v>
      </c>
      <c r="EN147" s="6"/>
      <c r="EO147" s="6">
        <f t="shared" si="311"/>
        <v>0</v>
      </c>
      <c r="EP147" s="6">
        <f t="shared" si="312"/>
        <v>0</v>
      </c>
      <c r="EQ147" s="6">
        <f t="shared" si="313"/>
        <v>0</v>
      </c>
      <c r="ER147" s="6"/>
      <c r="ES147" s="6">
        <f t="shared" si="314"/>
        <v>0</v>
      </c>
      <c r="EY147" s="11"/>
      <c r="EZ147" s="6">
        <f t="shared" si="315"/>
        <v>0</v>
      </c>
      <c r="FA147" s="6">
        <f t="shared" si="258"/>
        <v>0</v>
      </c>
      <c r="FB147" s="6">
        <f t="shared" si="259"/>
        <v>0</v>
      </c>
      <c r="FC147"/>
      <c r="FD147" s="6">
        <f t="shared" si="260"/>
        <v>0</v>
      </c>
      <c r="FE147" s="6">
        <f t="shared" si="261"/>
        <v>0</v>
      </c>
      <c r="FF147" s="6">
        <f t="shared" si="262"/>
        <v>0</v>
      </c>
      <c r="FG147"/>
      <c r="FH147" s="6">
        <f t="shared" si="263"/>
        <v>0</v>
      </c>
      <c r="FI147" s="6">
        <f t="shared" si="264"/>
        <v>0</v>
      </c>
      <c r="FJ147" s="6">
        <f t="shared" si="265"/>
        <v>0</v>
      </c>
      <c r="FK147"/>
      <c r="FL147" s="6">
        <f t="shared" si="316"/>
        <v>0</v>
      </c>
      <c r="FM147" s="6"/>
      <c r="FN147" s="6">
        <f t="shared" si="317"/>
        <v>0</v>
      </c>
      <c r="FO147" s="6">
        <f t="shared" si="318"/>
        <v>0</v>
      </c>
      <c r="FP147" s="6">
        <f t="shared" si="319"/>
        <v>0</v>
      </c>
      <c r="FQ147" s="6"/>
      <c r="FR147" s="6">
        <f t="shared" si="320"/>
        <v>0</v>
      </c>
      <c r="FS147" s="6">
        <f t="shared" si="321"/>
        <v>0</v>
      </c>
      <c r="FT147" s="6">
        <f t="shared" si="322"/>
        <v>0</v>
      </c>
      <c r="FU147" s="6"/>
      <c r="FV147" s="6">
        <f t="shared" si="323"/>
        <v>0</v>
      </c>
      <c r="FW147" s="6">
        <f t="shared" si="324"/>
        <v>0</v>
      </c>
      <c r="FX147" s="6">
        <f t="shared" si="325"/>
        <v>0</v>
      </c>
      <c r="FY147" s="6"/>
      <c r="FZ147" s="6">
        <f t="shared" si="326"/>
        <v>0</v>
      </c>
    </row>
    <row r="148" spans="4:182" x14ac:dyDescent="0.25">
      <c r="D148">
        <v>1010</v>
      </c>
      <c r="E148">
        <f>'Input spectra'!B148</f>
        <v>0</v>
      </c>
      <c r="F148">
        <f>'Initial absorption'!L148</f>
        <v>0</v>
      </c>
      <c r="G148">
        <f>'Input spectra'!C148</f>
        <v>0</v>
      </c>
      <c r="H148">
        <f t="shared" si="266"/>
        <v>0</v>
      </c>
      <c r="I148">
        <f>'Input spectra'!D148</f>
        <v>0</v>
      </c>
      <c r="J148">
        <f>'Initial absorption'!M148</f>
        <v>0</v>
      </c>
      <c r="K148">
        <f>'Input spectra'!E148</f>
        <v>0</v>
      </c>
      <c r="L148">
        <f t="shared" si="267"/>
        <v>0</v>
      </c>
      <c r="M148">
        <f>'Input spectra'!F148</f>
        <v>0</v>
      </c>
      <c r="N148">
        <f>'Initial absorption'!N148</f>
        <v>0</v>
      </c>
      <c r="O148">
        <f>'Input spectra'!G148</f>
        <v>0</v>
      </c>
      <c r="P148">
        <f t="shared" si="268"/>
        <v>0</v>
      </c>
      <c r="R148">
        <f>'Absorption prob after ems'!FA149</f>
        <v>0.88097715205517024</v>
      </c>
      <c r="S148" s="13">
        <f>1-EXP(-'Absorption prob after ems'!FE149*_k_in_ec_correction*(E148*_c1+I148*_c2+M148*_c3+'Input spectra'!Y148))</f>
        <v>1.2133039838448378E-2</v>
      </c>
      <c r="T148" s="13">
        <f>1-EXP(-(_t-'Absorption prob after ems'!FE149)*_k_in_ec_correction*(E148*_c1+I148*_c2+M148*_c3+'Input spectra'!Y148))</f>
        <v>1.2268016782163937E-2</v>
      </c>
      <c r="U148" s="25"/>
      <c r="V148" s="25"/>
      <c r="W148" s="11"/>
      <c r="X148" s="6">
        <f t="shared" si="224"/>
        <v>0</v>
      </c>
      <c r="Y148" s="6">
        <f t="shared" si="225"/>
        <v>0</v>
      </c>
      <c r="Z148" s="6">
        <f t="shared" si="226"/>
        <v>0</v>
      </c>
      <c r="AA148"/>
      <c r="AB148" s="6">
        <f t="shared" si="227"/>
        <v>0</v>
      </c>
      <c r="AC148" s="6">
        <f t="shared" si="228"/>
        <v>0</v>
      </c>
      <c r="AD148" s="6">
        <f t="shared" si="229"/>
        <v>0</v>
      </c>
      <c r="AE148"/>
      <c r="AF148" s="6">
        <f t="shared" si="230"/>
        <v>0</v>
      </c>
      <c r="AG148" s="6">
        <f t="shared" si="231"/>
        <v>0</v>
      </c>
      <c r="AH148" s="6">
        <f t="shared" si="232"/>
        <v>0</v>
      </c>
      <c r="AI148"/>
      <c r="AJ148" s="6">
        <f t="shared" si="269"/>
        <v>0</v>
      </c>
      <c r="AK148" s="6"/>
      <c r="AL148" s="6">
        <f t="shared" si="270"/>
        <v>0</v>
      </c>
      <c r="AM148" s="6">
        <f t="shared" si="271"/>
        <v>0</v>
      </c>
      <c r="AN148" s="6">
        <f t="shared" si="272"/>
        <v>0</v>
      </c>
      <c r="AO148" s="6"/>
      <c r="AP148" s="6">
        <f t="shared" si="273"/>
        <v>0</v>
      </c>
      <c r="AQ148" s="6">
        <f t="shared" si="274"/>
        <v>0</v>
      </c>
      <c r="AR148" s="6">
        <f t="shared" si="275"/>
        <v>0</v>
      </c>
      <c r="AS148" s="6"/>
      <c r="AT148" s="6">
        <f t="shared" si="276"/>
        <v>0</v>
      </c>
      <c r="AU148" s="6">
        <f t="shared" si="277"/>
        <v>0</v>
      </c>
      <c r="AV148" s="6">
        <f t="shared" si="278"/>
        <v>0</v>
      </c>
      <c r="AW148" s="6"/>
      <c r="AX148" s="6">
        <f t="shared" si="279"/>
        <v>0</v>
      </c>
      <c r="BD148" s="11"/>
      <c r="BE148" s="6">
        <f t="shared" si="233"/>
        <v>0</v>
      </c>
      <c r="BF148" s="6">
        <f t="shared" si="234"/>
        <v>0</v>
      </c>
      <c r="BG148" s="6">
        <f t="shared" si="235"/>
        <v>0</v>
      </c>
      <c r="BH148"/>
      <c r="BI148" s="6">
        <f t="shared" si="236"/>
        <v>0</v>
      </c>
      <c r="BJ148" s="6">
        <f t="shared" si="237"/>
        <v>0</v>
      </c>
      <c r="BK148" s="6">
        <f t="shared" si="238"/>
        <v>0</v>
      </c>
      <c r="BL148"/>
      <c r="BM148" s="6">
        <f t="shared" si="239"/>
        <v>0</v>
      </c>
      <c r="BN148" s="6">
        <f t="shared" si="240"/>
        <v>0</v>
      </c>
      <c r="BO148" s="6">
        <f t="shared" si="241"/>
        <v>0</v>
      </c>
      <c r="BP148"/>
      <c r="BQ148" s="6">
        <f t="shared" si="280"/>
        <v>0</v>
      </c>
      <c r="BR148" s="6"/>
      <c r="BS148" s="6">
        <f t="shared" si="281"/>
        <v>0</v>
      </c>
      <c r="BT148" s="6">
        <f t="shared" si="282"/>
        <v>0</v>
      </c>
      <c r="BU148" s="6">
        <f t="shared" si="283"/>
        <v>0</v>
      </c>
      <c r="BV148" s="6"/>
      <c r="BW148" s="6">
        <f t="shared" si="284"/>
        <v>0</v>
      </c>
      <c r="BX148" s="6">
        <f t="shared" si="285"/>
        <v>0</v>
      </c>
      <c r="BY148" s="6">
        <f t="shared" si="286"/>
        <v>0</v>
      </c>
      <c r="BZ148" s="6"/>
      <c r="CA148" s="6">
        <f t="shared" si="287"/>
        <v>0</v>
      </c>
      <c r="CB148" s="6">
        <f t="shared" si="288"/>
        <v>0</v>
      </c>
      <c r="CC148" s="6">
        <f t="shared" si="289"/>
        <v>0</v>
      </c>
      <c r="CD148" s="6"/>
      <c r="CE148" s="6">
        <f t="shared" si="290"/>
        <v>0</v>
      </c>
      <c r="CK148" s="11"/>
      <c r="CL148" s="6">
        <f t="shared" si="291"/>
        <v>0</v>
      </c>
      <c r="CM148" s="6">
        <f t="shared" si="242"/>
        <v>0</v>
      </c>
      <c r="CN148" s="6">
        <f t="shared" si="243"/>
        <v>0</v>
      </c>
      <c r="CO148"/>
      <c r="CP148" s="6">
        <f t="shared" si="244"/>
        <v>0</v>
      </c>
      <c r="CQ148" s="6">
        <f t="shared" si="245"/>
        <v>0</v>
      </c>
      <c r="CR148" s="6">
        <f t="shared" si="246"/>
        <v>0</v>
      </c>
      <c r="CS148"/>
      <c r="CT148" s="6">
        <f t="shared" si="247"/>
        <v>0</v>
      </c>
      <c r="CU148" s="6">
        <f t="shared" si="248"/>
        <v>0</v>
      </c>
      <c r="CV148" s="6">
        <f t="shared" si="249"/>
        <v>0</v>
      </c>
      <c r="CW148"/>
      <c r="CX148" s="6">
        <f t="shared" si="292"/>
        <v>0</v>
      </c>
      <c r="CY148" s="6"/>
      <c r="CZ148" s="6">
        <f t="shared" si="293"/>
        <v>0</v>
      </c>
      <c r="DA148" s="6">
        <f t="shared" si="294"/>
        <v>0</v>
      </c>
      <c r="DB148" s="6">
        <f t="shared" si="295"/>
        <v>0</v>
      </c>
      <c r="DC148" s="6"/>
      <c r="DD148" s="6">
        <f t="shared" si="296"/>
        <v>0</v>
      </c>
      <c r="DE148" s="6">
        <f t="shared" si="297"/>
        <v>0</v>
      </c>
      <c r="DF148" s="6">
        <f t="shared" si="298"/>
        <v>0</v>
      </c>
      <c r="DG148" s="6"/>
      <c r="DH148" s="6">
        <f t="shared" si="299"/>
        <v>0</v>
      </c>
      <c r="DI148" s="6">
        <f t="shared" si="300"/>
        <v>0</v>
      </c>
      <c r="DJ148" s="6">
        <f t="shared" si="301"/>
        <v>0</v>
      </c>
      <c r="DK148" s="6"/>
      <c r="DL148" s="6">
        <f t="shared" si="302"/>
        <v>0</v>
      </c>
      <c r="DR148" s="11"/>
      <c r="DS148" s="6">
        <f t="shared" si="303"/>
        <v>0</v>
      </c>
      <c r="DT148" s="6">
        <f t="shared" si="250"/>
        <v>0</v>
      </c>
      <c r="DU148" s="6">
        <f t="shared" si="251"/>
        <v>0</v>
      </c>
      <c r="DV148"/>
      <c r="DW148" s="6">
        <f t="shared" si="252"/>
        <v>0</v>
      </c>
      <c r="DX148" s="6">
        <f t="shared" si="253"/>
        <v>0</v>
      </c>
      <c r="DY148" s="6">
        <f t="shared" si="254"/>
        <v>0</v>
      </c>
      <c r="DZ148"/>
      <c r="EA148" s="6">
        <f t="shared" si="255"/>
        <v>0</v>
      </c>
      <c r="EB148" s="6">
        <f t="shared" si="256"/>
        <v>0</v>
      </c>
      <c r="EC148" s="6">
        <f t="shared" si="257"/>
        <v>0</v>
      </c>
      <c r="ED148"/>
      <c r="EE148" s="6">
        <f t="shared" si="304"/>
        <v>0</v>
      </c>
      <c r="EF148" s="6"/>
      <c r="EG148" s="6">
        <f t="shared" si="305"/>
        <v>0</v>
      </c>
      <c r="EH148" s="6">
        <f t="shared" si="306"/>
        <v>0</v>
      </c>
      <c r="EI148" s="6">
        <f t="shared" si="307"/>
        <v>0</v>
      </c>
      <c r="EJ148" s="6"/>
      <c r="EK148" s="6">
        <f t="shared" si="308"/>
        <v>0</v>
      </c>
      <c r="EL148" s="6">
        <f t="shared" si="309"/>
        <v>0</v>
      </c>
      <c r="EM148" s="6">
        <f t="shared" si="310"/>
        <v>0</v>
      </c>
      <c r="EN148" s="6"/>
      <c r="EO148" s="6">
        <f t="shared" si="311"/>
        <v>0</v>
      </c>
      <c r="EP148" s="6">
        <f t="shared" si="312"/>
        <v>0</v>
      </c>
      <c r="EQ148" s="6">
        <f t="shared" si="313"/>
        <v>0</v>
      </c>
      <c r="ER148" s="6"/>
      <c r="ES148" s="6">
        <f t="shared" si="314"/>
        <v>0</v>
      </c>
      <c r="EY148" s="11"/>
      <c r="EZ148" s="6">
        <f t="shared" si="315"/>
        <v>0</v>
      </c>
      <c r="FA148" s="6">
        <f t="shared" si="258"/>
        <v>0</v>
      </c>
      <c r="FB148" s="6">
        <f t="shared" si="259"/>
        <v>0</v>
      </c>
      <c r="FC148"/>
      <c r="FD148" s="6">
        <f t="shared" si="260"/>
        <v>0</v>
      </c>
      <c r="FE148" s="6">
        <f t="shared" si="261"/>
        <v>0</v>
      </c>
      <c r="FF148" s="6">
        <f t="shared" si="262"/>
        <v>0</v>
      </c>
      <c r="FG148"/>
      <c r="FH148" s="6">
        <f t="shared" si="263"/>
        <v>0</v>
      </c>
      <c r="FI148" s="6">
        <f t="shared" si="264"/>
        <v>0</v>
      </c>
      <c r="FJ148" s="6">
        <f t="shared" si="265"/>
        <v>0</v>
      </c>
      <c r="FK148"/>
      <c r="FL148" s="6">
        <f t="shared" si="316"/>
        <v>0</v>
      </c>
      <c r="FM148" s="6"/>
      <c r="FN148" s="6">
        <f t="shared" si="317"/>
        <v>0</v>
      </c>
      <c r="FO148" s="6">
        <f t="shared" si="318"/>
        <v>0</v>
      </c>
      <c r="FP148" s="6">
        <f t="shared" si="319"/>
        <v>0</v>
      </c>
      <c r="FQ148" s="6"/>
      <c r="FR148" s="6">
        <f t="shared" si="320"/>
        <v>0</v>
      </c>
      <c r="FS148" s="6">
        <f t="shared" si="321"/>
        <v>0</v>
      </c>
      <c r="FT148" s="6">
        <f t="shared" si="322"/>
        <v>0</v>
      </c>
      <c r="FU148" s="6"/>
      <c r="FV148" s="6">
        <f t="shared" si="323"/>
        <v>0</v>
      </c>
      <c r="FW148" s="6">
        <f t="shared" si="324"/>
        <v>0</v>
      </c>
      <c r="FX148" s="6">
        <f t="shared" si="325"/>
        <v>0</v>
      </c>
      <c r="FY148" s="6"/>
      <c r="FZ148" s="6">
        <f t="shared" si="326"/>
        <v>0</v>
      </c>
    </row>
    <row r="149" spans="4:182" x14ac:dyDescent="0.25">
      <c r="D149">
        <v>1015</v>
      </c>
      <c r="E149">
        <f>'Input spectra'!B149</f>
        <v>0</v>
      </c>
      <c r="F149">
        <f>'Initial absorption'!L149</f>
        <v>0</v>
      </c>
      <c r="G149">
        <f>'Input spectra'!C149</f>
        <v>0</v>
      </c>
      <c r="H149">
        <f t="shared" si="266"/>
        <v>0</v>
      </c>
      <c r="I149">
        <f>'Input spectra'!D149</f>
        <v>0</v>
      </c>
      <c r="J149">
        <f>'Initial absorption'!M149</f>
        <v>0</v>
      </c>
      <c r="K149">
        <f>'Input spectra'!E149</f>
        <v>0</v>
      </c>
      <c r="L149">
        <f t="shared" si="267"/>
        <v>0</v>
      </c>
      <c r="M149">
        <f>'Input spectra'!F149</f>
        <v>0</v>
      </c>
      <c r="N149">
        <f>'Initial absorption'!N149</f>
        <v>0</v>
      </c>
      <c r="O149">
        <f>'Input spectra'!G149</f>
        <v>0</v>
      </c>
      <c r="P149">
        <f t="shared" si="268"/>
        <v>0</v>
      </c>
      <c r="R149">
        <f>'Absorption prob after ems'!FA150</f>
        <v>0.8811044074776081</v>
      </c>
      <c r="S149" s="13">
        <f>1-EXP(-'Absorption prob after ems'!FE150*_k_in_ec_correction*(E149*_c1+I149*_c2+M149*_c3+'Input spectra'!Y149))</f>
        <v>1.211889593461335E-2</v>
      </c>
      <c r="T149" s="13">
        <f>1-EXP(-(_t-'Absorption prob after ems'!FE150)*_k_in_ec_correction*(E149*_c1+I149*_c2+M149*_c3+'Input spectra'!Y149))</f>
        <v>1.2253556621547812E-2</v>
      </c>
      <c r="U149" s="25"/>
      <c r="V149" s="25"/>
      <c r="W149" s="11"/>
      <c r="X149" s="6">
        <f t="shared" si="224"/>
        <v>0</v>
      </c>
      <c r="Y149" s="6">
        <f t="shared" si="225"/>
        <v>0</v>
      </c>
      <c r="Z149" s="6">
        <f t="shared" si="226"/>
        <v>0</v>
      </c>
      <c r="AA149"/>
      <c r="AB149" s="6">
        <f t="shared" si="227"/>
        <v>0</v>
      </c>
      <c r="AC149" s="6">
        <f t="shared" si="228"/>
        <v>0</v>
      </c>
      <c r="AD149" s="6">
        <f t="shared" si="229"/>
        <v>0</v>
      </c>
      <c r="AE149"/>
      <c r="AF149" s="6">
        <f t="shared" si="230"/>
        <v>0</v>
      </c>
      <c r="AG149" s="6">
        <f t="shared" si="231"/>
        <v>0</v>
      </c>
      <c r="AH149" s="6">
        <f t="shared" si="232"/>
        <v>0</v>
      </c>
      <c r="AI149"/>
      <c r="AJ149" s="6">
        <f t="shared" si="269"/>
        <v>0</v>
      </c>
      <c r="AK149" s="6"/>
      <c r="AL149" s="6">
        <f t="shared" si="270"/>
        <v>0</v>
      </c>
      <c r="AM149" s="6">
        <f t="shared" si="271"/>
        <v>0</v>
      </c>
      <c r="AN149" s="6">
        <f t="shared" si="272"/>
        <v>0</v>
      </c>
      <c r="AO149" s="6"/>
      <c r="AP149" s="6">
        <f t="shared" si="273"/>
        <v>0</v>
      </c>
      <c r="AQ149" s="6">
        <f t="shared" si="274"/>
        <v>0</v>
      </c>
      <c r="AR149" s="6">
        <f t="shared" si="275"/>
        <v>0</v>
      </c>
      <c r="AS149" s="6"/>
      <c r="AT149" s="6">
        <f t="shared" si="276"/>
        <v>0</v>
      </c>
      <c r="AU149" s="6">
        <f t="shared" si="277"/>
        <v>0</v>
      </c>
      <c r="AV149" s="6">
        <f t="shared" si="278"/>
        <v>0</v>
      </c>
      <c r="AW149" s="6"/>
      <c r="AX149" s="6">
        <f t="shared" si="279"/>
        <v>0</v>
      </c>
      <c r="BD149" s="11"/>
      <c r="BE149" s="6">
        <f t="shared" si="233"/>
        <v>0</v>
      </c>
      <c r="BF149" s="6">
        <f t="shared" si="234"/>
        <v>0</v>
      </c>
      <c r="BG149" s="6">
        <f t="shared" si="235"/>
        <v>0</v>
      </c>
      <c r="BH149"/>
      <c r="BI149" s="6">
        <f t="shared" si="236"/>
        <v>0</v>
      </c>
      <c r="BJ149" s="6">
        <f t="shared" si="237"/>
        <v>0</v>
      </c>
      <c r="BK149" s="6">
        <f t="shared" si="238"/>
        <v>0</v>
      </c>
      <c r="BL149"/>
      <c r="BM149" s="6">
        <f t="shared" si="239"/>
        <v>0</v>
      </c>
      <c r="BN149" s="6">
        <f t="shared" si="240"/>
        <v>0</v>
      </c>
      <c r="BO149" s="6">
        <f t="shared" si="241"/>
        <v>0</v>
      </c>
      <c r="BP149"/>
      <c r="BQ149" s="6">
        <f t="shared" si="280"/>
        <v>0</v>
      </c>
      <c r="BR149" s="6"/>
      <c r="BS149" s="6">
        <f t="shared" si="281"/>
        <v>0</v>
      </c>
      <c r="BT149" s="6">
        <f t="shared" si="282"/>
        <v>0</v>
      </c>
      <c r="BU149" s="6">
        <f t="shared" si="283"/>
        <v>0</v>
      </c>
      <c r="BV149" s="6"/>
      <c r="BW149" s="6">
        <f t="shared" si="284"/>
        <v>0</v>
      </c>
      <c r="BX149" s="6">
        <f t="shared" si="285"/>
        <v>0</v>
      </c>
      <c r="BY149" s="6">
        <f t="shared" si="286"/>
        <v>0</v>
      </c>
      <c r="BZ149" s="6"/>
      <c r="CA149" s="6">
        <f t="shared" si="287"/>
        <v>0</v>
      </c>
      <c r="CB149" s="6">
        <f t="shared" si="288"/>
        <v>0</v>
      </c>
      <c r="CC149" s="6">
        <f t="shared" si="289"/>
        <v>0</v>
      </c>
      <c r="CD149" s="6"/>
      <c r="CE149" s="6">
        <f t="shared" si="290"/>
        <v>0</v>
      </c>
      <c r="CK149" s="11"/>
      <c r="CL149" s="6">
        <f t="shared" si="291"/>
        <v>0</v>
      </c>
      <c r="CM149" s="6">
        <f t="shared" si="242"/>
        <v>0</v>
      </c>
      <c r="CN149" s="6">
        <f t="shared" si="243"/>
        <v>0</v>
      </c>
      <c r="CO149"/>
      <c r="CP149" s="6">
        <f t="shared" si="244"/>
        <v>0</v>
      </c>
      <c r="CQ149" s="6">
        <f t="shared" si="245"/>
        <v>0</v>
      </c>
      <c r="CR149" s="6">
        <f t="shared" si="246"/>
        <v>0</v>
      </c>
      <c r="CS149"/>
      <c r="CT149" s="6">
        <f t="shared" si="247"/>
        <v>0</v>
      </c>
      <c r="CU149" s="6">
        <f t="shared" si="248"/>
        <v>0</v>
      </c>
      <c r="CV149" s="6">
        <f t="shared" si="249"/>
        <v>0</v>
      </c>
      <c r="CW149"/>
      <c r="CX149" s="6">
        <f t="shared" si="292"/>
        <v>0</v>
      </c>
      <c r="CY149" s="6"/>
      <c r="CZ149" s="6">
        <f t="shared" si="293"/>
        <v>0</v>
      </c>
      <c r="DA149" s="6">
        <f t="shared" si="294"/>
        <v>0</v>
      </c>
      <c r="DB149" s="6">
        <f t="shared" si="295"/>
        <v>0</v>
      </c>
      <c r="DC149" s="6"/>
      <c r="DD149" s="6">
        <f t="shared" si="296"/>
        <v>0</v>
      </c>
      <c r="DE149" s="6">
        <f t="shared" si="297"/>
        <v>0</v>
      </c>
      <c r="DF149" s="6">
        <f t="shared" si="298"/>
        <v>0</v>
      </c>
      <c r="DG149" s="6"/>
      <c r="DH149" s="6">
        <f t="shared" si="299"/>
        <v>0</v>
      </c>
      <c r="DI149" s="6">
        <f t="shared" si="300"/>
        <v>0</v>
      </c>
      <c r="DJ149" s="6">
        <f t="shared" si="301"/>
        <v>0</v>
      </c>
      <c r="DK149" s="6"/>
      <c r="DL149" s="6">
        <f t="shared" si="302"/>
        <v>0</v>
      </c>
      <c r="DR149" s="11"/>
      <c r="DS149" s="6">
        <f t="shared" si="303"/>
        <v>0</v>
      </c>
      <c r="DT149" s="6">
        <f t="shared" si="250"/>
        <v>0</v>
      </c>
      <c r="DU149" s="6">
        <f t="shared" si="251"/>
        <v>0</v>
      </c>
      <c r="DV149"/>
      <c r="DW149" s="6">
        <f t="shared" si="252"/>
        <v>0</v>
      </c>
      <c r="DX149" s="6">
        <f t="shared" si="253"/>
        <v>0</v>
      </c>
      <c r="DY149" s="6">
        <f t="shared" si="254"/>
        <v>0</v>
      </c>
      <c r="DZ149"/>
      <c r="EA149" s="6">
        <f t="shared" si="255"/>
        <v>0</v>
      </c>
      <c r="EB149" s="6">
        <f t="shared" si="256"/>
        <v>0</v>
      </c>
      <c r="EC149" s="6">
        <f t="shared" si="257"/>
        <v>0</v>
      </c>
      <c r="ED149"/>
      <c r="EE149" s="6">
        <f t="shared" si="304"/>
        <v>0</v>
      </c>
      <c r="EF149" s="6"/>
      <c r="EG149" s="6">
        <f t="shared" si="305"/>
        <v>0</v>
      </c>
      <c r="EH149" s="6">
        <f t="shared" si="306"/>
        <v>0</v>
      </c>
      <c r="EI149" s="6">
        <f t="shared" si="307"/>
        <v>0</v>
      </c>
      <c r="EJ149" s="6"/>
      <c r="EK149" s="6">
        <f t="shared" si="308"/>
        <v>0</v>
      </c>
      <c r="EL149" s="6">
        <f t="shared" si="309"/>
        <v>0</v>
      </c>
      <c r="EM149" s="6">
        <f t="shared" si="310"/>
        <v>0</v>
      </c>
      <c r="EN149" s="6"/>
      <c r="EO149" s="6">
        <f t="shared" si="311"/>
        <v>0</v>
      </c>
      <c r="EP149" s="6">
        <f t="shared" si="312"/>
        <v>0</v>
      </c>
      <c r="EQ149" s="6">
        <f t="shared" si="313"/>
        <v>0</v>
      </c>
      <c r="ER149" s="6"/>
      <c r="ES149" s="6">
        <f t="shared" si="314"/>
        <v>0</v>
      </c>
      <c r="EY149" s="11"/>
      <c r="EZ149" s="6">
        <f t="shared" si="315"/>
        <v>0</v>
      </c>
      <c r="FA149" s="6">
        <f t="shared" si="258"/>
        <v>0</v>
      </c>
      <c r="FB149" s="6">
        <f t="shared" si="259"/>
        <v>0</v>
      </c>
      <c r="FC149"/>
      <c r="FD149" s="6">
        <f t="shared" si="260"/>
        <v>0</v>
      </c>
      <c r="FE149" s="6">
        <f t="shared" si="261"/>
        <v>0</v>
      </c>
      <c r="FF149" s="6">
        <f t="shared" si="262"/>
        <v>0</v>
      </c>
      <c r="FG149"/>
      <c r="FH149" s="6">
        <f t="shared" si="263"/>
        <v>0</v>
      </c>
      <c r="FI149" s="6">
        <f t="shared" si="264"/>
        <v>0</v>
      </c>
      <c r="FJ149" s="6">
        <f t="shared" si="265"/>
        <v>0</v>
      </c>
      <c r="FK149"/>
      <c r="FL149" s="6">
        <f t="shared" si="316"/>
        <v>0</v>
      </c>
      <c r="FM149" s="6"/>
      <c r="FN149" s="6">
        <f t="shared" si="317"/>
        <v>0</v>
      </c>
      <c r="FO149" s="6">
        <f t="shared" si="318"/>
        <v>0</v>
      </c>
      <c r="FP149" s="6">
        <f t="shared" si="319"/>
        <v>0</v>
      </c>
      <c r="FQ149" s="6"/>
      <c r="FR149" s="6">
        <f t="shared" si="320"/>
        <v>0</v>
      </c>
      <c r="FS149" s="6">
        <f t="shared" si="321"/>
        <v>0</v>
      </c>
      <c r="FT149" s="6">
        <f t="shared" si="322"/>
        <v>0</v>
      </c>
      <c r="FU149" s="6"/>
      <c r="FV149" s="6">
        <f t="shared" si="323"/>
        <v>0</v>
      </c>
      <c r="FW149" s="6">
        <f t="shared" si="324"/>
        <v>0</v>
      </c>
      <c r="FX149" s="6">
        <f t="shared" si="325"/>
        <v>0</v>
      </c>
      <c r="FY149" s="6"/>
      <c r="FZ149" s="6">
        <f t="shared" si="326"/>
        <v>0</v>
      </c>
    </row>
    <row r="150" spans="4:182" x14ac:dyDescent="0.25">
      <c r="D150">
        <v>1020</v>
      </c>
      <c r="E150">
        <f>'Input spectra'!B150</f>
        <v>0</v>
      </c>
      <c r="F150">
        <f>'Initial absorption'!L150</f>
        <v>0</v>
      </c>
      <c r="G150">
        <f>'Input spectra'!C150</f>
        <v>0</v>
      </c>
      <c r="H150">
        <f t="shared" si="266"/>
        <v>0</v>
      </c>
      <c r="I150">
        <f>'Input spectra'!D150</f>
        <v>0</v>
      </c>
      <c r="J150">
        <f>'Initial absorption'!M150</f>
        <v>0</v>
      </c>
      <c r="K150">
        <f>'Input spectra'!E150</f>
        <v>0</v>
      </c>
      <c r="L150">
        <f t="shared" si="267"/>
        <v>0</v>
      </c>
      <c r="M150">
        <f>'Input spectra'!F150</f>
        <v>0</v>
      </c>
      <c r="N150">
        <f>'Initial absorption'!N150</f>
        <v>0</v>
      </c>
      <c r="O150">
        <f>'Input spectra'!G150</f>
        <v>0</v>
      </c>
      <c r="P150">
        <f t="shared" si="268"/>
        <v>0</v>
      </c>
      <c r="R150">
        <f>'Absorption prob after ems'!FA151</f>
        <v>0.88123169148410962</v>
      </c>
      <c r="S150" s="13">
        <f>1-EXP(-'Absorption prob after ems'!FE151*_k_in_ec_correction*(E150*_c1+I150*_c2+M150*_c3+'Input spectra'!Y150))</f>
        <v>1.2104751640501288E-2</v>
      </c>
      <c r="T150" s="13">
        <f>1-EXP(-(_t-'Absorption prob after ems'!FE151)*_k_in_ec_correction*(E150*_c1+I150*_c2+M150*_c3+'Input spectra'!Y150))</f>
        <v>1.2239096436982844E-2</v>
      </c>
      <c r="U150" s="25"/>
      <c r="V150" s="25"/>
      <c r="W150" s="11"/>
      <c r="X150" s="6">
        <f t="shared" si="224"/>
        <v>0</v>
      </c>
      <c r="Y150" s="6">
        <f t="shared" si="225"/>
        <v>0</v>
      </c>
      <c r="Z150" s="6">
        <f t="shared" si="226"/>
        <v>0</v>
      </c>
      <c r="AA150"/>
      <c r="AB150" s="6">
        <f t="shared" si="227"/>
        <v>0</v>
      </c>
      <c r="AC150" s="6">
        <f t="shared" si="228"/>
        <v>0</v>
      </c>
      <c r="AD150" s="6">
        <f t="shared" si="229"/>
        <v>0</v>
      </c>
      <c r="AE150"/>
      <c r="AF150" s="6">
        <f t="shared" si="230"/>
        <v>0</v>
      </c>
      <c r="AG150" s="6">
        <f t="shared" si="231"/>
        <v>0</v>
      </c>
      <c r="AH150" s="6">
        <f t="shared" si="232"/>
        <v>0</v>
      </c>
      <c r="AI150"/>
      <c r="AJ150" s="6">
        <f t="shared" si="269"/>
        <v>0</v>
      </c>
      <c r="AK150" s="6"/>
      <c r="AL150" s="6">
        <f t="shared" si="270"/>
        <v>0</v>
      </c>
      <c r="AM150" s="6">
        <f t="shared" si="271"/>
        <v>0</v>
      </c>
      <c r="AN150" s="6">
        <f t="shared" si="272"/>
        <v>0</v>
      </c>
      <c r="AO150" s="6"/>
      <c r="AP150" s="6">
        <f t="shared" si="273"/>
        <v>0</v>
      </c>
      <c r="AQ150" s="6">
        <f t="shared" si="274"/>
        <v>0</v>
      </c>
      <c r="AR150" s="6">
        <f t="shared" si="275"/>
        <v>0</v>
      </c>
      <c r="AS150" s="6"/>
      <c r="AT150" s="6">
        <f t="shared" si="276"/>
        <v>0</v>
      </c>
      <c r="AU150" s="6">
        <f t="shared" si="277"/>
        <v>0</v>
      </c>
      <c r="AV150" s="6">
        <f t="shared" si="278"/>
        <v>0</v>
      </c>
      <c r="AW150" s="6"/>
      <c r="AX150" s="6">
        <f t="shared" si="279"/>
        <v>0</v>
      </c>
      <c r="BD150" s="11"/>
      <c r="BE150" s="6">
        <f t="shared" si="233"/>
        <v>0</v>
      </c>
      <c r="BF150" s="6">
        <f t="shared" si="234"/>
        <v>0</v>
      </c>
      <c r="BG150" s="6">
        <f t="shared" si="235"/>
        <v>0</v>
      </c>
      <c r="BH150"/>
      <c r="BI150" s="6">
        <f t="shared" si="236"/>
        <v>0</v>
      </c>
      <c r="BJ150" s="6">
        <f t="shared" si="237"/>
        <v>0</v>
      </c>
      <c r="BK150" s="6">
        <f t="shared" si="238"/>
        <v>0</v>
      </c>
      <c r="BL150"/>
      <c r="BM150" s="6">
        <f t="shared" si="239"/>
        <v>0</v>
      </c>
      <c r="BN150" s="6">
        <f t="shared" si="240"/>
        <v>0</v>
      </c>
      <c r="BO150" s="6">
        <f t="shared" si="241"/>
        <v>0</v>
      </c>
      <c r="BP150"/>
      <c r="BQ150" s="6">
        <f t="shared" si="280"/>
        <v>0</v>
      </c>
      <c r="BR150" s="6"/>
      <c r="BS150" s="6">
        <f t="shared" si="281"/>
        <v>0</v>
      </c>
      <c r="BT150" s="6">
        <f t="shared" si="282"/>
        <v>0</v>
      </c>
      <c r="BU150" s="6">
        <f t="shared" si="283"/>
        <v>0</v>
      </c>
      <c r="BV150" s="6"/>
      <c r="BW150" s="6">
        <f t="shared" si="284"/>
        <v>0</v>
      </c>
      <c r="BX150" s="6">
        <f t="shared" si="285"/>
        <v>0</v>
      </c>
      <c r="BY150" s="6">
        <f t="shared" si="286"/>
        <v>0</v>
      </c>
      <c r="BZ150" s="6"/>
      <c r="CA150" s="6">
        <f t="shared" si="287"/>
        <v>0</v>
      </c>
      <c r="CB150" s="6">
        <f t="shared" si="288"/>
        <v>0</v>
      </c>
      <c r="CC150" s="6">
        <f t="shared" si="289"/>
        <v>0</v>
      </c>
      <c r="CD150" s="6"/>
      <c r="CE150" s="6">
        <f t="shared" si="290"/>
        <v>0</v>
      </c>
      <c r="CK150" s="11"/>
      <c r="CL150" s="6">
        <f t="shared" si="291"/>
        <v>0</v>
      </c>
      <c r="CM150" s="6">
        <f t="shared" si="242"/>
        <v>0</v>
      </c>
      <c r="CN150" s="6">
        <f t="shared" si="243"/>
        <v>0</v>
      </c>
      <c r="CO150"/>
      <c r="CP150" s="6">
        <f t="shared" si="244"/>
        <v>0</v>
      </c>
      <c r="CQ150" s="6">
        <f t="shared" si="245"/>
        <v>0</v>
      </c>
      <c r="CR150" s="6">
        <f t="shared" si="246"/>
        <v>0</v>
      </c>
      <c r="CS150"/>
      <c r="CT150" s="6">
        <f t="shared" si="247"/>
        <v>0</v>
      </c>
      <c r="CU150" s="6">
        <f t="shared" si="248"/>
        <v>0</v>
      </c>
      <c r="CV150" s="6">
        <f t="shared" si="249"/>
        <v>0</v>
      </c>
      <c r="CW150"/>
      <c r="CX150" s="6">
        <f t="shared" si="292"/>
        <v>0</v>
      </c>
      <c r="CY150" s="6"/>
      <c r="CZ150" s="6">
        <f t="shared" si="293"/>
        <v>0</v>
      </c>
      <c r="DA150" s="6">
        <f t="shared" si="294"/>
        <v>0</v>
      </c>
      <c r="DB150" s="6">
        <f t="shared" si="295"/>
        <v>0</v>
      </c>
      <c r="DC150" s="6"/>
      <c r="DD150" s="6">
        <f t="shared" si="296"/>
        <v>0</v>
      </c>
      <c r="DE150" s="6">
        <f t="shared" si="297"/>
        <v>0</v>
      </c>
      <c r="DF150" s="6">
        <f t="shared" si="298"/>
        <v>0</v>
      </c>
      <c r="DG150" s="6"/>
      <c r="DH150" s="6">
        <f t="shared" si="299"/>
        <v>0</v>
      </c>
      <c r="DI150" s="6">
        <f t="shared" si="300"/>
        <v>0</v>
      </c>
      <c r="DJ150" s="6">
        <f t="shared" si="301"/>
        <v>0</v>
      </c>
      <c r="DK150" s="6"/>
      <c r="DL150" s="6">
        <f t="shared" si="302"/>
        <v>0</v>
      </c>
      <c r="DR150" s="11"/>
      <c r="DS150" s="6">
        <f t="shared" si="303"/>
        <v>0</v>
      </c>
      <c r="DT150" s="6">
        <f t="shared" si="250"/>
        <v>0</v>
      </c>
      <c r="DU150" s="6">
        <f t="shared" si="251"/>
        <v>0</v>
      </c>
      <c r="DV150"/>
      <c r="DW150" s="6">
        <f t="shared" si="252"/>
        <v>0</v>
      </c>
      <c r="DX150" s="6">
        <f t="shared" si="253"/>
        <v>0</v>
      </c>
      <c r="DY150" s="6">
        <f t="shared" si="254"/>
        <v>0</v>
      </c>
      <c r="DZ150"/>
      <c r="EA150" s="6">
        <f t="shared" si="255"/>
        <v>0</v>
      </c>
      <c r="EB150" s="6">
        <f t="shared" si="256"/>
        <v>0</v>
      </c>
      <c r="EC150" s="6">
        <f t="shared" si="257"/>
        <v>0</v>
      </c>
      <c r="ED150"/>
      <c r="EE150" s="6">
        <f t="shared" si="304"/>
        <v>0</v>
      </c>
      <c r="EF150" s="6"/>
      <c r="EG150" s="6">
        <f t="shared" si="305"/>
        <v>0</v>
      </c>
      <c r="EH150" s="6">
        <f t="shared" si="306"/>
        <v>0</v>
      </c>
      <c r="EI150" s="6">
        <f t="shared" si="307"/>
        <v>0</v>
      </c>
      <c r="EJ150" s="6"/>
      <c r="EK150" s="6">
        <f t="shared" si="308"/>
        <v>0</v>
      </c>
      <c r="EL150" s="6">
        <f t="shared" si="309"/>
        <v>0</v>
      </c>
      <c r="EM150" s="6">
        <f t="shared" si="310"/>
        <v>0</v>
      </c>
      <c r="EN150" s="6"/>
      <c r="EO150" s="6">
        <f t="shared" si="311"/>
        <v>0</v>
      </c>
      <c r="EP150" s="6">
        <f t="shared" si="312"/>
        <v>0</v>
      </c>
      <c r="EQ150" s="6">
        <f t="shared" si="313"/>
        <v>0</v>
      </c>
      <c r="ER150" s="6"/>
      <c r="ES150" s="6">
        <f t="shared" si="314"/>
        <v>0</v>
      </c>
      <c r="EY150" s="11"/>
      <c r="EZ150" s="6">
        <f t="shared" si="315"/>
        <v>0</v>
      </c>
      <c r="FA150" s="6">
        <f t="shared" si="258"/>
        <v>0</v>
      </c>
      <c r="FB150" s="6">
        <f t="shared" si="259"/>
        <v>0</v>
      </c>
      <c r="FC150"/>
      <c r="FD150" s="6">
        <f t="shared" si="260"/>
        <v>0</v>
      </c>
      <c r="FE150" s="6">
        <f t="shared" si="261"/>
        <v>0</v>
      </c>
      <c r="FF150" s="6">
        <f t="shared" si="262"/>
        <v>0</v>
      </c>
      <c r="FG150"/>
      <c r="FH150" s="6">
        <f t="shared" si="263"/>
        <v>0</v>
      </c>
      <c r="FI150" s="6">
        <f t="shared" si="264"/>
        <v>0</v>
      </c>
      <c r="FJ150" s="6">
        <f t="shared" si="265"/>
        <v>0</v>
      </c>
      <c r="FK150"/>
      <c r="FL150" s="6">
        <f t="shared" si="316"/>
        <v>0</v>
      </c>
      <c r="FM150" s="6"/>
      <c r="FN150" s="6">
        <f t="shared" si="317"/>
        <v>0</v>
      </c>
      <c r="FO150" s="6">
        <f t="shared" si="318"/>
        <v>0</v>
      </c>
      <c r="FP150" s="6">
        <f t="shared" si="319"/>
        <v>0</v>
      </c>
      <c r="FQ150" s="6"/>
      <c r="FR150" s="6">
        <f t="shared" si="320"/>
        <v>0</v>
      </c>
      <c r="FS150" s="6">
        <f t="shared" si="321"/>
        <v>0</v>
      </c>
      <c r="FT150" s="6">
        <f t="shared" si="322"/>
        <v>0</v>
      </c>
      <c r="FU150" s="6"/>
      <c r="FV150" s="6">
        <f t="shared" si="323"/>
        <v>0</v>
      </c>
      <c r="FW150" s="6">
        <f t="shared" si="324"/>
        <v>0</v>
      </c>
      <c r="FX150" s="6">
        <f t="shared" si="325"/>
        <v>0</v>
      </c>
      <c r="FY150" s="6"/>
      <c r="FZ150" s="6">
        <f t="shared" si="326"/>
        <v>0</v>
      </c>
    </row>
    <row r="151" spans="4:182" x14ac:dyDescent="0.25">
      <c r="D151">
        <v>1025</v>
      </c>
      <c r="E151">
        <f>'Input spectra'!B151</f>
        <v>0</v>
      </c>
      <c r="F151">
        <f>'Initial absorption'!L151</f>
        <v>0</v>
      </c>
      <c r="G151">
        <f>'Input spectra'!C151</f>
        <v>0</v>
      </c>
      <c r="H151">
        <f t="shared" si="266"/>
        <v>0</v>
      </c>
      <c r="I151">
        <f>'Input spectra'!D151</f>
        <v>0</v>
      </c>
      <c r="J151">
        <f>'Initial absorption'!M151</f>
        <v>0</v>
      </c>
      <c r="K151">
        <f>'Input spectra'!E151</f>
        <v>0</v>
      </c>
      <c r="L151">
        <f t="shared" si="267"/>
        <v>0</v>
      </c>
      <c r="M151">
        <f>'Input spectra'!F151</f>
        <v>0</v>
      </c>
      <c r="N151">
        <f>'Initial absorption'!N151</f>
        <v>0</v>
      </c>
      <c r="O151">
        <f>'Input spectra'!G151</f>
        <v>0</v>
      </c>
      <c r="P151">
        <f t="shared" si="268"/>
        <v>0</v>
      </c>
      <c r="R151">
        <f>'Absorption prob after ems'!FA152</f>
        <v>0.88135900408267809</v>
      </c>
      <c r="S151" s="13">
        <f>1-EXP(-'Absorption prob after ems'!FE152*_k_in_ec_correction*(E151*_c1+I151*_c2+M151*_c3+'Input spectra'!Y151))</f>
        <v>1.2090606956101091E-2</v>
      </c>
      <c r="T151" s="13">
        <f>1-EXP(-(_t-'Absorption prob after ems'!FE152)*_k_in_ec_correction*(E151*_c1+I151*_c2+M151*_c3+'Input spectra'!Y151))</f>
        <v>1.222463622847425E-2</v>
      </c>
      <c r="U151" s="25"/>
      <c r="V151" s="25"/>
      <c r="W151" s="11"/>
      <c r="X151" s="6">
        <f t="shared" si="224"/>
        <v>0</v>
      </c>
      <c r="Y151" s="6">
        <f t="shared" si="225"/>
        <v>0</v>
      </c>
      <c r="Z151" s="6">
        <f t="shared" si="226"/>
        <v>0</v>
      </c>
      <c r="AA151"/>
      <c r="AB151" s="6">
        <f t="shared" si="227"/>
        <v>0</v>
      </c>
      <c r="AC151" s="6">
        <f t="shared" si="228"/>
        <v>0</v>
      </c>
      <c r="AD151" s="6">
        <f t="shared" si="229"/>
        <v>0</v>
      </c>
      <c r="AE151"/>
      <c r="AF151" s="6">
        <f t="shared" si="230"/>
        <v>0</v>
      </c>
      <c r="AG151" s="6">
        <f t="shared" si="231"/>
        <v>0</v>
      </c>
      <c r="AH151" s="6">
        <f t="shared" si="232"/>
        <v>0</v>
      </c>
      <c r="AI151"/>
      <c r="AJ151" s="6">
        <f t="shared" si="269"/>
        <v>0</v>
      </c>
      <c r="AK151" s="6"/>
      <c r="AL151" s="6">
        <f t="shared" si="270"/>
        <v>0</v>
      </c>
      <c r="AM151" s="6">
        <f t="shared" si="271"/>
        <v>0</v>
      </c>
      <c r="AN151" s="6">
        <f t="shared" si="272"/>
        <v>0</v>
      </c>
      <c r="AO151" s="6"/>
      <c r="AP151" s="6">
        <f t="shared" si="273"/>
        <v>0</v>
      </c>
      <c r="AQ151" s="6">
        <f t="shared" si="274"/>
        <v>0</v>
      </c>
      <c r="AR151" s="6">
        <f t="shared" si="275"/>
        <v>0</v>
      </c>
      <c r="AS151" s="6"/>
      <c r="AT151" s="6">
        <f t="shared" si="276"/>
        <v>0</v>
      </c>
      <c r="AU151" s="6">
        <f t="shared" si="277"/>
        <v>0</v>
      </c>
      <c r="AV151" s="6">
        <f t="shared" si="278"/>
        <v>0</v>
      </c>
      <c r="AW151" s="6"/>
      <c r="AX151" s="6">
        <f t="shared" si="279"/>
        <v>0</v>
      </c>
      <c r="BD151" s="11"/>
      <c r="BE151" s="6">
        <f t="shared" si="233"/>
        <v>0</v>
      </c>
      <c r="BF151" s="6">
        <f t="shared" si="234"/>
        <v>0</v>
      </c>
      <c r="BG151" s="6">
        <f t="shared" si="235"/>
        <v>0</v>
      </c>
      <c r="BH151"/>
      <c r="BI151" s="6">
        <f t="shared" si="236"/>
        <v>0</v>
      </c>
      <c r="BJ151" s="6">
        <f t="shared" si="237"/>
        <v>0</v>
      </c>
      <c r="BK151" s="6">
        <f t="shared" si="238"/>
        <v>0</v>
      </c>
      <c r="BL151"/>
      <c r="BM151" s="6">
        <f t="shared" si="239"/>
        <v>0</v>
      </c>
      <c r="BN151" s="6">
        <f t="shared" si="240"/>
        <v>0</v>
      </c>
      <c r="BO151" s="6">
        <f t="shared" si="241"/>
        <v>0</v>
      </c>
      <c r="BP151"/>
      <c r="BQ151" s="6">
        <f t="shared" si="280"/>
        <v>0</v>
      </c>
      <c r="BR151" s="6"/>
      <c r="BS151" s="6">
        <f t="shared" si="281"/>
        <v>0</v>
      </c>
      <c r="BT151" s="6">
        <f t="shared" si="282"/>
        <v>0</v>
      </c>
      <c r="BU151" s="6">
        <f t="shared" si="283"/>
        <v>0</v>
      </c>
      <c r="BV151" s="6"/>
      <c r="BW151" s="6">
        <f t="shared" si="284"/>
        <v>0</v>
      </c>
      <c r="BX151" s="6">
        <f t="shared" si="285"/>
        <v>0</v>
      </c>
      <c r="BY151" s="6">
        <f t="shared" si="286"/>
        <v>0</v>
      </c>
      <c r="BZ151" s="6"/>
      <c r="CA151" s="6">
        <f t="shared" si="287"/>
        <v>0</v>
      </c>
      <c r="CB151" s="6">
        <f t="shared" si="288"/>
        <v>0</v>
      </c>
      <c r="CC151" s="6">
        <f t="shared" si="289"/>
        <v>0</v>
      </c>
      <c r="CD151" s="6"/>
      <c r="CE151" s="6">
        <f t="shared" si="290"/>
        <v>0</v>
      </c>
      <c r="CK151" s="11"/>
      <c r="CL151" s="6">
        <f t="shared" si="291"/>
        <v>0</v>
      </c>
      <c r="CM151" s="6">
        <f t="shared" si="242"/>
        <v>0</v>
      </c>
      <c r="CN151" s="6">
        <f t="shared" si="243"/>
        <v>0</v>
      </c>
      <c r="CO151"/>
      <c r="CP151" s="6">
        <f t="shared" si="244"/>
        <v>0</v>
      </c>
      <c r="CQ151" s="6">
        <f t="shared" si="245"/>
        <v>0</v>
      </c>
      <c r="CR151" s="6">
        <f t="shared" si="246"/>
        <v>0</v>
      </c>
      <c r="CS151"/>
      <c r="CT151" s="6">
        <f t="shared" si="247"/>
        <v>0</v>
      </c>
      <c r="CU151" s="6">
        <f t="shared" si="248"/>
        <v>0</v>
      </c>
      <c r="CV151" s="6">
        <f t="shared" si="249"/>
        <v>0</v>
      </c>
      <c r="CW151"/>
      <c r="CX151" s="6">
        <f t="shared" si="292"/>
        <v>0</v>
      </c>
      <c r="CY151" s="6"/>
      <c r="CZ151" s="6">
        <f t="shared" si="293"/>
        <v>0</v>
      </c>
      <c r="DA151" s="6">
        <f t="shared" si="294"/>
        <v>0</v>
      </c>
      <c r="DB151" s="6">
        <f t="shared" si="295"/>
        <v>0</v>
      </c>
      <c r="DC151" s="6"/>
      <c r="DD151" s="6">
        <f t="shared" si="296"/>
        <v>0</v>
      </c>
      <c r="DE151" s="6">
        <f t="shared" si="297"/>
        <v>0</v>
      </c>
      <c r="DF151" s="6">
        <f t="shared" si="298"/>
        <v>0</v>
      </c>
      <c r="DG151" s="6"/>
      <c r="DH151" s="6">
        <f t="shared" si="299"/>
        <v>0</v>
      </c>
      <c r="DI151" s="6">
        <f t="shared" si="300"/>
        <v>0</v>
      </c>
      <c r="DJ151" s="6">
        <f t="shared" si="301"/>
        <v>0</v>
      </c>
      <c r="DK151" s="6"/>
      <c r="DL151" s="6">
        <f t="shared" si="302"/>
        <v>0</v>
      </c>
      <c r="DR151" s="11"/>
      <c r="DS151" s="6">
        <f t="shared" si="303"/>
        <v>0</v>
      </c>
      <c r="DT151" s="6">
        <f t="shared" si="250"/>
        <v>0</v>
      </c>
      <c r="DU151" s="6">
        <f t="shared" si="251"/>
        <v>0</v>
      </c>
      <c r="DV151"/>
      <c r="DW151" s="6">
        <f t="shared" si="252"/>
        <v>0</v>
      </c>
      <c r="DX151" s="6">
        <f t="shared" si="253"/>
        <v>0</v>
      </c>
      <c r="DY151" s="6">
        <f t="shared" si="254"/>
        <v>0</v>
      </c>
      <c r="DZ151"/>
      <c r="EA151" s="6">
        <f t="shared" si="255"/>
        <v>0</v>
      </c>
      <c r="EB151" s="6">
        <f t="shared" si="256"/>
        <v>0</v>
      </c>
      <c r="EC151" s="6">
        <f t="shared" si="257"/>
        <v>0</v>
      </c>
      <c r="ED151"/>
      <c r="EE151" s="6">
        <f t="shared" si="304"/>
        <v>0</v>
      </c>
      <c r="EF151" s="6"/>
      <c r="EG151" s="6">
        <f t="shared" si="305"/>
        <v>0</v>
      </c>
      <c r="EH151" s="6">
        <f t="shared" si="306"/>
        <v>0</v>
      </c>
      <c r="EI151" s="6">
        <f t="shared" si="307"/>
        <v>0</v>
      </c>
      <c r="EJ151" s="6"/>
      <c r="EK151" s="6">
        <f t="shared" si="308"/>
        <v>0</v>
      </c>
      <c r="EL151" s="6">
        <f t="shared" si="309"/>
        <v>0</v>
      </c>
      <c r="EM151" s="6">
        <f t="shared" si="310"/>
        <v>0</v>
      </c>
      <c r="EN151" s="6"/>
      <c r="EO151" s="6">
        <f t="shared" si="311"/>
        <v>0</v>
      </c>
      <c r="EP151" s="6">
        <f t="shared" si="312"/>
        <v>0</v>
      </c>
      <c r="EQ151" s="6">
        <f t="shared" si="313"/>
        <v>0</v>
      </c>
      <c r="ER151" s="6"/>
      <c r="ES151" s="6">
        <f t="shared" si="314"/>
        <v>0</v>
      </c>
      <c r="EY151" s="11"/>
      <c r="EZ151" s="6">
        <f t="shared" si="315"/>
        <v>0</v>
      </c>
      <c r="FA151" s="6">
        <f t="shared" si="258"/>
        <v>0</v>
      </c>
      <c r="FB151" s="6">
        <f t="shared" si="259"/>
        <v>0</v>
      </c>
      <c r="FC151"/>
      <c r="FD151" s="6">
        <f t="shared" si="260"/>
        <v>0</v>
      </c>
      <c r="FE151" s="6">
        <f t="shared" si="261"/>
        <v>0</v>
      </c>
      <c r="FF151" s="6">
        <f t="shared" si="262"/>
        <v>0</v>
      </c>
      <c r="FG151"/>
      <c r="FH151" s="6">
        <f t="shared" si="263"/>
        <v>0</v>
      </c>
      <c r="FI151" s="6">
        <f t="shared" si="264"/>
        <v>0</v>
      </c>
      <c r="FJ151" s="6">
        <f t="shared" si="265"/>
        <v>0</v>
      </c>
      <c r="FK151"/>
      <c r="FL151" s="6">
        <f t="shared" si="316"/>
        <v>0</v>
      </c>
      <c r="FM151" s="6"/>
      <c r="FN151" s="6">
        <f t="shared" si="317"/>
        <v>0</v>
      </c>
      <c r="FO151" s="6">
        <f t="shared" si="318"/>
        <v>0</v>
      </c>
      <c r="FP151" s="6">
        <f t="shared" si="319"/>
        <v>0</v>
      </c>
      <c r="FQ151" s="6"/>
      <c r="FR151" s="6">
        <f t="shared" si="320"/>
        <v>0</v>
      </c>
      <c r="FS151" s="6">
        <f t="shared" si="321"/>
        <v>0</v>
      </c>
      <c r="FT151" s="6">
        <f t="shared" si="322"/>
        <v>0</v>
      </c>
      <c r="FU151" s="6"/>
      <c r="FV151" s="6">
        <f t="shared" si="323"/>
        <v>0</v>
      </c>
      <c r="FW151" s="6">
        <f t="shared" si="324"/>
        <v>0</v>
      </c>
      <c r="FX151" s="6">
        <f t="shared" si="325"/>
        <v>0</v>
      </c>
      <c r="FY151" s="6"/>
      <c r="FZ151" s="6">
        <f t="shared" si="326"/>
        <v>0</v>
      </c>
    </row>
    <row r="152" spans="4:182" x14ac:dyDescent="0.25">
      <c r="D152">
        <v>1030</v>
      </c>
      <c r="E152">
        <f>'Input spectra'!B152</f>
        <v>0</v>
      </c>
      <c r="F152">
        <f>'Initial absorption'!L152</f>
        <v>0</v>
      </c>
      <c r="G152">
        <f>'Input spectra'!C152</f>
        <v>0</v>
      </c>
      <c r="H152">
        <f t="shared" si="266"/>
        <v>0</v>
      </c>
      <c r="I152">
        <f>'Input spectra'!D152</f>
        <v>0</v>
      </c>
      <c r="J152">
        <f>'Initial absorption'!M152</f>
        <v>0</v>
      </c>
      <c r="K152">
        <f>'Input spectra'!E152</f>
        <v>0</v>
      </c>
      <c r="L152">
        <f t="shared" si="267"/>
        <v>0</v>
      </c>
      <c r="M152">
        <f>'Input spectra'!F152</f>
        <v>0</v>
      </c>
      <c r="N152">
        <f>'Initial absorption'!N152</f>
        <v>0</v>
      </c>
      <c r="O152">
        <f>'Input spectra'!G152</f>
        <v>0</v>
      </c>
      <c r="P152">
        <f t="shared" si="268"/>
        <v>0</v>
      </c>
      <c r="R152">
        <f>'Absorption prob after ems'!FA153</f>
        <v>0.88148634528131731</v>
      </c>
      <c r="S152" s="13">
        <f>1-EXP(-'Absorption prob after ems'!FE153*_k_in_ec_correction*(E152*_c1+I152*_c2+M152*_c3+'Input spectra'!Y152))</f>
        <v>1.207646188140199E-2</v>
      </c>
      <c r="T152" s="13">
        <f>1-EXP(-(_t-'Absorption prob after ems'!FE153)*_k_in_ec_correction*(E152*_c1+I152*_c2+M152*_c3+'Input spectra'!Y152))</f>
        <v>1.2210175996027028E-2</v>
      </c>
      <c r="U152" s="25"/>
      <c r="V152" s="25"/>
      <c r="W152" s="11"/>
      <c r="X152" s="6">
        <f t="shared" si="224"/>
        <v>0</v>
      </c>
      <c r="Y152" s="6">
        <f t="shared" si="225"/>
        <v>0</v>
      </c>
      <c r="Z152" s="6">
        <f t="shared" si="226"/>
        <v>0</v>
      </c>
      <c r="AA152"/>
      <c r="AB152" s="6">
        <f t="shared" si="227"/>
        <v>0</v>
      </c>
      <c r="AC152" s="6">
        <f t="shared" si="228"/>
        <v>0</v>
      </c>
      <c r="AD152" s="6">
        <f t="shared" si="229"/>
        <v>0</v>
      </c>
      <c r="AE152"/>
      <c r="AF152" s="6">
        <f t="shared" si="230"/>
        <v>0</v>
      </c>
      <c r="AG152" s="6">
        <f t="shared" si="231"/>
        <v>0</v>
      </c>
      <c r="AH152" s="6">
        <f t="shared" si="232"/>
        <v>0</v>
      </c>
      <c r="AI152"/>
      <c r="AJ152" s="6">
        <f t="shared" si="269"/>
        <v>0</v>
      </c>
      <c r="AK152" s="6"/>
      <c r="AL152" s="6">
        <f t="shared" si="270"/>
        <v>0</v>
      </c>
      <c r="AM152" s="6">
        <f t="shared" si="271"/>
        <v>0</v>
      </c>
      <c r="AN152" s="6">
        <f t="shared" si="272"/>
        <v>0</v>
      </c>
      <c r="AO152" s="6"/>
      <c r="AP152" s="6">
        <f t="shared" si="273"/>
        <v>0</v>
      </c>
      <c r="AQ152" s="6">
        <f t="shared" si="274"/>
        <v>0</v>
      </c>
      <c r="AR152" s="6">
        <f t="shared" si="275"/>
        <v>0</v>
      </c>
      <c r="AS152" s="6"/>
      <c r="AT152" s="6">
        <f t="shared" si="276"/>
        <v>0</v>
      </c>
      <c r="AU152" s="6">
        <f t="shared" si="277"/>
        <v>0</v>
      </c>
      <c r="AV152" s="6">
        <f t="shared" si="278"/>
        <v>0</v>
      </c>
      <c r="AW152" s="6"/>
      <c r="AX152" s="6">
        <f t="shared" si="279"/>
        <v>0</v>
      </c>
      <c r="BD152" s="11"/>
      <c r="BE152" s="6">
        <f t="shared" si="233"/>
        <v>0</v>
      </c>
      <c r="BF152" s="6">
        <f t="shared" si="234"/>
        <v>0</v>
      </c>
      <c r="BG152" s="6">
        <f t="shared" si="235"/>
        <v>0</v>
      </c>
      <c r="BH152"/>
      <c r="BI152" s="6">
        <f t="shared" si="236"/>
        <v>0</v>
      </c>
      <c r="BJ152" s="6">
        <f t="shared" si="237"/>
        <v>0</v>
      </c>
      <c r="BK152" s="6">
        <f t="shared" si="238"/>
        <v>0</v>
      </c>
      <c r="BL152"/>
      <c r="BM152" s="6">
        <f t="shared" si="239"/>
        <v>0</v>
      </c>
      <c r="BN152" s="6">
        <f t="shared" si="240"/>
        <v>0</v>
      </c>
      <c r="BO152" s="6">
        <f t="shared" si="241"/>
        <v>0</v>
      </c>
      <c r="BP152"/>
      <c r="BQ152" s="6">
        <f t="shared" si="280"/>
        <v>0</v>
      </c>
      <c r="BR152" s="6"/>
      <c r="BS152" s="6">
        <f t="shared" si="281"/>
        <v>0</v>
      </c>
      <c r="BT152" s="6">
        <f t="shared" si="282"/>
        <v>0</v>
      </c>
      <c r="BU152" s="6">
        <f t="shared" si="283"/>
        <v>0</v>
      </c>
      <c r="BV152" s="6"/>
      <c r="BW152" s="6">
        <f t="shared" si="284"/>
        <v>0</v>
      </c>
      <c r="BX152" s="6">
        <f t="shared" si="285"/>
        <v>0</v>
      </c>
      <c r="BY152" s="6">
        <f t="shared" si="286"/>
        <v>0</v>
      </c>
      <c r="BZ152" s="6"/>
      <c r="CA152" s="6">
        <f t="shared" si="287"/>
        <v>0</v>
      </c>
      <c r="CB152" s="6">
        <f t="shared" si="288"/>
        <v>0</v>
      </c>
      <c r="CC152" s="6">
        <f t="shared" si="289"/>
        <v>0</v>
      </c>
      <c r="CD152" s="6"/>
      <c r="CE152" s="6">
        <f t="shared" si="290"/>
        <v>0</v>
      </c>
      <c r="CK152" s="11"/>
      <c r="CL152" s="6">
        <f t="shared" si="291"/>
        <v>0</v>
      </c>
      <c r="CM152" s="6">
        <f t="shared" si="242"/>
        <v>0</v>
      </c>
      <c r="CN152" s="6">
        <f t="shared" si="243"/>
        <v>0</v>
      </c>
      <c r="CO152"/>
      <c r="CP152" s="6">
        <f t="shared" si="244"/>
        <v>0</v>
      </c>
      <c r="CQ152" s="6">
        <f t="shared" si="245"/>
        <v>0</v>
      </c>
      <c r="CR152" s="6">
        <f t="shared" si="246"/>
        <v>0</v>
      </c>
      <c r="CS152"/>
      <c r="CT152" s="6">
        <f t="shared" si="247"/>
        <v>0</v>
      </c>
      <c r="CU152" s="6">
        <f t="shared" si="248"/>
        <v>0</v>
      </c>
      <c r="CV152" s="6">
        <f t="shared" si="249"/>
        <v>0</v>
      </c>
      <c r="CW152"/>
      <c r="CX152" s="6">
        <f t="shared" si="292"/>
        <v>0</v>
      </c>
      <c r="CY152" s="6"/>
      <c r="CZ152" s="6">
        <f t="shared" si="293"/>
        <v>0</v>
      </c>
      <c r="DA152" s="6">
        <f t="shared" si="294"/>
        <v>0</v>
      </c>
      <c r="DB152" s="6">
        <f t="shared" si="295"/>
        <v>0</v>
      </c>
      <c r="DC152" s="6"/>
      <c r="DD152" s="6">
        <f t="shared" si="296"/>
        <v>0</v>
      </c>
      <c r="DE152" s="6">
        <f t="shared" si="297"/>
        <v>0</v>
      </c>
      <c r="DF152" s="6">
        <f t="shared" si="298"/>
        <v>0</v>
      </c>
      <c r="DG152" s="6"/>
      <c r="DH152" s="6">
        <f t="shared" si="299"/>
        <v>0</v>
      </c>
      <c r="DI152" s="6">
        <f t="shared" si="300"/>
        <v>0</v>
      </c>
      <c r="DJ152" s="6">
        <f t="shared" si="301"/>
        <v>0</v>
      </c>
      <c r="DK152" s="6"/>
      <c r="DL152" s="6">
        <f t="shared" si="302"/>
        <v>0</v>
      </c>
      <c r="DR152" s="11"/>
      <c r="DS152" s="6">
        <f t="shared" si="303"/>
        <v>0</v>
      </c>
      <c r="DT152" s="6">
        <f t="shared" si="250"/>
        <v>0</v>
      </c>
      <c r="DU152" s="6">
        <f t="shared" si="251"/>
        <v>0</v>
      </c>
      <c r="DV152"/>
      <c r="DW152" s="6">
        <f t="shared" si="252"/>
        <v>0</v>
      </c>
      <c r="DX152" s="6">
        <f t="shared" si="253"/>
        <v>0</v>
      </c>
      <c r="DY152" s="6">
        <f t="shared" si="254"/>
        <v>0</v>
      </c>
      <c r="DZ152"/>
      <c r="EA152" s="6">
        <f t="shared" si="255"/>
        <v>0</v>
      </c>
      <c r="EB152" s="6">
        <f t="shared" si="256"/>
        <v>0</v>
      </c>
      <c r="EC152" s="6">
        <f t="shared" si="257"/>
        <v>0</v>
      </c>
      <c r="ED152"/>
      <c r="EE152" s="6">
        <f t="shared" si="304"/>
        <v>0</v>
      </c>
      <c r="EF152" s="6"/>
      <c r="EG152" s="6">
        <f t="shared" si="305"/>
        <v>0</v>
      </c>
      <c r="EH152" s="6">
        <f t="shared" si="306"/>
        <v>0</v>
      </c>
      <c r="EI152" s="6">
        <f t="shared" si="307"/>
        <v>0</v>
      </c>
      <c r="EJ152" s="6"/>
      <c r="EK152" s="6">
        <f t="shared" si="308"/>
        <v>0</v>
      </c>
      <c r="EL152" s="6">
        <f t="shared" si="309"/>
        <v>0</v>
      </c>
      <c r="EM152" s="6">
        <f t="shared" si="310"/>
        <v>0</v>
      </c>
      <c r="EN152" s="6"/>
      <c r="EO152" s="6">
        <f t="shared" si="311"/>
        <v>0</v>
      </c>
      <c r="EP152" s="6">
        <f t="shared" si="312"/>
        <v>0</v>
      </c>
      <c r="EQ152" s="6">
        <f t="shared" si="313"/>
        <v>0</v>
      </c>
      <c r="ER152" s="6"/>
      <c r="ES152" s="6">
        <f t="shared" si="314"/>
        <v>0</v>
      </c>
      <c r="EY152" s="11"/>
      <c r="EZ152" s="6">
        <f t="shared" si="315"/>
        <v>0</v>
      </c>
      <c r="FA152" s="6">
        <f t="shared" si="258"/>
        <v>0</v>
      </c>
      <c r="FB152" s="6">
        <f t="shared" si="259"/>
        <v>0</v>
      </c>
      <c r="FC152"/>
      <c r="FD152" s="6">
        <f t="shared" si="260"/>
        <v>0</v>
      </c>
      <c r="FE152" s="6">
        <f t="shared" si="261"/>
        <v>0</v>
      </c>
      <c r="FF152" s="6">
        <f t="shared" si="262"/>
        <v>0</v>
      </c>
      <c r="FG152"/>
      <c r="FH152" s="6">
        <f t="shared" si="263"/>
        <v>0</v>
      </c>
      <c r="FI152" s="6">
        <f t="shared" si="264"/>
        <v>0</v>
      </c>
      <c r="FJ152" s="6">
        <f t="shared" si="265"/>
        <v>0</v>
      </c>
      <c r="FK152"/>
      <c r="FL152" s="6">
        <f t="shared" si="316"/>
        <v>0</v>
      </c>
      <c r="FM152" s="6"/>
      <c r="FN152" s="6">
        <f t="shared" si="317"/>
        <v>0</v>
      </c>
      <c r="FO152" s="6">
        <f t="shared" si="318"/>
        <v>0</v>
      </c>
      <c r="FP152" s="6">
        <f t="shared" si="319"/>
        <v>0</v>
      </c>
      <c r="FQ152" s="6"/>
      <c r="FR152" s="6">
        <f t="shared" si="320"/>
        <v>0</v>
      </c>
      <c r="FS152" s="6">
        <f t="shared" si="321"/>
        <v>0</v>
      </c>
      <c r="FT152" s="6">
        <f t="shared" si="322"/>
        <v>0</v>
      </c>
      <c r="FU152" s="6"/>
      <c r="FV152" s="6">
        <f t="shared" si="323"/>
        <v>0</v>
      </c>
      <c r="FW152" s="6">
        <f t="shared" si="324"/>
        <v>0</v>
      </c>
      <c r="FX152" s="6">
        <f t="shared" si="325"/>
        <v>0</v>
      </c>
      <c r="FY152" s="6"/>
      <c r="FZ152" s="6">
        <f t="shared" si="326"/>
        <v>0</v>
      </c>
    </row>
    <row r="153" spans="4:182" x14ac:dyDescent="0.25">
      <c r="D153">
        <v>1035</v>
      </c>
      <c r="E153">
        <f>'Input spectra'!B153</f>
        <v>0</v>
      </c>
      <c r="F153">
        <f>'Initial absorption'!L153</f>
        <v>0</v>
      </c>
      <c r="G153">
        <f>'Input spectra'!C153</f>
        <v>0</v>
      </c>
      <c r="H153">
        <f t="shared" si="266"/>
        <v>0</v>
      </c>
      <c r="I153">
        <f>'Input spectra'!D153</f>
        <v>0</v>
      </c>
      <c r="J153">
        <f>'Initial absorption'!M153</f>
        <v>0</v>
      </c>
      <c r="K153">
        <f>'Input spectra'!E153</f>
        <v>0</v>
      </c>
      <c r="L153">
        <f t="shared" si="267"/>
        <v>0</v>
      </c>
      <c r="M153">
        <f>'Input spectra'!F153</f>
        <v>0</v>
      </c>
      <c r="N153">
        <f>'Initial absorption'!N153</f>
        <v>0</v>
      </c>
      <c r="O153">
        <f>'Input spectra'!G153</f>
        <v>0</v>
      </c>
      <c r="P153">
        <f t="shared" si="268"/>
        <v>0</v>
      </c>
      <c r="R153">
        <f>'Absorption prob after ems'!FA154</f>
        <v>0.8816137150880341</v>
      </c>
      <c r="S153" s="13">
        <f>1-EXP(-'Absorption prob after ems'!FE154*_k_in_ec_correction*(E153*_c1+I153*_c2+M153*_c3+'Input spectra'!Y153))</f>
        <v>1.2062316416392882E-2</v>
      </c>
      <c r="T153" s="13">
        <f>1-EXP(-(_t-'Absorption prob after ems'!FE154)*_k_in_ec_correction*(E153*_c1+I153*_c2+M153*_c3+'Input spectra'!Y153))</f>
        <v>1.2195715739646507E-2</v>
      </c>
      <c r="U153" s="25"/>
      <c r="V153" s="25"/>
      <c r="W153" s="11"/>
      <c r="X153" s="6">
        <f t="shared" si="224"/>
        <v>0</v>
      </c>
      <c r="Y153" s="6">
        <f t="shared" si="225"/>
        <v>0</v>
      </c>
      <c r="Z153" s="6">
        <f t="shared" si="226"/>
        <v>0</v>
      </c>
      <c r="AA153"/>
      <c r="AB153" s="6">
        <f t="shared" si="227"/>
        <v>0</v>
      </c>
      <c r="AC153" s="6">
        <f t="shared" si="228"/>
        <v>0</v>
      </c>
      <c r="AD153" s="6">
        <f t="shared" si="229"/>
        <v>0</v>
      </c>
      <c r="AE153"/>
      <c r="AF153" s="6">
        <f t="shared" si="230"/>
        <v>0</v>
      </c>
      <c r="AG153" s="6">
        <f t="shared" si="231"/>
        <v>0</v>
      </c>
      <c r="AH153" s="6">
        <f t="shared" si="232"/>
        <v>0</v>
      </c>
      <c r="AI153"/>
      <c r="AJ153" s="6">
        <f t="shared" si="269"/>
        <v>0</v>
      </c>
      <c r="AK153" s="6"/>
      <c r="AL153" s="6">
        <f t="shared" si="270"/>
        <v>0</v>
      </c>
      <c r="AM153" s="6">
        <f t="shared" si="271"/>
        <v>0</v>
      </c>
      <c r="AN153" s="6">
        <f t="shared" si="272"/>
        <v>0</v>
      </c>
      <c r="AO153" s="6"/>
      <c r="AP153" s="6">
        <f t="shared" si="273"/>
        <v>0</v>
      </c>
      <c r="AQ153" s="6">
        <f t="shared" si="274"/>
        <v>0</v>
      </c>
      <c r="AR153" s="6">
        <f t="shared" si="275"/>
        <v>0</v>
      </c>
      <c r="AS153" s="6"/>
      <c r="AT153" s="6">
        <f t="shared" si="276"/>
        <v>0</v>
      </c>
      <c r="AU153" s="6">
        <f t="shared" si="277"/>
        <v>0</v>
      </c>
      <c r="AV153" s="6">
        <f t="shared" si="278"/>
        <v>0</v>
      </c>
      <c r="AW153" s="6"/>
      <c r="AX153" s="6">
        <f t="shared" si="279"/>
        <v>0</v>
      </c>
      <c r="BD153" s="11"/>
      <c r="BE153" s="6">
        <f t="shared" si="233"/>
        <v>0</v>
      </c>
      <c r="BF153" s="6">
        <f t="shared" si="234"/>
        <v>0</v>
      </c>
      <c r="BG153" s="6">
        <f t="shared" si="235"/>
        <v>0</v>
      </c>
      <c r="BH153"/>
      <c r="BI153" s="6">
        <f t="shared" si="236"/>
        <v>0</v>
      </c>
      <c r="BJ153" s="6">
        <f t="shared" si="237"/>
        <v>0</v>
      </c>
      <c r="BK153" s="6">
        <f t="shared" si="238"/>
        <v>0</v>
      </c>
      <c r="BL153"/>
      <c r="BM153" s="6">
        <f t="shared" si="239"/>
        <v>0</v>
      </c>
      <c r="BN153" s="6">
        <f t="shared" si="240"/>
        <v>0</v>
      </c>
      <c r="BO153" s="6">
        <f t="shared" si="241"/>
        <v>0</v>
      </c>
      <c r="BP153"/>
      <c r="BQ153" s="6">
        <f t="shared" si="280"/>
        <v>0</v>
      </c>
      <c r="BR153" s="6"/>
      <c r="BS153" s="6">
        <f t="shared" si="281"/>
        <v>0</v>
      </c>
      <c r="BT153" s="6">
        <f t="shared" si="282"/>
        <v>0</v>
      </c>
      <c r="BU153" s="6">
        <f t="shared" si="283"/>
        <v>0</v>
      </c>
      <c r="BV153" s="6"/>
      <c r="BW153" s="6">
        <f t="shared" si="284"/>
        <v>0</v>
      </c>
      <c r="BX153" s="6">
        <f t="shared" si="285"/>
        <v>0</v>
      </c>
      <c r="BY153" s="6">
        <f t="shared" si="286"/>
        <v>0</v>
      </c>
      <c r="BZ153" s="6"/>
      <c r="CA153" s="6">
        <f t="shared" si="287"/>
        <v>0</v>
      </c>
      <c r="CB153" s="6">
        <f t="shared" si="288"/>
        <v>0</v>
      </c>
      <c r="CC153" s="6">
        <f t="shared" si="289"/>
        <v>0</v>
      </c>
      <c r="CD153" s="6"/>
      <c r="CE153" s="6">
        <f t="shared" si="290"/>
        <v>0</v>
      </c>
      <c r="CK153" s="11"/>
      <c r="CL153" s="6">
        <f t="shared" si="291"/>
        <v>0</v>
      </c>
      <c r="CM153" s="6">
        <f t="shared" si="242"/>
        <v>0</v>
      </c>
      <c r="CN153" s="6">
        <f t="shared" si="243"/>
        <v>0</v>
      </c>
      <c r="CO153"/>
      <c r="CP153" s="6">
        <f t="shared" si="244"/>
        <v>0</v>
      </c>
      <c r="CQ153" s="6">
        <f t="shared" si="245"/>
        <v>0</v>
      </c>
      <c r="CR153" s="6">
        <f t="shared" si="246"/>
        <v>0</v>
      </c>
      <c r="CS153"/>
      <c r="CT153" s="6">
        <f t="shared" si="247"/>
        <v>0</v>
      </c>
      <c r="CU153" s="6">
        <f t="shared" si="248"/>
        <v>0</v>
      </c>
      <c r="CV153" s="6">
        <f t="shared" si="249"/>
        <v>0</v>
      </c>
      <c r="CW153"/>
      <c r="CX153" s="6">
        <f t="shared" si="292"/>
        <v>0</v>
      </c>
      <c r="CY153" s="6"/>
      <c r="CZ153" s="6">
        <f t="shared" si="293"/>
        <v>0</v>
      </c>
      <c r="DA153" s="6">
        <f t="shared" si="294"/>
        <v>0</v>
      </c>
      <c r="DB153" s="6">
        <f t="shared" si="295"/>
        <v>0</v>
      </c>
      <c r="DC153" s="6"/>
      <c r="DD153" s="6">
        <f t="shared" si="296"/>
        <v>0</v>
      </c>
      <c r="DE153" s="6">
        <f t="shared" si="297"/>
        <v>0</v>
      </c>
      <c r="DF153" s="6">
        <f t="shared" si="298"/>
        <v>0</v>
      </c>
      <c r="DG153" s="6"/>
      <c r="DH153" s="6">
        <f t="shared" si="299"/>
        <v>0</v>
      </c>
      <c r="DI153" s="6">
        <f t="shared" si="300"/>
        <v>0</v>
      </c>
      <c r="DJ153" s="6">
        <f t="shared" si="301"/>
        <v>0</v>
      </c>
      <c r="DK153" s="6"/>
      <c r="DL153" s="6">
        <f t="shared" si="302"/>
        <v>0</v>
      </c>
      <c r="DR153" s="11"/>
      <c r="DS153" s="6">
        <f t="shared" si="303"/>
        <v>0</v>
      </c>
      <c r="DT153" s="6">
        <f t="shared" si="250"/>
        <v>0</v>
      </c>
      <c r="DU153" s="6">
        <f t="shared" si="251"/>
        <v>0</v>
      </c>
      <c r="DV153"/>
      <c r="DW153" s="6">
        <f t="shared" si="252"/>
        <v>0</v>
      </c>
      <c r="DX153" s="6">
        <f t="shared" si="253"/>
        <v>0</v>
      </c>
      <c r="DY153" s="6">
        <f t="shared" si="254"/>
        <v>0</v>
      </c>
      <c r="DZ153"/>
      <c r="EA153" s="6">
        <f t="shared" si="255"/>
        <v>0</v>
      </c>
      <c r="EB153" s="6">
        <f t="shared" si="256"/>
        <v>0</v>
      </c>
      <c r="EC153" s="6">
        <f t="shared" si="257"/>
        <v>0</v>
      </c>
      <c r="ED153"/>
      <c r="EE153" s="6">
        <f t="shared" si="304"/>
        <v>0</v>
      </c>
      <c r="EF153" s="6"/>
      <c r="EG153" s="6">
        <f t="shared" si="305"/>
        <v>0</v>
      </c>
      <c r="EH153" s="6">
        <f t="shared" si="306"/>
        <v>0</v>
      </c>
      <c r="EI153" s="6">
        <f t="shared" si="307"/>
        <v>0</v>
      </c>
      <c r="EJ153" s="6"/>
      <c r="EK153" s="6">
        <f t="shared" si="308"/>
        <v>0</v>
      </c>
      <c r="EL153" s="6">
        <f t="shared" si="309"/>
        <v>0</v>
      </c>
      <c r="EM153" s="6">
        <f t="shared" si="310"/>
        <v>0</v>
      </c>
      <c r="EN153" s="6"/>
      <c r="EO153" s="6">
        <f t="shared" si="311"/>
        <v>0</v>
      </c>
      <c r="EP153" s="6">
        <f t="shared" si="312"/>
        <v>0</v>
      </c>
      <c r="EQ153" s="6">
        <f t="shared" si="313"/>
        <v>0</v>
      </c>
      <c r="ER153" s="6"/>
      <c r="ES153" s="6">
        <f t="shared" si="314"/>
        <v>0</v>
      </c>
      <c r="EY153" s="11"/>
      <c r="EZ153" s="6">
        <f t="shared" si="315"/>
        <v>0</v>
      </c>
      <c r="FA153" s="6">
        <f t="shared" si="258"/>
        <v>0</v>
      </c>
      <c r="FB153" s="6">
        <f t="shared" si="259"/>
        <v>0</v>
      </c>
      <c r="FC153"/>
      <c r="FD153" s="6">
        <f t="shared" si="260"/>
        <v>0</v>
      </c>
      <c r="FE153" s="6">
        <f t="shared" si="261"/>
        <v>0</v>
      </c>
      <c r="FF153" s="6">
        <f t="shared" si="262"/>
        <v>0</v>
      </c>
      <c r="FG153"/>
      <c r="FH153" s="6">
        <f t="shared" si="263"/>
        <v>0</v>
      </c>
      <c r="FI153" s="6">
        <f t="shared" si="264"/>
        <v>0</v>
      </c>
      <c r="FJ153" s="6">
        <f t="shared" si="265"/>
        <v>0</v>
      </c>
      <c r="FK153"/>
      <c r="FL153" s="6">
        <f t="shared" si="316"/>
        <v>0</v>
      </c>
      <c r="FM153" s="6"/>
      <c r="FN153" s="6">
        <f t="shared" si="317"/>
        <v>0</v>
      </c>
      <c r="FO153" s="6">
        <f t="shared" si="318"/>
        <v>0</v>
      </c>
      <c r="FP153" s="6">
        <f t="shared" si="319"/>
        <v>0</v>
      </c>
      <c r="FQ153" s="6"/>
      <c r="FR153" s="6">
        <f t="shared" si="320"/>
        <v>0</v>
      </c>
      <c r="FS153" s="6">
        <f t="shared" si="321"/>
        <v>0</v>
      </c>
      <c r="FT153" s="6">
        <f t="shared" si="322"/>
        <v>0</v>
      </c>
      <c r="FU153" s="6"/>
      <c r="FV153" s="6">
        <f t="shared" si="323"/>
        <v>0</v>
      </c>
      <c r="FW153" s="6">
        <f t="shared" si="324"/>
        <v>0</v>
      </c>
      <c r="FX153" s="6">
        <f t="shared" si="325"/>
        <v>0</v>
      </c>
      <c r="FY153" s="6"/>
      <c r="FZ153" s="6">
        <f t="shared" si="326"/>
        <v>0</v>
      </c>
    </row>
    <row r="154" spans="4:182" x14ac:dyDescent="0.25">
      <c r="D154">
        <v>1040</v>
      </c>
      <c r="E154">
        <f>'Input spectra'!B154</f>
        <v>0</v>
      </c>
      <c r="F154">
        <f>'Initial absorption'!L154</f>
        <v>0</v>
      </c>
      <c r="G154">
        <f>'Input spectra'!C154</f>
        <v>0</v>
      </c>
      <c r="H154">
        <f t="shared" si="266"/>
        <v>0</v>
      </c>
      <c r="I154">
        <f>'Input spectra'!D154</f>
        <v>0</v>
      </c>
      <c r="J154">
        <f>'Initial absorption'!M154</f>
        <v>0</v>
      </c>
      <c r="K154">
        <f>'Input spectra'!E154</f>
        <v>0</v>
      </c>
      <c r="L154">
        <f t="shared" si="267"/>
        <v>0</v>
      </c>
      <c r="M154">
        <f>'Input spectra'!F154</f>
        <v>0</v>
      </c>
      <c r="N154">
        <f>'Initial absorption'!N154</f>
        <v>0</v>
      </c>
      <c r="O154">
        <f>'Input spectra'!G154</f>
        <v>0</v>
      </c>
      <c r="P154">
        <f t="shared" si="268"/>
        <v>0</v>
      </c>
      <c r="R154">
        <f>'Absorption prob after ems'!FA155</f>
        <v>0.88174111351083984</v>
      </c>
      <c r="S154" s="13">
        <f>1-EXP(-'Absorption prob after ems'!FE155*_k_in_ec_correction*(E154*_c1+I154*_c2+M154*_c3+'Input spectra'!Y154))</f>
        <v>1.2048170561062554E-2</v>
      </c>
      <c r="T154" s="13">
        <f>1-EXP(-(_t-'Absorption prob after ems'!FE155)*_k_in_ec_correction*(E154*_c1+I154*_c2+M154*_c3+'Input spectra'!Y154))</f>
        <v>1.2181255459338014E-2</v>
      </c>
      <c r="V154"/>
      <c r="W154" s="11"/>
      <c r="X154" s="6">
        <f t="shared" si="224"/>
        <v>0</v>
      </c>
      <c r="Y154" s="6">
        <f t="shared" si="225"/>
        <v>0</v>
      </c>
      <c r="Z154" s="6">
        <f t="shared" si="226"/>
        <v>0</v>
      </c>
      <c r="AA154"/>
      <c r="AB154" s="6">
        <f t="shared" si="227"/>
        <v>0</v>
      </c>
      <c r="AC154" s="6">
        <f t="shared" si="228"/>
        <v>0</v>
      </c>
      <c r="AD154" s="6">
        <f t="shared" si="229"/>
        <v>0</v>
      </c>
      <c r="AE154"/>
      <c r="AF154" s="6">
        <f t="shared" si="230"/>
        <v>0</v>
      </c>
      <c r="AG154" s="6">
        <f t="shared" si="231"/>
        <v>0</v>
      </c>
      <c r="AH154" s="6">
        <f t="shared" si="232"/>
        <v>0</v>
      </c>
      <c r="AI154"/>
      <c r="AJ154" s="6">
        <f t="shared" si="269"/>
        <v>0</v>
      </c>
      <c r="AK154" s="6"/>
      <c r="AL154" s="6">
        <f t="shared" si="270"/>
        <v>0</v>
      </c>
      <c r="AM154" s="6">
        <f t="shared" si="271"/>
        <v>0</v>
      </c>
      <c r="AN154" s="6">
        <f t="shared" si="272"/>
        <v>0</v>
      </c>
      <c r="AO154" s="6"/>
      <c r="AP154" s="6">
        <f t="shared" si="273"/>
        <v>0</v>
      </c>
      <c r="AQ154" s="6">
        <f t="shared" si="274"/>
        <v>0</v>
      </c>
      <c r="AR154" s="6">
        <f t="shared" si="275"/>
        <v>0</v>
      </c>
      <c r="AS154" s="6"/>
      <c r="AT154" s="6">
        <f t="shared" si="276"/>
        <v>0</v>
      </c>
      <c r="AU154" s="6">
        <f t="shared" si="277"/>
        <v>0</v>
      </c>
      <c r="AV154" s="6">
        <f t="shared" si="278"/>
        <v>0</v>
      </c>
      <c r="AW154" s="6"/>
      <c r="AX154" s="6">
        <f t="shared" si="279"/>
        <v>0</v>
      </c>
      <c r="BD154" s="11"/>
      <c r="BE154" s="6">
        <f t="shared" si="233"/>
        <v>0</v>
      </c>
      <c r="BF154" s="6">
        <f t="shared" si="234"/>
        <v>0</v>
      </c>
      <c r="BG154" s="6">
        <f t="shared" si="235"/>
        <v>0</v>
      </c>
      <c r="BH154"/>
      <c r="BI154" s="6">
        <f t="shared" si="236"/>
        <v>0</v>
      </c>
      <c r="BJ154" s="6">
        <f t="shared" si="237"/>
        <v>0</v>
      </c>
      <c r="BK154" s="6">
        <f t="shared" si="238"/>
        <v>0</v>
      </c>
      <c r="BL154"/>
      <c r="BM154" s="6">
        <f t="shared" si="239"/>
        <v>0</v>
      </c>
      <c r="BN154" s="6">
        <f t="shared" si="240"/>
        <v>0</v>
      </c>
      <c r="BO154" s="6">
        <f t="shared" si="241"/>
        <v>0</v>
      </c>
      <c r="BP154"/>
      <c r="BQ154" s="6">
        <f t="shared" si="280"/>
        <v>0</v>
      </c>
      <c r="BR154" s="6"/>
      <c r="BS154" s="6">
        <f t="shared" si="281"/>
        <v>0</v>
      </c>
      <c r="BT154" s="6">
        <f t="shared" si="282"/>
        <v>0</v>
      </c>
      <c r="BU154" s="6">
        <f t="shared" si="283"/>
        <v>0</v>
      </c>
      <c r="BV154" s="6"/>
      <c r="BW154" s="6">
        <f t="shared" si="284"/>
        <v>0</v>
      </c>
      <c r="BX154" s="6">
        <f t="shared" si="285"/>
        <v>0</v>
      </c>
      <c r="BY154" s="6">
        <f t="shared" si="286"/>
        <v>0</v>
      </c>
      <c r="BZ154" s="6"/>
      <c r="CA154" s="6">
        <f t="shared" si="287"/>
        <v>0</v>
      </c>
      <c r="CB154" s="6">
        <f t="shared" si="288"/>
        <v>0</v>
      </c>
      <c r="CC154" s="6">
        <f t="shared" si="289"/>
        <v>0</v>
      </c>
      <c r="CD154" s="6"/>
      <c r="CE154" s="6">
        <f t="shared" si="290"/>
        <v>0</v>
      </c>
      <c r="CK154" s="11"/>
      <c r="CL154" s="6">
        <f t="shared" si="291"/>
        <v>0</v>
      </c>
      <c r="CM154" s="6">
        <f t="shared" si="242"/>
        <v>0</v>
      </c>
      <c r="CN154" s="6">
        <f t="shared" si="243"/>
        <v>0</v>
      </c>
      <c r="CO154"/>
      <c r="CP154" s="6">
        <f t="shared" si="244"/>
        <v>0</v>
      </c>
      <c r="CQ154" s="6">
        <f t="shared" si="245"/>
        <v>0</v>
      </c>
      <c r="CR154" s="6">
        <f t="shared" si="246"/>
        <v>0</v>
      </c>
      <c r="CS154"/>
      <c r="CT154" s="6">
        <f t="shared" si="247"/>
        <v>0</v>
      </c>
      <c r="CU154" s="6">
        <f t="shared" si="248"/>
        <v>0</v>
      </c>
      <c r="CV154" s="6">
        <f t="shared" si="249"/>
        <v>0</v>
      </c>
      <c r="CW154"/>
      <c r="CX154" s="6">
        <f t="shared" si="292"/>
        <v>0</v>
      </c>
      <c r="CY154" s="6"/>
      <c r="CZ154" s="6">
        <f t="shared" si="293"/>
        <v>0</v>
      </c>
      <c r="DA154" s="6">
        <f t="shared" si="294"/>
        <v>0</v>
      </c>
      <c r="DB154" s="6">
        <f t="shared" si="295"/>
        <v>0</v>
      </c>
      <c r="DC154" s="6"/>
      <c r="DD154" s="6">
        <f t="shared" si="296"/>
        <v>0</v>
      </c>
      <c r="DE154" s="6">
        <f t="shared" si="297"/>
        <v>0</v>
      </c>
      <c r="DF154" s="6">
        <f t="shared" si="298"/>
        <v>0</v>
      </c>
      <c r="DG154" s="6"/>
      <c r="DH154" s="6">
        <f t="shared" si="299"/>
        <v>0</v>
      </c>
      <c r="DI154" s="6">
        <f t="shared" si="300"/>
        <v>0</v>
      </c>
      <c r="DJ154" s="6">
        <f t="shared" si="301"/>
        <v>0</v>
      </c>
      <c r="DK154" s="6"/>
      <c r="DL154" s="6">
        <f t="shared" si="302"/>
        <v>0</v>
      </c>
      <c r="DR154" s="11"/>
      <c r="DS154" s="6">
        <f t="shared" si="303"/>
        <v>0</v>
      </c>
      <c r="DT154" s="6">
        <f t="shared" si="250"/>
        <v>0</v>
      </c>
      <c r="DU154" s="6">
        <f t="shared" si="251"/>
        <v>0</v>
      </c>
      <c r="DV154"/>
      <c r="DW154" s="6">
        <f t="shared" si="252"/>
        <v>0</v>
      </c>
      <c r="DX154" s="6">
        <f t="shared" si="253"/>
        <v>0</v>
      </c>
      <c r="DY154" s="6">
        <f t="shared" si="254"/>
        <v>0</v>
      </c>
      <c r="DZ154"/>
      <c r="EA154" s="6">
        <f t="shared" si="255"/>
        <v>0</v>
      </c>
      <c r="EB154" s="6">
        <f t="shared" si="256"/>
        <v>0</v>
      </c>
      <c r="EC154" s="6">
        <f t="shared" si="257"/>
        <v>0</v>
      </c>
      <c r="ED154"/>
      <c r="EE154" s="6">
        <f t="shared" si="304"/>
        <v>0</v>
      </c>
      <c r="EF154" s="6"/>
      <c r="EG154" s="6">
        <f t="shared" si="305"/>
        <v>0</v>
      </c>
      <c r="EH154" s="6">
        <f t="shared" si="306"/>
        <v>0</v>
      </c>
      <c r="EI154" s="6">
        <f t="shared" si="307"/>
        <v>0</v>
      </c>
      <c r="EJ154" s="6"/>
      <c r="EK154" s="6">
        <f t="shared" si="308"/>
        <v>0</v>
      </c>
      <c r="EL154" s="6">
        <f t="shared" si="309"/>
        <v>0</v>
      </c>
      <c r="EM154" s="6">
        <f t="shared" si="310"/>
        <v>0</v>
      </c>
      <c r="EN154" s="6"/>
      <c r="EO154" s="6">
        <f t="shared" si="311"/>
        <v>0</v>
      </c>
      <c r="EP154" s="6">
        <f t="shared" si="312"/>
        <v>0</v>
      </c>
      <c r="EQ154" s="6">
        <f t="shared" si="313"/>
        <v>0</v>
      </c>
      <c r="ER154" s="6"/>
      <c r="ES154" s="6">
        <f t="shared" si="314"/>
        <v>0</v>
      </c>
      <c r="EY154" s="11"/>
      <c r="EZ154" s="6">
        <f t="shared" si="315"/>
        <v>0</v>
      </c>
      <c r="FA154" s="6">
        <f t="shared" si="258"/>
        <v>0</v>
      </c>
      <c r="FB154" s="6">
        <f t="shared" si="259"/>
        <v>0</v>
      </c>
      <c r="FC154"/>
      <c r="FD154" s="6">
        <f t="shared" si="260"/>
        <v>0</v>
      </c>
      <c r="FE154" s="6">
        <f t="shared" si="261"/>
        <v>0</v>
      </c>
      <c r="FF154" s="6">
        <f t="shared" si="262"/>
        <v>0</v>
      </c>
      <c r="FG154"/>
      <c r="FH154" s="6">
        <f t="shared" si="263"/>
        <v>0</v>
      </c>
      <c r="FI154" s="6">
        <f t="shared" si="264"/>
        <v>0</v>
      </c>
      <c r="FJ154" s="6">
        <f t="shared" si="265"/>
        <v>0</v>
      </c>
      <c r="FK154"/>
      <c r="FL154" s="6">
        <f t="shared" si="316"/>
        <v>0</v>
      </c>
      <c r="FM154" s="6"/>
      <c r="FN154" s="6">
        <f t="shared" si="317"/>
        <v>0</v>
      </c>
      <c r="FO154" s="6">
        <f t="shared" si="318"/>
        <v>0</v>
      </c>
      <c r="FP154" s="6">
        <f t="shared" si="319"/>
        <v>0</v>
      </c>
      <c r="FQ154" s="6"/>
      <c r="FR154" s="6">
        <f t="shared" si="320"/>
        <v>0</v>
      </c>
      <c r="FS154" s="6">
        <f t="shared" si="321"/>
        <v>0</v>
      </c>
      <c r="FT154" s="6">
        <f t="shared" si="322"/>
        <v>0</v>
      </c>
      <c r="FU154" s="6"/>
      <c r="FV154" s="6">
        <f t="shared" si="323"/>
        <v>0</v>
      </c>
      <c r="FW154" s="6">
        <f t="shared" si="324"/>
        <v>0</v>
      </c>
      <c r="FX154" s="6">
        <f t="shared" si="325"/>
        <v>0</v>
      </c>
      <c r="FY154" s="6"/>
      <c r="FZ154" s="6">
        <f t="shared" si="326"/>
        <v>0</v>
      </c>
    </row>
    <row r="155" spans="4:182" x14ac:dyDescent="0.25">
      <c r="D155">
        <v>1045</v>
      </c>
      <c r="E155">
        <f>'Input spectra'!B155</f>
        <v>0</v>
      </c>
      <c r="F155">
        <f>'Initial absorption'!L155</f>
        <v>0</v>
      </c>
      <c r="G155">
        <f>'Input spectra'!C155</f>
        <v>0</v>
      </c>
      <c r="H155">
        <f t="shared" si="266"/>
        <v>0</v>
      </c>
      <c r="I155">
        <f>'Input spectra'!D155</f>
        <v>0</v>
      </c>
      <c r="J155">
        <f>'Initial absorption'!M155</f>
        <v>0</v>
      </c>
      <c r="K155">
        <f>'Input spectra'!E155</f>
        <v>0</v>
      </c>
      <c r="L155">
        <f t="shared" si="267"/>
        <v>0</v>
      </c>
      <c r="M155">
        <f>'Input spectra'!F155</f>
        <v>0</v>
      </c>
      <c r="N155">
        <f>'Initial absorption'!N155</f>
        <v>0</v>
      </c>
      <c r="O155">
        <f>'Input spectra'!G155</f>
        <v>0</v>
      </c>
      <c r="P155">
        <f t="shared" si="268"/>
        <v>0</v>
      </c>
      <c r="R155">
        <f>'Absorption prob after ems'!FA156</f>
        <v>0.88186854055774555</v>
      </c>
      <c r="S155" s="13">
        <f>1-EXP(-'Absorption prob after ems'!FE156*_k_in_ec_correction*(E155*_c1+I155*_c2+M155*_c3+'Input spectra'!Y155))</f>
        <v>1.2034024315400238E-2</v>
      </c>
      <c r="T155" s="13">
        <f>1-EXP(-(_t-'Absorption prob after ems'!FE156)*_k_in_ec_correction*(E155*_c1+I155*_c2+M155*_c3+'Input spectra'!Y155))</f>
        <v>1.2166795155106658E-2</v>
      </c>
      <c r="V155"/>
      <c r="W155" s="11"/>
      <c r="X155" s="6">
        <f t="shared" si="224"/>
        <v>0</v>
      </c>
      <c r="Y155" s="6">
        <f t="shared" si="225"/>
        <v>0</v>
      </c>
      <c r="Z155" s="6">
        <f t="shared" si="226"/>
        <v>0</v>
      </c>
      <c r="AA155"/>
      <c r="AB155" s="6">
        <f t="shared" si="227"/>
        <v>0</v>
      </c>
      <c r="AC155" s="6">
        <f t="shared" si="228"/>
        <v>0</v>
      </c>
      <c r="AD155" s="6">
        <f t="shared" si="229"/>
        <v>0</v>
      </c>
      <c r="AE155"/>
      <c r="AF155" s="6">
        <f t="shared" si="230"/>
        <v>0</v>
      </c>
      <c r="AG155" s="6">
        <f t="shared" si="231"/>
        <v>0</v>
      </c>
      <c r="AH155" s="6">
        <f t="shared" si="232"/>
        <v>0</v>
      </c>
      <c r="AI155"/>
      <c r="AJ155" s="6">
        <f t="shared" si="269"/>
        <v>0</v>
      </c>
      <c r="AK155" s="6"/>
      <c r="AL155" s="6">
        <f t="shared" si="270"/>
        <v>0</v>
      </c>
      <c r="AM155" s="6">
        <f t="shared" si="271"/>
        <v>0</v>
      </c>
      <c r="AN155" s="6">
        <f t="shared" si="272"/>
        <v>0</v>
      </c>
      <c r="AO155" s="6"/>
      <c r="AP155" s="6">
        <f t="shared" si="273"/>
        <v>0</v>
      </c>
      <c r="AQ155" s="6">
        <f t="shared" si="274"/>
        <v>0</v>
      </c>
      <c r="AR155" s="6">
        <f t="shared" si="275"/>
        <v>0</v>
      </c>
      <c r="AS155" s="6"/>
      <c r="AT155" s="6">
        <f t="shared" si="276"/>
        <v>0</v>
      </c>
      <c r="AU155" s="6">
        <f t="shared" si="277"/>
        <v>0</v>
      </c>
      <c r="AV155" s="6">
        <f t="shared" si="278"/>
        <v>0</v>
      </c>
      <c r="AW155" s="6"/>
      <c r="AX155" s="6">
        <f t="shared" si="279"/>
        <v>0</v>
      </c>
      <c r="BD155" s="11"/>
      <c r="BE155" s="6">
        <f t="shared" si="233"/>
        <v>0</v>
      </c>
      <c r="BF155" s="6">
        <f t="shared" si="234"/>
        <v>0</v>
      </c>
      <c r="BG155" s="6">
        <f t="shared" si="235"/>
        <v>0</v>
      </c>
      <c r="BH155"/>
      <c r="BI155" s="6">
        <f t="shared" si="236"/>
        <v>0</v>
      </c>
      <c r="BJ155" s="6">
        <f t="shared" si="237"/>
        <v>0</v>
      </c>
      <c r="BK155" s="6">
        <f t="shared" si="238"/>
        <v>0</v>
      </c>
      <c r="BL155"/>
      <c r="BM155" s="6">
        <f t="shared" si="239"/>
        <v>0</v>
      </c>
      <c r="BN155" s="6">
        <f t="shared" si="240"/>
        <v>0</v>
      </c>
      <c r="BO155" s="6">
        <f t="shared" si="241"/>
        <v>0</v>
      </c>
      <c r="BP155"/>
      <c r="BQ155" s="6">
        <f t="shared" si="280"/>
        <v>0</v>
      </c>
      <c r="BR155" s="6"/>
      <c r="BS155" s="6">
        <f t="shared" si="281"/>
        <v>0</v>
      </c>
      <c r="BT155" s="6">
        <f t="shared" si="282"/>
        <v>0</v>
      </c>
      <c r="BU155" s="6">
        <f t="shared" si="283"/>
        <v>0</v>
      </c>
      <c r="BV155" s="6"/>
      <c r="BW155" s="6">
        <f t="shared" si="284"/>
        <v>0</v>
      </c>
      <c r="BX155" s="6">
        <f t="shared" si="285"/>
        <v>0</v>
      </c>
      <c r="BY155" s="6">
        <f t="shared" si="286"/>
        <v>0</v>
      </c>
      <c r="BZ155" s="6"/>
      <c r="CA155" s="6">
        <f t="shared" si="287"/>
        <v>0</v>
      </c>
      <c r="CB155" s="6">
        <f t="shared" si="288"/>
        <v>0</v>
      </c>
      <c r="CC155" s="6">
        <f t="shared" si="289"/>
        <v>0</v>
      </c>
      <c r="CD155" s="6"/>
      <c r="CE155" s="6">
        <f t="shared" si="290"/>
        <v>0</v>
      </c>
      <c r="CK155" s="11"/>
      <c r="CL155" s="6">
        <f t="shared" si="291"/>
        <v>0</v>
      </c>
      <c r="CM155" s="6">
        <f t="shared" si="242"/>
        <v>0</v>
      </c>
      <c r="CN155" s="6">
        <f t="shared" si="243"/>
        <v>0</v>
      </c>
      <c r="CO155"/>
      <c r="CP155" s="6">
        <f t="shared" si="244"/>
        <v>0</v>
      </c>
      <c r="CQ155" s="6">
        <f t="shared" si="245"/>
        <v>0</v>
      </c>
      <c r="CR155" s="6">
        <f t="shared" si="246"/>
        <v>0</v>
      </c>
      <c r="CS155"/>
      <c r="CT155" s="6">
        <f t="shared" si="247"/>
        <v>0</v>
      </c>
      <c r="CU155" s="6">
        <f t="shared" si="248"/>
        <v>0</v>
      </c>
      <c r="CV155" s="6">
        <f t="shared" si="249"/>
        <v>0</v>
      </c>
      <c r="CW155"/>
      <c r="CX155" s="6">
        <f t="shared" si="292"/>
        <v>0</v>
      </c>
      <c r="CY155" s="6"/>
      <c r="CZ155" s="6">
        <f t="shared" si="293"/>
        <v>0</v>
      </c>
      <c r="DA155" s="6">
        <f t="shared" si="294"/>
        <v>0</v>
      </c>
      <c r="DB155" s="6">
        <f t="shared" si="295"/>
        <v>0</v>
      </c>
      <c r="DC155" s="6"/>
      <c r="DD155" s="6">
        <f t="shared" si="296"/>
        <v>0</v>
      </c>
      <c r="DE155" s="6">
        <f t="shared" si="297"/>
        <v>0</v>
      </c>
      <c r="DF155" s="6">
        <f t="shared" si="298"/>
        <v>0</v>
      </c>
      <c r="DG155" s="6"/>
      <c r="DH155" s="6">
        <f t="shared" si="299"/>
        <v>0</v>
      </c>
      <c r="DI155" s="6">
        <f t="shared" si="300"/>
        <v>0</v>
      </c>
      <c r="DJ155" s="6">
        <f t="shared" si="301"/>
        <v>0</v>
      </c>
      <c r="DK155" s="6"/>
      <c r="DL155" s="6">
        <f t="shared" si="302"/>
        <v>0</v>
      </c>
      <c r="DR155" s="11"/>
      <c r="DS155" s="6">
        <f t="shared" si="303"/>
        <v>0</v>
      </c>
      <c r="DT155" s="6">
        <f t="shared" si="250"/>
        <v>0</v>
      </c>
      <c r="DU155" s="6">
        <f t="shared" si="251"/>
        <v>0</v>
      </c>
      <c r="DV155"/>
      <c r="DW155" s="6">
        <f t="shared" si="252"/>
        <v>0</v>
      </c>
      <c r="DX155" s="6">
        <f t="shared" si="253"/>
        <v>0</v>
      </c>
      <c r="DY155" s="6">
        <f t="shared" si="254"/>
        <v>0</v>
      </c>
      <c r="DZ155"/>
      <c r="EA155" s="6">
        <f t="shared" si="255"/>
        <v>0</v>
      </c>
      <c r="EB155" s="6">
        <f t="shared" si="256"/>
        <v>0</v>
      </c>
      <c r="EC155" s="6">
        <f t="shared" si="257"/>
        <v>0</v>
      </c>
      <c r="ED155"/>
      <c r="EE155" s="6">
        <f t="shared" si="304"/>
        <v>0</v>
      </c>
      <c r="EF155" s="6"/>
      <c r="EG155" s="6">
        <f t="shared" si="305"/>
        <v>0</v>
      </c>
      <c r="EH155" s="6">
        <f t="shared" si="306"/>
        <v>0</v>
      </c>
      <c r="EI155" s="6">
        <f t="shared" si="307"/>
        <v>0</v>
      </c>
      <c r="EJ155" s="6"/>
      <c r="EK155" s="6">
        <f t="shared" si="308"/>
        <v>0</v>
      </c>
      <c r="EL155" s="6">
        <f t="shared" si="309"/>
        <v>0</v>
      </c>
      <c r="EM155" s="6">
        <f t="shared" si="310"/>
        <v>0</v>
      </c>
      <c r="EN155" s="6"/>
      <c r="EO155" s="6">
        <f t="shared" si="311"/>
        <v>0</v>
      </c>
      <c r="EP155" s="6">
        <f t="shared" si="312"/>
        <v>0</v>
      </c>
      <c r="EQ155" s="6">
        <f t="shared" si="313"/>
        <v>0</v>
      </c>
      <c r="ER155" s="6"/>
      <c r="ES155" s="6">
        <f t="shared" si="314"/>
        <v>0</v>
      </c>
      <c r="EY155" s="11"/>
      <c r="EZ155" s="6">
        <f t="shared" si="315"/>
        <v>0</v>
      </c>
      <c r="FA155" s="6">
        <f t="shared" si="258"/>
        <v>0</v>
      </c>
      <c r="FB155" s="6">
        <f t="shared" si="259"/>
        <v>0</v>
      </c>
      <c r="FC155"/>
      <c r="FD155" s="6">
        <f t="shared" si="260"/>
        <v>0</v>
      </c>
      <c r="FE155" s="6">
        <f t="shared" si="261"/>
        <v>0</v>
      </c>
      <c r="FF155" s="6">
        <f t="shared" si="262"/>
        <v>0</v>
      </c>
      <c r="FG155"/>
      <c r="FH155" s="6">
        <f t="shared" si="263"/>
        <v>0</v>
      </c>
      <c r="FI155" s="6">
        <f t="shared" si="264"/>
        <v>0</v>
      </c>
      <c r="FJ155" s="6">
        <f t="shared" si="265"/>
        <v>0</v>
      </c>
      <c r="FK155"/>
      <c r="FL155" s="6">
        <f t="shared" si="316"/>
        <v>0</v>
      </c>
      <c r="FM155" s="6"/>
      <c r="FN155" s="6">
        <f t="shared" si="317"/>
        <v>0</v>
      </c>
      <c r="FO155" s="6">
        <f t="shared" si="318"/>
        <v>0</v>
      </c>
      <c r="FP155" s="6">
        <f t="shared" si="319"/>
        <v>0</v>
      </c>
      <c r="FQ155" s="6"/>
      <c r="FR155" s="6">
        <f t="shared" si="320"/>
        <v>0</v>
      </c>
      <c r="FS155" s="6">
        <f t="shared" si="321"/>
        <v>0</v>
      </c>
      <c r="FT155" s="6">
        <f t="shared" si="322"/>
        <v>0</v>
      </c>
      <c r="FU155" s="6"/>
      <c r="FV155" s="6">
        <f t="shared" si="323"/>
        <v>0</v>
      </c>
      <c r="FW155" s="6">
        <f t="shared" si="324"/>
        <v>0</v>
      </c>
      <c r="FX155" s="6">
        <f t="shared" si="325"/>
        <v>0</v>
      </c>
      <c r="FY155" s="6"/>
      <c r="FZ155" s="6">
        <f t="shared" si="326"/>
        <v>0</v>
      </c>
    </row>
    <row r="156" spans="4:182" x14ac:dyDescent="0.25">
      <c r="D156">
        <v>1050</v>
      </c>
      <c r="E156">
        <f>'Input spectra'!B156</f>
        <v>0</v>
      </c>
      <c r="F156">
        <f>'Initial absorption'!L156</f>
        <v>0</v>
      </c>
      <c r="G156">
        <f>'Input spectra'!C156</f>
        <v>0</v>
      </c>
      <c r="H156">
        <f t="shared" si="266"/>
        <v>0</v>
      </c>
      <c r="I156">
        <f>'Input spectra'!D156</f>
        <v>0</v>
      </c>
      <c r="J156">
        <f>'Initial absorption'!M156</f>
        <v>0</v>
      </c>
      <c r="K156">
        <f>'Input spectra'!E156</f>
        <v>0</v>
      </c>
      <c r="L156">
        <f t="shared" si="267"/>
        <v>0</v>
      </c>
      <c r="M156">
        <f>'Input spectra'!F156</f>
        <v>0</v>
      </c>
      <c r="N156">
        <f>'Initial absorption'!N156</f>
        <v>0</v>
      </c>
      <c r="O156">
        <f>'Input spectra'!G156</f>
        <v>0</v>
      </c>
      <c r="P156">
        <f t="shared" si="268"/>
        <v>0</v>
      </c>
      <c r="R156">
        <f>'Absorption prob after ems'!FA157</f>
        <v>0.88199599623676772</v>
      </c>
      <c r="S156" s="13">
        <f>1-EXP(-'Absorption prob after ems'!FE157*_k_in_ec_correction*(E156*_c1+I156*_c2+M156*_c3+'Input spectra'!Y156))</f>
        <v>1.2019877679394719E-2</v>
      </c>
      <c r="T156" s="13">
        <f>1-EXP(-(_t-'Absorption prob after ems'!FE157)*_k_in_ec_correction*(E156*_c1+I156*_c2+M156*_c3+'Input spectra'!Y156))</f>
        <v>1.2152334826957545E-2</v>
      </c>
      <c r="V156"/>
      <c r="W156" s="11"/>
      <c r="X156" s="6">
        <f t="shared" si="224"/>
        <v>0</v>
      </c>
      <c r="Y156" s="6">
        <f t="shared" si="225"/>
        <v>0</v>
      </c>
      <c r="Z156" s="6">
        <f t="shared" si="226"/>
        <v>0</v>
      </c>
      <c r="AA156"/>
      <c r="AB156" s="6">
        <f t="shared" si="227"/>
        <v>0</v>
      </c>
      <c r="AC156" s="6">
        <f t="shared" si="228"/>
        <v>0</v>
      </c>
      <c r="AD156" s="6">
        <f t="shared" si="229"/>
        <v>0</v>
      </c>
      <c r="AE156"/>
      <c r="AF156" s="6">
        <f t="shared" si="230"/>
        <v>0</v>
      </c>
      <c r="AG156" s="6">
        <f t="shared" si="231"/>
        <v>0</v>
      </c>
      <c r="AH156" s="6">
        <f t="shared" si="232"/>
        <v>0</v>
      </c>
      <c r="AI156"/>
      <c r="AJ156" s="6">
        <f t="shared" si="269"/>
        <v>0</v>
      </c>
      <c r="AK156" s="6"/>
      <c r="AL156" s="6">
        <f t="shared" si="270"/>
        <v>0</v>
      </c>
      <c r="AM156" s="6">
        <f t="shared" si="271"/>
        <v>0</v>
      </c>
      <c r="AN156" s="6">
        <f t="shared" si="272"/>
        <v>0</v>
      </c>
      <c r="AO156" s="6"/>
      <c r="AP156" s="6">
        <f t="shared" si="273"/>
        <v>0</v>
      </c>
      <c r="AQ156" s="6">
        <f t="shared" si="274"/>
        <v>0</v>
      </c>
      <c r="AR156" s="6">
        <f t="shared" si="275"/>
        <v>0</v>
      </c>
      <c r="AS156" s="6"/>
      <c r="AT156" s="6">
        <f t="shared" si="276"/>
        <v>0</v>
      </c>
      <c r="AU156" s="6">
        <f t="shared" si="277"/>
        <v>0</v>
      </c>
      <c r="AV156" s="6">
        <f t="shared" si="278"/>
        <v>0</v>
      </c>
      <c r="AW156" s="6"/>
      <c r="AX156" s="6">
        <f t="shared" si="279"/>
        <v>0</v>
      </c>
      <c r="BD156" s="11"/>
      <c r="BE156" s="6">
        <f t="shared" si="233"/>
        <v>0</v>
      </c>
      <c r="BF156" s="6">
        <f t="shared" si="234"/>
        <v>0</v>
      </c>
      <c r="BG156" s="6">
        <f t="shared" si="235"/>
        <v>0</v>
      </c>
      <c r="BH156"/>
      <c r="BI156" s="6">
        <f t="shared" si="236"/>
        <v>0</v>
      </c>
      <c r="BJ156" s="6">
        <f t="shared" si="237"/>
        <v>0</v>
      </c>
      <c r="BK156" s="6">
        <f t="shared" si="238"/>
        <v>0</v>
      </c>
      <c r="BL156"/>
      <c r="BM156" s="6">
        <f t="shared" si="239"/>
        <v>0</v>
      </c>
      <c r="BN156" s="6">
        <f t="shared" si="240"/>
        <v>0</v>
      </c>
      <c r="BO156" s="6">
        <f t="shared" si="241"/>
        <v>0</v>
      </c>
      <c r="BP156"/>
      <c r="BQ156" s="6">
        <f t="shared" si="280"/>
        <v>0</v>
      </c>
      <c r="BR156" s="6"/>
      <c r="BS156" s="6">
        <f t="shared" si="281"/>
        <v>0</v>
      </c>
      <c r="BT156" s="6">
        <f t="shared" si="282"/>
        <v>0</v>
      </c>
      <c r="BU156" s="6">
        <f t="shared" si="283"/>
        <v>0</v>
      </c>
      <c r="BV156" s="6"/>
      <c r="BW156" s="6">
        <f t="shared" si="284"/>
        <v>0</v>
      </c>
      <c r="BX156" s="6">
        <f t="shared" si="285"/>
        <v>0</v>
      </c>
      <c r="BY156" s="6">
        <f t="shared" si="286"/>
        <v>0</v>
      </c>
      <c r="BZ156" s="6"/>
      <c r="CA156" s="6">
        <f t="shared" si="287"/>
        <v>0</v>
      </c>
      <c r="CB156" s="6">
        <f t="shared" si="288"/>
        <v>0</v>
      </c>
      <c r="CC156" s="6">
        <f t="shared" si="289"/>
        <v>0</v>
      </c>
      <c r="CD156" s="6"/>
      <c r="CE156" s="6">
        <f t="shared" si="290"/>
        <v>0</v>
      </c>
      <c r="CK156" s="11"/>
      <c r="CL156" s="6">
        <f t="shared" si="291"/>
        <v>0</v>
      </c>
      <c r="CM156" s="6">
        <f t="shared" si="242"/>
        <v>0</v>
      </c>
      <c r="CN156" s="6">
        <f t="shared" si="243"/>
        <v>0</v>
      </c>
      <c r="CO156"/>
      <c r="CP156" s="6">
        <f t="shared" si="244"/>
        <v>0</v>
      </c>
      <c r="CQ156" s="6">
        <f t="shared" si="245"/>
        <v>0</v>
      </c>
      <c r="CR156" s="6">
        <f t="shared" si="246"/>
        <v>0</v>
      </c>
      <c r="CS156"/>
      <c r="CT156" s="6">
        <f t="shared" si="247"/>
        <v>0</v>
      </c>
      <c r="CU156" s="6">
        <f t="shared" si="248"/>
        <v>0</v>
      </c>
      <c r="CV156" s="6">
        <f t="shared" si="249"/>
        <v>0</v>
      </c>
      <c r="CW156"/>
      <c r="CX156" s="6">
        <f t="shared" si="292"/>
        <v>0</v>
      </c>
      <c r="CY156" s="6"/>
      <c r="CZ156" s="6">
        <f t="shared" si="293"/>
        <v>0</v>
      </c>
      <c r="DA156" s="6">
        <f t="shared" si="294"/>
        <v>0</v>
      </c>
      <c r="DB156" s="6">
        <f t="shared" si="295"/>
        <v>0</v>
      </c>
      <c r="DC156" s="6"/>
      <c r="DD156" s="6">
        <f t="shared" si="296"/>
        <v>0</v>
      </c>
      <c r="DE156" s="6">
        <f t="shared" si="297"/>
        <v>0</v>
      </c>
      <c r="DF156" s="6">
        <f t="shared" si="298"/>
        <v>0</v>
      </c>
      <c r="DG156" s="6"/>
      <c r="DH156" s="6">
        <f t="shared" si="299"/>
        <v>0</v>
      </c>
      <c r="DI156" s="6">
        <f t="shared" si="300"/>
        <v>0</v>
      </c>
      <c r="DJ156" s="6">
        <f t="shared" si="301"/>
        <v>0</v>
      </c>
      <c r="DK156" s="6"/>
      <c r="DL156" s="6">
        <f t="shared" si="302"/>
        <v>0</v>
      </c>
      <c r="DR156" s="11"/>
      <c r="DS156" s="6">
        <f t="shared" si="303"/>
        <v>0</v>
      </c>
      <c r="DT156" s="6">
        <f t="shared" si="250"/>
        <v>0</v>
      </c>
      <c r="DU156" s="6">
        <f t="shared" si="251"/>
        <v>0</v>
      </c>
      <c r="DV156"/>
      <c r="DW156" s="6">
        <f t="shared" si="252"/>
        <v>0</v>
      </c>
      <c r="DX156" s="6">
        <f t="shared" si="253"/>
        <v>0</v>
      </c>
      <c r="DY156" s="6">
        <f t="shared" si="254"/>
        <v>0</v>
      </c>
      <c r="DZ156"/>
      <c r="EA156" s="6">
        <f t="shared" si="255"/>
        <v>0</v>
      </c>
      <c r="EB156" s="6">
        <f t="shared" si="256"/>
        <v>0</v>
      </c>
      <c r="EC156" s="6">
        <f t="shared" si="257"/>
        <v>0</v>
      </c>
      <c r="ED156"/>
      <c r="EE156" s="6">
        <f t="shared" si="304"/>
        <v>0</v>
      </c>
      <c r="EF156" s="6"/>
      <c r="EG156" s="6">
        <f t="shared" si="305"/>
        <v>0</v>
      </c>
      <c r="EH156" s="6">
        <f t="shared" si="306"/>
        <v>0</v>
      </c>
      <c r="EI156" s="6">
        <f t="shared" si="307"/>
        <v>0</v>
      </c>
      <c r="EJ156" s="6"/>
      <c r="EK156" s="6">
        <f t="shared" si="308"/>
        <v>0</v>
      </c>
      <c r="EL156" s="6">
        <f t="shared" si="309"/>
        <v>0</v>
      </c>
      <c r="EM156" s="6">
        <f t="shared" si="310"/>
        <v>0</v>
      </c>
      <c r="EN156" s="6"/>
      <c r="EO156" s="6">
        <f t="shared" si="311"/>
        <v>0</v>
      </c>
      <c r="EP156" s="6">
        <f t="shared" si="312"/>
        <v>0</v>
      </c>
      <c r="EQ156" s="6">
        <f t="shared" si="313"/>
        <v>0</v>
      </c>
      <c r="ER156" s="6"/>
      <c r="ES156" s="6">
        <f t="shared" si="314"/>
        <v>0</v>
      </c>
      <c r="EY156" s="11"/>
      <c r="EZ156" s="6">
        <f t="shared" si="315"/>
        <v>0</v>
      </c>
      <c r="FA156" s="6">
        <f t="shared" si="258"/>
        <v>0</v>
      </c>
      <c r="FB156" s="6">
        <f t="shared" si="259"/>
        <v>0</v>
      </c>
      <c r="FC156"/>
      <c r="FD156" s="6">
        <f t="shared" si="260"/>
        <v>0</v>
      </c>
      <c r="FE156" s="6">
        <f t="shared" si="261"/>
        <v>0</v>
      </c>
      <c r="FF156" s="6">
        <f t="shared" si="262"/>
        <v>0</v>
      </c>
      <c r="FG156"/>
      <c r="FH156" s="6">
        <f t="shared" si="263"/>
        <v>0</v>
      </c>
      <c r="FI156" s="6">
        <f t="shared" si="264"/>
        <v>0</v>
      </c>
      <c r="FJ156" s="6">
        <f t="shared" si="265"/>
        <v>0</v>
      </c>
      <c r="FK156"/>
      <c r="FL156" s="6">
        <f t="shared" si="316"/>
        <v>0</v>
      </c>
      <c r="FM156" s="6"/>
      <c r="FN156" s="6">
        <f t="shared" si="317"/>
        <v>0</v>
      </c>
      <c r="FO156" s="6">
        <f t="shared" si="318"/>
        <v>0</v>
      </c>
      <c r="FP156" s="6">
        <f t="shared" si="319"/>
        <v>0</v>
      </c>
      <c r="FQ156" s="6"/>
      <c r="FR156" s="6">
        <f t="shared" si="320"/>
        <v>0</v>
      </c>
      <c r="FS156" s="6">
        <f t="shared" si="321"/>
        <v>0</v>
      </c>
      <c r="FT156" s="6">
        <f t="shared" si="322"/>
        <v>0</v>
      </c>
      <c r="FU156" s="6"/>
      <c r="FV156" s="6">
        <f t="shared" si="323"/>
        <v>0</v>
      </c>
      <c r="FW156" s="6">
        <f t="shared" si="324"/>
        <v>0</v>
      </c>
      <c r="FX156" s="6">
        <f t="shared" si="325"/>
        <v>0</v>
      </c>
      <c r="FY156" s="6"/>
      <c r="FZ156" s="6">
        <f t="shared" si="326"/>
        <v>0</v>
      </c>
    </row>
    <row r="157" spans="4:182" x14ac:dyDescent="0.25">
      <c r="D157">
        <v>1055</v>
      </c>
      <c r="E157">
        <f>'Input spectra'!B157</f>
        <v>0</v>
      </c>
      <c r="F157">
        <f>'Initial absorption'!L157</f>
        <v>0</v>
      </c>
      <c r="G157">
        <f>'Input spectra'!C157</f>
        <v>0</v>
      </c>
      <c r="H157">
        <f t="shared" si="266"/>
        <v>0</v>
      </c>
      <c r="I157">
        <f>'Input spectra'!D157</f>
        <v>0</v>
      </c>
      <c r="J157">
        <f>'Initial absorption'!M157</f>
        <v>0</v>
      </c>
      <c r="K157">
        <f>'Input spectra'!E157</f>
        <v>0</v>
      </c>
      <c r="L157">
        <f t="shared" si="267"/>
        <v>0</v>
      </c>
      <c r="M157">
        <f>'Input spectra'!F157</f>
        <v>0</v>
      </c>
      <c r="N157">
        <f>'Initial absorption'!N157</f>
        <v>0</v>
      </c>
      <c r="O157">
        <f>'Input spectra'!G157</f>
        <v>0</v>
      </c>
      <c r="P157">
        <f t="shared" si="268"/>
        <v>0</v>
      </c>
      <c r="R157">
        <f>'Absorption prob after ems'!FA158</f>
        <v>0.88212348055592216</v>
      </c>
      <c r="S157" s="13">
        <f>1-EXP(-'Absorption prob after ems'!FE158*_k_in_ec_correction*(E157*_c1+I157*_c2+M157*_c3+'Input spectra'!Y157))</f>
        <v>1.2005730653035229E-2</v>
      </c>
      <c r="T157" s="13">
        <f>1-EXP(-(_t-'Absorption prob after ems'!FE158)*_k_in_ec_correction*(E157*_c1+I157*_c2+M157*_c3+'Input spectra'!Y157))</f>
        <v>1.2137874474896004E-2</v>
      </c>
      <c r="V157"/>
      <c r="W157" s="11"/>
      <c r="X157" s="6">
        <f t="shared" si="224"/>
        <v>0</v>
      </c>
      <c r="Y157" s="6">
        <f t="shared" si="225"/>
        <v>0</v>
      </c>
      <c r="Z157" s="6">
        <f t="shared" si="226"/>
        <v>0</v>
      </c>
      <c r="AA157"/>
      <c r="AB157" s="6">
        <f t="shared" si="227"/>
        <v>0</v>
      </c>
      <c r="AC157" s="6">
        <f t="shared" si="228"/>
        <v>0</v>
      </c>
      <c r="AD157" s="6">
        <f t="shared" si="229"/>
        <v>0</v>
      </c>
      <c r="AE157"/>
      <c r="AF157" s="6">
        <f t="shared" si="230"/>
        <v>0</v>
      </c>
      <c r="AG157" s="6">
        <f t="shared" si="231"/>
        <v>0</v>
      </c>
      <c r="AH157" s="6">
        <f t="shared" si="232"/>
        <v>0</v>
      </c>
      <c r="AI157"/>
      <c r="AJ157" s="6">
        <f t="shared" si="269"/>
        <v>0</v>
      </c>
      <c r="AK157" s="6"/>
      <c r="AL157" s="6">
        <f t="shared" si="270"/>
        <v>0</v>
      </c>
      <c r="AM157" s="6">
        <f t="shared" si="271"/>
        <v>0</v>
      </c>
      <c r="AN157" s="6">
        <f t="shared" si="272"/>
        <v>0</v>
      </c>
      <c r="AO157" s="6"/>
      <c r="AP157" s="6">
        <f t="shared" si="273"/>
        <v>0</v>
      </c>
      <c r="AQ157" s="6">
        <f t="shared" si="274"/>
        <v>0</v>
      </c>
      <c r="AR157" s="6">
        <f t="shared" si="275"/>
        <v>0</v>
      </c>
      <c r="AS157" s="6"/>
      <c r="AT157" s="6">
        <f t="shared" si="276"/>
        <v>0</v>
      </c>
      <c r="AU157" s="6">
        <f t="shared" si="277"/>
        <v>0</v>
      </c>
      <c r="AV157" s="6">
        <f t="shared" si="278"/>
        <v>0</v>
      </c>
      <c r="AW157" s="6"/>
      <c r="AX157" s="6">
        <f t="shared" si="279"/>
        <v>0</v>
      </c>
      <c r="BD157" s="11"/>
      <c r="BE157" s="6">
        <f t="shared" si="233"/>
        <v>0</v>
      </c>
      <c r="BF157" s="6">
        <f t="shared" si="234"/>
        <v>0</v>
      </c>
      <c r="BG157" s="6">
        <f t="shared" si="235"/>
        <v>0</v>
      </c>
      <c r="BH157"/>
      <c r="BI157" s="6">
        <f t="shared" si="236"/>
        <v>0</v>
      </c>
      <c r="BJ157" s="6">
        <f t="shared" si="237"/>
        <v>0</v>
      </c>
      <c r="BK157" s="6">
        <f t="shared" si="238"/>
        <v>0</v>
      </c>
      <c r="BL157"/>
      <c r="BM157" s="6">
        <f t="shared" si="239"/>
        <v>0</v>
      </c>
      <c r="BN157" s="6">
        <f t="shared" si="240"/>
        <v>0</v>
      </c>
      <c r="BO157" s="6">
        <f t="shared" si="241"/>
        <v>0</v>
      </c>
      <c r="BP157"/>
      <c r="BQ157" s="6">
        <f t="shared" si="280"/>
        <v>0</v>
      </c>
      <c r="BR157" s="6"/>
      <c r="BS157" s="6">
        <f t="shared" si="281"/>
        <v>0</v>
      </c>
      <c r="BT157" s="6">
        <f t="shared" si="282"/>
        <v>0</v>
      </c>
      <c r="BU157" s="6">
        <f t="shared" si="283"/>
        <v>0</v>
      </c>
      <c r="BV157" s="6"/>
      <c r="BW157" s="6">
        <f t="shared" si="284"/>
        <v>0</v>
      </c>
      <c r="BX157" s="6">
        <f t="shared" si="285"/>
        <v>0</v>
      </c>
      <c r="BY157" s="6">
        <f t="shared" si="286"/>
        <v>0</v>
      </c>
      <c r="BZ157" s="6"/>
      <c r="CA157" s="6">
        <f t="shared" si="287"/>
        <v>0</v>
      </c>
      <c r="CB157" s="6">
        <f t="shared" si="288"/>
        <v>0</v>
      </c>
      <c r="CC157" s="6">
        <f t="shared" si="289"/>
        <v>0</v>
      </c>
      <c r="CD157" s="6"/>
      <c r="CE157" s="6">
        <f t="shared" si="290"/>
        <v>0</v>
      </c>
      <c r="CK157" s="11"/>
      <c r="CL157" s="6">
        <f t="shared" si="291"/>
        <v>0</v>
      </c>
      <c r="CM157" s="6">
        <f t="shared" si="242"/>
        <v>0</v>
      </c>
      <c r="CN157" s="6">
        <f t="shared" si="243"/>
        <v>0</v>
      </c>
      <c r="CO157"/>
      <c r="CP157" s="6">
        <f t="shared" si="244"/>
        <v>0</v>
      </c>
      <c r="CQ157" s="6">
        <f t="shared" si="245"/>
        <v>0</v>
      </c>
      <c r="CR157" s="6">
        <f t="shared" si="246"/>
        <v>0</v>
      </c>
      <c r="CS157"/>
      <c r="CT157" s="6">
        <f t="shared" si="247"/>
        <v>0</v>
      </c>
      <c r="CU157" s="6">
        <f t="shared" si="248"/>
        <v>0</v>
      </c>
      <c r="CV157" s="6">
        <f t="shared" si="249"/>
        <v>0</v>
      </c>
      <c r="CW157"/>
      <c r="CX157" s="6">
        <f t="shared" si="292"/>
        <v>0</v>
      </c>
      <c r="CY157" s="6"/>
      <c r="CZ157" s="6">
        <f t="shared" si="293"/>
        <v>0</v>
      </c>
      <c r="DA157" s="6">
        <f t="shared" si="294"/>
        <v>0</v>
      </c>
      <c r="DB157" s="6">
        <f t="shared" si="295"/>
        <v>0</v>
      </c>
      <c r="DC157" s="6"/>
      <c r="DD157" s="6">
        <f t="shared" si="296"/>
        <v>0</v>
      </c>
      <c r="DE157" s="6">
        <f t="shared" si="297"/>
        <v>0</v>
      </c>
      <c r="DF157" s="6">
        <f t="shared" si="298"/>
        <v>0</v>
      </c>
      <c r="DG157" s="6"/>
      <c r="DH157" s="6">
        <f t="shared" si="299"/>
        <v>0</v>
      </c>
      <c r="DI157" s="6">
        <f t="shared" si="300"/>
        <v>0</v>
      </c>
      <c r="DJ157" s="6">
        <f t="shared" si="301"/>
        <v>0</v>
      </c>
      <c r="DK157" s="6"/>
      <c r="DL157" s="6">
        <f t="shared" si="302"/>
        <v>0</v>
      </c>
      <c r="DR157" s="11"/>
      <c r="DS157" s="6">
        <f t="shared" si="303"/>
        <v>0</v>
      </c>
      <c r="DT157" s="6">
        <f t="shared" si="250"/>
        <v>0</v>
      </c>
      <c r="DU157" s="6">
        <f t="shared" si="251"/>
        <v>0</v>
      </c>
      <c r="DV157"/>
      <c r="DW157" s="6">
        <f t="shared" si="252"/>
        <v>0</v>
      </c>
      <c r="DX157" s="6">
        <f t="shared" si="253"/>
        <v>0</v>
      </c>
      <c r="DY157" s="6">
        <f t="shared" si="254"/>
        <v>0</v>
      </c>
      <c r="DZ157"/>
      <c r="EA157" s="6">
        <f t="shared" si="255"/>
        <v>0</v>
      </c>
      <c r="EB157" s="6">
        <f t="shared" si="256"/>
        <v>0</v>
      </c>
      <c r="EC157" s="6">
        <f t="shared" si="257"/>
        <v>0</v>
      </c>
      <c r="ED157"/>
      <c r="EE157" s="6">
        <f t="shared" si="304"/>
        <v>0</v>
      </c>
      <c r="EF157" s="6"/>
      <c r="EG157" s="6">
        <f t="shared" si="305"/>
        <v>0</v>
      </c>
      <c r="EH157" s="6">
        <f t="shared" si="306"/>
        <v>0</v>
      </c>
      <c r="EI157" s="6">
        <f t="shared" si="307"/>
        <v>0</v>
      </c>
      <c r="EJ157" s="6"/>
      <c r="EK157" s="6">
        <f t="shared" si="308"/>
        <v>0</v>
      </c>
      <c r="EL157" s="6">
        <f t="shared" si="309"/>
        <v>0</v>
      </c>
      <c r="EM157" s="6">
        <f t="shared" si="310"/>
        <v>0</v>
      </c>
      <c r="EN157" s="6"/>
      <c r="EO157" s="6">
        <f t="shared" si="311"/>
        <v>0</v>
      </c>
      <c r="EP157" s="6">
        <f t="shared" si="312"/>
        <v>0</v>
      </c>
      <c r="EQ157" s="6">
        <f t="shared" si="313"/>
        <v>0</v>
      </c>
      <c r="ER157" s="6"/>
      <c r="ES157" s="6">
        <f t="shared" si="314"/>
        <v>0</v>
      </c>
      <c r="EY157" s="11"/>
      <c r="EZ157" s="6">
        <f t="shared" si="315"/>
        <v>0</v>
      </c>
      <c r="FA157" s="6">
        <f t="shared" si="258"/>
        <v>0</v>
      </c>
      <c r="FB157" s="6">
        <f t="shared" si="259"/>
        <v>0</v>
      </c>
      <c r="FC157"/>
      <c r="FD157" s="6">
        <f t="shared" si="260"/>
        <v>0</v>
      </c>
      <c r="FE157" s="6">
        <f t="shared" si="261"/>
        <v>0</v>
      </c>
      <c r="FF157" s="6">
        <f t="shared" si="262"/>
        <v>0</v>
      </c>
      <c r="FG157"/>
      <c r="FH157" s="6">
        <f t="shared" si="263"/>
        <v>0</v>
      </c>
      <c r="FI157" s="6">
        <f t="shared" si="264"/>
        <v>0</v>
      </c>
      <c r="FJ157" s="6">
        <f t="shared" si="265"/>
        <v>0</v>
      </c>
      <c r="FK157"/>
      <c r="FL157" s="6">
        <f t="shared" si="316"/>
        <v>0</v>
      </c>
      <c r="FM157" s="6"/>
      <c r="FN157" s="6">
        <f t="shared" si="317"/>
        <v>0</v>
      </c>
      <c r="FO157" s="6">
        <f t="shared" si="318"/>
        <v>0</v>
      </c>
      <c r="FP157" s="6">
        <f t="shared" si="319"/>
        <v>0</v>
      </c>
      <c r="FQ157" s="6"/>
      <c r="FR157" s="6">
        <f t="shared" si="320"/>
        <v>0</v>
      </c>
      <c r="FS157" s="6">
        <f t="shared" si="321"/>
        <v>0</v>
      </c>
      <c r="FT157" s="6">
        <f t="shared" si="322"/>
        <v>0</v>
      </c>
      <c r="FU157" s="6"/>
      <c r="FV157" s="6">
        <f t="shared" si="323"/>
        <v>0</v>
      </c>
      <c r="FW157" s="6">
        <f t="shared" si="324"/>
        <v>0</v>
      </c>
      <c r="FX157" s="6">
        <f t="shared" si="325"/>
        <v>0</v>
      </c>
      <c r="FY157" s="6"/>
      <c r="FZ157" s="6">
        <f t="shared" si="326"/>
        <v>0</v>
      </c>
    </row>
    <row r="158" spans="4:182" x14ac:dyDescent="0.25">
      <c r="D158">
        <v>1060</v>
      </c>
      <c r="E158">
        <f>'Input spectra'!B158</f>
        <v>0</v>
      </c>
      <c r="F158">
        <f>'Initial absorption'!L158</f>
        <v>0</v>
      </c>
      <c r="G158">
        <f>'Input spectra'!C158</f>
        <v>0</v>
      </c>
      <c r="H158">
        <f t="shared" si="266"/>
        <v>0</v>
      </c>
      <c r="I158">
        <f>'Input spectra'!D158</f>
        <v>0</v>
      </c>
      <c r="J158">
        <f>'Initial absorption'!M158</f>
        <v>0</v>
      </c>
      <c r="K158">
        <f>'Input spectra'!E158</f>
        <v>0</v>
      </c>
      <c r="L158">
        <f t="shared" si="267"/>
        <v>0</v>
      </c>
      <c r="M158">
        <f>'Input spectra'!F158</f>
        <v>0</v>
      </c>
      <c r="N158">
        <f>'Initial absorption'!N158</f>
        <v>0</v>
      </c>
      <c r="O158">
        <f>'Input spectra'!G158</f>
        <v>0</v>
      </c>
      <c r="P158">
        <f t="shared" si="268"/>
        <v>0</v>
      </c>
      <c r="R158">
        <f>'Absorption prob after ems'!FA159</f>
        <v>0.88225099352323011</v>
      </c>
      <c r="S158" s="13">
        <f>1-EXP(-'Absorption prob after ems'!FE159*_k_in_ec_correction*(E158*_c1+I158*_c2+M158*_c3+'Input spectra'!Y158))</f>
        <v>1.1991583236310444E-2</v>
      </c>
      <c r="T158" s="13">
        <f>1-EXP(-(_t-'Absorption prob after ems'!FE159)*_k_in_ec_correction*(E158*_c1+I158*_c2+M158*_c3+'Input spectra'!Y158))</f>
        <v>1.2123414098927032E-2</v>
      </c>
      <c r="V158"/>
      <c r="W158" s="11"/>
      <c r="X158" s="6">
        <f t="shared" si="224"/>
        <v>0</v>
      </c>
      <c r="Y158" s="6">
        <f t="shared" si="225"/>
        <v>0</v>
      </c>
      <c r="Z158" s="6">
        <f t="shared" si="226"/>
        <v>0</v>
      </c>
      <c r="AA158"/>
      <c r="AB158" s="6">
        <f t="shared" si="227"/>
        <v>0</v>
      </c>
      <c r="AC158" s="6">
        <f t="shared" si="228"/>
        <v>0</v>
      </c>
      <c r="AD158" s="6">
        <f t="shared" si="229"/>
        <v>0</v>
      </c>
      <c r="AE158"/>
      <c r="AF158" s="6">
        <f t="shared" si="230"/>
        <v>0</v>
      </c>
      <c r="AG158" s="6">
        <f t="shared" si="231"/>
        <v>0</v>
      </c>
      <c r="AH158" s="6">
        <f t="shared" si="232"/>
        <v>0</v>
      </c>
      <c r="AI158"/>
      <c r="AJ158" s="6">
        <f t="shared" si="269"/>
        <v>0</v>
      </c>
      <c r="AK158" s="6"/>
      <c r="AL158" s="6">
        <f t="shared" si="270"/>
        <v>0</v>
      </c>
      <c r="AM158" s="6">
        <f t="shared" si="271"/>
        <v>0</v>
      </c>
      <c r="AN158" s="6">
        <f t="shared" si="272"/>
        <v>0</v>
      </c>
      <c r="AO158" s="6"/>
      <c r="AP158" s="6">
        <f t="shared" si="273"/>
        <v>0</v>
      </c>
      <c r="AQ158" s="6">
        <f t="shared" si="274"/>
        <v>0</v>
      </c>
      <c r="AR158" s="6">
        <f t="shared" si="275"/>
        <v>0</v>
      </c>
      <c r="AS158" s="6"/>
      <c r="AT158" s="6">
        <f t="shared" si="276"/>
        <v>0</v>
      </c>
      <c r="AU158" s="6">
        <f t="shared" si="277"/>
        <v>0</v>
      </c>
      <c r="AV158" s="6">
        <f t="shared" si="278"/>
        <v>0</v>
      </c>
      <c r="AW158" s="6"/>
      <c r="AX158" s="6">
        <f t="shared" si="279"/>
        <v>0</v>
      </c>
      <c r="BD158" s="11"/>
      <c r="BE158" s="6">
        <f t="shared" si="233"/>
        <v>0</v>
      </c>
      <c r="BF158" s="6">
        <f t="shared" si="234"/>
        <v>0</v>
      </c>
      <c r="BG158" s="6">
        <f t="shared" si="235"/>
        <v>0</v>
      </c>
      <c r="BH158"/>
      <c r="BI158" s="6">
        <f t="shared" si="236"/>
        <v>0</v>
      </c>
      <c r="BJ158" s="6">
        <f t="shared" si="237"/>
        <v>0</v>
      </c>
      <c r="BK158" s="6">
        <f t="shared" si="238"/>
        <v>0</v>
      </c>
      <c r="BL158"/>
      <c r="BM158" s="6">
        <f t="shared" si="239"/>
        <v>0</v>
      </c>
      <c r="BN158" s="6">
        <f t="shared" si="240"/>
        <v>0</v>
      </c>
      <c r="BO158" s="6">
        <f t="shared" si="241"/>
        <v>0</v>
      </c>
      <c r="BP158"/>
      <c r="BQ158" s="6">
        <f t="shared" si="280"/>
        <v>0</v>
      </c>
      <c r="BR158" s="6"/>
      <c r="BS158" s="6">
        <f t="shared" si="281"/>
        <v>0</v>
      </c>
      <c r="BT158" s="6">
        <f t="shared" si="282"/>
        <v>0</v>
      </c>
      <c r="BU158" s="6">
        <f t="shared" si="283"/>
        <v>0</v>
      </c>
      <c r="BV158" s="6"/>
      <c r="BW158" s="6">
        <f t="shared" si="284"/>
        <v>0</v>
      </c>
      <c r="BX158" s="6">
        <f t="shared" si="285"/>
        <v>0</v>
      </c>
      <c r="BY158" s="6">
        <f t="shared" si="286"/>
        <v>0</v>
      </c>
      <c r="BZ158" s="6"/>
      <c r="CA158" s="6">
        <f t="shared" si="287"/>
        <v>0</v>
      </c>
      <c r="CB158" s="6">
        <f t="shared" si="288"/>
        <v>0</v>
      </c>
      <c r="CC158" s="6">
        <f t="shared" si="289"/>
        <v>0</v>
      </c>
      <c r="CD158" s="6"/>
      <c r="CE158" s="6">
        <f t="shared" si="290"/>
        <v>0</v>
      </c>
      <c r="CK158" s="11"/>
      <c r="CL158" s="6">
        <f t="shared" si="291"/>
        <v>0</v>
      </c>
      <c r="CM158" s="6">
        <f t="shared" si="242"/>
        <v>0</v>
      </c>
      <c r="CN158" s="6">
        <f t="shared" si="243"/>
        <v>0</v>
      </c>
      <c r="CO158"/>
      <c r="CP158" s="6">
        <f t="shared" si="244"/>
        <v>0</v>
      </c>
      <c r="CQ158" s="6">
        <f t="shared" si="245"/>
        <v>0</v>
      </c>
      <c r="CR158" s="6">
        <f t="shared" si="246"/>
        <v>0</v>
      </c>
      <c r="CS158"/>
      <c r="CT158" s="6">
        <f t="shared" si="247"/>
        <v>0</v>
      </c>
      <c r="CU158" s="6">
        <f t="shared" si="248"/>
        <v>0</v>
      </c>
      <c r="CV158" s="6">
        <f t="shared" si="249"/>
        <v>0</v>
      </c>
      <c r="CW158"/>
      <c r="CX158" s="6">
        <f t="shared" si="292"/>
        <v>0</v>
      </c>
      <c r="CY158" s="6"/>
      <c r="CZ158" s="6">
        <f t="shared" si="293"/>
        <v>0</v>
      </c>
      <c r="DA158" s="6">
        <f t="shared" si="294"/>
        <v>0</v>
      </c>
      <c r="DB158" s="6">
        <f t="shared" si="295"/>
        <v>0</v>
      </c>
      <c r="DC158" s="6"/>
      <c r="DD158" s="6">
        <f t="shared" si="296"/>
        <v>0</v>
      </c>
      <c r="DE158" s="6">
        <f t="shared" si="297"/>
        <v>0</v>
      </c>
      <c r="DF158" s="6">
        <f t="shared" si="298"/>
        <v>0</v>
      </c>
      <c r="DG158" s="6"/>
      <c r="DH158" s="6">
        <f t="shared" si="299"/>
        <v>0</v>
      </c>
      <c r="DI158" s="6">
        <f t="shared" si="300"/>
        <v>0</v>
      </c>
      <c r="DJ158" s="6">
        <f t="shared" si="301"/>
        <v>0</v>
      </c>
      <c r="DK158" s="6"/>
      <c r="DL158" s="6">
        <f t="shared" si="302"/>
        <v>0</v>
      </c>
      <c r="DR158" s="11"/>
      <c r="DS158" s="6">
        <f t="shared" si="303"/>
        <v>0</v>
      </c>
      <c r="DT158" s="6">
        <f t="shared" si="250"/>
        <v>0</v>
      </c>
      <c r="DU158" s="6">
        <f t="shared" si="251"/>
        <v>0</v>
      </c>
      <c r="DV158"/>
      <c r="DW158" s="6">
        <f t="shared" si="252"/>
        <v>0</v>
      </c>
      <c r="DX158" s="6">
        <f t="shared" si="253"/>
        <v>0</v>
      </c>
      <c r="DY158" s="6">
        <f t="shared" si="254"/>
        <v>0</v>
      </c>
      <c r="DZ158"/>
      <c r="EA158" s="6">
        <f t="shared" si="255"/>
        <v>0</v>
      </c>
      <c r="EB158" s="6">
        <f t="shared" si="256"/>
        <v>0</v>
      </c>
      <c r="EC158" s="6">
        <f t="shared" si="257"/>
        <v>0</v>
      </c>
      <c r="ED158"/>
      <c r="EE158" s="6">
        <f t="shared" si="304"/>
        <v>0</v>
      </c>
      <c r="EF158" s="6"/>
      <c r="EG158" s="6">
        <f t="shared" si="305"/>
        <v>0</v>
      </c>
      <c r="EH158" s="6">
        <f t="shared" si="306"/>
        <v>0</v>
      </c>
      <c r="EI158" s="6">
        <f t="shared" si="307"/>
        <v>0</v>
      </c>
      <c r="EJ158" s="6"/>
      <c r="EK158" s="6">
        <f t="shared" si="308"/>
        <v>0</v>
      </c>
      <c r="EL158" s="6">
        <f t="shared" si="309"/>
        <v>0</v>
      </c>
      <c r="EM158" s="6">
        <f t="shared" si="310"/>
        <v>0</v>
      </c>
      <c r="EN158" s="6"/>
      <c r="EO158" s="6">
        <f t="shared" si="311"/>
        <v>0</v>
      </c>
      <c r="EP158" s="6">
        <f t="shared" si="312"/>
        <v>0</v>
      </c>
      <c r="EQ158" s="6">
        <f t="shared" si="313"/>
        <v>0</v>
      </c>
      <c r="ER158" s="6"/>
      <c r="ES158" s="6">
        <f t="shared" si="314"/>
        <v>0</v>
      </c>
      <c r="EY158" s="11"/>
      <c r="EZ158" s="6">
        <f t="shared" si="315"/>
        <v>0</v>
      </c>
      <c r="FA158" s="6">
        <f t="shared" si="258"/>
        <v>0</v>
      </c>
      <c r="FB158" s="6">
        <f t="shared" si="259"/>
        <v>0</v>
      </c>
      <c r="FC158"/>
      <c r="FD158" s="6">
        <f t="shared" si="260"/>
        <v>0</v>
      </c>
      <c r="FE158" s="6">
        <f t="shared" si="261"/>
        <v>0</v>
      </c>
      <c r="FF158" s="6">
        <f t="shared" si="262"/>
        <v>0</v>
      </c>
      <c r="FG158"/>
      <c r="FH158" s="6">
        <f t="shared" si="263"/>
        <v>0</v>
      </c>
      <c r="FI158" s="6">
        <f t="shared" si="264"/>
        <v>0</v>
      </c>
      <c r="FJ158" s="6">
        <f t="shared" si="265"/>
        <v>0</v>
      </c>
      <c r="FK158"/>
      <c r="FL158" s="6">
        <f t="shared" si="316"/>
        <v>0</v>
      </c>
      <c r="FM158" s="6"/>
      <c r="FN158" s="6">
        <f t="shared" si="317"/>
        <v>0</v>
      </c>
      <c r="FO158" s="6">
        <f t="shared" si="318"/>
        <v>0</v>
      </c>
      <c r="FP158" s="6">
        <f t="shared" si="319"/>
        <v>0</v>
      </c>
      <c r="FQ158" s="6"/>
      <c r="FR158" s="6">
        <f t="shared" si="320"/>
        <v>0</v>
      </c>
      <c r="FS158" s="6">
        <f t="shared" si="321"/>
        <v>0</v>
      </c>
      <c r="FT158" s="6">
        <f t="shared" si="322"/>
        <v>0</v>
      </c>
      <c r="FU158" s="6"/>
      <c r="FV158" s="6">
        <f t="shared" si="323"/>
        <v>0</v>
      </c>
      <c r="FW158" s="6">
        <f t="shared" si="324"/>
        <v>0</v>
      </c>
      <c r="FX158" s="6">
        <f t="shared" si="325"/>
        <v>0</v>
      </c>
      <c r="FY158" s="6"/>
      <c r="FZ158" s="6">
        <f t="shared" si="326"/>
        <v>0</v>
      </c>
    </row>
    <row r="159" spans="4:182" x14ac:dyDescent="0.25">
      <c r="D159">
        <v>1065</v>
      </c>
      <c r="E159">
        <f>'Input spectra'!B159</f>
        <v>0</v>
      </c>
      <c r="F159">
        <f>'Initial absorption'!L159</f>
        <v>0</v>
      </c>
      <c r="G159">
        <f>'Input spectra'!C159</f>
        <v>0</v>
      </c>
      <c r="H159">
        <f t="shared" si="266"/>
        <v>0</v>
      </c>
      <c r="I159">
        <f>'Input spectra'!D159</f>
        <v>0</v>
      </c>
      <c r="J159">
        <f>'Initial absorption'!M159</f>
        <v>0</v>
      </c>
      <c r="K159">
        <f>'Input spectra'!E159</f>
        <v>0</v>
      </c>
      <c r="L159">
        <f t="shared" si="267"/>
        <v>0</v>
      </c>
      <c r="M159">
        <f>'Input spectra'!F159</f>
        <v>0</v>
      </c>
      <c r="N159">
        <f>'Initial absorption'!N159</f>
        <v>0</v>
      </c>
      <c r="O159">
        <f>'Input spectra'!G159</f>
        <v>0</v>
      </c>
      <c r="P159">
        <f t="shared" si="268"/>
        <v>0</v>
      </c>
      <c r="R159">
        <f>'Absorption prob after ems'!FA160</f>
        <v>0.88237853514671494</v>
      </c>
      <c r="S159" s="13">
        <f>1-EXP(-'Absorption prob after ems'!FE160*_k_in_ec_correction*(E159*_c1+I159*_c2+M159*_c3+'Input spectra'!Y159))</f>
        <v>1.1977435429209593E-2</v>
      </c>
      <c r="T159" s="13">
        <f>1-EXP(-(_t-'Absorption prob after ems'!FE160)*_k_in_ec_correction*(E159*_c1+I159*_c2+M159*_c3+'Input spectra'!Y159))</f>
        <v>1.2108953699056069E-2</v>
      </c>
      <c r="V159"/>
      <c r="W159" s="11"/>
      <c r="X159" s="6">
        <f t="shared" si="224"/>
        <v>0</v>
      </c>
      <c r="Y159" s="6">
        <f t="shared" si="225"/>
        <v>0</v>
      </c>
      <c r="Z159" s="6">
        <f t="shared" si="226"/>
        <v>0</v>
      </c>
      <c r="AA159"/>
      <c r="AB159" s="6">
        <f t="shared" si="227"/>
        <v>0</v>
      </c>
      <c r="AC159" s="6">
        <f t="shared" si="228"/>
        <v>0</v>
      </c>
      <c r="AD159" s="6">
        <f t="shared" si="229"/>
        <v>0</v>
      </c>
      <c r="AE159"/>
      <c r="AF159" s="6">
        <f t="shared" si="230"/>
        <v>0</v>
      </c>
      <c r="AG159" s="6">
        <f t="shared" si="231"/>
        <v>0</v>
      </c>
      <c r="AH159" s="6">
        <f t="shared" si="232"/>
        <v>0</v>
      </c>
      <c r="AI159"/>
      <c r="AJ159" s="6">
        <f t="shared" si="269"/>
        <v>0</v>
      </c>
      <c r="AK159" s="6"/>
      <c r="AL159" s="6">
        <f t="shared" si="270"/>
        <v>0</v>
      </c>
      <c r="AM159" s="6">
        <f t="shared" si="271"/>
        <v>0</v>
      </c>
      <c r="AN159" s="6">
        <f t="shared" si="272"/>
        <v>0</v>
      </c>
      <c r="AO159" s="6"/>
      <c r="AP159" s="6">
        <f t="shared" si="273"/>
        <v>0</v>
      </c>
      <c r="AQ159" s="6">
        <f t="shared" si="274"/>
        <v>0</v>
      </c>
      <c r="AR159" s="6">
        <f t="shared" si="275"/>
        <v>0</v>
      </c>
      <c r="AS159" s="6"/>
      <c r="AT159" s="6">
        <f t="shared" si="276"/>
        <v>0</v>
      </c>
      <c r="AU159" s="6">
        <f t="shared" si="277"/>
        <v>0</v>
      </c>
      <c r="AV159" s="6">
        <f t="shared" si="278"/>
        <v>0</v>
      </c>
      <c r="AW159" s="6"/>
      <c r="AX159" s="6">
        <f t="shared" si="279"/>
        <v>0</v>
      </c>
      <c r="BD159" s="11"/>
      <c r="BE159" s="6">
        <f t="shared" si="233"/>
        <v>0</v>
      </c>
      <c r="BF159" s="6">
        <f t="shared" si="234"/>
        <v>0</v>
      </c>
      <c r="BG159" s="6">
        <f t="shared" si="235"/>
        <v>0</v>
      </c>
      <c r="BH159"/>
      <c r="BI159" s="6">
        <f t="shared" si="236"/>
        <v>0</v>
      </c>
      <c r="BJ159" s="6">
        <f t="shared" si="237"/>
        <v>0</v>
      </c>
      <c r="BK159" s="6">
        <f t="shared" si="238"/>
        <v>0</v>
      </c>
      <c r="BL159"/>
      <c r="BM159" s="6">
        <f t="shared" si="239"/>
        <v>0</v>
      </c>
      <c r="BN159" s="6">
        <f t="shared" si="240"/>
        <v>0</v>
      </c>
      <c r="BO159" s="6">
        <f t="shared" si="241"/>
        <v>0</v>
      </c>
      <c r="BP159"/>
      <c r="BQ159" s="6">
        <f t="shared" si="280"/>
        <v>0</v>
      </c>
      <c r="BR159" s="6"/>
      <c r="BS159" s="6">
        <f t="shared" si="281"/>
        <v>0</v>
      </c>
      <c r="BT159" s="6">
        <f t="shared" si="282"/>
        <v>0</v>
      </c>
      <c r="BU159" s="6">
        <f t="shared" si="283"/>
        <v>0</v>
      </c>
      <c r="BV159" s="6"/>
      <c r="BW159" s="6">
        <f t="shared" si="284"/>
        <v>0</v>
      </c>
      <c r="BX159" s="6">
        <f t="shared" si="285"/>
        <v>0</v>
      </c>
      <c r="BY159" s="6">
        <f t="shared" si="286"/>
        <v>0</v>
      </c>
      <c r="BZ159" s="6"/>
      <c r="CA159" s="6">
        <f t="shared" si="287"/>
        <v>0</v>
      </c>
      <c r="CB159" s="6">
        <f t="shared" si="288"/>
        <v>0</v>
      </c>
      <c r="CC159" s="6">
        <f t="shared" si="289"/>
        <v>0</v>
      </c>
      <c r="CD159" s="6"/>
      <c r="CE159" s="6">
        <f t="shared" si="290"/>
        <v>0</v>
      </c>
      <c r="CK159" s="11"/>
      <c r="CL159" s="6">
        <f t="shared" si="291"/>
        <v>0</v>
      </c>
      <c r="CM159" s="6">
        <f t="shared" si="242"/>
        <v>0</v>
      </c>
      <c r="CN159" s="6">
        <f t="shared" si="243"/>
        <v>0</v>
      </c>
      <c r="CO159"/>
      <c r="CP159" s="6">
        <f t="shared" si="244"/>
        <v>0</v>
      </c>
      <c r="CQ159" s="6">
        <f t="shared" si="245"/>
        <v>0</v>
      </c>
      <c r="CR159" s="6">
        <f t="shared" si="246"/>
        <v>0</v>
      </c>
      <c r="CS159"/>
      <c r="CT159" s="6">
        <f t="shared" si="247"/>
        <v>0</v>
      </c>
      <c r="CU159" s="6">
        <f t="shared" si="248"/>
        <v>0</v>
      </c>
      <c r="CV159" s="6">
        <f t="shared" si="249"/>
        <v>0</v>
      </c>
      <c r="CW159"/>
      <c r="CX159" s="6">
        <f t="shared" si="292"/>
        <v>0</v>
      </c>
      <c r="CY159" s="6"/>
      <c r="CZ159" s="6">
        <f t="shared" si="293"/>
        <v>0</v>
      </c>
      <c r="DA159" s="6">
        <f t="shared" si="294"/>
        <v>0</v>
      </c>
      <c r="DB159" s="6">
        <f t="shared" si="295"/>
        <v>0</v>
      </c>
      <c r="DC159" s="6"/>
      <c r="DD159" s="6">
        <f t="shared" si="296"/>
        <v>0</v>
      </c>
      <c r="DE159" s="6">
        <f t="shared" si="297"/>
        <v>0</v>
      </c>
      <c r="DF159" s="6">
        <f t="shared" si="298"/>
        <v>0</v>
      </c>
      <c r="DG159" s="6"/>
      <c r="DH159" s="6">
        <f t="shared" si="299"/>
        <v>0</v>
      </c>
      <c r="DI159" s="6">
        <f t="shared" si="300"/>
        <v>0</v>
      </c>
      <c r="DJ159" s="6">
        <f t="shared" si="301"/>
        <v>0</v>
      </c>
      <c r="DK159" s="6"/>
      <c r="DL159" s="6">
        <f t="shared" si="302"/>
        <v>0</v>
      </c>
      <c r="DR159" s="11"/>
      <c r="DS159" s="6">
        <f t="shared" si="303"/>
        <v>0</v>
      </c>
      <c r="DT159" s="6">
        <f t="shared" si="250"/>
        <v>0</v>
      </c>
      <c r="DU159" s="6">
        <f t="shared" si="251"/>
        <v>0</v>
      </c>
      <c r="DV159"/>
      <c r="DW159" s="6">
        <f t="shared" si="252"/>
        <v>0</v>
      </c>
      <c r="DX159" s="6">
        <f t="shared" si="253"/>
        <v>0</v>
      </c>
      <c r="DY159" s="6">
        <f t="shared" si="254"/>
        <v>0</v>
      </c>
      <c r="DZ159"/>
      <c r="EA159" s="6">
        <f t="shared" si="255"/>
        <v>0</v>
      </c>
      <c r="EB159" s="6">
        <f t="shared" si="256"/>
        <v>0</v>
      </c>
      <c r="EC159" s="6">
        <f t="shared" si="257"/>
        <v>0</v>
      </c>
      <c r="ED159"/>
      <c r="EE159" s="6">
        <f t="shared" si="304"/>
        <v>0</v>
      </c>
      <c r="EF159" s="6"/>
      <c r="EG159" s="6">
        <f t="shared" si="305"/>
        <v>0</v>
      </c>
      <c r="EH159" s="6">
        <f t="shared" si="306"/>
        <v>0</v>
      </c>
      <c r="EI159" s="6">
        <f t="shared" si="307"/>
        <v>0</v>
      </c>
      <c r="EJ159" s="6"/>
      <c r="EK159" s="6">
        <f t="shared" si="308"/>
        <v>0</v>
      </c>
      <c r="EL159" s="6">
        <f t="shared" si="309"/>
        <v>0</v>
      </c>
      <c r="EM159" s="6">
        <f t="shared" si="310"/>
        <v>0</v>
      </c>
      <c r="EN159" s="6"/>
      <c r="EO159" s="6">
        <f t="shared" si="311"/>
        <v>0</v>
      </c>
      <c r="EP159" s="6">
        <f t="shared" si="312"/>
        <v>0</v>
      </c>
      <c r="EQ159" s="6">
        <f t="shared" si="313"/>
        <v>0</v>
      </c>
      <c r="ER159" s="6"/>
      <c r="ES159" s="6">
        <f t="shared" si="314"/>
        <v>0</v>
      </c>
      <c r="EY159" s="11"/>
      <c r="EZ159" s="6">
        <f t="shared" si="315"/>
        <v>0</v>
      </c>
      <c r="FA159" s="6">
        <f t="shared" si="258"/>
        <v>0</v>
      </c>
      <c r="FB159" s="6">
        <f t="shared" si="259"/>
        <v>0</v>
      </c>
      <c r="FC159"/>
      <c r="FD159" s="6">
        <f t="shared" si="260"/>
        <v>0</v>
      </c>
      <c r="FE159" s="6">
        <f t="shared" si="261"/>
        <v>0</v>
      </c>
      <c r="FF159" s="6">
        <f t="shared" si="262"/>
        <v>0</v>
      </c>
      <c r="FG159"/>
      <c r="FH159" s="6">
        <f t="shared" si="263"/>
        <v>0</v>
      </c>
      <c r="FI159" s="6">
        <f t="shared" si="264"/>
        <v>0</v>
      </c>
      <c r="FJ159" s="6">
        <f t="shared" si="265"/>
        <v>0</v>
      </c>
      <c r="FK159"/>
      <c r="FL159" s="6">
        <f t="shared" si="316"/>
        <v>0</v>
      </c>
      <c r="FM159" s="6"/>
      <c r="FN159" s="6">
        <f t="shared" si="317"/>
        <v>0</v>
      </c>
      <c r="FO159" s="6">
        <f t="shared" si="318"/>
        <v>0</v>
      </c>
      <c r="FP159" s="6">
        <f t="shared" si="319"/>
        <v>0</v>
      </c>
      <c r="FQ159" s="6"/>
      <c r="FR159" s="6">
        <f t="shared" si="320"/>
        <v>0</v>
      </c>
      <c r="FS159" s="6">
        <f t="shared" si="321"/>
        <v>0</v>
      </c>
      <c r="FT159" s="6">
        <f t="shared" si="322"/>
        <v>0</v>
      </c>
      <c r="FU159" s="6"/>
      <c r="FV159" s="6">
        <f t="shared" si="323"/>
        <v>0</v>
      </c>
      <c r="FW159" s="6">
        <f t="shared" si="324"/>
        <v>0</v>
      </c>
      <c r="FX159" s="6">
        <f t="shared" si="325"/>
        <v>0</v>
      </c>
      <c r="FY159" s="6"/>
      <c r="FZ159" s="6">
        <f t="shared" si="326"/>
        <v>0</v>
      </c>
    </row>
    <row r="160" spans="4:182" x14ac:dyDescent="0.25">
      <c r="D160">
        <v>1070</v>
      </c>
      <c r="E160">
        <f>'Input spectra'!B160</f>
        <v>0</v>
      </c>
      <c r="F160">
        <f>'Initial absorption'!L160</f>
        <v>0</v>
      </c>
      <c r="G160">
        <f>'Input spectra'!C160</f>
        <v>0</v>
      </c>
      <c r="H160">
        <f t="shared" si="266"/>
        <v>0</v>
      </c>
      <c r="I160">
        <f>'Input spectra'!D160</f>
        <v>0</v>
      </c>
      <c r="J160">
        <f>'Initial absorption'!M160</f>
        <v>0</v>
      </c>
      <c r="K160">
        <f>'Input spectra'!E160</f>
        <v>0</v>
      </c>
      <c r="L160">
        <f t="shared" si="267"/>
        <v>0</v>
      </c>
      <c r="M160">
        <f>'Input spectra'!F160</f>
        <v>0</v>
      </c>
      <c r="N160">
        <f>'Initial absorption'!N160</f>
        <v>0</v>
      </c>
      <c r="O160">
        <f>'Input spectra'!G160</f>
        <v>0</v>
      </c>
      <c r="P160">
        <f t="shared" si="268"/>
        <v>0</v>
      </c>
      <c r="R160">
        <f>'Absorption prob after ems'!FA161</f>
        <v>0.88250610543440067</v>
      </c>
      <c r="S160" s="13">
        <f>1-EXP(-'Absorption prob after ems'!FE161*_k_in_ec_correction*(E160*_c1+I160*_c2+M160*_c3+'Input spectra'!Y160))</f>
        <v>1.1963287231721464E-2</v>
      </c>
      <c r="T160" s="13">
        <f>1-EXP(-(_t-'Absorption prob after ems'!FE161)*_k_in_ec_correction*(E160*_c1+I160*_c2+M160*_c3+'Input spectra'!Y160))</f>
        <v>1.2094493275288332E-2</v>
      </c>
      <c r="V160"/>
      <c r="W160" s="11"/>
      <c r="X160" s="6">
        <f t="shared" si="224"/>
        <v>0</v>
      </c>
      <c r="Y160" s="6">
        <f t="shared" si="225"/>
        <v>0</v>
      </c>
      <c r="Z160" s="6">
        <f t="shared" si="226"/>
        <v>0</v>
      </c>
      <c r="AA160"/>
      <c r="AB160" s="6">
        <f t="shared" si="227"/>
        <v>0</v>
      </c>
      <c r="AC160" s="6">
        <f t="shared" si="228"/>
        <v>0</v>
      </c>
      <c r="AD160" s="6">
        <f t="shared" si="229"/>
        <v>0</v>
      </c>
      <c r="AE160"/>
      <c r="AF160" s="6">
        <f t="shared" si="230"/>
        <v>0</v>
      </c>
      <c r="AG160" s="6">
        <f t="shared" si="231"/>
        <v>0</v>
      </c>
      <c r="AH160" s="6">
        <f t="shared" si="232"/>
        <v>0</v>
      </c>
      <c r="AI160"/>
      <c r="AJ160" s="6">
        <f t="shared" si="269"/>
        <v>0</v>
      </c>
      <c r="AK160" s="6"/>
      <c r="AL160" s="6">
        <f t="shared" si="270"/>
        <v>0</v>
      </c>
      <c r="AM160" s="6">
        <f t="shared" si="271"/>
        <v>0</v>
      </c>
      <c r="AN160" s="6">
        <f t="shared" si="272"/>
        <v>0</v>
      </c>
      <c r="AO160" s="6"/>
      <c r="AP160" s="6">
        <f t="shared" si="273"/>
        <v>0</v>
      </c>
      <c r="AQ160" s="6">
        <f t="shared" si="274"/>
        <v>0</v>
      </c>
      <c r="AR160" s="6">
        <f t="shared" si="275"/>
        <v>0</v>
      </c>
      <c r="AS160" s="6"/>
      <c r="AT160" s="6">
        <f t="shared" si="276"/>
        <v>0</v>
      </c>
      <c r="AU160" s="6">
        <f t="shared" si="277"/>
        <v>0</v>
      </c>
      <c r="AV160" s="6">
        <f t="shared" si="278"/>
        <v>0</v>
      </c>
      <c r="AW160" s="6"/>
      <c r="AX160" s="6">
        <f t="shared" si="279"/>
        <v>0</v>
      </c>
      <c r="BD160" s="11"/>
      <c r="BE160" s="6">
        <f t="shared" si="233"/>
        <v>0</v>
      </c>
      <c r="BF160" s="6">
        <f t="shared" si="234"/>
        <v>0</v>
      </c>
      <c r="BG160" s="6">
        <f t="shared" si="235"/>
        <v>0</v>
      </c>
      <c r="BH160"/>
      <c r="BI160" s="6">
        <f t="shared" si="236"/>
        <v>0</v>
      </c>
      <c r="BJ160" s="6">
        <f t="shared" si="237"/>
        <v>0</v>
      </c>
      <c r="BK160" s="6">
        <f t="shared" si="238"/>
        <v>0</v>
      </c>
      <c r="BL160"/>
      <c r="BM160" s="6">
        <f t="shared" si="239"/>
        <v>0</v>
      </c>
      <c r="BN160" s="6">
        <f t="shared" si="240"/>
        <v>0</v>
      </c>
      <c r="BO160" s="6">
        <f t="shared" si="241"/>
        <v>0</v>
      </c>
      <c r="BP160"/>
      <c r="BQ160" s="6">
        <f t="shared" si="280"/>
        <v>0</v>
      </c>
      <c r="BR160" s="6"/>
      <c r="BS160" s="6">
        <f t="shared" si="281"/>
        <v>0</v>
      </c>
      <c r="BT160" s="6">
        <f t="shared" si="282"/>
        <v>0</v>
      </c>
      <c r="BU160" s="6">
        <f t="shared" si="283"/>
        <v>0</v>
      </c>
      <c r="BV160" s="6"/>
      <c r="BW160" s="6">
        <f t="shared" si="284"/>
        <v>0</v>
      </c>
      <c r="BX160" s="6">
        <f t="shared" si="285"/>
        <v>0</v>
      </c>
      <c r="BY160" s="6">
        <f t="shared" si="286"/>
        <v>0</v>
      </c>
      <c r="BZ160" s="6"/>
      <c r="CA160" s="6">
        <f t="shared" si="287"/>
        <v>0</v>
      </c>
      <c r="CB160" s="6">
        <f t="shared" si="288"/>
        <v>0</v>
      </c>
      <c r="CC160" s="6">
        <f t="shared" si="289"/>
        <v>0</v>
      </c>
      <c r="CD160" s="6"/>
      <c r="CE160" s="6">
        <f t="shared" si="290"/>
        <v>0</v>
      </c>
      <c r="CK160" s="11"/>
      <c r="CL160" s="6">
        <f t="shared" si="291"/>
        <v>0</v>
      </c>
      <c r="CM160" s="6">
        <f t="shared" si="242"/>
        <v>0</v>
      </c>
      <c r="CN160" s="6">
        <f t="shared" si="243"/>
        <v>0</v>
      </c>
      <c r="CO160"/>
      <c r="CP160" s="6">
        <f t="shared" si="244"/>
        <v>0</v>
      </c>
      <c r="CQ160" s="6">
        <f t="shared" si="245"/>
        <v>0</v>
      </c>
      <c r="CR160" s="6">
        <f t="shared" si="246"/>
        <v>0</v>
      </c>
      <c r="CS160"/>
      <c r="CT160" s="6">
        <f t="shared" si="247"/>
        <v>0</v>
      </c>
      <c r="CU160" s="6">
        <f t="shared" si="248"/>
        <v>0</v>
      </c>
      <c r="CV160" s="6">
        <f t="shared" si="249"/>
        <v>0</v>
      </c>
      <c r="CW160"/>
      <c r="CX160" s="6">
        <f t="shared" si="292"/>
        <v>0</v>
      </c>
      <c r="CY160" s="6"/>
      <c r="CZ160" s="6">
        <f t="shared" si="293"/>
        <v>0</v>
      </c>
      <c r="DA160" s="6">
        <f t="shared" si="294"/>
        <v>0</v>
      </c>
      <c r="DB160" s="6">
        <f t="shared" si="295"/>
        <v>0</v>
      </c>
      <c r="DC160" s="6"/>
      <c r="DD160" s="6">
        <f t="shared" si="296"/>
        <v>0</v>
      </c>
      <c r="DE160" s="6">
        <f t="shared" si="297"/>
        <v>0</v>
      </c>
      <c r="DF160" s="6">
        <f t="shared" si="298"/>
        <v>0</v>
      </c>
      <c r="DG160" s="6"/>
      <c r="DH160" s="6">
        <f t="shared" si="299"/>
        <v>0</v>
      </c>
      <c r="DI160" s="6">
        <f t="shared" si="300"/>
        <v>0</v>
      </c>
      <c r="DJ160" s="6">
        <f t="shared" si="301"/>
        <v>0</v>
      </c>
      <c r="DK160" s="6"/>
      <c r="DL160" s="6">
        <f t="shared" si="302"/>
        <v>0</v>
      </c>
      <c r="DR160" s="11"/>
      <c r="DS160" s="6">
        <f t="shared" si="303"/>
        <v>0</v>
      </c>
      <c r="DT160" s="6">
        <f t="shared" si="250"/>
        <v>0</v>
      </c>
      <c r="DU160" s="6">
        <f t="shared" si="251"/>
        <v>0</v>
      </c>
      <c r="DV160"/>
      <c r="DW160" s="6">
        <f t="shared" si="252"/>
        <v>0</v>
      </c>
      <c r="DX160" s="6">
        <f t="shared" si="253"/>
        <v>0</v>
      </c>
      <c r="DY160" s="6">
        <f t="shared" si="254"/>
        <v>0</v>
      </c>
      <c r="DZ160"/>
      <c r="EA160" s="6">
        <f t="shared" si="255"/>
        <v>0</v>
      </c>
      <c r="EB160" s="6">
        <f t="shared" si="256"/>
        <v>0</v>
      </c>
      <c r="EC160" s="6">
        <f t="shared" si="257"/>
        <v>0</v>
      </c>
      <c r="ED160"/>
      <c r="EE160" s="6">
        <f t="shared" si="304"/>
        <v>0</v>
      </c>
      <c r="EF160" s="6"/>
      <c r="EG160" s="6">
        <f t="shared" si="305"/>
        <v>0</v>
      </c>
      <c r="EH160" s="6">
        <f t="shared" si="306"/>
        <v>0</v>
      </c>
      <c r="EI160" s="6">
        <f t="shared" si="307"/>
        <v>0</v>
      </c>
      <c r="EJ160" s="6"/>
      <c r="EK160" s="6">
        <f t="shared" si="308"/>
        <v>0</v>
      </c>
      <c r="EL160" s="6">
        <f t="shared" si="309"/>
        <v>0</v>
      </c>
      <c r="EM160" s="6">
        <f t="shared" si="310"/>
        <v>0</v>
      </c>
      <c r="EN160" s="6"/>
      <c r="EO160" s="6">
        <f t="shared" si="311"/>
        <v>0</v>
      </c>
      <c r="EP160" s="6">
        <f t="shared" si="312"/>
        <v>0</v>
      </c>
      <c r="EQ160" s="6">
        <f t="shared" si="313"/>
        <v>0</v>
      </c>
      <c r="ER160" s="6"/>
      <c r="ES160" s="6">
        <f t="shared" si="314"/>
        <v>0</v>
      </c>
      <c r="EY160" s="11"/>
      <c r="EZ160" s="6">
        <f t="shared" si="315"/>
        <v>0</v>
      </c>
      <c r="FA160" s="6">
        <f t="shared" si="258"/>
        <v>0</v>
      </c>
      <c r="FB160" s="6">
        <f t="shared" si="259"/>
        <v>0</v>
      </c>
      <c r="FC160"/>
      <c r="FD160" s="6">
        <f t="shared" si="260"/>
        <v>0</v>
      </c>
      <c r="FE160" s="6">
        <f t="shared" si="261"/>
        <v>0</v>
      </c>
      <c r="FF160" s="6">
        <f t="shared" si="262"/>
        <v>0</v>
      </c>
      <c r="FG160"/>
      <c r="FH160" s="6">
        <f t="shared" si="263"/>
        <v>0</v>
      </c>
      <c r="FI160" s="6">
        <f t="shared" si="264"/>
        <v>0</v>
      </c>
      <c r="FJ160" s="6">
        <f t="shared" si="265"/>
        <v>0</v>
      </c>
      <c r="FK160"/>
      <c r="FL160" s="6">
        <f t="shared" si="316"/>
        <v>0</v>
      </c>
      <c r="FM160" s="6"/>
      <c r="FN160" s="6">
        <f t="shared" si="317"/>
        <v>0</v>
      </c>
      <c r="FO160" s="6">
        <f t="shared" si="318"/>
        <v>0</v>
      </c>
      <c r="FP160" s="6">
        <f t="shared" si="319"/>
        <v>0</v>
      </c>
      <c r="FQ160" s="6"/>
      <c r="FR160" s="6">
        <f t="shared" si="320"/>
        <v>0</v>
      </c>
      <c r="FS160" s="6">
        <f t="shared" si="321"/>
        <v>0</v>
      </c>
      <c r="FT160" s="6">
        <f t="shared" si="322"/>
        <v>0</v>
      </c>
      <c r="FU160" s="6"/>
      <c r="FV160" s="6">
        <f t="shared" si="323"/>
        <v>0</v>
      </c>
      <c r="FW160" s="6">
        <f t="shared" si="324"/>
        <v>0</v>
      </c>
      <c r="FX160" s="6">
        <f t="shared" si="325"/>
        <v>0</v>
      </c>
      <c r="FY160" s="6"/>
      <c r="FZ160" s="6">
        <f t="shared" si="326"/>
        <v>0</v>
      </c>
    </row>
    <row r="161" spans="4:182" x14ac:dyDescent="0.25">
      <c r="D161">
        <v>1075</v>
      </c>
      <c r="E161">
        <f>'Input spectra'!B161</f>
        <v>0</v>
      </c>
      <c r="F161">
        <f>'Initial absorption'!L161</f>
        <v>0</v>
      </c>
      <c r="G161">
        <f>'Input spectra'!C161</f>
        <v>0</v>
      </c>
      <c r="H161">
        <f t="shared" si="266"/>
        <v>0</v>
      </c>
      <c r="I161">
        <f>'Input spectra'!D161</f>
        <v>0</v>
      </c>
      <c r="J161">
        <f>'Initial absorption'!M161</f>
        <v>0</v>
      </c>
      <c r="K161">
        <f>'Input spectra'!E161</f>
        <v>0</v>
      </c>
      <c r="L161">
        <f t="shared" si="267"/>
        <v>0</v>
      </c>
      <c r="M161">
        <f>'Input spectra'!F161</f>
        <v>0</v>
      </c>
      <c r="N161">
        <f>'Initial absorption'!N161</f>
        <v>0</v>
      </c>
      <c r="O161">
        <f>'Input spectra'!G161</f>
        <v>0</v>
      </c>
      <c r="P161">
        <f t="shared" si="268"/>
        <v>0</v>
      </c>
      <c r="R161">
        <f>'Absorption prob after ems'!FA162</f>
        <v>0.88263370439431699</v>
      </c>
      <c r="S161" s="13">
        <f>1-EXP(-'Absorption prob after ems'!FE162*_k_in_ec_correction*(E161*_c1+I161*_c2+M161*_c3+'Input spectra'!Y161))</f>
        <v>1.1949138643835067E-2</v>
      </c>
      <c r="T161" s="13">
        <f>1-EXP(-(_t-'Absorption prob after ems'!FE162)*_k_in_ec_correction*(E161*_c1+I161*_c2+M161*_c3+'Input spectra'!Y161))</f>
        <v>1.2080032827628817E-2</v>
      </c>
      <c r="V161"/>
      <c r="W161" s="11"/>
      <c r="X161" s="6">
        <f t="shared" si="224"/>
        <v>0</v>
      </c>
      <c r="Y161" s="6">
        <f t="shared" si="225"/>
        <v>0</v>
      </c>
      <c r="Z161" s="6">
        <f t="shared" si="226"/>
        <v>0</v>
      </c>
      <c r="AA161"/>
      <c r="AB161" s="6">
        <f t="shared" si="227"/>
        <v>0</v>
      </c>
      <c r="AC161" s="6">
        <f t="shared" si="228"/>
        <v>0</v>
      </c>
      <c r="AD161" s="6">
        <f t="shared" si="229"/>
        <v>0</v>
      </c>
      <c r="AE161"/>
      <c r="AF161" s="6">
        <f t="shared" si="230"/>
        <v>0</v>
      </c>
      <c r="AG161" s="6">
        <f t="shared" si="231"/>
        <v>0</v>
      </c>
      <c r="AH161" s="6">
        <f t="shared" si="232"/>
        <v>0</v>
      </c>
      <c r="AI161"/>
      <c r="AJ161" s="6">
        <f t="shared" si="269"/>
        <v>0</v>
      </c>
      <c r="AK161" s="6"/>
      <c r="AL161" s="6">
        <f t="shared" si="270"/>
        <v>0</v>
      </c>
      <c r="AM161" s="6">
        <f t="shared" si="271"/>
        <v>0</v>
      </c>
      <c r="AN161" s="6">
        <f t="shared" si="272"/>
        <v>0</v>
      </c>
      <c r="AO161" s="6"/>
      <c r="AP161" s="6">
        <f t="shared" si="273"/>
        <v>0</v>
      </c>
      <c r="AQ161" s="6">
        <f t="shared" si="274"/>
        <v>0</v>
      </c>
      <c r="AR161" s="6">
        <f t="shared" si="275"/>
        <v>0</v>
      </c>
      <c r="AS161" s="6"/>
      <c r="AT161" s="6">
        <f t="shared" si="276"/>
        <v>0</v>
      </c>
      <c r="AU161" s="6">
        <f t="shared" si="277"/>
        <v>0</v>
      </c>
      <c r="AV161" s="6">
        <f t="shared" si="278"/>
        <v>0</v>
      </c>
      <c r="AW161" s="6"/>
      <c r="AX161" s="6">
        <f t="shared" si="279"/>
        <v>0</v>
      </c>
      <c r="BD161" s="11"/>
      <c r="BE161" s="6">
        <f t="shared" si="233"/>
        <v>0</v>
      </c>
      <c r="BF161" s="6">
        <f t="shared" si="234"/>
        <v>0</v>
      </c>
      <c r="BG161" s="6">
        <f t="shared" si="235"/>
        <v>0</v>
      </c>
      <c r="BH161"/>
      <c r="BI161" s="6">
        <f t="shared" si="236"/>
        <v>0</v>
      </c>
      <c r="BJ161" s="6">
        <f t="shared" si="237"/>
        <v>0</v>
      </c>
      <c r="BK161" s="6">
        <f t="shared" si="238"/>
        <v>0</v>
      </c>
      <c r="BL161"/>
      <c r="BM161" s="6">
        <f t="shared" si="239"/>
        <v>0</v>
      </c>
      <c r="BN161" s="6">
        <f t="shared" si="240"/>
        <v>0</v>
      </c>
      <c r="BO161" s="6">
        <f t="shared" si="241"/>
        <v>0</v>
      </c>
      <c r="BP161"/>
      <c r="BQ161" s="6">
        <f t="shared" si="280"/>
        <v>0</v>
      </c>
      <c r="BR161" s="6"/>
      <c r="BS161" s="6">
        <f t="shared" si="281"/>
        <v>0</v>
      </c>
      <c r="BT161" s="6">
        <f t="shared" si="282"/>
        <v>0</v>
      </c>
      <c r="BU161" s="6">
        <f t="shared" si="283"/>
        <v>0</v>
      </c>
      <c r="BV161" s="6"/>
      <c r="BW161" s="6">
        <f t="shared" si="284"/>
        <v>0</v>
      </c>
      <c r="BX161" s="6">
        <f t="shared" si="285"/>
        <v>0</v>
      </c>
      <c r="BY161" s="6">
        <f t="shared" si="286"/>
        <v>0</v>
      </c>
      <c r="BZ161" s="6"/>
      <c r="CA161" s="6">
        <f t="shared" si="287"/>
        <v>0</v>
      </c>
      <c r="CB161" s="6">
        <f t="shared" si="288"/>
        <v>0</v>
      </c>
      <c r="CC161" s="6">
        <f t="shared" si="289"/>
        <v>0</v>
      </c>
      <c r="CD161" s="6"/>
      <c r="CE161" s="6">
        <f t="shared" si="290"/>
        <v>0</v>
      </c>
      <c r="CK161" s="11"/>
      <c r="CL161" s="6">
        <f t="shared" si="291"/>
        <v>0</v>
      </c>
      <c r="CM161" s="6">
        <f t="shared" si="242"/>
        <v>0</v>
      </c>
      <c r="CN161" s="6">
        <f t="shared" si="243"/>
        <v>0</v>
      </c>
      <c r="CO161"/>
      <c r="CP161" s="6">
        <f t="shared" si="244"/>
        <v>0</v>
      </c>
      <c r="CQ161" s="6">
        <f t="shared" si="245"/>
        <v>0</v>
      </c>
      <c r="CR161" s="6">
        <f t="shared" si="246"/>
        <v>0</v>
      </c>
      <c r="CS161"/>
      <c r="CT161" s="6">
        <f t="shared" si="247"/>
        <v>0</v>
      </c>
      <c r="CU161" s="6">
        <f t="shared" si="248"/>
        <v>0</v>
      </c>
      <c r="CV161" s="6">
        <f t="shared" si="249"/>
        <v>0</v>
      </c>
      <c r="CW161"/>
      <c r="CX161" s="6">
        <f t="shared" si="292"/>
        <v>0</v>
      </c>
      <c r="CY161" s="6"/>
      <c r="CZ161" s="6">
        <f t="shared" si="293"/>
        <v>0</v>
      </c>
      <c r="DA161" s="6">
        <f t="shared" si="294"/>
        <v>0</v>
      </c>
      <c r="DB161" s="6">
        <f t="shared" si="295"/>
        <v>0</v>
      </c>
      <c r="DC161" s="6"/>
      <c r="DD161" s="6">
        <f t="shared" si="296"/>
        <v>0</v>
      </c>
      <c r="DE161" s="6">
        <f t="shared" si="297"/>
        <v>0</v>
      </c>
      <c r="DF161" s="6">
        <f t="shared" si="298"/>
        <v>0</v>
      </c>
      <c r="DG161" s="6"/>
      <c r="DH161" s="6">
        <f t="shared" si="299"/>
        <v>0</v>
      </c>
      <c r="DI161" s="6">
        <f t="shared" si="300"/>
        <v>0</v>
      </c>
      <c r="DJ161" s="6">
        <f t="shared" si="301"/>
        <v>0</v>
      </c>
      <c r="DK161" s="6"/>
      <c r="DL161" s="6">
        <f t="shared" si="302"/>
        <v>0</v>
      </c>
      <c r="DR161" s="11"/>
      <c r="DS161" s="6">
        <f t="shared" si="303"/>
        <v>0</v>
      </c>
      <c r="DT161" s="6">
        <f t="shared" si="250"/>
        <v>0</v>
      </c>
      <c r="DU161" s="6">
        <f t="shared" si="251"/>
        <v>0</v>
      </c>
      <c r="DV161"/>
      <c r="DW161" s="6">
        <f t="shared" si="252"/>
        <v>0</v>
      </c>
      <c r="DX161" s="6">
        <f t="shared" si="253"/>
        <v>0</v>
      </c>
      <c r="DY161" s="6">
        <f t="shared" si="254"/>
        <v>0</v>
      </c>
      <c r="DZ161"/>
      <c r="EA161" s="6">
        <f t="shared" si="255"/>
        <v>0</v>
      </c>
      <c r="EB161" s="6">
        <f t="shared" si="256"/>
        <v>0</v>
      </c>
      <c r="EC161" s="6">
        <f t="shared" si="257"/>
        <v>0</v>
      </c>
      <c r="ED161"/>
      <c r="EE161" s="6">
        <f t="shared" si="304"/>
        <v>0</v>
      </c>
      <c r="EF161" s="6"/>
      <c r="EG161" s="6">
        <f t="shared" si="305"/>
        <v>0</v>
      </c>
      <c r="EH161" s="6">
        <f t="shared" si="306"/>
        <v>0</v>
      </c>
      <c r="EI161" s="6">
        <f t="shared" si="307"/>
        <v>0</v>
      </c>
      <c r="EJ161" s="6"/>
      <c r="EK161" s="6">
        <f t="shared" si="308"/>
        <v>0</v>
      </c>
      <c r="EL161" s="6">
        <f t="shared" si="309"/>
        <v>0</v>
      </c>
      <c r="EM161" s="6">
        <f t="shared" si="310"/>
        <v>0</v>
      </c>
      <c r="EN161" s="6"/>
      <c r="EO161" s="6">
        <f t="shared" si="311"/>
        <v>0</v>
      </c>
      <c r="EP161" s="6">
        <f t="shared" si="312"/>
        <v>0</v>
      </c>
      <c r="EQ161" s="6">
        <f t="shared" si="313"/>
        <v>0</v>
      </c>
      <c r="ER161" s="6"/>
      <c r="ES161" s="6">
        <f t="shared" si="314"/>
        <v>0</v>
      </c>
      <c r="EY161" s="11"/>
      <c r="EZ161" s="6">
        <f t="shared" si="315"/>
        <v>0</v>
      </c>
      <c r="FA161" s="6">
        <f t="shared" si="258"/>
        <v>0</v>
      </c>
      <c r="FB161" s="6">
        <f t="shared" si="259"/>
        <v>0</v>
      </c>
      <c r="FC161"/>
      <c r="FD161" s="6">
        <f t="shared" si="260"/>
        <v>0</v>
      </c>
      <c r="FE161" s="6">
        <f t="shared" si="261"/>
        <v>0</v>
      </c>
      <c r="FF161" s="6">
        <f t="shared" si="262"/>
        <v>0</v>
      </c>
      <c r="FG161"/>
      <c r="FH161" s="6">
        <f t="shared" si="263"/>
        <v>0</v>
      </c>
      <c r="FI161" s="6">
        <f t="shared" si="264"/>
        <v>0</v>
      </c>
      <c r="FJ161" s="6">
        <f t="shared" si="265"/>
        <v>0</v>
      </c>
      <c r="FK161"/>
      <c r="FL161" s="6">
        <f t="shared" si="316"/>
        <v>0</v>
      </c>
      <c r="FM161" s="6"/>
      <c r="FN161" s="6">
        <f t="shared" si="317"/>
        <v>0</v>
      </c>
      <c r="FO161" s="6">
        <f t="shared" si="318"/>
        <v>0</v>
      </c>
      <c r="FP161" s="6">
        <f t="shared" si="319"/>
        <v>0</v>
      </c>
      <c r="FQ161" s="6"/>
      <c r="FR161" s="6">
        <f t="shared" si="320"/>
        <v>0</v>
      </c>
      <c r="FS161" s="6">
        <f t="shared" si="321"/>
        <v>0</v>
      </c>
      <c r="FT161" s="6">
        <f t="shared" si="322"/>
        <v>0</v>
      </c>
      <c r="FU161" s="6"/>
      <c r="FV161" s="6">
        <f t="shared" si="323"/>
        <v>0</v>
      </c>
      <c r="FW161" s="6">
        <f t="shared" si="324"/>
        <v>0</v>
      </c>
      <c r="FX161" s="6">
        <f t="shared" si="325"/>
        <v>0</v>
      </c>
      <c r="FY161" s="6"/>
      <c r="FZ161" s="6">
        <f t="shared" si="326"/>
        <v>0</v>
      </c>
    </row>
    <row r="162" spans="4:182" x14ac:dyDescent="0.25">
      <c r="D162">
        <v>1080</v>
      </c>
      <c r="E162">
        <f>'Input spectra'!B162</f>
        <v>0</v>
      </c>
      <c r="F162">
        <f>'Initial absorption'!L162</f>
        <v>0</v>
      </c>
      <c r="G162">
        <f>'Input spectra'!C162</f>
        <v>0</v>
      </c>
      <c r="H162">
        <f t="shared" si="266"/>
        <v>0</v>
      </c>
      <c r="I162">
        <f>'Input spectra'!D162</f>
        <v>0</v>
      </c>
      <c r="J162">
        <f>'Initial absorption'!M162</f>
        <v>0</v>
      </c>
      <c r="K162">
        <f>'Input spectra'!E162</f>
        <v>0</v>
      </c>
      <c r="L162">
        <f t="shared" si="267"/>
        <v>0</v>
      </c>
      <c r="M162">
        <f>'Input spectra'!F162</f>
        <v>0</v>
      </c>
      <c r="N162">
        <f>'Initial absorption'!N162</f>
        <v>0</v>
      </c>
      <c r="O162">
        <f>'Input spectra'!G162</f>
        <v>0</v>
      </c>
      <c r="P162">
        <f t="shared" si="268"/>
        <v>0</v>
      </c>
      <c r="R162">
        <f>'Absorption prob after ems'!FA163</f>
        <v>0.88276133203449292</v>
      </c>
      <c r="S162" s="13">
        <f>1-EXP(-'Absorption prob after ems'!FE163*_k_in_ec_correction*(E162*_c1+I162*_c2+M162*_c3+'Input spectra'!Y162))</f>
        <v>1.1934989665539519E-2</v>
      </c>
      <c r="T162" s="13">
        <f>1-EXP(-(_t-'Absorption prob after ems'!FE163)*_k_in_ec_correction*(E162*_c1+I162*_c2+M162*_c3+'Input spectra'!Y162))</f>
        <v>1.2065572356082854E-2</v>
      </c>
      <c r="V162"/>
      <c r="W162" s="11"/>
      <c r="X162" s="6">
        <f t="shared" ref="X162:X182" si="327">$H162*V$4*_ec_loss/2</f>
        <v>0</v>
      </c>
      <c r="Y162" s="6">
        <f t="shared" ref="Y162:Y182" si="328">$H162*V$4*_ec_loss/2</f>
        <v>0</v>
      </c>
      <c r="Z162" s="6">
        <f t="shared" ref="Z162:Z182" si="329">$H162*V$4*(1-_ec_loss)</f>
        <v>0</v>
      </c>
      <c r="AA162"/>
      <c r="AB162" s="6">
        <f t="shared" ref="AB162:AB182" si="330">$L162*V$5*_ec_loss/2</f>
        <v>0</v>
      </c>
      <c r="AC162" s="6">
        <f t="shared" ref="AC162:AC182" si="331">$L162*V$5*_ec_loss/2</f>
        <v>0</v>
      </c>
      <c r="AD162" s="6">
        <f t="shared" ref="AD162:AD182" si="332">$L162*V$5*(1-_ec_loss)</f>
        <v>0</v>
      </c>
      <c r="AE162"/>
      <c r="AF162" s="6">
        <f t="shared" ref="AF162:AF182" si="333">$P162*V$6*_ec_loss/2</f>
        <v>0</v>
      </c>
      <c r="AG162" s="6">
        <f t="shared" ref="AG162:AG182" si="334">$P162*V$6*_ec_loss/2</f>
        <v>0</v>
      </c>
      <c r="AH162" s="6">
        <f t="shared" ref="AH162:AH182" si="335">$P162*V$6*(1-_ec_loss)</f>
        <v>0</v>
      </c>
      <c r="AI162"/>
      <c r="AJ162" s="6">
        <f t="shared" si="269"/>
        <v>0</v>
      </c>
      <c r="AK162" s="6"/>
      <c r="AL162" s="6">
        <f t="shared" si="270"/>
        <v>0</v>
      </c>
      <c r="AM162" s="6">
        <f t="shared" si="271"/>
        <v>0</v>
      </c>
      <c r="AN162" s="6">
        <f t="shared" si="272"/>
        <v>0</v>
      </c>
      <c r="AO162" s="6"/>
      <c r="AP162" s="6">
        <f t="shared" si="273"/>
        <v>0</v>
      </c>
      <c r="AQ162" s="6">
        <f t="shared" si="274"/>
        <v>0</v>
      </c>
      <c r="AR162" s="6">
        <f t="shared" si="275"/>
        <v>0</v>
      </c>
      <c r="AS162" s="6"/>
      <c r="AT162" s="6">
        <f t="shared" si="276"/>
        <v>0</v>
      </c>
      <c r="AU162" s="6">
        <f t="shared" si="277"/>
        <v>0</v>
      </c>
      <c r="AV162" s="6">
        <f t="shared" si="278"/>
        <v>0</v>
      </c>
      <c r="AW162" s="6"/>
      <c r="AX162" s="6">
        <f t="shared" si="279"/>
        <v>0</v>
      </c>
      <c r="BD162" s="11"/>
      <c r="BE162" s="6">
        <f t="shared" si="233"/>
        <v>0</v>
      </c>
      <c r="BF162" s="6">
        <f t="shared" si="234"/>
        <v>0</v>
      </c>
      <c r="BG162" s="6">
        <f t="shared" si="235"/>
        <v>0</v>
      </c>
      <c r="BH162"/>
      <c r="BI162" s="6">
        <f t="shared" si="236"/>
        <v>0</v>
      </c>
      <c r="BJ162" s="6">
        <f t="shared" si="237"/>
        <v>0</v>
      </c>
      <c r="BK162" s="6">
        <f t="shared" si="238"/>
        <v>0</v>
      </c>
      <c r="BL162"/>
      <c r="BM162" s="6">
        <f t="shared" si="239"/>
        <v>0</v>
      </c>
      <c r="BN162" s="6">
        <f t="shared" si="240"/>
        <v>0</v>
      </c>
      <c r="BO162" s="6">
        <f t="shared" si="241"/>
        <v>0</v>
      </c>
      <c r="BP162"/>
      <c r="BQ162" s="6">
        <f t="shared" si="280"/>
        <v>0</v>
      </c>
      <c r="BR162" s="6"/>
      <c r="BS162" s="6">
        <f t="shared" si="281"/>
        <v>0</v>
      </c>
      <c r="BT162" s="6">
        <f t="shared" si="282"/>
        <v>0</v>
      </c>
      <c r="BU162" s="6">
        <f t="shared" si="283"/>
        <v>0</v>
      </c>
      <c r="BV162" s="6"/>
      <c r="BW162" s="6">
        <f t="shared" si="284"/>
        <v>0</v>
      </c>
      <c r="BX162" s="6">
        <f t="shared" si="285"/>
        <v>0</v>
      </c>
      <c r="BY162" s="6">
        <f t="shared" si="286"/>
        <v>0</v>
      </c>
      <c r="BZ162" s="6"/>
      <c r="CA162" s="6">
        <f t="shared" si="287"/>
        <v>0</v>
      </c>
      <c r="CB162" s="6">
        <f t="shared" si="288"/>
        <v>0</v>
      </c>
      <c r="CC162" s="6">
        <f t="shared" si="289"/>
        <v>0</v>
      </c>
      <c r="CD162" s="6"/>
      <c r="CE162" s="6">
        <f t="shared" si="290"/>
        <v>0</v>
      </c>
      <c r="CK162" s="11"/>
      <c r="CL162" s="6">
        <f t="shared" si="291"/>
        <v>0</v>
      </c>
      <c r="CM162" s="6">
        <f t="shared" si="242"/>
        <v>0</v>
      </c>
      <c r="CN162" s="6">
        <f t="shared" si="243"/>
        <v>0</v>
      </c>
      <c r="CO162"/>
      <c r="CP162" s="6">
        <f t="shared" si="244"/>
        <v>0</v>
      </c>
      <c r="CQ162" s="6">
        <f t="shared" si="245"/>
        <v>0</v>
      </c>
      <c r="CR162" s="6">
        <f t="shared" si="246"/>
        <v>0</v>
      </c>
      <c r="CS162"/>
      <c r="CT162" s="6">
        <f t="shared" si="247"/>
        <v>0</v>
      </c>
      <c r="CU162" s="6">
        <f t="shared" si="248"/>
        <v>0</v>
      </c>
      <c r="CV162" s="6">
        <f t="shared" si="249"/>
        <v>0</v>
      </c>
      <c r="CW162"/>
      <c r="CX162" s="6">
        <f t="shared" si="292"/>
        <v>0</v>
      </c>
      <c r="CY162" s="6"/>
      <c r="CZ162" s="6">
        <f t="shared" si="293"/>
        <v>0</v>
      </c>
      <c r="DA162" s="6">
        <f t="shared" si="294"/>
        <v>0</v>
      </c>
      <c r="DB162" s="6">
        <f t="shared" si="295"/>
        <v>0</v>
      </c>
      <c r="DC162" s="6"/>
      <c r="DD162" s="6">
        <f t="shared" si="296"/>
        <v>0</v>
      </c>
      <c r="DE162" s="6">
        <f t="shared" si="297"/>
        <v>0</v>
      </c>
      <c r="DF162" s="6">
        <f t="shared" si="298"/>
        <v>0</v>
      </c>
      <c r="DG162" s="6"/>
      <c r="DH162" s="6">
        <f t="shared" si="299"/>
        <v>0</v>
      </c>
      <c r="DI162" s="6">
        <f t="shared" si="300"/>
        <v>0</v>
      </c>
      <c r="DJ162" s="6">
        <f t="shared" si="301"/>
        <v>0</v>
      </c>
      <c r="DK162" s="6"/>
      <c r="DL162" s="6">
        <f t="shared" si="302"/>
        <v>0</v>
      </c>
      <c r="DR162" s="11"/>
      <c r="DS162" s="6">
        <f t="shared" si="303"/>
        <v>0</v>
      </c>
      <c r="DT162" s="6">
        <f t="shared" si="250"/>
        <v>0</v>
      </c>
      <c r="DU162" s="6">
        <f t="shared" si="251"/>
        <v>0</v>
      </c>
      <c r="DV162"/>
      <c r="DW162" s="6">
        <f t="shared" si="252"/>
        <v>0</v>
      </c>
      <c r="DX162" s="6">
        <f t="shared" si="253"/>
        <v>0</v>
      </c>
      <c r="DY162" s="6">
        <f t="shared" si="254"/>
        <v>0</v>
      </c>
      <c r="DZ162"/>
      <c r="EA162" s="6">
        <f t="shared" si="255"/>
        <v>0</v>
      </c>
      <c r="EB162" s="6">
        <f t="shared" si="256"/>
        <v>0</v>
      </c>
      <c r="EC162" s="6">
        <f t="shared" si="257"/>
        <v>0</v>
      </c>
      <c r="ED162"/>
      <c r="EE162" s="6">
        <f t="shared" si="304"/>
        <v>0</v>
      </c>
      <c r="EF162" s="6"/>
      <c r="EG162" s="6">
        <f t="shared" si="305"/>
        <v>0</v>
      </c>
      <c r="EH162" s="6">
        <f t="shared" si="306"/>
        <v>0</v>
      </c>
      <c r="EI162" s="6">
        <f t="shared" si="307"/>
        <v>0</v>
      </c>
      <c r="EJ162" s="6"/>
      <c r="EK162" s="6">
        <f t="shared" si="308"/>
        <v>0</v>
      </c>
      <c r="EL162" s="6">
        <f t="shared" si="309"/>
        <v>0</v>
      </c>
      <c r="EM162" s="6">
        <f t="shared" si="310"/>
        <v>0</v>
      </c>
      <c r="EN162" s="6"/>
      <c r="EO162" s="6">
        <f t="shared" si="311"/>
        <v>0</v>
      </c>
      <c r="EP162" s="6">
        <f t="shared" si="312"/>
        <v>0</v>
      </c>
      <c r="EQ162" s="6">
        <f t="shared" si="313"/>
        <v>0</v>
      </c>
      <c r="ER162" s="6"/>
      <c r="ES162" s="6">
        <f t="shared" si="314"/>
        <v>0</v>
      </c>
      <c r="EY162" s="11"/>
      <c r="EZ162" s="6">
        <f t="shared" si="315"/>
        <v>0</v>
      </c>
      <c r="FA162" s="6">
        <f t="shared" si="258"/>
        <v>0</v>
      </c>
      <c r="FB162" s="6">
        <f t="shared" si="259"/>
        <v>0</v>
      </c>
      <c r="FC162"/>
      <c r="FD162" s="6">
        <f t="shared" si="260"/>
        <v>0</v>
      </c>
      <c r="FE162" s="6">
        <f t="shared" si="261"/>
        <v>0</v>
      </c>
      <c r="FF162" s="6">
        <f t="shared" si="262"/>
        <v>0</v>
      </c>
      <c r="FG162"/>
      <c r="FH162" s="6">
        <f t="shared" si="263"/>
        <v>0</v>
      </c>
      <c r="FI162" s="6">
        <f t="shared" si="264"/>
        <v>0</v>
      </c>
      <c r="FJ162" s="6">
        <f t="shared" si="265"/>
        <v>0</v>
      </c>
      <c r="FK162"/>
      <c r="FL162" s="6">
        <f t="shared" si="316"/>
        <v>0</v>
      </c>
      <c r="FM162" s="6"/>
      <c r="FN162" s="6">
        <f t="shared" si="317"/>
        <v>0</v>
      </c>
      <c r="FO162" s="6">
        <f t="shared" si="318"/>
        <v>0</v>
      </c>
      <c r="FP162" s="6">
        <f t="shared" si="319"/>
        <v>0</v>
      </c>
      <c r="FQ162" s="6"/>
      <c r="FR162" s="6">
        <f t="shared" si="320"/>
        <v>0</v>
      </c>
      <c r="FS162" s="6">
        <f t="shared" si="321"/>
        <v>0</v>
      </c>
      <c r="FT162" s="6">
        <f t="shared" si="322"/>
        <v>0</v>
      </c>
      <c r="FU162" s="6"/>
      <c r="FV162" s="6">
        <f t="shared" si="323"/>
        <v>0</v>
      </c>
      <c r="FW162" s="6">
        <f t="shared" si="324"/>
        <v>0</v>
      </c>
      <c r="FX162" s="6">
        <f t="shared" si="325"/>
        <v>0</v>
      </c>
      <c r="FY162" s="6"/>
      <c r="FZ162" s="6">
        <f t="shared" si="326"/>
        <v>0</v>
      </c>
    </row>
    <row r="163" spans="4:182" x14ac:dyDescent="0.25">
      <c r="D163">
        <v>1085</v>
      </c>
      <c r="E163">
        <f>'Input spectra'!B163</f>
        <v>0</v>
      </c>
      <c r="F163">
        <f>'Initial absorption'!L163</f>
        <v>0</v>
      </c>
      <c r="G163">
        <f>'Input spectra'!C163</f>
        <v>0</v>
      </c>
      <c r="H163">
        <f t="shared" si="266"/>
        <v>0</v>
      </c>
      <c r="I163">
        <f>'Input spectra'!D163</f>
        <v>0</v>
      </c>
      <c r="J163">
        <f>'Initial absorption'!M163</f>
        <v>0</v>
      </c>
      <c r="K163">
        <f>'Input spectra'!E163</f>
        <v>0</v>
      </c>
      <c r="L163">
        <f t="shared" si="267"/>
        <v>0</v>
      </c>
      <c r="M163">
        <f>'Input spectra'!F163</f>
        <v>0</v>
      </c>
      <c r="N163">
        <f>'Initial absorption'!N163</f>
        <v>0</v>
      </c>
      <c r="O163">
        <f>'Input spectra'!G163</f>
        <v>0</v>
      </c>
      <c r="P163">
        <f t="shared" si="268"/>
        <v>0</v>
      </c>
      <c r="R163">
        <f>'Absorption prob after ems'!FA164</f>
        <v>0.88288898836296181</v>
      </c>
      <c r="S163" s="13">
        <f>1-EXP(-'Absorption prob after ems'!FE164*_k_in_ec_correction*(E163*_c1+I163*_c2+M163*_c3+'Input spectra'!Y163))</f>
        <v>1.1920840296823831E-2</v>
      </c>
      <c r="T163" s="13">
        <f>1-EXP(-(_t-'Absorption prob after ems'!FE164)*_k_in_ec_correction*(E163*_c1+I163*_c2+M163*_c3+'Input spectra'!Y163))</f>
        <v>1.205111186065555E-2</v>
      </c>
      <c r="V163"/>
      <c r="W163" s="11"/>
      <c r="X163" s="6">
        <f t="shared" si="327"/>
        <v>0</v>
      </c>
      <c r="Y163" s="6">
        <f t="shared" si="328"/>
        <v>0</v>
      </c>
      <c r="Z163" s="6">
        <f t="shared" si="329"/>
        <v>0</v>
      </c>
      <c r="AA163"/>
      <c r="AB163" s="6">
        <f t="shared" si="330"/>
        <v>0</v>
      </c>
      <c r="AC163" s="6">
        <f t="shared" si="331"/>
        <v>0</v>
      </c>
      <c r="AD163" s="6">
        <f t="shared" si="332"/>
        <v>0</v>
      </c>
      <c r="AE163"/>
      <c r="AF163" s="6">
        <f t="shared" si="333"/>
        <v>0</v>
      </c>
      <c r="AG163" s="6">
        <f t="shared" si="334"/>
        <v>0</v>
      </c>
      <c r="AH163" s="6">
        <f t="shared" si="335"/>
        <v>0</v>
      </c>
      <c r="AI163"/>
      <c r="AJ163" s="6">
        <f t="shared" si="269"/>
        <v>0</v>
      </c>
      <c r="AK163" s="6"/>
      <c r="AL163" s="6">
        <f t="shared" si="270"/>
        <v>0</v>
      </c>
      <c r="AM163" s="6">
        <f t="shared" si="271"/>
        <v>0</v>
      </c>
      <c r="AN163" s="6">
        <f t="shared" si="272"/>
        <v>0</v>
      </c>
      <c r="AO163" s="6"/>
      <c r="AP163" s="6">
        <f t="shared" si="273"/>
        <v>0</v>
      </c>
      <c r="AQ163" s="6">
        <f t="shared" si="274"/>
        <v>0</v>
      </c>
      <c r="AR163" s="6">
        <f t="shared" si="275"/>
        <v>0</v>
      </c>
      <c r="AS163" s="6"/>
      <c r="AT163" s="6">
        <f t="shared" si="276"/>
        <v>0</v>
      </c>
      <c r="AU163" s="6">
        <f t="shared" si="277"/>
        <v>0</v>
      </c>
      <c r="AV163" s="6">
        <f t="shared" si="278"/>
        <v>0</v>
      </c>
      <c r="AW163" s="6"/>
      <c r="AX163" s="6">
        <f t="shared" si="279"/>
        <v>0</v>
      </c>
      <c r="BD163" s="11"/>
      <c r="BE163" s="6">
        <f t="shared" si="233"/>
        <v>0</v>
      </c>
      <c r="BF163" s="6">
        <f t="shared" si="234"/>
        <v>0</v>
      </c>
      <c r="BG163" s="6">
        <f t="shared" si="235"/>
        <v>0</v>
      </c>
      <c r="BH163"/>
      <c r="BI163" s="6">
        <f t="shared" si="236"/>
        <v>0</v>
      </c>
      <c r="BJ163" s="6">
        <f t="shared" si="237"/>
        <v>0</v>
      </c>
      <c r="BK163" s="6">
        <f t="shared" si="238"/>
        <v>0</v>
      </c>
      <c r="BL163"/>
      <c r="BM163" s="6">
        <f t="shared" si="239"/>
        <v>0</v>
      </c>
      <c r="BN163" s="6">
        <f t="shared" si="240"/>
        <v>0</v>
      </c>
      <c r="BO163" s="6">
        <f t="shared" si="241"/>
        <v>0</v>
      </c>
      <c r="BP163"/>
      <c r="BQ163" s="6">
        <f t="shared" si="280"/>
        <v>0</v>
      </c>
      <c r="BR163" s="6"/>
      <c r="BS163" s="6">
        <f t="shared" si="281"/>
        <v>0</v>
      </c>
      <c r="BT163" s="6">
        <f t="shared" si="282"/>
        <v>0</v>
      </c>
      <c r="BU163" s="6">
        <f t="shared" si="283"/>
        <v>0</v>
      </c>
      <c r="BV163" s="6"/>
      <c r="BW163" s="6">
        <f t="shared" si="284"/>
        <v>0</v>
      </c>
      <c r="BX163" s="6">
        <f t="shared" si="285"/>
        <v>0</v>
      </c>
      <c r="BY163" s="6">
        <f t="shared" si="286"/>
        <v>0</v>
      </c>
      <c r="BZ163" s="6"/>
      <c r="CA163" s="6">
        <f t="shared" si="287"/>
        <v>0</v>
      </c>
      <c r="CB163" s="6">
        <f t="shared" si="288"/>
        <v>0</v>
      </c>
      <c r="CC163" s="6">
        <f t="shared" si="289"/>
        <v>0</v>
      </c>
      <c r="CD163" s="6"/>
      <c r="CE163" s="6">
        <f t="shared" si="290"/>
        <v>0</v>
      </c>
      <c r="CK163" s="11"/>
      <c r="CL163" s="6">
        <f t="shared" si="291"/>
        <v>0</v>
      </c>
      <c r="CM163" s="6">
        <f t="shared" si="242"/>
        <v>0</v>
      </c>
      <c r="CN163" s="6">
        <f t="shared" si="243"/>
        <v>0</v>
      </c>
      <c r="CO163"/>
      <c r="CP163" s="6">
        <f t="shared" si="244"/>
        <v>0</v>
      </c>
      <c r="CQ163" s="6">
        <f t="shared" si="245"/>
        <v>0</v>
      </c>
      <c r="CR163" s="6">
        <f t="shared" si="246"/>
        <v>0</v>
      </c>
      <c r="CS163"/>
      <c r="CT163" s="6">
        <f t="shared" si="247"/>
        <v>0</v>
      </c>
      <c r="CU163" s="6">
        <f t="shared" si="248"/>
        <v>0</v>
      </c>
      <c r="CV163" s="6">
        <f t="shared" si="249"/>
        <v>0</v>
      </c>
      <c r="CW163"/>
      <c r="CX163" s="6">
        <f t="shared" si="292"/>
        <v>0</v>
      </c>
      <c r="CY163" s="6"/>
      <c r="CZ163" s="6">
        <f t="shared" si="293"/>
        <v>0</v>
      </c>
      <c r="DA163" s="6">
        <f t="shared" si="294"/>
        <v>0</v>
      </c>
      <c r="DB163" s="6">
        <f t="shared" si="295"/>
        <v>0</v>
      </c>
      <c r="DC163" s="6"/>
      <c r="DD163" s="6">
        <f t="shared" si="296"/>
        <v>0</v>
      </c>
      <c r="DE163" s="6">
        <f t="shared" si="297"/>
        <v>0</v>
      </c>
      <c r="DF163" s="6">
        <f t="shared" si="298"/>
        <v>0</v>
      </c>
      <c r="DG163" s="6"/>
      <c r="DH163" s="6">
        <f t="shared" si="299"/>
        <v>0</v>
      </c>
      <c r="DI163" s="6">
        <f t="shared" si="300"/>
        <v>0</v>
      </c>
      <c r="DJ163" s="6">
        <f t="shared" si="301"/>
        <v>0</v>
      </c>
      <c r="DK163" s="6"/>
      <c r="DL163" s="6">
        <f t="shared" si="302"/>
        <v>0</v>
      </c>
      <c r="DR163" s="11"/>
      <c r="DS163" s="6">
        <f t="shared" si="303"/>
        <v>0</v>
      </c>
      <c r="DT163" s="6">
        <f t="shared" si="250"/>
        <v>0</v>
      </c>
      <c r="DU163" s="6">
        <f t="shared" si="251"/>
        <v>0</v>
      </c>
      <c r="DV163"/>
      <c r="DW163" s="6">
        <f t="shared" si="252"/>
        <v>0</v>
      </c>
      <c r="DX163" s="6">
        <f t="shared" si="253"/>
        <v>0</v>
      </c>
      <c r="DY163" s="6">
        <f t="shared" si="254"/>
        <v>0</v>
      </c>
      <c r="DZ163"/>
      <c r="EA163" s="6">
        <f t="shared" si="255"/>
        <v>0</v>
      </c>
      <c r="EB163" s="6">
        <f t="shared" si="256"/>
        <v>0</v>
      </c>
      <c r="EC163" s="6">
        <f t="shared" si="257"/>
        <v>0</v>
      </c>
      <c r="ED163"/>
      <c r="EE163" s="6">
        <f t="shared" si="304"/>
        <v>0</v>
      </c>
      <c r="EF163" s="6"/>
      <c r="EG163" s="6">
        <f t="shared" si="305"/>
        <v>0</v>
      </c>
      <c r="EH163" s="6">
        <f t="shared" si="306"/>
        <v>0</v>
      </c>
      <c r="EI163" s="6">
        <f t="shared" si="307"/>
        <v>0</v>
      </c>
      <c r="EJ163" s="6"/>
      <c r="EK163" s="6">
        <f t="shared" si="308"/>
        <v>0</v>
      </c>
      <c r="EL163" s="6">
        <f t="shared" si="309"/>
        <v>0</v>
      </c>
      <c r="EM163" s="6">
        <f t="shared" si="310"/>
        <v>0</v>
      </c>
      <c r="EN163" s="6"/>
      <c r="EO163" s="6">
        <f t="shared" si="311"/>
        <v>0</v>
      </c>
      <c r="EP163" s="6">
        <f t="shared" si="312"/>
        <v>0</v>
      </c>
      <c r="EQ163" s="6">
        <f t="shared" si="313"/>
        <v>0</v>
      </c>
      <c r="ER163" s="6"/>
      <c r="ES163" s="6">
        <f t="shared" si="314"/>
        <v>0</v>
      </c>
      <c r="EY163" s="11"/>
      <c r="EZ163" s="6">
        <f t="shared" si="315"/>
        <v>0</v>
      </c>
      <c r="FA163" s="6">
        <f t="shared" si="258"/>
        <v>0</v>
      </c>
      <c r="FB163" s="6">
        <f t="shared" si="259"/>
        <v>0</v>
      </c>
      <c r="FC163"/>
      <c r="FD163" s="6">
        <f t="shared" si="260"/>
        <v>0</v>
      </c>
      <c r="FE163" s="6">
        <f t="shared" si="261"/>
        <v>0</v>
      </c>
      <c r="FF163" s="6">
        <f t="shared" si="262"/>
        <v>0</v>
      </c>
      <c r="FG163"/>
      <c r="FH163" s="6">
        <f t="shared" si="263"/>
        <v>0</v>
      </c>
      <c r="FI163" s="6">
        <f t="shared" si="264"/>
        <v>0</v>
      </c>
      <c r="FJ163" s="6">
        <f t="shared" si="265"/>
        <v>0</v>
      </c>
      <c r="FK163"/>
      <c r="FL163" s="6">
        <f t="shared" si="316"/>
        <v>0</v>
      </c>
      <c r="FM163" s="6"/>
      <c r="FN163" s="6">
        <f t="shared" si="317"/>
        <v>0</v>
      </c>
      <c r="FO163" s="6">
        <f t="shared" si="318"/>
        <v>0</v>
      </c>
      <c r="FP163" s="6">
        <f t="shared" si="319"/>
        <v>0</v>
      </c>
      <c r="FQ163" s="6"/>
      <c r="FR163" s="6">
        <f t="shared" si="320"/>
        <v>0</v>
      </c>
      <c r="FS163" s="6">
        <f t="shared" si="321"/>
        <v>0</v>
      </c>
      <c r="FT163" s="6">
        <f t="shared" si="322"/>
        <v>0</v>
      </c>
      <c r="FU163" s="6"/>
      <c r="FV163" s="6">
        <f t="shared" si="323"/>
        <v>0</v>
      </c>
      <c r="FW163" s="6">
        <f t="shared" si="324"/>
        <v>0</v>
      </c>
      <c r="FX163" s="6">
        <f t="shared" si="325"/>
        <v>0</v>
      </c>
      <c r="FY163" s="6"/>
      <c r="FZ163" s="6">
        <f t="shared" si="326"/>
        <v>0</v>
      </c>
    </row>
    <row r="164" spans="4:182" x14ac:dyDescent="0.25">
      <c r="D164">
        <v>1090</v>
      </c>
      <c r="E164">
        <f>'Input spectra'!B164</f>
        <v>0</v>
      </c>
      <c r="F164">
        <f>'Initial absorption'!L164</f>
        <v>0</v>
      </c>
      <c r="G164">
        <f>'Input spectra'!C164</f>
        <v>0</v>
      </c>
      <c r="H164">
        <f t="shared" si="266"/>
        <v>0</v>
      </c>
      <c r="I164">
        <f>'Input spectra'!D164</f>
        <v>0</v>
      </c>
      <c r="J164">
        <f>'Initial absorption'!M164</f>
        <v>0</v>
      </c>
      <c r="K164">
        <f>'Input spectra'!E164</f>
        <v>0</v>
      </c>
      <c r="L164">
        <f t="shared" si="267"/>
        <v>0</v>
      </c>
      <c r="M164">
        <f>'Input spectra'!F164</f>
        <v>0</v>
      </c>
      <c r="N164">
        <f>'Initial absorption'!N164</f>
        <v>0</v>
      </c>
      <c r="O164">
        <f>'Input spectra'!G164</f>
        <v>0</v>
      </c>
      <c r="P164">
        <f t="shared" si="268"/>
        <v>0</v>
      </c>
      <c r="R164">
        <f>'Absorption prob after ems'!FA165</f>
        <v>0.88301667338775991</v>
      </c>
      <c r="S164" s="13">
        <f>1-EXP(-'Absorption prob after ems'!FE165*_k_in_ec_correction*(E164*_c1+I164*_c2+M164*_c3+'Input spectra'!Y164))</f>
        <v>1.1906690537676456E-2</v>
      </c>
      <c r="T164" s="13">
        <f>1-EXP(-(_t-'Absorption prob after ems'!FE165)*_k_in_ec_correction*(E164*_c1+I164*_c2+M164*_c3+'Input spectra'!Y164))</f>
        <v>1.2036651341352345E-2</v>
      </c>
      <c r="V164"/>
      <c r="W164" s="11"/>
      <c r="X164" s="6">
        <f t="shared" si="327"/>
        <v>0</v>
      </c>
      <c r="Y164" s="6">
        <f t="shared" si="328"/>
        <v>0</v>
      </c>
      <c r="Z164" s="6">
        <f t="shared" si="329"/>
        <v>0</v>
      </c>
      <c r="AA164"/>
      <c r="AB164" s="6">
        <f t="shared" si="330"/>
        <v>0</v>
      </c>
      <c r="AC164" s="6">
        <f t="shared" si="331"/>
        <v>0</v>
      </c>
      <c r="AD164" s="6">
        <f t="shared" si="332"/>
        <v>0</v>
      </c>
      <c r="AE164"/>
      <c r="AF164" s="6">
        <f t="shared" si="333"/>
        <v>0</v>
      </c>
      <c r="AG164" s="6">
        <f t="shared" si="334"/>
        <v>0</v>
      </c>
      <c r="AH164" s="6">
        <f t="shared" si="335"/>
        <v>0</v>
      </c>
      <c r="AI164"/>
      <c r="AJ164" s="6">
        <f t="shared" si="269"/>
        <v>0</v>
      </c>
      <c r="AK164" s="6"/>
      <c r="AL164" s="6">
        <f t="shared" si="270"/>
        <v>0</v>
      </c>
      <c r="AM164" s="6">
        <f t="shared" si="271"/>
        <v>0</v>
      </c>
      <c r="AN164" s="6">
        <f t="shared" si="272"/>
        <v>0</v>
      </c>
      <c r="AO164" s="6"/>
      <c r="AP164" s="6">
        <f t="shared" si="273"/>
        <v>0</v>
      </c>
      <c r="AQ164" s="6">
        <f t="shared" si="274"/>
        <v>0</v>
      </c>
      <c r="AR164" s="6">
        <f t="shared" si="275"/>
        <v>0</v>
      </c>
      <c r="AS164" s="6"/>
      <c r="AT164" s="6">
        <f t="shared" si="276"/>
        <v>0</v>
      </c>
      <c r="AU164" s="6">
        <f t="shared" si="277"/>
        <v>0</v>
      </c>
      <c r="AV164" s="6">
        <f t="shared" si="278"/>
        <v>0</v>
      </c>
      <c r="AW164" s="6"/>
      <c r="AX164" s="6">
        <f t="shared" si="279"/>
        <v>0</v>
      </c>
      <c r="BD164" s="11"/>
      <c r="BE164" s="6">
        <f t="shared" si="233"/>
        <v>0</v>
      </c>
      <c r="BF164" s="6">
        <f t="shared" si="234"/>
        <v>0</v>
      </c>
      <c r="BG164" s="6">
        <f t="shared" si="235"/>
        <v>0</v>
      </c>
      <c r="BH164"/>
      <c r="BI164" s="6">
        <f t="shared" si="236"/>
        <v>0</v>
      </c>
      <c r="BJ164" s="6">
        <f t="shared" si="237"/>
        <v>0</v>
      </c>
      <c r="BK164" s="6">
        <f t="shared" si="238"/>
        <v>0</v>
      </c>
      <c r="BL164"/>
      <c r="BM164" s="6">
        <f t="shared" si="239"/>
        <v>0</v>
      </c>
      <c r="BN164" s="6">
        <f t="shared" si="240"/>
        <v>0</v>
      </c>
      <c r="BO164" s="6">
        <f t="shared" si="241"/>
        <v>0</v>
      </c>
      <c r="BP164"/>
      <c r="BQ164" s="6">
        <f t="shared" si="280"/>
        <v>0</v>
      </c>
      <c r="BR164" s="6"/>
      <c r="BS164" s="6">
        <f t="shared" si="281"/>
        <v>0</v>
      </c>
      <c r="BT164" s="6">
        <f t="shared" si="282"/>
        <v>0</v>
      </c>
      <c r="BU164" s="6">
        <f t="shared" si="283"/>
        <v>0</v>
      </c>
      <c r="BV164" s="6"/>
      <c r="BW164" s="6">
        <f t="shared" si="284"/>
        <v>0</v>
      </c>
      <c r="BX164" s="6">
        <f t="shared" si="285"/>
        <v>0</v>
      </c>
      <c r="BY164" s="6">
        <f t="shared" si="286"/>
        <v>0</v>
      </c>
      <c r="BZ164" s="6"/>
      <c r="CA164" s="6">
        <f t="shared" si="287"/>
        <v>0</v>
      </c>
      <c r="CB164" s="6">
        <f t="shared" si="288"/>
        <v>0</v>
      </c>
      <c r="CC164" s="6">
        <f t="shared" si="289"/>
        <v>0</v>
      </c>
      <c r="CD164" s="6"/>
      <c r="CE164" s="6">
        <f t="shared" si="290"/>
        <v>0</v>
      </c>
      <c r="CK164" s="11"/>
      <c r="CL164" s="6">
        <f t="shared" si="291"/>
        <v>0</v>
      </c>
      <c r="CM164" s="6">
        <f t="shared" si="242"/>
        <v>0</v>
      </c>
      <c r="CN164" s="6">
        <f t="shared" si="243"/>
        <v>0</v>
      </c>
      <c r="CO164"/>
      <c r="CP164" s="6">
        <f t="shared" si="244"/>
        <v>0</v>
      </c>
      <c r="CQ164" s="6">
        <f t="shared" si="245"/>
        <v>0</v>
      </c>
      <c r="CR164" s="6">
        <f t="shared" si="246"/>
        <v>0</v>
      </c>
      <c r="CS164"/>
      <c r="CT164" s="6">
        <f t="shared" si="247"/>
        <v>0</v>
      </c>
      <c r="CU164" s="6">
        <f t="shared" si="248"/>
        <v>0</v>
      </c>
      <c r="CV164" s="6">
        <f t="shared" si="249"/>
        <v>0</v>
      </c>
      <c r="CW164"/>
      <c r="CX164" s="6">
        <f t="shared" si="292"/>
        <v>0</v>
      </c>
      <c r="CY164" s="6"/>
      <c r="CZ164" s="6">
        <f t="shared" si="293"/>
        <v>0</v>
      </c>
      <c r="DA164" s="6">
        <f t="shared" si="294"/>
        <v>0</v>
      </c>
      <c r="DB164" s="6">
        <f t="shared" si="295"/>
        <v>0</v>
      </c>
      <c r="DC164" s="6"/>
      <c r="DD164" s="6">
        <f t="shared" si="296"/>
        <v>0</v>
      </c>
      <c r="DE164" s="6">
        <f t="shared" si="297"/>
        <v>0</v>
      </c>
      <c r="DF164" s="6">
        <f t="shared" si="298"/>
        <v>0</v>
      </c>
      <c r="DG164" s="6"/>
      <c r="DH164" s="6">
        <f t="shared" si="299"/>
        <v>0</v>
      </c>
      <c r="DI164" s="6">
        <f t="shared" si="300"/>
        <v>0</v>
      </c>
      <c r="DJ164" s="6">
        <f t="shared" si="301"/>
        <v>0</v>
      </c>
      <c r="DK164" s="6"/>
      <c r="DL164" s="6">
        <f t="shared" si="302"/>
        <v>0</v>
      </c>
      <c r="DR164" s="11"/>
      <c r="DS164" s="6">
        <f t="shared" si="303"/>
        <v>0</v>
      </c>
      <c r="DT164" s="6">
        <f t="shared" si="250"/>
        <v>0</v>
      </c>
      <c r="DU164" s="6">
        <f t="shared" si="251"/>
        <v>0</v>
      </c>
      <c r="DV164"/>
      <c r="DW164" s="6">
        <f t="shared" si="252"/>
        <v>0</v>
      </c>
      <c r="DX164" s="6">
        <f t="shared" si="253"/>
        <v>0</v>
      </c>
      <c r="DY164" s="6">
        <f t="shared" si="254"/>
        <v>0</v>
      </c>
      <c r="DZ164"/>
      <c r="EA164" s="6">
        <f t="shared" si="255"/>
        <v>0</v>
      </c>
      <c r="EB164" s="6">
        <f t="shared" si="256"/>
        <v>0</v>
      </c>
      <c r="EC164" s="6">
        <f t="shared" si="257"/>
        <v>0</v>
      </c>
      <c r="ED164"/>
      <c r="EE164" s="6">
        <f t="shared" si="304"/>
        <v>0</v>
      </c>
      <c r="EF164" s="6"/>
      <c r="EG164" s="6">
        <f t="shared" si="305"/>
        <v>0</v>
      </c>
      <c r="EH164" s="6">
        <f t="shared" si="306"/>
        <v>0</v>
      </c>
      <c r="EI164" s="6">
        <f t="shared" si="307"/>
        <v>0</v>
      </c>
      <c r="EJ164" s="6"/>
      <c r="EK164" s="6">
        <f t="shared" si="308"/>
        <v>0</v>
      </c>
      <c r="EL164" s="6">
        <f t="shared" si="309"/>
        <v>0</v>
      </c>
      <c r="EM164" s="6">
        <f t="shared" si="310"/>
        <v>0</v>
      </c>
      <c r="EN164" s="6"/>
      <c r="EO164" s="6">
        <f t="shared" si="311"/>
        <v>0</v>
      </c>
      <c r="EP164" s="6">
        <f t="shared" si="312"/>
        <v>0</v>
      </c>
      <c r="EQ164" s="6">
        <f t="shared" si="313"/>
        <v>0</v>
      </c>
      <c r="ER164" s="6"/>
      <c r="ES164" s="6">
        <f t="shared" si="314"/>
        <v>0</v>
      </c>
      <c r="EY164" s="11"/>
      <c r="EZ164" s="6">
        <f t="shared" si="315"/>
        <v>0</v>
      </c>
      <c r="FA164" s="6">
        <f t="shared" si="258"/>
        <v>0</v>
      </c>
      <c r="FB164" s="6">
        <f t="shared" si="259"/>
        <v>0</v>
      </c>
      <c r="FC164"/>
      <c r="FD164" s="6">
        <f t="shared" si="260"/>
        <v>0</v>
      </c>
      <c r="FE164" s="6">
        <f t="shared" si="261"/>
        <v>0</v>
      </c>
      <c r="FF164" s="6">
        <f t="shared" si="262"/>
        <v>0</v>
      </c>
      <c r="FG164"/>
      <c r="FH164" s="6">
        <f t="shared" si="263"/>
        <v>0</v>
      </c>
      <c r="FI164" s="6">
        <f t="shared" si="264"/>
        <v>0</v>
      </c>
      <c r="FJ164" s="6">
        <f t="shared" si="265"/>
        <v>0</v>
      </c>
      <c r="FK164"/>
      <c r="FL164" s="6">
        <f t="shared" si="316"/>
        <v>0</v>
      </c>
      <c r="FM164" s="6"/>
      <c r="FN164" s="6">
        <f t="shared" si="317"/>
        <v>0</v>
      </c>
      <c r="FO164" s="6">
        <f t="shared" si="318"/>
        <v>0</v>
      </c>
      <c r="FP164" s="6">
        <f t="shared" si="319"/>
        <v>0</v>
      </c>
      <c r="FQ164" s="6"/>
      <c r="FR164" s="6">
        <f t="shared" si="320"/>
        <v>0</v>
      </c>
      <c r="FS164" s="6">
        <f t="shared" si="321"/>
        <v>0</v>
      </c>
      <c r="FT164" s="6">
        <f t="shared" si="322"/>
        <v>0</v>
      </c>
      <c r="FU164" s="6"/>
      <c r="FV164" s="6">
        <f t="shared" si="323"/>
        <v>0</v>
      </c>
      <c r="FW164" s="6">
        <f t="shared" si="324"/>
        <v>0</v>
      </c>
      <c r="FX164" s="6">
        <f t="shared" si="325"/>
        <v>0</v>
      </c>
      <c r="FY164" s="6"/>
      <c r="FZ164" s="6">
        <f t="shared" si="326"/>
        <v>0</v>
      </c>
    </row>
    <row r="165" spans="4:182" x14ac:dyDescent="0.25">
      <c r="D165">
        <v>1095</v>
      </c>
      <c r="E165">
        <f>'Input spectra'!B165</f>
        <v>0</v>
      </c>
      <c r="F165">
        <f>'Initial absorption'!L165</f>
        <v>0</v>
      </c>
      <c r="G165">
        <f>'Input spectra'!C165</f>
        <v>0</v>
      </c>
      <c r="H165">
        <f t="shared" si="266"/>
        <v>0</v>
      </c>
      <c r="I165">
        <f>'Input spectra'!D165</f>
        <v>0</v>
      </c>
      <c r="J165">
        <f>'Initial absorption'!M165</f>
        <v>0</v>
      </c>
      <c r="K165">
        <f>'Input spectra'!E165</f>
        <v>0</v>
      </c>
      <c r="L165">
        <f t="shared" si="267"/>
        <v>0</v>
      </c>
      <c r="M165">
        <f>'Input spectra'!F165</f>
        <v>0</v>
      </c>
      <c r="N165">
        <f>'Initial absorption'!N165</f>
        <v>0</v>
      </c>
      <c r="O165">
        <f>'Input spectra'!G165</f>
        <v>0</v>
      </c>
      <c r="P165">
        <f t="shared" si="268"/>
        <v>0</v>
      </c>
      <c r="R165">
        <f>'Absorption prob after ems'!FA166</f>
        <v>0.88314438711692689</v>
      </c>
      <c r="S165" s="13">
        <f>1-EXP(-'Absorption prob after ems'!FE166*_k_in_ec_correction*(E165*_c1+I165*_c2+M165*_c3+'Input spectra'!Y165))</f>
        <v>1.1892540388087069E-2</v>
      </c>
      <c r="T165" s="13">
        <f>1-EXP(-(_t-'Absorption prob after ems'!FE166)*_k_in_ec_correction*(E165*_c1+I165*_c2+M165*_c3+'Input spectra'!Y165))</f>
        <v>1.2022190798178123E-2</v>
      </c>
      <c r="V165"/>
      <c r="W165" s="11"/>
      <c r="X165" s="6">
        <f t="shared" si="327"/>
        <v>0</v>
      </c>
      <c r="Y165" s="6">
        <f t="shared" si="328"/>
        <v>0</v>
      </c>
      <c r="Z165" s="6">
        <f t="shared" si="329"/>
        <v>0</v>
      </c>
      <c r="AA165"/>
      <c r="AB165" s="6">
        <f t="shared" si="330"/>
        <v>0</v>
      </c>
      <c r="AC165" s="6">
        <f t="shared" si="331"/>
        <v>0</v>
      </c>
      <c r="AD165" s="6">
        <f t="shared" si="332"/>
        <v>0</v>
      </c>
      <c r="AE165"/>
      <c r="AF165" s="6">
        <f t="shared" si="333"/>
        <v>0</v>
      </c>
      <c r="AG165" s="6">
        <f t="shared" si="334"/>
        <v>0</v>
      </c>
      <c r="AH165" s="6">
        <f t="shared" si="335"/>
        <v>0</v>
      </c>
      <c r="AI165"/>
      <c r="AJ165" s="6">
        <f t="shared" si="269"/>
        <v>0</v>
      </c>
      <c r="AK165" s="6"/>
      <c r="AL165" s="6">
        <f t="shared" si="270"/>
        <v>0</v>
      </c>
      <c r="AM165" s="6">
        <f t="shared" si="271"/>
        <v>0</v>
      </c>
      <c r="AN165" s="6">
        <f t="shared" si="272"/>
        <v>0</v>
      </c>
      <c r="AO165" s="6"/>
      <c r="AP165" s="6">
        <f t="shared" si="273"/>
        <v>0</v>
      </c>
      <c r="AQ165" s="6">
        <f t="shared" si="274"/>
        <v>0</v>
      </c>
      <c r="AR165" s="6">
        <f t="shared" si="275"/>
        <v>0</v>
      </c>
      <c r="AS165" s="6"/>
      <c r="AT165" s="6">
        <f t="shared" si="276"/>
        <v>0</v>
      </c>
      <c r="AU165" s="6">
        <f t="shared" si="277"/>
        <v>0</v>
      </c>
      <c r="AV165" s="6">
        <f t="shared" si="278"/>
        <v>0</v>
      </c>
      <c r="AW165" s="6"/>
      <c r="AX165" s="6">
        <f t="shared" si="279"/>
        <v>0</v>
      </c>
      <c r="BD165" s="11"/>
      <c r="BE165" s="6">
        <f t="shared" si="233"/>
        <v>0</v>
      </c>
      <c r="BF165" s="6">
        <f t="shared" si="234"/>
        <v>0</v>
      </c>
      <c r="BG165" s="6">
        <f t="shared" si="235"/>
        <v>0</v>
      </c>
      <c r="BH165"/>
      <c r="BI165" s="6">
        <f t="shared" si="236"/>
        <v>0</v>
      </c>
      <c r="BJ165" s="6">
        <f t="shared" si="237"/>
        <v>0</v>
      </c>
      <c r="BK165" s="6">
        <f t="shared" si="238"/>
        <v>0</v>
      </c>
      <c r="BL165"/>
      <c r="BM165" s="6">
        <f t="shared" si="239"/>
        <v>0</v>
      </c>
      <c r="BN165" s="6">
        <f t="shared" si="240"/>
        <v>0</v>
      </c>
      <c r="BO165" s="6">
        <f t="shared" si="241"/>
        <v>0</v>
      </c>
      <c r="BP165"/>
      <c r="BQ165" s="6">
        <f t="shared" si="280"/>
        <v>0</v>
      </c>
      <c r="BR165" s="6"/>
      <c r="BS165" s="6">
        <f t="shared" si="281"/>
        <v>0</v>
      </c>
      <c r="BT165" s="6">
        <f t="shared" si="282"/>
        <v>0</v>
      </c>
      <c r="BU165" s="6">
        <f t="shared" si="283"/>
        <v>0</v>
      </c>
      <c r="BV165" s="6"/>
      <c r="BW165" s="6">
        <f t="shared" si="284"/>
        <v>0</v>
      </c>
      <c r="BX165" s="6">
        <f t="shared" si="285"/>
        <v>0</v>
      </c>
      <c r="BY165" s="6">
        <f t="shared" si="286"/>
        <v>0</v>
      </c>
      <c r="BZ165" s="6"/>
      <c r="CA165" s="6">
        <f t="shared" si="287"/>
        <v>0</v>
      </c>
      <c r="CB165" s="6">
        <f t="shared" si="288"/>
        <v>0</v>
      </c>
      <c r="CC165" s="6">
        <f t="shared" si="289"/>
        <v>0</v>
      </c>
      <c r="CD165" s="6"/>
      <c r="CE165" s="6">
        <f t="shared" si="290"/>
        <v>0</v>
      </c>
      <c r="CK165" s="11"/>
      <c r="CL165" s="6">
        <f t="shared" si="291"/>
        <v>0</v>
      </c>
      <c r="CM165" s="6">
        <f t="shared" si="242"/>
        <v>0</v>
      </c>
      <c r="CN165" s="6">
        <f t="shared" si="243"/>
        <v>0</v>
      </c>
      <c r="CO165"/>
      <c r="CP165" s="6">
        <f t="shared" si="244"/>
        <v>0</v>
      </c>
      <c r="CQ165" s="6">
        <f t="shared" si="245"/>
        <v>0</v>
      </c>
      <c r="CR165" s="6">
        <f t="shared" si="246"/>
        <v>0</v>
      </c>
      <c r="CS165"/>
      <c r="CT165" s="6">
        <f t="shared" si="247"/>
        <v>0</v>
      </c>
      <c r="CU165" s="6">
        <f t="shared" si="248"/>
        <v>0</v>
      </c>
      <c r="CV165" s="6">
        <f t="shared" si="249"/>
        <v>0</v>
      </c>
      <c r="CW165"/>
      <c r="CX165" s="6">
        <f t="shared" si="292"/>
        <v>0</v>
      </c>
      <c r="CY165" s="6"/>
      <c r="CZ165" s="6">
        <f t="shared" si="293"/>
        <v>0</v>
      </c>
      <c r="DA165" s="6">
        <f t="shared" si="294"/>
        <v>0</v>
      </c>
      <c r="DB165" s="6">
        <f t="shared" si="295"/>
        <v>0</v>
      </c>
      <c r="DC165" s="6"/>
      <c r="DD165" s="6">
        <f t="shared" si="296"/>
        <v>0</v>
      </c>
      <c r="DE165" s="6">
        <f t="shared" si="297"/>
        <v>0</v>
      </c>
      <c r="DF165" s="6">
        <f t="shared" si="298"/>
        <v>0</v>
      </c>
      <c r="DG165" s="6"/>
      <c r="DH165" s="6">
        <f t="shared" si="299"/>
        <v>0</v>
      </c>
      <c r="DI165" s="6">
        <f t="shared" si="300"/>
        <v>0</v>
      </c>
      <c r="DJ165" s="6">
        <f t="shared" si="301"/>
        <v>0</v>
      </c>
      <c r="DK165" s="6"/>
      <c r="DL165" s="6">
        <f t="shared" si="302"/>
        <v>0</v>
      </c>
      <c r="DR165" s="11"/>
      <c r="DS165" s="6">
        <f t="shared" si="303"/>
        <v>0</v>
      </c>
      <c r="DT165" s="6">
        <f t="shared" si="250"/>
        <v>0</v>
      </c>
      <c r="DU165" s="6">
        <f t="shared" si="251"/>
        <v>0</v>
      </c>
      <c r="DV165"/>
      <c r="DW165" s="6">
        <f t="shared" si="252"/>
        <v>0</v>
      </c>
      <c r="DX165" s="6">
        <f t="shared" si="253"/>
        <v>0</v>
      </c>
      <c r="DY165" s="6">
        <f t="shared" si="254"/>
        <v>0</v>
      </c>
      <c r="DZ165"/>
      <c r="EA165" s="6">
        <f t="shared" si="255"/>
        <v>0</v>
      </c>
      <c r="EB165" s="6">
        <f t="shared" si="256"/>
        <v>0</v>
      </c>
      <c r="EC165" s="6">
        <f t="shared" si="257"/>
        <v>0</v>
      </c>
      <c r="ED165"/>
      <c r="EE165" s="6">
        <f t="shared" si="304"/>
        <v>0</v>
      </c>
      <c r="EF165" s="6"/>
      <c r="EG165" s="6">
        <f t="shared" si="305"/>
        <v>0</v>
      </c>
      <c r="EH165" s="6">
        <f t="shared" si="306"/>
        <v>0</v>
      </c>
      <c r="EI165" s="6">
        <f t="shared" si="307"/>
        <v>0</v>
      </c>
      <c r="EJ165" s="6"/>
      <c r="EK165" s="6">
        <f t="shared" si="308"/>
        <v>0</v>
      </c>
      <c r="EL165" s="6">
        <f t="shared" si="309"/>
        <v>0</v>
      </c>
      <c r="EM165" s="6">
        <f t="shared" si="310"/>
        <v>0</v>
      </c>
      <c r="EN165" s="6"/>
      <c r="EO165" s="6">
        <f t="shared" si="311"/>
        <v>0</v>
      </c>
      <c r="EP165" s="6">
        <f t="shared" si="312"/>
        <v>0</v>
      </c>
      <c r="EQ165" s="6">
        <f t="shared" si="313"/>
        <v>0</v>
      </c>
      <c r="ER165" s="6"/>
      <c r="ES165" s="6">
        <f t="shared" si="314"/>
        <v>0</v>
      </c>
      <c r="EY165" s="11"/>
      <c r="EZ165" s="6">
        <f t="shared" si="315"/>
        <v>0</v>
      </c>
      <c r="FA165" s="6">
        <f t="shared" si="258"/>
        <v>0</v>
      </c>
      <c r="FB165" s="6">
        <f t="shared" si="259"/>
        <v>0</v>
      </c>
      <c r="FC165"/>
      <c r="FD165" s="6">
        <f t="shared" si="260"/>
        <v>0</v>
      </c>
      <c r="FE165" s="6">
        <f t="shared" si="261"/>
        <v>0</v>
      </c>
      <c r="FF165" s="6">
        <f t="shared" si="262"/>
        <v>0</v>
      </c>
      <c r="FG165"/>
      <c r="FH165" s="6">
        <f t="shared" si="263"/>
        <v>0</v>
      </c>
      <c r="FI165" s="6">
        <f t="shared" si="264"/>
        <v>0</v>
      </c>
      <c r="FJ165" s="6">
        <f t="shared" si="265"/>
        <v>0</v>
      </c>
      <c r="FK165"/>
      <c r="FL165" s="6">
        <f t="shared" si="316"/>
        <v>0</v>
      </c>
      <c r="FM165" s="6"/>
      <c r="FN165" s="6">
        <f t="shared" si="317"/>
        <v>0</v>
      </c>
      <c r="FO165" s="6">
        <f t="shared" si="318"/>
        <v>0</v>
      </c>
      <c r="FP165" s="6">
        <f t="shared" si="319"/>
        <v>0</v>
      </c>
      <c r="FQ165" s="6"/>
      <c r="FR165" s="6">
        <f t="shared" si="320"/>
        <v>0</v>
      </c>
      <c r="FS165" s="6">
        <f t="shared" si="321"/>
        <v>0</v>
      </c>
      <c r="FT165" s="6">
        <f t="shared" si="322"/>
        <v>0</v>
      </c>
      <c r="FU165" s="6"/>
      <c r="FV165" s="6">
        <f t="shared" si="323"/>
        <v>0</v>
      </c>
      <c r="FW165" s="6">
        <f t="shared" si="324"/>
        <v>0</v>
      </c>
      <c r="FX165" s="6">
        <f t="shared" si="325"/>
        <v>0</v>
      </c>
      <c r="FY165" s="6"/>
      <c r="FZ165" s="6">
        <f t="shared" si="326"/>
        <v>0</v>
      </c>
    </row>
    <row r="166" spans="4:182" x14ac:dyDescent="0.25">
      <c r="D166">
        <v>1100</v>
      </c>
      <c r="E166">
        <f>'Input spectra'!B166</f>
        <v>0</v>
      </c>
      <c r="F166">
        <f>'Initial absorption'!L166</f>
        <v>0</v>
      </c>
      <c r="G166">
        <f>'Input spectra'!C166</f>
        <v>0</v>
      </c>
      <c r="H166">
        <f t="shared" si="266"/>
        <v>0</v>
      </c>
      <c r="I166">
        <f>'Input spectra'!D166</f>
        <v>0</v>
      </c>
      <c r="J166">
        <f>'Initial absorption'!M166</f>
        <v>0</v>
      </c>
      <c r="K166">
        <f>'Input spectra'!E166</f>
        <v>0</v>
      </c>
      <c r="L166">
        <f t="shared" si="267"/>
        <v>0</v>
      </c>
      <c r="M166">
        <f>'Input spectra'!F166</f>
        <v>0</v>
      </c>
      <c r="N166">
        <f>'Initial absorption'!N166</f>
        <v>0</v>
      </c>
      <c r="O166">
        <f>'Input spectra'!G166</f>
        <v>0</v>
      </c>
      <c r="P166">
        <f t="shared" si="268"/>
        <v>0</v>
      </c>
      <c r="R166">
        <f>'Absorption prob after ems'!FA167</f>
        <v>0.88327212955850076</v>
      </c>
      <c r="S166" s="13">
        <f>1-EXP(-'Absorption prob after ems'!FE167*_k_in_ec_correction*(E166*_c1+I166*_c2+M166*_c3+'Input spectra'!Y166))</f>
        <v>1.1878389848044346E-2</v>
      </c>
      <c r="T166" s="13">
        <f>1-EXP(-(_t-'Absorption prob after ems'!FE167)*_k_in_ec_correction*(E166*_c1+I166*_c2+M166*_c3+'Input spectra'!Y166))</f>
        <v>1.2007730231138214E-2</v>
      </c>
      <c r="V166"/>
      <c r="W166" s="11"/>
      <c r="X166" s="6">
        <f t="shared" si="327"/>
        <v>0</v>
      </c>
      <c r="Y166" s="6">
        <f t="shared" si="328"/>
        <v>0</v>
      </c>
      <c r="Z166" s="6">
        <f t="shared" si="329"/>
        <v>0</v>
      </c>
      <c r="AA166"/>
      <c r="AB166" s="6">
        <f t="shared" si="330"/>
        <v>0</v>
      </c>
      <c r="AC166" s="6">
        <f t="shared" si="331"/>
        <v>0</v>
      </c>
      <c r="AD166" s="6">
        <f t="shared" si="332"/>
        <v>0</v>
      </c>
      <c r="AE166"/>
      <c r="AF166" s="6">
        <f t="shared" si="333"/>
        <v>0</v>
      </c>
      <c r="AG166" s="6">
        <f t="shared" si="334"/>
        <v>0</v>
      </c>
      <c r="AH166" s="6">
        <f t="shared" si="335"/>
        <v>0</v>
      </c>
      <c r="AI166"/>
      <c r="AJ166" s="6">
        <f t="shared" si="269"/>
        <v>0</v>
      </c>
      <c r="AK166" s="6"/>
      <c r="AL166" s="6">
        <f t="shared" si="270"/>
        <v>0</v>
      </c>
      <c r="AM166" s="6">
        <f t="shared" si="271"/>
        <v>0</v>
      </c>
      <c r="AN166" s="6">
        <f t="shared" si="272"/>
        <v>0</v>
      </c>
      <c r="AO166" s="6"/>
      <c r="AP166" s="6">
        <f t="shared" si="273"/>
        <v>0</v>
      </c>
      <c r="AQ166" s="6">
        <f t="shared" si="274"/>
        <v>0</v>
      </c>
      <c r="AR166" s="6">
        <f t="shared" si="275"/>
        <v>0</v>
      </c>
      <c r="AS166" s="6"/>
      <c r="AT166" s="6">
        <f t="shared" si="276"/>
        <v>0</v>
      </c>
      <c r="AU166" s="6">
        <f t="shared" si="277"/>
        <v>0</v>
      </c>
      <c r="AV166" s="6">
        <f t="shared" si="278"/>
        <v>0</v>
      </c>
      <c r="AW166" s="6"/>
      <c r="AX166" s="6">
        <f t="shared" si="279"/>
        <v>0</v>
      </c>
      <c r="BD166" s="11"/>
      <c r="BE166" s="6">
        <f t="shared" si="233"/>
        <v>0</v>
      </c>
      <c r="BF166" s="6">
        <f t="shared" si="234"/>
        <v>0</v>
      </c>
      <c r="BG166" s="6">
        <f t="shared" si="235"/>
        <v>0</v>
      </c>
      <c r="BH166"/>
      <c r="BI166" s="6">
        <f t="shared" si="236"/>
        <v>0</v>
      </c>
      <c r="BJ166" s="6">
        <f t="shared" si="237"/>
        <v>0</v>
      </c>
      <c r="BK166" s="6">
        <f t="shared" si="238"/>
        <v>0</v>
      </c>
      <c r="BL166"/>
      <c r="BM166" s="6">
        <f t="shared" si="239"/>
        <v>0</v>
      </c>
      <c r="BN166" s="6">
        <f t="shared" si="240"/>
        <v>0</v>
      </c>
      <c r="BO166" s="6">
        <f t="shared" si="241"/>
        <v>0</v>
      </c>
      <c r="BP166"/>
      <c r="BQ166" s="6">
        <f t="shared" si="280"/>
        <v>0</v>
      </c>
      <c r="BR166" s="6"/>
      <c r="BS166" s="6">
        <f t="shared" si="281"/>
        <v>0</v>
      </c>
      <c r="BT166" s="6">
        <f t="shared" si="282"/>
        <v>0</v>
      </c>
      <c r="BU166" s="6">
        <f t="shared" si="283"/>
        <v>0</v>
      </c>
      <c r="BV166" s="6"/>
      <c r="BW166" s="6">
        <f t="shared" si="284"/>
        <v>0</v>
      </c>
      <c r="BX166" s="6">
        <f t="shared" si="285"/>
        <v>0</v>
      </c>
      <c r="BY166" s="6">
        <f t="shared" si="286"/>
        <v>0</v>
      </c>
      <c r="BZ166" s="6"/>
      <c r="CA166" s="6">
        <f t="shared" si="287"/>
        <v>0</v>
      </c>
      <c r="CB166" s="6">
        <f t="shared" si="288"/>
        <v>0</v>
      </c>
      <c r="CC166" s="6">
        <f t="shared" si="289"/>
        <v>0</v>
      </c>
      <c r="CD166" s="6"/>
      <c r="CE166" s="6">
        <f t="shared" si="290"/>
        <v>0</v>
      </c>
      <c r="CK166" s="11"/>
      <c r="CL166" s="6">
        <f t="shared" si="291"/>
        <v>0</v>
      </c>
      <c r="CM166" s="6">
        <f t="shared" si="242"/>
        <v>0</v>
      </c>
      <c r="CN166" s="6">
        <f t="shared" si="243"/>
        <v>0</v>
      </c>
      <c r="CO166"/>
      <c r="CP166" s="6">
        <f t="shared" si="244"/>
        <v>0</v>
      </c>
      <c r="CQ166" s="6">
        <f t="shared" si="245"/>
        <v>0</v>
      </c>
      <c r="CR166" s="6">
        <f t="shared" si="246"/>
        <v>0</v>
      </c>
      <c r="CS166"/>
      <c r="CT166" s="6">
        <f t="shared" si="247"/>
        <v>0</v>
      </c>
      <c r="CU166" s="6">
        <f t="shared" si="248"/>
        <v>0</v>
      </c>
      <c r="CV166" s="6">
        <f t="shared" si="249"/>
        <v>0</v>
      </c>
      <c r="CW166"/>
      <c r="CX166" s="6">
        <f t="shared" si="292"/>
        <v>0</v>
      </c>
      <c r="CY166" s="6"/>
      <c r="CZ166" s="6">
        <f t="shared" si="293"/>
        <v>0</v>
      </c>
      <c r="DA166" s="6">
        <f t="shared" si="294"/>
        <v>0</v>
      </c>
      <c r="DB166" s="6">
        <f t="shared" si="295"/>
        <v>0</v>
      </c>
      <c r="DC166" s="6"/>
      <c r="DD166" s="6">
        <f t="shared" si="296"/>
        <v>0</v>
      </c>
      <c r="DE166" s="6">
        <f t="shared" si="297"/>
        <v>0</v>
      </c>
      <c r="DF166" s="6">
        <f t="shared" si="298"/>
        <v>0</v>
      </c>
      <c r="DG166" s="6"/>
      <c r="DH166" s="6">
        <f t="shared" si="299"/>
        <v>0</v>
      </c>
      <c r="DI166" s="6">
        <f t="shared" si="300"/>
        <v>0</v>
      </c>
      <c r="DJ166" s="6">
        <f t="shared" si="301"/>
        <v>0</v>
      </c>
      <c r="DK166" s="6"/>
      <c r="DL166" s="6">
        <f t="shared" si="302"/>
        <v>0</v>
      </c>
      <c r="DR166" s="11"/>
      <c r="DS166" s="6">
        <f t="shared" si="303"/>
        <v>0</v>
      </c>
      <c r="DT166" s="6">
        <f t="shared" si="250"/>
        <v>0</v>
      </c>
      <c r="DU166" s="6">
        <f t="shared" si="251"/>
        <v>0</v>
      </c>
      <c r="DV166"/>
      <c r="DW166" s="6">
        <f t="shared" si="252"/>
        <v>0</v>
      </c>
      <c r="DX166" s="6">
        <f t="shared" si="253"/>
        <v>0</v>
      </c>
      <c r="DY166" s="6">
        <f t="shared" si="254"/>
        <v>0</v>
      </c>
      <c r="DZ166"/>
      <c r="EA166" s="6">
        <f t="shared" si="255"/>
        <v>0</v>
      </c>
      <c r="EB166" s="6">
        <f t="shared" si="256"/>
        <v>0</v>
      </c>
      <c r="EC166" s="6">
        <f t="shared" si="257"/>
        <v>0</v>
      </c>
      <c r="ED166"/>
      <c r="EE166" s="6">
        <f t="shared" si="304"/>
        <v>0</v>
      </c>
      <c r="EF166" s="6"/>
      <c r="EG166" s="6">
        <f t="shared" si="305"/>
        <v>0</v>
      </c>
      <c r="EH166" s="6">
        <f t="shared" si="306"/>
        <v>0</v>
      </c>
      <c r="EI166" s="6">
        <f t="shared" si="307"/>
        <v>0</v>
      </c>
      <c r="EJ166" s="6"/>
      <c r="EK166" s="6">
        <f t="shared" si="308"/>
        <v>0</v>
      </c>
      <c r="EL166" s="6">
        <f t="shared" si="309"/>
        <v>0</v>
      </c>
      <c r="EM166" s="6">
        <f t="shared" si="310"/>
        <v>0</v>
      </c>
      <c r="EN166" s="6"/>
      <c r="EO166" s="6">
        <f t="shared" si="311"/>
        <v>0</v>
      </c>
      <c r="EP166" s="6">
        <f t="shared" si="312"/>
        <v>0</v>
      </c>
      <c r="EQ166" s="6">
        <f t="shared" si="313"/>
        <v>0</v>
      </c>
      <c r="ER166" s="6"/>
      <c r="ES166" s="6">
        <f t="shared" si="314"/>
        <v>0</v>
      </c>
      <c r="EY166" s="11"/>
      <c r="EZ166" s="6">
        <f t="shared" si="315"/>
        <v>0</v>
      </c>
      <c r="FA166" s="6">
        <f t="shared" si="258"/>
        <v>0</v>
      </c>
      <c r="FB166" s="6">
        <f t="shared" si="259"/>
        <v>0</v>
      </c>
      <c r="FC166"/>
      <c r="FD166" s="6">
        <f t="shared" si="260"/>
        <v>0</v>
      </c>
      <c r="FE166" s="6">
        <f t="shared" si="261"/>
        <v>0</v>
      </c>
      <c r="FF166" s="6">
        <f t="shared" si="262"/>
        <v>0</v>
      </c>
      <c r="FG166"/>
      <c r="FH166" s="6">
        <f t="shared" si="263"/>
        <v>0</v>
      </c>
      <c r="FI166" s="6">
        <f t="shared" si="264"/>
        <v>0</v>
      </c>
      <c r="FJ166" s="6">
        <f t="shared" si="265"/>
        <v>0</v>
      </c>
      <c r="FK166"/>
      <c r="FL166" s="6">
        <f t="shared" si="316"/>
        <v>0</v>
      </c>
      <c r="FM166" s="6"/>
      <c r="FN166" s="6">
        <f t="shared" si="317"/>
        <v>0</v>
      </c>
      <c r="FO166" s="6">
        <f t="shared" si="318"/>
        <v>0</v>
      </c>
      <c r="FP166" s="6">
        <f t="shared" si="319"/>
        <v>0</v>
      </c>
      <c r="FQ166" s="6"/>
      <c r="FR166" s="6">
        <f t="shared" si="320"/>
        <v>0</v>
      </c>
      <c r="FS166" s="6">
        <f t="shared" si="321"/>
        <v>0</v>
      </c>
      <c r="FT166" s="6">
        <f t="shared" si="322"/>
        <v>0</v>
      </c>
      <c r="FU166" s="6"/>
      <c r="FV166" s="6">
        <f t="shared" si="323"/>
        <v>0</v>
      </c>
      <c r="FW166" s="6">
        <f t="shared" si="324"/>
        <v>0</v>
      </c>
      <c r="FX166" s="6">
        <f t="shared" si="325"/>
        <v>0</v>
      </c>
      <c r="FY166" s="6"/>
      <c r="FZ166" s="6">
        <f t="shared" si="326"/>
        <v>0</v>
      </c>
    </row>
    <row r="167" spans="4:182" x14ac:dyDescent="0.25">
      <c r="D167">
        <v>1105</v>
      </c>
      <c r="E167">
        <f>'Input spectra'!B167</f>
        <v>0</v>
      </c>
      <c r="F167">
        <f>'Initial absorption'!L167</f>
        <v>0</v>
      </c>
      <c r="G167">
        <f>'Input spectra'!C167</f>
        <v>0</v>
      </c>
      <c r="H167">
        <f t="shared" si="266"/>
        <v>0</v>
      </c>
      <c r="I167">
        <f>'Input spectra'!D167</f>
        <v>0</v>
      </c>
      <c r="J167">
        <f>'Initial absorption'!M167</f>
        <v>0</v>
      </c>
      <c r="K167">
        <f>'Input spectra'!E167</f>
        <v>0</v>
      </c>
      <c r="L167">
        <f t="shared" si="267"/>
        <v>0</v>
      </c>
      <c r="M167">
        <f>'Input spectra'!F167</f>
        <v>0</v>
      </c>
      <c r="N167">
        <f>'Initial absorption'!N167</f>
        <v>0</v>
      </c>
      <c r="O167">
        <f>'Input spectra'!G167</f>
        <v>0</v>
      </c>
      <c r="P167">
        <f t="shared" si="268"/>
        <v>0</v>
      </c>
      <c r="R167">
        <f>'Absorption prob after ems'!FA168</f>
        <v>0.88339990072052765</v>
      </c>
      <c r="S167" s="13">
        <f>1-EXP(-'Absorption prob after ems'!FE168*_k_in_ec_correction*(E167*_c1+I167*_c2+M167*_c3+'Input spectra'!Y167))</f>
        <v>1.1864238917537295E-2</v>
      </c>
      <c r="T167" s="13">
        <f>1-EXP(-(_t-'Absorption prob after ems'!FE168)*_k_in_ec_correction*(E167*_c1+I167*_c2+M167*_c3+'Input spectra'!Y167))</f>
        <v>1.1993269640237836E-2</v>
      </c>
      <c r="V167"/>
      <c r="W167" s="11"/>
      <c r="X167" s="6">
        <f t="shared" si="327"/>
        <v>0</v>
      </c>
      <c r="Y167" s="6">
        <f t="shared" si="328"/>
        <v>0</v>
      </c>
      <c r="Z167" s="6">
        <f t="shared" si="329"/>
        <v>0</v>
      </c>
      <c r="AA167"/>
      <c r="AB167" s="6">
        <f t="shared" si="330"/>
        <v>0</v>
      </c>
      <c r="AC167" s="6">
        <f t="shared" si="331"/>
        <v>0</v>
      </c>
      <c r="AD167" s="6">
        <f t="shared" si="332"/>
        <v>0</v>
      </c>
      <c r="AE167"/>
      <c r="AF167" s="6">
        <f t="shared" si="333"/>
        <v>0</v>
      </c>
      <c r="AG167" s="6">
        <f t="shared" si="334"/>
        <v>0</v>
      </c>
      <c r="AH167" s="6">
        <f t="shared" si="335"/>
        <v>0</v>
      </c>
      <c r="AI167"/>
      <c r="AJ167" s="6">
        <f t="shared" si="269"/>
        <v>0</v>
      </c>
      <c r="AK167" s="6"/>
      <c r="AL167" s="6">
        <f t="shared" si="270"/>
        <v>0</v>
      </c>
      <c r="AM167" s="6">
        <f t="shared" si="271"/>
        <v>0</v>
      </c>
      <c r="AN167" s="6">
        <f t="shared" si="272"/>
        <v>0</v>
      </c>
      <c r="AO167" s="6"/>
      <c r="AP167" s="6">
        <f t="shared" si="273"/>
        <v>0</v>
      </c>
      <c r="AQ167" s="6">
        <f t="shared" si="274"/>
        <v>0</v>
      </c>
      <c r="AR167" s="6">
        <f t="shared" si="275"/>
        <v>0</v>
      </c>
      <c r="AS167" s="6"/>
      <c r="AT167" s="6">
        <f t="shared" si="276"/>
        <v>0</v>
      </c>
      <c r="AU167" s="6">
        <f t="shared" si="277"/>
        <v>0</v>
      </c>
      <c r="AV167" s="6">
        <f t="shared" si="278"/>
        <v>0</v>
      </c>
      <c r="AW167" s="6"/>
      <c r="AX167" s="6">
        <f t="shared" si="279"/>
        <v>0</v>
      </c>
      <c r="BD167" s="11"/>
      <c r="BE167" s="6">
        <f t="shared" si="233"/>
        <v>0</v>
      </c>
      <c r="BF167" s="6">
        <f t="shared" si="234"/>
        <v>0</v>
      </c>
      <c r="BG167" s="6">
        <f t="shared" si="235"/>
        <v>0</v>
      </c>
      <c r="BH167"/>
      <c r="BI167" s="6">
        <f t="shared" si="236"/>
        <v>0</v>
      </c>
      <c r="BJ167" s="6">
        <f t="shared" si="237"/>
        <v>0</v>
      </c>
      <c r="BK167" s="6">
        <f t="shared" si="238"/>
        <v>0</v>
      </c>
      <c r="BL167"/>
      <c r="BM167" s="6">
        <f t="shared" si="239"/>
        <v>0</v>
      </c>
      <c r="BN167" s="6">
        <f t="shared" si="240"/>
        <v>0</v>
      </c>
      <c r="BO167" s="6">
        <f t="shared" si="241"/>
        <v>0</v>
      </c>
      <c r="BP167"/>
      <c r="BQ167" s="6">
        <f t="shared" si="280"/>
        <v>0</v>
      </c>
      <c r="BR167" s="6"/>
      <c r="BS167" s="6">
        <f t="shared" si="281"/>
        <v>0</v>
      </c>
      <c r="BT167" s="6">
        <f t="shared" si="282"/>
        <v>0</v>
      </c>
      <c r="BU167" s="6">
        <f t="shared" si="283"/>
        <v>0</v>
      </c>
      <c r="BV167" s="6"/>
      <c r="BW167" s="6">
        <f t="shared" si="284"/>
        <v>0</v>
      </c>
      <c r="BX167" s="6">
        <f t="shared" si="285"/>
        <v>0</v>
      </c>
      <c r="BY167" s="6">
        <f t="shared" si="286"/>
        <v>0</v>
      </c>
      <c r="BZ167" s="6"/>
      <c r="CA167" s="6">
        <f t="shared" si="287"/>
        <v>0</v>
      </c>
      <c r="CB167" s="6">
        <f t="shared" si="288"/>
        <v>0</v>
      </c>
      <c r="CC167" s="6">
        <f t="shared" si="289"/>
        <v>0</v>
      </c>
      <c r="CD167" s="6"/>
      <c r="CE167" s="6">
        <f t="shared" si="290"/>
        <v>0</v>
      </c>
      <c r="CK167" s="11"/>
      <c r="CL167" s="6">
        <f t="shared" si="291"/>
        <v>0</v>
      </c>
      <c r="CM167" s="6">
        <f t="shared" si="242"/>
        <v>0</v>
      </c>
      <c r="CN167" s="6">
        <f t="shared" si="243"/>
        <v>0</v>
      </c>
      <c r="CO167"/>
      <c r="CP167" s="6">
        <f t="shared" si="244"/>
        <v>0</v>
      </c>
      <c r="CQ167" s="6">
        <f t="shared" si="245"/>
        <v>0</v>
      </c>
      <c r="CR167" s="6">
        <f t="shared" si="246"/>
        <v>0</v>
      </c>
      <c r="CS167"/>
      <c r="CT167" s="6">
        <f t="shared" si="247"/>
        <v>0</v>
      </c>
      <c r="CU167" s="6">
        <f t="shared" si="248"/>
        <v>0</v>
      </c>
      <c r="CV167" s="6">
        <f t="shared" si="249"/>
        <v>0</v>
      </c>
      <c r="CW167"/>
      <c r="CX167" s="6">
        <f t="shared" si="292"/>
        <v>0</v>
      </c>
      <c r="CY167" s="6"/>
      <c r="CZ167" s="6">
        <f t="shared" si="293"/>
        <v>0</v>
      </c>
      <c r="DA167" s="6">
        <f t="shared" si="294"/>
        <v>0</v>
      </c>
      <c r="DB167" s="6">
        <f t="shared" si="295"/>
        <v>0</v>
      </c>
      <c r="DC167" s="6"/>
      <c r="DD167" s="6">
        <f t="shared" si="296"/>
        <v>0</v>
      </c>
      <c r="DE167" s="6">
        <f t="shared" si="297"/>
        <v>0</v>
      </c>
      <c r="DF167" s="6">
        <f t="shared" si="298"/>
        <v>0</v>
      </c>
      <c r="DG167" s="6"/>
      <c r="DH167" s="6">
        <f t="shared" si="299"/>
        <v>0</v>
      </c>
      <c r="DI167" s="6">
        <f t="shared" si="300"/>
        <v>0</v>
      </c>
      <c r="DJ167" s="6">
        <f t="shared" si="301"/>
        <v>0</v>
      </c>
      <c r="DK167" s="6"/>
      <c r="DL167" s="6">
        <f t="shared" si="302"/>
        <v>0</v>
      </c>
      <c r="DR167" s="11"/>
      <c r="DS167" s="6">
        <f t="shared" si="303"/>
        <v>0</v>
      </c>
      <c r="DT167" s="6">
        <f t="shared" si="250"/>
        <v>0</v>
      </c>
      <c r="DU167" s="6">
        <f t="shared" si="251"/>
        <v>0</v>
      </c>
      <c r="DV167"/>
      <c r="DW167" s="6">
        <f t="shared" si="252"/>
        <v>0</v>
      </c>
      <c r="DX167" s="6">
        <f t="shared" si="253"/>
        <v>0</v>
      </c>
      <c r="DY167" s="6">
        <f t="shared" si="254"/>
        <v>0</v>
      </c>
      <c r="DZ167"/>
      <c r="EA167" s="6">
        <f t="shared" si="255"/>
        <v>0</v>
      </c>
      <c r="EB167" s="6">
        <f t="shared" si="256"/>
        <v>0</v>
      </c>
      <c r="EC167" s="6">
        <f t="shared" si="257"/>
        <v>0</v>
      </c>
      <c r="ED167"/>
      <c r="EE167" s="6">
        <f t="shared" si="304"/>
        <v>0</v>
      </c>
      <c r="EF167" s="6"/>
      <c r="EG167" s="6">
        <f t="shared" si="305"/>
        <v>0</v>
      </c>
      <c r="EH167" s="6">
        <f t="shared" si="306"/>
        <v>0</v>
      </c>
      <c r="EI167" s="6">
        <f t="shared" si="307"/>
        <v>0</v>
      </c>
      <c r="EJ167" s="6"/>
      <c r="EK167" s="6">
        <f t="shared" si="308"/>
        <v>0</v>
      </c>
      <c r="EL167" s="6">
        <f t="shared" si="309"/>
        <v>0</v>
      </c>
      <c r="EM167" s="6">
        <f t="shared" si="310"/>
        <v>0</v>
      </c>
      <c r="EN167" s="6"/>
      <c r="EO167" s="6">
        <f t="shared" si="311"/>
        <v>0</v>
      </c>
      <c r="EP167" s="6">
        <f t="shared" si="312"/>
        <v>0</v>
      </c>
      <c r="EQ167" s="6">
        <f t="shared" si="313"/>
        <v>0</v>
      </c>
      <c r="ER167" s="6"/>
      <c r="ES167" s="6">
        <f t="shared" si="314"/>
        <v>0</v>
      </c>
      <c r="EY167" s="11"/>
      <c r="EZ167" s="6">
        <f t="shared" si="315"/>
        <v>0</v>
      </c>
      <c r="FA167" s="6">
        <f t="shared" si="258"/>
        <v>0</v>
      </c>
      <c r="FB167" s="6">
        <f t="shared" si="259"/>
        <v>0</v>
      </c>
      <c r="FC167"/>
      <c r="FD167" s="6">
        <f t="shared" si="260"/>
        <v>0</v>
      </c>
      <c r="FE167" s="6">
        <f t="shared" si="261"/>
        <v>0</v>
      </c>
      <c r="FF167" s="6">
        <f t="shared" si="262"/>
        <v>0</v>
      </c>
      <c r="FG167"/>
      <c r="FH167" s="6">
        <f t="shared" si="263"/>
        <v>0</v>
      </c>
      <c r="FI167" s="6">
        <f t="shared" si="264"/>
        <v>0</v>
      </c>
      <c r="FJ167" s="6">
        <f t="shared" si="265"/>
        <v>0</v>
      </c>
      <c r="FK167"/>
      <c r="FL167" s="6">
        <f t="shared" si="316"/>
        <v>0</v>
      </c>
      <c r="FM167" s="6"/>
      <c r="FN167" s="6">
        <f t="shared" si="317"/>
        <v>0</v>
      </c>
      <c r="FO167" s="6">
        <f t="shared" si="318"/>
        <v>0</v>
      </c>
      <c r="FP167" s="6">
        <f t="shared" si="319"/>
        <v>0</v>
      </c>
      <c r="FQ167" s="6"/>
      <c r="FR167" s="6">
        <f t="shared" si="320"/>
        <v>0</v>
      </c>
      <c r="FS167" s="6">
        <f t="shared" si="321"/>
        <v>0</v>
      </c>
      <c r="FT167" s="6">
        <f t="shared" si="322"/>
        <v>0</v>
      </c>
      <c r="FU167" s="6"/>
      <c r="FV167" s="6">
        <f t="shared" si="323"/>
        <v>0</v>
      </c>
      <c r="FW167" s="6">
        <f t="shared" si="324"/>
        <v>0</v>
      </c>
      <c r="FX167" s="6">
        <f t="shared" si="325"/>
        <v>0</v>
      </c>
      <c r="FY167" s="6"/>
      <c r="FZ167" s="6">
        <f t="shared" si="326"/>
        <v>0</v>
      </c>
    </row>
    <row r="168" spans="4:182" x14ac:dyDescent="0.25">
      <c r="D168">
        <v>1110</v>
      </c>
      <c r="E168">
        <f>'Input spectra'!B168</f>
        <v>0</v>
      </c>
      <c r="F168">
        <f>'Initial absorption'!L168</f>
        <v>0</v>
      </c>
      <c r="G168">
        <f>'Input spectra'!C168</f>
        <v>0</v>
      </c>
      <c r="H168">
        <f t="shared" si="266"/>
        <v>0</v>
      </c>
      <c r="I168">
        <f>'Input spectra'!D168</f>
        <v>0</v>
      </c>
      <c r="J168">
        <f>'Initial absorption'!M168</f>
        <v>0</v>
      </c>
      <c r="K168">
        <f>'Input spectra'!E168</f>
        <v>0</v>
      </c>
      <c r="L168">
        <f t="shared" si="267"/>
        <v>0</v>
      </c>
      <c r="M168">
        <f>'Input spectra'!F168</f>
        <v>0</v>
      </c>
      <c r="N168">
        <f>'Initial absorption'!N168</f>
        <v>0</v>
      </c>
      <c r="O168">
        <f>'Input spectra'!G168</f>
        <v>0</v>
      </c>
      <c r="P168">
        <f t="shared" si="268"/>
        <v>0</v>
      </c>
      <c r="R168">
        <f>'Absorption prob after ems'!FA169</f>
        <v>0.88352770061105224</v>
      </c>
      <c r="S168" s="13">
        <f>1-EXP(-'Absorption prob after ems'!FE169*_k_in_ec_correction*(E168*_c1+I168*_c2+M168*_c3+'Input spectra'!Y168))</f>
        <v>1.1850087596554704E-2</v>
      </c>
      <c r="T168" s="13">
        <f>1-EXP(-(_t-'Absorption prob after ems'!FE169)*_k_in_ec_correction*(E168*_c1+I168*_c2+M168*_c3+'Input spectra'!Y168))</f>
        <v>1.1978809025482207E-2</v>
      </c>
      <c r="V168"/>
      <c r="W168" s="11"/>
      <c r="X168" s="6">
        <f t="shared" si="327"/>
        <v>0</v>
      </c>
      <c r="Y168" s="6">
        <f t="shared" si="328"/>
        <v>0</v>
      </c>
      <c r="Z168" s="6">
        <f t="shared" si="329"/>
        <v>0</v>
      </c>
      <c r="AA168"/>
      <c r="AB168" s="6">
        <f t="shared" si="330"/>
        <v>0</v>
      </c>
      <c r="AC168" s="6">
        <f t="shared" si="331"/>
        <v>0</v>
      </c>
      <c r="AD168" s="6">
        <f t="shared" si="332"/>
        <v>0</v>
      </c>
      <c r="AE168"/>
      <c r="AF168" s="6">
        <f t="shared" si="333"/>
        <v>0</v>
      </c>
      <c r="AG168" s="6">
        <f t="shared" si="334"/>
        <v>0</v>
      </c>
      <c r="AH168" s="6">
        <f t="shared" si="335"/>
        <v>0</v>
      </c>
      <c r="AI168"/>
      <c r="AJ168" s="6">
        <f t="shared" si="269"/>
        <v>0</v>
      </c>
      <c r="AK168" s="6"/>
      <c r="AL168" s="6">
        <f t="shared" si="270"/>
        <v>0</v>
      </c>
      <c r="AM168" s="6">
        <f t="shared" si="271"/>
        <v>0</v>
      </c>
      <c r="AN168" s="6">
        <f t="shared" si="272"/>
        <v>0</v>
      </c>
      <c r="AO168" s="6"/>
      <c r="AP168" s="6">
        <f t="shared" si="273"/>
        <v>0</v>
      </c>
      <c r="AQ168" s="6">
        <f t="shared" si="274"/>
        <v>0</v>
      </c>
      <c r="AR168" s="6">
        <f t="shared" si="275"/>
        <v>0</v>
      </c>
      <c r="AS168" s="6"/>
      <c r="AT168" s="6">
        <f t="shared" si="276"/>
        <v>0</v>
      </c>
      <c r="AU168" s="6">
        <f t="shared" si="277"/>
        <v>0</v>
      </c>
      <c r="AV168" s="6">
        <f t="shared" si="278"/>
        <v>0</v>
      </c>
      <c r="AW168" s="6"/>
      <c r="AX168" s="6">
        <f t="shared" si="279"/>
        <v>0</v>
      </c>
      <c r="BD168" s="11"/>
      <c r="BE168" s="6">
        <f t="shared" si="233"/>
        <v>0</v>
      </c>
      <c r="BF168" s="6">
        <f t="shared" si="234"/>
        <v>0</v>
      </c>
      <c r="BG168" s="6">
        <f t="shared" si="235"/>
        <v>0</v>
      </c>
      <c r="BH168"/>
      <c r="BI168" s="6">
        <f t="shared" si="236"/>
        <v>0</v>
      </c>
      <c r="BJ168" s="6">
        <f t="shared" si="237"/>
        <v>0</v>
      </c>
      <c r="BK168" s="6">
        <f t="shared" si="238"/>
        <v>0</v>
      </c>
      <c r="BL168"/>
      <c r="BM168" s="6">
        <f t="shared" si="239"/>
        <v>0</v>
      </c>
      <c r="BN168" s="6">
        <f t="shared" si="240"/>
        <v>0</v>
      </c>
      <c r="BO168" s="6">
        <f t="shared" si="241"/>
        <v>0</v>
      </c>
      <c r="BP168"/>
      <c r="BQ168" s="6">
        <f t="shared" si="280"/>
        <v>0</v>
      </c>
      <c r="BR168" s="6"/>
      <c r="BS168" s="6">
        <f t="shared" si="281"/>
        <v>0</v>
      </c>
      <c r="BT168" s="6">
        <f t="shared" si="282"/>
        <v>0</v>
      </c>
      <c r="BU168" s="6">
        <f t="shared" si="283"/>
        <v>0</v>
      </c>
      <c r="BV168" s="6"/>
      <c r="BW168" s="6">
        <f t="shared" si="284"/>
        <v>0</v>
      </c>
      <c r="BX168" s="6">
        <f t="shared" si="285"/>
        <v>0</v>
      </c>
      <c r="BY168" s="6">
        <f t="shared" si="286"/>
        <v>0</v>
      </c>
      <c r="BZ168" s="6"/>
      <c r="CA168" s="6">
        <f t="shared" si="287"/>
        <v>0</v>
      </c>
      <c r="CB168" s="6">
        <f t="shared" si="288"/>
        <v>0</v>
      </c>
      <c r="CC168" s="6">
        <f t="shared" si="289"/>
        <v>0</v>
      </c>
      <c r="CD168" s="6"/>
      <c r="CE168" s="6">
        <f t="shared" si="290"/>
        <v>0</v>
      </c>
      <c r="CK168" s="11"/>
      <c r="CL168" s="6">
        <f t="shared" si="291"/>
        <v>0</v>
      </c>
      <c r="CM168" s="6">
        <f t="shared" si="242"/>
        <v>0</v>
      </c>
      <c r="CN168" s="6">
        <f t="shared" si="243"/>
        <v>0</v>
      </c>
      <c r="CO168"/>
      <c r="CP168" s="6">
        <f t="shared" si="244"/>
        <v>0</v>
      </c>
      <c r="CQ168" s="6">
        <f t="shared" si="245"/>
        <v>0</v>
      </c>
      <c r="CR168" s="6">
        <f t="shared" si="246"/>
        <v>0</v>
      </c>
      <c r="CS168"/>
      <c r="CT168" s="6">
        <f t="shared" si="247"/>
        <v>0</v>
      </c>
      <c r="CU168" s="6">
        <f t="shared" si="248"/>
        <v>0</v>
      </c>
      <c r="CV168" s="6">
        <f t="shared" si="249"/>
        <v>0</v>
      </c>
      <c r="CW168"/>
      <c r="CX168" s="6">
        <f t="shared" si="292"/>
        <v>0</v>
      </c>
      <c r="CY168" s="6"/>
      <c r="CZ168" s="6">
        <f t="shared" si="293"/>
        <v>0</v>
      </c>
      <c r="DA168" s="6">
        <f t="shared" si="294"/>
        <v>0</v>
      </c>
      <c r="DB168" s="6">
        <f t="shared" si="295"/>
        <v>0</v>
      </c>
      <c r="DC168" s="6"/>
      <c r="DD168" s="6">
        <f t="shared" si="296"/>
        <v>0</v>
      </c>
      <c r="DE168" s="6">
        <f t="shared" si="297"/>
        <v>0</v>
      </c>
      <c r="DF168" s="6">
        <f t="shared" si="298"/>
        <v>0</v>
      </c>
      <c r="DG168" s="6"/>
      <c r="DH168" s="6">
        <f t="shared" si="299"/>
        <v>0</v>
      </c>
      <c r="DI168" s="6">
        <f t="shared" si="300"/>
        <v>0</v>
      </c>
      <c r="DJ168" s="6">
        <f t="shared" si="301"/>
        <v>0</v>
      </c>
      <c r="DK168" s="6"/>
      <c r="DL168" s="6">
        <f t="shared" si="302"/>
        <v>0</v>
      </c>
      <c r="DR168" s="11"/>
      <c r="DS168" s="6">
        <f t="shared" si="303"/>
        <v>0</v>
      </c>
      <c r="DT168" s="6">
        <f t="shared" si="250"/>
        <v>0</v>
      </c>
      <c r="DU168" s="6">
        <f t="shared" si="251"/>
        <v>0</v>
      </c>
      <c r="DV168"/>
      <c r="DW168" s="6">
        <f t="shared" si="252"/>
        <v>0</v>
      </c>
      <c r="DX168" s="6">
        <f t="shared" si="253"/>
        <v>0</v>
      </c>
      <c r="DY168" s="6">
        <f t="shared" si="254"/>
        <v>0</v>
      </c>
      <c r="DZ168"/>
      <c r="EA168" s="6">
        <f t="shared" si="255"/>
        <v>0</v>
      </c>
      <c r="EB168" s="6">
        <f t="shared" si="256"/>
        <v>0</v>
      </c>
      <c r="EC168" s="6">
        <f t="shared" si="257"/>
        <v>0</v>
      </c>
      <c r="ED168"/>
      <c r="EE168" s="6">
        <f t="shared" si="304"/>
        <v>0</v>
      </c>
      <c r="EF168" s="6"/>
      <c r="EG168" s="6">
        <f t="shared" si="305"/>
        <v>0</v>
      </c>
      <c r="EH168" s="6">
        <f t="shared" si="306"/>
        <v>0</v>
      </c>
      <c r="EI168" s="6">
        <f t="shared" si="307"/>
        <v>0</v>
      </c>
      <c r="EJ168" s="6"/>
      <c r="EK168" s="6">
        <f t="shared" si="308"/>
        <v>0</v>
      </c>
      <c r="EL168" s="6">
        <f t="shared" si="309"/>
        <v>0</v>
      </c>
      <c r="EM168" s="6">
        <f t="shared" si="310"/>
        <v>0</v>
      </c>
      <c r="EN168" s="6"/>
      <c r="EO168" s="6">
        <f t="shared" si="311"/>
        <v>0</v>
      </c>
      <c r="EP168" s="6">
        <f t="shared" si="312"/>
        <v>0</v>
      </c>
      <c r="EQ168" s="6">
        <f t="shared" si="313"/>
        <v>0</v>
      </c>
      <c r="ER168" s="6"/>
      <c r="ES168" s="6">
        <f t="shared" si="314"/>
        <v>0</v>
      </c>
      <c r="EY168" s="11"/>
      <c r="EZ168" s="6">
        <f t="shared" si="315"/>
        <v>0</v>
      </c>
      <c r="FA168" s="6">
        <f t="shared" si="258"/>
        <v>0</v>
      </c>
      <c r="FB168" s="6">
        <f t="shared" si="259"/>
        <v>0</v>
      </c>
      <c r="FC168"/>
      <c r="FD168" s="6">
        <f t="shared" si="260"/>
        <v>0</v>
      </c>
      <c r="FE168" s="6">
        <f t="shared" si="261"/>
        <v>0</v>
      </c>
      <c r="FF168" s="6">
        <f t="shared" si="262"/>
        <v>0</v>
      </c>
      <c r="FG168"/>
      <c r="FH168" s="6">
        <f t="shared" si="263"/>
        <v>0</v>
      </c>
      <c r="FI168" s="6">
        <f t="shared" si="264"/>
        <v>0</v>
      </c>
      <c r="FJ168" s="6">
        <f t="shared" si="265"/>
        <v>0</v>
      </c>
      <c r="FK168"/>
      <c r="FL168" s="6">
        <f t="shared" si="316"/>
        <v>0</v>
      </c>
      <c r="FM168" s="6"/>
      <c r="FN168" s="6">
        <f t="shared" si="317"/>
        <v>0</v>
      </c>
      <c r="FO168" s="6">
        <f t="shared" si="318"/>
        <v>0</v>
      </c>
      <c r="FP168" s="6">
        <f t="shared" si="319"/>
        <v>0</v>
      </c>
      <c r="FQ168" s="6"/>
      <c r="FR168" s="6">
        <f t="shared" si="320"/>
        <v>0</v>
      </c>
      <c r="FS168" s="6">
        <f t="shared" si="321"/>
        <v>0</v>
      </c>
      <c r="FT168" s="6">
        <f t="shared" si="322"/>
        <v>0</v>
      </c>
      <c r="FU168" s="6"/>
      <c r="FV168" s="6">
        <f t="shared" si="323"/>
        <v>0</v>
      </c>
      <c r="FW168" s="6">
        <f t="shared" si="324"/>
        <v>0</v>
      </c>
      <c r="FX168" s="6">
        <f t="shared" si="325"/>
        <v>0</v>
      </c>
      <c r="FY168" s="6"/>
      <c r="FZ168" s="6">
        <f t="shared" si="326"/>
        <v>0</v>
      </c>
    </row>
    <row r="169" spans="4:182" x14ac:dyDescent="0.25">
      <c r="D169">
        <v>1115</v>
      </c>
      <c r="E169">
        <f>'Input spectra'!B169</f>
        <v>0</v>
      </c>
      <c r="F169">
        <f>'Initial absorption'!L169</f>
        <v>0</v>
      </c>
      <c r="G169">
        <f>'Input spectra'!C169</f>
        <v>0</v>
      </c>
      <c r="H169">
        <f t="shared" si="266"/>
        <v>0</v>
      </c>
      <c r="I169">
        <f>'Input spectra'!D169</f>
        <v>0</v>
      </c>
      <c r="J169">
        <f>'Initial absorption'!M169</f>
        <v>0</v>
      </c>
      <c r="K169">
        <f>'Input spectra'!E169</f>
        <v>0</v>
      </c>
      <c r="L169">
        <f t="shared" si="267"/>
        <v>0</v>
      </c>
      <c r="M169">
        <f>'Input spectra'!F169</f>
        <v>0</v>
      </c>
      <c r="N169">
        <f>'Initial absorption'!N169</f>
        <v>0</v>
      </c>
      <c r="O169">
        <f>'Input spectra'!G169</f>
        <v>0</v>
      </c>
      <c r="P169">
        <f t="shared" si="268"/>
        <v>0</v>
      </c>
      <c r="R169">
        <f>'Absorption prob after ems'!FA170</f>
        <v>0.88365552923812407</v>
      </c>
      <c r="S169" s="13">
        <f>1-EXP(-'Absorption prob after ems'!FE170*_k_in_ec_correction*(E169*_c1+I169*_c2+M169*_c3+'Input spectra'!Y169))</f>
        <v>1.1835935885085691E-2</v>
      </c>
      <c r="T169" s="13">
        <f>1-EXP(-(_t-'Absorption prob after ems'!FE170)*_k_in_ec_correction*(E169*_c1+I169*_c2+M169*_c3+'Input spectra'!Y169))</f>
        <v>1.1964348386876655E-2</v>
      </c>
      <c r="V169"/>
      <c r="W169" s="11"/>
      <c r="X169" s="6">
        <f t="shared" si="327"/>
        <v>0</v>
      </c>
      <c r="Y169" s="6">
        <f t="shared" si="328"/>
        <v>0</v>
      </c>
      <c r="Z169" s="6">
        <f t="shared" si="329"/>
        <v>0</v>
      </c>
      <c r="AA169"/>
      <c r="AB169" s="6">
        <f t="shared" si="330"/>
        <v>0</v>
      </c>
      <c r="AC169" s="6">
        <f t="shared" si="331"/>
        <v>0</v>
      </c>
      <c r="AD169" s="6">
        <f t="shared" si="332"/>
        <v>0</v>
      </c>
      <c r="AE169"/>
      <c r="AF169" s="6">
        <f t="shared" si="333"/>
        <v>0</v>
      </c>
      <c r="AG169" s="6">
        <f t="shared" si="334"/>
        <v>0</v>
      </c>
      <c r="AH169" s="6">
        <f t="shared" si="335"/>
        <v>0</v>
      </c>
      <c r="AI169"/>
      <c r="AJ169" s="6">
        <f t="shared" si="269"/>
        <v>0</v>
      </c>
      <c r="AK169" s="6"/>
      <c r="AL169" s="6">
        <f t="shared" si="270"/>
        <v>0</v>
      </c>
      <c r="AM169" s="6">
        <f t="shared" si="271"/>
        <v>0</v>
      </c>
      <c r="AN169" s="6">
        <f t="shared" si="272"/>
        <v>0</v>
      </c>
      <c r="AO169" s="6"/>
      <c r="AP169" s="6">
        <f t="shared" si="273"/>
        <v>0</v>
      </c>
      <c r="AQ169" s="6">
        <f t="shared" si="274"/>
        <v>0</v>
      </c>
      <c r="AR169" s="6">
        <f t="shared" si="275"/>
        <v>0</v>
      </c>
      <c r="AS169" s="6"/>
      <c r="AT169" s="6">
        <f t="shared" si="276"/>
        <v>0</v>
      </c>
      <c r="AU169" s="6">
        <f t="shared" si="277"/>
        <v>0</v>
      </c>
      <c r="AV169" s="6">
        <f t="shared" si="278"/>
        <v>0</v>
      </c>
      <c r="AW169" s="6"/>
      <c r="AX169" s="6">
        <f t="shared" si="279"/>
        <v>0</v>
      </c>
      <c r="BD169" s="11"/>
      <c r="BE169" s="6">
        <f t="shared" si="233"/>
        <v>0</v>
      </c>
      <c r="BF169" s="6">
        <f t="shared" si="234"/>
        <v>0</v>
      </c>
      <c r="BG169" s="6">
        <f t="shared" si="235"/>
        <v>0</v>
      </c>
      <c r="BH169"/>
      <c r="BI169" s="6">
        <f t="shared" si="236"/>
        <v>0</v>
      </c>
      <c r="BJ169" s="6">
        <f t="shared" si="237"/>
        <v>0</v>
      </c>
      <c r="BK169" s="6">
        <f t="shared" si="238"/>
        <v>0</v>
      </c>
      <c r="BL169"/>
      <c r="BM169" s="6">
        <f t="shared" si="239"/>
        <v>0</v>
      </c>
      <c r="BN169" s="6">
        <f t="shared" si="240"/>
        <v>0</v>
      </c>
      <c r="BO169" s="6">
        <f t="shared" si="241"/>
        <v>0</v>
      </c>
      <c r="BP169"/>
      <c r="BQ169" s="6">
        <f t="shared" si="280"/>
        <v>0</v>
      </c>
      <c r="BR169" s="6"/>
      <c r="BS169" s="6">
        <f t="shared" si="281"/>
        <v>0</v>
      </c>
      <c r="BT169" s="6">
        <f t="shared" si="282"/>
        <v>0</v>
      </c>
      <c r="BU169" s="6">
        <f t="shared" si="283"/>
        <v>0</v>
      </c>
      <c r="BV169" s="6"/>
      <c r="BW169" s="6">
        <f t="shared" si="284"/>
        <v>0</v>
      </c>
      <c r="BX169" s="6">
        <f t="shared" si="285"/>
        <v>0</v>
      </c>
      <c r="BY169" s="6">
        <f t="shared" si="286"/>
        <v>0</v>
      </c>
      <c r="BZ169" s="6"/>
      <c r="CA169" s="6">
        <f t="shared" si="287"/>
        <v>0</v>
      </c>
      <c r="CB169" s="6">
        <f t="shared" si="288"/>
        <v>0</v>
      </c>
      <c r="CC169" s="6">
        <f t="shared" si="289"/>
        <v>0</v>
      </c>
      <c r="CD169" s="6"/>
      <c r="CE169" s="6">
        <f t="shared" si="290"/>
        <v>0</v>
      </c>
      <c r="CK169" s="11"/>
      <c r="CL169" s="6">
        <f t="shared" si="291"/>
        <v>0</v>
      </c>
      <c r="CM169" s="6">
        <f t="shared" si="242"/>
        <v>0</v>
      </c>
      <c r="CN169" s="6">
        <f t="shared" si="243"/>
        <v>0</v>
      </c>
      <c r="CO169"/>
      <c r="CP169" s="6">
        <f t="shared" si="244"/>
        <v>0</v>
      </c>
      <c r="CQ169" s="6">
        <f t="shared" si="245"/>
        <v>0</v>
      </c>
      <c r="CR169" s="6">
        <f t="shared" si="246"/>
        <v>0</v>
      </c>
      <c r="CS169"/>
      <c r="CT169" s="6">
        <f t="shared" si="247"/>
        <v>0</v>
      </c>
      <c r="CU169" s="6">
        <f t="shared" si="248"/>
        <v>0</v>
      </c>
      <c r="CV169" s="6">
        <f t="shared" si="249"/>
        <v>0</v>
      </c>
      <c r="CW169"/>
      <c r="CX169" s="6">
        <f t="shared" si="292"/>
        <v>0</v>
      </c>
      <c r="CY169" s="6"/>
      <c r="CZ169" s="6">
        <f t="shared" si="293"/>
        <v>0</v>
      </c>
      <c r="DA169" s="6">
        <f t="shared" si="294"/>
        <v>0</v>
      </c>
      <c r="DB169" s="6">
        <f t="shared" si="295"/>
        <v>0</v>
      </c>
      <c r="DC169" s="6"/>
      <c r="DD169" s="6">
        <f t="shared" si="296"/>
        <v>0</v>
      </c>
      <c r="DE169" s="6">
        <f t="shared" si="297"/>
        <v>0</v>
      </c>
      <c r="DF169" s="6">
        <f t="shared" si="298"/>
        <v>0</v>
      </c>
      <c r="DG169" s="6"/>
      <c r="DH169" s="6">
        <f t="shared" si="299"/>
        <v>0</v>
      </c>
      <c r="DI169" s="6">
        <f t="shared" si="300"/>
        <v>0</v>
      </c>
      <c r="DJ169" s="6">
        <f t="shared" si="301"/>
        <v>0</v>
      </c>
      <c r="DK169" s="6"/>
      <c r="DL169" s="6">
        <f t="shared" si="302"/>
        <v>0</v>
      </c>
      <c r="DR169" s="11"/>
      <c r="DS169" s="6">
        <f t="shared" si="303"/>
        <v>0</v>
      </c>
      <c r="DT169" s="6">
        <f t="shared" si="250"/>
        <v>0</v>
      </c>
      <c r="DU169" s="6">
        <f t="shared" si="251"/>
        <v>0</v>
      </c>
      <c r="DV169"/>
      <c r="DW169" s="6">
        <f t="shared" si="252"/>
        <v>0</v>
      </c>
      <c r="DX169" s="6">
        <f t="shared" si="253"/>
        <v>0</v>
      </c>
      <c r="DY169" s="6">
        <f t="shared" si="254"/>
        <v>0</v>
      </c>
      <c r="DZ169"/>
      <c r="EA169" s="6">
        <f t="shared" si="255"/>
        <v>0</v>
      </c>
      <c r="EB169" s="6">
        <f t="shared" si="256"/>
        <v>0</v>
      </c>
      <c r="EC169" s="6">
        <f t="shared" si="257"/>
        <v>0</v>
      </c>
      <c r="ED169"/>
      <c r="EE169" s="6">
        <f t="shared" si="304"/>
        <v>0</v>
      </c>
      <c r="EF169" s="6"/>
      <c r="EG169" s="6">
        <f t="shared" si="305"/>
        <v>0</v>
      </c>
      <c r="EH169" s="6">
        <f t="shared" si="306"/>
        <v>0</v>
      </c>
      <c r="EI169" s="6">
        <f t="shared" si="307"/>
        <v>0</v>
      </c>
      <c r="EJ169" s="6"/>
      <c r="EK169" s="6">
        <f t="shared" si="308"/>
        <v>0</v>
      </c>
      <c r="EL169" s="6">
        <f t="shared" si="309"/>
        <v>0</v>
      </c>
      <c r="EM169" s="6">
        <f t="shared" si="310"/>
        <v>0</v>
      </c>
      <c r="EN169" s="6"/>
      <c r="EO169" s="6">
        <f t="shared" si="311"/>
        <v>0</v>
      </c>
      <c r="EP169" s="6">
        <f t="shared" si="312"/>
        <v>0</v>
      </c>
      <c r="EQ169" s="6">
        <f t="shared" si="313"/>
        <v>0</v>
      </c>
      <c r="ER169" s="6"/>
      <c r="ES169" s="6">
        <f t="shared" si="314"/>
        <v>0</v>
      </c>
      <c r="EY169" s="11"/>
      <c r="EZ169" s="6">
        <f t="shared" si="315"/>
        <v>0</v>
      </c>
      <c r="FA169" s="6">
        <f t="shared" si="258"/>
        <v>0</v>
      </c>
      <c r="FB169" s="6">
        <f t="shared" si="259"/>
        <v>0</v>
      </c>
      <c r="FC169"/>
      <c r="FD169" s="6">
        <f t="shared" si="260"/>
        <v>0</v>
      </c>
      <c r="FE169" s="6">
        <f t="shared" si="261"/>
        <v>0</v>
      </c>
      <c r="FF169" s="6">
        <f t="shared" si="262"/>
        <v>0</v>
      </c>
      <c r="FG169"/>
      <c r="FH169" s="6">
        <f t="shared" si="263"/>
        <v>0</v>
      </c>
      <c r="FI169" s="6">
        <f t="shared" si="264"/>
        <v>0</v>
      </c>
      <c r="FJ169" s="6">
        <f t="shared" si="265"/>
        <v>0</v>
      </c>
      <c r="FK169"/>
      <c r="FL169" s="6">
        <f t="shared" si="316"/>
        <v>0</v>
      </c>
      <c r="FM169" s="6"/>
      <c r="FN169" s="6">
        <f t="shared" si="317"/>
        <v>0</v>
      </c>
      <c r="FO169" s="6">
        <f t="shared" si="318"/>
        <v>0</v>
      </c>
      <c r="FP169" s="6">
        <f t="shared" si="319"/>
        <v>0</v>
      </c>
      <c r="FQ169" s="6"/>
      <c r="FR169" s="6">
        <f t="shared" si="320"/>
        <v>0</v>
      </c>
      <c r="FS169" s="6">
        <f t="shared" si="321"/>
        <v>0</v>
      </c>
      <c r="FT169" s="6">
        <f t="shared" si="322"/>
        <v>0</v>
      </c>
      <c r="FU169" s="6"/>
      <c r="FV169" s="6">
        <f t="shared" si="323"/>
        <v>0</v>
      </c>
      <c r="FW169" s="6">
        <f t="shared" si="324"/>
        <v>0</v>
      </c>
      <c r="FX169" s="6">
        <f t="shared" si="325"/>
        <v>0</v>
      </c>
      <c r="FY169" s="6"/>
      <c r="FZ169" s="6">
        <f t="shared" si="326"/>
        <v>0</v>
      </c>
    </row>
    <row r="170" spans="4:182" x14ac:dyDescent="0.25">
      <c r="D170">
        <v>1120</v>
      </c>
      <c r="E170">
        <f>'Input spectra'!B170</f>
        <v>0</v>
      </c>
      <c r="F170">
        <f>'Initial absorption'!L170</f>
        <v>0</v>
      </c>
      <c r="G170">
        <f>'Input spectra'!C170</f>
        <v>0</v>
      </c>
      <c r="H170">
        <f t="shared" si="266"/>
        <v>0</v>
      </c>
      <c r="I170">
        <f>'Input spectra'!D170</f>
        <v>0</v>
      </c>
      <c r="J170">
        <f>'Initial absorption'!M170</f>
        <v>0</v>
      </c>
      <c r="K170">
        <f>'Input spectra'!E170</f>
        <v>0</v>
      </c>
      <c r="L170">
        <f t="shared" si="267"/>
        <v>0</v>
      </c>
      <c r="M170">
        <f>'Input spectra'!F170</f>
        <v>0</v>
      </c>
      <c r="N170">
        <f>'Initial absorption'!N170</f>
        <v>0</v>
      </c>
      <c r="O170">
        <f>'Input spectra'!G170</f>
        <v>0</v>
      </c>
      <c r="P170">
        <f t="shared" si="268"/>
        <v>0</v>
      </c>
      <c r="R170">
        <f>'Absorption prob after ems'!FA171</f>
        <v>0.88378338660979361</v>
      </c>
      <c r="S170" s="13">
        <f>1-EXP(-'Absorption prob after ems'!FE171*_k_in_ec_correction*(E170*_c1+I170*_c2+M170*_c3+'Input spectra'!Y170))</f>
        <v>1.1821783783119377E-2</v>
      </c>
      <c r="T170" s="13">
        <f>1-EXP(-(_t-'Absorption prob after ems'!FE171)*_k_in_ec_correction*(E170*_c1+I170*_c2+M170*_c3+'Input spectra'!Y170))</f>
        <v>1.1949887724426067E-2</v>
      </c>
      <c r="V170"/>
      <c r="W170" s="11"/>
      <c r="X170" s="6">
        <f t="shared" si="327"/>
        <v>0</v>
      </c>
      <c r="Y170" s="6">
        <f t="shared" si="328"/>
        <v>0</v>
      </c>
      <c r="Z170" s="6">
        <f t="shared" si="329"/>
        <v>0</v>
      </c>
      <c r="AA170"/>
      <c r="AB170" s="6">
        <f t="shared" si="330"/>
        <v>0</v>
      </c>
      <c r="AC170" s="6">
        <f t="shared" si="331"/>
        <v>0</v>
      </c>
      <c r="AD170" s="6">
        <f t="shared" si="332"/>
        <v>0</v>
      </c>
      <c r="AE170"/>
      <c r="AF170" s="6">
        <f t="shared" si="333"/>
        <v>0</v>
      </c>
      <c r="AG170" s="6">
        <f t="shared" si="334"/>
        <v>0</v>
      </c>
      <c r="AH170" s="6">
        <f t="shared" si="335"/>
        <v>0</v>
      </c>
      <c r="AI170"/>
      <c r="AJ170" s="6">
        <f t="shared" si="269"/>
        <v>0</v>
      </c>
      <c r="AK170" s="6"/>
      <c r="AL170" s="6">
        <f t="shared" si="270"/>
        <v>0</v>
      </c>
      <c r="AM170" s="6">
        <f t="shared" si="271"/>
        <v>0</v>
      </c>
      <c r="AN170" s="6">
        <f t="shared" si="272"/>
        <v>0</v>
      </c>
      <c r="AO170" s="6"/>
      <c r="AP170" s="6">
        <f t="shared" si="273"/>
        <v>0</v>
      </c>
      <c r="AQ170" s="6">
        <f t="shared" si="274"/>
        <v>0</v>
      </c>
      <c r="AR170" s="6">
        <f t="shared" si="275"/>
        <v>0</v>
      </c>
      <c r="AS170" s="6"/>
      <c r="AT170" s="6">
        <f t="shared" si="276"/>
        <v>0</v>
      </c>
      <c r="AU170" s="6">
        <f t="shared" si="277"/>
        <v>0</v>
      </c>
      <c r="AV170" s="6">
        <f t="shared" si="278"/>
        <v>0</v>
      </c>
      <c r="AW170" s="6"/>
      <c r="AX170" s="6">
        <f t="shared" si="279"/>
        <v>0</v>
      </c>
      <c r="BD170" s="11"/>
      <c r="BE170" s="6">
        <f t="shared" si="233"/>
        <v>0</v>
      </c>
      <c r="BF170" s="6">
        <f t="shared" si="234"/>
        <v>0</v>
      </c>
      <c r="BG170" s="6">
        <f t="shared" si="235"/>
        <v>0</v>
      </c>
      <c r="BH170"/>
      <c r="BI170" s="6">
        <f t="shared" si="236"/>
        <v>0</v>
      </c>
      <c r="BJ170" s="6">
        <f t="shared" si="237"/>
        <v>0</v>
      </c>
      <c r="BK170" s="6">
        <f t="shared" si="238"/>
        <v>0</v>
      </c>
      <c r="BL170"/>
      <c r="BM170" s="6">
        <f t="shared" si="239"/>
        <v>0</v>
      </c>
      <c r="BN170" s="6">
        <f t="shared" si="240"/>
        <v>0</v>
      </c>
      <c r="BO170" s="6">
        <f t="shared" si="241"/>
        <v>0</v>
      </c>
      <c r="BP170"/>
      <c r="BQ170" s="6">
        <f t="shared" si="280"/>
        <v>0</v>
      </c>
      <c r="BR170" s="6"/>
      <c r="BS170" s="6">
        <f t="shared" si="281"/>
        <v>0</v>
      </c>
      <c r="BT170" s="6">
        <f t="shared" si="282"/>
        <v>0</v>
      </c>
      <c r="BU170" s="6">
        <f t="shared" si="283"/>
        <v>0</v>
      </c>
      <c r="BV170" s="6"/>
      <c r="BW170" s="6">
        <f t="shared" si="284"/>
        <v>0</v>
      </c>
      <c r="BX170" s="6">
        <f t="shared" si="285"/>
        <v>0</v>
      </c>
      <c r="BY170" s="6">
        <f t="shared" si="286"/>
        <v>0</v>
      </c>
      <c r="BZ170" s="6"/>
      <c r="CA170" s="6">
        <f t="shared" si="287"/>
        <v>0</v>
      </c>
      <c r="CB170" s="6">
        <f t="shared" si="288"/>
        <v>0</v>
      </c>
      <c r="CC170" s="6">
        <f t="shared" si="289"/>
        <v>0</v>
      </c>
      <c r="CD170" s="6"/>
      <c r="CE170" s="6">
        <f t="shared" si="290"/>
        <v>0</v>
      </c>
      <c r="CK170" s="11"/>
      <c r="CL170" s="6">
        <f t="shared" si="291"/>
        <v>0</v>
      </c>
      <c r="CM170" s="6">
        <f t="shared" si="242"/>
        <v>0</v>
      </c>
      <c r="CN170" s="6">
        <f t="shared" si="243"/>
        <v>0</v>
      </c>
      <c r="CO170"/>
      <c r="CP170" s="6">
        <f t="shared" si="244"/>
        <v>0</v>
      </c>
      <c r="CQ170" s="6">
        <f t="shared" si="245"/>
        <v>0</v>
      </c>
      <c r="CR170" s="6">
        <f t="shared" si="246"/>
        <v>0</v>
      </c>
      <c r="CS170"/>
      <c r="CT170" s="6">
        <f t="shared" si="247"/>
        <v>0</v>
      </c>
      <c r="CU170" s="6">
        <f t="shared" si="248"/>
        <v>0</v>
      </c>
      <c r="CV170" s="6">
        <f t="shared" si="249"/>
        <v>0</v>
      </c>
      <c r="CW170"/>
      <c r="CX170" s="6">
        <f t="shared" si="292"/>
        <v>0</v>
      </c>
      <c r="CY170" s="6"/>
      <c r="CZ170" s="6">
        <f t="shared" si="293"/>
        <v>0</v>
      </c>
      <c r="DA170" s="6">
        <f t="shared" si="294"/>
        <v>0</v>
      </c>
      <c r="DB170" s="6">
        <f t="shared" si="295"/>
        <v>0</v>
      </c>
      <c r="DC170" s="6"/>
      <c r="DD170" s="6">
        <f t="shared" si="296"/>
        <v>0</v>
      </c>
      <c r="DE170" s="6">
        <f t="shared" si="297"/>
        <v>0</v>
      </c>
      <c r="DF170" s="6">
        <f t="shared" si="298"/>
        <v>0</v>
      </c>
      <c r="DG170" s="6"/>
      <c r="DH170" s="6">
        <f t="shared" si="299"/>
        <v>0</v>
      </c>
      <c r="DI170" s="6">
        <f t="shared" si="300"/>
        <v>0</v>
      </c>
      <c r="DJ170" s="6">
        <f t="shared" si="301"/>
        <v>0</v>
      </c>
      <c r="DK170" s="6"/>
      <c r="DL170" s="6">
        <f t="shared" si="302"/>
        <v>0</v>
      </c>
      <c r="DR170" s="11"/>
      <c r="DS170" s="6">
        <f t="shared" si="303"/>
        <v>0</v>
      </c>
      <c r="DT170" s="6">
        <f t="shared" si="250"/>
        <v>0</v>
      </c>
      <c r="DU170" s="6">
        <f t="shared" si="251"/>
        <v>0</v>
      </c>
      <c r="DV170"/>
      <c r="DW170" s="6">
        <f t="shared" si="252"/>
        <v>0</v>
      </c>
      <c r="DX170" s="6">
        <f t="shared" si="253"/>
        <v>0</v>
      </c>
      <c r="DY170" s="6">
        <f t="shared" si="254"/>
        <v>0</v>
      </c>
      <c r="DZ170"/>
      <c r="EA170" s="6">
        <f t="shared" si="255"/>
        <v>0</v>
      </c>
      <c r="EB170" s="6">
        <f t="shared" si="256"/>
        <v>0</v>
      </c>
      <c r="EC170" s="6">
        <f t="shared" si="257"/>
        <v>0</v>
      </c>
      <c r="ED170"/>
      <c r="EE170" s="6">
        <f t="shared" si="304"/>
        <v>0</v>
      </c>
      <c r="EF170" s="6"/>
      <c r="EG170" s="6">
        <f t="shared" si="305"/>
        <v>0</v>
      </c>
      <c r="EH170" s="6">
        <f t="shared" si="306"/>
        <v>0</v>
      </c>
      <c r="EI170" s="6">
        <f t="shared" si="307"/>
        <v>0</v>
      </c>
      <c r="EJ170" s="6"/>
      <c r="EK170" s="6">
        <f t="shared" si="308"/>
        <v>0</v>
      </c>
      <c r="EL170" s="6">
        <f t="shared" si="309"/>
        <v>0</v>
      </c>
      <c r="EM170" s="6">
        <f t="shared" si="310"/>
        <v>0</v>
      </c>
      <c r="EN170" s="6"/>
      <c r="EO170" s="6">
        <f t="shared" si="311"/>
        <v>0</v>
      </c>
      <c r="EP170" s="6">
        <f t="shared" si="312"/>
        <v>0</v>
      </c>
      <c r="EQ170" s="6">
        <f t="shared" si="313"/>
        <v>0</v>
      </c>
      <c r="ER170" s="6"/>
      <c r="ES170" s="6">
        <f t="shared" si="314"/>
        <v>0</v>
      </c>
      <c r="EY170" s="11"/>
      <c r="EZ170" s="6">
        <f t="shared" si="315"/>
        <v>0</v>
      </c>
      <c r="FA170" s="6">
        <f t="shared" si="258"/>
        <v>0</v>
      </c>
      <c r="FB170" s="6">
        <f t="shared" si="259"/>
        <v>0</v>
      </c>
      <c r="FC170"/>
      <c r="FD170" s="6">
        <f t="shared" si="260"/>
        <v>0</v>
      </c>
      <c r="FE170" s="6">
        <f t="shared" si="261"/>
        <v>0</v>
      </c>
      <c r="FF170" s="6">
        <f t="shared" si="262"/>
        <v>0</v>
      </c>
      <c r="FG170"/>
      <c r="FH170" s="6">
        <f t="shared" si="263"/>
        <v>0</v>
      </c>
      <c r="FI170" s="6">
        <f t="shared" si="264"/>
        <v>0</v>
      </c>
      <c r="FJ170" s="6">
        <f t="shared" si="265"/>
        <v>0</v>
      </c>
      <c r="FK170"/>
      <c r="FL170" s="6">
        <f t="shared" si="316"/>
        <v>0</v>
      </c>
      <c r="FM170" s="6"/>
      <c r="FN170" s="6">
        <f t="shared" si="317"/>
        <v>0</v>
      </c>
      <c r="FO170" s="6">
        <f t="shared" si="318"/>
        <v>0</v>
      </c>
      <c r="FP170" s="6">
        <f t="shared" si="319"/>
        <v>0</v>
      </c>
      <c r="FQ170" s="6"/>
      <c r="FR170" s="6">
        <f t="shared" si="320"/>
        <v>0</v>
      </c>
      <c r="FS170" s="6">
        <f t="shared" si="321"/>
        <v>0</v>
      </c>
      <c r="FT170" s="6">
        <f t="shared" si="322"/>
        <v>0</v>
      </c>
      <c r="FU170" s="6"/>
      <c r="FV170" s="6">
        <f t="shared" si="323"/>
        <v>0</v>
      </c>
      <c r="FW170" s="6">
        <f t="shared" si="324"/>
        <v>0</v>
      </c>
      <c r="FX170" s="6">
        <f t="shared" si="325"/>
        <v>0</v>
      </c>
      <c r="FY170" s="6"/>
      <c r="FZ170" s="6">
        <f t="shared" si="326"/>
        <v>0</v>
      </c>
    </row>
    <row r="171" spans="4:182" x14ac:dyDescent="0.25">
      <c r="D171">
        <v>1125</v>
      </c>
      <c r="E171">
        <f>'Input spectra'!B171</f>
        <v>0</v>
      </c>
      <c r="F171">
        <f>'Initial absorption'!L171</f>
        <v>0</v>
      </c>
      <c r="G171">
        <f>'Input spectra'!C171</f>
        <v>0</v>
      </c>
      <c r="H171">
        <f t="shared" si="266"/>
        <v>0</v>
      </c>
      <c r="I171">
        <f>'Input spectra'!D171</f>
        <v>0</v>
      </c>
      <c r="J171">
        <f>'Initial absorption'!M171</f>
        <v>0</v>
      </c>
      <c r="K171">
        <f>'Input spectra'!E171</f>
        <v>0</v>
      </c>
      <c r="L171">
        <f t="shared" si="267"/>
        <v>0</v>
      </c>
      <c r="M171">
        <f>'Input spectra'!F171</f>
        <v>0</v>
      </c>
      <c r="N171">
        <f>'Initial absorption'!N171</f>
        <v>0</v>
      </c>
      <c r="O171">
        <f>'Input spectra'!G171</f>
        <v>0</v>
      </c>
      <c r="P171">
        <f t="shared" si="268"/>
        <v>0</v>
      </c>
      <c r="R171">
        <f>'Absorption prob after ems'!FA172</f>
        <v>0.88391127273411607</v>
      </c>
      <c r="S171" s="13">
        <f>1-EXP(-'Absorption prob after ems'!FE172*_k_in_ec_correction*(E171*_c1+I171*_c2+M171*_c3+'Input spectra'!Y171))</f>
        <v>1.1807631290644438E-2</v>
      </c>
      <c r="T171" s="13">
        <f>1-EXP(-(_t-'Absorption prob after ems'!FE172)*_k_in_ec_correction*(E171*_c1+I171*_c2+M171*_c3+'Input spectra'!Y171))</f>
        <v>1.1935427038135993E-2</v>
      </c>
      <c r="V171"/>
      <c r="W171" s="11"/>
      <c r="X171" s="6">
        <f t="shared" si="327"/>
        <v>0</v>
      </c>
      <c r="Y171" s="6">
        <f t="shared" si="328"/>
        <v>0</v>
      </c>
      <c r="Z171" s="6">
        <f t="shared" si="329"/>
        <v>0</v>
      </c>
      <c r="AA171"/>
      <c r="AB171" s="6">
        <f t="shared" si="330"/>
        <v>0</v>
      </c>
      <c r="AC171" s="6">
        <f t="shared" si="331"/>
        <v>0</v>
      </c>
      <c r="AD171" s="6">
        <f t="shared" si="332"/>
        <v>0</v>
      </c>
      <c r="AE171"/>
      <c r="AF171" s="6">
        <f t="shared" si="333"/>
        <v>0</v>
      </c>
      <c r="AG171" s="6">
        <f t="shared" si="334"/>
        <v>0</v>
      </c>
      <c r="AH171" s="6">
        <f t="shared" si="335"/>
        <v>0</v>
      </c>
      <c r="AI171"/>
      <c r="AJ171" s="6">
        <f t="shared" si="269"/>
        <v>0</v>
      </c>
      <c r="AK171" s="6"/>
      <c r="AL171" s="6">
        <f t="shared" si="270"/>
        <v>0</v>
      </c>
      <c r="AM171" s="6">
        <f t="shared" si="271"/>
        <v>0</v>
      </c>
      <c r="AN171" s="6">
        <f t="shared" si="272"/>
        <v>0</v>
      </c>
      <c r="AO171" s="6"/>
      <c r="AP171" s="6">
        <f t="shared" si="273"/>
        <v>0</v>
      </c>
      <c r="AQ171" s="6">
        <f t="shared" si="274"/>
        <v>0</v>
      </c>
      <c r="AR171" s="6">
        <f t="shared" si="275"/>
        <v>0</v>
      </c>
      <c r="AS171" s="6"/>
      <c r="AT171" s="6">
        <f t="shared" si="276"/>
        <v>0</v>
      </c>
      <c r="AU171" s="6">
        <f t="shared" si="277"/>
        <v>0</v>
      </c>
      <c r="AV171" s="6">
        <f t="shared" si="278"/>
        <v>0</v>
      </c>
      <c r="AW171" s="6"/>
      <c r="AX171" s="6">
        <f t="shared" si="279"/>
        <v>0</v>
      </c>
      <c r="BD171" s="11"/>
      <c r="BE171" s="6">
        <f t="shared" si="233"/>
        <v>0</v>
      </c>
      <c r="BF171" s="6">
        <f t="shared" si="234"/>
        <v>0</v>
      </c>
      <c r="BG171" s="6">
        <f t="shared" si="235"/>
        <v>0</v>
      </c>
      <c r="BH171"/>
      <c r="BI171" s="6">
        <f t="shared" si="236"/>
        <v>0</v>
      </c>
      <c r="BJ171" s="6">
        <f t="shared" si="237"/>
        <v>0</v>
      </c>
      <c r="BK171" s="6">
        <f t="shared" si="238"/>
        <v>0</v>
      </c>
      <c r="BL171"/>
      <c r="BM171" s="6">
        <f t="shared" si="239"/>
        <v>0</v>
      </c>
      <c r="BN171" s="6">
        <f t="shared" si="240"/>
        <v>0</v>
      </c>
      <c r="BO171" s="6">
        <f t="shared" si="241"/>
        <v>0</v>
      </c>
      <c r="BP171"/>
      <c r="BQ171" s="6">
        <f t="shared" si="280"/>
        <v>0</v>
      </c>
      <c r="BR171" s="6"/>
      <c r="BS171" s="6">
        <f t="shared" si="281"/>
        <v>0</v>
      </c>
      <c r="BT171" s="6">
        <f t="shared" si="282"/>
        <v>0</v>
      </c>
      <c r="BU171" s="6">
        <f t="shared" si="283"/>
        <v>0</v>
      </c>
      <c r="BV171" s="6"/>
      <c r="BW171" s="6">
        <f t="shared" si="284"/>
        <v>0</v>
      </c>
      <c r="BX171" s="6">
        <f t="shared" si="285"/>
        <v>0</v>
      </c>
      <c r="BY171" s="6">
        <f t="shared" si="286"/>
        <v>0</v>
      </c>
      <c r="BZ171" s="6"/>
      <c r="CA171" s="6">
        <f t="shared" si="287"/>
        <v>0</v>
      </c>
      <c r="CB171" s="6">
        <f t="shared" si="288"/>
        <v>0</v>
      </c>
      <c r="CC171" s="6">
        <f t="shared" si="289"/>
        <v>0</v>
      </c>
      <c r="CD171" s="6"/>
      <c r="CE171" s="6">
        <f t="shared" si="290"/>
        <v>0</v>
      </c>
      <c r="CK171" s="11"/>
      <c r="CL171" s="6">
        <f t="shared" si="291"/>
        <v>0</v>
      </c>
      <c r="CM171" s="6">
        <f t="shared" si="242"/>
        <v>0</v>
      </c>
      <c r="CN171" s="6">
        <f t="shared" si="243"/>
        <v>0</v>
      </c>
      <c r="CO171"/>
      <c r="CP171" s="6">
        <f t="shared" si="244"/>
        <v>0</v>
      </c>
      <c r="CQ171" s="6">
        <f t="shared" si="245"/>
        <v>0</v>
      </c>
      <c r="CR171" s="6">
        <f t="shared" si="246"/>
        <v>0</v>
      </c>
      <c r="CS171"/>
      <c r="CT171" s="6">
        <f t="shared" si="247"/>
        <v>0</v>
      </c>
      <c r="CU171" s="6">
        <f t="shared" si="248"/>
        <v>0</v>
      </c>
      <c r="CV171" s="6">
        <f t="shared" si="249"/>
        <v>0</v>
      </c>
      <c r="CW171"/>
      <c r="CX171" s="6">
        <f t="shared" si="292"/>
        <v>0</v>
      </c>
      <c r="CY171" s="6"/>
      <c r="CZ171" s="6">
        <f t="shared" si="293"/>
        <v>0</v>
      </c>
      <c r="DA171" s="6">
        <f t="shared" si="294"/>
        <v>0</v>
      </c>
      <c r="DB171" s="6">
        <f t="shared" si="295"/>
        <v>0</v>
      </c>
      <c r="DC171" s="6"/>
      <c r="DD171" s="6">
        <f t="shared" si="296"/>
        <v>0</v>
      </c>
      <c r="DE171" s="6">
        <f t="shared" si="297"/>
        <v>0</v>
      </c>
      <c r="DF171" s="6">
        <f t="shared" si="298"/>
        <v>0</v>
      </c>
      <c r="DG171" s="6"/>
      <c r="DH171" s="6">
        <f t="shared" si="299"/>
        <v>0</v>
      </c>
      <c r="DI171" s="6">
        <f t="shared" si="300"/>
        <v>0</v>
      </c>
      <c r="DJ171" s="6">
        <f t="shared" si="301"/>
        <v>0</v>
      </c>
      <c r="DK171" s="6"/>
      <c r="DL171" s="6">
        <f t="shared" si="302"/>
        <v>0</v>
      </c>
      <c r="DR171" s="11"/>
      <c r="DS171" s="6">
        <f t="shared" si="303"/>
        <v>0</v>
      </c>
      <c r="DT171" s="6">
        <f t="shared" si="250"/>
        <v>0</v>
      </c>
      <c r="DU171" s="6">
        <f t="shared" si="251"/>
        <v>0</v>
      </c>
      <c r="DV171"/>
      <c r="DW171" s="6">
        <f t="shared" si="252"/>
        <v>0</v>
      </c>
      <c r="DX171" s="6">
        <f t="shared" si="253"/>
        <v>0</v>
      </c>
      <c r="DY171" s="6">
        <f t="shared" si="254"/>
        <v>0</v>
      </c>
      <c r="DZ171"/>
      <c r="EA171" s="6">
        <f t="shared" si="255"/>
        <v>0</v>
      </c>
      <c r="EB171" s="6">
        <f t="shared" si="256"/>
        <v>0</v>
      </c>
      <c r="EC171" s="6">
        <f t="shared" si="257"/>
        <v>0</v>
      </c>
      <c r="ED171"/>
      <c r="EE171" s="6">
        <f t="shared" si="304"/>
        <v>0</v>
      </c>
      <c r="EF171" s="6"/>
      <c r="EG171" s="6">
        <f t="shared" si="305"/>
        <v>0</v>
      </c>
      <c r="EH171" s="6">
        <f t="shared" si="306"/>
        <v>0</v>
      </c>
      <c r="EI171" s="6">
        <f t="shared" si="307"/>
        <v>0</v>
      </c>
      <c r="EJ171" s="6"/>
      <c r="EK171" s="6">
        <f t="shared" si="308"/>
        <v>0</v>
      </c>
      <c r="EL171" s="6">
        <f t="shared" si="309"/>
        <v>0</v>
      </c>
      <c r="EM171" s="6">
        <f t="shared" si="310"/>
        <v>0</v>
      </c>
      <c r="EN171" s="6"/>
      <c r="EO171" s="6">
        <f t="shared" si="311"/>
        <v>0</v>
      </c>
      <c r="EP171" s="6">
        <f t="shared" si="312"/>
        <v>0</v>
      </c>
      <c r="EQ171" s="6">
        <f t="shared" si="313"/>
        <v>0</v>
      </c>
      <c r="ER171" s="6"/>
      <c r="ES171" s="6">
        <f t="shared" si="314"/>
        <v>0</v>
      </c>
      <c r="EY171" s="11"/>
      <c r="EZ171" s="6">
        <f t="shared" si="315"/>
        <v>0</v>
      </c>
      <c r="FA171" s="6">
        <f t="shared" si="258"/>
        <v>0</v>
      </c>
      <c r="FB171" s="6">
        <f t="shared" si="259"/>
        <v>0</v>
      </c>
      <c r="FC171"/>
      <c r="FD171" s="6">
        <f t="shared" si="260"/>
        <v>0</v>
      </c>
      <c r="FE171" s="6">
        <f t="shared" si="261"/>
        <v>0</v>
      </c>
      <c r="FF171" s="6">
        <f t="shared" si="262"/>
        <v>0</v>
      </c>
      <c r="FG171"/>
      <c r="FH171" s="6">
        <f t="shared" si="263"/>
        <v>0</v>
      </c>
      <c r="FI171" s="6">
        <f t="shared" si="264"/>
        <v>0</v>
      </c>
      <c r="FJ171" s="6">
        <f t="shared" si="265"/>
        <v>0</v>
      </c>
      <c r="FK171"/>
      <c r="FL171" s="6">
        <f t="shared" si="316"/>
        <v>0</v>
      </c>
      <c r="FM171" s="6"/>
      <c r="FN171" s="6">
        <f t="shared" si="317"/>
        <v>0</v>
      </c>
      <c r="FO171" s="6">
        <f t="shared" si="318"/>
        <v>0</v>
      </c>
      <c r="FP171" s="6">
        <f t="shared" si="319"/>
        <v>0</v>
      </c>
      <c r="FQ171" s="6"/>
      <c r="FR171" s="6">
        <f t="shared" si="320"/>
        <v>0</v>
      </c>
      <c r="FS171" s="6">
        <f t="shared" si="321"/>
        <v>0</v>
      </c>
      <c r="FT171" s="6">
        <f t="shared" si="322"/>
        <v>0</v>
      </c>
      <c r="FU171" s="6"/>
      <c r="FV171" s="6">
        <f t="shared" si="323"/>
        <v>0</v>
      </c>
      <c r="FW171" s="6">
        <f t="shared" si="324"/>
        <v>0</v>
      </c>
      <c r="FX171" s="6">
        <f t="shared" si="325"/>
        <v>0</v>
      </c>
      <c r="FY171" s="6"/>
      <c r="FZ171" s="6">
        <f t="shared" si="326"/>
        <v>0</v>
      </c>
    </row>
    <row r="172" spans="4:182" x14ac:dyDescent="0.25">
      <c r="D172">
        <v>1130</v>
      </c>
      <c r="E172">
        <f>'Input spectra'!B172</f>
        <v>0</v>
      </c>
      <c r="F172">
        <f>'Initial absorption'!L172</f>
        <v>0</v>
      </c>
      <c r="G172">
        <f>'Input spectra'!C172</f>
        <v>0</v>
      </c>
      <c r="H172">
        <f t="shared" si="266"/>
        <v>0</v>
      </c>
      <c r="I172">
        <f>'Input spectra'!D172</f>
        <v>0</v>
      </c>
      <c r="J172">
        <f>'Initial absorption'!M172</f>
        <v>0</v>
      </c>
      <c r="K172">
        <f>'Input spectra'!E172</f>
        <v>0</v>
      </c>
      <c r="L172">
        <f t="shared" si="267"/>
        <v>0</v>
      </c>
      <c r="M172">
        <f>'Input spectra'!F172</f>
        <v>0</v>
      </c>
      <c r="N172">
        <f>'Initial absorption'!N172</f>
        <v>0</v>
      </c>
      <c r="O172">
        <f>'Input spectra'!G172</f>
        <v>0</v>
      </c>
      <c r="P172">
        <f t="shared" si="268"/>
        <v>0</v>
      </c>
      <c r="R172">
        <f>'Absorption prob after ems'!FA173</f>
        <v>0.88403918761914779</v>
      </c>
      <c r="S172" s="13">
        <f>1-EXP(-'Absorption prob after ems'!FE173*_k_in_ec_correction*(E172*_c1+I172*_c2+M172*_c3+'Input spectra'!Y172))</f>
        <v>1.1793478407650215E-2</v>
      </c>
      <c r="T172" s="13">
        <f>1-EXP(-(_t-'Absorption prob after ems'!FE173)*_k_in_ec_correction*(E172*_c1+I172*_c2+M172*_c3+'Input spectra'!Y172))</f>
        <v>1.1920966328011207E-2</v>
      </c>
      <c r="V172"/>
      <c r="W172" s="11"/>
      <c r="X172" s="6">
        <f t="shared" si="327"/>
        <v>0</v>
      </c>
      <c r="Y172" s="6">
        <f t="shared" si="328"/>
        <v>0</v>
      </c>
      <c r="Z172" s="6">
        <f t="shared" si="329"/>
        <v>0</v>
      </c>
      <c r="AA172"/>
      <c r="AB172" s="6">
        <f t="shared" si="330"/>
        <v>0</v>
      </c>
      <c r="AC172" s="6">
        <f t="shared" si="331"/>
        <v>0</v>
      </c>
      <c r="AD172" s="6">
        <f t="shared" si="332"/>
        <v>0</v>
      </c>
      <c r="AE172"/>
      <c r="AF172" s="6">
        <f t="shared" si="333"/>
        <v>0</v>
      </c>
      <c r="AG172" s="6">
        <f t="shared" si="334"/>
        <v>0</v>
      </c>
      <c r="AH172" s="6">
        <f t="shared" si="335"/>
        <v>0</v>
      </c>
      <c r="AI172"/>
      <c r="AJ172" s="6">
        <f t="shared" si="269"/>
        <v>0</v>
      </c>
      <c r="AK172" s="6"/>
      <c r="AL172" s="6">
        <f t="shared" si="270"/>
        <v>0</v>
      </c>
      <c r="AM172" s="6">
        <f t="shared" si="271"/>
        <v>0</v>
      </c>
      <c r="AN172" s="6">
        <f t="shared" si="272"/>
        <v>0</v>
      </c>
      <c r="AO172" s="6"/>
      <c r="AP172" s="6">
        <f t="shared" si="273"/>
        <v>0</v>
      </c>
      <c r="AQ172" s="6">
        <f t="shared" si="274"/>
        <v>0</v>
      </c>
      <c r="AR172" s="6">
        <f t="shared" si="275"/>
        <v>0</v>
      </c>
      <c r="AS172" s="6"/>
      <c r="AT172" s="6">
        <f t="shared" si="276"/>
        <v>0</v>
      </c>
      <c r="AU172" s="6">
        <f t="shared" si="277"/>
        <v>0</v>
      </c>
      <c r="AV172" s="6">
        <f t="shared" si="278"/>
        <v>0</v>
      </c>
      <c r="AW172" s="6"/>
      <c r="AX172" s="6">
        <f t="shared" si="279"/>
        <v>0</v>
      </c>
      <c r="BD172" s="11"/>
      <c r="BE172" s="6">
        <f t="shared" si="233"/>
        <v>0</v>
      </c>
      <c r="BF172" s="6">
        <f t="shared" si="234"/>
        <v>0</v>
      </c>
      <c r="BG172" s="6">
        <f t="shared" si="235"/>
        <v>0</v>
      </c>
      <c r="BH172"/>
      <c r="BI172" s="6">
        <f t="shared" si="236"/>
        <v>0</v>
      </c>
      <c r="BJ172" s="6">
        <f t="shared" si="237"/>
        <v>0</v>
      </c>
      <c r="BK172" s="6">
        <f t="shared" si="238"/>
        <v>0</v>
      </c>
      <c r="BL172"/>
      <c r="BM172" s="6">
        <f t="shared" si="239"/>
        <v>0</v>
      </c>
      <c r="BN172" s="6">
        <f t="shared" si="240"/>
        <v>0</v>
      </c>
      <c r="BO172" s="6">
        <f t="shared" si="241"/>
        <v>0</v>
      </c>
      <c r="BP172"/>
      <c r="BQ172" s="6">
        <f t="shared" si="280"/>
        <v>0</v>
      </c>
      <c r="BR172" s="6"/>
      <c r="BS172" s="6">
        <f t="shared" si="281"/>
        <v>0</v>
      </c>
      <c r="BT172" s="6">
        <f t="shared" si="282"/>
        <v>0</v>
      </c>
      <c r="BU172" s="6">
        <f t="shared" si="283"/>
        <v>0</v>
      </c>
      <c r="BV172" s="6"/>
      <c r="BW172" s="6">
        <f t="shared" si="284"/>
        <v>0</v>
      </c>
      <c r="BX172" s="6">
        <f t="shared" si="285"/>
        <v>0</v>
      </c>
      <c r="BY172" s="6">
        <f t="shared" si="286"/>
        <v>0</v>
      </c>
      <c r="BZ172" s="6"/>
      <c r="CA172" s="6">
        <f t="shared" si="287"/>
        <v>0</v>
      </c>
      <c r="CB172" s="6">
        <f t="shared" si="288"/>
        <v>0</v>
      </c>
      <c r="CC172" s="6">
        <f t="shared" si="289"/>
        <v>0</v>
      </c>
      <c r="CD172" s="6"/>
      <c r="CE172" s="6">
        <f t="shared" si="290"/>
        <v>0</v>
      </c>
      <c r="CK172" s="11"/>
      <c r="CL172" s="6">
        <f t="shared" si="291"/>
        <v>0</v>
      </c>
      <c r="CM172" s="6">
        <f t="shared" si="242"/>
        <v>0</v>
      </c>
      <c r="CN172" s="6">
        <f t="shared" si="243"/>
        <v>0</v>
      </c>
      <c r="CO172"/>
      <c r="CP172" s="6">
        <f t="shared" si="244"/>
        <v>0</v>
      </c>
      <c r="CQ172" s="6">
        <f t="shared" si="245"/>
        <v>0</v>
      </c>
      <c r="CR172" s="6">
        <f t="shared" si="246"/>
        <v>0</v>
      </c>
      <c r="CS172"/>
      <c r="CT172" s="6">
        <f t="shared" si="247"/>
        <v>0</v>
      </c>
      <c r="CU172" s="6">
        <f t="shared" si="248"/>
        <v>0</v>
      </c>
      <c r="CV172" s="6">
        <f t="shared" si="249"/>
        <v>0</v>
      </c>
      <c r="CW172"/>
      <c r="CX172" s="6">
        <f t="shared" si="292"/>
        <v>0</v>
      </c>
      <c r="CY172" s="6"/>
      <c r="CZ172" s="6">
        <f t="shared" si="293"/>
        <v>0</v>
      </c>
      <c r="DA172" s="6">
        <f t="shared" si="294"/>
        <v>0</v>
      </c>
      <c r="DB172" s="6">
        <f t="shared" si="295"/>
        <v>0</v>
      </c>
      <c r="DC172" s="6"/>
      <c r="DD172" s="6">
        <f t="shared" si="296"/>
        <v>0</v>
      </c>
      <c r="DE172" s="6">
        <f t="shared" si="297"/>
        <v>0</v>
      </c>
      <c r="DF172" s="6">
        <f t="shared" si="298"/>
        <v>0</v>
      </c>
      <c r="DG172" s="6"/>
      <c r="DH172" s="6">
        <f t="shared" si="299"/>
        <v>0</v>
      </c>
      <c r="DI172" s="6">
        <f t="shared" si="300"/>
        <v>0</v>
      </c>
      <c r="DJ172" s="6">
        <f t="shared" si="301"/>
        <v>0</v>
      </c>
      <c r="DK172" s="6"/>
      <c r="DL172" s="6">
        <f t="shared" si="302"/>
        <v>0</v>
      </c>
      <c r="DR172" s="11"/>
      <c r="DS172" s="6">
        <f t="shared" si="303"/>
        <v>0</v>
      </c>
      <c r="DT172" s="6">
        <f t="shared" si="250"/>
        <v>0</v>
      </c>
      <c r="DU172" s="6">
        <f t="shared" si="251"/>
        <v>0</v>
      </c>
      <c r="DV172"/>
      <c r="DW172" s="6">
        <f t="shared" si="252"/>
        <v>0</v>
      </c>
      <c r="DX172" s="6">
        <f t="shared" si="253"/>
        <v>0</v>
      </c>
      <c r="DY172" s="6">
        <f t="shared" si="254"/>
        <v>0</v>
      </c>
      <c r="DZ172"/>
      <c r="EA172" s="6">
        <f t="shared" si="255"/>
        <v>0</v>
      </c>
      <c r="EB172" s="6">
        <f t="shared" si="256"/>
        <v>0</v>
      </c>
      <c r="EC172" s="6">
        <f t="shared" si="257"/>
        <v>0</v>
      </c>
      <c r="ED172"/>
      <c r="EE172" s="6">
        <f t="shared" si="304"/>
        <v>0</v>
      </c>
      <c r="EF172" s="6"/>
      <c r="EG172" s="6">
        <f t="shared" si="305"/>
        <v>0</v>
      </c>
      <c r="EH172" s="6">
        <f t="shared" si="306"/>
        <v>0</v>
      </c>
      <c r="EI172" s="6">
        <f t="shared" si="307"/>
        <v>0</v>
      </c>
      <c r="EJ172" s="6"/>
      <c r="EK172" s="6">
        <f t="shared" si="308"/>
        <v>0</v>
      </c>
      <c r="EL172" s="6">
        <f t="shared" si="309"/>
        <v>0</v>
      </c>
      <c r="EM172" s="6">
        <f t="shared" si="310"/>
        <v>0</v>
      </c>
      <c r="EN172" s="6"/>
      <c r="EO172" s="6">
        <f t="shared" si="311"/>
        <v>0</v>
      </c>
      <c r="EP172" s="6">
        <f t="shared" si="312"/>
        <v>0</v>
      </c>
      <c r="EQ172" s="6">
        <f t="shared" si="313"/>
        <v>0</v>
      </c>
      <c r="ER172" s="6"/>
      <c r="ES172" s="6">
        <f t="shared" si="314"/>
        <v>0</v>
      </c>
      <c r="EY172" s="11"/>
      <c r="EZ172" s="6">
        <f t="shared" si="315"/>
        <v>0</v>
      </c>
      <c r="FA172" s="6">
        <f t="shared" si="258"/>
        <v>0</v>
      </c>
      <c r="FB172" s="6">
        <f t="shared" si="259"/>
        <v>0</v>
      </c>
      <c r="FC172"/>
      <c r="FD172" s="6">
        <f t="shared" si="260"/>
        <v>0</v>
      </c>
      <c r="FE172" s="6">
        <f t="shared" si="261"/>
        <v>0</v>
      </c>
      <c r="FF172" s="6">
        <f t="shared" si="262"/>
        <v>0</v>
      </c>
      <c r="FG172"/>
      <c r="FH172" s="6">
        <f t="shared" si="263"/>
        <v>0</v>
      </c>
      <c r="FI172" s="6">
        <f t="shared" si="264"/>
        <v>0</v>
      </c>
      <c r="FJ172" s="6">
        <f t="shared" si="265"/>
        <v>0</v>
      </c>
      <c r="FK172"/>
      <c r="FL172" s="6">
        <f t="shared" si="316"/>
        <v>0</v>
      </c>
      <c r="FM172" s="6"/>
      <c r="FN172" s="6">
        <f t="shared" si="317"/>
        <v>0</v>
      </c>
      <c r="FO172" s="6">
        <f t="shared" si="318"/>
        <v>0</v>
      </c>
      <c r="FP172" s="6">
        <f t="shared" si="319"/>
        <v>0</v>
      </c>
      <c r="FQ172" s="6"/>
      <c r="FR172" s="6">
        <f t="shared" si="320"/>
        <v>0</v>
      </c>
      <c r="FS172" s="6">
        <f t="shared" si="321"/>
        <v>0</v>
      </c>
      <c r="FT172" s="6">
        <f t="shared" si="322"/>
        <v>0</v>
      </c>
      <c r="FU172" s="6"/>
      <c r="FV172" s="6">
        <f t="shared" si="323"/>
        <v>0</v>
      </c>
      <c r="FW172" s="6">
        <f t="shared" si="324"/>
        <v>0</v>
      </c>
      <c r="FX172" s="6">
        <f t="shared" si="325"/>
        <v>0</v>
      </c>
      <c r="FY172" s="6"/>
      <c r="FZ172" s="6">
        <f t="shared" si="326"/>
        <v>0</v>
      </c>
    </row>
    <row r="173" spans="4:182" x14ac:dyDescent="0.25">
      <c r="D173">
        <v>1135</v>
      </c>
      <c r="E173">
        <f>'Input spectra'!B173</f>
        <v>0</v>
      </c>
      <c r="F173">
        <f>'Initial absorption'!L173</f>
        <v>0</v>
      </c>
      <c r="G173">
        <f>'Input spectra'!C173</f>
        <v>0</v>
      </c>
      <c r="H173">
        <f t="shared" si="266"/>
        <v>0</v>
      </c>
      <c r="I173">
        <f>'Input spectra'!D173</f>
        <v>0</v>
      </c>
      <c r="J173">
        <f>'Initial absorption'!M173</f>
        <v>0</v>
      </c>
      <c r="K173">
        <f>'Input spectra'!E173</f>
        <v>0</v>
      </c>
      <c r="L173">
        <f t="shared" si="267"/>
        <v>0</v>
      </c>
      <c r="M173">
        <f>'Input spectra'!F173</f>
        <v>0</v>
      </c>
      <c r="N173">
        <f>'Initial absorption'!N173</f>
        <v>0</v>
      </c>
      <c r="O173">
        <f>'Input spectra'!G173</f>
        <v>0</v>
      </c>
      <c r="P173">
        <f t="shared" si="268"/>
        <v>0</v>
      </c>
      <c r="R173">
        <f>'Absorption prob after ems'!FA174</f>
        <v>0.88416713127294566</v>
      </c>
      <c r="S173" s="13">
        <f>1-EXP(-'Absorption prob after ems'!FE174*_k_in_ec_correction*(E173*_c1+I173*_c2+M173*_c3+'Input spectra'!Y173))</f>
        <v>1.1779325134125385E-2</v>
      </c>
      <c r="T173" s="13">
        <f>1-EXP(-(_t-'Absorption prob after ems'!FE174)*_k_in_ec_correction*(E173*_c1+I173*_c2+M173*_c3+'Input spectra'!Y173))</f>
        <v>1.190650559405726E-2</v>
      </c>
      <c r="V173"/>
      <c r="W173" s="11"/>
      <c r="X173" s="6">
        <f t="shared" si="327"/>
        <v>0</v>
      </c>
      <c r="Y173" s="6">
        <f t="shared" si="328"/>
        <v>0</v>
      </c>
      <c r="Z173" s="6">
        <f t="shared" si="329"/>
        <v>0</v>
      </c>
      <c r="AA173"/>
      <c r="AB173" s="6">
        <f t="shared" si="330"/>
        <v>0</v>
      </c>
      <c r="AC173" s="6">
        <f t="shared" si="331"/>
        <v>0</v>
      </c>
      <c r="AD173" s="6">
        <f t="shared" si="332"/>
        <v>0</v>
      </c>
      <c r="AE173"/>
      <c r="AF173" s="6">
        <f t="shared" si="333"/>
        <v>0</v>
      </c>
      <c r="AG173" s="6">
        <f t="shared" si="334"/>
        <v>0</v>
      </c>
      <c r="AH173" s="6">
        <f t="shared" si="335"/>
        <v>0</v>
      </c>
      <c r="AI173"/>
      <c r="AJ173" s="6">
        <f t="shared" si="269"/>
        <v>0</v>
      </c>
      <c r="AK173" s="6"/>
      <c r="AL173" s="6">
        <f t="shared" si="270"/>
        <v>0</v>
      </c>
      <c r="AM173" s="6">
        <f t="shared" si="271"/>
        <v>0</v>
      </c>
      <c r="AN173" s="6">
        <f t="shared" si="272"/>
        <v>0</v>
      </c>
      <c r="AO173" s="6"/>
      <c r="AP173" s="6">
        <f t="shared" si="273"/>
        <v>0</v>
      </c>
      <c r="AQ173" s="6">
        <f t="shared" si="274"/>
        <v>0</v>
      </c>
      <c r="AR173" s="6">
        <f t="shared" si="275"/>
        <v>0</v>
      </c>
      <c r="AS173" s="6"/>
      <c r="AT173" s="6">
        <f t="shared" si="276"/>
        <v>0</v>
      </c>
      <c r="AU173" s="6">
        <f t="shared" si="277"/>
        <v>0</v>
      </c>
      <c r="AV173" s="6">
        <f t="shared" si="278"/>
        <v>0</v>
      </c>
      <c r="AW173" s="6"/>
      <c r="AX173" s="6">
        <f t="shared" si="279"/>
        <v>0</v>
      </c>
      <c r="BD173" s="11"/>
      <c r="BE173" s="6">
        <f t="shared" si="233"/>
        <v>0</v>
      </c>
      <c r="BF173" s="6">
        <f t="shared" si="234"/>
        <v>0</v>
      </c>
      <c r="BG173" s="6">
        <f t="shared" si="235"/>
        <v>0</v>
      </c>
      <c r="BH173"/>
      <c r="BI173" s="6">
        <f t="shared" si="236"/>
        <v>0</v>
      </c>
      <c r="BJ173" s="6">
        <f t="shared" si="237"/>
        <v>0</v>
      </c>
      <c r="BK173" s="6">
        <f t="shared" si="238"/>
        <v>0</v>
      </c>
      <c r="BL173"/>
      <c r="BM173" s="6">
        <f t="shared" si="239"/>
        <v>0</v>
      </c>
      <c r="BN173" s="6">
        <f t="shared" si="240"/>
        <v>0</v>
      </c>
      <c r="BO173" s="6">
        <f t="shared" si="241"/>
        <v>0</v>
      </c>
      <c r="BP173"/>
      <c r="BQ173" s="6">
        <f t="shared" si="280"/>
        <v>0</v>
      </c>
      <c r="BR173" s="6"/>
      <c r="BS173" s="6">
        <f t="shared" si="281"/>
        <v>0</v>
      </c>
      <c r="BT173" s="6">
        <f t="shared" si="282"/>
        <v>0</v>
      </c>
      <c r="BU173" s="6">
        <f t="shared" si="283"/>
        <v>0</v>
      </c>
      <c r="BV173" s="6"/>
      <c r="BW173" s="6">
        <f t="shared" si="284"/>
        <v>0</v>
      </c>
      <c r="BX173" s="6">
        <f t="shared" si="285"/>
        <v>0</v>
      </c>
      <c r="BY173" s="6">
        <f t="shared" si="286"/>
        <v>0</v>
      </c>
      <c r="BZ173" s="6"/>
      <c r="CA173" s="6">
        <f t="shared" si="287"/>
        <v>0</v>
      </c>
      <c r="CB173" s="6">
        <f t="shared" si="288"/>
        <v>0</v>
      </c>
      <c r="CC173" s="6">
        <f t="shared" si="289"/>
        <v>0</v>
      </c>
      <c r="CD173" s="6"/>
      <c r="CE173" s="6">
        <f t="shared" si="290"/>
        <v>0</v>
      </c>
      <c r="CK173" s="11"/>
      <c r="CL173" s="6">
        <f t="shared" si="291"/>
        <v>0</v>
      </c>
      <c r="CM173" s="6">
        <f t="shared" si="242"/>
        <v>0</v>
      </c>
      <c r="CN173" s="6">
        <f t="shared" si="243"/>
        <v>0</v>
      </c>
      <c r="CO173"/>
      <c r="CP173" s="6">
        <f t="shared" si="244"/>
        <v>0</v>
      </c>
      <c r="CQ173" s="6">
        <f t="shared" si="245"/>
        <v>0</v>
      </c>
      <c r="CR173" s="6">
        <f t="shared" si="246"/>
        <v>0</v>
      </c>
      <c r="CS173"/>
      <c r="CT173" s="6">
        <f t="shared" si="247"/>
        <v>0</v>
      </c>
      <c r="CU173" s="6">
        <f t="shared" si="248"/>
        <v>0</v>
      </c>
      <c r="CV173" s="6">
        <f t="shared" si="249"/>
        <v>0</v>
      </c>
      <c r="CW173"/>
      <c r="CX173" s="6">
        <f t="shared" si="292"/>
        <v>0</v>
      </c>
      <c r="CY173" s="6"/>
      <c r="CZ173" s="6">
        <f t="shared" si="293"/>
        <v>0</v>
      </c>
      <c r="DA173" s="6">
        <f t="shared" si="294"/>
        <v>0</v>
      </c>
      <c r="DB173" s="6">
        <f t="shared" si="295"/>
        <v>0</v>
      </c>
      <c r="DC173" s="6"/>
      <c r="DD173" s="6">
        <f t="shared" si="296"/>
        <v>0</v>
      </c>
      <c r="DE173" s="6">
        <f t="shared" si="297"/>
        <v>0</v>
      </c>
      <c r="DF173" s="6">
        <f t="shared" si="298"/>
        <v>0</v>
      </c>
      <c r="DG173" s="6"/>
      <c r="DH173" s="6">
        <f t="shared" si="299"/>
        <v>0</v>
      </c>
      <c r="DI173" s="6">
        <f t="shared" si="300"/>
        <v>0</v>
      </c>
      <c r="DJ173" s="6">
        <f t="shared" si="301"/>
        <v>0</v>
      </c>
      <c r="DK173" s="6"/>
      <c r="DL173" s="6">
        <f t="shared" si="302"/>
        <v>0</v>
      </c>
      <c r="DR173" s="11"/>
      <c r="DS173" s="6">
        <f t="shared" si="303"/>
        <v>0</v>
      </c>
      <c r="DT173" s="6">
        <f t="shared" si="250"/>
        <v>0</v>
      </c>
      <c r="DU173" s="6">
        <f t="shared" si="251"/>
        <v>0</v>
      </c>
      <c r="DV173"/>
      <c r="DW173" s="6">
        <f t="shared" si="252"/>
        <v>0</v>
      </c>
      <c r="DX173" s="6">
        <f t="shared" si="253"/>
        <v>0</v>
      </c>
      <c r="DY173" s="6">
        <f t="shared" si="254"/>
        <v>0</v>
      </c>
      <c r="DZ173"/>
      <c r="EA173" s="6">
        <f t="shared" si="255"/>
        <v>0</v>
      </c>
      <c r="EB173" s="6">
        <f t="shared" si="256"/>
        <v>0</v>
      </c>
      <c r="EC173" s="6">
        <f t="shared" si="257"/>
        <v>0</v>
      </c>
      <c r="ED173"/>
      <c r="EE173" s="6">
        <f t="shared" si="304"/>
        <v>0</v>
      </c>
      <c r="EF173" s="6"/>
      <c r="EG173" s="6">
        <f t="shared" si="305"/>
        <v>0</v>
      </c>
      <c r="EH173" s="6">
        <f t="shared" si="306"/>
        <v>0</v>
      </c>
      <c r="EI173" s="6">
        <f t="shared" si="307"/>
        <v>0</v>
      </c>
      <c r="EJ173" s="6"/>
      <c r="EK173" s="6">
        <f t="shared" si="308"/>
        <v>0</v>
      </c>
      <c r="EL173" s="6">
        <f t="shared" si="309"/>
        <v>0</v>
      </c>
      <c r="EM173" s="6">
        <f t="shared" si="310"/>
        <v>0</v>
      </c>
      <c r="EN173" s="6"/>
      <c r="EO173" s="6">
        <f t="shared" si="311"/>
        <v>0</v>
      </c>
      <c r="EP173" s="6">
        <f t="shared" si="312"/>
        <v>0</v>
      </c>
      <c r="EQ173" s="6">
        <f t="shared" si="313"/>
        <v>0</v>
      </c>
      <c r="ER173" s="6"/>
      <c r="ES173" s="6">
        <f t="shared" si="314"/>
        <v>0</v>
      </c>
      <c r="EY173" s="11"/>
      <c r="EZ173" s="6">
        <f t="shared" si="315"/>
        <v>0</v>
      </c>
      <c r="FA173" s="6">
        <f t="shared" si="258"/>
        <v>0</v>
      </c>
      <c r="FB173" s="6">
        <f t="shared" si="259"/>
        <v>0</v>
      </c>
      <c r="FC173"/>
      <c r="FD173" s="6">
        <f t="shared" si="260"/>
        <v>0</v>
      </c>
      <c r="FE173" s="6">
        <f t="shared" si="261"/>
        <v>0</v>
      </c>
      <c r="FF173" s="6">
        <f t="shared" si="262"/>
        <v>0</v>
      </c>
      <c r="FG173"/>
      <c r="FH173" s="6">
        <f t="shared" si="263"/>
        <v>0</v>
      </c>
      <c r="FI173" s="6">
        <f t="shared" si="264"/>
        <v>0</v>
      </c>
      <c r="FJ173" s="6">
        <f t="shared" si="265"/>
        <v>0</v>
      </c>
      <c r="FK173"/>
      <c r="FL173" s="6">
        <f t="shared" si="316"/>
        <v>0</v>
      </c>
      <c r="FM173" s="6"/>
      <c r="FN173" s="6">
        <f t="shared" si="317"/>
        <v>0</v>
      </c>
      <c r="FO173" s="6">
        <f t="shared" si="318"/>
        <v>0</v>
      </c>
      <c r="FP173" s="6">
        <f t="shared" si="319"/>
        <v>0</v>
      </c>
      <c r="FQ173" s="6"/>
      <c r="FR173" s="6">
        <f t="shared" si="320"/>
        <v>0</v>
      </c>
      <c r="FS173" s="6">
        <f t="shared" si="321"/>
        <v>0</v>
      </c>
      <c r="FT173" s="6">
        <f t="shared" si="322"/>
        <v>0</v>
      </c>
      <c r="FU173" s="6"/>
      <c r="FV173" s="6">
        <f t="shared" si="323"/>
        <v>0</v>
      </c>
      <c r="FW173" s="6">
        <f t="shared" si="324"/>
        <v>0</v>
      </c>
      <c r="FX173" s="6">
        <f t="shared" si="325"/>
        <v>0</v>
      </c>
      <c r="FY173" s="6"/>
      <c r="FZ173" s="6">
        <f t="shared" si="326"/>
        <v>0</v>
      </c>
    </row>
    <row r="174" spans="4:182" x14ac:dyDescent="0.25">
      <c r="D174">
        <v>1140</v>
      </c>
      <c r="E174">
        <f>'Input spectra'!B174</f>
        <v>0</v>
      </c>
      <c r="F174">
        <f>'Initial absorption'!L174</f>
        <v>0</v>
      </c>
      <c r="G174">
        <f>'Input spectra'!C174</f>
        <v>0</v>
      </c>
      <c r="H174">
        <f t="shared" si="266"/>
        <v>0</v>
      </c>
      <c r="I174">
        <f>'Input spectra'!D174</f>
        <v>0</v>
      </c>
      <c r="J174">
        <f>'Initial absorption'!M174</f>
        <v>0</v>
      </c>
      <c r="K174">
        <f>'Input spectra'!E174</f>
        <v>0</v>
      </c>
      <c r="L174">
        <f t="shared" si="267"/>
        <v>0</v>
      </c>
      <c r="M174">
        <f>'Input spectra'!F174</f>
        <v>0</v>
      </c>
      <c r="N174">
        <f>'Initial absorption'!N174</f>
        <v>0</v>
      </c>
      <c r="O174">
        <f>'Input spectra'!G174</f>
        <v>0</v>
      </c>
      <c r="P174">
        <f t="shared" si="268"/>
        <v>0</v>
      </c>
      <c r="R174">
        <f>'Absorption prob after ems'!FA175</f>
        <v>0.88429510370357456</v>
      </c>
      <c r="S174" s="13">
        <f>1-EXP(-'Absorption prob after ems'!FE175*_k_in_ec_correction*(E174*_c1+I174*_c2+M174*_c3+'Input spectra'!Y174))</f>
        <v>1.1765171470058844E-2</v>
      </c>
      <c r="T174" s="13">
        <f>1-EXP(-(_t-'Absorption prob after ems'!FE175)*_k_in_ec_correction*(E174*_c1+I174*_c2+M174*_c3+'Input spectra'!Y174))</f>
        <v>1.189204483627937E-2</v>
      </c>
      <c r="V174"/>
      <c r="W174" s="11"/>
      <c r="X174" s="6">
        <f t="shared" si="327"/>
        <v>0</v>
      </c>
      <c r="Y174" s="6">
        <f t="shared" si="328"/>
        <v>0</v>
      </c>
      <c r="Z174" s="6">
        <f t="shared" si="329"/>
        <v>0</v>
      </c>
      <c r="AA174"/>
      <c r="AB174" s="6">
        <f t="shared" si="330"/>
        <v>0</v>
      </c>
      <c r="AC174" s="6">
        <f t="shared" si="331"/>
        <v>0</v>
      </c>
      <c r="AD174" s="6">
        <f t="shared" si="332"/>
        <v>0</v>
      </c>
      <c r="AE174"/>
      <c r="AF174" s="6">
        <f t="shared" si="333"/>
        <v>0</v>
      </c>
      <c r="AG174" s="6">
        <f t="shared" si="334"/>
        <v>0</v>
      </c>
      <c r="AH174" s="6">
        <f t="shared" si="335"/>
        <v>0</v>
      </c>
      <c r="AI174"/>
      <c r="AJ174" s="6">
        <f t="shared" si="269"/>
        <v>0</v>
      </c>
      <c r="AK174" s="6"/>
      <c r="AL174" s="6">
        <f t="shared" si="270"/>
        <v>0</v>
      </c>
      <c r="AM174" s="6">
        <f t="shared" si="271"/>
        <v>0</v>
      </c>
      <c r="AN174" s="6">
        <f t="shared" si="272"/>
        <v>0</v>
      </c>
      <c r="AO174" s="6"/>
      <c r="AP174" s="6">
        <f t="shared" si="273"/>
        <v>0</v>
      </c>
      <c r="AQ174" s="6">
        <f t="shared" si="274"/>
        <v>0</v>
      </c>
      <c r="AR174" s="6">
        <f t="shared" si="275"/>
        <v>0</v>
      </c>
      <c r="AS174" s="6"/>
      <c r="AT174" s="6">
        <f t="shared" si="276"/>
        <v>0</v>
      </c>
      <c r="AU174" s="6">
        <f t="shared" si="277"/>
        <v>0</v>
      </c>
      <c r="AV174" s="6">
        <f t="shared" si="278"/>
        <v>0</v>
      </c>
      <c r="AW174" s="6"/>
      <c r="AX174" s="6">
        <f t="shared" si="279"/>
        <v>0</v>
      </c>
      <c r="BD174" s="11"/>
      <c r="BE174" s="6">
        <f t="shared" si="233"/>
        <v>0</v>
      </c>
      <c r="BF174" s="6">
        <f t="shared" si="234"/>
        <v>0</v>
      </c>
      <c r="BG174" s="6">
        <f t="shared" si="235"/>
        <v>0</v>
      </c>
      <c r="BH174"/>
      <c r="BI174" s="6">
        <f t="shared" si="236"/>
        <v>0</v>
      </c>
      <c r="BJ174" s="6">
        <f t="shared" si="237"/>
        <v>0</v>
      </c>
      <c r="BK174" s="6">
        <f t="shared" si="238"/>
        <v>0</v>
      </c>
      <c r="BL174"/>
      <c r="BM174" s="6">
        <f t="shared" si="239"/>
        <v>0</v>
      </c>
      <c r="BN174" s="6">
        <f t="shared" si="240"/>
        <v>0</v>
      </c>
      <c r="BO174" s="6">
        <f t="shared" si="241"/>
        <v>0</v>
      </c>
      <c r="BP174"/>
      <c r="BQ174" s="6">
        <f t="shared" si="280"/>
        <v>0</v>
      </c>
      <c r="BR174" s="6"/>
      <c r="BS174" s="6">
        <f t="shared" si="281"/>
        <v>0</v>
      </c>
      <c r="BT174" s="6">
        <f t="shared" si="282"/>
        <v>0</v>
      </c>
      <c r="BU174" s="6">
        <f t="shared" si="283"/>
        <v>0</v>
      </c>
      <c r="BV174" s="6"/>
      <c r="BW174" s="6">
        <f t="shared" si="284"/>
        <v>0</v>
      </c>
      <c r="BX174" s="6">
        <f t="shared" si="285"/>
        <v>0</v>
      </c>
      <c r="BY174" s="6">
        <f t="shared" si="286"/>
        <v>0</v>
      </c>
      <c r="BZ174" s="6"/>
      <c r="CA174" s="6">
        <f t="shared" si="287"/>
        <v>0</v>
      </c>
      <c r="CB174" s="6">
        <f t="shared" si="288"/>
        <v>0</v>
      </c>
      <c r="CC174" s="6">
        <f t="shared" si="289"/>
        <v>0</v>
      </c>
      <c r="CD174" s="6"/>
      <c r="CE174" s="6">
        <f t="shared" si="290"/>
        <v>0</v>
      </c>
      <c r="CK174" s="11"/>
      <c r="CL174" s="6">
        <f t="shared" si="291"/>
        <v>0</v>
      </c>
      <c r="CM174" s="6">
        <f t="shared" si="242"/>
        <v>0</v>
      </c>
      <c r="CN174" s="6">
        <f t="shared" si="243"/>
        <v>0</v>
      </c>
      <c r="CO174"/>
      <c r="CP174" s="6">
        <f t="shared" si="244"/>
        <v>0</v>
      </c>
      <c r="CQ174" s="6">
        <f t="shared" si="245"/>
        <v>0</v>
      </c>
      <c r="CR174" s="6">
        <f t="shared" si="246"/>
        <v>0</v>
      </c>
      <c r="CS174"/>
      <c r="CT174" s="6">
        <f t="shared" si="247"/>
        <v>0</v>
      </c>
      <c r="CU174" s="6">
        <f t="shared" si="248"/>
        <v>0</v>
      </c>
      <c r="CV174" s="6">
        <f t="shared" si="249"/>
        <v>0</v>
      </c>
      <c r="CW174"/>
      <c r="CX174" s="6">
        <f t="shared" si="292"/>
        <v>0</v>
      </c>
      <c r="CY174" s="6"/>
      <c r="CZ174" s="6">
        <f t="shared" si="293"/>
        <v>0</v>
      </c>
      <c r="DA174" s="6">
        <f t="shared" si="294"/>
        <v>0</v>
      </c>
      <c r="DB174" s="6">
        <f t="shared" si="295"/>
        <v>0</v>
      </c>
      <c r="DC174" s="6"/>
      <c r="DD174" s="6">
        <f t="shared" si="296"/>
        <v>0</v>
      </c>
      <c r="DE174" s="6">
        <f t="shared" si="297"/>
        <v>0</v>
      </c>
      <c r="DF174" s="6">
        <f t="shared" si="298"/>
        <v>0</v>
      </c>
      <c r="DG174" s="6"/>
      <c r="DH174" s="6">
        <f t="shared" si="299"/>
        <v>0</v>
      </c>
      <c r="DI174" s="6">
        <f t="shared" si="300"/>
        <v>0</v>
      </c>
      <c r="DJ174" s="6">
        <f t="shared" si="301"/>
        <v>0</v>
      </c>
      <c r="DK174" s="6"/>
      <c r="DL174" s="6">
        <f t="shared" si="302"/>
        <v>0</v>
      </c>
      <c r="DR174" s="11"/>
      <c r="DS174" s="6">
        <f t="shared" si="303"/>
        <v>0</v>
      </c>
      <c r="DT174" s="6">
        <f t="shared" si="250"/>
        <v>0</v>
      </c>
      <c r="DU174" s="6">
        <f t="shared" si="251"/>
        <v>0</v>
      </c>
      <c r="DV174"/>
      <c r="DW174" s="6">
        <f t="shared" si="252"/>
        <v>0</v>
      </c>
      <c r="DX174" s="6">
        <f t="shared" si="253"/>
        <v>0</v>
      </c>
      <c r="DY174" s="6">
        <f t="shared" si="254"/>
        <v>0</v>
      </c>
      <c r="DZ174"/>
      <c r="EA174" s="6">
        <f t="shared" si="255"/>
        <v>0</v>
      </c>
      <c r="EB174" s="6">
        <f t="shared" si="256"/>
        <v>0</v>
      </c>
      <c r="EC174" s="6">
        <f t="shared" si="257"/>
        <v>0</v>
      </c>
      <c r="ED174"/>
      <c r="EE174" s="6">
        <f t="shared" si="304"/>
        <v>0</v>
      </c>
      <c r="EF174" s="6"/>
      <c r="EG174" s="6">
        <f t="shared" si="305"/>
        <v>0</v>
      </c>
      <c r="EH174" s="6">
        <f t="shared" si="306"/>
        <v>0</v>
      </c>
      <c r="EI174" s="6">
        <f t="shared" si="307"/>
        <v>0</v>
      </c>
      <c r="EJ174" s="6"/>
      <c r="EK174" s="6">
        <f t="shared" si="308"/>
        <v>0</v>
      </c>
      <c r="EL174" s="6">
        <f t="shared" si="309"/>
        <v>0</v>
      </c>
      <c r="EM174" s="6">
        <f t="shared" si="310"/>
        <v>0</v>
      </c>
      <c r="EN174" s="6"/>
      <c r="EO174" s="6">
        <f t="shared" si="311"/>
        <v>0</v>
      </c>
      <c r="EP174" s="6">
        <f t="shared" si="312"/>
        <v>0</v>
      </c>
      <c r="EQ174" s="6">
        <f t="shared" si="313"/>
        <v>0</v>
      </c>
      <c r="ER174" s="6"/>
      <c r="ES174" s="6">
        <f t="shared" si="314"/>
        <v>0</v>
      </c>
      <c r="EY174" s="11"/>
      <c r="EZ174" s="6">
        <f t="shared" si="315"/>
        <v>0</v>
      </c>
      <c r="FA174" s="6">
        <f t="shared" si="258"/>
        <v>0</v>
      </c>
      <c r="FB174" s="6">
        <f t="shared" si="259"/>
        <v>0</v>
      </c>
      <c r="FC174"/>
      <c r="FD174" s="6">
        <f t="shared" si="260"/>
        <v>0</v>
      </c>
      <c r="FE174" s="6">
        <f t="shared" si="261"/>
        <v>0</v>
      </c>
      <c r="FF174" s="6">
        <f t="shared" si="262"/>
        <v>0</v>
      </c>
      <c r="FG174"/>
      <c r="FH174" s="6">
        <f t="shared" si="263"/>
        <v>0</v>
      </c>
      <c r="FI174" s="6">
        <f t="shared" si="264"/>
        <v>0</v>
      </c>
      <c r="FJ174" s="6">
        <f t="shared" si="265"/>
        <v>0</v>
      </c>
      <c r="FK174"/>
      <c r="FL174" s="6">
        <f t="shared" si="316"/>
        <v>0</v>
      </c>
      <c r="FM174" s="6"/>
      <c r="FN174" s="6">
        <f t="shared" si="317"/>
        <v>0</v>
      </c>
      <c r="FO174" s="6">
        <f t="shared" si="318"/>
        <v>0</v>
      </c>
      <c r="FP174" s="6">
        <f t="shared" si="319"/>
        <v>0</v>
      </c>
      <c r="FQ174" s="6"/>
      <c r="FR174" s="6">
        <f t="shared" si="320"/>
        <v>0</v>
      </c>
      <c r="FS174" s="6">
        <f t="shared" si="321"/>
        <v>0</v>
      </c>
      <c r="FT174" s="6">
        <f t="shared" si="322"/>
        <v>0</v>
      </c>
      <c r="FU174" s="6"/>
      <c r="FV174" s="6">
        <f t="shared" si="323"/>
        <v>0</v>
      </c>
      <c r="FW174" s="6">
        <f t="shared" si="324"/>
        <v>0</v>
      </c>
      <c r="FX174" s="6">
        <f t="shared" si="325"/>
        <v>0</v>
      </c>
      <c r="FY174" s="6"/>
      <c r="FZ174" s="6">
        <f t="shared" si="326"/>
        <v>0</v>
      </c>
    </row>
    <row r="175" spans="4:182" x14ac:dyDescent="0.25">
      <c r="D175">
        <v>1145</v>
      </c>
      <c r="E175">
        <f>'Input spectra'!B175</f>
        <v>0</v>
      </c>
      <c r="F175">
        <f>'Initial absorption'!L175</f>
        <v>0</v>
      </c>
      <c r="G175">
        <f>'Input spectra'!C175</f>
        <v>0</v>
      </c>
      <c r="H175">
        <f t="shared" si="266"/>
        <v>0</v>
      </c>
      <c r="I175">
        <f>'Input spectra'!D175</f>
        <v>0</v>
      </c>
      <c r="J175">
        <f>'Initial absorption'!M175</f>
        <v>0</v>
      </c>
      <c r="K175">
        <f>'Input spectra'!E175</f>
        <v>0</v>
      </c>
      <c r="L175">
        <f t="shared" si="267"/>
        <v>0</v>
      </c>
      <c r="M175">
        <f>'Input spectra'!F175</f>
        <v>0</v>
      </c>
      <c r="N175">
        <f>'Initial absorption'!N175</f>
        <v>0</v>
      </c>
      <c r="O175">
        <f>'Input spectra'!G175</f>
        <v>0</v>
      </c>
      <c r="P175">
        <f t="shared" si="268"/>
        <v>0</v>
      </c>
      <c r="R175">
        <f>'Absorption prob after ems'!FA176</f>
        <v>0.88442310491909737</v>
      </c>
      <c r="S175" s="13">
        <f>1-EXP(-'Absorption prob after ems'!FE176*_k_in_ec_correction*(E175*_c1+I175*_c2+M175*_c3+'Input spectra'!Y175))</f>
        <v>1.1751017415439935E-2</v>
      </c>
      <c r="T175" s="13">
        <f>1-EXP(-(_t-'Absorption prob after ems'!FE176)*_k_in_ec_correction*(E175*_c1+I175*_c2+M175*_c3+'Input spectra'!Y175))</f>
        <v>1.1877584054682533E-2</v>
      </c>
      <c r="V175"/>
      <c r="W175" s="11"/>
      <c r="X175" s="6">
        <f t="shared" si="327"/>
        <v>0</v>
      </c>
      <c r="Y175" s="6">
        <f t="shared" si="328"/>
        <v>0</v>
      </c>
      <c r="Z175" s="6">
        <f t="shared" si="329"/>
        <v>0</v>
      </c>
      <c r="AA175"/>
      <c r="AB175" s="6">
        <f t="shared" si="330"/>
        <v>0</v>
      </c>
      <c r="AC175" s="6">
        <f t="shared" si="331"/>
        <v>0</v>
      </c>
      <c r="AD175" s="6">
        <f t="shared" si="332"/>
        <v>0</v>
      </c>
      <c r="AE175"/>
      <c r="AF175" s="6">
        <f t="shared" si="333"/>
        <v>0</v>
      </c>
      <c r="AG175" s="6">
        <f t="shared" si="334"/>
        <v>0</v>
      </c>
      <c r="AH175" s="6">
        <f t="shared" si="335"/>
        <v>0</v>
      </c>
      <c r="AI175"/>
      <c r="AJ175" s="6">
        <f t="shared" si="269"/>
        <v>0</v>
      </c>
      <c r="AK175" s="6"/>
      <c r="AL175" s="6">
        <f t="shared" si="270"/>
        <v>0</v>
      </c>
      <c r="AM175" s="6">
        <f t="shared" si="271"/>
        <v>0</v>
      </c>
      <c r="AN175" s="6">
        <f t="shared" si="272"/>
        <v>0</v>
      </c>
      <c r="AO175" s="6"/>
      <c r="AP175" s="6">
        <f t="shared" si="273"/>
        <v>0</v>
      </c>
      <c r="AQ175" s="6">
        <f t="shared" si="274"/>
        <v>0</v>
      </c>
      <c r="AR175" s="6">
        <f t="shared" si="275"/>
        <v>0</v>
      </c>
      <c r="AS175" s="6"/>
      <c r="AT175" s="6">
        <f t="shared" si="276"/>
        <v>0</v>
      </c>
      <c r="AU175" s="6">
        <f t="shared" si="277"/>
        <v>0</v>
      </c>
      <c r="AV175" s="6">
        <f t="shared" si="278"/>
        <v>0</v>
      </c>
      <c r="AW175" s="6"/>
      <c r="AX175" s="6">
        <f t="shared" si="279"/>
        <v>0</v>
      </c>
      <c r="BD175" s="11"/>
      <c r="BE175" s="6">
        <f t="shared" si="233"/>
        <v>0</v>
      </c>
      <c r="BF175" s="6">
        <f t="shared" si="234"/>
        <v>0</v>
      </c>
      <c r="BG175" s="6">
        <f t="shared" si="235"/>
        <v>0</v>
      </c>
      <c r="BH175"/>
      <c r="BI175" s="6">
        <f t="shared" si="236"/>
        <v>0</v>
      </c>
      <c r="BJ175" s="6">
        <f t="shared" si="237"/>
        <v>0</v>
      </c>
      <c r="BK175" s="6">
        <f t="shared" si="238"/>
        <v>0</v>
      </c>
      <c r="BL175"/>
      <c r="BM175" s="6">
        <f t="shared" si="239"/>
        <v>0</v>
      </c>
      <c r="BN175" s="6">
        <f t="shared" si="240"/>
        <v>0</v>
      </c>
      <c r="BO175" s="6">
        <f t="shared" si="241"/>
        <v>0</v>
      </c>
      <c r="BP175"/>
      <c r="BQ175" s="6">
        <f t="shared" si="280"/>
        <v>0</v>
      </c>
      <c r="BR175" s="6"/>
      <c r="BS175" s="6">
        <f t="shared" si="281"/>
        <v>0</v>
      </c>
      <c r="BT175" s="6">
        <f t="shared" si="282"/>
        <v>0</v>
      </c>
      <c r="BU175" s="6">
        <f t="shared" si="283"/>
        <v>0</v>
      </c>
      <c r="BV175" s="6"/>
      <c r="BW175" s="6">
        <f t="shared" si="284"/>
        <v>0</v>
      </c>
      <c r="BX175" s="6">
        <f t="shared" si="285"/>
        <v>0</v>
      </c>
      <c r="BY175" s="6">
        <f t="shared" si="286"/>
        <v>0</v>
      </c>
      <c r="BZ175" s="6"/>
      <c r="CA175" s="6">
        <f t="shared" si="287"/>
        <v>0</v>
      </c>
      <c r="CB175" s="6">
        <f t="shared" si="288"/>
        <v>0</v>
      </c>
      <c r="CC175" s="6">
        <f t="shared" si="289"/>
        <v>0</v>
      </c>
      <c r="CD175" s="6"/>
      <c r="CE175" s="6">
        <f t="shared" si="290"/>
        <v>0</v>
      </c>
      <c r="CK175" s="11"/>
      <c r="CL175" s="6">
        <f t="shared" si="291"/>
        <v>0</v>
      </c>
      <c r="CM175" s="6">
        <f t="shared" si="242"/>
        <v>0</v>
      </c>
      <c r="CN175" s="6">
        <f t="shared" si="243"/>
        <v>0</v>
      </c>
      <c r="CO175"/>
      <c r="CP175" s="6">
        <f t="shared" si="244"/>
        <v>0</v>
      </c>
      <c r="CQ175" s="6">
        <f t="shared" si="245"/>
        <v>0</v>
      </c>
      <c r="CR175" s="6">
        <f t="shared" si="246"/>
        <v>0</v>
      </c>
      <c r="CS175"/>
      <c r="CT175" s="6">
        <f t="shared" si="247"/>
        <v>0</v>
      </c>
      <c r="CU175" s="6">
        <f t="shared" si="248"/>
        <v>0</v>
      </c>
      <c r="CV175" s="6">
        <f t="shared" si="249"/>
        <v>0</v>
      </c>
      <c r="CW175"/>
      <c r="CX175" s="6">
        <f t="shared" si="292"/>
        <v>0</v>
      </c>
      <c r="CY175" s="6"/>
      <c r="CZ175" s="6">
        <f t="shared" si="293"/>
        <v>0</v>
      </c>
      <c r="DA175" s="6">
        <f t="shared" si="294"/>
        <v>0</v>
      </c>
      <c r="DB175" s="6">
        <f t="shared" si="295"/>
        <v>0</v>
      </c>
      <c r="DC175" s="6"/>
      <c r="DD175" s="6">
        <f t="shared" si="296"/>
        <v>0</v>
      </c>
      <c r="DE175" s="6">
        <f t="shared" si="297"/>
        <v>0</v>
      </c>
      <c r="DF175" s="6">
        <f t="shared" si="298"/>
        <v>0</v>
      </c>
      <c r="DG175" s="6"/>
      <c r="DH175" s="6">
        <f t="shared" si="299"/>
        <v>0</v>
      </c>
      <c r="DI175" s="6">
        <f t="shared" si="300"/>
        <v>0</v>
      </c>
      <c r="DJ175" s="6">
        <f t="shared" si="301"/>
        <v>0</v>
      </c>
      <c r="DK175" s="6"/>
      <c r="DL175" s="6">
        <f t="shared" si="302"/>
        <v>0</v>
      </c>
      <c r="DR175" s="11"/>
      <c r="DS175" s="6">
        <f t="shared" si="303"/>
        <v>0</v>
      </c>
      <c r="DT175" s="6">
        <f t="shared" si="250"/>
        <v>0</v>
      </c>
      <c r="DU175" s="6">
        <f t="shared" si="251"/>
        <v>0</v>
      </c>
      <c r="DV175"/>
      <c r="DW175" s="6">
        <f t="shared" si="252"/>
        <v>0</v>
      </c>
      <c r="DX175" s="6">
        <f t="shared" si="253"/>
        <v>0</v>
      </c>
      <c r="DY175" s="6">
        <f t="shared" si="254"/>
        <v>0</v>
      </c>
      <c r="DZ175"/>
      <c r="EA175" s="6">
        <f t="shared" si="255"/>
        <v>0</v>
      </c>
      <c r="EB175" s="6">
        <f t="shared" si="256"/>
        <v>0</v>
      </c>
      <c r="EC175" s="6">
        <f t="shared" si="257"/>
        <v>0</v>
      </c>
      <c r="ED175"/>
      <c r="EE175" s="6">
        <f t="shared" si="304"/>
        <v>0</v>
      </c>
      <c r="EF175" s="6"/>
      <c r="EG175" s="6">
        <f t="shared" si="305"/>
        <v>0</v>
      </c>
      <c r="EH175" s="6">
        <f t="shared" si="306"/>
        <v>0</v>
      </c>
      <c r="EI175" s="6">
        <f t="shared" si="307"/>
        <v>0</v>
      </c>
      <c r="EJ175" s="6"/>
      <c r="EK175" s="6">
        <f t="shared" si="308"/>
        <v>0</v>
      </c>
      <c r="EL175" s="6">
        <f t="shared" si="309"/>
        <v>0</v>
      </c>
      <c r="EM175" s="6">
        <f t="shared" si="310"/>
        <v>0</v>
      </c>
      <c r="EN175" s="6"/>
      <c r="EO175" s="6">
        <f t="shared" si="311"/>
        <v>0</v>
      </c>
      <c r="EP175" s="6">
        <f t="shared" si="312"/>
        <v>0</v>
      </c>
      <c r="EQ175" s="6">
        <f t="shared" si="313"/>
        <v>0</v>
      </c>
      <c r="ER175" s="6"/>
      <c r="ES175" s="6">
        <f t="shared" si="314"/>
        <v>0</v>
      </c>
      <c r="EY175" s="11"/>
      <c r="EZ175" s="6">
        <f t="shared" si="315"/>
        <v>0</v>
      </c>
      <c r="FA175" s="6">
        <f t="shared" si="258"/>
        <v>0</v>
      </c>
      <c r="FB175" s="6">
        <f t="shared" si="259"/>
        <v>0</v>
      </c>
      <c r="FC175"/>
      <c r="FD175" s="6">
        <f t="shared" si="260"/>
        <v>0</v>
      </c>
      <c r="FE175" s="6">
        <f t="shared" si="261"/>
        <v>0</v>
      </c>
      <c r="FF175" s="6">
        <f t="shared" si="262"/>
        <v>0</v>
      </c>
      <c r="FG175"/>
      <c r="FH175" s="6">
        <f t="shared" si="263"/>
        <v>0</v>
      </c>
      <c r="FI175" s="6">
        <f t="shared" si="264"/>
        <v>0</v>
      </c>
      <c r="FJ175" s="6">
        <f t="shared" si="265"/>
        <v>0</v>
      </c>
      <c r="FK175"/>
      <c r="FL175" s="6">
        <f t="shared" si="316"/>
        <v>0</v>
      </c>
      <c r="FM175" s="6"/>
      <c r="FN175" s="6">
        <f t="shared" si="317"/>
        <v>0</v>
      </c>
      <c r="FO175" s="6">
        <f t="shared" si="318"/>
        <v>0</v>
      </c>
      <c r="FP175" s="6">
        <f t="shared" si="319"/>
        <v>0</v>
      </c>
      <c r="FQ175" s="6"/>
      <c r="FR175" s="6">
        <f t="shared" si="320"/>
        <v>0</v>
      </c>
      <c r="FS175" s="6">
        <f t="shared" si="321"/>
        <v>0</v>
      </c>
      <c r="FT175" s="6">
        <f t="shared" si="322"/>
        <v>0</v>
      </c>
      <c r="FU175" s="6"/>
      <c r="FV175" s="6">
        <f t="shared" si="323"/>
        <v>0</v>
      </c>
      <c r="FW175" s="6">
        <f t="shared" si="324"/>
        <v>0</v>
      </c>
      <c r="FX175" s="6">
        <f t="shared" si="325"/>
        <v>0</v>
      </c>
      <c r="FY175" s="6"/>
      <c r="FZ175" s="6">
        <f t="shared" si="326"/>
        <v>0</v>
      </c>
    </row>
    <row r="176" spans="4:182" x14ac:dyDescent="0.25">
      <c r="D176">
        <v>1150</v>
      </c>
      <c r="E176">
        <f>'Input spectra'!B176</f>
        <v>0</v>
      </c>
      <c r="F176">
        <f>'Initial absorption'!L176</f>
        <v>0</v>
      </c>
      <c r="G176">
        <f>'Input spectra'!C176</f>
        <v>0</v>
      </c>
      <c r="H176">
        <f t="shared" si="266"/>
        <v>0</v>
      </c>
      <c r="I176">
        <f>'Input spectra'!D176</f>
        <v>0</v>
      </c>
      <c r="J176">
        <f>'Initial absorption'!M176</f>
        <v>0</v>
      </c>
      <c r="K176">
        <f>'Input spectra'!E176</f>
        <v>0</v>
      </c>
      <c r="L176">
        <f t="shared" si="267"/>
        <v>0</v>
      </c>
      <c r="M176">
        <f>'Input spectra'!F176</f>
        <v>0</v>
      </c>
      <c r="N176">
        <f>'Initial absorption'!N176</f>
        <v>0</v>
      </c>
      <c r="O176">
        <f>'Input spectra'!G176</f>
        <v>0</v>
      </c>
      <c r="P176">
        <f t="shared" si="268"/>
        <v>0</v>
      </c>
      <c r="R176">
        <f>'Absorption prob after ems'!FA177</f>
        <v>0.88455113492758108</v>
      </c>
      <c r="S176" s="13">
        <f>1-EXP(-'Absorption prob after ems'!FE177*_k_in_ec_correction*(E176*_c1+I176*_c2+M176*_c3+'Input spectra'!Y176))</f>
        <v>1.1736862970257333E-2</v>
      </c>
      <c r="T176" s="13">
        <f>1-EXP(-(_t-'Absorption prob after ems'!FE177)*_k_in_ec_correction*(E176*_c1+I176*_c2+M176*_c3+'Input spectra'!Y176))</f>
        <v>1.1863123249272189E-2</v>
      </c>
      <c r="V176"/>
      <c r="W176" s="11"/>
      <c r="X176" s="6">
        <f t="shared" si="327"/>
        <v>0</v>
      </c>
      <c r="Y176" s="6">
        <f t="shared" si="328"/>
        <v>0</v>
      </c>
      <c r="Z176" s="6">
        <f t="shared" si="329"/>
        <v>0</v>
      </c>
      <c r="AA176"/>
      <c r="AB176" s="6">
        <f t="shared" si="330"/>
        <v>0</v>
      </c>
      <c r="AC176" s="6">
        <f t="shared" si="331"/>
        <v>0</v>
      </c>
      <c r="AD176" s="6">
        <f t="shared" si="332"/>
        <v>0</v>
      </c>
      <c r="AE176"/>
      <c r="AF176" s="6">
        <f t="shared" si="333"/>
        <v>0</v>
      </c>
      <c r="AG176" s="6">
        <f t="shared" si="334"/>
        <v>0</v>
      </c>
      <c r="AH176" s="6">
        <f t="shared" si="335"/>
        <v>0</v>
      </c>
      <c r="AI176"/>
      <c r="AJ176" s="6">
        <f t="shared" si="269"/>
        <v>0</v>
      </c>
      <c r="AK176" s="6"/>
      <c r="AL176" s="6">
        <f t="shared" si="270"/>
        <v>0</v>
      </c>
      <c r="AM176" s="6">
        <f t="shared" si="271"/>
        <v>0</v>
      </c>
      <c r="AN176" s="6">
        <f t="shared" si="272"/>
        <v>0</v>
      </c>
      <c r="AO176" s="6"/>
      <c r="AP176" s="6">
        <f t="shared" si="273"/>
        <v>0</v>
      </c>
      <c r="AQ176" s="6">
        <f t="shared" si="274"/>
        <v>0</v>
      </c>
      <c r="AR176" s="6">
        <f t="shared" si="275"/>
        <v>0</v>
      </c>
      <c r="AS176" s="6"/>
      <c r="AT176" s="6">
        <f t="shared" si="276"/>
        <v>0</v>
      </c>
      <c r="AU176" s="6">
        <f t="shared" si="277"/>
        <v>0</v>
      </c>
      <c r="AV176" s="6">
        <f t="shared" si="278"/>
        <v>0</v>
      </c>
      <c r="AW176" s="6"/>
      <c r="AX176" s="6">
        <f t="shared" si="279"/>
        <v>0</v>
      </c>
      <c r="BD176" s="11"/>
      <c r="BE176" s="6">
        <f t="shared" si="233"/>
        <v>0</v>
      </c>
      <c r="BF176" s="6">
        <f t="shared" si="234"/>
        <v>0</v>
      </c>
      <c r="BG176" s="6">
        <f t="shared" si="235"/>
        <v>0</v>
      </c>
      <c r="BH176"/>
      <c r="BI176" s="6">
        <f t="shared" si="236"/>
        <v>0</v>
      </c>
      <c r="BJ176" s="6">
        <f t="shared" si="237"/>
        <v>0</v>
      </c>
      <c r="BK176" s="6">
        <f t="shared" si="238"/>
        <v>0</v>
      </c>
      <c r="BL176"/>
      <c r="BM176" s="6">
        <f t="shared" si="239"/>
        <v>0</v>
      </c>
      <c r="BN176" s="6">
        <f t="shared" si="240"/>
        <v>0</v>
      </c>
      <c r="BO176" s="6">
        <f t="shared" si="241"/>
        <v>0</v>
      </c>
      <c r="BP176"/>
      <c r="BQ176" s="6">
        <f t="shared" si="280"/>
        <v>0</v>
      </c>
      <c r="BR176" s="6"/>
      <c r="BS176" s="6">
        <f t="shared" si="281"/>
        <v>0</v>
      </c>
      <c r="BT176" s="6">
        <f t="shared" si="282"/>
        <v>0</v>
      </c>
      <c r="BU176" s="6">
        <f t="shared" si="283"/>
        <v>0</v>
      </c>
      <c r="BV176" s="6"/>
      <c r="BW176" s="6">
        <f t="shared" si="284"/>
        <v>0</v>
      </c>
      <c r="BX176" s="6">
        <f t="shared" si="285"/>
        <v>0</v>
      </c>
      <c r="BY176" s="6">
        <f t="shared" si="286"/>
        <v>0</v>
      </c>
      <c r="BZ176" s="6"/>
      <c r="CA176" s="6">
        <f t="shared" si="287"/>
        <v>0</v>
      </c>
      <c r="CB176" s="6">
        <f t="shared" si="288"/>
        <v>0</v>
      </c>
      <c r="CC176" s="6">
        <f t="shared" si="289"/>
        <v>0</v>
      </c>
      <c r="CD176" s="6"/>
      <c r="CE176" s="6">
        <f t="shared" si="290"/>
        <v>0</v>
      </c>
      <c r="CK176" s="11"/>
      <c r="CL176" s="6">
        <f t="shared" si="291"/>
        <v>0</v>
      </c>
      <c r="CM176" s="6">
        <f t="shared" si="242"/>
        <v>0</v>
      </c>
      <c r="CN176" s="6">
        <f t="shared" si="243"/>
        <v>0</v>
      </c>
      <c r="CO176"/>
      <c r="CP176" s="6">
        <f t="shared" si="244"/>
        <v>0</v>
      </c>
      <c r="CQ176" s="6">
        <f t="shared" si="245"/>
        <v>0</v>
      </c>
      <c r="CR176" s="6">
        <f t="shared" si="246"/>
        <v>0</v>
      </c>
      <c r="CS176"/>
      <c r="CT176" s="6">
        <f t="shared" si="247"/>
        <v>0</v>
      </c>
      <c r="CU176" s="6">
        <f t="shared" si="248"/>
        <v>0</v>
      </c>
      <c r="CV176" s="6">
        <f t="shared" si="249"/>
        <v>0</v>
      </c>
      <c r="CW176"/>
      <c r="CX176" s="6">
        <f t="shared" si="292"/>
        <v>0</v>
      </c>
      <c r="CY176" s="6"/>
      <c r="CZ176" s="6">
        <f t="shared" si="293"/>
        <v>0</v>
      </c>
      <c r="DA176" s="6">
        <f t="shared" si="294"/>
        <v>0</v>
      </c>
      <c r="DB176" s="6">
        <f t="shared" si="295"/>
        <v>0</v>
      </c>
      <c r="DC176" s="6"/>
      <c r="DD176" s="6">
        <f t="shared" si="296"/>
        <v>0</v>
      </c>
      <c r="DE176" s="6">
        <f t="shared" si="297"/>
        <v>0</v>
      </c>
      <c r="DF176" s="6">
        <f t="shared" si="298"/>
        <v>0</v>
      </c>
      <c r="DG176" s="6"/>
      <c r="DH176" s="6">
        <f t="shared" si="299"/>
        <v>0</v>
      </c>
      <c r="DI176" s="6">
        <f t="shared" si="300"/>
        <v>0</v>
      </c>
      <c r="DJ176" s="6">
        <f t="shared" si="301"/>
        <v>0</v>
      </c>
      <c r="DK176" s="6"/>
      <c r="DL176" s="6">
        <f t="shared" si="302"/>
        <v>0</v>
      </c>
      <c r="DR176" s="11"/>
      <c r="DS176" s="6">
        <f t="shared" si="303"/>
        <v>0</v>
      </c>
      <c r="DT176" s="6">
        <f t="shared" si="250"/>
        <v>0</v>
      </c>
      <c r="DU176" s="6">
        <f t="shared" si="251"/>
        <v>0</v>
      </c>
      <c r="DV176"/>
      <c r="DW176" s="6">
        <f t="shared" si="252"/>
        <v>0</v>
      </c>
      <c r="DX176" s="6">
        <f t="shared" si="253"/>
        <v>0</v>
      </c>
      <c r="DY176" s="6">
        <f t="shared" si="254"/>
        <v>0</v>
      </c>
      <c r="DZ176"/>
      <c r="EA176" s="6">
        <f t="shared" si="255"/>
        <v>0</v>
      </c>
      <c r="EB176" s="6">
        <f t="shared" si="256"/>
        <v>0</v>
      </c>
      <c r="EC176" s="6">
        <f t="shared" si="257"/>
        <v>0</v>
      </c>
      <c r="ED176"/>
      <c r="EE176" s="6">
        <f t="shared" si="304"/>
        <v>0</v>
      </c>
      <c r="EF176" s="6"/>
      <c r="EG176" s="6">
        <f t="shared" si="305"/>
        <v>0</v>
      </c>
      <c r="EH176" s="6">
        <f t="shared" si="306"/>
        <v>0</v>
      </c>
      <c r="EI176" s="6">
        <f t="shared" si="307"/>
        <v>0</v>
      </c>
      <c r="EJ176" s="6"/>
      <c r="EK176" s="6">
        <f t="shared" si="308"/>
        <v>0</v>
      </c>
      <c r="EL176" s="6">
        <f t="shared" si="309"/>
        <v>0</v>
      </c>
      <c r="EM176" s="6">
        <f t="shared" si="310"/>
        <v>0</v>
      </c>
      <c r="EN176" s="6"/>
      <c r="EO176" s="6">
        <f t="shared" si="311"/>
        <v>0</v>
      </c>
      <c r="EP176" s="6">
        <f t="shared" si="312"/>
        <v>0</v>
      </c>
      <c r="EQ176" s="6">
        <f t="shared" si="313"/>
        <v>0</v>
      </c>
      <c r="ER176" s="6"/>
      <c r="ES176" s="6">
        <f t="shared" si="314"/>
        <v>0</v>
      </c>
      <c r="EY176" s="11"/>
      <c r="EZ176" s="6">
        <f t="shared" si="315"/>
        <v>0</v>
      </c>
      <c r="FA176" s="6">
        <f t="shared" si="258"/>
        <v>0</v>
      </c>
      <c r="FB176" s="6">
        <f t="shared" si="259"/>
        <v>0</v>
      </c>
      <c r="FC176"/>
      <c r="FD176" s="6">
        <f t="shared" si="260"/>
        <v>0</v>
      </c>
      <c r="FE176" s="6">
        <f t="shared" si="261"/>
        <v>0</v>
      </c>
      <c r="FF176" s="6">
        <f t="shared" si="262"/>
        <v>0</v>
      </c>
      <c r="FG176"/>
      <c r="FH176" s="6">
        <f t="shared" si="263"/>
        <v>0</v>
      </c>
      <c r="FI176" s="6">
        <f t="shared" si="264"/>
        <v>0</v>
      </c>
      <c r="FJ176" s="6">
        <f t="shared" si="265"/>
        <v>0</v>
      </c>
      <c r="FK176"/>
      <c r="FL176" s="6">
        <f t="shared" si="316"/>
        <v>0</v>
      </c>
      <c r="FM176" s="6"/>
      <c r="FN176" s="6">
        <f t="shared" si="317"/>
        <v>0</v>
      </c>
      <c r="FO176" s="6">
        <f t="shared" si="318"/>
        <v>0</v>
      </c>
      <c r="FP176" s="6">
        <f t="shared" si="319"/>
        <v>0</v>
      </c>
      <c r="FQ176" s="6"/>
      <c r="FR176" s="6">
        <f t="shared" si="320"/>
        <v>0</v>
      </c>
      <c r="FS176" s="6">
        <f t="shared" si="321"/>
        <v>0</v>
      </c>
      <c r="FT176" s="6">
        <f t="shared" si="322"/>
        <v>0</v>
      </c>
      <c r="FU176" s="6"/>
      <c r="FV176" s="6">
        <f t="shared" si="323"/>
        <v>0</v>
      </c>
      <c r="FW176" s="6">
        <f t="shared" si="324"/>
        <v>0</v>
      </c>
      <c r="FX176" s="6">
        <f t="shared" si="325"/>
        <v>0</v>
      </c>
      <c r="FY176" s="6"/>
      <c r="FZ176" s="6">
        <f t="shared" si="326"/>
        <v>0</v>
      </c>
    </row>
    <row r="177" spans="4:182" x14ac:dyDescent="0.25">
      <c r="D177">
        <v>1155</v>
      </c>
      <c r="E177">
        <f>'Input spectra'!B177</f>
        <v>0</v>
      </c>
      <c r="F177">
        <f>'Initial absorption'!L177</f>
        <v>0</v>
      </c>
      <c r="G177">
        <f>'Input spectra'!C177</f>
        <v>0</v>
      </c>
      <c r="H177">
        <f t="shared" si="266"/>
        <v>0</v>
      </c>
      <c r="I177">
        <f>'Input spectra'!D177</f>
        <v>0</v>
      </c>
      <c r="J177">
        <f>'Initial absorption'!M177</f>
        <v>0</v>
      </c>
      <c r="K177">
        <f>'Input spectra'!E177</f>
        <v>0</v>
      </c>
      <c r="L177">
        <f t="shared" si="267"/>
        <v>0</v>
      </c>
      <c r="M177">
        <f>'Input spectra'!F177</f>
        <v>0</v>
      </c>
      <c r="N177">
        <f>'Initial absorption'!N177</f>
        <v>0</v>
      </c>
      <c r="O177">
        <f>'Input spectra'!G177</f>
        <v>0</v>
      </c>
      <c r="P177">
        <f t="shared" si="268"/>
        <v>0</v>
      </c>
      <c r="R177">
        <f>'Absorption prob after ems'!FA178</f>
        <v>0.88467919373709569</v>
      </c>
      <c r="S177" s="13">
        <f>1-EXP(-'Absorption prob after ems'!FE178*_k_in_ec_correction*(E177*_c1+I177*_c2+M177*_c3+'Input spectra'!Y177))</f>
        <v>1.1722708134500048E-2</v>
      </c>
      <c r="T177" s="13">
        <f>1-EXP(-(_t-'Absorption prob after ems'!FE178)*_k_in_ec_correction*(E177*_c1+I177*_c2+M177*_c3+'Input spectra'!Y177))</f>
        <v>1.1848662420053224E-2</v>
      </c>
      <c r="V177"/>
      <c r="W177" s="11"/>
      <c r="X177" s="6">
        <f t="shared" si="327"/>
        <v>0</v>
      </c>
      <c r="Y177" s="6">
        <f t="shared" si="328"/>
        <v>0</v>
      </c>
      <c r="Z177" s="6">
        <f t="shared" si="329"/>
        <v>0</v>
      </c>
      <c r="AA177"/>
      <c r="AB177" s="6">
        <f t="shared" si="330"/>
        <v>0</v>
      </c>
      <c r="AC177" s="6">
        <f t="shared" si="331"/>
        <v>0</v>
      </c>
      <c r="AD177" s="6">
        <f t="shared" si="332"/>
        <v>0</v>
      </c>
      <c r="AE177"/>
      <c r="AF177" s="6">
        <f t="shared" si="333"/>
        <v>0</v>
      </c>
      <c r="AG177" s="6">
        <f t="shared" si="334"/>
        <v>0</v>
      </c>
      <c r="AH177" s="6">
        <f t="shared" si="335"/>
        <v>0</v>
      </c>
      <c r="AI177"/>
      <c r="AJ177" s="6">
        <f t="shared" si="269"/>
        <v>0</v>
      </c>
      <c r="AK177" s="6"/>
      <c r="AL177" s="6">
        <f t="shared" si="270"/>
        <v>0</v>
      </c>
      <c r="AM177" s="6">
        <f t="shared" si="271"/>
        <v>0</v>
      </c>
      <c r="AN177" s="6">
        <f t="shared" si="272"/>
        <v>0</v>
      </c>
      <c r="AO177" s="6"/>
      <c r="AP177" s="6">
        <f t="shared" si="273"/>
        <v>0</v>
      </c>
      <c r="AQ177" s="6">
        <f t="shared" si="274"/>
        <v>0</v>
      </c>
      <c r="AR177" s="6">
        <f t="shared" si="275"/>
        <v>0</v>
      </c>
      <c r="AS177" s="6"/>
      <c r="AT177" s="6">
        <f t="shared" si="276"/>
        <v>0</v>
      </c>
      <c r="AU177" s="6">
        <f t="shared" si="277"/>
        <v>0</v>
      </c>
      <c r="AV177" s="6">
        <f t="shared" si="278"/>
        <v>0</v>
      </c>
      <c r="AW177" s="6"/>
      <c r="AX177" s="6">
        <f t="shared" si="279"/>
        <v>0</v>
      </c>
      <c r="BD177" s="11"/>
      <c r="BE177" s="6">
        <f t="shared" si="233"/>
        <v>0</v>
      </c>
      <c r="BF177" s="6">
        <f t="shared" si="234"/>
        <v>0</v>
      </c>
      <c r="BG177" s="6">
        <f t="shared" si="235"/>
        <v>0</v>
      </c>
      <c r="BH177"/>
      <c r="BI177" s="6">
        <f t="shared" si="236"/>
        <v>0</v>
      </c>
      <c r="BJ177" s="6">
        <f t="shared" si="237"/>
        <v>0</v>
      </c>
      <c r="BK177" s="6">
        <f t="shared" si="238"/>
        <v>0</v>
      </c>
      <c r="BL177"/>
      <c r="BM177" s="6">
        <f t="shared" si="239"/>
        <v>0</v>
      </c>
      <c r="BN177" s="6">
        <f t="shared" si="240"/>
        <v>0</v>
      </c>
      <c r="BO177" s="6">
        <f t="shared" si="241"/>
        <v>0</v>
      </c>
      <c r="BP177"/>
      <c r="BQ177" s="6">
        <f t="shared" si="280"/>
        <v>0</v>
      </c>
      <c r="BR177" s="6"/>
      <c r="BS177" s="6">
        <f t="shared" si="281"/>
        <v>0</v>
      </c>
      <c r="BT177" s="6">
        <f t="shared" si="282"/>
        <v>0</v>
      </c>
      <c r="BU177" s="6">
        <f t="shared" si="283"/>
        <v>0</v>
      </c>
      <c r="BV177" s="6"/>
      <c r="BW177" s="6">
        <f t="shared" si="284"/>
        <v>0</v>
      </c>
      <c r="BX177" s="6">
        <f t="shared" si="285"/>
        <v>0</v>
      </c>
      <c r="BY177" s="6">
        <f t="shared" si="286"/>
        <v>0</v>
      </c>
      <c r="BZ177" s="6"/>
      <c r="CA177" s="6">
        <f t="shared" si="287"/>
        <v>0</v>
      </c>
      <c r="CB177" s="6">
        <f t="shared" si="288"/>
        <v>0</v>
      </c>
      <c r="CC177" s="6">
        <f t="shared" si="289"/>
        <v>0</v>
      </c>
      <c r="CD177" s="6"/>
      <c r="CE177" s="6">
        <f t="shared" si="290"/>
        <v>0</v>
      </c>
      <c r="CK177" s="11"/>
      <c r="CL177" s="6">
        <f t="shared" si="291"/>
        <v>0</v>
      </c>
      <c r="CM177" s="6">
        <f t="shared" si="242"/>
        <v>0</v>
      </c>
      <c r="CN177" s="6">
        <f t="shared" si="243"/>
        <v>0</v>
      </c>
      <c r="CO177"/>
      <c r="CP177" s="6">
        <f t="shared" si="244"/>
        <v>0</v>
      </c>
      <c r="CQ177" s="6">
        <f t="shared" si="245"/>
        <v>0</v>
      </c>
      <c r="CR177" s="6">
        <f t="shared" si="246"/>
        <v>0</v>
      </c>
      <c r="CS177"/>
      <c r="CT177" s="6">
        <f t="shared" si="247"/>
        <v>0</v>
      </c>
      <c r="CU177" s="6">
        <f t="shared" si="248"/>
        <v>0</v>
      </c>
      <c r="CV177" s="6">
        <f t="shared" si="249"/>
        <v>0</v>
      </c>
      <c r="CW177"/>
      <c r="CX177" s="6">
        <f t="shared" si="292"/>
        <v>0</v>
      </c>
      <c r="CY177" s="6"/>
      <c r="CZ177" s="6">
        <f t="shared" si="293"/>
        <v>0</v>
      </c>
      <c r="DA177" s="6">
        <f t="shared" si="294"/>
        <v>0</v>
      </c>
      <c r="DB177" s="6">
        <f t="shared" si="295"/>
        <v>0</v>
      </c>
      <c r="DC177" s="6"/>
      <c r="DD177" s="6">
        <f t="shared" si="296"/>
        <v>0</v>
      </c>
      <c r="DE177" s="6">
        <f t="shared" si="297"/>
        <v>0</v>
      </c>
      <c r="DF177" s="6">
        <f t="shared" si="298"/>
        <v>0</v>
      </c>
      <c r="DG177" s="6"/>
      <c r="DH177" s="6">
        <f t="shared" si="299"/>
        <v>0</v>
      </c>
      <c r="DI177" s="6">
        <f t="shared" si="300"/>
        <v>0</v>
      </c>
      <c r="DJ177" s="6">
        <f t="shared" si="301"/>
        <v>0</v>
      </c>
      <c r="DK177" s="6"/>
      <c r="DL177" s="6">
        <f t="shared" si="302"/>
        <v>0</v>
      </c>
      <c r="DR177" s="11"/>
      <c r="DS177" s="6">
        <f t="shared" si="303"/>
        <v>0</v>
      </c>
      <c r="DT177" s="6">
        <f t="shared" si="250"/>
        <v>0</v>
      </c>
      <c r="DU177" s="6">
        <f t="shared" si="251"/>
        <v>0</v>
      </c>
      <c r="DV177"/>
      <c r="DW177" s="6">
        <f t="shared" si="252"/>
        <v>0</v>
      </c>
      <c r="DX177" s="6">
        <f t="shared" si="253"/>
        <v>0</v>
      </c>
      <c r="DY177" s="6">
        <f t="shared" si="254"/>
        <v>0</v>
      </c>
      <c r="DZ177"/>
      <c r="EA177" s="6">
        <f t="shared" si="255"/>
        <v>0</v>
      </c>
      <c r="EB177" s="6">
        <f t="shared" si="256"/>
        <v>0</v>
      </c>
      <c r="EC177" s="6">
        <f t="shared" si="257"/>
        <v>0</v>
      </c>
      <c r="ED177"/>
      <c r="EE177" s="6">
        <f t="shared" si="304"/>
        <v>0</v>
      </c>
      <c r="EF177" s="6"/>
      <c r="EG177" s="6">
        <f t="shared" si="305"/>
        <v>0</v>
      </c>
      <c r="EH177" s="6">
        <f t="shared" si="306"/>
        <v>0</v>
      </c>
      <c r="EI177" s="6">
        <f t="shared" si="307"/>
        <v>0</v>
      </c>
      <c r="EJ177" s="6"/>
      <c r="EK177" s="6">
        <f t="shared" si="308"/>
        <v>0</v>
      </c>
      <c r="EL177" s="6">
        <f t="shared" si="309"/>
        <v>0</v>
      </c>
      <c r="EM177" s="6">
        <f t="shared" si="310"/>
        <v>0</v>
      </c>
      <c r="EN177" s="6"/>
      <c r="EO177" s="6">
        <f t="shared" si="311"/>
        <v>0</v>
      </c>
      <c r="EP177" s="6">
        <f t="shared" si="312"/>
        <v>0</v>
      </c>
      <c r="EQ177" s="6">
        <f t="shared" si="313"/>
        <v>0</v>
      </c>
      <c r="ER177" s="6"/>
      <c r="ES177" s="6">
        <f t="shared" si="314"/>
        <v>0</v>
      </c>
      <c r="EY177" s="11"/>
      <c r="EZ177" s="6">
        <f t="shared" si="315"/>
        <v>0</v>
      </c>
      <c r="FA177" s="6">
        <f t="shared" si="258"/>
        <v>0</v>
      </c>
      <c r="FB177" s="6">
        <f t="shared" si="259"/>
        <v>0</v>
      </c>
      <c r="FC177"/>
      <c r="FD177" s="6">
        <f t="shared" si="260"/>
        <v>0</v>
      </c>
      <c r="FE177" s="6">
        <f t="shared" si="261"/>
        <v>0</v>
      </c>
      <c r="FF177" s="6">
        <f t="shared" si="262"/>
        <v>0</v>
      </c>
      <c r="FG177"/>
      <c r="FH177" s="6">
        <f t="shared" si="263"/>
        <v>0</v>
      </c>
      <c r="FI177" s="6">
        <f t="shared" si="264"/>
        <v>0</v>
      </c>
      <c r="FJ177" s="6">
        <f t="shared" si="265"/>
        <v>0</v>
      </c>
      <c r="FK177"/>
      <c r="FL177" s="6">
        <f t="shared" si="316"/>
        <v>0</v>
      </c>
      <c r="FM177" s="6"/>
      <c r="FN177" s="6">
        <f t="shared" si="317"/>
        <v>0</v>
      </c>
      <c r="FO177" s="6">
        <f t="shared" si="318"/>
        <v>0</v>
      </c>
      <c r="FP177" s="6">
        <f t="shared" si="319"/>
        <v>0</v>
      </c>
      <c r="FQ177" s="6"/>
      <c r="FR177" s="6">
        <f t="shared" si="320"/>
        <v>0</v>
      </c>
      <c r="FS177" s="6">
        <f t="shared" si="321"/>
        <v>0</v>
      </c>
      <c r="FT177" s="6">
        <f t="shared" si="322"/>
        <v>0</v>
      </c>
      <c r="FU177" s="6"/>
      <c r="FV177" s="6">
        <f t="shared" si="323"/>
        <v>0</v>
      </c>
      <c r="FW177" s="6">
        <f t="shared" si="324"/>
        <v>0</v>
      </c>
      <c r="FX177" s="6">
        <f t="shared" si="325"/>
        <v>0</v>
      </c>
      <c r="FY177" s="6"/>
      <c r="FZ177" s="6">
        <f t="shared" si="326"/>
        <v>0</v>
      </c>
    </row>
    <row r="178" spans="4:182" x14ac:dyDescent="0.25">
      <c r="D178">
        <v>1160</v>
      </c>
      <c r="E178">
        <f>'Input spectra'!B178</f>
        <v>0</v>
      </c>
      <c r="F178">
        <f>'Initial absorption'!L178</f>
        <v>0</v>
      </c>
      <c r="G178">
        <f>'Input spectra'!C178</f>
        <v>0</v>
      </c>
      <c r="H178">
        <f t="shared" si="266"/>
        <v>0</v>
      </c>
      <c r="I178">
        <f>'Input spectra'!D178</f>
        <v>0</v>
      </c>
      <c r="J178">
        <f>'Initial absorption'!M178</f>
        <v>0</v>
      </c>
      <c r="K178">
        <f>'Input spectra'!E178</f>
        <v>0</v>
      </c>
      <c r="L178">
        <f t="shared" si="267"/>
        <v>0</v>
      </c>
      <c r="M178">
        <f>'Input spectra'!F178</f>
        <v>0</v>
      </c>
      <c r="N178">
        <f>'Initial absorption'!N178</f>
        <v>0</v>
      </c>
      <c r="O178">
        <f>'Input spectra'!G178</f>
        <v>0</v>
      </c>
      <c r="P178">
        <f t="shared" si="268"/>
        <v>0</v>
      </c>
      <c r="R178">
        <f>'Absorption prob after ems'!FA179</f>
        <v>0.88480728135571329</v>
      </c>
      <c r="S178" s="13">
        <f>1-EXP(-'Absorption prob after ems'!FE179*_k_in_ec_correction*(E178*_c1+I178*_c2+M178*_c3+'Input spectra'!Y178))</f>
        <v>1.170855290815731E-2</v>
      </c>
      <c r="T178" s="13">
        <f>1-EXP(-(_t-'Absorption prob after ems'!FE179)*_k_in_ec_correction*(E178*_c1+I178*_c2+M178*_c3+'Input spectra'!Y178))</f>
        <v>1.1834201567031077E-2</v>
      </c>
      <c r="V178"/>
      <c r="W178" s="11"/>
      <c r="X178" s="6">
        <f t="shared" si="327"/>
        <v>0</v>
      </c>
      <c r="Y178" s="6">
        <f t="shared" si="328"/>
        <v>0</v>
      </c>
      <c r="Z178" s="6">
        <f t="shared" si="329"/>
        <v>0</v>
      </c>
      <c r="AA178"/>
      <c r="AB178" s="6">
        <f t="shared" si="330"/>
        <v>0</v>
      </c>
      <c r="AC178" s="6">
        <f t="shared" si="331"/>
        <v>0</v>
      </c>
      <c r="AD178" s="6">
        <f t="shared" si="332"/>
        <v>0</v>
      </c>
      <c r="AE178"/>
      <c r="AF178" s="6">
        <f t="shared" si="333"/>
        <v>0</v>
      </c>
      <c r="AG178" s="6">
        <f t="shared" si="334"/>
        <v>0</v>
      </c>
      <c r="AH178" s="6">
        <f t="shared" si="335"/>
        <v>0</v>
      </c>
      <c r="AI178"/>
      <c r="AJ178" s="6">
        <f t="shared" si="269"/>
        <v>0</v>
      </c>
      <c r="AK178" s="6"/>
      <c r="AL178" s="6">
        <f t="shared" si="270"/>
        <v>0</v>
      </c>
      <c r="AM178" s="6">
        <f t="shared" si="271"/>
        <v>0</v>
      </c>
      <c r="AN178" s="6">
        <f t="shared" si="272"/>
        <v>0</v>
      </c>
      <c r="AO178" s="6"/>
      <c r="AP178" s="6">
        <f t="shared" si="273"/>
        <v>0</v>
      </c>
      <c r="AQ178" s="6">
        <f t="shared" si="274"/>
        <v>0</v>
      </c>
      <c r="AR178" s="6">
        <f t="shared" si="275"/>
        <v>0</v>
      </c>
      <c r="AS178" s="6"/>
      <c r="AT178" s="6">
        <f t="shared" si="276"/>
        <v>0</v>
      </c>
      <c r="AU178" s="6">
        <f t="shared" si="277"/>
        <v>0</v>
      </c>
      <c r="AV178" s="6">
        <f t="shared" si="278"/>
        <v>0</v>
      </c>
      <c r="AW178" s="6"/>
      <c r="AX178" s="6">
        <f t="shared" si="279"/>
        <v>0</v>
      </c>
      <c r="BD178" s="11"/>
      <c r="BE178" s="6">
        <f t="shared" si="233"/>
        <v>0</v>
      </c>
      <c r="BF178" s="6">
        <f t="shared" si="234"/>
        <v>0</v>
      </c>
      <c r="BG178" s="6">
        <f t="shared" si="235"/>
        <v>0</v>
      </c>
      <c r="BH178"/>
      <c r="BI178" s="6">
        <f t="shared" si="236"/>
        <v>0</v>
      </c>
      <c r="BJ178" s="6">
        <f t="shared" si="237"/>
        <v>0</v>
      </c>
      <c r="BK178" s="6">
        <f t="shared" si="238"/>
        <v>0</v>
      </c>
      <c r="BL178"/>
      <c r="BM178" s="6">
        <f t="shared" si="239"/>
        <v>0</v>
      </c>
      <c r="BN178" s="6">
        <f t="shared" si="240"/>
        <v>0</v>
      </c>
      <c r="BO178" s="6">
        <f t="shared" si="241"/>
        <v>0</v>
      </c>
      <c r="BP178"/>
      <c r="BQ178" s="6">
        <f t="shared" si="280"/>
        <v>0</v>
      </c>
      <c r="BR178" s="6"/>
      <c r="BS178" s="6">
        <f t="shared" si="281"/>
        <v>0</v>
      </c>
      <c r="BT178" s="6">
        <f t="shared" si="282"/>
        <v>0</v>
      </c>
      <c r="BU178" s="6">
        <f t="shared" si="283"/>
        <v>0</v>
      </c>
      <c r="BV178" s="6"/>
      <c r="BW178" s="6">
        <f t="shared" si="284"/>
        <v>0</v>
      </c>
      <c r="BX178" s="6">
        <f t="shared" si="285"/>
        <v>0</v>
      </c>
      <c r="BY178" s="6">
        <f t="shared" si="286"/>
        <v>0</v>
      </c>
      <c r="BZ178" s="6"/>
      <c r="CA178" s="6">
        <f t="shared" si="287"/>
        <v>0</v>
      </c>
      <c r="CB178" s="6">
        <f t="shared" si="288"/>
        <v>0</v>
      </c>
      <c r="CC178" s="6">
        <f t="shared" si="289"/>
        <v>0</v>
      </c>
      <c r="CD178" s="6"/>
      <c r="CE178" s="6">
        <f t="shared" si="290"/>
        <v>0</v>
      </c>
      <c r="CK178" s="11"/>
      <c r="CL178" s="6">
        <f t="shared" si="291"/>
        <v>0</v>
      </c>
      <c r="CM178" s="6">
        <f t="shared" si="242"/>
        <v>0</v>
      </c>
      <c r="CN178" s="6">
        <f t="shared" si="243"/>
        <v>0</v>
      </c>
      <c r="CO178"/>
      <c r="CP178" s="6">
        <f t="shared" si="244"/>
        <v>0</v>
      </c>
      <c r="CQ178" s="6">
        <f t="shared" si="245"/>
        <v>0</v>
      </c>
      <c r="CR178" s="6">
        <f t="shared" si="246"/>
        <v>0</v>
      </c>
      <c r="CS178"/>
      <c r="CT178" s="6">
        <f t="shared" si="247"/>
        <v>0</v>
      </c>
      <c r="CU178" s="6">
        <f t="shared" si="248"/>
        <v>0</v>
      </c>
      <c r="CV178" s="6">
        <f t="shared" si="249"/>
        <v>0</v>
      </c>
      <c r="CW178"/>
      <c r="CX178" s="6">
        <f t="shared" si="292"/>
        <v>0</v>
      </c>
      <c r="CY178" s="6"/>
      <c r="CZ178" s="6">
        <f t="shared" si="293"/>
        <v>0</v>
      </c>
      <c r="DA178" s="6">
        <f t="shared" si="294"/>
        <v>0</v>
      </c>
      <c r="DB178" s="6">
        <f t="shared" si="295"/>
        <v>0</v>
      </c>
      <c r="DC178" s="6"/>
      <c r="DD178" s="6">
        <f t="shared" si="296"/>
        <v>0</v>
      </c>
      <c r="DE178" s="6">
        <f t="shared" si="297"/>
        <v>0</v>
      </c>
      <c r="DF178" s="6">
        <f t="shared" si="298"/>
        <v>0</v>
      </c>
      <c r="DG178" s="6"/>
      <c r="DH178" s="6">
        <f t="shared" si="299"/>
        <v>0</v>
      </c>
      <c r="DI178" s="6">
        <f t="shared" si="300"/>
        <v>0</v>
      </c>
      <c r="DJ178" s="6">
        <f t="shared" si="301"/>
        <v>0</v>
      </c>
      <c r="DK178" s="6"/>
      <c r="DL178" s="6">
        <f t="shared" si="302"/>
        <v>0</v>
      </c>
      <c r="DR178" s="11"/>
      <c r="DS178" s="6">
        <f t="shared" si="303"/>
        <v>0</v>
      </c>
      <c r="DT178" s="6">
        <f t="shared" si="250"/>
        <v>0</v>
      </c>
      <c r="DU178" s="6">
        <f t="shared" si="251"/>
        <v>0</v>
      </c>
      <c r="DV178"/>
      <c r="DW178" s="6">
        <f t="shared" si="252"/>
        <v>0</v>
      </c>
      <c r="DX178" s="6">
        <f t="shared" si="253"/>
        <v>0</v>
      </c>
      <c r="DY178" s="6">
        <f t="shared" si="254"/>
        <v>0</v>
      </c>
      <c r="DZ178"/>
      <c r="EA178" s="6">
        <f t="shared" si="255"/>
        <v>0</v>
      </c>
      <c r="EB178" s="6">
        <f t="shared" si="256"/>
        <v>0</v>
      </c>
      <c r="EC178" s="6">
        <f t="shared" si="257"/>
        <v>0</v>
      </c>
      <c r="ED178"/>
      <c r="EE178" s="6">
        <f t="shared" si="304"/>
        <v>0</v>
      </c>
      <c r="EF178" s="6"/>
      <c r="EG178" s="6">
        <f t="shared" si="305"/>
        <v>0</v>
      </c>
      <c r="EH178" s="6">
        <f t="shared" si="306"/>
        <v>0</v>
      </c>
      <c r="EI178" s="6">
        <f t="shared" si="307"/>
        <v>0</v>
      </c>
      <c r="EJ178" s="6"/>
      <c r="EK178" s="6">
        <f t="shared" si="308"/>
        <v>0</v>
      </c>
      <c r="EL178" s="6">
        <f t="shared" si="309"/>
        <v>0</v>
      </c>
      <c r="EM178" s="6">
        <f t="shared" si="310"/>
        <v>0</v>
      </c>
      <c r="EN178" s="6"/>
      <c r="EO178" s="6">
        <f t="shared" si="311"/>
        <v>0</v>
      </c>
      <c r="EP178" s="6">
        <f t="shared" si="312"/>
        <v>0</v>
      </c>
      <c r="EQ178" s="6">
        <f t="shared" si="313"/>
        <v>0</v>
      </c>
      <c r="ER178" s="6"/>
      <c r="ES178" s="6">
        <f t="shared" si="314"/>
        <v>0</v>
      </c>
      <c r="EY178" s="11"/>
      <c r="EZ178" s="6">
        <f t="shared" si="315"/>
        <v>0</v>
      </c>
      <c r="FA178" s="6">
        <f t="shared" si="258"/>
        <v>0</v>
      </c>
      <c r="FB178" s="6">
        <f t="shared" si="259"/>
        <v>0</v>
      </c>
      <c r="FC178"/>
      <c r="FD178" s="6">
        <f t="shared" si="260"/>
        <v>0</v>
      </c>
      <c r="FE178" s="6">
        <f t="shared" si="261"/>
        <v>0</v>
      </c>
      <c r="FF178" s="6">
        <f t="shared" si="262"/>
        <v>0</v>
      </c>
      <c r="FG178"/>
      <c r="FH178" s="6">
        <f t="shared" si="263"/>
        <v>0</v>
      </c>
      <c r="FI178" s="6">
        <f t="shared" si="264"/>
        <v>0</v>
      </c>
      <c r="FJ178" s="6">
        <f t="shared" si="265"/>
        <v>0</v>
      </c>
      <c r="FK178"/>
      <c r="FL178" s="6">
        <f t="shared" si="316"/>
        <v>0</v>
      </c>
      <c r="FM178" s="6"/>
      <c r="FN178" s="6">
        <f t="shared" si="317"/>
        <v>0</v>
      </c>
      <c r="FO178" s="6">
        <f t="shared" si="318"/>
        <v>0</v>
      </c>
      <c r="FP178" s="6">
        <f t="shared" si="319"/>
        <v>0</v>
      </c>
      <c r="FQ178" s="6"/>
      <c r="FR178" s="6">
        <f t="shared" si="320"/>
        <v>0</v>
      </c>
      <c r="FS178" s="6">
        <f t="shared" si="321"/>
        <v>0</v>
      </c>
      <c r="FT178" s="6">
        <f t="shared" si="322"/>
        <v>0</v>
      </c>
      <c r="FU178" s="6"/>
      <c r="FV178" s="6">
        <f t="shared" si="323"/>
        <v>0</v>
      </c>
      <c r="FW178" s="6">
        <f t="shared" si="324"/>
        <v>0</v>
      </c>
      <c r="FX178" s="6">
        <f t="shared" si="325"/>
        <v>0</v>
      </c>
      <c r="FY178" s="6"/>
      <c r="FZ178" s="6">
        <f t="shared" si="326"/>
        <v>0</v>
      </c>
    </row>
    <row r="179" spans="4:182" x14ac:dyDescent="0.25">
      <c r="D179">
        <v>1165</v>
      </c>
      <c r="E179">
        <f>'Input spectra'!B179</f>
        <v>0</v>
      </c>
      <c r="F179">
        <f>'Initial absorption'!L179</f>
        <v>0</v>
      </c>
      <c r="G179">
        <f>'Input spectra'!C179</f>
        <v>0</v>
      </c>
      <c r="H179">
        <f t="shared" si="266"/>
        <v>0</v>
      </c>
      <c r="I179">
        <f>'Input spectra'!D179</f>
        <v>0</v>
      </c>
      <c r="J179">
        <f>'Initial absorption'!M179</f>
        <v>0</v>
      </c>
      <c r="K179">
        <f>'Input spectra'!E179</f>
        <v>0</v>
      </c>
      <c r="L179">
        <f t="shared" si="267"/>
        <v>0</v>
      </c>
      <c r="M179">
        <f>'Input spectra'!F179</f>
        <v>0</v>
      </c>
      <c r="N179">
        <f>'Initial absorption'!N179</f>
        <v>0</v>
      </c>
      <c r="O179">
        <f>'Input spectra'!G179</f>
        <v>0</v>
      </c>
      <c r="P179">
        <f t="shared" si="268"/>
        <v>0</v>
      </c>
      <c r="R179">
        <f>'Absorption prob after ems'!FA180</f>
        <v>0.88493539779150798</v>
      </c>
      <c r="S179" s="13">
        <f>1-EXP(-'Absorption prob after ems'!FE180*_k_in_ec_correction*(E179*_c1+I179*_c2+M179*_c3+'Input spectra'!Y179))</f>
        <v>1.1694397291217684E-2</v>
      </c>
      <c r="T179" s="13">
        <f>1-EXP(-(_t-'Absorption prob after ems'!FE180)*_k_in_ec_correction*(E179*_c1+I179*_c2+M179*_c3+'Input spectra'!Y179))</f>
        <v>1.1819740690210856E-2</v>
      </c>
      <c r="V179"/>
      <c r="W179" s="11"/>
      <c r="X179" s="6">
        <f t="shared" si="327"/>
        <v>0</v>
      </c>
      <c r="Y179" s="6">
        <f t="shared" si="328"/>
        <v>0</v>
      </c>
      <c r="Z179" s="6">
        <f t="shared" si="329"/>
        <v>0</v>
      </c>
      <c r="AA179"/>
      <c r="AB179" s="6">
        <f t="shared" si="330"/>
        <v>0</v>
      </c>
      <c r="AC179" s="6">
        <f t="shared" si="331"/>
        <v>0</v>
      </c>
      <c r="AD179" s="6">
        <f t="shared" si="332"/>
        <v>0</v>
      </c>
      <c r="AE179"/>
      <c r="AF179" s="6">
        <f t="shared" si="333"/>
        <v>0</v>
      </c>
      <c r="AG179" s="6">
        <f t="shared" si="334"/>
        <v>0</v>
      </c>
      <c r="AH179" s="6">
        <f t="shared" si="335"/>
        <v>0</v>
      </c>
      <c r="AI179"/>
      <c r="AJ179" s="6">
        <f t="shared" si="269"/>
        <v>0</v>
      </c>
      <c r="AK179" s="6"/>
      <c r="AL179" s="6">
        <f t="shared" si="270"/>
        <v>0</v>
      </c>
      <c r="AM179" s="6">
        <f t="shared" si="271"/>
        <v>0</v>
      </c>
      <c r="AN179" s="6">
        <f t="shared" si="272"/>
        <v>0</v>
      </c>
      <c r="AO179" s="6"/>
      <c r="AP179" s="6">
        <f t="shared" si="273"/>
        <v>0</v>
      </c>
      <c r="AQ179" s="6">
        <f t="shared" si="274"/>
        <v>0</v>
      </c>
      <c r="AR179" s="6">
        <f t="shared" si="275"/>
        <v>0</v>
      </c>
      <c r="AS179" s="6"/>
      <c r="AT179" s="6">
        <f t="shared" si="276"/>
        <v>0</v>
      </c>
      <c r="AU179" s="6">
        <f t="shared" si="277"/>
        <v>0</v>
      </c>
      <c r="AV179" s="6">
        <f t="shared" si="278"/>
        <v>0</v>
      </c>
      <c r="AW179" s="6"/>
      <c r="AX179" s="6">
        <f t="shared" si="279"/>
        <v>0</v>
      </c>
      <c r="BD179" s="11"/>
      <c r="BE179" s="6">
        <f t="shared" si="233"/>
        <v>0</v>
      </c>
      <c r="BF179" s="6">
        <f t="shared" si="234"/>
        <v>0</v>
      </c>
      <c r="BG179" s="6">
        <f t="shared" si="235"/>
        <v>0</v>
      </c>
      <c r="BH179"/>
      <c r="BI179" s="6">
        <f t="shared" si="236"/>
        <v>0</v>
      </c>
      <c r="BJ179" s="6">
        <f t="shared" si="237"/>
        <v>0</v>
      </c>
      <c r="BK179" s="6">
        <f t="shared" si="238"/>
        <v>0</v>
      </c>
      <c r="BL179"/>
      <c r="BM179" s="6">
        <f t="shared" si="239"/>
        <v>0</v>
      </c>
      <c r="BN179" s="6">
        <f t="shared" si="240"/>
        <v>0</v>
      </c>
      <c r="BO179" s="6">
        <f t="shared" si="241"/>
        <v>0</v>
      </c>
      <c r="BP179"/>
      <c r="BQ179" s="6">
        <f t="shared" si="280"/>
        <v>0</v>
      </c>
      <c r="BR179" s="6"/>
      <c r="BS179" s="6">
        <f t="shared" si="281"/>
        <v>0</v>
      </c>
      <c r="BT179" s="6">
        <f t="shared" si="282"/>
        <v>0</v>
      </c>
      <c r="BU179" s="6">
        <f t="shared" si="283"/>
        <v>0</v>
      </c>
      <c r="BV179" s="6"/>
      <c r="BW179" s="6">
        <f t="shared" si="284"/>
        <v>0</v>
      </c>
      <c r="BX179" s="6">
        <f t="shared" si="285"/>
        <v>0</v>
      </c>
      <c r="BY179" s="6">
        <f t="shared" si="286"/>
        <v>0</v>
      </c>
      <c r="BZ179" s="6"/>
      <c r="CA179" s="6">
        <f t="shared" si="287"/>
        <v>0</v>
      </c>
      <c r="CB179" s="6">
        <f t="shared" si="288"/>
        <v>0</v>
      </c>
      <c r="CC179" s="6">
        <f t="shared" si="289"/>
        <v>0</v>
      </c>
      <c r="CD179" s="6"/>
      <c r="CE179" s="6">
        <f t="shared" si="290"/>
        <v>0</v>
      </c>
      <c r="CK179" s="11"/>
      <c r="CL179" s="6">
        <f t="shared" si="291"/>
        <v>0</v>
      </c>
      <c r="CM179" s="6">
        <f t="shared" si="242"/>
        <v>0</v>
      </c>
      <c r="CN179" s="6">
        <f t="shared" si="243"/>
        <v>0</v>
      </c>
      <c r="CO179"/>
      <c r="CP179" s="6">
        <f t="shared" si="244"/>
        <v>0</v>
      </c>
      <c r="CQ179" s="6">
        <f t="shared" si="245"/>
        <v>0</v>
      </c>
      <c r="CR179" s="6">
        <f t="shared" si="246"/>
        <v>0</v>
      </c>
      <c r="CS179"/>
      <c r="CT179" s="6">
        <f t="shared" si="247"/>
        <v>0</v>
      </c>
      <c r="CU179" s="6">
        <f t="shared" si="248"/>
        <v>0</v>
      </c>
      <c r="CV179" s="6">
        <f t="shared" si="249"/>
        <v>0</v>
      </c>
      <c r="CW179"/>
      <c r="CX179" s="6">
        <f t="shared" si="292"/>
        <v>0</v>
      </c>
      <c r="CY179" s="6"/>
      <c r="CZ179" s="6">
        <f t="shared" si="293"/>
        <v>0</v>
      </c>
      <c r="DA179" s="6">
        <f t="shared" si="294"/>
        <v>0</v>
      </c>
      <c r="DB179" s="6">
        <f t="shared" si="295"/>
        <v>0</v>
      </c>
      <c r="DC179" s="6"/>
      <c r="DD179" s="6">
        <f t="shared" si="296"/>
        <v>0</v>
      </c>
      <c r="DE179" s="6">
        <f t="shared" si="297"/>
        <v>0</v>
      </c>
      <c r="DF179" s="6">
        <f t="shared" si="298"/>
        <v>0</v>
      </c>
      <c r="DG179" s="6"/>
      <c r="DH179" s="6">
        <f t="shared" si="299"/>
        <v>0</v>
      </c>
      <c r="DI179" s="6">
        <f t="shared" si="300"/>
        <v>0</v>
      </c>
      <c r="DJ179" s="6">
        <f t="shared" si="301"/>
        <v>0</v>
      </c>
      <c r="DK179" s="6"/>
      <c r="DL179" s="6">
        <f t="shared" si="302"/>
        <v>0</v>
      </c>
      <c r="DR179" s="11"/>
      <c r="DS179" s="6">
        <f t="shared" si="303"/>
        <v>0</v>
      </c>
      <c r="DT179" s="6">
        <f t="shared" si="250"/>
        <v>0</v>
      </c>
      <c r="DU179" s="6">
        <f t="shared" si="251"/>
        <v>0</v>
      </c>
      <c r="DV179"/>
      <c r="DW179" s="6">
        <f t="shared" si="252"/>
        <v>0</v>
      </c>
      <c r="DX179" s="6">
        <f t="shared" si="253"/>
        <v>0</v>
      </c>
      <c r="DY179" s="6">
        <f t="shared" si="254"/>
        <v>0</v>
      </c>
      <c r="DZ179"/>
      <c r="EA179" s="6">
        <f t="shared" si="255"/>
        <v>0</v>
      </c>
      <c r="EB179" s="6">
        <f t="shared" si="256"/>
        <v>0</v>
      </c>
      <c r="EC179" s="6">
        <f t="shared" si="257"/>
        <v>0</v>
      </c>
      <c r="ED179"/>
      <c r="EE179" s="6">
        <f t="shared" si="304"/>
        <v>0</v>
      </c>
      <c r="EF179" s="6"/>
      <c r="EG179" s="6">
        <f t="shared" si="305"/>
        <v>0</v>
      </c>
      <c r="EH179" s="6">
        <f t="shared" si="306"/>
        <v>0</v>
      </c>
      <c r="EI179" s="6">
        <f t="shared" si="307"/>
        <v>0</v>
      </c>
      <c r="EJ179" s="6"/>
      <c r="EK179" s="6">
        <f t="shared" si="308"/>
        <v>0</v>
      </c>
      <c r="EL179" s="6">
        <f t="shared" si="309"/>
        <v>0</v>
      </c>
      <c r="EM179" s="6">
        <f t="shared" si="310"/>
        <v>0</v>
      </c>
      <c r="EN179" s="6"/>
      <c r="EO179" s="6">
        <f t="shared" si="311"/>
        <v>0</v>
      </c>
      <c r="EP179" s="6">
        <f t="shared" si="312"/>
        <v>0</v>
      </c>
      <c r="EQ179" s="6">
        <f t="shared" si="313"/>
        <v>0</v>
      </c>
      <c r="ER179" s="6"/>
      <c r="ES179" s="6">
        <f t="shared" si="314"/>
        <v>0</v>
      </c>
      <c r="EY179" s="11"/>
      <c r="EZ179" s="6">
        <f t="shared" si="315"/>
        <v>0</v>
      </c>
      <c r="FA179" s="6">
        <f t="shared" si="258"/>
        <v>0</v>
      </c>
      <c r="FB179" s="6">
        <f t="shared" si="259"/>
        <v>0</v>
      </c>
      <c r="FC179"/>
      <c r="FD179" s="6">
        <f t="shared" si="260"/>
        <v>0</v>
      </c>
      <c r="FE179" s="6">
        <f t="shared" si="261"/>
        <v>0</v>
      </c>
      <c r="FF179" s="6">
        <f t="shared" si="262"/>
        <v>0</v>
      </c>
      <c r="FG179"/>
      <c r="FH179" s="6">
        <f t="shared" si="263"/>
        <v>0</v>
      </c>
      <c r="FI179" s="6">
        <f t="shared" si="264"/>
        <v>0</v>
      </c>
      <c r="FJ179" s="6">
        <f t="shared" si="265"/>
        <v>0</v>
      </c>
      <c r="FK179"/>
      <c r="FL179" s="6">
        <f t="shared" si="316"/>
        <v>0</v>
      </c>
      <c r="FM179" s="6"/>
      <c r="FN179" s="6">
        <f t="shared" si="317"/>
        <v>0</v>
      </c>
      <c r="FO179" s="6">
        <f t="shared" si="318"/>
        <v>0</v>
      </c>
      <c r="FP179" s="6">
        <f t="shared" si="319"/>
        <v>0</v>
      </c>
      <c r="FQ179" s="6"/>
      <c r="FR179" s="6">
        <f t="shared" si="320"/>
        <v>0</v>
      </c>
      <c r="FS179" s="6">
        <f t="shared" si="321"/>
        <v>0</v>
      </c>
      <c r="FT179" s="6">
        <f t="shared" si="322"/>
        <v>0</v>
      </c>
      <c r="FU179" s="6"/>
      <c r="FV179" s="6">
        <f t="shared" si="323"/>
        <v>0</v>
      </c>
      <c r="FW179" s="6">
        <f t="shared" si="324"/>
        <v>0</v>
      </c>
      <c r="FX179" s="6">
        <f t="shared" si="325"/>
        <v>0</v>
      </c>
      <c r="FY179" s="6"/>
      <c r="FZ179" s="6">
        <f t="shared" si="326"/>
        <v>0</v>
      </c>
    </row>
    <row r="180" spans="4:182" x14ac:dyDescent="0.25">
      <c r="D180">
        <v>1170</v>
      </c>
      <c r="E180">
        <f>'Input spectra'!B180</f>
        <v>0</v>
      </c>
      <c r="F180">
        <f>'Initial absorption'!L180</f>
        <v>0</v>
      </c>
      <c r="G180">
        <f>'Input spectra'!C180</f>
        <v>0</v>
      </c>
      <c r="H180">
        <f t="shared" si="266"/>
        <v>0</v>
      </c>
      <c r="I180">
        <f>'Input spectra'!D180</f>
        <v>0</v>
      </c>
      <c r="J180">
        <f>'Initial absorption'!M180</f>
        <v>0</v>
      </c>
      <c r="K180">
        <f>'Input spectra'!E180</f>
        <v>0</v>
      </c>
      <c r="L180">
        <f t="shared" si="267"/>
        <v>0</v>
      </c>
      <c r="M180">
        <f>'Input spectra'!F180</f>
        <v>0</v>
      </c>
      <c r="N180">
        <f>'Initial absorption'!N180</f>
        <v>0</v>
      </c>
      <c r="O180">
        <f>'Input spectra'!G180</f>
        <v>0</v>
      </c>
      <c r="P180">
        <f t="shared" si="268"/>
        <v>0</v>
      </c>
      <c r="R180">
        <f>'Absorption prob after ems'!FA181</f>
        <v>0.88506354305255841</v>
      </c>
      <c r="S180" s="13">
        <f>1-EXP(-'Absorption prob after ems'!FE181*_k_in_ec_correction*(E180*_c1+I180*_c2+M180*_c3+'Input spectra'!Y180))</f>
        <v>1.1680241283670512E-2</v>
      </c>
      <c r="T180" s="13">
        <f>1-EXP(-(_t-'Absorption prob after ems'!FE181)*_k_in_ec_correction*(E180*_c1+I180*_c2+M180*_c3+'Input spectra'!Y180))</f>
        <v>1.1805279789597667E-2</v>
      </c>
      <c r="V180"/>
      <c r="W180" s="11"/>
      <c r="X180" s="6">
        <f t="shared" si="327"/>
        <v>0</v>
      </c>
      <c r="Y180" s="6">
        <f t="shared" si="328"/>
        <v>0</v>
      </c>
      <c r="Z180" s="6">
        <f t="shared" si="329"/>
        <v>0</v>
      </c>
      <c r="AA180"/>
      <c r="AB180" s="6">
        <f t="shared" si="330"/>
        <v>0</v>
      </c>
      <c r="AC180" s="6">
        <f t="shared" si="331"/>
        <v>0</v>
      </c>
      <c r="AD180" s="6">
        <f t="shared" si="332"/>
        <v>0</v>
      </c>
      <c r="AE180"/>
      <c r="AF180" s="6">
        <f t="shared" si="333"/>
        <v>0</v>
      </c>
      <c r="AG180" s="6">
        <f t="shared" si="334"/>
        <v>0</v>
      </c>
      <c r="AH180" s="6">
        <f t="shared" si="335"/>
        <v>0</v>
      </c>
      <c r="AI180"/>
      <c r="AJ180" s="6">
        <f t="shared" si="269"/>
        <v>0</v>
      </c>
      <c r="AK180" s="6"/>
      <c r="AL180" s="6">
        <f t="shared" si="270"/>
        <v>0</v>
      </c>
      <c r="AM180" s="6">
        <f t="shared" si="271"/>
        <v>0</v>
      </c>
      <c r="AN180" s="6">
        <f t="shared" si="272"/>
        <v>0</v>
      </c>
      <c r="AO180" s="6"/>
      <c r="AP180" s="6">
        <f t="shared" si="273"/>
        <v>0</v>
      </c>
      <c r="AQ180" s="6">
        <f t="shared" si="274"/>
        <v>0</v>
      </c>
      <c r="AR180" s="6">
        <f t="shared" si="275"/>
        <v>0</v>
      </c>
      <c r="AS180" s="6"/>
      <c r="AT180" s="6">
        <f t="shared" si="276"/>
        <v>0</v>
      </c>
      <c r="AU180" s="6">
        <f t="shared" si="277"/>
        <v>0</v>
      </c>
      <c r="AV180" s="6">
        <f t="shared" si="278"/>
        <v>0</v>
      </c>
      <c r="AW180" s="6"/>
      <c r="AX180" s="6">
        <f t="shared" si="279"/>
        <v>0</v>
      </c>
      <c r="BD180" s="11"/>
      <c r="BE180" s="6">
        <f t="shared" si="233"/>
        <v>0</v>
      </c>
      <c r="BF180" s="6">
        <f t="shared" si="234"/>
        <v>0</v>
      </c>
      <c r="BG180" s="6">
        <f t="shared" si="235"/>
        <v>0</v>
      </c>
      <c r="BH180"/>
      <c r="BI180" s="6">
        <f t="shared" si="236"/>
        <v>0</v>
      </c>
      <c r="BJ180" s="6">
        <f t="shared" si="237"/>
        <v>0</v>
      </c>
      <c r="BK180" s="6">
        <f t="shared" si="238"/>
        <v>0</v>
      </c>
      <c r="BL180"/>
      <c r="BM180" s="6">
        <f t="shared" si="239"/>
        <v>0</v>
      </c>
      <c r="BN180" s="6">
        <f t="shared" si="240"/>
        <v>0</v>
      </c>
      <c r="BO180" s="6">
        <f t="shared" si="241"/>
        <v>0</v>
      </c>
      <c r="BP180"/>
      <c r="BQ180" s="6">
        <f t="shared" si="280"/>
        <v>0</v>
      </c>
      <c r="BR180" s="6"/>
      <c r="BS180" s="6">
        <f t="shared" si="281"/>
        <v>0</v>
      </c>
      <c r="BT180" s="6">
        <f t="shared" si="282"/>
        <v>0</v>
      </c>
      <c r="BU180" s="6">
        <f t="shared" si="283"/>
        <v>0</v>
      </c>
      <c r="BV180" s="6"/>
      <c r="BW180" s="6">
        <f t="shared" si="284"/>
        <v>0</v>
      </c>
      <c r="BX180" s="6">
        <f t="shared" si="285"/>
        <v>0</v>
      </c>
      <c r="BY180" s="6">
        <f t="shared" si="286"/>
        <v>0</v>
      </c>
      <c r="BZ180" s="6"/>
      <c r="CA180" s="6">
        <f t="shared" si="287"/>
        <v>0</v>
      </c>
      <c r="CB180" s="6">
        <f t="shared" si="288"/>
        <v>0</v>
      </c>
      <c r="CC180" s="6">
        <f t="shared" si="289"/>
        <v>0</v>
      </c>
      <c r="CD180" s="6"/>
      <c r="CE180" s="6">
        <f t="shared" si="290"/>
        <v>0</v>
      </c>
      <c r="CK180" s="11"/>
      <c r="CL180" s="6">
        <f t="shared" si="291"/>
        <v>0</v>
      </c>
      <c r="CM180" s="6">
        <f t="shared" si="242"/>
        <v>0</v>
      </c>
      <c r="CN180" s="6">
        <f t="shared" si="243"/>
        <v>0</v>
      </c>
      <c r="CO180"/>
      <c r="CP180" s="6">
        <f t="shared" si="244"/>
        <v>0</v>
      </c>
      <c r="CQ180" s="6">
        <f t="shared" si="245"/>
        <v>0</v>
      </c>
      <c r="CR180" s="6">
        <f t="shared" si="246"/>
        <v>0</v>
      </c>
      <c r="CS180"/>
      <c r="CT180" s="6">
        <f t="shared" si="247"/>
        <v>0</v>
      </c>
      <c r="CU180" s="6">
        <f t="shared" si="248"/>
        <v>0</v>
      </c>
      <c r="CV180" s="6">
        <f t="shared" si="249"/>
        <v>0</v>
      </c>
      <c r="CW180"/>
      <c r="CX180" s="6">
        <f t="shared" si="292"/>
        <v>0</v>
      </c>
      <c r="CY180" s="6"/>
      <c r="CZ180" s="6">
        <f t="shared" si="293"/>
        <v>0</v>
      </c>
      <c r="DA180" s="6">
        <f t="shared" si="294"/>
        <v>0</v>
      </c>
      <c r="DB180" s="6">
        <f t="shared" si="295"/>
        <v>0</v>
      </c>
      <c r="DC180" s="6"/>
      <c r="DD180" s="6">
        <f t="shared" si="296"/>
        <v>0</v>
      </c>
      <c r="DE180" s="6">
        <f t="shared" si="297"/>
        <v>0</v>
      </c>
      <c r="DF180" s="6">
        <f t="shared" si="298"/>
        <v>0</v>
      </c>
      <c r="DG180" s="6"/>
      <c r="DH180" s="6">
        <f t="shared" si="299"/>
        <v>0</v>
      </c>
      <c r="DI180" s="6">
        <f t="shared" si="300"/>
        <v>0</v>
      </c>
      <c r="DJ180" s="6">
        <f t="shared" si="301"/>
        <v>0</v>
      </c>
      <c r="DK180" s="6"/>
      <c r="DL180" s="6">
        <f t="shared" si="302"/>
        <v>0</v>
      </c>
      <c r="DR180" s="11"/>
      <c r="DS180" s="6">
        <f t="shared" si="303"/>
        <v>0</v>
      </c>
      <c r="DT180" s="6">
        <f t="shared" si="250"/>
        <v>0</v>
      </c>
      <c r="DU180" s="6">
        <f t="shared" si="251"/>
        <v>0</v>
      </c>
      <c r="DV180"/>
      <c r="DW180" s="6">
        <f t="shared" si="252"/>
        <v>0</v>
      </c>
      <c r="DX180" s="6">
        <f t="shared" si="253"/>
        <v>0</v>
      </c>
      <c r="DY180" s="6">
        <f t="shared" si="254"/>
        <v>0</v>
      </c>
      <c r="DZ180"/>
      <c r="EA180" s="6">
        <f t="shared" si="255"/>
        <v>0</v>
      </c>
      <c r="EB180" s="6">
        <f t="shared" si="256"/>
        <v>0</v>
      </c>
      <c r="EC180" s="6">
        <f t="shared" si="257"/>
        <v>0</v>
      </c>
      <c r="ED180"/>
      <c r="EE180" s="6">
        <f t="shared" si="304"/>
        <v>0</v>
      </c>
      <c r="EF180" s="6"/>
      <c r="EG180" s="6">
        <f t="shared" si="305"/>
        <v>0</v>
      </c>
      <c r="EH180" s="6">
        <f t="shared" si="306"/>
        <v>0</v>
      </c>
      <c r="EI180" s="6">
        <f t="shared" si="307"/>
        <v>0</v>
      </c>
      <c r="EJ180" s="6"/>
      <c r="EK180" s="6">
        <f t="shared" si="308"/>
        <v>0</v>
      </c>
      <c r="EL180" s="6">
        <f t="shared" si="309"/>
        <v>0</v>
      </c>
      <c r="EM180" s="6">
        <f t="shared" si="310"/>
        <v>0</v>
      </c>
      <c r="EN180" s="6"/>
      <c r="EO180" s="6">
        <f t="shared" si="311"/>
        <v>0</v>
      </c>
      <c r="EP180" s="6">
        <f t="shared" si="312"/>
        <v>0</v>
      </c>
      <c r="EQ180" s="6">
        <f t="shared" si="313"/>
        <v>0</v>
      </c>
      <c r="ER180" s="6"/>
      <c r="ES180" s="6">
        <f t="shared" si="314"/>
        <v>0</v>
      </c>
      <c r="EY180" s="11"/>
      <c r="EZ180" s="6">
        <f t="shared" si="315"/>
        <v>0</v>
      </c>
      <c r="FA180" s="6">
        <f t="shared" si="258"/>
        <v>0</v>
      </c>
      <c r="FB180" s="6">
        <f t="shared" si="259"/>
        <v>0</v>
      </c>
      <c r="FC180"/>
      <c r="FD180" s="6">
        <f t="shared" si="260"/>
        <v>0</v>
      </c>
      <c r="FE180" s="6">
        <f t="shared" si="261"/>
        <v>0</v>
      </c>
      <c r="FF180" s="6">
        <f t="shared" si="262"/>
        <v>0</v>
      </c>
      <c r="FG180"/>
      <c r="FH180" s="6">
        <f t="shared" si="263"/>
        <v>0</v>
      </c>
      <c r="FI180" s="6">
        <f t="shared" si="264"/>
        <v>0</v>
      </c>
      <c r="FJ180" s="6">
        <f t="shared" si="265"/>
        <v>0</v>
      </c>
      <c r="FK180"/>
      <c r="FL180" s="6">
        <f t="shared" si="316"/>
        <v>0</v>
      </c>
      <c r="FM180" s="6"/>
      <c r="FN180" s="6">
        <f t="shared" si="317"/>
        <v>0</v>
      </c>
      <c r="FO180" s="6">
        <f t="shared" si="318"/>
        <v>0</v>
      </c>
      <c r="FP180" s="6">
        <f t="shared" si="319"/>
        <v>0</v>
      </c>
      <c r="FQ180" s="6"/>
      <c r="FR180" s="6">
        <f t="shared" si="320"/>
        <v>0</v>
      </c>
      <c r="FS180" s="6">
        <f t="shared" si="321"/>
        <v>0</v>
      </c>
      <c r="FT180" s="6">
        <f t="shared" si="322"/>
        <v>0</v>
      </c>
      <c r="FU180" s="6"/>
      <c r="FV180" s="6">
        <f t="shared" si="323"/>
        <v>0</v>
      </c>
      <c r="FW180" s="6">
        <f t="shared" si="324"/>
        <v>0</v>
      </c>
      <c r="FX180" s="6">
        <f t="shared" si="325"/>
        <v>0</v>
      </c>
      <c r="FY180" s="6"/>
      <c r="FZ180" s="6">
        <f t="shared" si="326"/>
        <v>0</v>
      </c>
    </row>
    <row r="181" spans="4:182" x14ac:dyDescent="0.25">
      <c r="D181">
        <v>1175</v>
      </c>
      <c r="E181">
        <f>'Input spectra'!B181</f>
        <v>0</v>
      </c>
      <c r="F181">
        <f>'Initial absorption'!L181</f>
        <v>0</v>
      </c>
      <c r="G181">
        <f>'Input spectra'!C181</f>
        <v>0</v>
      </c>
      <c r="H181">
        <f t="shared" si="266"/>
        <v>0</v>
      </c>
      <c r="I181">
        <f>'Input spectra'!D181</f>
        <v>0</v>
      </c>
      <c r="J181">
        <f>'Initial absorption'!M181</f>
        <v>0</v>
      </c>
      <c r="K181">
        <f>'Input spectra'!E181</f>
        <v>0</v>
      </c>
      <c r="L181">
        <f t="shared" si="267"/>
        <v>0</v>
      </c>
      <c r="M181">
        <f>'Input spectra'!F181</f>
        <v>0</v>
      </c>
      <c r="N181">
        <f>'Initial absorption'!N181</f>
        <v>0</v>
      </c>
      <c r="O181">
        <f>'Input spectra'!G181</f>
        <v>0</v>
      </c>
      <c r="P181">
        <f t="shared" si="268"/>
        <v>0</v>
      </c>
      <c r="R181">
        <f>'Absorption prob after ems'!FA182</f>
        <v>0.88519171714694345</v>
      </c>
      <c r="S181" s="13">
        <f>1-EXP(-'Absorption prob after ems'!FE182*_k_in_ec_correction*(E181*_c1+I181*_c2+M181*_c3+'Input spectra'!Y181))</f>
        <v>1.1666084885504469E-2</v>
      </c>
      <c r="T181" s="13">
        <f>1-EXP(-(_t-'Absorption prob after ems'!FE182)*_k_in_ec_correction*(E181*_c1+I181*_c2+M181*_c3+'Input spectra'!Y181))</f>
        <v>1.1790818865197061E-2</v>
      </c>
      <c r="V181"/>
      <c r="W181" s="11"/>
      <c r="X181" s="6">
        <f t="shared" si="327"/>
        <v>0</v>
      </c>
      <c r="Y181" s="6">
        <f t="shared" si="328"/>
        <v>0</v>
      </c>
      <c r="Z181" s="6">
        <f t="shared" si="329"/>
        <v>0</v>
      </c>
      <c r="AA181"/>
      <c r="AB181" s="6">
        <f t="shared" si="330"/>
        <v>0</v>
      </c>
      <c r="AC181" s="6">
        <f t="shared" si="331"/>
        <v>0</v>
      </c>
      <c r="AD181" s="6">
        <f t="shared" si="332"/>
        <v>0</v>
      </c>
      <c r="AE181"/>
      <c r="AF181" s="6">
        <f t="shared" si="333"/>
        <v>0</v>
      </c>
      <c r="AG181" s="6">
        <f t="shared" si="334"/>
        <v>0</v>
      </c>
      <c r="AH181" s="6">
        <f t="shared" si="335"/>
        <v>0</v>
      </c>
      <c r="AI181"/>
      <c r="AJ181" s="6">
        <f t="shared" si="269"/>
        <v>0</v>
      </c>
      <c r="AK181" s="6"/>
      <c r="AL181" s="6">
        <f t="shared" si="270"/>
        <v>0</v>
      </c>
      <c r="AM181" s="6">
        <f t="shared" si="271"/>
        <v>0</v>
      </c>
      <c r="AN181" s="6">
        <f t="shared" si="272"/>
        <v>0</v>
      </c>
      <c r="AO181" s="6"/>
      <c r="AP181" s="6">
        <f t="shared" si="273"/>
        <v>0</v>
      </c>
      <c r="AQ181" s="6">
        <f t="shared" si="274"/>
        <v>0</v>
      </c>
      <c r="AR181" s="6">
        <f t="shared" si="275"/>
        <v>0</v>
      </c>
      <c r="AS181" s="6"/>
      <c r="AT181" s="6">
        <f t="shared" si="276"/>
        <v>0</v>
      </c>
      <c r="AU181" s="6">
        <f t="shared" si="277"/>
        <v>0</v>
      </c>
      <c r="AV181" s="6">
        <f t="shared" si="278"/>
        <v>0</v>
      </c>
      <c r="AW181" s="6"/>
      <c r="AX181" s="6">
        <f t="shared" si="279"/>
        <v>0</v>
      </c>
      <c r="BD181" s="11"/>
      <c r="BE181" s="6">
        <f t="shared" si="233"/>
        <v>0</v>
      </c>
      <c r="BF181" s="6">
        <f t="shared" si="234"/>
        <v>0</v>
      </c>
      <c r="BG181" s="6">
        <f t="shared" si="235"/>
        <v>0</v>
      </c>
      <c r="BH181"/>
      <c r="BI181" s="6">
        <f t="shared" si="236"/>
        <v>0</v>
      </c>
      <c r="BJ181" s="6">
        <f t="shared" si="237"/>
        <v>0</v>
      </c>
      <c r="BK181" s="6">
        <f t="shared" si="238"/>
        <v>0</v>
      </c>
      <c r="BL181"/>
      <c r="BM181" s="6">
        <f t="shared" si="239"/>
        <v>0</v>
      </c>
      <c r="BN181" s="6">
        <f t="shared" si="240"/>
        <v>0</v>
      </c>
      <c r="BO181" s="6">
        <f t="shared" si="241"/>
        <v>0</v>
      </c>
      <c r="BP181"/>
      <c r="BQ181" s="6">
        <f t="shared" si="280"/>
        <v>0</v>
      </c>
      <c r="BR181" s="6"/>
      <c r="BS181" s="6">
        <f t="shared" si="281"/>
        <v>0</v>
      </c>
      <c r="BT181" s="6">
        <f t="shared" si="282"/>
        <v>0</v>
      </c>
      <c r="BU181" s="6">
        <f t="shared" si="283"/>
        <v>0</v>
      </c>
      <c r="BV181" s="6"/>
      <c r="BW181" s="6">
        <f t="shared" si="284"/>
        <v>0</v>
      </c>
      <c r="BX181" s="6">
        <f t="shared" si="285"/>
        <v>0</v>
      </c>
      <c r="BY181" s="6">
        <f t="shared" si="286"/>
        <v>0</v>
      </c>
      <c r="BZ181" s="6"/>
      <c r="CA181" s="6">
        <f t="shared" si="287"/>
        <v>0</v>
      </c>
      <c r="CB181" s="6">
        <f t="shared" si="288"/>
        <v>0</v>
      </c>
      <c r="CC181" s="6">
        <f t="shared" si="289"/>
        <v>0</v>
      </c>
      <c r="CD181" s="6"/>
      <c r="CE181" s="6">
        <f t="shared" si="290"/>
        <v>0</v>
      </c>
      <c r="CK181" s="11"/>
      <c r="CL181" s="6">
        <f t="shared" si="291"/>
        <v>0</v>
      </c>
      <c r="CM181" s="6">
        <f t="shared" si="242"/>
        <v>0</v>
      </c>
      <c r="CN181" s="6">
        <f t="shared" si="243"/>
        <v>0</v>
      </c>
      <c r="CO181"/>
      <c r="CP181" s="6">
        <f t="shared" si="244"/>
        <v>0</v>
      </c>
      <c r="CQ181" s="6">
        <f t="shared" si="245"/>
        <v>0</v>
      </c>
      <c r="CR181" s="6">
        <f t="shared" si="246"/>
        <v>0</v>
      </c>
      <c r="CS181"/>
      <c r="CT181" s="6">
        <f t="shared" si="247"/>
        <v>0</v>
      </c>
      <c r="CU181" s="6">
        <f t="shared" si="248"/>
        <v>0</v>
      </c>
      <c r="CV181" s="6">
        <f t="shared" si="249"/>
        <v>0</v>
      </c>
      <c r="CW181"/>
      <c r="CX181" s="6">
        <f t="shared" si="292"/>
        <v>0</v>
      </c>
      <c r="CY181" s="6"/>
      <c r="CZ181" s="6">
        <f t="shared" si="293"/>
        <v>0</v>
      </c>
      <c r="DA181" s="6">
        <f t="shared" si="294"/>
        <v>0</v>
      </c>
      <c r="DB181" s="6">
        <f t="shared" si="295"/>
        <v>0</v>
      </c>
      <c r="DC181" s="6"/>
      <c r="DD181" s="6">
        <f t="shared" si="296"/>
        <v>0</v>
      </c>
      <c r="DE181" s="6">
        <f t="shared" si="297"/>
        <v>0</v>
      </c>
      <c r="DF181" s="6">
        <f t="shared" si="298"/>
        <v>0</v>
      </c>
      <c r="DG181" s="6"/>
      <c r="DH181" s="6">
        <f t="shared" si="299"/>
        <v>0</v>
      </c>
      <c r="DI181" s="6">
        <f t="shared" si="300"/>
        <v>0</v>
      </c>
      <c r="DJ181" s="6">
        <f t="shared" si="301"/>
        <v>0</v>
      </c>
      <c r="DK181" s="6"/>
      <c r="DL181" s="6">
        <f t="shared" si="302"/>
        <v>0</v>
      </c>
      <c r="DR181" s="11"/>
      <c r="DS181" s="6">
        <f t="shared" si="303"/>
        <v>0</v>
      </c>
      <c r="DT181" s="6">
        <f t="shared" si="250"/>
        <v>0</v>
      </c>
      <c r="DU181" s="6">
        <f t="shared" si="251"/>
        <v>0</v>
      </c>
      <c r="DV181"/>
      <c r="DW181" s="6">
        <f t="shared" si="252"/>
        <v>0</v>
      </c>
      <c r="DX181" s="6">
        <f t="shared" si="253"/>
        <v>0</v>
      </c>
      <c r="DY181" s="6">
        <f t="shared" si="254"/>
        <v>0</v>
      </c>
      <c r="DZ181"/>
      <c r="EA181" s="6">
        <f t="shared" si="255"/>
        <v>0</v>
      </c>
      <c r="EB181" s="6">
        <f t="shared" si="256"/>
        <v>0</v>
      </c>
      <c r="EC181" s="6">
        <f t="shared" si="257"/>
        <v>0</v>
      </c>
      <c r="ED181"/>
      <c r="EE181" s="6">
        <f t="shared" si="304"/>
        <v>0</v>
      </c>
      <c r="EF181" s="6"/>
      <c r="EG181" s="6">
        <f t="shared" si="305"/>
        <v>0</v>
      </c>
      <c r="EH181" s="6">
        <f t="shared" si="306"/>
        <v>0</v>
      </c>
      <c r="EI181" s="6">
        <f t="shared" si="307"/>
        <v>0</v>
      </c>
      <c r="EJ181" s="6"/>
      <c r="EK181" s="6">
        <f t="shared" si="308"/>
        <v>0</v>
      </c>
      <c r="EL181" s="6">
        <f t="shared" si="309"/>
        <v>0</v>
      </c>
      <c r="EM181" s="6">
        <f t="shared" si="310"/>
        <v>0</v>
      </c>
      <c r="EN181" s="6"/>
      <c r="EO181" s="6">
        <f t="shared" si="311"/>
        <v>0</v>
      </c>
      <c r="EP181" s="6">
        <f t="shared" si="312"/>
        <v>0</v>
      </c>
      <c r="EQ181" s="6">
        <f t="shared" si="313"/>
        <v>0</v>
      </c>
      <c r="ER181" s="6"/>
      <c r="ES181" s="6">
        <f t="shared" si="314"/>
        <v>0</v>
      </c>
      <c r="EY181" s="11"/>
      <c r="EZ181" s="6">
        <f t="shared" si="315"/>
        <v>0</v>
      </c>
      <c r="FA181" s="6">
        <f t="shared" si="258"/>
        <v>0</v>
      </c>
      <c r="FB181" s="6">
        <f t="shared" si="259"/>
        <v>0</v>
      </c>
      <c r="FC181"/>
      <c r="FD181" s="6">
        <f t="shared" si="260"/>
        <v>0</v>
      </c>
      <c r="FE181" s="6">
        <f t="shared" si="261"/>
        <v>0</v>
      </c>
      <c r="FF181" s="6">
        <f t="shared" si="262"/>
        <v>0</v>
      </c>
      <c r="FG181"/>
      <c r="FH181" s="6">
        <f t="shared" si="263"/>
        <v>0</v>
      </c>
      <c r="FI181" s="6">
        <f t="shared" si="264"/>
        <v>0</v>
      </c>
      <c r="FJ181" s="6">
        <f t="shared" si="265"/>
        <v>0</v>
      </c>
      <c r="FK181"/>
      <c r="FL181" s="6">
        <f t="shared" si="316"/>
        <v>0</v>
      </c>
      <c r="FM181" s="6"/>
      <c r="FN181" s="6">
        <f t="shared" si="317"/>
        <v>0</v>
      </c>
      <c r="FO181" s="6">
        <f t="shared" si="318"/>
        <v>0</v>
      </c>
      <c r="FP181" s="6">
        <f t="shared" si="319"/>
        <v>0</v>
      </c>
      <c r="FQ181" s="6"/>
      <c r="FR181" s="6">
        <f t="shared" si="320"/>
        <v>0</v>
      </c>
      <c r="FS181" s="6">
        <f t="shared" si="321"/>
        <v>0</v>
      </c>
      <c r="FT181" s="6">
        <f t="shared" si="322"/>
        <v>0</v>
      </c>
      <c r="FU181" s="6"/>
      <c r="FV181" s="6">
        <f t="shared" si="323"/>
        <v>0</v>
      </c>
      <c r="FW181" s="6">
        <f t="shared" si="324"/>
        <v>0</v>
      </c>
      <c r="FX181" s="6">
        <f t="shared" si="325"/>
        <v>0</v>
      </c>
      <c r="FY181" s="6"/>
      <c r="FZ181" s="6">
        <f t="shared" si="326"/>
        <v>0</v>
      </c>
    </row>
    <row r="182" spans="4:182" x14ac:dyDescent="0.25">
      <c r="D182">
        <v>1180</v>
      </c>
      <c r="E182">
        <f>'Input spectra'!B182</f>
        <v>0</v>
      </c>
      <c r="F182">
        <f>'Initial absorption'!L182</f>
        <v>0</v>
      </c>
      <c r="G182">
        <f>'Input spectra'!C182</f>
        <v>0</v>
      </c>
      <c r="H182">
        <f t="shared" si="266"/>
        <v>0</v>
      </c>
      <c r="I182">
        <f>'Input spectra'!D182</f>
        <v>0</v>
      </c>
      <c r="J182">
        <f>'Initial absorption'!M182</f>
        <v>0</v>
      </c>
      <c r="K182">
        <f>'Input spectra'!E182</f>
        <v>0</v>
      </c>
      <c r="L182">
        <f t="shared" si="267"/>
        <v>0</v>
      </c>
      <c r="M182">
        <f>'Input spectra'!F182</f>
        <v>0</v>
      </c>
      <c r="N182">
        <f>'Initial absorption'!N182</f>
        <v>0</v>
      </c>
      <c r="O182">
        <f>'Input spectra'!G182</f>
        <v>0</v>
      </c>
      <c r="P182">
        <f t="shared" si="268"/>
        <v>0</v>
      </c>
      <c r="R182">
        <f>'Absorption prob after ems'!FA183</f>
        <v>0.8853199200827454</v>
      </c>
      <c r="S182" s="13">
        <f>1-EXP(-'Absorption prob after ems'!FE183*_k_in_ec_correction*(E182*_c1+I182*_c2+M182*_c3+'Input spectra'!Y182))</f>
        <v>1.1651928096708675E-2</v>
      </c>
      <c r="T182" s="13">
        <f>1-EXP(-(_t-'Absorption prob after ems'!FE183)*_k_in_ec_correction*(E182*_c1+I182*_c2+M182*_c3+'Input spectra'!Y182))</f>
        <v>1.1776357917013924E-2</v>
      </c>
      <c r="V182"/>
      <c r="W182" s="11"/>
      <c r="X182" s="6">
        <f t="shared" si="327"/>
        <v>0</v>
      </c>
      <c r="Y182" s="6">
        <f t="shared" si="328"/>
        <v>0</v>
      </c>
      <c r="Z182" s="6">
        <f t="shared" si="329"/>
        <v>0</v>
      </c>
      <c r="AA182"/>
      <c r="AB182" s="6">
        <f t="shared" si="330"/>
        <v>0</v>
      </c>
      <c r="AC182" s="6">
        <f t="shared" si="331"/>
        <v>0</v>
      </c>
      <c r="AD182" s="6">
        <f t="shared" si="332"/>
        <v>0</v>
      </c>
      <c r="AE182"/>
      <c r="AF182" s="6">
        <f t="shared" si="333"/>
        <v>0</v>
      </c>
      <c r="AG182" s="6">
        <f t="shared" si="334"/>
        <v>0</v>
      </c>
      <c r="AH182" s="6">
        <f t="shared" si="335"/>
        <v>0</v>
      </c>
      <c r="AI182"/>
      <c r="AJ182" s="6">
        <f t="shared" si="269"/>
        <v>0</v>
      </c>
      <c r="AK182" s="6"/>
      <c r="AL182" s="6">
        <f t="shared" si="270"/>
        <v>0</v>
      </c>
      <c r="AM182" s="6">
        <f t="shared" si="271"/>
        <v>0</v>
      </c>
      <c r="AN182" s="6">
        <f t="shared" si="272"/>
        <v>0</v>
      </c>
      <c r="AO182" s="6"/>
      <c r="AP182" s="6">
        <f t="shared" si="273"/>
        <v>0</v>
      </c>
      <c r="AQ182" s="6">
        <f t="shared" si="274"/>
        <v>0</v>
      </c>
      <c r="AR182" s="6">
        <f t="shared" si="275"/>
        <v>0</v>
      </c>
      <c r="AS182" s="6"/>
      <c r="AT182" s="6">
        <f t="shared" si="276"/>
        <v>0</v>
      </c>
      <c r="AU182" s="6">
        <f t="shared" si="277"/>
        <v>0</v>
      </c>
      <c r="AV182" s="6">
        <f t="shared" si="278"/>
        <v>0</v>
      </c>
      <c r="AW182" s="6"/>
      <c r="AX182" s="6">
        <f t="shared" si="279"/>
        <v>0</v>
      </c>
      <c r="BD182" s="11"/>
      <c r="BE182" s="6">
        <f t="shared" si="233"/>
        <v>0</v>
      </c>
      <c r="BF182" s="6">
        <f t="shared" si="234"/>
        <v>0</v>
      </c>
      <c r="BG182" s="6">
        <f t="shared" si="235"/>
        <v>0</v>
      </c>
      <c r="BH182"/>
      <c r="BI182" s="6">
        <f t="shared" si="236"/>
        <v>0</v>
      </c>
      <c r="BJ182" s="6">
        <f t="shared" si="237"/>
        <v>0</v>
      </c>
      <c r="BK182" s="6">
        <f t="shared" si="238"/>
        <v>0</v>
      </c>
      <c r="BL182"/>
      <c r="BM182" s="6">
        <f t="shared" si="239"/>
        <v>0</v>
      </c>
      <c r="BN182" s="6">
        <f t="shared" si="240"/>
        <v>0</v>
      </c>
      <c r="BO182" s="6">
        <f t="shared" si="241"/>
        <v>0</v>
      </c>
      <c r="BP182"/>
      <c r="BQ182" s="6">
        <f t="shared" si="280"/>
        <v>0</v>
      </c>
      <c r="BR182" s="6"/>
      <c r="BS182" s="6">
        <f t="shared" si="281"/>
        <v>0</v>
      </c>
      <c r="BT182" s="6">
        <f t="shared" si="282"/>
        <v>0</v>
      </c>
      <c r="BU182" s="6">
        <f t="shared" si="283"/>
        <v>0</v>
      </c>
      <c r="BV182" s="6"/>
      <c r="BW182" s="6">
        <f t="shared" si="284"/>
        <v>0</v>
      </c>
      <c r="BX182" s="6">
        <f t="shared" si="285"/>
        <v>0</v>
      </c>
      <c r="BY182" s="6">
        <f t="shared" si="286"/>
        <v>0</v>
      </c>
      <c r="BZ182" s="6"/>
      <c r="CA182" s="6">
        <f t="shared" si="287"/>
        <v>0</v>
      </c>
      <c r="CB182" s="6">
        <f t="shared" si="288"/>
        <v>0</v>
      </c>
      <c r="CC182" s="6">
        <f t="shared" si="289"/>
        <v>0</v>
      </c>
      <c r="CD182" s="6"/>
      <c r="CE182" s="6">
        <f t="shared" si="290"/>
        <v>0</v>
      </c>
      <c r="CK182" s="11"/>
      <c r="CL182" s="6">
        <f t="shared" si="291"/>
        <v>0</v>
      </c>
      <c r="CM182" s="6">
        <f t="shared" si="242"/>
        <v>0</v>
      </c>
      <c r="CN182" s="6">
        <f t="shared" si="243"/>
        <v>0</v>
      </c>
      <c r="CO182"/>
      <c r="CP182" s="6">
        <f t="shared" si="244"/>
        <v>0</v>
      </c>
      <c r="CQ182" s="6">
        <f t="shared" si="245"/>
        <v>0</v>
      </c>
      <c r="CR182" s="6">
        <f t="shared" si="246"/>
        <v>0</v>
      </c>
      <c r="CS182"/>
      <c r="CT182" s="6">
        <f t="shared" si="247"/>
        <v>0</v>
      </c>
      <c r="CU182" s="6">
        <f t="shared" si="248"/>
        <v>0</v>
      </c>
      <c r="CV182" s="6">
        <f t="shared" si="249"/>
        <v>0</v>
      </c>
      <c r="CW182"/>
      <c r="CX182" s="6">
        <f t="shared" si="292"/>
        <v>0</v>
      </c>
      <c r="CY182" s="6"/>
      <c r="CZ182" s="6">
        <f t="shared" si="293"/>
        <v>0</v>
      </c>
      <c r="DA182" s="6">
        <f t="shared" si="294"/>
        <v>0</v>
      </c>
      <c r="DB182" s="6">
        <f t="shared" si="295"/>
        <v>0</v>
      </c>
      <c r="DC182" s="6"/>
      <c r="DD182" s="6">
        <f t="shared" si="296"/>
        <v>0</v>
      </c>
      <c r="DE182" s="6">
        <f t="shared" si="297"/>
        <v>0</v>
      </c>
      <c r="DF182" s="6">
        <f t="shared" si="298"/>
        <v>0</v>
      </c>
      <c r="DG182" s="6"/>
      <c r="DH182" s="6">
        <f t="shared" si="299"/>
        <v>0</v>
      </c>
      <c r="DI182" s="6">
        <f t="shared" si="300"/>
        <v>0</v>
      </c>
      <c r="DJ182" s="6">
        <f t="shared" si="301"/>
        <v>0</v>
      </c>
      <c r="DK182" s="6"/>
      <c r="DL182" s="6">
        <f t="shared" si="302"/>
        <v>0</v>
      </c>
      <c r="DR182" s="11"/>
      <c r="DS182" s="6">
        <f t="shared" si="303"/>
        <v>0</v>
      </c>
      <c r="DT182" s="6">
        <f t="shared" si="250"/>
        <v>0</v>
      </c>
      <c r="DU182" s="6">
        <f t="shared" si="251"/>
        <v>0</v>
      </c>
      <c r="DV182"/>
      <c r="DW182" s="6">
        <f t="shared" si="252"/>
        <v>0</v>
      </c>
      <c r="DX182" s="6">
        <f t="shared" si="253"/>
        <v>0</v>
      </c>
      <c r="DY182" s="6">
        <f t="shared" si="254"/>
        <v>0</v>
      </c>
      <c r="DZ182"/>
      <c r="EA182" s="6">
        <f t="shared" si="255"/>
        <v>0</v>
      </c>
      <c r="EB182" s="6">
        <f t="shared" si="256"/>
        <v>0</v>
      </c>
      <c r="EC182" s="6">
        <f t="shared" si="257"/>
        <v>0</v>
      </c>
      <c r="ED182"/>
      <c r="EE182" s="6">
        <f t="shared" si="304"/>
        <v>0</v>
      </c>
      <c r="EF182" s="6"/>
      <c r="EG182" s="6">
        <f t="shared" si="305"/>
        <v>0</v>
      </c>
      <c r="EH182" s="6">
        <f t="shared" si="306"/>
        <v>0</v>
      </c>
      <c r="EI182" s="6">
        <f t="shared" si="307"/>
        <v>0</v>
      </c>
      <c r="EJ182" s="6"/>
      <c r="EK182" s="6">
        <f t="shared" si="308"/>
        <v>0</v>
      </c>
      <c r="EL182" s="6">
        <f t="shared" si="309"/>
        <v>0</v>
      </c>
      <c r="EM182" s="6">
        <f t="shared" si="310"/>
        <v>0</v>
      </c>
      <c r="EN182" s="6"/>
      <c r="EO182" s="6">
        <f t="shared" si="311"/>
        <v>0</v>
      </c>
      <c r="EP182" s="6">
        <f t="shared" si="312"/>
        <v>0</v>
      </c>
      <c r="EQ182" s="6">
        <f t="shared" si="313"/>
        <v>0</v>
      </c>
      <c r="ER182" s="6"/>
      <c r="ES182" s="6">
        <f t="shared" si="314"/>
        <v>0</v>
      </c>
      <c r="EY182" s="11"/>
      <c r="EZ182" s="6">
        <f t="shared" si="315"/>
        <v>0</v>
      </c>
      <c r="FA182" s="6">
        <f t="shared" si="258"/>
        <v>0</v>
      </c>
      <c r="FB182" s="6">
        <f t="shared" si="259"/>
        <v>0</v>
      </c>
      <c r="FC182"/>
      <c r="FD182" s="6">
        <f t="shared" si="260"/>
        <v>0</v>
      </c>
      <c r="FE182" s="6">
        <f t="shared" si="261"/>
        <v>0</v>
      </c>
      <c r="FF182" s="6">
        <f t="shared" si="262"/>
        <v>0</v>
      </c>
      <c r="FG182"/>
      <c r="FH182" s="6">
        <f t="shared" si="263"/>
        <v>0</v>
      </c>
      <c r="FI182" s="6">
        <f t="shared" si="264"/>
        <v>0</v>
      </c>
      <c r="FJ182" s="6">
        <f t="shared" si="265"/>
        <v>0</v>
      </c>
      <c r="FK182"/>
      <c r="FL182" s="6">
        <f t="shared" si="316"/>
        <v>0</v>
      </c>
      <c r="FM182" s="6"/>
      <c r="FN182" s="6">
        <f t="shared" si="317"/>
        <v>0</v>
      </c>
      <c r="FO182" s="6">
        <f t="shared" si="318"/>
        <v>0</v>
      </c>
      <c r="FP182" s="6">
        <f t="shared" si="319"/>
        <v>0</v>
      </c>
      <c r="FQ182" s="6"/>
      <c r="FR182" s="6">
        <f t="shared" si="320"/>
        <v>0</v>
      </c>
      <c r="FS182" s="6">
        <f t="shared" si="321"/>
        <v>0</v>
      </c>
      <c r="FT182" s="6">
        <f t="shared" si="322"/>
        <v>0</v>
      </c>
      <c r="FU182" s="6"/>
      <c r="FV182" s="6">
        <f t="shared" si="323"/>
        <v>0</v>
      </c>
      <c r="FW182" s="6">
        <f t="shared" si="324"/>
        <v>0</v>
      </c>
      <c r="FX182" s="6">
        <f t="shared" si="325"/>
        <v>0</v>
      </c>
      <c r="FY182" s="6"/>
      <c r="FZ182" s="6">
        <f t="shared" si="326"/>
        <v>0</v>
      </c>
    </row>
    <row r="183" spans="4:182" x14ac:dyDescent="0.25">
      <c r="D183">
        <v>1185</v>
      </c>
      <c r="E183">
        <f>'Input spectra'!B183</f>
        <v>0</v>
      </c>
      <c r="F183">
        <f>'Initial absorption'!L183</f>
        <v>0</v>
      </c>
      <c r="G183">
        <f>'Input spectra'!C183</f>
        <v>0</v>
      </c>
      <c r="H183">
        <f t="shared" ref="H183:H246" si="336">G183/SUM($G$2:$G$182)</f>
        <v>0</v>
      </c>
      <c r="I183">
        <f>'Input spectra'!D183</f>
        <v>0</v>
      </c>
      <c r="J183">
        <f>'Initial absorption'!M183</f>
        <v>0</v>
      </c>
      <c r="K183">
        <f>'Input spectra'!E183</f>
        <v>0</v>
      </c>
      <c r="L183">
        <f t="shared" ref="L183:L246" si="337">K183/SUM($K$2:$K$182)</f>
        <v>0</v>
      </c>
      <c r="M183">
        <f>'Input spectra'!F183</f>
        <v>0</v>
      </c>
      <c r="N183">
        <f>'Initial absorption'!N183</f>
        <v>0</v>
      </c>
      <c r="O183">
        <f>'Input spectra'!G183</f>
        <v>0</v>
      </c>
      <c r="P183">
        <f t="shared" ref="P183:P246" si="338">O183/SUM($O$2:$O$182)</f>
        <v>0</v>
      </c>
      <c r="R183">
        <f>'Absorption prob after ems'!FA184</f>
        <v>0.88544815186805137</v>
      </c>
      <c r="S183" s="13">
        <f>1-EXP(-'Absorption prob after ems'!FE184*_k_in_ec_correction*(E183*_c1+I183*_c2+M183*_c3+'Input spectra'!Y183))</f>
        <v>1.1637770917272139E-2</v>
      </c>
      <c r="T183" s="13">
        <f>1-EXP(-(_t-'Absorption prob after ems'!FE184)*_k_in_ec_correction*(E183*_c1+I183*_c2+M183*_c3+'Input spectra'!Y183))</f>
        <v>1.1761896945053585E-2</v>
      </c>
      <c r="V183"/>
      <c r="W183" s="11"/>
      <c r="X183" s="6">
        <f t="shared" ref="X183:X246" si="339">$H183*V$4*_ec_loss/2</f>
        <v>0</v>
      </c>
      <c r="Y183" s="6">
        <f t="shared" ref="Y183:Y246" si="340">$H183*V$4*_ec_loss/2</f>
        <v>0</v>
      </c>
      <c r="Z183" s="6">
        <f t="shared" ref="Z183:Z246" si="341">$H183*V$4*(1-_ec_loss)</f>
        <v>0</v>
      </c>
      <c r="AA183"/>
      <c r="AB183" s="6">
        <f t="shared" ref="AB183:AB246" si="342">$L183*V$5*_ec_loss/2</f>
        <v>0</v>
      </c>
      <c r="AC183" s="6">
        <f t="shared" ref="AC183:AC246" si="343">$L183*V$5*_ec_loss/2</f>
        <v>0</v>
      </c>
      <c r="AD183" s="6">
        <f t="shared" ref="AD183:AD246" si="344">$L183*V$5*(1-_ec_loss)</f>
        <v>0</v>
      </c>
      <c r="AE183"/>
      <c r="AF183" s="6">
        <f t="shared" ref="AF183:AF246" si="345">$P183*V$6*_ec_loss/2</f>
        <v>0</v>
      </c>
      <c r="AG183" s="6">
        <f t="shared" ref="AG183:AG246" si="346">$P183*V$6*_ec_loss/2</f>
        <v>0</v>
      </c>
      <c r="AH183" s="6">
        <f t="shared" ref="AH183:AH246" si="347">$P183*V$6*(1-_ec_loss)</f>
        <v>0</v>
      </c>
      <c r="AI183"/>
      <c r="AJ183" s="6">
        <f t="shared" ref="AJ183:AJ246" si="348">(Z183+AD183+AH183)*$R183</f>
        <v>0</v>
      </c>
      <c r="AK183" s="6"/>
      <c r="AL183" s="6">
        <f t="shared" ref="AL183:AL246" si="349">$S183*X183*$F183</f>
        <v>0</v>
      </c>
      <c r="AM183" s="6">
        <f t="shared" ref="AM183:AM246" si="350">$T183*Y183*$F183</f>
        <v>0</v>
      </c>
      <c r="AN183" s="6">
        <f t="shared" ref="AN183:AN246" si="351">(1-$R183)*Z183*$F183</f>
        <v>0</v>
      </c>
      <c r="AO183" s="6"/>
      <c r="AP183" s="6">
        <f t="shared" ref="AP183:AP246" si="352">$S183*AB183*$J183</f>
        <v>0</v>
      </c>
      <c r="AQ183" s="6">
        <f t="shared" ref="AQ183:AQ246" si="353">$T183*AC183*$J183</f>
        <v>0</v>
      </c>
      <c r="AR183" s="6">
        <f t="shared" ref="AR183:AR246" si="354">(1-$R183)*AD183*$J183</f>
        <v>0</v>
      </c>
      <c r="AS183" s="6"/>
      <c r="AT183" s="6">
        <f t="shared" ref="AT183:AT246" si="355">$S183*AF183*$N183</f>
        <v>0</v>
      </c>
      <c r="AU183" s="6">
        <f t="shared" ref="AU183:AU246" si="356">$T183*AG183*$N183</f>
        <v>0</v>
      </c>
      <c r="AV183" s="6">
        <f t="shared" ref="AV183:AV246" si="357">(1-$R183)*AH183*$N183</f>
        <v>0</v>
      </c>
      <c r="AW183" s="6"/>
      <c r="AX183" s="6">
        <f t="shared" ref="AX183:AX246" si="358">(1-$T183)*(Y183+AC183+AG183)</f>
        <v>0</v>
      </c>
      <c r="BD183" s="11"/>
      <c r="BE183" s="6">
        <f t="shared" si="233"/>
        <v>0</v>
      </c>
      <c r="BF183" s="6">
        <f t="shared" si="234"/>
        <v>0</v>
      </c>
      <c r="BG183" s="6">
        <f t="shared" si="235"/>
        <v>0</v>
      </c>
      <c r="BH183"/>
      <c r="BI183" s="6">
        <f t="shared" si="236"/>
        <v>0</v>
      </c>
      <c r="BJ183" s="6">
        <f t="shared" si="237"/>
        <v>0</v>
      </c>
      <c r="BK183" s="6">
        <f t="shared" si="238"/>
        <v>0</v>
      </c>
      <c r="BL183"/>
      <c r="BM183" s="6">
        <f t="shared" si="239"/>
        <v>0</v>
      </c>
      <c r="BN183" s="6">
        <f t="shared" si="240"/>
        <v>0</v>
      </c>
      <c r="BO183" s="6">
        <f t="shared" si="241"/>
        <v>0</v>
      </c>
      <c r="BP183"/>
      <c r="BQ183" s="6">
        <f t="shared" si="280"/>
        <v>0</v>
      </c>
      <c r="BR183" s="6"/>
      <c r="BS183" s="6">
        <f t="shared" si="281"/>
        <v>0</v>
      </c>
      <c r="BT183" s="6">
        <f t="shared" si="282"/>
        <v>0</v>
      </c>
      <c r="BU183" s="6">
        <f t="shared" si="283"/>
        <v>0</v>
      </c>
      <c r="BV183" s="6"/>
      <c r="BW183" s="6">
        <f t="shared" si="284"/>
        <v>0</v>
      </c>
      <c r="BX183" s="6">
        <f t="shared" si="285"/>
        <v>0</v>
      </c>
      <c r="BY183" s="6">
        <f t="shared" si="286"/>
        <v>0</v>
      </c>
      <c r="BZ183" s="6"/>
      <c r="CA183" s="6">
        <f t="shared" si="287"/>
        <v>0</v>
      </c>
      <c r="CB183" s="6">
        <f t="shared" si="288"/>
        <v>0</v>
      </c>
      <c r="CC183" s="6">
        <f t="shared" si="289"/>
        <v>0</v>
      </c>
      <c r="CD183" s="6"/>
      <c r="CE183" s="6">
        <f t="shared" si="290"/>
        <v>0</v>
      </c>
      <c r="CK183" s="11"/>
      <c r="CL183" s="6">
        <f t="shared" si="291"/>
        <v>0</v>
      </c>
      <c r="CM183" s="6">
        <f t="shared" si="242"/>
        <v>0</v>
      </c>
      <c r="CN183" s="6">
        <f t="shared" si="243"/>
        <v>0</v>
      </c>
      <c r="CO183"/>
      <c r="CP183" s="6">
        <f t="shared" si="244"/>
        <v>0</v>
      </c>
      <c r="CQ183" s="6">
        <f t="shared" si="245"/>
        <v>0</v>
      </c>
      <c r="CR183" s="6">
        <f t="shared" si="246"/>
        <v>0</v>
      </c>
      <c r="CS183"/>
      <c r="CT183" s="6">
        <f t="shared" si="247"/>
        <v>0</v>
      </c>
      <c r="CU183" s="6">
        <f t="shared" si="248"/>
        <v>0</v>
      </c>
      <c r="CV183" s="6">
        <f t="shared" si="249"/>
        <v>0</v>
      </c>
      <c r="CW183"/>
      <c r="CX183" s="6">
        <f t="shared" si="292"/>
        <v>0</v>
      </c>
      <c r="CY183" s="6"/>
      <c r="CZ183" s="6">
        <f t="shared" si="293"/>
        <v>0</v>
      </c>
      <c r="DA183" s="6">
        <f t="shared" si="294"/>
        <v>0</v>
      </c>
      <c r="DB183" s="6">
        <f t="shared" si="295"/>
        <v>0</v>
      </c>
      <c r="DC183" s="6"/>
      <c r="DD183" s="6">
        <f t="shared" si="296"/>
        <v>0</v>
      </c>
      <c r="DE183" s="6">
        <f t="shared" si="297"/>
        <v>0</v>
      </c>
      <c r="DF183" s="6">
        <f t="shared" si="298"/>
        <v>0</v>
      </c>
      <c r="DG183" s="6"/>
      <c r="DH183" s="6">
        <f t="shared" si="299"/>
        <v>0</v>
      </c>
      <c r="DI183" s="6">
        <f t="shared" si="300"/>
        <v>0</v>
      </c>
      <c r="DJ183" s="6">
        <f t="shared" si="301"/>
        <v>0</v>
      </c>
      <c r="DK183" s="6"/>
      <c r="DL183" s="6">
        <f t="shared" si="302"/>
        <v>0</v>
      </c>
      <c r="DR183" s="11"/>
      <c r="DS183" s="6">
        <f t="shared" si="303"/>
        <v>0</v>
      </c>
      <c r="DT183" s="6">
        <f t="shared" si="250"/>
        <v>0</v>
      </c>
      <c r="DU183" s="6">
        <f t="shared" si="251"/>
        <v>0</v>
      </c>
      <c r="DV183"/>
      <c r="DW183" s="6">
        <f t="shared" si="252"/>
        <v>0</v>
      </c>
      <c r="DX183" s="6">
        <f t="shared" si="253"/>
        <v>0</v>
      </c>
      <c r="DY183" s="6">
        <f t="shared" si="254"/>
        <v>0</v>
      </c>
      <c r="DZ183"/>
      <c r="EA183" s="6">
        <f t="shared" si="255"/>
        <v>0</v>
      </c>
      <c r="EB183" s="6">
        <f t="shared" si="256"/>
        <v>0</v>
      </c>
      <c r="EC183" s="6">
        <f t="shared" si="257"/>
        <v>0</v>
      </c>
      <c r="ED183"/>
      <c r="EE183" s="6">
        <f t="shared" si="304"/>
        <v>0</v>
      </c>
      <c r="EF183" s="6"/>
      <c r="EG183" s="6">
        <f t="shared" si="305"/>
        <v>0</v>
      </c>
      <c r="EH183" s="6">
        <f t="shared" si="306"/>
        <v>0</v>
      </c>
      <c r="EI183" s="6">
        <f t="shared" si="307"/>
        <v>0</v>
      </c>
      <c r="EJ183" s="6"/>
      <c r="EK183" s="6">
        <f t="shared" si="308"/>
        <v>0</v>
      </c>
      <c r="EL183" s="6">
        <f t="shared" si="309"/>
        <v>0</v>
      </c>
      <c r="EM183" s="6">
        <f t="shared" si="310"/>
        <v>0</v>
      </c>
      <c r="EN183" s="6"/>
      <c r="EO183" s="6">
        <f t="shared" si="311"/>
        <v>0</v>
      </c>
      <c r="EP183" s="6">
        <f t="shared" si="312"/>
        <v>0</v>
      </c>
      <c r="EQ183" s="6">
        <f t="shared" si="313"/>
        <v>0</v>
      </c>
      <c r="ER183" s="6"/>
      <c r="ES183" s="6">
        <f t="shared" si="314"/>
        <v>0</v>
      </c>
      <c r="EY183" s="11"/>
      <c r="EZ183" s="6">
        <f t="shared" si="315"/>
        <v>0</v>
      </c>
      <c r="FA183" s="6">
        <f t="shared" si="258"/>
        <v>0</v>
      </c>
      <c r="FB183" s="6">
        <f t="shared" si="259"/>
        <v>0</v>
      </c>
      <c r="FC183"/>
      <c r="FD183" s="6">
        <f t="shared" si="260"/>
        <v>0</v>
      </c>
      <c r="FE183" s="6">
        <f t="shared" si="261"/>
        <v>0</v>
      </c>
      <c r="FF183" s="6">
        <f t="shared" si="262"/>
        <v>0</v>
      </c>
      <c r="FG183"/>
      <c r="FH183" s="6">
        <f t="shared" si="263"/>
        <v>0</v>
      </c>
      <c r="FI183" s="6">
        <f t="shared" si="264"/>
        <v>0</v>
      </c>
      <c r="FJ183" s="6">
        <f t="shared" si="265"/>
        <v>0</v>
      </c>
      <c r="FK183"/>
      <c r="FL183" s="6">
        <f t="shared" si="316"/>
        <v>0</v>
      </c>
      <c r="FM183" s="6"/>
      <c r="FN183" s="6">
        <f t="shared" si="317"/>
        <v>0</v>
      </c>
      <c r="FO183" s="6">
        <f t="shared" si="318"/>
        <v>0</v>
      </c>
      <c r="FP183" s="6">
        <f t="shared" si="319"/>
        <v>0</v>
      </c>
      <c r="FQ183" s="6"/>
      <c r="FR183" s="6">
        <f t="shared" si="320"/>
        <v>0</v>
      </c>
      <c r="FS183" s="6">
        <f t="shared" si="321"/>
        <v>0</v>
      </c>
      <c r="FT183" s="6">
        <f t="shared" si="322"/>
        <v>0</v>
      </c>
      <c r="FU183" s="6"/>
      <c r="FV183" s="6">
        <f t="shared" si="323"/>
        <v>0</v>
      </c>
      <c r="FW183" s="6">
        <f t="shared" si="324"/>
        <v>0</v>
      </c>
      <c r="FX183" s="6">
        <f t="shared" si="325"/>
        <v>0</v>
      </c>
      <c r="FY183" s="6"/>
      <c r="FZ183" s="6">
        <f t="shared" si="326"/>
        <v>0</v>
      </c>
    </row>
    <row r="184" spans="4:182" x14ac:dyDescent="0.25">
      <c r="D184">
        <v>1190</v>
      </c>
      <c r="E184">
        <f>'Input spectra'!B184</f>
        <v>0</v>
      </c>
      <c r="F184">
        <f>'Initial absorption'!L184</f>
        <v>0</v>
      </c>
      <c r="G184">
        <f>'Input spectra'!C184</f>
        <v>0</v>
      </c>
      <c r="H184">
        <f t="shared" si="336"/>
        <v>0</v>
      </c>
      <c r="I184">
        <f>'Input spectra'!D184</f>
        <v>0</v>
      </c>
      <c r="J184">
        <f>'Initial absorption'!M184</f>
        <v>0</v>
      </c>
      <c r="K184">
        <f>'Input spectra'!E184</f>
        <v>0</v>
      </c>
      <c r="L184">
        <f t="shared" si="337"/>
        <v>0</v>
      </c>
      <c r="M184">
        <f>'Input spectra'!F184</f>
        <v>0</v>
      </c>
      <c r="N184">
        <f>'Initial absorption'!N184</f>
        <v>0</v>
      </c>
      <c r="O184">
        <f>'Input spectra'!G184</f>
        <v>0</v>
      </c>
      <c r="P184">
        <f t="shared" si="338"/>
        <v>0</v>
      </c>
      <c r="R184">
        <f>'Absorption prob after ems'!FA185</f>
        <v>0.88557641251094832</v>
      </c>
      <c r="S184" s="13">
        <f>1-EXP(-'Absorption prob after ems'!FE185*_k_in_ec_correction*(E184*_c1+I184*_c2+M184*_c3+'Input spectra'!Y184))</f>
        <v>1.1623613347183648E-2</v>
      </c>
      <c r="T184" s="13">
        <f>1-EXP(-(_t-'Absorption prob after ems'!FE185)*_k_in_ec_correction*(E184*_c1+I184*_c2+M184*_c3+'Input spectra'!Y184))</f>
        <v>1.174743594932115E-2</v>
      </c>
      <c r="V184"/>
      <c r="W184" s="11"/>
      <c r="X184" s="6">
        <f t="shared" si="339"/>
        <v>0</v>
      </c>
      <c r="Y184" s="6">
        <f t="shared" si="340"/>
        <v>0</v>
      </c>
      <c r="Z184" s="6">
        <f t="shared" si="341"/>
        <v>0</v>
      </c>
      <c r="AA184"/>
      <c r="AB184" s="6">
        <f t="shared" si="342"/>
        <v>0</v>
      </c>
      <c r="AC184" s="6">
        <f t="shared" si="343"/>
        <v>0</v>
      </c>
      <c r="AD184" s="6">
        <f t="shared" si="344"/>
        <v>0</v>
      </c>
      <c r="AE184"/>
      <c r="AF184" s="6">
        <f t="shared" si="345"/>
        <v>0</v>
      </c>
      <c r="AG184" s="6">
        <f t="shared" si="346"/>
        <v>0</v>
      </c>
      <c r="AH184" s="6">
        <f t="shared" si="347"/>
        <v>0</v>
      </c>
      <c r="AI184"/>
      <c r="AJ184" s="6">
        <f t="shared" si="348"/>
        <v>0</v>
      </c>
      <c r="AK184" s="6"/>
      <c r="AL184" s="6">
        <f t="shared" si="349"/>
        <v>0</v>
      </c>
      <c r="AM184" s="6">
        <f t="shared" si="350"/>
        <v>0</v>
      </c>
      <c r="AN184" s="6">
        <f t="shared" si="351"/>
        <v>0</v>
      </c>
      <c r="AO184" s="6"/>
      <c r="AP184" s="6">
        <f t="shared" si="352"/>
        <v>0</v>
      </c>
      <c r="AQ184" s="6">
        <f t="shared" si="353"/>
        <v>0</v>
      </c>
      <c r="AR184" s="6">
        <f t="shared" si="354"/>
        <v>0</v>
      </c>
      <c r="AS184" s="6"/>
      <c r="AT184" s="6">
        <f t="shared" si="355"/>
        <v>0</v>
      </c>
      <c r="AU184" s="6">
        <f t="shared" si="356"/>
        <v>0</v>
      </c>
      <c r="AV184" s="6">
        <f t="shared" si="357"/>
        <v>0</v>
      </c>
      <c r="AW184" s="6"/>
      <c r="AX184" s="6">
        <f t="shared" si="358"/>
        <v>0</v>
      </c>
      <c r="BD184" s="11"/>
      <c r="BE184" s="6">
        <f t="shared" si="233"/>
        <v>0</v>
      </c>
      <c r="BF184" s="6">
        <f t="shared" si="234"/>
        <v>0</v>
      </c>
      <c r="BG184" s="6">
        <f t="shared" si="235"/>
        <v>0</v>
      </c>
      <c r="BH184"/>
      <c r="BI184" s="6">
        <f t="shared" si="236"/>
        <v>0</v>
      </c>
      <c r="BJ184" s="6">
        <f t="shared" si="237"/>
        <v>0</v>
      </c>
      <c r="BK184" s="6">
        <f t="shared" si="238"/>
        <v>0</v>
      </c>
      <c r="BL184"/>
      <c r="BM184" s="6">
        <f t="shared" si="239"/>
        <v>0</v>
      </c>
      <c r="BN184" s="6">
        <f t="shared" si="240"/>
        <v>0</v>
      </c>
      <c r="BO184" s="6">
        <f t="shared" si="241"/>
        <v>0</v>
      </c>
      <c r="BP184"/>
      <c r="BQ184" s="6">
        <f t="shared" si="280"/>
        <v>0</v>
      </c>
      <c r="BR184" s="6"/>
      <c r="BS184" s="6">
        <f t="shared" si="281"/>
        <v>0</v>
      </c>
      <c r="BT184" s="6">
        <f t="shared" si="282"/>
        <v>0</v>
      </c>
      <c r="BU184" s="6">
        <f t="shared" si="283"/>
        <v>0</v>
      </c>
      <c r="BV184" s="6"/>
      <c r="BW184" s="6">
        <f t="shared" si="284"/>
        <v>0</v>
      </c>
      <c r="BX184" s="6">
        <f t="shared" si="285"/>
        <v>0</v>
      </c>
      <c r="BY184" s="6">
        <f t="shared" si="286"/>
        <v>0</v>
      </c>
      <c r="BZ184" s="6"/>
      <c r="CA184" s="6">
        <f t="shared" si="287"/>
        <v>0</v>
      </c>
      <c r="CB184" s="6">
        <f t="shared" si="288"/>
        <v>0</v>
      </c>
      <c r="CC184" s="6">
        <f t="shared" si="289"/>
        <v>0</v>
      </c>
      <c r="CD184" s="6"/>
      <c r="CE184" s="6">
        <f t="shared" si="290"/>
        <v>0</v>
      </c>
      <c r="CK184" s="11"/>
      <c r="CL184" s="6">
        <f t="shared" si="291"/>
        <v>0</v>
      </c>
      <c r="CM184" s="6">
        <f t="shared" si="242"/>
        <v>0</v>
      </c>
      <c r="CN184" s="6">
        <f t="shared" si="243"/>
        <v>0</v>
      </c>
      <c r="CO184"/>
      <c r="CP184" s="6">
        <f t="shared" si="244"/>
        <v>0</v>
      </c>
      <c r="CQ184" s="6">
        <f t="shared" si="245"/>
        <v>0</v>
      </c>
      <c r="CR184" s="6">
        <f t="shared" si="246"/>
        <v>0</v>
      </c>
      <c r="CS184"/>
      <c r="CT184" s="6">
        <f t="shared" si="247"/>
        <v>0</v>
      </c>
      <c r="CU184" s="6">
        <f t="shared" si="248"/>
        <v>0</v>
      </c>
      <c r="CV184" s="6">
        <f t="shared" si="249"/>
        <v>0</v>
      </c>
      <c r="CW184"/>
      <c r="CX184" s="6">
        <f t="shared" si="292"/>
        <v>0</v>
      </c>
      <c r="CY184" s="6"/>
      <c r="CZ184" s="6">
        <f t="shared" si="293"/>
        <v>0</v>
      </c>
      <c r="DA184" s="6">
        <f t="shared" si="294"/>
        <v>0</v>
      </c>
      <c r="DB184" s="6">
        <f t="shared" si="295"/>
        <v>0</v>
      </c>
      <c r="DC184" s="6"/>
      <c r="DD184" s="6">
        <f t="shared" si="296"/>
        <v>0</v>
      </c>
      <c r="DE184" s="6">
        <f t="shared" si="297"/>
        <v>0</v>
      </c>
      <c r="DF184" s="6">
        <f t="shared" si="298"/>
        <v>0</v>
      </c>
      <c r="DG184" s="6"/>
      <c r="DH184" s="6">
        <f t="shared" si="299"/>
        <v>0</v>
      </c>
      <c r="DI184" s="6">
        <f t="shared" si="300"/>
        <v>0</v>
      </c>
      <c r="DJ184" s="6">
        <f t="shared" si="301"/>
        <v>0</v>
      </c>
      <c r="DK184" s="6"/>
      <c r="DL184" s="6">
        <f t="shared" si="302"/>
        <v>0</v>
      </c>
      <c r="DR184" s="11"/>
      <c r="DS184" s="6">
        <f t="shared" si="303"/>
        <v>0</v>
      </c>
      <c r="DT184" s="6">
        <f t="shared" si="250"/>
        <v>0</v>
      </c>
      <c r="DU184" s="6">
        <f t="shared" si="251"/>
        <v>0</v>
      </c>
      <c r="DV184"/>
      <c r="DW184" s="6">
        <f t="shared" si="252"/>
        <v>0</v>
      </c>
      <c r="DX184" s="6">
        <f t="shared" si="253"/>
        <v>0</v>
      </c>
      <c r="DY184" s="6">
        <f t="shared" si="254"/>
        <v>0</v>
      </c>
      <c r="DZ184"/>
      <c r="EA184" s="6">
        <f t="shared" si="255"/>
        <v>0</v>
      </c>
      <c r="EB184" s="6">
        <f t="shared" si="256"/>
        <v>0</v>
      </c>
      <c r="EC184" s="6">
        <f t="shared" si="257"/>
        <v>0</v>
      </c>
      <c r="ED184"/>
      <c r="EE184" s="6">
        <f t="shared" si="304"/>
        <v>0</v>
      </c>
      <c r="EF184" s="6"/>
      <c r="EG184" s="6">
        <f t="shared" si="305"/>
        <v>0</v>
      </c>
      <c r="EH184" s="6">
        <f t="shared" si="306"/>
        <v>0</v>
      </c>
      <c r="EI184" s="6">
        <f t="shared" si="307"/>
        <v>0</v>
      </c>
      <c r="EJ184" s="6"/>
      <c r="EK184" s="6">
        <f t="shared" si="308"/>
        <v>0</v>
      </c>
      <c r="EL184" s="6">
        <f t="shared" si="309"/>
        <v>0</v>
      </c>
      <c r="EM184" s="6">
        <f t="shared" si="310"/>
        <v>0</v>
      </c>
      <c r="EN184" s="6"/>
      <c r="EO184" s="6">
        <f t="shared" si="311"/>
        <v>0</v>
      </c>
      <c r="EP184" s="6">
        <f t="shared" si="312"/>
        <v>0</v>
      </c>
      <c r="EQ184" s="6">
        <f t="shared" si="313"/>
        <v>0</v>
      </c>
      <c r="ER184" s="6"/>
      <c r="ES184" s="6">
        <f t="shared" si="314"/>
        <v>0</v>
      </c>
      <c r="EY184" s="11"/>
      <c r="EZ184" s="6">
        <f t="shared" si="315"/>
        <v>0</v>
      </c>
      <c r="FA184" s="6">
        <f t="shared" si="258"/>
        <v>0</v>
      </c>
      <c r="FB184" s="6">
        <f t="shared" si="259"/>
        <v>0</v>
      </c>
      <c r="FC184"/>
      <c r="FD184" s="6">
        <f t="shared" si="260"/>
        <v>0</v>
      </c>
      <c r="FE184" s="6">
        <f t="shared" si="261"/>
        <v>0</v>
      </c>
      <c r="FF184" s="6">
        <f t="shared" si="262"/>
        <v>0</v>
      </c>
      <c r="FG184"/>
      <c r="FH184" s="6">
        <f t="shared" si="263"/>
        <v>0</v>
      </c>
      <c r="FI184" s="6">
        <f t="shared" si="264"/>
        <v>0</v>
      </c>
      <c r="FJ184" s="6">
        <f t="shared" si="265"/>
        <v>0</v>
      </c>
      <c r="FK184"/>
      <c r="FL184" s="6">
        <f t="shared" si="316"/>
        <v>0</v>
      </c>
      <c r="FM184" s="6"/>
      <c r="FN184" s="6">
        <f t="shared" si="317"/>
        <v>0</v>
      </c>
      <c r="FO184" s="6">
        <f t="shared" si="318"/>
        <v>0</v>
      </c>
      <c r="FP184" s="6">
        <f t="shared" si="319"/>
        <v>0</v>
      </c>
      <c r="FQ184" s="6"/>
      <c r="FR184" s="6">
        <f t="shared" si="320"/>
        <v>0</v>
      </c>
      <c r="FS184" s="6">
        <f t="shared" si="321"/>
        <v>0</v>
      </c>
      <c r="FT184" s="6">
        <f t="shared" si="322"/>
        <v>0</v>
      </c>
      <c r="FU184" s="6"/>
      <c r="FV184" s="6">
        <f t="shared" si="323"/>
        <v>0</v>
      </c>
      <c r="FW184" s="6">
        <f t="shared" si="324"/>
        <v>0</v>
      </c>
      <c r="FX184" s="6">
        <f t="shared" si="325"/>
        <v>0</v>
      </c>
      <c r="FY184" s="6"/>
      <c r="FZ184" s="6">
        <f t="shared" si="326"/>
        <v>0</v>
      </c>
    </row>
    <row r="185" spans="4:182" x14ac:dyDescent="0.25">
      <c r="D185">
        <v>1195</v>
      </c>
      <c r="E185">
        <f>'Input spectra'!B185</f>
        <v>0</v>
      </c>
      <c r="F185">
        <f>'Initial absorption'!L185</f>
        <v>0</v>
      </c>
      <c r="G185">
        <f>'Input spectra'!C185</f>
        <v>0</v>
      </c>
      <c r="H185">
        <f t="shared" si="336"/>
        <v>0</v>
      </c>
      <c r="I185">
        <f>'Input spectra'!D185</f>
        <v>0</v>
      </c>
      <c r="J185">
        <f>'Initial absorption'!M185</f>
        <v>0</v>
      </c>
      <c r="K185">
        <f>'Input spectra'!E185</f>
        <v>0</v>
      </c>
      <c r="L185">
        <f t="shared" si="337"/>
        <v>0</v>
      </c>
      <c r="M185">
        <f>'Input spectra'!F185</f>
        <v>0</v>
      </c>
      <c r="N185">
        <f>'Initial absorption'!N185</f>
        <v>0</v>
      </c>
      <c r="O185">
        <f>'Input spectra'!G185</f>
        <v>0</v>
      </c>
      <c r="P185">
        <f t="shared" si="338"/>
        <v>0</v>
      </c>
      <c r="R185">
        <f>'Absorption prob after ems'!FA186</f>
        <v>0.88570470201952534</v>
      </c>
      <c r="S185" s="13">
        <f>1-EXP(-'Absorption prob after ems'!FE186*_k_in_ec_correction*(E185*_c1+I185*_c2+M185*_c3+'Input spectra'!Y185))</f>
        <v>1.1609455386432432E-2</v>
      </c>
      <c r="T185" s="13">
        <f>1-EXP(-(_t-'Absorption prob after ems'!FE186)*_k_in_ec_correction*(E185*_c1+I185*_c2+M185*_c3+'Input spectra'!Y185))</f>
        <v>1.1732974929821838E-2</v>
      </c>
      <c r="V185"/>
      <c r="W185" s="11"/>
      <c r="X185" s="6">
        <f t="shared" si="339"/>
        <v>0</v>
      </c>
      <c r="Y185" s="6">
        <f t="shared" si="340"/>
        <v>0</v>
      </c>
      <c r="Z185" s="6">
        <f t="shared" si="341"/>
        <v>0</v>
      </c>
      <c r="AA185"/>
      <c r="AB185" s="6">
        <f t="shared" si="342"/>
        <v>0</v>
      </c>
      <c r="AC185" s="6">
        <f t="shared" si="343"/>
        <v>0</v>
      </c>
      <c r="AD185" s="6">
        <f t="shared" si="344"/>
        <v>0</v>
      </c>
      <c r="AE185"/>
      <c r="AF185" s="6">
        <f t="shared" si="345"/>
        <v>0</v>
      </c>
      <c r="AG185" s="6">
        <f t="shared" si="346"/>
        <v>0</v>
      </c>
      <c r="AH185" s="6">
        <f t="shared" si="347"/>
        <v>0</v>
      </c>
      <c r="AI185"/>
      <c r="AJ185" s="6">
        <f t="shared" si="348"/>
        <v>0</v>
      </c>
      <c r="AK185" s="6"/>
      <c r="AL185" s="6">
        <f t="shared" si="349"/>
        <v>0</v>
      </c>
      <c r="AM185" s="6">
        <f t="shared" si="350"/>
        <v>0</v>
      </c>
      <c r="AN185" s="6">
        <f t="shared" si="351"/>
        <v>0</v>
      </c>
      <c r="AO185" s="6"/>
      <c r="AP185" s="6">
        <f t="shared" si="352"/>
        <v>0</v>
      </c>
      <c r="AQ185" s="6">
        <f t="shared" si="353"/>
        <v>0</v>
      </c>
      <c r="AR185" s="6">
        <f t="shared" si="354"/>
        <v>0</v>
      </c>
      <c r="AS185" s="6"/>
      <c r="AT185" s="6">
        <f t="shared" si="355"/>
        <v>0</v>
      </c>
      <c r="AU185" s="6">
        <f t="shared" si="356"/>
        <v>0</v>
      </c>
      <c r="AV185" s="6">
        <f t="shared" si="357"/>
        <v>0</v>
      </c>
      <c r="AW185" s="6"/>
      <c r="AX185" s="6">
        <f t="shared" si="358"/>
        <v>0</v>
      </c>
      <c r="BD185" s="11"/>
      <c r="BE185" s="6">
        <f t="shared" si="233"/>
        <v>0</v>
      </c>
      <c r="BF185" s="6">
        <f t="shared" si="234"/>
        <v>0</v>
      </c>
      <c r="BG185" s="6">
        <f t="shared" si="235"/>
        <v>0</v>
      </c>
      <c r="BH185"/>
      <c r="BI185" s="6">
        <f t="shared" si="236"/>
        <v>0</v>
      </c>
      <c r="BJ185" s="6">
        <f t="shared" si="237"/>
        <v>0</v>
      </c>
      <c r="BK185" s="6">
        <f t="shared" si="238"/>
        <v>0</v>
      </c>
      <c r="BL185"/>
      <c r="BM185" s="6">
        <f t="shared" si="239"/>
        <v>0</v>
      </c>
      <c r="BN185" s="6">
        <f t="shared" si="240"/>
        <v>0</v>
      </c>
      <c r="BO185" s="6">
        <f t="shared" si="241"/>
        <v>0</v>
      </c>
      <c r="BP185"/>
      <c r="BQ185" s="6">
        <f t="shared" si="280"/>
        <v>0</v>
      </c>
      <c r="BR185" s="6"/>
      <c r="BS185" s="6">
        <f t="shared" si="281"/>
        <v>0</v>
      </c>
      <c r="BT185" s="6">
        <f t="shared" si="282"/>
        <v>0</v>
      </c>
      <c r="BU185" s="6">
        <f t="shared" si="283"/>
        <v>0</v>
      </c>
      <c r="BV185" s="6"/>
      <c r="BW185" s="6">
        <f t="shared" si="284"/>
        <v>0</v>
      </c>
      <c r="BX185" s="6">
        <f t="shared" si="285"/>
        <v>0</v>
      </c>
      <c r="BY185" s="6">
        <f t="shared" si="286"/>
        <v>0</v>
      </c>
      <c r="BZ185" s="6"/>
      <c r="CA185" s="6">
        <f t="shared" si="287"/>
        <v>0</v>
      </c>
      <c r="CB185" s="6">
        <f t="shared" si="288"/>
        <v>0</v>
      </c>
      <c r="CC185" s="6">
        <f t="shared" si="289"/>
        <v>0</v>
      </c>
      <c r="CD185" s="6"/>
      <c r="CE185" s="6">
        <f t="shared" si="290"/>
        <v>0</v>
      </c>
      <c r="CK185" s="11"/>
      <c r="CL185" s="6">
        <f t="shared" si="291"/>
        <v>0</v>
      </c>
      <c r="CM185" s="6">
        <f t="shared" si="242"/>
        <v>0</v>
      </c>
      <c r="CN185" s="6">
        <f t="shared" si="243"/>
        <v>0</v>
      </c>
      <c r="CO185"/>
      <c r="CP185" s="6">
        <f t="shared" si="244"/>
        <v>0</v>
      </c>
      <c r="CQ185" s="6">
        <f t="shared" si="245"/>
        <v>0</v>
      </c>
      <c r="CR185" s="6">
        <f t="shared" si="246"/>
        <v>0</v>
      </c>
      <c r="CS185"/>
      <c r="CT185" s="6">
        <f t="shared" si="247"/>
        <v>0</v>
      </c>
      <c r="CU185" s="6">
        <f t="shared" si="248"/>
        <v>0</v>
      </c>
      <c r="CV185" s="6">
        <f t="shared" si="249"/>
        <v>0</v>
      </c>
      <c r="CW185"/>
      <c r="CX185" s="6">
        <f t="shared" si="292"/>
        <v>0</v>
      </c>
      <c r="CY185" s="6"/>
      <c r="CZ185" s="6">
        <f t="shared" si="293"/>
        <v>0</v>
      </c>
      <c r="DA185" s="6">
        <f t="shared" si="294"/>
        <v>0</v>
      </c>
      <c r="DB185" s="6">
        <f t="shared" si="295"/>
        <v>0</v>
      </c>
      <c r="DC185" s="6"/>
      <c r="DD185" s="6">
        <f t="shared" si="296"/>
        <v>0</v>
      </c>
      <c r="DE185" s="6">
        <f t="shared" si="297"/>
        <v>0</v>
      </c>
      <c r="DF185" s="6">
        <f t="shared" si="298"/>
        <v>0</v>
      </c>
      <c r="DG185" s="6"/>
      <c r="DH185" s="6">
        <f t="shared" si="299"/>
        <v>0</v>
      </c>
      <c r="DI185" s="6">
        <f t="shared" si="300"/>
        <v>0</v>
      </c>
      <c r="DJ185" s="6">
        <f t="shared" si="301"/>
        <v>0</v>
      </c>
      <c r="DK185" s="6"/>
      <c r="DL185" s="6">
        <f t="shared" si="302"/>
        <v>0</v>
      </c>
      <c r="DR185" s="11"/>
      <c r="DS185" s="6">
        <f t="shared" si="303"/>
        <v>0</v>
      </c>
      <c r="DT185" s="6">
        <f t="shared" si="250"/>
        <v>0</v>
      </c>
      <c r="DU185" s="6">
        <f t="shared" si="251"/>
        <v>0</v>
      </c>
      <c r="DV185"/>
      <c r="DW185" s="6">
        <f t="shared" si="252"/>
        <v>0</v>
      </c>
      <c r="DX185" s="6">
        <f t="shared" si="253"/>
        <v>0</v>
      </c>
      <c r="DY185" s="6">
        <f t="shared" si="254"/>
        <v>0</v>
      </c>
      <c r="DZ185"/>
      <c r="EA185" s="6">
        <f t="shared" si="255"/>
        <v>0</v>
      </c>
      <c r="EB185" s="6">
        <f t="shared" si="256"/>
        <v>0</v>
      </c>
      <c r="EC185" s="6">
        <f t="shared" si="257"/>
        <v>0</v>
      </c>
      <c r="ED185"/>
      <c r="EE185" s="6">
        <f t="shared" si="304"/>
        <v>0</v>
      </c>
      <c r="EF185" s="6"/>
      <c r="EG185" s="6">
        <f t="shared" si="305"/>
        <v>0</v>
      </c>
      <c r="EH185" s="6">
        <f t="shared" si="306"/>
        <v>0</v>
      </c>
      <c r="EI185" s="6">
        <f t="shared" si="307"/>
        <v>0</v>
      </c>
      <c r="EJ185" s="6"/>
      <c r="EK185" s="6">
        <f t="shared" si="308"/>
        <v>0</v>
      </c>
      <c r="EL185" s="6">
        <f t="shared" si="309"/>
        <v>0</v>
      </c>
      <c r="EM185" s="6">
        <f t="shared" si="310"/>
        <v>0</v>
      </c>
      <c r="EN185" s="6"/>
      <c r="EO185" s="6">
        <f t="shared" si="311"/>
        <v>0</v>
      </c>
      <c r="EP185" s="6">
        <f t="shared" si="312"/>
        <v>0</v>
      </c>
      <c r="EQ185" s="6">
        <f t="shared" si="313"/>
        <v>0</v>
      </c>
      <c r="ER185" s="6"/>
      <c r="ES185" s="6">
        <f t="shared" si="314"/>
        <v>0</v>
      </c>
      <c r="EY185" s="11"/>
      <c r="EZ185" s="6">
        <f t="shared" si="315"/>
        <v>0</v>
      </c>
      <c r="FA185" s="6">
        <f t="shared" si="258"/>
        <v>0</v>
      </c>
      <c r="FB185" s="6">
        <f t="shared" si="259"/>
        <v>0</v>
      </c>
      <c r="FC185"/>
      <c r="FD185" s="6">
        <f t="shared" si="260"/>
        <v>0</v>
      </c>
      <c r="FE185" s="6">
        <f t="shared" si="261"/>
        <v>0</v>
      </c>
      <c r="FF185" s="6">
        <f t="shared" si="262"/>
        <v>0</v>
      </c>
      <c r="FG185"/>
      <c r="FH185" s="6">
        <f t="shared" si="263"/>
        <v>0</v>
      </c>
      <c r="FI185" s="6">
        <f t="shared" si="264"/>
        <v>0</v>
      </c>
      <c r="FJ185" s="6">
        <f t="shared" si="265"/>
        <v>0</v>
      </c>
      <c r="FK185"/>
      <c r="FL185" s="6">
        <f t="shared" si="316"/>
        <v>0</v>
      </c>
      <c r="FM185" s="6"/>
      <c r="FN185" s="6">
        <f t="shared" si="317"/>
        <v>0</v>
      </c>
      <c r="FO185" s="6">
        <f t="shared" si="318"/>
        <v>0</v>
      </c>
      <c r="FP185" s="6">
        <f t="shared" si="319"/>
        <v>0</v>
      </c>
      <c r="FQ185" s="6"/>
      <c r="FR185" s="6">
        <f t="shared" si="320"/>
        <v>0</v>
      </c>
      <c r="FS185" s="6">
        <f t="shared" si="321"/>
        <v>0</v>
      </c>
      <c r="FT185" s="6">
        <f t="shared" si="322"/>
        <v>0</v>
      </c>
      <c r="FU185" s="6"/>
      <c r="FV185" s="6">
        <f t="shared" si="323"/>
        <v>0</v>
      </c>
      <c r="FW185" s="6">
        <f t="shared" si="324"/>
        <v>0</v>
      </c>
      <c r="FX185" s="6">
        <f t="shared" si="325"/>
        <v>0</v>
      </c>
      <c r="FY185" s="6"/>
      <c r="FZ185" s="6">
        <f t="shared" si="326"/>
        <v>0</v>
      </c>
    </row>
    <row r="186" spans="4:182" x14ac:dyDescent="0.25">
      <c r="D186">
        <v>1200</v>
      </c>
      <c r="E186">
        <f>'Input spectra'!B186</f>
        <v>0</v>
      </c>
      <c r="F186">
        <f>'Initial absorption'!L186</f>
        <v>0</v>
      </c>
      <c r="G186">
        <f>'Input spectra'!C186</f>
        <v>0</v>
      </c>
      <c r="H186">
        <f t="shared" si="336"/>
        <v>0</v>
      </c>
      <c r="I186">
        <f>'Input spectra'!D186</f>
        <v>0</v>
      </c>
      <c r="J186">
        <f>'Initial absorption'!M186</f>
        <v>0</v>
      </c>
      <c r="K186">
        <f>'Input spectra'!E186</f>
        <v>0</v>
      </c>
      <c r="L186">
        <f t="shared" si="337"/>
        <v>0</v>
      </c>
      <c r="M186">
        <f>'Input spectra'!F186</f>
        <v>0</v>
      </c>
      <c r="N186">
        <f>'Initial absorption'!N186</f>
        <v>0</v>
      </c>
      <c r="O186">
        <f>'Input spectra'!G186</f>
        <v>0</v>
      </c>
      <c r="P186">
        <f t="shared" si="338"/>
        <v>0</v>
      </c>
      <c r="R186">
        <f>'Absorption prob after ems'!FA187</f>
        <v>0.88583302040187761</v>
      </c>
      <c r="S186" s="13">
        <f>1-EXP(-'Absorption prob after ems'!FE187*_k_in_ec_correction*(E186*_c1+I186*_c2+M186*_c3+'Input spectra'!Y186))</f>
        <v>1.1595297035007279E-2</v>
      </c>
      <c r="T186" s="13">
        <f>1-EXP(-(_t-'Absorption prob after ems'!FE187)*_k_in_ec_correction*(E186*_c1+I186*_c2+M186*_c3+'Input spectra'!Y186))</f>
        <v>1.1718513886560977E-2</v>
      </c>
      <c r="V186"/>
      <c r="W186" s="11"/>
      <c r="X186" s="6">
        <f t="shared" si="339"/>
        <v>0</v>
      </c>
      <c r="Y186" s="6">
        <f t="shared" si="340"/>
        <v>0</v>
      </c>
      <c r="Z186" s="6">
        <f t="shared" si="341"/>
        <v>0</v>
      </c>
      <c r="AA186"/>
      <c r="AB186" s="6">
        <f t="shared" si="342"/>
        <v>0</v>
      </c>
      <c r="AC186" s="6">
        <f t="shared" si="343"/>
        <v>0</v>
      </c>
      <c r="AD186" s="6">
        <f t="shared" si="344"/>
        <v>0</v>
      </c>
      <c r="AE186"/>
      <c r="AF186" s="6">
        <f t="shared" si="345"/>
        <v>0</v>
      </c>
      <c r="AG186" s="6">
        <f t="shared" si="346"/>
        <v>0</v>
      </c>
      <c r="AH186" s="6">
        <f t="shared" si="347"/>
        <v>0</v>
      </c>
      <c r="AI186"/>
      <c r="AJ186" s="6">
        <f t="shared" si="348"/>
        <v>0</v>
      </c>
      <c r="AK186" s="6"/>
      <c r="AL186" s="6">
        <f t="shared" si="349"/>
        <v>0</v>
      </c>
      <c r="AM186" s="6">
        <f t="shared" si="350"/>
        <v>0</v>
      </c>
      <c r="AN186" s="6">
        <f t="shared" si="351"/>
        <v>0</v>
      </c>
      <c r="AO186" s="6"/>
      <c r="AP186" s="6">
        <f t="shared" si="352"/>
        <v>0</v>
      </c>
      <c r="AQ186" s="6">
        <f t="shared" si="353"/>
        <v>0</v>
      </c>
      <c r="AR186" s="6">
        <f t="shared" si="354"/>
        <v>0</v>
      </c>
      <c r="AS186" s="6"/>
      <c r="AT186" s="6">
        <f t="shared" si="355"/>
        <v>0</v>
      </c>
      <c r="AU186" s="6">
        <f t="shared" si="356"/>
        <v>0</v>
      </c>
      <c r="AV186" s="6">
        <f t="shared" si="357"/>
        <v>0</v>
      </c>
      <c r="AW186" s="6"/>
      <c r="AX186" s="6">
        <f t="shared" si="358"/>
        <v>0</v>
      </c>
      <c r="BD186" s="11"/>
      <c r="BE186" s="6">
        <f t="shared" si="233"/>
        <v>0</v>
      </c>
      <c r="BF186" s="6">
        <f t="shared" si="234"/>
        <v>0</v>
      </c>
      <c r="BG186" s="6">
        <f t="shared" si="235"/>
        <v>0</v>
      </c>
      <c r="BH186"/>
      <c r="BI186" s="6">
        <f t="shared" si="236"/>
        <v>0</v>
      </c>
      <c r="BJ186" s="6">
        <f t="shared" si="237"/>
        <v>0</v>
      </c>
      <c r="BK186" s="6">
        <f t="shared" si="238"/>
        <v>0</v>
      </c>
      <c r="BL186"/>
      <c r="BM186" s="6">
        <f t="shared" si="239"/>
        <v>0</v>
      </c>
      <c r="BN186" s="6">
        <f t="shared" si="240"/>
        <v>0</v>
      </c>
      <c r="BO186" s="6">
        <f t="shared" si="241"/>
        <v>0</v>
      </c>
      <c r="BP186"/>
      <c r="BQ186" s="6">
        <f t="shared" si="280"/>
        <v>0</v>
      </c>
      <c r="BR186" s="6"/>
      <c r="BS186" s="6">
        <f t="shared" si="281"/>
        <v>0</v>
      </c>
      <c r="BT186" s="6">
        <f t="shared" si="282"/>
        <v>0</v>
      </c>
      <c r="BU186" s="6">
        <f t="shared" si="283"/>
        <v>0</v>
      </c>
      <c r="BV186" s="6"/>
      <c r="BW186" s="6">
        <f t="shared" si="284"/>
        <v>0</v>
      </c>
      <c r="BX186" s="6">
        <f t="shared" si="285"/>
        <v>0</v>
      </c>
      <c r="BY186" s="6">
        <f t="shared" si="286"/>
        <v>0</v>
      </c>
      <c r="BZ186" s="6"/>
      <c r="CA186" s="6">
        <f t="shared" si="287"/>
        <v>0</v>
      </c>
      <c r="CB186" s="6">
        <f t="shared" si="288"/>
        <v>0</v>
      </c>
      <c r="CC186" s="6">
        <f t="shared" si="289"/>
        <v>0</v>
      </c>
      <c r="CD186" s="6"/>
      <c r="CE186" s="6">
        <f t="shared" si="290"/>
        <v>0</v>
      </c>
      <c r="CK186" s="11"/>
      <c r="CL186" s="6">
        <f t="shared" si="291"/>
        <v>0</v>
      </c>
      <c r="CM186" s="6">
        <f t="shared" si="242"/>
        <v>0</v>
      </c>
      <c r="CN186" s="6">
        <f t="shared" si="243"/>
        <v>0</v>
      </c>
      <c r="CO186"/>
      <c r="CP186" s="6">
        <f t="shared" si="244"/>
        <v>0</v>
      </c>
      <c r="CQ186" s="6">
        <f t="shared" si="245"/>
        <v>0</v>
      </c>
      <c r="CR186" s="6">
        <f t="shared" si="246"/>
        <v>0</v>
      </c>
      <c r="CS186"/>
      <c r="CT186" s="6">
        <f t="shared" si="247"/>
        <v>0</v>
      </c>
      <c r="CU186" s="6">
        <f t="shared" si="248"/>
        <v>0</v>
      </c>
      <c r="CV186" s="6">
        <f t="shared" si="249"/>
        <v>0</v>
      </c>
      <c r="CW186"/>
      <c r="CX186" s="6">
        <f t="shared" si="292"/>
        <v>0</v>
      </c>
      <c r="CY186" s="6"/>
      <c r="CZ186" s="6">
        <f t="shared" si="293"/>
        <v>0</v>
      </c>
      <c r="DA186" s="6">
        <f t="shared" si="294"/>
        <v>0</v>
      </c>
      <c r="DB186" s="6">
        <f t="shared" si="295"/>
        <v>0</v>
      </c>
      <c r="DC186" s="6"/>
      <c r="DD186" s="6">
        <f t="shared" si="296"/>
        <v>0</v>
      </c>
      <c r="DE186" s="6">
        <f t="shared" si="297"/>
        <v>0</v>
      </c>
      <c r="DF186" s="6">
        <f t="shared" si="298"/>
        <v>0</v>
      </c>
      <c r="DG186" s="6"/>
      <c r="DH186" s="6">
        <f t="shared" si="299"/>
        <v>0</v>
      </c>
      <c r="DI186" s="6">
        <f t="shared" si="300"/>
        <v>0</v>
      </c>
      <c r="DJ186" s="6">
        <f t="shared" si="301"/>
        <v>0</v>
      </c>
      <c r="DK186" s="6"/>
      <c r="DL186" s="6">
        <f t="shared" si="302"/>
        <v>0</v>
      </c>
      <c r="DR186" s="11"/>
      <c r="DS186" s="6">
        <f t="shared" si="303"/>
        <v>0</v>
      </c>
      <c r="DT186" s="6">
        <f t="shared" si="250"/>
        <v>0</v>
      </c>
      <c r="DU186" s="6">
        <f t="shared" si="251"/>
        <v>0</v>
      </c>
      <c r="DV186"/>
      <c r="DW186" s="6">
        <f t="shared" si="252"/>
        <v>0</v>
      </c>
      <c r="DX186" s="6">
        <f t="shared" si="253"/>
        <v>0</v>
      </c>
      <c r="DY186" s="6">
        <f t="shared" si="254"/>
        <v>0</v>
      </c>
      <c r="DZ186"/>
      <c r="EA186" s="6">
        <f t="shared" si="255"/>
        <v>0</v>
      </c>
      <c r="EB186" s="6">
        <f t="shared" si="256"/>
        <v>0</v>
      </c>
      <c r="EC186" s="6">
        <f t="shared" si="257"/>
        <v>0</v>
      </c>
      <c r="ED186"/>
      <c r="EE186" s="6">
        <f t="shared" si="304"/>
        <v>0</v>
      </c>
      <c r="EF186" s="6"/>
      <c r="EG186" s="6">
        <f t="shared" si="305"/>
        <v>0</v>
      </c>
      <c r="EH186" s="6">
        <f t="shared" si="306"/>
        <v>0</v>
      </c>
      <c r="EI186" s="6">
        <f t="shared" si="307"/>
        <v>0</v>
      </c>
      <c r="EJ186" s="6"/>
      <c r="EK186" s="6">
        <f t="shared" si="308"/>
        <v>0</v>
      </c>
      <c r="EL186" s="6">
        <f t="shared" si="309"/>
        <v>0</v>
      </c>
      <c r="EM186" s="6">
        <f t="shared" si="310"/>
        <v>0</v>
      </c>
      <c r="EN186" s="6"/>
      <c r="EO186" s="6">
        <f t="shared" si="311"/>
        <v>0</v>
      </c>
      <c r="EP186" s="6">
        <f t="shared" si="312"/>
        <v>0</v>
      </c>
      <c r="EQ186" s="6">
        <f t="shared" si="313"/>
        <v>0</v>
      </c>
      <c r="ER186" s="6"/>
      <c r="ES186" s="6">
        <f t="shared" si="314"/>
        <v>0</v>
      </c>
      <c r="EY186" s="11"/>
      <c r="EZ186" s="6">
        <f t="shared" si="315"/>
        <v>0</v>
      </c>
      <c r="FA186" s="6">
        <f t="shared" si="258"/>
        <v>0</v>
      </c>
      <c r="FB186" s="6">
        <f t="shared" si="259"/>
        <v>0</v>
      </c>
      <c r="FC186"/>
      <c r="FD186" s="6">
        <f t="shared" si="260"/>
        <v>0</v>
      </c>
      <c r="FE186" s="6">
        <f t="shared" si="261"/>
        <v>0</v>
      </c>
      <c r="FF186" s="6">
        <f t="shared" si="262"/>
        <v>0</v>
      </c>
      <c r="FG186"/>
      <c r="FH186" s="6">
        <f t="shared" si="263"/>
        <v>0</v>
      </c>
      <c r="FI186" s="6">
        <f t="shared" si="264"/>
        <v>0</v>
      </c>
      <c r="FJ186" s="6">
        <f t="shared" si="265"/>
        <v>0</v>
      </c>
      <c r="FK186"/>
      <c r="FL186" s="6">
        <f t="shared" si="316"/>
        <v>0</v>
      </c>
      <c r="FM186" s="6"/>
      <c r="FN186" s="6">
        <f t="shared" si="317"/>
        <v>0</v>
      </c>
      <c r="FO186" s="6">
        <f t="shared" si="318"/>
        <v>0</v>
      </c>
      <c r="FP186" s="6">
        <f t="shared" si="319"/>
        <v>0</v>
      </c>
      <c r="FQ186" s="6"/>
      <c r="FR186" s="6">
        <f t="shared" si="320"/>
        <v>0</v>
      </c>
      <c r="FS186" s="6">
        <f t="shared" si="321"/>
        <v>0</v>
      </c>
      <c r="FT186" s="6">
        <f t="shared" si="322"/>
        <v>0</v>
      </c>
      <c r="FU186" s="6"/>
      <c r="FV186" s="6">
        <f t="shared" si="323"/>
        <v>0</v>
      </c>
      <c r="FW186" s="6">
        <f t="shared" si="324"/>
        <v>0</v>
      </c>
      <c r="FX186" s="6">
        <f t="shared" si="325"/>
        <v>0</v>
      </c>
      <c r="FY186" s="6"/>
      <c r="FZ186" s="6">
        <f t="shared" si="326"/>
        <v>0</v>
      </c>
    </row>
    <row r="187" spans="4:182" x14ac:dyDescent="0.25">
      <c r="D187">
        <v>1205</v>
      </c>
      <c r="E187">
        <f>'Input spectra'!B187</f>
        <v>0</v>
      </c>
      <c r="F187">
        <f>'Initial absorption'!L187</f>
        <v>0</v>
      </c>
      <c r="G187">
        <f>'Input spectra'!C187</f>
        <v>0</v>
      </c>
      <c r="H187">
        <f t="shared" si="336"/>
        <v>0</v>
      </c>
      <c r="I187">
        <f>'Input spectra'!D187</f>
        <v>0</v>
      </c>
      <c r="J187">
        <f>'Initial absorption'!M187</f>
        <v>0</v>
      </c>
      <c r="K187">
        <f>'Input spectra'!E187</f>
        <v>0</v>
      </c>
      <c r="L187">
        <f t="shared" si="337"/>
        <v>0</v>
      </c>
      <c r="M187">
        <f>'Input spectra'!F187</f>
        <v>0</v>
      </c>
      <c r="N187">
        <f>'Initial absorption'!N187</f>
        <v>0</v>
      </c>
      <c r="O187">
        <f>'Input spectra'!G187</f>
        <v>0</v>
      </c>
      <c r="P187">
        <f t="shared" si="338"/>
        <v>0</v>
      </c>
      <c r="R187">
        <f>'Absorption prob after ems'!FA188</f>
        <v>0.88596136766609945</v>
      </c>
      <c r="S187" s="13">
        <f>1-EXP(-'Absorption prob after ems'!FE188*_k_in_ec_correction*(E187*_c1+I187*_c2+M187*_c3+'Input spectra'!Y187))</f>
        <v>1.1581138292897197E-2</v>
      </c>
      <c r="T187" s="13">
        <f>1-EXP(-(_t-'Absorption prob after ems'!FE188)*_k_in_ec_correction*(E187*_c1+I187*_c2+M187*_c3+'Input spectra'!Y187))</f>
        <v>1.1704052819543675E-2</v>
      </c>
      <c r="V187"/>
      <c r="W187" s="11"/>
      <c r="X187" s="6">
        <f t="shared" si="339"/>
        <v>0</v>
      </c>
      <c r="Y187" s="6">
        <f t="shared" si="340"/>
        <v>0</v>
      </c>
      <c r="Z187" s="6">
        <f t="shared" si="341"/>
        <v>0</v>
      </c>
      <c r="AA187"/>
      <c r="AB187" s="6">
        <f t="shared" si="342"/>
        <v>0</v>
      </c>
      <c r="AC187" s="6">
        <f t="shared" si="343"/>
        <v>0</v>
      </c>
      <c r="AD187" s="6">
        <f t="shared" si="344"/>
        <v>0</v>
      </c>
      <c r="AE187"/>
      <c r="AF187" s="6">
        <f t="shared" si="345"/>
        <v>0</v>
      </c>
      <c r="AG187" s="6">
        <f t="shared" si="346"/>
        <v>0</v>
      </c>
      <c r="AH187" s="6">
        <f t="shared" si="347"/>
        <v>0</v>
      </c>
      <c r="AI187"/>
      <c r="AJ187" s="6">
        <f t="shared" si="348"/>
        <v>0</v>
      </c>
      <c r="AK187" s="6"/>
      <c r="AL187" s="6">
        <f t="shared" si="349"/>
        <v>0</v>
      </c>
      <c r="AM187" s="6">
        <f t="shared" si="350"/>
        <v>0</v>
      </c>
      <c r="AN187" s="6">
        <f t="shared" si="351"/>
        <v>0</v>
      </c>
      <c r="AO187" s="6"/>
      <c r="AP187" s="6">
        <f t="shared" si="352"/>
        <v>0</v>
      </c>
      <c r="AQ187" s="6">
        <f t="shared" si="353"/>
        <v>0</v>
      </c>
      <c r="AR187" s="6">
        <f t="shared" si="354"/>
        <v>0</v>
      </c>
      <c r="AS187" s="6"/>
      <c r="AT187" s="6">
        <f t="shared" si="355"/>
        <v>0</v>
      </c>
      <c r="AU187" s="6">
        <f t="shared" si="356"/>
        <v>0</v>
      </c>
      <c r="AV187" s="6">
        <f t="shared" si="357"/>
        <v>0</v>
      </c>
      <c r="AW187" s="6"/>
      <c r="AX187" s="6">
        <f t="shared" si="358"/>
        <v>0</v>
      </c>
      <c r="BD187" s="11"/>
      <c r="BE187" s="6">
        <f t="shared" si="233"/>
        <v>0</v>
      </c>
      <c r="BF187" s="6">
        <f t="shared" si="234"/>
        <v>0</v>
      </c>
      <c r="BG187" s="6">
        <f t="shared" si="235"/>
        <v>0</v>
      </c>
      <c r="BH187"/>
      <c r="BI187" s="6">
        <f t="shared" si="236"/>
        <v>0</v>
      </c>
      <c r="BJ187" s="6">
        <f t="shared" si="237"/>
        <v>0</v>
      </c>
      <c r="BK187" s="6">
        <f t="shared" si="238"/>
        <v>0</v>
      </c>
      <c r="BL187"/>
      <c r="BM187" s="6">
        <f t="shared" si="239"/>
        <v>0</v>
      </c>
      <c r="BN187" s="6">
        <f t="shared" si="240"/>
        <v>0</v>
      </c>
      <c r="BO187" s="6">
        <f t="shared" si="241"/>
        <v>0</v>
      </c>
      <c r="BP187"/>
      <c r="BQ187" s="6">
        <f t="shared" si="280"/>
        <v>0</v>
      </c>
      <c r="BR187" s="6"/>
      <c r="BS187" s="6">
        <f t="shared" si="281"/>
        <v>0</v>
      </c>
      <c r="BT187" s="6">
        <f t="shared" si="282"/>
        <v>0</v>
      </c>
      <c r="BU187" s="6">
        <f t="shared" si="283"/>
        <v>0</v>
      </c>
      <c r="BV187" s="6"/>
      <c r="BW187" s="6">
        <f t="shared" si="284"/>
        <v>0</v>
      </c>
      <c r="BX187" s="6">
        <f t="shared" si="285"/>
        <v>0</v>
      </c>
      <c r="BY187" s="6">
        <f t="shared" si="286"/>
        <v>0</v>
      </c>
      <c r="BZ187" s="6"/>
      <c r="CA187" s="6">
        <f t="shared" si="287"/>
        <v>0</v>
      </c>
      <c r="CB187" s="6">
        <f t="shared" si="288"/>
        <v>0</v>
      </c>
      <c r="CC187" s="6">
        <f t="shared" si="289"/>
        <v>0</v>
      </c>
      <c r="CD187" s="6"/>
      <c r="CE187" s="6">
        <f t="shared" si="290"/>
        <v>0</v>
      </c>
      <c r="CK187" s="11"/>
      <c r="CL187" s="6">
        <f t="shared" si="291"/>
        <v>0</v>
      </c>
      <c r="CM187" s="6">
        <f t="shared" si="242"/>
        <v>0</v>
      </c>
      <c r="CN187" s="6">
        <f t="shared" si="243"/>
        <v>0</v>
      </c>
      <c r="CO187"/>
      <c r="CP187" s="6">
        <f t="shared" si="244"/>
        <v>0</v>
      </c>
      <c r="CQ187" s="6">
        <f t="shared" si="245"/>
        <v>0</v>
      </c>
      <c r="CR187" s="6">
        <f t="shared" si="246"/>
        <v>0</v>
      </c>
      <c r="CS187"/>
      <c r="CT187" s="6">
        <f t="shared" si="247"/>
        <v>0</v>
      </c>
      <c r="CU187" s="6">
        <f t="shared" si="248"/>
        <v>0</v>
      </c>
      <c r="CV187" s="6">
        <f t="shared" si="249"/>
        <v>0</v>
      </c>
      <c r="CW187"/>
      <c r="CX187" s="6">
        <f t="shared" si="292"/>
        <v>0</v>
      </c>
      <c r="CY187" s="6"/>
      <c r="CZ187" s="6">
        <f t="shared" si="293"/>
        <v>0</v>
      </c>
      <c r="DA187" s="6">
        <f t="shared" si="294"/>
        <v>0</v>
      </c>
      <c r="DB187" s="6">
        <f t="shared" si="295"/>
        <v>0</v>
      </c>
      <c r="DC187" s="6"/>
      <c r="DD187" s="6">
        <f t="shared" si="296"/>
        <v>0</v>
      </c>
      <c r="DE187" s="6">
        <f t="shared" si="297"/>
        <v>0</v>
      </c>
      <c r="DF187" s="6">
        <f t="shared" si="298"/>
        <v>0</v>
      </c>
      <c r="DG187" s="6"/>
      <c r="DH187" s="6">
        <f t="shared" si="299"/>
        <v>0</v>
      </c>
      <c r="DI187" s="6">
        <f t="shared" si="300"/>
        <v>0</v>
      </c>
      <c r="DJ187" s="6">
        <f t="shared" si="301"/>
        <v>0</v>
      </c>
      <c r="DK187" s="6"/>
      <c r="DL187" s="6">
        <f t="shared" si="302"/>
        <v>0</v>
      </c>
      <c r="DR187" s="11"/>
      <c r="DS187" s="6">
        <f t="shared" si="303"/>
        <v>0</v>
      </c>
      <c r="DT187" s="6">
        <f t="shared" si="250"/>
        <v>0</v>
      </c>
      <c r="DU187" s="6">
        <f t="shared" si="251"/>
        <v>0</v>
      </c>
      <c r="DV187"/>
      <c r="DW187" s="6">
        <f t="shared" si="252"/>
        <v>0</v>
      </c>
      <c r="DX187" s="6">
        <f t="shared" si="253"/>
        <v>0</v>
      </c>
      <c r="DY187" s="6">
        <f t="shared" si="254"/>
        <v>0</v>
      </c>
      <c r="DZ187"/>
      <c r="EA187" s="6">
        <f t="shared" si="255"/>
        <v>0</v>
      </c>
      <c r="EB187" s="6">
        <f t="shared" si="256"/>
        <v>0</v>
      </c>
      <c r="EC187" s="6">
        <f t="shared" si="257"/>
        <v>0</v>
      </c>
      <c r="ED187"/>
      <c r="EE187" s="6">
        <f t="shared" si="304"/>
        <v>0</v>
      </c>
      <c r="EF187" s="6"/>
      <c r="EG187" s="6">
        <f t="shared" si="305"/>
        <v>0</v>
      </c>
      <c r="EH187" s="6">
        <f t="shared" si="306"/>
        <v>0</v>
      </c>
      <c r="EI187" s="6">
        <f t="shared" si="307"/>
        <v>0</v>
      </c>
      <c r="EJ187" s="6"/>
      <c r="EK187" s="6">
        <f t="shared" si="308"/>
        <v>0</v>
      </c>
      <c r="EL187" s="6">
        <f t="shared" si="309"/>
        <v>0</v>
      </c>
      <c r="EM187" s="6">
        <f t="shared" si="310"/>
        <v>0</v>
      </c>
      <c r="EN187" s="6"/>
      <c r="EO187" s="6">
        <f t="shared" si="311"/>
        <v>0</v>
      </c>
      <c r="EP187" s="6">
        <f t="shared" si="312"/>
        <v>0</v>
      </c>
      <c r="EQ187" s="6">
        <f t="shared" si="313"/>
        <v>0</v>
      </c>
      <c r="ER187" s="6"/>
      <c r="ES187" s="6">
        <f t="shared" si="314"/>
        <v>0</v>
      </c>
      <c r="EY187" s="11"/>
      <c r="EZ187" s="6">
        <f t="shared" si="315"/>
        <v>0</v>
      </c>
      <c r="FA187" s="6">
        <f t="shared" si="258"/>
        <v>0</v>
      </c>
      <c r="FB187" s="6">
        <f t="shared" si="259"/>
        <v>0</v>
      </c>
      <c r="FC187"/>
      <c r="FD187" s="6">
        <f t="shared" si="260"/>
        <v>0</v>
      </c>
      <c r="FE187" s="6">
        <f t="shared" si="261"/>
        <v>0</v>
      </c>
      <c r="FF187" s="6">
        <f t="shared" si="262"/>
        <v>0</v>
      </c>
      <c r="FG187"/>
      <c r="FH187" s="6">
        <f t="shared" si="263"/>
        <v>0</v>
      </c>
      <c r="FI187" s="6">
        <f t="shared" si="264"/>
        <v>0</v>
      </c>
      <c r="FJ187" s="6">
        <f t="shared" si="265"/>
        <v>0</v>
      </c>
      <c r="FK187"/>
      <c r="FL187" s="6">
        <f t="shared" si="316"/>
        <v>0</v>
      </c>
      <c r="FM187" s="6"/>
      <c r="FN187" s="6">
        <f t="shared" si="317"/>
        <v>0</v>
      </c>
      <c r="FO187" s="6">
        <f t="shared" si="318"/>
        <v>0</v>
      </c>
      <c r="FP187" s="6">
        <f t="shared" si="319"/>
        <v>0</v>
      </c>
      <c r="FQ187" s="6"/>
      <c r="FR187" s="6">
        <f t="shared" si="320"/>
        <v>0</v>
      </c>
      <c r="FS187" s="6">
        <f t="shared" si="321"/>
        <v>0</v>
      </c>
      <c r="FT187" s="6">
        <f t="shared" si="322"/>
        <v>0</v>
      </c>
      <c r="FU187" s="6"/>
      <c r="FV187" s="6">
        <f t="shared" si="323"/>
        <v>0</v>
      </c>
      <c r="FW187" s="6">
        <f t="shared" si="324"/>
        <v>0</v>
      </c>
      <c r="FX187" s="6">
        <f t="shared" si="325"/>
        <v>0</v>
      </c>
      <c r="FY187" s="6"/>
      <c r="FZ187" s="6">
        <f t="shared" si="326"/>
        <v>0</v>
      </c>
    </row>
    <row r="188" spans="4:182" x14ac:dyDescent="0.25">
      <c r="D188">
        <v>1210</v>
      </c>
      <c r="E188">
        <f>'Input spectra'!B188</f>
        <v>0</v>
      </c>
      <c r="F188">
        <f>'Initial absorption'!L188</f>
        <v>0</v>
      </c>
      <c r="G188">
        <f>'Input spectra'!C188</f>
        <v>0</v>
      </c>
      <c r="H188">
        <f t="shared" si="336"/>
        <v>0</v>
      </c>
      <c r="I188">
        <f>'Input spectra'!D188</f>
        <v>0</v>
      </c>
      <c r="J188">
        <f>'Initial absorption'!M188</f>
        <v>0</v>
      </c>
      <c r="K188">
        <f>'Input spectra'!E188</f>
        <v>0</v>
      </c>
      <c r="L188">
        <f t="shared" si="337"/>
        <v>0</v>
      </c>
      <c r="M188">
        <f>'Input spectra'!F188</f>
        <v>0</v>
      </c>
      <c r="N188">
        <f>'Initial absorption'!N188</f>
        <v>0</v>
      </c>
      <c r="O188">
        <f>'Input spectra'!G188</f>
        <v>0</v>
      </c>
      <c r="P188">
        <f t="shared" si="338"/>
        <v>0</v>
      </c>
      <c r="R188">
        <f>'Absorption prob after ems'!FA189</f>
        <v>0.8860897438202896</v>
      </c>
      <c r="S188" s="13">
        <f>1-EXP(-'Absorption prob after ems'!FE189*_k_in_ec_correction*(E188*_c1+I188*_c2+M188*_c3+'Input spectra'!Y188))</f>
        <v>1.1566979160091306E-2</v>
      </c>
      <c r="T188" s="13">
        <f>1-EXP(-(_t-'Absorption prob after ems'!FE189)*_k_in_ec_correction*(E188*_c1+I188*_c2+M188*_c3+'Input spectra'!Y188))</f>
        <v>1.1689591728774928E-2</v>
      </c>
      <c r="V188"/>
      <c r="W188" s="11"/>
      <c r="X188" s="6">
        <f t="shared" si="339"/>
        <v>0</v>
      </c>
      <c r="Y188" s="6">
        <f t="shared" si="340"/>
        <v>0</v>
      </c>
      <c r="Z188" s="6">
        <f t="shared" si="341"/>
        <v>0</v>
      </c>
      <c r="AA188"/>
      <c r="AB188" s="6">
        <f t="shared" si="342"/>
        <v>0</v>
      </c>
      <c r="AC188" s="6">
        <f t="shared" si="343"/>
        <v>0</v>
      </c>
      <c r="AD188" s="6">
        <f t="shared" si="344"/>
        <v>0</v>
      </c>
      <c r="AE188"/>
      <c r="AF188" s="6">
        <f t="shared" si="345"/>
        <v>0</v>
      </c>
      <c r="AG188" s="6">
        <f t="shared" si="346"/>
        <v>0</v>
      </c>
      <c r="AH188" s="6">
        <f t="shared" si="347"/>
        <v>0</v>
      </c>
      <c r="AI188"/>
      <c r="AJ188" s="6">
        <f t="shared" si="348"/>
        <v>0</v>
      </c>
      <c r="AK188" s="6"/>
      <c r="AL188" s="6">
        <f t="shared" si="349"/>
        <v>0</v>
      </c>
      <c r="AM188" s="6">
        <f t="shared" si="350"/>
        <v>0</v>
      </c>
      <c r="AN188" s="6">
        <f t="shared" si="351"/>
        <v>0</v>
      </c>
      <c r="AO188" s="6"/>
      <c r="AP188" s="6">
        <f t="shared" si="352"/>
        <v>0</v>
      </c>
      <c r="AQ188" s="6">
        <f t="shared" si="353"/>
        <v>0</v>
      </c>
      <c r="AR188" s="6">
        <f t="shared" si="354"/>
        <v>0</v>
      </c>
      <c r="AS188" s="6"/>
      <c r="AT188" s="6">
        <f t="shared" si="355"/>
        <v>0</v>
      </c>
      <c r="AU188" s="6">
        <f t="shared" si="356"/>
        <v>0</v>
      </c>
      <c r="AV188" s="6">
        <f t="shared" si="357"/>
        <v>0</v>
      </c>
      <c r="AW188" s="6"/>
      <c r="AX188" s="6">
        <f t="shared" si="358"/>
        <v>0</v>
      </c>
      <c r="BD188" s="11"/>
      <c r="BE188" s="6">
        <f t="shared" si="233"/>
        <v>0</v>
      </c>
      <c r="BF188" s="6">
        <f t="shared" si="234"/>
        <v>0</v>
      </c>
      <c r="BG188" s="6">
        <f t="shared" si="235"/>
        <v>0</v>
      </c>
      <c r="BH188"/>
      <c r="BI188" s="6">
        <f t="shared" si="236"/>
        <v>0</v>
      </c>
      <c r="BJ188" s="6">
        <f t="shared" si="237"/>
        <v>0</v>
      </c>
      <c r="BK188" s="6">
        <f t="shared" si="238"/>
        <v>0</v>
      </c>
      <c r="BL188"/>
      <c r="BM188" s="6">
        <f t="shared" si="239"/>
        <v>0</v>
      </c>
      <c r="BN188" s="6">
        <f t="shared" si="240"/>
        <v>0</v>
      </c>
      <c r="BO188" s="6">
        <f t="shared" si="241"/>
        <v>0</v>
      </c>
      <c r="BP188"/>
      <c r="BQ188" s="6">
        <f t="shared" si="280"/>
        <v>0</v>
      </c>
      <c r="BR188" s="6"/>
      <c r="BS188" s="6">
        <f t="shared" si="281"/>
        <v>0</v>
      </c>
      <c r="BT188" s="6">
        <f t="shared" si="282"/>
        <v>0</v>
      </c>
      <c r="BU188" s="6">
        <f t="shared" si="283"/>
        <v>0</v>
      </c>
      <c r="BV188" s="6"/>
      <c r="BW188" s="6">
        <f t="shared" si="284"/>
        <v>0</v>
      </c>
      <c r="BX188" s="6">
        <f t="shared" si="285"/>
        <v>0</v>
      </c>
      <c r="BY188" s="6">
        <f t="shared" si="286"/>
        <v>0</v>
      </c>
      <c r="BZ188" s="6"/>
      <c r="CA188" s="6">
        <f t="shared" si="287"/>
        <v>0</v>
      </c>
      <c r="CB188" s="6">
        <f t="shared" si="288"/>
        <v>0</v>
      </c>
      <c r="CC188" s="6">
        <f t="shared" si="289"/>
        <v>0</v>
      </c>
      <c r="CD188" s="6"/>
      <c r="CE188" s="6">
        <f t="shared" si="290"/>
        <v>0</v>
      </c>
      <c r="CK188" s="11"/>
      <c r="CL188" s="6">
        <f t="shared" si="291"/>
        <v>0</v>
      </c>
      <c r="CM188" s="6">
        <f t="shared" si="242"/>
        <v>0</v>
      </c>
      <c r="CN188" s="6">
        <f t="shared" si="243"/>
        <v>0</v>
      </c>
      <c r="CO188"/>
      <c r="CP188" s="6">
        <f t="shared" si="244"/>
        <v>0</v>
      </c>
      <c r="CQ188" s="6">
        <f t="shared" si="245"/>
        <v>0</v>
      </c>
      <c r="CR188" s="6">
        <f t="shared" si="246"/>
        <v>0</v>
      </c>
      <c r="CS188"/>
      <c r="CT188" s="6">
        <f t="shared" si="247"/>
        <v>0</v>
      </c>
      <c r="CU188" s="6">
        <f t="shared" si="248"/>
        <v>0</v>
      </c>
      <c r="CV188" s="6">
        <f t="shared" si="249"/>
        <v>0</v>
      </c>
      <c r="CW188"/>
      <c r="CX188" s="6">
        <f t="shared" si="292"/>
        <v>0</v>
      </c>
      <c r="CY188" s="6"/>
      <c r="CZ188" s="6">
        <f t="shared" si="293"/>
        <v>0</v>
      </c>
      <c r="DA188" s="6">
        <f t="shared" si="294"/>
        <v>0</v>
      </c>
      <c r="DB188" s="6">
        <f t="shared" si="295"/>
        <v>0</v>
      </c>
      <c r="DC188" s="6"/>
      <c r="DD188" s="6">
        <f t="shared" si="296"/>
        <v>0</v>
      </c>
      <c r="DE188" s="6">
        <f t="shared" si="297"/>
        <v>0</v>
      </c>
      <c r="DF188" s="6">
        <f t="shared" si="298"/>
        <v>0</v>
      </c>
      <c r="DG188" s="6"/>
      <c r="DH188" s="6">
        <f t="shared" si="299"/>
        <v>0</v>
      </c>
      <c r="DI188" s="6">
        <f t="shared" si="300"/>
        <v>0</v>
      </c>
      <c r="DJ188" s="6">
        <f t="shared" si="301"/>
        <v>0</v>
      </c>
      <c r="DK188" s="6"/>
      <c r="DL188" s="6">
        <f t="shared" si="302"/>
        <v>0</v>
      </c>
      <c r="DR188" s="11"/>
      <c r="DS188" s="6">
        <f t="shared" si="303"/>
        <v>0</v>
      </c>
      <c r="DT188" s="6">
        <f t="shared" si="250"/>
        <v>0</v>
      </c>
      <c r="DU188" s="6">
        <f t="shared" si="251"/>
        <v>0</v>
      </c>
      <c r="DV188"/>
      <c r="DW188" s="6">
        <f t="shared" si="252"/>
        <v>0</v>
      </c>
      <c r="DX188" s="6">
        <f t="shared" si="253"/>
        <v>0</v>
      </c>
      <c r="DY188" s="6">
        <f t="shared" si="254"/>
        <v>0</v>
      </c>
      <c r="DZ188"/>
      <c r="EA188" s="6">
        <f t="shared" si="255"/>
        <v>0</v>
      </c>
      <c r="EB188" s="6">
        <f t="shared" si="256"/>
        <v>0</v>
      </c>
      <c r="EC188" s="6">
        <f t="shared" si="257"/>
        <v>0</v>
      </c>
      <c r="ED188"/>
      <c r="EE188" s="6">
        <f t="shared" si="304"/>
        <v>0</v>
      </c>
      <c r="EF188" s="6"/>
      <c r="EG188" s="6">
        <f t="shared" si="305"/>
        <v>0</v>
      </c>
      <c r="EH188" s="6">
        <f t="shared" si="306"/>
        <v>0</v>
      </c>
      <c r="EI188" s="6">
        <f t="shared" si="307"/>
        <v>0</v>
      </c>
      <c r="EJ188" s="6"/>
      <c r="EK188" s="6">
        <f t="shared" si="308"/>
        <v>0</v>
      </c>
      <c r="EL188" s="6">
        <f t="shared" si="309"/>
        <v>0</v>
      </c>
      <c r="EM188" s="6">
        <f t="shared" si="310"/>
        <v>0</v>
      </c>
      <c r="EN188" s="6"/>
      <c r="EO188" s="6">
        <f t="shared" si="311"/>
        <v>0</v>
      </c>
      <c r="EP188" s="6">
        <f t="shared" si="312"/>
        <v>0</v>
      </c>
      <c r="EQ188" s="6">
        <f t="shared" si="313"/>
        <v>0</v>
      </c>
      <c r="ER188" s="6"/>
      <c r="ES188" s="6">
        <f t="shared" si="314"/>
        <v>0</v>
      </c>
      <c r="EY188" s="11"/>
      <c r="EZ188" s="6">
        <f t="shared" si="315"/>
        <v>0</v>
      </c>
      <c r="FA188" s="6">
        <f t="shared" si="258"/>
        <v>0</v>
      </c>
      <c r="FB188" s="6">
        <f t="shared" si="259"/>
        <v>0</v>
      </c>
      <c r="FC188"/>
      <c r="FD188" s="6">
        <f t="shared" si="260"/>
        <v>0</v>
      </c>
      <c r="FE188" s="6">
        <f t="shared" si="261"/>
        <v>0</v>
      </c>
      <c r="FF188" s="6">
        <f t="shared" si="262"/>
        <v>0</v>
      </c>
      <c r="FG188"/>
      <c r="FH188" s="6">
        <f t="shared" si="263"/>
        <v>0</v>
      </c>
      <c r="FI188" s="6">
        <f t="shared" si="264"/>
        <v>0</v>
      </c>
      <c r="FJ188" s="6">
        <f t="shared" si="265"/>
        <v>0</v>
      </c>
      <c r="FK188"/>
      <c r="FL188" s="6">
        <f t="shared" si="316"/>
        <v>0</v>
      </c>
      <c r="FM188" s="6"/>
      <c r="FN188" s="6">
        <f t="shared" si="317"/>
        <v>0</v>
      </c>
      <c r="FO188" s="6">
        <f t="shared" si="318"/>
        <v>0</v>
      </c>
      <c r="FP188" s="6">
        <f t="shared" si="319"/>
        <v>0</v>
      </c>
      <c r="FQ188" s="6"/>
      <c r="FR188" s="6">
        <f t="shared" si="320"/>
        <v>0</v>
      </c>
      <c r="FS188" s="6">
        <f t="shared" si="321"/>
        <v>0</v>
      </c>
      <c r="FT188" s="6">
        <f t="shared" si="322"/>
        <v>0</v>
      </c>
      <c r="FU188" s="6"/>
      <c r="FV188" s="6">
        <f t="shared" si="323"/>
        <v>0</v>
      </c>
      <c r="FW188" s="6">
        <f t="shared" si="324"/>
        <v>0</v>
      </c>
      <c r="FX188" s="6">
        <f t="shared" si="325"/>
        <v>0</v>
      </c>
      <c r="FY188" s="6"/>
      <c r="FZ188" s="6">
        <f t="shared" si="326"/>
        <v>0</v>
      </c>
    </row>
    <row r="189" spans="4:182" x14ac:dyDescent="0.25">
      <c r="D189">
        <v>1215</v>
      </c>
      <c r="E189">
        <f>'Input spectra'!B189</f>
        <v>0</v>
      </c>
      <c r="F189">
        <f>'Initial absorption'!L189</f>
        <v>0</v>
      </c>
      <c r="G189">
        <f>'Input spectra'!C189</f>
        <v>0</v>
      </c>
      <c r="H189">
        <f t="shared" si="336"/>
        <v>0</v>
      </c>
      <c r="I189">
        <f>'Input spectra'!D189</f>
        <v>0</v>
      </c>
      <c r="J189">
        <f>'Initial absorption'!M189</f>
        <v>0</v>
      </c>
      <c r="K189">
        <f>'Input spectra'!E189</f>
        <v>0</v>
      </c>
      <c r="L189">
        <f t="shared" si="337"/>
        <v>0</v>
      </c>
      <c r="M189">
        <f>'Input spectra'!F189</f>
        <v>0</v>
      </c>
      <c r="N189">
        <f>'Initial absorption'!N189</f>
        <v>0</v>
      </c>
      <c r="O189">
        <f>'Input spectra'!G189</f>
        <v>0</v>
      </c>
      <c r="P189">
        <f t="shared" si="338"/>
        <v>0</v>
      </c>
      <c r="R189">
        <f>'Absorption prob after ems'!FA190</f>
        <v>0.88621814887254968</v>
      </c>
      <c r="S189" s="13">
        <f>1-EXP(-'Absorption prob after ems'!FE190*_k_in_ec_correction*(E189*_c1+I189*_c2+M189*_c3+'Input spectra'!Y189))</f>
        <v>1.1552819636578171E-2</v>
      </c>
      <c r="T189" s="13">
        <f>1-EXP(-(_t-'Absorption prob after ems'!FE190)*_k_in_ec_correction*(E189*_c1+I189*_c2+M189*_c3+'Input spectra'!Y189))</f>
        <v>1.1675130614260509E-2</v>
      </c>
      <c r="V189"/>
      <c r="W189" s="11"/>
      <c r="X189" s="6">
        <f t="shared" si="339"/>
        <v>0</v>
      </c>
      <c r="Y189" s="6">
        <f t="shared" si="340"/>
        <v>0</v>
      </c>
      <c r="Z189" s="6">
        <f t="shared" si="341"/>
        <v>0</v>
      </c>
      <c r="AA189"/>
      <c r="AB189" s="6">
        <f t="shared" si="342"/>
        <v>0</v>
      </c>
      <c r="AC189" s="6">
        <f t="shared" si="343"/>
        <v>0</v>
      </c>
      <c r="AD189" s="6">
        <f t="shared" si="344"/>
        <v>0</v>
      </c>
      <c r="AE189"/>
      <c r="AF189" s="6">
        <f t="shared" si="345"/>
        <v>0</v>
      </c>
      <c r="AG189" s="6">
        <f t="shared" si="346"/>
        <v>0</v>
      </c>
      <c r="AH189" s="6">
        <f t="shared" si="347"/>
        <v>0</v>
      </c>
      <c r="AI189"/>
      <c r="AJ189" s="6">
        <f t="shared" si="348"/>
        <v>0</v>
      </c>
      <c r="AK189" s="6"/>
      <c r="AL189" s="6">
        <f t="shared" si="349"/>
        <v>0</v>
      </c>
      <c r="AM189" s="6">
        <f t="shared" si="350"/>
        <v>0</v>
      </c>
      <c r="AN189" s="6">
        <f t="shared" si="351"/>
        <v>0</v>
      </c>
      <c r="AO189" s="6"/>
      <c r="AP189" s="6">
        <f t="shared" si="352"/>
        <v>0</v>
      </c>
      <c r="AQ189" s="6">
        <f t="shared" si="353"/>
        <v>0</v>
      </c>
      <c r="AR189" s="6">
        <f t="shared" si="354"/>
        <v>0</v>
      </c>
      <c r="AS189" s="6"/>
      <c r="AT189" s="6">
        <f t="shared" si="355"/>
        <v>0</v>
      </c>
      <c r="AU189" s="6">
        <f t="shared" si="356"/>
        <v>0</v>
      </c>
      <c r="AV189" s="6">
        <f t="shared" si="357"/>
        <v>0</v>
      </c>
      <c r="AW189" s="6"/>
      <c r="AX189" s="6">
        <f t="shared" si="358"/>
        <v>0</v>
      </c>
      <c r="BD189" s="11"/>
      <c r="BE189" s="6">
        <f t="shared" si="233"/>
        <v>0</v>
      </c>
      <c r="BF189" s="6">
        <f t="shared" si="234"/>
        <v>0</v>
      </c>
      <c r="BG189" s="6">
        <f t="shared" si="235"/>
        <v>0</v>
      </c>
      <c r="BH189"/>
      <c r="BI189" s="6">
        <f t="shared" si="236"/>
        <v>0</v>
      </c>
      <c r="BJ189" s="6">
        <f t="shared" si="237"/>
        <v>0</v>
      </c>
      <c r="BK189" s="6">
        <f t="shared" si="238"/>
        <v>0</v>
      </c>
      <c r="BL189"/>
      <c r="BM189" s="6">
        <f t="shared" si="239"/>
        <v>0</v>
      </c>
      <c r="BN189" s="6">
        <f t="shared" si="240"/>
        <v>0</v>
      </c>
      <c r="BO189" s="6">
        <f t="shared" si="241"/>
        <v>0</v>
      </c>
      <c r="BP189"/>
      <c r="BQ189" s="6">
        <f t="shared" si="280"/>
        <v>0</v>
      </c>
      <c r="BR189" s="6"/>
      <c r="BS189" s="6">
        <f t="shared" si="281"/>
        <v>0</v>
      </c>
      <c r="BT189" s="6">
        <f t="shared" si="282"/>
        <v>0</v>
      </c>
      <c r="BU189" s="6">
        <f t="shared" si="283"/>
        <v>0</v>
      </c>
      <c r="BV189" s="6"/>
      <c r="BW189" s="6">
        <f t="shared" si="284"/>
        <v>0</v>
      </c>
      <c r="BX189" s="6">
        <f t="shared" si="285"/>
        <v>0</v>
      </c>
      <c r="BY189" s="6">
        <f t="shared" si="286"/>
        <v>0</v>
      </c>
      <c r="BZ189" s="6"/>
      <c r="CA189" s="6">
        <f t="shared" si="287"/>
        <v>0</v>
      </c>
      <c r="CB189" s="6">
        <f t="shared" si="288"/>
        <v>0</v>
      </c>
      <c r="CC189" s="6">
        <f t="shared" si="289"/>
        <v>0</v>
      </c>
      <c r="CD189" s="6"/>
      <c r="CE189" s="6">
        <f t="shared" si="290"/>
        <v>0</v>
      </c>
      <c r="CK189" s="11"/>
      <c r="CL189" s="6">
        <f t="shared" si="291"/>
        <v>0</v>
      </c>
      <c r="CM189" s="6">
        <f t="shared" si="242"/>
        <v>0</v>
      </c>
      <c r="CN189" s="6">
        <f t="shared" si="243"/>
        <v>0</v>
      </c>
      <c r="CO189"/>
      <c r="CP189" s="6">
        <f t="shared" si="244"/>
        <v>0</v>
      </c>
      <c r="CQ189" s="6">
        <f t="shared" si="245"/>
        <v>0</v>
      </c>
      <c r="CR189" s="6">
        <f t="shared" si="246"/>
        <v>0</v>
      </c>
      <c r="CS189"/>
      <c r="CT189" s="6">
        <f t="shared" si="247"/>
        <v>0</v>
      </c>
      <c r="CU189" s="6">
        <f t="shared" si="248"/>
        <v>0</v>
      </c>
      <c r="CV189" s="6">
        <f t="shared" si="249"/>
        <v>0</v>
      </c>
      <c r="CW189"/>
      <c r="CX189" s="6">
        <f t="shared" si="292"/>
        <v>0</v>
      </c>
      <c r="CY189" s="6"/>
      <c r="CZ189" s="6">
        <f t="shared" si="293"/>
        <v>0</v>
      </c>
      <c r="DA189" s="6">
        <f t="shared" si="294"/>
        <v>0</v>
      </c>
      <c r="DB189" s="6">
        <f t="shared" si="295"/>
        <v>0</v>
      </c>
      <c r="DC189" s="6"/>
      <c r="DD189" s="6">
        <f t="shared" si="296"/>
        <v>0</v>
      </c>
      <c r="DE189" s="6">
        <f t="shared" si="297"/>
        <v>0</v>
      </c>
      <c r="DF189" s="6">
        <f t="shared" si="298"/>
        <v>0</v>
      </c>
      <c r="DG189" s="6"/>
      <c r="DH189" s="6">
        <f t="shared" si="299"/>
        <v>0</v>
      </c>
      <c r="DI189" s="6">
        <f t="shared" si="300"/>
        <v>0</v>
      </c>
      <c r="DJ189" s="6">
        <f t="shared" si="301"/>
        <v>0</v>
      </c>
      <c r="DK189" s="6"/>
      <c r="DL189" s="6">
        <f t="shared" si="302"/>
        <v>0</v>
      </c>
      <c r="DR189" s="11"/>
      <c r="DS189" s="6">
        <f t="shared" si="303"/>
        <v>0</v>
      </c>
      <c r="DT189" s="6">
        <f t="shared" si="250"/>
        <v>0</v>
      </c>
      <c r="DU189" s="6">
        <f t="shared" si="251"/>
        <v>0</v>
      </c>
      <c r="DV189"/>
      <c r="DW189" s="6">
        <f t="shared" si="252"/>
        <v>0</v>
      </c>
      <c r="DX189" s="6">
        <f t="shared" si="253"/>
        <v>0</v>
      </c>
      <c r="DY189" s="6">
        <f t="shared" si="254"/>
        <v>0</v>
      </c>
      <c r="DZ189"/>
      <c r="EA189" s="6">
        <f t="shared" si="255"/>
        <v>0</v>
      </c>
      <c r="EB189" s="6">
        <f t="shared" si="256"/>
        <v>0</v>
      </c>
      <c r="EC189" s="6">
        <f t="shared" si="257"/>
        <v>0</v>
      </c>
      <c r="ED189"/>
      <c r="EE189" s="6">
        <f t="shared" si="304"/>
        <v>0</v>
      </c>
      <c r="EF189" s="6"/>
      <c r="EG189" s="6">
        <f t="shared" si="305"/>
        <v>0</v>
      </c>
      <c r="EH189" s="6">
        <f t="shared" si="306"/>
        <v>0</v>
      </c>
      <c r="EI189" s="6">
        <f t="shared" si="307"/>
        <v>0</v>
      </c>
      <c r="EJ189" s="6"/>
      <c r="EK189" s="6">
        <f t="shared" si="308"/>
        <v>0</v>
      </c>
      <c r="EL189" s="6">
        <f t="shared" si="309"/>
        <v>0</v>
      </c>
      <c r="EM189" s="6">
        <f t="shared" si="310"/>
        <v>0</v>
      </c>
      <c r="EN189" s="6"/>
      <c r="EO189" s="6">
        <f t="shared" si="311"/>
        <v>0</v>
      </c>
      <c r="EP189" s="6">
        <f t="shared" si="312"/>
        <v>0</v>
      </c>
      <c r="EQ189" s="6">
        <f t="shared" si="313"/>
        <v>0</v>
      </c>
      <c r="ER189" s="6"/>
      <c r="ES189" s="6">
        <f t="shared" si="314"/>
        <v>0</v>
      </c>
      <c r="EY189" s="11"/>
      <c r="EZ189" s="6">
        <f t="shared" si="315"/>
        <v>0</v>
      </c>
      <c r="FA189" s="6">
        <f t="shared" si="258"/>
        <v>0</v>
      </c>
      <c r="FB189" s="6">
        <f t="shared" si="259"/>
        <v>0</v>
      </c>
      <c r="FC189"/>
      <c r="FD189" s="6">
        <f t="shared" si="260"/>
        <v>0</v>
      </c>
      <c r="FE189" s="6">
        <f t="shared" si="261"/>
        <v>0</v>
      </c>
      <c r="FF189" s="6">
        <f t="shared" si="262"/>
        <v>0</v>
      </c>
      <c r="FG189"/>
      <c r="FH189" s="6">
        <f t="shared" si="263"/>
        <v>0</v>
      </c>
      <c r="FI189" s="6">
        <f t="shared" si="264"/>
        <v>0</v>
      </c>
      <c r="FJ189" s="6">
        <f t="shared" si="265"/>
        <v>0</v>
      </c>
      <c r="FK189"/>
      <c r="FL189" s="6">
        <f t="shared" si="316"/>
        <v>0</v>
      </c>
      <c r="FM189" s="6"/>
      <c r="FN189" s="6">
        <f t="shared" si="317"/>
        <v>0</v>
      </c>
      <c r="FO189" s="6">
        <f t="shared" si="318"/>
        <v>0</v>
      </c>
      <c r="FP189" s="6">
        <f t="shared" si="319"/>
        <v>0</v>
      </c>
      <c r="FQ189" s="6"/>
      <c r="FR189" s="6">
        <f t="shared" si="320"/>
        <v>0</v>
      </c>
      <c r="FS189" s="6">
        <f t="shared" si="321"/>
        <v>0</v>
      </c>
      <c r="FT189" s="6">
        <f t="shared" si="322"/>
        <v>0</v>
      </c>
      <c r="FU189" s="6"/>
      <c r="FV189" s="6">
        <f t="shared" si="323"/>
        <v>0</v>
      </c>
      <c r="FW189" s="6">
        <f t="shared" si="324"/>
        <v>0</v>
      </c>
      <c r="FX189" s="6">
        <f t="shared" si="325"/>
        <v>0</v>
      </c>
      <c r="FY189" s="6"/>
      <c r="FZ189" s="6">
        <f t="shared" si="326"/>
        <v>0</v>
      </c>
    </row>
    <row r="190" spans="4:182" x14ac:dyDescent="0.25">
      <c r="D190">
        <v>1220</v>
      </c>
      <c r="E190">
        <f>'Input spectra'!B190</f>
        <v>0</v>
      </c>
      <c r="F190">
        <f>'Initial absorption'!L190</f>
        <v>0</v>
      </c>
      <c r="G190">
        <f>'Input spectra'!C190</f>
        <v>0</v>
      </c>
      <c r="H190">
        <f t="shared" si="336"/>
        <v>0</v>
      </c>
      <c r="I190">
        <f>'Input spectra'!D190</f>
        <v>0</v>
      </c>
      <c r="J190">
        <f>'Initial absorption'!M190</f>
        <v>0</v>
      </c>
      <c r="K190">
        <f>'Input spectra'!E190</f>
        <v>0</v>
      </c>
      <c r="L190">
        <f t="shared" si="337"/>
        <v>0</v>
      </c>
      <c r="M190">
        <f>'Input spectra'!F190</f>
        <v>0</v>
      </c>
      <c r="N190">
        <f>'Initial absorption'!N190</f>
        <v>0</v>
      </c>
      <c r="O190">
        <f>'Input spectra'!G190</f>
        <v>0</v>
      </c>
      <c r="P190">
        <f t="shared" si="338"/>
        <v>0</v>
      </c>
      <c r="R190">
        <f>'Absorption prob after ems'!FA191</f>
        <v>0.886346582830982</v>
      </c>
      <c r="S190" s="13">
        <f>1-EXP(-'Absorption prob after ems'!FE191*_k_in_ec_correction*(E190*_c1+I190*_c2+M190*_c3+'Input spectra'!Y190))</f>
        <v>1.1538659722347022E-2</v>
      </c>
      <c r="T190" s="13">
        <f>1-EXP(-(_t-'Absorption prob after ems'!FE191)*_k_in_ec_correction*(E190*_c1+I190*_c2+M190*_c3+'Input spectra'!Y190))</f>
        <v>1.1660669476005081E-2</v>
      </c>
      <c r="V190"/>
      <c r="W190" s="11"/>
      <c r="X190" s="6">
        <f t="shared" si="339"/>
        <v>0</v>
      </c>
      <c r="Y190" s="6">
        <f t="shared" si="340"/>
        <v>0</v>
      </c>
      <c r="Z190" s="6">
        <f t="shared" si="341"/>
        <v>0</v>
      </c>
      <c r="AA190"/>
      <c r="AB190" s="6">
        <f t="shared" si="342"/>
        <v>0</v>
      </c>
      <c r="AC190" s="6">
        <f t="shared" si="343"/>
        <v>0</v>
      </c>
      <c r="AD190" s="6">
        <f t="shared" si="344"/>
        <v>0</v>
      </c>
      <c r="AE190"/>
      <c r="AF190" s="6">
        <f t="shared" si="345"/>
        <v>0</v>
      </c>
      <c r="AG190" s="6">
        <f t="shared" si="346"/>
        <v>0</v>
      </c>
      <c r="AH190" s="6">
        <f t="shared" si="347"/>
        <v>0</v>
      </c>
      <c r="AI190"/>
      <c r="AJ190" s="6">
        <f t="shared" si="348"/>
        <v>0</v>
      </c>
      <c r="AK190" s="6"/>
      <c r="AL190" s="6">
        <f t="shared" si="349"/>
        <v>0</v>
      </c>
      <c r="AM190" s="6">
        <f t="shared" si="350"/>
        <v>0</v>
      </c>
      <c r="AN190" s="6">
        <f t="shared" si="351"/>
        <v>0</v>
      </c>
      <c r="AO190" s="6"/>
      <c r="AP190" s="6">
        <f t="shared" si="352"/>
        <v>0</v>
      </c>
      <c r="AQ190" s="6">
        <f t="shared" si="353"/>
        <v>0</v>
      </c>
      <c r="AR190" s="6">
        <f t="shared" si="354"/>
        <v>0</v>
      </c>
      <c r="AS190" s="6"/>
      <c r="AT190" s="6">
        <f t="shared" si="355"/>
        <v>0</v>
      </c>
      <c r="AU190" s="6">
        <f t="shared" si="356"/>
        <v>0</v>
      </c>
      <c r="AV190" s="6">
        <f t="shared" si="357"/>
        <v>0</v>
      </c>
      <c r="AW190" s="6"/>
      <c r="AX190" s="6">
        <f t="shared" si="358"/>
        <v>0</v>
      </c>
      <c r="BD190" s="11"/>
      <c r="BE190" s="6">
        <f t="shared" si="233"/>
        <v>0</v>
      </c>
      <c r="BF190" s="6">
        <f t="shared" si="234"/>
        <v>0</v>
      </c>
      <c r="BG190" s="6">
        <f t="shared" si="235"/>
        <v>0</v>
      </c>
      <c r="BH190"/>
      <c r="BI190" s="6">
        <f t="shared" si="236"/>
        <v>0</v>
      </c>
      <c r="BJ190" s="6">
        <f t="shared" si="237"/>
        <v>0</v>
      </c>
      <c r="BK190" s="6">
        <f t="shared" si="238"/>
        <v>0</v>
      </c>
      <c r="BL190"/>
      <c r="BM190" s="6">
        <f t="shared" si="239"/>
        <v>0</v>
      </c>
      <c r="BN190" s="6">
        <f t="shared" si="240"/>
        <v>0</v>
      </c>
      <c r="BO190" s="6">
        <f t="shared" si="241"/>
        <v>0</v>
      </c>
      <c r="BP190"/>
      <c r="BQ190" s="6">
        <f t="shared" si="280"/>
        <v>0</v>
      </c>
      <c r="BR190" s="6"/>
      <c r="BS190" s="6">
        <f t="shared" si="281"/>
        <v>0</v>
      </c>
      <c r="BT190" s="6">
        <f t="shared" si="282"/>
        <v>0</v>
      </c>
      <c r="BU190" s="6">
        <f t="shared" si="283"/>
        <v>0</v>
      </c>
      <c r="BV190" s="6"/>
      <c r="BW190" s="6">
        <f t="shared" si="284"/>
        <v>0</v>
      </c>
      <c r="BX190" s="6">
        <f t="shared" si="285"/>
        <v>0</v>
      </c>
      <c r="BY190" s="6">
        <f t="shared" si="286"/>
        <v>0</v>
      </c>
      <c r="BZ190" s="6"/>
      <c r="CA190" s="6">
        <f t="shared" si="287"/>
        <v>0</v>
      </c>
      <c r="CB190" s="6">
        <f t="shared" si="288"/>
        <v>0</v>
      </c>
      <c r="CC190" s="6">
        <f t="shared" si="289"/>
        <v>0</v>
      </c>
      <c r="CD190" s="6"/>
      <c r="CE190" s="6">
        <f t="shared" si="290"/>
        <v>0</v>
      </c>
      <c r="CK190" s="11"/>
      <c r="CL190" s="6">
        <f t="shared" si="291"/>
        <v>0</v>
      </c>
      <c r="CM190" s="6">
        <f t="shared" si="242"/>
        <v>0</v>
      </c>
      <c r="CN190" s="6">
        <f t="shared" si="243"/>
        <v>0</v>
      </c>
      <c r="CO190"/>
      <c r="CP190" s="6">
        <f t="shared" si="244"/>
        <v>0</v>
      </c>
      <c r="CQ190" s="6">
        <f t="shared" si="245"/>
        <v>0</v>
      </c>
      <c r="CR190" s="6">
        <f t="shared" si="246"/>
        <v>0</v>
      </c>
      <c r="CS190"/>
      <c r="CT190" s="6">
        <f t="shared" si="247"/>
        <v>0</v>
      </c>
      <c r="CU190" s="6">
        <f t="shared" si="248"/>
        <v>0</v>
      </c>
      <c r="CV190" s="6">
        <f t="shared" si="249"/>
        <v>0</v>
      </c>
      <c r="CW190"/>
      <c r="CX190" s="6">
        <f t="shared" si="292"/>
        <v>0</v>
      </c>
      <c r="CY190" s="6"/>
      <c r="CZ190" s="6">
        <f t="shared" si="293"/>
        <v>0</v>
      </c>
      <c r="DA190" s="6">
        <f t="shared" si="294"/>
        <v>0</v>
      </c>
      <c r="DB190" s="6">
        <f t="shared" si="295"/>
        <v>0</v>
      </c>
      <c r="DC190" s="6"/>
      <c r="DD190" s="6">
        <f t="shared" si="296"/>
        <v>0</v>
      </c>
      <c r="DE190" s="6">
        <f t="shared" si="297"/>
        <v>0</v>
      </c>
      <c r="DF190" s="6">
        <f t="shared" si="298"/>
        <v>0</v>
      </c>
      <c r="DG190" s="6"/>
      <c r="DH190" s="6">
        <f t="shared" si="299"/>
        <v>0</v>
      </c>
      <c r="DI190" s="6">
        <f t="shared" si="300"/>
        <v>0</v>
      </c>
      <c r="DJ190" s="6">
        <f t="shared" si="301"/>
        <v>0</v>
      </c>
      <c r="DK190" s="6"/>
      <c r="DL190" s="6">
        <f t="shared" si="302"/>
        <v>0</v>
      </c>
      <c r="DR190" s="11"/>
      <c r="DS190" s="6">
        <f t="shared" si="303"/>
        <v>0</v>
      </c>
      <c r="DT190" s="6">
        <f t="shared" si="250"/>
        <v>0</v>
      </c>
      <c r="DU190" s="6">
        <f t="shared" si="251"/>
        <v>0</v>
      </c>
      <c r="DV190"/>
      <c r="DW190" s="6">
        <f t="shared" si="252"/>
        <v>0</v>
      </c>
      <c r="DX190" s="6">
        <f t="shared" si="253"/>
        <v>0</v>
      </c>
      <c r="DY190" s="6">
        <f t="shared" si="254"/>
        <v>0</v>
      </c>
      <c r="DZ190"/>
      <c r="EA190" s="6">
        <f t="shared" si="255"/>
        <v>0</v>
      </c>
      <c r="EB190" s="6">
        <f t="shared" si="256"/>
        <v>0</v>
      </c>
      <c r="EC190" s="6">
        <f t="shared" si="257"/>
        <v>0</v>
      </c>
      <c r="ED190"/>
      <c r="EE190" s="6">
        <f t="shared" si="304"/>
        <v>0</v>
      </c>
      <c r="EF190" s="6"/>
      <c r="EG190" s="6">
        <f t="shared" si="305"/>
        <v>0</v>
      </c>
      <c r="EH190" s="6">
        <f t="shared" si="306"/>
        <v>0</v>
      </c>
      <c r="EI190" s="6">
        <f t="shared" si="307"/>
        <v>0</v>
      </c>
      <c r="EJ190" s="6"/>
      <c r="EK190" s="6">
        <f t="shared" si="308"/>
        <v>0</v>
      </c>
      <c r="EL190" s="6">
        <f t="shared" si="309"/>
        <v>0</v>
      </c>
      <c r="EM190" s="6">
        <f t="shared" si="310"/>
        <v>0</v>
      </c>
      <c r="EN190" s="6"/>
      <c r="EO190" s="6">
        <f t="shared" si="311"/>
        <v>0</v>
      </c>
      <c r="EP190" s="6">
        <f t="shared" si="312"/>
        <v>0</v>
      </c>
      <c r="EQ190" s="6">
        <f t="shared" si="313"/>
        <v>0</v>
      </c>
      <c r="ER190" s="6"/>
      <c r="ES190" s="6">
        <f t="shared" si="314"/>
        <v>0</v>
      </c>
      <c r="EY190" s="11"/>
      <c r="EZ190" s="6">
        <f t="shared" si="315"/>
        <v>0</v>
      </c>
      <c r="FA190" s="6">
        <f t="shared" si="258"/>
        <v>0</v>
      </c>
      <c r="FB190" s="6">
        <f t="shared" si="259"/>
        <v>0</v>
      </c>
      <c r="FC190"/>
      <c r="FD190" s="6">
        <f t="shared" si="260"/>
        <v>0</v>
      </c>
      <c r="FE190" s="6">
        <f t="shared" si="261"/>
        <v>0</v>
      </c>
      <c r="FF190" s="6">
        <f t="shared" si="262"/>
        <v>0</v>
      </c>
      <c r="FG190"/>
      <c r="FH190" s="6">
        <f t="shared" si="263"/>
        <v>0</v>
      </c>
      <c r="FI190" s="6">
        <f t="shared" si="264"/>
        <v>0</v>
      </c>
      <c r="FJ190" s="6">
        <f t="shared" si="265"/>
        <v>0</v>
      </c>
      <c r="FK190"/>
      <c r="FL190" s="6">
        <f t="shared" si="316"/>
        <v>0</v>
      </c>
      <c r="FM190" s="6"/>
      <c r="FN190" s="6">
        <f t="shared" si="317"/>
        <v>0</v>
      </c>
      <c r="FO190" s="6">
        <f t="shared" si="318"/>
        <v>0</v>
      </c>
      <c r="FP190" s="6">
        <f t="shared" si="319"/>
        <v>0</v>
      </c>
      <c r="FQ190" s="6"/>
      <c r="FR190" s="6">
        <f t="shared" si="320"/>
        <v>0</v>
      </c>
      <c r="FS190" s="6">
        <f t="shared" si="321"/>
        <v>0</v>
      </c>
      <c r="FT190" s="6">
        <f t="shared" si="322"/>
        <v>0</v>
      </c>
      <c r="FU190" s="6"/>
      <c r="FV190" s="6">
        <f t="shared" si="323"/>
        <v>0</v>
      </c>
      <c r="FW190" s="6">
        <f t="shared" si="324"/>
        <v>0</v>
      </c>
      <c r="FX190" s="6">
        <f t="shared" si="325"/>
        <v>0</v>
      </c>
      <c r="FY190" s="6"/>
      <c r="FZ190" s="6">
        <f t="shared" si="326"/>
        <v>0</v>
      </c>
    </row>
    <row r="191" spans="4:182" x14ac:dyDescent="0.25">
      <c r="D191">
        <v>1225</v>
      </c>
      <c r="E191">
        <f>'Input spectra'!B191</f>
        <v>0</v>
      </c>
      <c r="F191">
        <f>'Initial absorption'!L191</f>
        <v>0</v>
      </c>
      <c r="G191">
        <f>'Input spectra'!C191</f>
        <v>0</v>
      </c>
      <c r="H191">
        <f t="shared" si="336"/>
        <v>0</v>
      </c>
      <c r="I191">
        <f>'Input spectra'!D191</f>
        <v>0</v>
      </c>
      <c r="J191">
        <f>'Initial absorption'!M191</f>
        <v>0</v>
      </c>
      <c r="K191">
        <f>'Input spectra'!E191</f>
        <v>0</v>
      </c>
      <c r="L191">
        <f t="shared" si="337"/>
        <v>0</v>
      </c>
      <c r="M191">
        <f>'Input spectra'!F191</f>
        <v>0</v>
      </c>
      <c r="N191">
        <f>'Initial absorption'!N191</f>
        <v>0</v>
      </c>
      <c r="O191">
        <f>'Input spectra'!G191</f>
        <v>0</v>
      </c>
      <c r="P191">
        <f t="shared" si="338"/>
        <v>0</v>
      </c>
      <c r="R191">
        <f>'Absorption prob after ems'!FA192</f>
        <v>0.88647504570369318</v>
      </c>
      <c r="S191" s="13">
        <f>1-EXP(-'Absorption prob after ems'!FE192*_k_in_ec_correction*(E191*_c1+I191*_c2+M191*_c3+'Input spectra'!Y191))</f>
        <v>1.1524499417386869E-2</v>
      </c>
      <c r="T191" s="13">
        <f>1-EXP(-(_t-'Absorption prob after ems'!FE192)*_k_in_ec_correction*(E191*_c1+I191*_c2+M191*_c3+'Input spectra'!Y191))</f>
        <v>1.1646208314014084E-2</v>
      </c>
      <c r="V191"/>
      <c r="W191" s="11"/>
      <c r="X191" s="6">
        <f t="shared" si="339"/>
        <v>0</v>
      </c>
      <c r="Y191" s="6">
        <f t="shared" si="340"/>
        <v>0</v>
      </c>
      <c r="Z191" s="6">
        <f t="shared" si="341"/>
        <v>0</v>
      </c>
      <c r="AA191"/>
      <c r="AB191" s="6">
        <f t="shared" si="342"/>
        <v>0</v>
      </c>
      <c r="AC191" s="6">
        <f t="shared" si="343"/>
        <v>0</v>
      </c>
      <c r="AD191" s="6">
        <f t="shared" si="344"/>
        <v>0</v>
      </c>
      <c r="AE191"/>
      <c r="AF191" s="6">
        <f t="shared" si="345"/>
        <v>0</v>
      </c>
      <c r="AG191" s="6">
        <f t="shared" si="346"/>
        <v>0</v>
      </c>
      <c r="AH191" s="6">
        <f t="shared" si="347"/>
        <v>0</v>
      </c>
      <c r="AI191"/>
      <c r="AJ191" s="6">
        <f t="shared" si="348"/>
        <v>0</v>
      </c>
      <c r="AK191" s="6"/>
      <c r="AL191" s="6">
        <f t="shared" si="349"/>
        <v>0</v>
      </c>
      <c r="AM191" s="6">
        <f t="shared" si="350"/>
        <v>0</v>
      </c>
      <c r="AN191" s="6">
        <f t="shared" si="351"/>
        <v>0</v>
      </c>
      <c r="AO191" s="6"/>
      <c r="AP191" s="6">
        <f t="shared" si="352"/>
        <v>0</v>
      </c>
      <c r="AQ191" s="6">
        <f t="shared" si="353"/>
        <v>0</v>
      </c>
      <c r="AR191" s="6">
        <f t="shared" si="354"/>
        <v>0</v>
      </c>
      <c r="AS191" s="6"/>
      <c r="AT191" s="6">
        <f t="shared" si="355"/>
        <v>0</v>
      </c>
      <c r="AU191" s="6">
        <f t="shared" si="356"/>
        <v>0</v>
      </c>
      <c r="AV191" s="6">
        <f t="shared" si="357"/>
        <v>0</v>
      </c>
      <c r="AW191" s="6"/>
      <c r="AX191" s="6">
        <f t="shared" si="358"/>
        <v>0</v>
      </c>
      <c r="BD191" s="11"/>
      <c r="BE191" s="6">
        <f t="shared" si="233"/>
        <v>0</v>
      </c>
      <c r="BF191" s="6">
        <f t="shared" si="234"/>
        <v>0</v>
      </c>
      <c r="BG191" s="6">
        <f t="shared" si="235"/>
        <v>0</v>
      </c>
      <c r="BH191"/>
      <c r="BI191" s="6">
        <f t="shared" si="236"/>
        <v>0</v>
      </c>
      <c r="BJ191" s="6">
        <f t="shared" si="237"/>
        <v>0</v>
      </c>
      <c r="BK191" s="6">
        <f t="shared" si="238"/>
        <v>0</v>
      </c>
      <c r="BL191"/>
      <c r="BM191" s="6">
        <f t="shared" si="239"/>
        <v>0</v>
      </c>
      <c r="BN191" s="6">
        <f t="shared" si="240"/>
        <v>0</v>
      </c>
      <c r="BO191" s="6">
        <f t="shared" si="241"/>
        <v>0</v>
      </c>
      <c r="BP191"/>
      <c r="BQ191" s="6">
        <f t="shared" si="280"/>
        <v>0</v>
      </c>
      <c r="BR191" s="6"/>
      <c r="BS191" s="6">
        <f t="shared" si="281"/>
        <v>0</v>
      </c>
      <c r="BT191" s="6">
        <f t="shared" si="282"/>
        <v>0</v>
      </c>
      <c r="BU191" s="6">
        <f t="shared" si="283"/>
        <v>0</v>
      </c>
      <c r="BV191" s="6"/>
      <c r="BW191" s="6">
        <f t="shared" si="284"/>
        <v>0</v>
      </c>
      <c r="BX191" s="6">
        <f t="shared" si="285"/>
        <v>0</v>
      </c>
      <c r="BY191" s="6">
        <f t="shared" si="286"/>
        <v>0</v>
      </c>
      <c r="BZ191" s="6"/>
      <c r="CA191" s="6">
        <f t="shared" si="287"/>
        <v>0</v>
      </c>
      <c r="CB191" s="6">
        <f t="shared" si="288"/>
        <v>0</v>
      </c>
      <c r="CC191" s="6">
        <f t="shared" si="289"/>
        <v>0</v>
      </c>
      <c r="CD191" s="6"/>
      <c r="CE191" s="6">
        <f t="shared" si="290"/>
        <v>0</v>
      </c>
      <c r="CK191" s="11"/>
      <c r="CL191" s="6">
        <f t="shared" si="291"/>
        <v>0</v>
      </c>
      <c r="CM191" s="6">
        <f t="shared" si="242"/>
        <v>0</v>
      </c>
      <c r="CN191" s="6">
        <f t="shared" si="243"/>
        <v>0</v>
      </c>
      <c r="CO191"/>
      <c r="CP191" s="6">
        <f t="shared" si="244"/>
        <v>0</v>
      </c>
      <c r="CQ191" s="6">
        <f t="shared" si="245"/>
        <v>0</v>
      </c>
      <c r="CR191" s="6">
        <f t="shared" si="246"/>
        <v>0</v>
      </c>
      <c r="CS191"/>
      <c r="CT191" s="6">
        <f t="shared" si="247"/>
        <v>0</v>
      </c>
      <c r="CU191" s="6">
        <f t="shared" si="248"/>
        <v>0</v>
      </c>
      <c r="CV191" s="6">
        <f t="shared" si="249"/>
        <v>0</v>
      </c>
      <c r="CW191"/>
      <c r="CX191" s="6">
        <f t="shared" si="292"/>
        <v>0</v>
      </c>
      <c r="CY191" s="6"/>
      <c r="CZ191" s="6">
        <f t="shared" si="293"/>
        <v>0</v>
      </c>
      <c r="DA191" s="6">
        <f t="shared" si="294"/>
        <v>0</v>
      </c>
      <c r="DB191" s="6">
        <f t="shared" si="295"/>
        <v>0</v>
      </c>
      <c r="DC191" s="6"/>
      <c r="DD191" s="6">
        <f t="shared" si="296"/>
        <v>0</v>
      </c>
      <c r="DE191" s="6">
        <f t="shared" si="297"/>
        <v>0</v>
      </c>
      <c r="DF191" s="6">
        <f t="shared" si="298"/>
        <v>0</v>
      </c>
      <c r="DG191" s="6"/>
      <c r="DH191" s="6">
        <f t="shared" si="299"/>
        <v>0</v>
      </c>
      <c r="DI191" s="6">
        <f t="shared" si="300"/>
        <v>0</v>
      </c>
      <c r="DJ191" s="6">
        <f t="shared" si="301"/>
        <v>0</v>
      </c>
      <c r="DK191" s="6"/>
      <c r="DL191" s="6">
        <f t="shared" si="302"/>
        <v>0</v>
      </c>
      <c r="DR191" s="11"/>
      <c r="DS191" s="6">
        <f t="shared" si="303"/>
        <v>0</v>
      </c>
      <c r="DT191" s="6">
        <f t="shared" si="250"/>
        <v>0</v>
      </c>
      <c r="DU191" s="6">
        <f t="shared" si="251"/>
        <v>0</v>
      </c>
      <c r="DV191"/>
      <c r="DW191" s="6">
        <f t="shared" si="252"/>
        <v>0</v>
      </c>
      <c r="DX191" s="6">
        <f t="shared" si="253"/>
        <v>0</v>
      </c>
      <c r="DY191" s="6">
        <f t="shared" si="254"/>
        <v>0</v>
      </c>
      <c r="DZ191"/>
      <c r="EA191" s="6">
        <f t="shared" si="255"/>
        <v>0</v>
      </c>
      <c r="EB191" s="6">
        <f t="shared" si="256"/>
        <v>0</v>
      </c>
      <c r="EC191" s="6">
        <f t="shared" si="257"/>
        <v>0</v>
      </c>
      <c r="ED191"/>
      <c r="EE191" s="6">
        <f t="shared" si="304"/>
        <v>0</v>
      </c>
      <c r="EF191" s="6"/>
      <c r="EG191" s="6">
        <f t="shared" si="305"/>
        <v>0</v>
      </c>
      <c r="EH191" s="6">
        <f t="shared" si="306"/>
        <v>0</v>
      </c>
      <c r="EI191" s="6">
        <f t="shared" si="307"/>
        <v>0</v>
      </c>
      <c r="EJ191" s="6"/>
      <c r="EK191" s="6">
        <f t="shared" si="308"/>
        <v>0</v>
      </c>
      <c r="EL191" s="6">
        <f t="shared" si="309"/>
        <v>0</v>
      </c>
      <c r="EM191" s="6">
        <f t="shared" si="310"/>
        <v>0</v>
      </c>
      <c r="EN191" s="6"/>
      <c r="EO191" s="6">
        <f t="shared" si="311"/>
        <v>0</v>
      </c>
      <c r="EP191" s="6">
        <f t="shared" si="312"/>
        <v>0</v>
      </c>
      <c r="EQ191" s="6">
        <f t="shared" si="313"/>
        <v>0</v>
      </c>
      <c r="ER191" s="6"/>
      <c r="ES191" s="6">
        <f t="shared" si="314"/>
        <v>0</v>
      </c>
      <c r="EY191" s="11"/>
      <c r="EZ191" s="6">
        <f t="shared" si="315"/>
        <v>0</v>
      </c>
      <c r="FA191" s="6">
        <f t="shared" si="258"/>
        <v>0</v>
      </c>
      <c r="FB191" s="6">
        <f t="shared" si="259"/>
        <v>0</v>
      </c>
      <c r="FC191"/>
      <c r="FD191" s="6">
        <f t="shared" si="260"/>
        <v>0</v>
      </c>
      <c r="FE191" s="6">
        <f t="shared" si="261"/>
        <v>0</v>
      </c>
      <c r="FF191" s="6">
        <f t="shared" si="262"/>
        <v>0</v>
      </c>
      <c r="FG191"/>
      <c r="FH191" s="6">
        <f t="shared" si="263"/>
        <v>0</v>
      </c>
      <c r="FI191" s="6">
        <f t="shared" si="264"/>
        <v>0</v>
      </c>
      <c r="FJ191" s="6">
        <f t="shared" si="265"/>
        <v>0</v>
      </c>
      <c r="FK191"/>
      <c r="FL191" s="6">
        <f t="shared" si="316"/>
        <v>0</v>
      </c>
      <c r="FM191" s="6"/>
      <c r="FN191" s="6">
        <f t="shared" si="317"/>
        <v>0</v>
      </c>
      <c r="FO191" s="6">
        <f t="shared" si="318"/>
        <v>0</v>
      </c>
      <c r="FP191" s="6">
        <f t="shared" si="319"/>
        <v>0</v>
      </c>
      <c r="FQ191" s="6"/>
      <c r="FR191" s="6">
        <f t="shared" si="320"/>
        <v>0</v>
      </c>
      <c r="FS191" s="6">
        <f t="shared" si="321"/>
        <v>0</v>
      </c>
      <c r="FT191" s="6">
        <f t="shared" si="322"/>
        <v>0</v>
      </c>
      <c r="FU191" s="6"/>
      <c r="FV191" s="6">
        <f t="shared" si="323"/>
        <v>0</v>
      </c>
      <c r="FW191" s="6">
        <f t="shared" si="324"/>
        <v>0</v>
      </c>
      <c r="FX191" s="6">
        <f t="shared" si="325"/>
        <v>0</v>
      </c>
      <c r="FY191" s="6"/>
      <c r="FZ191" s="6">
        <f t="shared" si="326"/>
        <v>0</v>
      </c>
    </row>
    <row r="192" spans="4:182" x14ac:dyDescent="0.25">
      <c r="D192">
        <v>1230</v>
      </c>
      <c r="E192">
        <f>'Input spectra'!B192</f>
        <v>0</v>
      </c>
      <c r="F192">
        <f>'Initial absorption'!L192</f>
        <v>0</v>
      </c>
      <c r="G192">
        <f>'Input spectra'!C192</f>
        <v>0</v>
      </c>
      <c r="H192">
        <f t="shared" si="336"/>
        <v>0</v>
      </c>
      <c r="I192">
        <f>'Input spectra'!D192</f>
        <v>0</v>
      </c>
      <c r="J192">
        <f>'Initial absorption'!M192</f>
        <v>0</v>
      </c>
      <c r="K192">
        <f>'Input spectra'!E192</f>
        <v>0</v>
      </c>
      <c r="L192">
        <f t="shared" si="337"/>
        <v>0</v>
      </c>
      <c r="M192">
        <f>'Input spectra'!F192</f>
        <v>0</v>
      </c>
      <c r="N192">
        <f>'Initial absorption'!N192</f>
        <v>0</v>
      </c>
      <c r="O192">
        <f>'Input spectra'!G192</f>
        <v>0</v>
      </c>
      <c r="P192">
        <f t="shared" si="338"/>
        <v>0</v>
      </c>
      <c r="R192">
        <f>'Absorption prob after ems'!FA193</f>
        <v>0.88660353749879273</v>
      </c>
      <c r="S192" s="13">
        <f>1-EXP(-'Absorption prob after ems'!FE193*_k_in_ec_correction*(E192*_c1+I192*_c2+M192*_c3+'Input spectra'!Y192))</f>
        <v>1.151033872168683E-2</v>
      </c>
      <c r="T192" s="13">
        <f>1-EXP(-(_t-'Absorption prob after ems'!FE193)*_k_in_ec_correction*(E192*_c1+I192*_c2+M192*_c3+'Input spectra'!Y192))</f>
        <v>1.1631747128292624E-2</v>
      </c>
      <c r="V192"/>
      <c r="W192" s="11"/>
      <c r="X192" s="6">
        <f t="shared" si="339"/>
        <v>0</v>
      </c>
      <c r="Y192" s="6">
        <f t="shared" si="340"/>
        <v>0</v>
      </c>
      <c r="Z192" s="6">
        <f t="shared" si="341"/>
        <v>0</v>
      </c>
      <c r="AA192"/>
      <c r="AB192" s="6">
        <f t="shared" si="342"/>
        <v>0</v>
      </c>
      <c r="AC192" s="6">
        <f t="shared" si="343"/>
        <v>0</v>
      </c>
      <c r="AD192" s="6">
        <f t="shared" si="344"/>
        <v>0</v>
      </c>
      <c r="AE192"/>
      <c r="AF192" s="6">
        <f t="shared" si="345"/>
        <v>0</v>
      </c>
      <c r="AG192" s="6">
        <f t="shared" si="346"/>
        <v>0</v>
      </c>
      <c r="AH192" s="6">
        <f t="shared" si="347"/>
        <v>0</v>
      </c>
      <c r="AI192"/>
      <c r="AJ192" s="6">
        <f t="shared" si="348"/>
        <v>0</v>
      </c>
      <c r="AK192" s="6"/>
      <c r="AL192" s="6">
        <f t="shared" si="349"/>
        <v>0</v>
      </c>
      <c r="AM192" s="6">
        <f t="shared" si="350"/>
        <v>0</v>
      </c>
      <c r="AN192" s="6">
        <f t="shared" si="351"/>
        <v>0</v>
      </c>
      <c r="AO192" s="6"/>
      <c r="AP192" s="6">
        <f t="shared" si="352"/>
        <v>0</v>
      </c>
      <c r="AQ192" s="6">
        <f t="shared" si="353"/>
        <v>0</v>
      </c>
      <c r="AR192" s="6">
        <f t="shared" si="354"/>
        <v>0</v>
      </c>
      <c r="AS192" s="6"/>
      <c r="AT192" s="6">
        <f t="shared" si="355"/>
        <v>0</v>
      </c>
      <c r="AU192" s="6">
        <f t="shared" si="356"/>
        <v>0</v>
      </c>
      <c r="AV192" s="6">
        <f t="shared" si="357"/>
        <v>0</v>
      </c>
      <c r="AW192" s="6"/>
      <c r="AX192" s="6">
        <f t="shared" si="358"/>
        <v>0</v>
      </c>
      <c r="BD192" s="11"/>
      <c r="BE192" s="6">
        <f t="shared" si="233"/>
        <v>0</v>
      </c>
      <c r="BF192" s="6">
        <f t="shared" si="234"/>
        <v>0</v>
      </c>
      <c r="BG192" s="6">
        <f t="shared" si="235"/>
        <v>0</v>
      </c>
      <c r="BH192"/>
      <c r="BI192" s="6">
        <f t="shared" si="236"/>
        <v>0</v>
      </c>
      <c r="BJ192" s="6">
        <f t="shared" si="237"/>
        <v>0</v>
      </c>
      <c r="BK192" s="6">
        <f t="shared" si="238"/>
        <v>0</v>
      </c>
      <c r="BL192"/>
      <c r="BM192" s="6">
        <f t="shared" si="239"/>
        <v>0</v>
      </c>
      <c r="BN192" s="6">
        <f t="shared" si="240"/>
        <v>0</v>
      </c>
      <c r="BO192" s="6">
        <f t="shared" si="241"/>
        <v>0</v>
      </c>
      <c r="BP192"/>
      <c r="BQ192" s="6">
        <f t="shared" si="280"/>
        <v>0</v>
      </c>
      <c r="BR192" s="6"/>
      <c r="BS192" s="6">
        <f t="shared" si="281"/>
        <v>0</v>
      </c>
      <c r="BT192" s="6">
        <f t="shared" si="282"/>
        <v>0</v>
      </c>
      <c r="BU192" s="6">
        <f t="shared" si="283"/>
        <v>0</v>
      </c>
      <c r="BV192" s="6"/>
      <c r="BW192" s="6">
        <f t="shared" si="284"/>
        <v>0</v>
      </c>
      <c r="BX192" s="6">
        <f t="shared" si="285"/>
        <v>0</v>
      </c>
      <c r="BY192" s="6">
        <f t="shared" si="286"/>
        <v>0</v>
      </c>
      <c r="BZ192" s="6"/>
      <c r="CA192" s="6">
        <f t="shared" si="287"/>
        <v>0</v>
      </c>
      <c r="CB192" s="6">
        <f t="shared" si="288"/>
        <v>0</v>
      </c>
      <c r="CC192" s="6">
        <f t="shared" si="289"/>
        <v>0</v>
      </c>
      <c r="CD192" s="6"/>
      <c r="CE192" s="6">
        <f t="shared" si="290"/>
        <v>0</v>
      </c>
      <c r="CK192" s="11"/>
      <c r="CL192" s="6">
        <f t="shared" si="291"/>
        <v>0</v>
      </c>
      <c r="CM192" s="6">
        <f t="shared" si="242"/>
        <v>0</v>
      </c>
      <c r="CN192" s="6">
        <f t="shared" si="243"/>
        <v>0</v>
      </c>
      <c r="CO192"/>
      <c r="CP192" s="6">
        <f t="shared" si="244"/>
        <v>0</v>
      </c>
      <c r="CQ192" s="6">
        <f t="shared" si="245"/>
        <v>0</v>
      </c>
      <c r="CR192" s="6">
        <f t="shared" si="246"/>
        <v>0</v>
      </c>
      <c r="CS192"/>
      <c r="CT192" s="6">
        <f t="shared" si="247"/>
        <v>0</v>
      </c>
      <c r="CU192" s="6">
        <f t="shared" si="248"/>
        <v>0</v>
      </c>
      <c r="CV192" s="6">
        <f t="shared" si="249"/>
        <v>0</v>
      </c>
      <c r="CW192"/>
      <c r="CX192" s="6">
        <f t="shared" si="292"/>
        <v>0</v>
      </c>
      <c r="CY192" s="6"/>
      <c r="CZ192" s="6">
        <f t="shared" si="293"/>
        <v>0</v>
      </c>
      <c r="DA192" s="6">
        <f t="shared" si="294"/>
        <v>0</v>
      </c>
      <c r="DB192" s="6">
        <f t="shared" si="295"/>
        <v>0</v>
      </c>
      <c r="DC192" s="6"/>
      <c r="DD192" s="6">
        <f t="shared" si="296"/>
        <v>0</v>
      </c>
      <c r="DE192" s="6">
        <f t="shared" si="297"/>
        <v>0</v>
      </c>
      <c r="DF192" s="6">
        <f t="shared" si="298"/>
        <v>0</v>
      </c>
      <c r="DG192" s="6"/>
      <c r="DH192" s="6">
        <f t="shared" si="299"/>
        <v>0</v>
      </c>
      <c r="DI192" s="6">
        <f t="shared" si="300"/>
        <v>0</v>
      </c>
      <c r="DJ192" s="6">
        <f t="shared" si="301"/>
        <v>0</v>
      </c>
      <c r="DK192" s="6"/>
      <c r="DL192" s="6">
        <f t="shared" si="302"/>
        <v>0</v>
      </c>
      <c r="DR192" s="11"/>
      <c r="DS192" s="6">
        <f t="shared" si="303"/>
        <v>0</v>
      </c>
      <c r="DT192" s="6">
        <f t="shared" si="250"/>
        <v>0</v>
      </c>
      <c r="DU192" s="6">
        <f t="shared" si="251"/>
        <v>0</v>
      </c>
      <c r="DV192"/>
      <c r="DW192" s="6">
        <f t="shared" si="252"/>
        <v>0</v>
      </c>
      <c r="DX192" s="6">
        <f t="shared" si="253"/>
        <v>0</v>
      </c>
      <c r="DY192" s="6">
        <f t="shared" si="254"/>
        <v>0</v>
      </c>
      <c r="DZ192"/>
      <c r="EA192" s="6">
        <f t="shared" si="255"/>
        <v>0</v>
      </c>
      <c r="EB192" s="6">
        <f t="shared" si="256"/>
        <v>0</v>
      </c>
      <c r="EC192" s="6">
        <f t="shared" si="257"/>
        <v>0</v>
      </c>
      <c r="ED192"/>
      <c r="EE192" s="6">
        <f t="shared" si="304"/>
        <v>0</v>
      </c>
      <c r="EF192" s="6"/>
      <c r="EG192" s="6">
        <f t="shared" si="305"/>
        <v>0</v>
      </c>
      <c r="EH192" s="6">
        <f t="shared" si="306"/>
        <v>0</v>
      </c>
      <c r="EI192" s="6">
        <f t="shared" si="307"/>
        <v>0</v>
      </c>
      <c r="EJ192" s="6"/>
      <c r="EK192" s="6">
        <f t="shared" si="308"/>
        <v>0</v>
      </c>
      <c r="EL192" s="6">
        <f t="shared" si="309"/>
        <v>0</v>
      </c>
      <c r="EM192" s="6">
        <f t="shared" si="310"/>
        <v>0</v>
      </c>
      <c r="EN192" s="6"/>
      <c r="EO192" s="6">
        <f t="shared" si="311"/>
        <v>0</v>
      </c>
      <c r="EP192" s="6">
        <f t="shared" si="312"/>
        <v>0</v>
      </c>
      <c r="EQ192" s="6">
        <f t="shared" si="313"/>
        <v>0</v>
      </c>
      <c r="ER192" s="6"/>
      <c r="ES192" s="6">
        <f t="shared" si="314"/>
        <v>0</v>
      </c>
      <c r="EY192" s="11"/>
      <c r="EZ192" s="6">
        <f t="shared" si="315"/>
        <v>0</v>
      </c>
      <c r="FA192" s="6">
        <f t="shared" si="258"/>
        <v>0</v>
      </c>
      <c r="FB192" s="6">
        <f t="shared" si="259"/>
        <v>0</v>
      </c>
      <c r="FC192"/>
      <c r="FD192" s="6">
        <f t="shared" si="260"/>
        <v>0</v>
      </c>
      <c r="FE192" s="6">
        <f t="shared" si="261"/>
        <v>0</v>
      </c>
      <c r="FF192" s="6">
        <f t="shared" si="262"/>
        <v>0</v>
      </c>
      <c r="FG192"/>
      <c r="FH192" s="6">
        <f t="shared" si="263"/>
        <v>0</v>
      </c>
      <c r="FI192" s="6">
        <f t="shared" si="264"/>
        <v>0</v>
      </c>
      <c r="FJ192" s="6">
        <f t="shared" si="265"/>
        <v>0</v>
      </c>
      <c r="FK192"/>
      <c r="FL192" s="6">
        <f t="shared" si="316"/>
        <v>0</v>
      </c>
      <c r="FM192" s="6"/>
      <c r="FN192" s="6">
        <f t="shared" si="317"/>
        <v>0</v>
      </c>
      <c r="FO192" s="6">
        <f t="shared" si="318"/>
        <v>0</v>
      </c>
      <c r="FP192" s="6">
        <f t="shared" si="319"/>
        <v>0</v>
      </c>
      <c r="FQ192" s="6"/>
      <c r="FR192" s="6">
        <f t="shared" si="320"/>
        <v>0</v>
      </c>
      <c r="FS192" s="6">
        <f t="shared" si="321"/>
        <v>0</v>
      </c>
      <c r="FT192" s="6">
        <f t="shared" si="322"/>
        <v>0</v>
      </c>
      <c r="FU192" s="6"/>
      <c r="FV192" s="6">
        <f t="shared" si="323"/>
        <v>0</v>
      </c>
      <c r="FW192" s="6">
        <f t="shared" si="324"/>
        <v>0</v>
      </c>
      <c r="FX192" s="6">
        <f t="shared" si="325"/>
        <v>0</v>
      </c>
      <c r="FY192" s="6"/>
      <c r="FZ192" s="6">
        <f t="shared" si="326"/>
        <v>0</v>
      </c>
    </row>
    <row r="193" spans="4:182" x14ac:dyDescent="0.25">
      <c r="D193">
        <v>1235</v>
      </c>
      <c r="E193">
        <f>'Input spectra'!B193</f>
        <v>0</v>
      </c>
      <c r="F193">
        <f>'Initial absorption'!L193</f>
        <v>0</v>
      </c>
      <c r="G193">
        <f>'Input spectra'!C193</f>
        <v>0</v>
      </c>
      <c r="H193">
        <f t="shared" si="336"/>
        <v>0</v>
      </c>
      <c r="I193">
        <f>'Input spectra'!D193</f>
        <v>0</v>
      </c>
      <c r="J193">
        <f>'Initial absorption'!M193</f>
        <v>0</v>
      </c>
      <c r="K193">
        <f>'Input spectra'!E193</f>
        <v>0</v>
      </c>
      <c r="L193">
        <f t="shared" si="337"/>
        <v>0</v>
      </c>
      <c r="M193">
        <f>'Input spectra'!F193</f>
        <v>0</v>
      </c>
      <c r="N193">
        <f>'Initial absorption'!N193</f>
        <v>0</v>
      </c>
      <c r="O193">
        <f>'Input spectra'!G193</f>
        <v>0</v>
      </c>
      <c r="P193">
        <f t="shared" si="338"/>
        <v>0</v>
      </c>
      <c r="R193">
        <f>'Absorption prob after ems'!FA194</f>
        <v>0.88673205822439072</v>
      </c>
      <c r="S193" s="13">
        <f>1-EXP(-'Absorption prob after ems'!FE194*_k_in_ec_correction*(E193*_c1+I193*_c2+M193*_c3+'Input spectra'!Y193))</f>
        <v>1.1496177635235583E-2</v>
      </c>
      <c r="T193" s="13">
        <f>1-EXP(-(_t-'Absorption prob after ems'!FE194)*_k_in_ec_correction*(E193*_c1+I193*_c2+M193*_c3+'Input spectra'!Y193))</f>
        <v>1.1617285918845921E-2</v>
      </c>
      <c r="V193"/>
      <c r="W193" s="11"/>
      <c r="X193" s="6">
        <f t="shared" si="339"/>
        <v>0</v>
      </c>
      <c r="Y193" s="6">
        <f t="shared" si="340"/>
        <v>0</v>
      </c>
      <c r="Z193" s="6">
        <f t="shared" si="341"/>
        <v>0</v>
      </c>
      <c r="AA193"/>
      <c r="AB193" s="6">
        <f t="shared" si="342"/>
        <v>0</v>
      </c>
      <c r="AC193" s="6">
        <f t="shared" si="343"/>
        <v>0</v>
      </c>
      <c r="AD193" s="6">
        <f t="shared" si="344"/>
        <v>0</v>
      </c>
      <c r="AE193"/>
      <c r="AF193" s="6">
        <f t="shared" si="345"/>
        <v>0</v>
      </c>
      <c r="AG193" s="6">
        <f t="shared" si="346"/>
        <v>0</v>
      </c>
      <c r="AH193" s="6">
        <f t="shared" si="347"/>
        <v>0</v>
      </c>
      <c r="AI193"/>
      <c r="AJ193" s="6">
        <f t="shared" si="348"/>
        <v>0</v>
      </c>
      <c r="AK193" s="6"/>
      <c r="AL193" s="6">
        <f t="shared" si="349"/>
        <v>0</v>
      </c>
      <c r="AM193" s="6">
        <f t="shared" si="350"/>
        <v>0</v>
      </c>
      <c r="AN193" s="6">
        <f t="shared" si="351"/>
        <v>0</v>
      </c>
      <c r="AO193" s="6"/>
      <c r="AP193" s="6">
        <f t="shared" si="352"/>
        <v>0</v>
      </c>
      <c r="AQ193" s="6">
        <f t="shared" si="353"/>
        <v>0</v>
      </c>
      <c r="AR193" s="6">
        <f t="shared" si="354"/>
        <v>0</v>
      </c>
      <c r="AS193" s="6"/>
      <c r="AT193" s="6">
        <f t="shared" si="355"/>
        <v>0</v>
      </c>
      <c r="AU193" s="6">
        <f t="shared" si="356"/>
        <v>0</v>
      </c>
      <c r="AV193" s="6">
        <f t="shared" si="357"/>
        <v>0</v>
      </c>
      <c r="AW193" s="6"/>
      <c r="AX193" s="6">
        <f t="shared" si="358"/>
        <v>0</v>
      </c>
      <c r="BD193" s="11"/>
      <c r="BE193" s="6">
        <f t="shared" si="233"/>
        <v>0</v>
      </c>
      <c r="BF193" s="6">
        <f t="shared" si="234"/>
        <v>0</v>
      </c>
      <c r="BG193" s="6">
        <f t="shared" si="235"/>
        <v>0</v>
      </c>
      <c r="BH193"/>
      <c r="BI193" s="6">
        <f t="shared" si="236"/>
        <v>0</v>
      </c>
      <c r="BJ193" s="6">
        <f t="shared" si="237"/>
        <v>0</v>
      </c>
      <c r="BK193" s="6">
        <f t="shared" si="238"/>
        <v>0</v>
      </c>
      <c r="BL193"/>
      <c r="BM193" s="6">
        <f t="shared" si="239"/>
        <v>0</v>
      </c>
      <c r="BN193" s="6">
        <f t="shared" si="240"/>
        <v>0</v>
      </c>
      <c r="BO193" s="6">
        <f t="shared" si="241"/>
        <v>0</v>
      </c>
      <c r="BP193"/>
      <c r="BQ193" s="6">
        <f t="shared" si="280"/>
        <v>0</v>
      </c>
      <c r="BR193" s="6"/>
      <c r="BS193" s="6">
        <f t="shared" si="281"/>
        <v>0</v>
      </c>
      <c r="BT193" s="6">
        <f t="shared" si="282"/>
        <v>0</v>
      </c>
      <c r="BU193" s="6">
        <f t="shared" si="283"/>
        <v>0</v>
      </c>
      <c r="BV193" s="6"/>
      <c r="BW193" s="6">
        <f t="shared" si="284"/>
        <v>0</v>
      </c>
      <c r="BX193" s="6">
        <f t="shared" si="285"/>
        <v>0</v>
      </c>
      <c r="BY193" s="6">
        <f t="shared" si="286"/>
        <v>0</v>
      </c>
      <c r="BZ193" s="6"/>
      <c r="CA193" s="6">
        <f t="shared" si="287"/>
        <v>0</v>
      </c>
      <c r="CB193" s="6">
        <f t="shared" si="288"/>
        <v>0</v>
      </c>
      <c r="CC193" s="6">
        <f t="shared" si="289"/>
        <v>0</v>
      </c>
      <c r="CD193" s="6"/>
      <c r="CE193" s="6">
        <f t="shared" si="290"/>
        <v>0</v>
      </c>
      <c r="CK193" s="11"/>
      <c r="CL193" s="6">
        <f t="shared" si="291"/>
        <v>0</v>
      </c>
      <c r="CM193" s="6">
        <f t="shared" si="242"/>
        <v>0</v>
      </c>
      <c r="CN193" s="6">
        <f t="shared" si="243"/>
        <v>0</v>
      </c>
      <c r="CO193"/>
      <c r="CP193" s="6">
        <f t="shared" si="244"/>
        <v>0</v>
      </c>
      <c r="CQ193" s="6">
        <f t="shared" si="245"/>
        <v>0</v>
      </c>
      <c r="CR193" s="6">
        <f t="shared" si="246"/>
        <v>0</v>
      </c>
      <c r="CS193"/>
      <c r="CT193" s="6">
        <f t="shared" si="247"/>
        <v>0</v>
      </c>
      <c r="CU193" s="6">
        <f t="shared" si="248"/>
        <v>0</v>
      </c>
      <c r="CV193" s="6">
        <f t="shared" si="249"/>
        <v>0</v>
      </c>
      <c r="CW193"/>
      <c r="CX193" s="6">
        <f t="shared" si="292"/>
        <v>0</v>
      </c>
      <c r="CY193" s="6"/>
      <c r="CZ193" s="6">
        <f t="shared" si="293"/>
        <v>0</v>
      </c>
      <c r="DA193" s="6">
        <f t="shared" si="294"/>
        <v>0</v>
      </c>
      <c r="DB193" s="6">
        <f t="shared" si="295"/>
        <v>0</v>
      </c>
      <c r="DC193" s="6"/>
      <c r="DD193" s="6">
        <f t="shared" si="296"/>
        <v>0</v>
      </c>
      <c r="DE193" s="6">
        <f t="shared" si="297"/>
        <v>0</v>
      </c>
      <c r="DF193" s="6">
        <f t="shared" si="298"/>
        <v>0</v>
      </c>
      <c r="DG193" s="6"/>
      <c r="DH193" s="6">
        <f t="shared" si="299"/>
        <v>0</v>
      </c>
      <c r="DI193" s="6">
        <f t="shared" si="300"/>
        <v>0</v>
      </c>
      <c r="DJ193" s="6">
        <f t="shared" si="301"/>
        <v>0</v>
      </c>
      <c r="DK193" s="6"/>
      <c r="DL193" s="6">
        <f t="shared" si="302"/>
        <v>0</v>
      </c>
      <c r="DR193" s="11"/>
      <c r="DS193" s="6">
        <f t="shared" si="303"/>
        <v>0</v>
      </c>
      <c r="DT193" s="6">
        <f t="shared" si="250"/>
        <v>0</v>
      </c>
      <c r="DU193" s="6">
        <f t="shared" si="251"/>
        <v>0</v>
      </c>
      <c r="DV193"/>
      <c r="DW193" s="6">
        <f t="shared" si="252"/>
        <v>0</v>
      </c>
      <c r="DX193" s="6">
        <f t="shared" si="253"/>
        <v>0</v>
      </c>
      <c r="DY193" s="6">
        <f t="shared" si="254"/>
        <v>0</v>
      </c>
      <c r="DZ193"/>
      <c r="EA193" s="6">
        <f t="shared" si="255"/>
        <v>0</v>
      </c>
      <c r="EB193" s="6">
        <f t="shared" si="256"/>
        <v>0</v>
      </c>
      <c r="EC193" s="6">
        <f t="shared" si="257"/>
        <v>0</v>
      </c>
      <c r="ED193"/>
      <c r="EE193" s="6">
        <f t="shared" si="304"/>
        <v>0</v>
      </c>
      <c r="EF193" s="6"/>
      <c r="EG193" s="6">
        <f t="shared" si="305"/>
        <v>0</v>
      </c>
      <c r="EH193" s="6">
        <f t="shared" si="306"/>
        <v>0</v>
      </c>
      <c r="EI193" s="6">
        <f t="shared" si="307"/>
        <v>0</v>
      </c>
      <c r="EJ193" s="6"/>
      <c r="EK193" s="6">
        <f t="shared" si="308"/>
        <v>0</v>
      </c>
      <c r="EL193" s="6">
        <f t="shared" si="309"/>
        <v>0</v>
      </c>
      <c r="EM193" s="6">
        <f t="shared" si="310"/>
        <v>0</v>
      </c>
      <c r="EN193" s="6"/>
      <c r="EO193" s="6">
        <f t="shared" si="311"/>
        <v>0</v>
      </c>
      <c r="EP193" s="6">
        <f t="shared" si="312"/>
        <v>0</v>
      </c>
      <c r="EQ193" s="6">
        <f t="shared" si="313"/>
        <v>0</v>
      </c>
      <c r="ER193" s="6"/>
      <c r="ES193" s="6">
        <f t="shared" si="314"/>
        <v>0</v>
      </c>
      <c r="EY193" s="11"/>
      <c r="EZ193" s="6">
        <f t="shared" si="315"/>
        <v>0</v>
      </c>
      <c r="FA193" s="6">
        <f t="shared" si="258"/>
        <v>0</v>
      </c>
      <c r="FB193" s="6">
        <f t="shared" si="259"/>
        <v>0</v>
      </c>
      <c r="FC193"/>
      <c r="FD193" s="6">
        <f t="shared" si="260"/>
        <v>0</v>
      </c>
      <c r="FE193" s="6">
        <f t="shared" si="261"/>
        <v>0</v>
      </c>
      <c r="FF193" s="6">
        <f t="shared" si="262"/>
        <v>0</v>
      </c>
      <c r="FG193"/>
      <c r="FH193" s="6">
        <f t="shared" si="263"/>
        <v>0</v>
      </c>
      <c r="FI193" s="6">
        <f t="shared" si="264"/>
        <v>0</v>
      </c>
      <c r="FJ193" s="6">
        <f t="shared" si="265"/>
        <v>0</v>
      </c>
      <c r="FK193"/>
      <c r="FL193" s="6">
        <f t="shared" si="316"/>
        <v>0</v>
      </c>
      <c r="FM193" s="6"/>
      <c r="FN193" s="6">
        <f t="shared" si="317"/>
        <v>0</v>
      </c>
      <c r="FO193" s="6">
        <f t="shared" si="318"/>
        <v>0</v>
      </c>
      <c r="FP193" s="6">
        <f t="shared" si="319"/>
        <v>0</v>
      </c>
      <c r="FQ193" s="6"/>
      <c r="FR193" s="6">
        <f t="shared" si="320"/>
        <v>0</v>
      </c>
      <c r="FS193" s="6">
        <f t="shared" si="321"/>
        <v>0</v>
      </c>
      <c r="FT193" s="6">
        <f t="shared" si="322"/>
        <v>0</v>
      </c>
      <c r="FU193" s="6"/>
      <c r="FV193" s="6">
        <f t="shared" si="323"/>
        <v>0</v>
      </c>
      <c r="FW193" s="6">
        <f t="shared" si="324"/>
        <v>0</v>
      </c>
      <c r="FX193" s="6">
        <f t="shared" si="325"/>
        <v>0</v>
      </c>
      <c r="FY193" s="6"/>
      <c r="FZ193" s="6">
        <f t="shared" si="326"/>
        <v>0</v>
      </c>
    </row>
    <row r="194" spans="4:182" x14ac:dyDescent="0.25">
      <c r="D194">
        <v>1240</v>
      </c>
      <c r="E194">
        <f>'Input spectra'!B194</f>
        <v>0</v>
      </c>
      <c r="F194">
        <f>'Initial absorption'!L194</f>
        <v>0</v>
      </c>
      <c r="G194">
        <f>'Input spectra'!C194</f>
        <v>0</v>
      </c>
      <c r="H194">
        <f t="shared" si="336"/>
        <v>0</v>
      </c>
      <c r="I194">
        <f>'Input spectra'!D194</f>
        <v>0</v>
      </c>
      <c r="J194">
        <f>'Initial absorption'!M194</f>
        <v>0</v>
      </c>
      <c r="K194">
        <f>'Input spectra'!E194</f>
        <v>0</v>
      </c>
      <c r="L194">
        <f t="shared" si="337"/>
        <v>0</v>
      </c>
      <c r="M194">
        <f>'Input spectra'!F194</f>
        <v>0</v>
      </c>
      <c r="N194">
        <f>'Initial absorption'!N194</f>
        <v>0</v>
      </c>
      <c r="O194">
        <f>'Input spectra'!G194</f>
        <v>0</v>
      </c>
      <c r="P194">
        <f t="shared" si="338"/>
        <v>0</v>
      </c>
      <c r="R194">
        <f>'Absorption prob after ems'!FA195</f>
        <v>0.88686060788860199</v>
      </c>
      <c r="S194" s="13">
        <f>1-EXP(-'Absorption prob after ems'!FE195*_k_in_ec_correction*(E194*_c1+I194*_c2+M194*_c3+'Input spectra'!Y194))</f>
        <v>1.1482016158022024E-2</v>
      </c>
      <c r="T194" s="13">
        <f>1-EXP(-(_t-'Absorption prob after ems'!FE195)*_k_in_ec_correction*(E194*_c1+I194*_c2+M194*_c3+'Input spectra'!Y194))</f>
        <v>1.1602824685679303E-2</v>
      </c>
      <c r="V194"/>
      <c r="W194" s="11"/>
      <c r="X194" s="6">
        <f t="shared" si="339"/>
        <v>0</v>
      </c>
      <c r="Y194" s="6">
        <f t="shared" si="340"/>
        <v>0</v>
      </c>
      <c r="Z194" s="6">
        <f t="shared" si="341"/>
        <v>0</v>
      </c>
      <c r="AA194"/>
      <c r="AB194" s="6">
        <f t="shared" si="342"/>
        <v>0</v>
      </c>
      <c r="AC194" s="6">
        <f t="shared" si="343"/>
        <v>0</v>
      </c>
      <c r="AD194" s="6">
        <f t="shared" si="344"/>
        <v>0</v>
      </c>
      <c r="AE194"/>
      <c r="AF194" s="6">
        <f t="shared" si="345"/>
        <v>0</v>
      </c>
      <c r="AG194" s="6">
        <f t="shared" si="346"/>
        <v>0</v>
      </c>
      <c r="AH194" s="6">
        <f t="shared" si="347"/>
        <v>0</v>
      </c>
      <c r="AI194"/>
      <c r="AJ194" s="6">
        <f t="shared" si="348"/>
        <v>0</v>
      </c>
      <c r="AK194" s="6"/>
      <c r="AL194" s="6">
        <f t="shared" si="349"/>
        <v>0</v>
      </c>
      <c r="AM194" s="6">
        <f t="shared" si="350"/>
        <v>0</v>
      </c>
      <c r="AN194" s="6">
        <f t="shared" si="351"/>
        <v>0</v>
      </c>
      <c r="AO194" s="6"/>
      <c r="AP194" s="6">
        <f t="shared" si="352"/>
        <v>0</v>
      </c>
      <c r="AQ194" s="6">
        <f t="shared" si="353"/>
        <v>0</v>
      </c>
      <c r="AR194" s="6">
        <f t="shared" si="354"/>
        <v>0</v>
      </c>
      <c r="AS194" s="6"/>
      <c r="AT194" s="6">
        <f t="shared" si="355"/>
        <v>0</v>
      </c>
      <c r="AU194" s="6">
        <f t="shared" si="356"/>
        <v>0</v>
      </c>
      <c r="AV194" s="6">
        <f t="shared" si="357"/>
        <v>0</v>
      </c>
      <c r="AW194" s="6"/>
      <c r="AX194" s="6">
        <f t="shared" si="358"/>
        <v>0</v>
      </c>
      <c r="BD194" s="11"/>
      <c r="BE194" s="6">
        <f t="shared" ref="BE194:BE246" si="359">$H194*BC$4*_ec_loss/2</f>
        <v>0</v>
      </c>
      <c r="BF194" s="6">
        <f t="shared" ref="BF194:BF246" si="360">$H194*BC$4*_ec_loss/2</f>
        <v>0</v>
      </c>
      <c r="BG194" s="6">
        <f t="shared" ref="BG194:BG246" si="361">$H194*BC$4*(1-_ec_loss)</f>
        <v>0</v>
      </c>
      <c r="BH194"/>
      <c r="BI194" s="6">
        <f t="shared" ref="BI194:BI246" si="362">$L194*BC$5*_ec_loss/2</f>
        <v>0</v>
      </c>
      <c r="BJ194" s="6">
        <f t="shared" ref="BJ194:BJ246" si="363">$L194*BC$5*_ec_loss/2</f>
        <v>0</v>
      </c>
      <c r="BK194" s="6">
        <f t="shared" ref="BK194:BK246" si="364">$L194*BC$5*(1-_ec_loss)</f>
        <v>0</v>
      </c>
      <c r="BL194"/>
      <c r="BM194" s="6">
        <f t="shared" ref="BM194:BM246" si="365">$P194*BC$6*_ec_loss/2</f>
        <v>0</v>
      </c>
      <c r="BN194" s="6">
        <f t="shared" ref="BN194:BN246" si="366">$P194*BC$6*_ec_loss/2</f>
        <v>0</v>
      </c>
      <c r="BO194" s="6">
        <f t="shared" ref="BO194:BO246" si="367">$P194*BC$6*(1-_ec_loss)</f>
        <v>0</v>
      </c>
      <c r="BP194"/>
      <c r="BQ194" s="6">
        <f t="shared" si="280"/>
        <v>0</v>
      </c>
      <c r="BR194" s="6"/>
      <c r="BS194" s="6">
        <f t="shared" si="281"/>
        <v>0</v>
      </c>
      <c r="BT194" s="6">
        <f t="shared" si="282"/>
        <v>0</v>
      </c>
      <c r="BU194" s="6">
        <f t="shared" si="283"/>
        <v>0</v>
      </c>
      <c r="BV194" s="6"/>
      <c r="BW194" s="6">
        <f t="shared" si="284"/>
        <v>0</v>
      </c>
      <c r="BX194" s="6">
        <f t="shared" si="285"/>
        <v>0</v>
      </c>
      <c r="BY194" s="6">
        <f t="shared" si="286"/>
        <v>0</v>
      </c>
      <c r="BZ194" s="6"/>
      <c r="CA194" s="6">
        <f t="shared" si="287"/>
        <v>0</v>
      </c>
      <c r="CB194" s="6">
        <f t="shared" si="288"/>
        <v>0</v>
      </c>
      <c r="CC194" s="6">
        <f t="shared" si="289"/>
        <v>0</v>
      </c>
      <c r="CD194" s="6"/>
      <c r="CE194" s="6">
        <f t="shared" si="290"/>
        <v>0</v>
      </c>
      <c r="CK194" s="11"/>
      <c r="CL194" s="6">
        <f t="shared" si="291"/>
        <v>0</v>
      </c>
      <c r="CM194" s="6">
        <f t="shared" ref="CM194:CM246" si="368">$H194*CJ$4*_ec_loss/2</f>
        <v>0</v>
      </c>
      <c r="CN194" s="6">
        <f t="shared" ref="CN194:CN246" si="369">$H194*CJ$4*(1-_ec_loss)</f>
        <v>0</v>
      </c>
      <c r="CO194"/>
      <c r="CP194" s="6">
        <f t="shared" ref="CP194:CP246" si="370">$L194*CJ$5*_ec_loss/2</f>
        <v>0</v>
      </c>
      <c r="CQ194" s="6">
        <f t="shared" ref="CQ194:CQ246" si="371">$L194*CJ$5*_ec_loss/2</f>
        <v>0</v>
      </c>
      <c r="CR194" s="6">
        <f t="shared" ref="CR194:CR246" si="372">$L194*CJ$5*(1-_ec_loss)</f>
        <v>0</v>
      </c>
      <c r="CS194"/>
      <c r="CT194" s="6">
        <f t="shared" ref="CT194:CT246" si="373">$P194*CJ$6*_ec_loss/2</f>
        <v>0</v>
      </c>
      <c r="CU194" s="6">
        <f t="shared" ref="CU194:CU246" si="374">$P194*CJ$6*_ec_loss/2</f>
        <v>0</v>
      </c>
      <c r="CV194" s="6">
        <f t="shared" ref="CV194:CV246" si="375">$P194*CJ$6*(1-_ec_loss)</f>
        <v>0</v>
      </c>
      <c r="CW194"/>
      <c r="CX194" s="6">
        <f t="shared" si="292"/>
        <v>0</v>
      </c>
      <c r="CY194" s="6"/>
      <c r="CZ194" s="6">
        <f t="shared" si="293"/>
        <v>0</v>
      </c>
      <c r="DA194" s="6">
        <f t="shared" si="294"/>
        <v>0</v>
      </c>
      <c r="DB194" s="6">
        <f t="shared" si="295"/>
        <v>0</v>
      </c>
      <c r="DC194" s="6"/>
      <c r="DD194" s="6">
        <f t="shared" si="296"/>
        <v>0</v>
      </c>
      <c r="DE194" s="6">
        <f t="shared" si="297"/>
        <v>0</v>
      </c>
      <c r="DF194" s="6">
        <f t="shared" si="298"/>
        <v>0</v>
      </c>
      <c r="DG194" s="6"/>
      <c r="DH194" s="6">
        <f t="shared" si="299"/>
        <v>0</v>
      </c>
      <c r="DI194" s="6">
        <f t="shared" si="300"/>
        <v>0</v>
      </c>
      <c r="DJ194" s="6">
        <f t="shared" si="301"/>
        <v>0</v>
      </c>
      <c r="DK194" s="6"/>
      <c r="DL194" s="6">
        <f t="shared" si="302"/>
        <v>0</v>
      </c>
      <c r="DR194" s="11"/>
      <c r="DS194" s="6">
        <f t="shared" si="303"/>
        <v>0</v>
      </c>
      <c r="DT194" s="6">
        <f t="shared" ref="DT194:DT246" si="376">$H194*DQ$4*_ec_loss/2</f>
        <v>0</v>
      </c>
      <c r="DU194" s="6">
        <f t="shared" ref="DU194:DU246" si="377">$H194*DQ$4*(1-_ec_loss)</f>
        <v>0</v>
      </c>
      <c r="DV194"/>
      <c r="DW194" s="6">
        <f t="shared" ref="DW194:DW246" si="378">$L194*DQ$5*_ec_loss/2</f>
        <v>0</v>
      </c>
      <c r="DX194" s="6">
        <f t="shared" ref="DX194:DX246" si="379">$L194*DQ$5*_ec_loss/2</f>
        <v>0</v>
      </c>
      <c r="DY194" s="6">
        <f t="shared" ref="DY194:DY246" si="380">$L194*DQ$5*(1-_ec_loss)</f>
        <v>0</v>
      </c>
      <c r="DZ194"/>
      <c r="EA194" s="6">
        <f t="shared" ref="EA194:EA246" si="381">$P194*DQ$6*_ec_loss/2</f>
        <v>0</v>
      </c>
      <c r="EB194" s="6">
        <f t="shared" ref="EB194:EB246" si="382">$P194*DQ$6*_ec_loss/2</f>
        <v>0</v>
      </c>
      <c r="EC194" s="6">
        <f t="shared" ref="EC194:EC246" si="383">$P194*DQ$6*(1-_ec_loss)</f>
        <v>0</v>
      </c>
      <c r="ED194"/>
      <c r="EE194" s="6">
        <f t="shared" si="304"/>
        <v>0</v>
      </c>
      <c r="EF194" s="6"/>
      <c r="EG194" s="6">
        <f t="shared" si="305"/>
        <v>0</v>
      </c>
      <c r="EH194" s="6">
        <f t="shared" si="306"/>
        <v>0</v>
      </c>
      <c r="EI194" s="6">
        <f t="shared" si="307"/>
        <v>0</v>
      </c>
      <c r="EJ194" s="6"/>
      <c r="EK194" s="6">
        <f t="shared" si="308"/>
        <v>0</v>
      </c>
      <c r="EL194" s="6">
        <f t="shared" si="309"/>
        <v>0</v>
      </c>
      <c r="EM194" s="6">
        <f t="shared" si="310"/>
        <v>0</v>
      </c>
      <c r="EN194" s="6"/>
      <c r="EO194" s="6">
        <f t="shared" si="311"/>
        <v>0</v>
      </c>
      <c r="EP194" s="6">
        <f t="shared" si="312"/>
        <v>0</v>
      </c>
      <c r="EQ194" s="6">
        <f t="shared" si="313"/>
        <v>0</v>
      </c>
      <c r="ER194" s="6"/>
      <c r="ES194" s="6">
        <f t="shared" si="314"/>
        <v>0</v>
      </c>
      <c r="EY194" s="11"/>
      <c r="EZ194" s="6">
        <f t="shared" si="315"/>
        <v>0</v>
      </c>
      <c r="FA194" s="6">
        <f t="shared" ref="FA194:FA246" si="384">$H194*EX$4*_ec_loss/2</f>
        <v>0</v>
      </c>
      <c r="FB194" s="6">
        <f t="shared" ref="FB194:FB246" si="385">$H194*EX$4*(1-_ec_loss)</f>
        <v>0</v>
      </c>
      <c r="FC194"/>
      <c r="FD194" s="6">
        <f t="shared" ref="FD194:FD246" si="386">$L194*EX$5*_ec_loss/2</f>
        <v>0</v>
      </c>
      <c r="FE194" s="6">
        <f t="shared" ref="FE194:FE246" si="387">$L194*EX$5*_ec_loss/2</f>
        <v>0</v>
      </c>
      <c r="FF194" s="6">
        <f t="shared" ref="FF194:FF246" si="388">$L194*EX$5*(1-_ec_loss)</f>
        <v>0</v>
      </c>
      <c r="FG194"/>
      <c r="FH194" s="6">
        <f t="shared" ref="FH194:FH246" si="389">$P194*EX$6*_ec_loss/2</f>
        <v>0</v>
      </c>
      <c r="FI194" s="6">
        <f t="shared" ref="FI194:FI246" si="390">$P194*EX$6*_ec_loss/2</f>
        <v>0</v>
      </c>
      <c r="FJ194" s="6">
        <f t="shared" ref="FJ194:FJ246" si="391">$P194*EX$6*(1-_ec_loss)</f>
        <v>0</v>
      </c>
      <c r="FK194"/>
      <c r="FL194" s="6">
        <f t="shared" si="316"/>
        <v>0</v>
      </c>
      <c r="FM194" s="6"/>
      <c r="FN194" s="6">
        <f t="shared" si="317"/>
        <v>0</v>
      </c>
      <c r="FO194" s="6">
        <f t="shared" si="318"/>
        <v>0</v>
      </c>
      <c r="FP194" s="6">
        <f t="shared" si="319"/>
        <v>0</v>
      </c>
      <c r="FQ194" s="6"/>
      <c r="FR194" s="6">
        <f t="shared" si="320"/>
        <v>0</v>
      </c>
      <c r="FS194" s="6">
        <f t="shared" si="321"/>
        <v>0</v>
      </c>
      <c r="FT194" s="6">
        <f t="shared" si="322"/>
        <v>0</v>
      </c>
      <c r="FU194" s="6"/>
      <c r="FV194" s="6">
        <f t="shared" si="323"/>
        <v>0</v>
      </c>
      <c r="FW194" s="6">
        <f t="shared" si="324"/>
        <v>0</v>
      </c>
      <c r="FX194" s="6">
        <f t="shared" si="325"/>
        <v>0</v>
      </c>
      <c r="FY194" s="6"/>
      <c r="FZ194" s="6">
        <f t="shared" si="326"/>
        <v>0</v>
      </c>
    </row>
    <row r="195" spans="4:182" x14ac:dyDescent="0.25">
      <c r="D195">
        <v>1245</v>
      </c>
      <c r="E195">
        <f>'Input spectra'!B195</f>
        <v>0</v>
      </c>
      <c r="F195">
        <f>'Initial absorption'!L195</f>
        <v>0</v>
      </c>
      <c r="G195">
        <f>'Input spectra'!C195</f>
        <v>0</v>
      </c>
      <c r="H195">
        <f t="shared" si="336"/>
        <v>0</v>
      </c>
      <c r="I195">
        <f>'Input spectra'!D195</f>
        <v>0</v>
      </c>
      <c r="J195">
        <f>'Initial absorption'!M195</f>
        <v>0</v>
      </c>
      <c r="K195">
        <f>'Input spectra'!E195</f>
        <v>0</v>
      </c>
      <c r="L195">
        <f t="shared" si="337"/>
        <v>0</v>
      </c>
      <c r="M195">
        <f>'Input spectra'!F195</f>
        <v>0</v>
      </c>
      <c r="N195">
        <f>'Initial absorption'!N195</f>
        <v>0</v>
      </c>
      <c r="O195">
        <f>'Input spectra'!G195</f>
        <v>0</v>
      </c>
      <c r="P195">
        <f t="shared" si="338"/>
        <v>0</v>
      </c>
      <c r="R195">
        <f>'Absorption prob after ems'!FA196</f>
        <v>0.8869891864995435</v>
      </c>
      <c r="S195" s="13">
        <f>1-EXP(-'Absorption prob after ems'!FE196*_k_in_ec_correction*(E195*_c1+I195*_c2+M195*_c3+'Input spectra'!Y195))</f>
        <v>1.1467854290035384E-2</v>
      </c>
      <c r="T195" s="13">
        <f>1-EXP(-(_t-'Absorption prob after ems'!FE196)*_k_in_ec_correction*(E195*_c1+I195*_c2+M195*_c3+'Input spectra'!Y195))</f>
        <v>1.1588363428797765E-2</v>
      </c>
      <c r="V195"/>
      <c r="W195" s="11"/>
      <c r="X195" s="6">
        <f t="shared" si="339"/>
        <v>0</v>
      </c>
      <c r="Y195" s="6">
        <f t="shared" si="340"/>
        <v>0</v>
      </c>
      <c r="Z195" s="6">
        <f t="shared" si="341"/>
        <v>0</v>
      </c>
      <c r="AA195"/>
      <c r="AB195" s="6">
        <f t="shared" si="342"/>
        <v>0</v>
      </c>
      <c r="AC195" s="6">
        <f t="shared" si="343"/>
        <v>0</v>
      </c>
      <c r="AD195" s="6">
        <f t="shared" si="344"/>
        <v>0</v>
      </c>
      <c r="AE195"/>
      <c r="AF195" s="6">
        <f t="shared" si="345"/>
        <v>0</v>
      </c>
      <c r="AG195" s="6">
        <f t="shared" si="346"/>
        <v>0</v>
      </c>
      <c r="AH195" s="6">
        <f t="shared" si="347"/>
        <v>0</v>
      </c>
      <c r="AI195"/>
      <c r="AJ195" s="6">
        <f t="shared" si="348"/>
        <v>0</v>
      </c>
      <c r="AK195" s="6"/>
      <c r="AL195" s="6">
        <f t="shared" si="349"/>
        <v>0</v>
      </c>
      <c r="AM195" s="6">
        <f t="shared" si="350"/>
        <v>0</v>
      </c>
      <c r="AN195" s="6">
        <f t="shared" si="351"/>
        <v>0</v>
      </c>
      <c r="AO195" s="6"/>
      <c r="AP195" s="6">
        <f t="shared" si="352"/>
        <v>0</v>
      </c>
      <c r="AQ195" s="6">
        <f t="shared" si="353"/>
        <v>0</v>
      </c>
      <c r="AR195" s="6">
        <f t="shared" si="354"/>
        <v>0</v>
      </c>
      <c r="AS195" s="6"/>
      <c r="AT195" s="6">
        <f t="shared" si="355"/>
        <v>0</v>
      </c>
      <c r="AU195" s="6">
        <f t="shared" si="356"/>
        <v>0</v>
      </c>
      <c r="AV195" s="6">
        <f t="shared" si="357"/>
        <v>0</v>
      </c>
      <c r="AW195" s="6"/>
      <c r="AX195" s="6">
        <f t="shared" si="358"/>
        <v>0</v>
      </c>
      <c r="BD195" s="11"/>
      <c r="BE195" s="6">
        <f t="shared" si="359"/>
        <v>0</v>
      </c>
      <c r="BF195" s="6">
        <f t="shared" si="360"/>
        <v>0</v>
      </c>
      <c r="BG195" s="6">
        <f t="shared" si="361"/>
        <v>0</v>
      </c>
      <c r="BH195"/>
      <c r="BI195" s="6">
        <f t="shared" si="362"/>
        <v>0</v>
      </c>
      <c r="BJ195" s="6">
        <f t="shared" si="363"/>
        <v>0</v>
      </c>
      <c r="BK195" s="6">
        <f t="shared" si="364"/>
        <v>0</v>
      </c>
      <c r="BL195"/>
      <c r="BM195" s="6">
        <f t="shared" si="365"/>
        <v>0</v>
      </c>
      <c r="BN195" s="6">
        <f t="shared" si="366"/>
        <v>0</v>
      </c>
      <c r="BO195" s="6">
        <f t="shared" si="367"/>
        <v>0</v>
      </c>
      <c r="BP195"/>
      <c r="BQ195" s="6">
        <f t="shared" ref="BQ195:BQ246" si="392">(BG195+BK195+BO195)*$R195</f>
        <v>0</v>
      </c>
      <c r="BR195" s="6"/>
      <c r="BS195" s="6">
        <f t="shared" ref="BS195:BS246" si="393">$S195*BE195*$F195</f>
        <v>0</v>
      </c>
      <c r="BT195" s="6">
        <f t="shared" ref="BT195:BT246" si="394">$T195*BF195*$F195</f>
        <v>0</v>
      </c>
      <c r="BU195" s="6">
        <f t="shared" ref="BU195:BU246" si="395">(1-$R195)*BG195*$F195</f>
        <v>0</v>
      </c>
      <c r="BV195" s="6"/>
      <c r="BW195" s="6">
        <f t="shared" ref="BW195:BW246" si="396">$S195*BI195*$J195</f>
        <v>0</v>
      </c>
      <c r="BX195" s="6">
        <f t="shared" ref="BX195:BX246" si="397">$T195*BJ195*$J195</f>
        <v>0</v>
      </c>
      <c r="BY195" s="6">
        <f t="shared" ref="BY195:BY246" si="398">(1-$R195)*BK195*$J195</f>
        <v>0</v>
      </c>
      <c r="BZ195" s="6"/>
      <c r="CA195" s="6">
        <f t="shared" ref="CA195:CA246" si="399">$S195*BM195*$N195</f>
        <v>0</v>
      </c>
      <c r="CB195" s="6">
        <f t="shared" ref="CB195:CB246" si="400">$T195*BN195*$N195</f>
        <v>0</v>
      </c>
      <c r="CC195" s="6">
        <f t="shared" ref="CC195:CC246" si="401">(1-$R195)*BO195*$N195</f>
        <v>0</v>
      </c>
      <c r="CD195" s="6"/>
      <c r="CE195" s="6">
        <f t="shared" ref="CE195:CE246" si="402">(1-$T195)*(BF195+BJ195+BN195)</f>
        <v>0</v>
      </c>
      <c r="CK195" s="11"/>
      <c r="CL195" s="6">
        <f t="shared" ref="CL195:CL246" si="403">$H195*CJ$4*_ec_loss/2</f>
        <v>0</v>
      </c>
      <c r="CM195" s="6">
        <f t="shared" si="368"/>
        <v>0</v>
      </c>
      <c r="CN195" s="6">
        <f t="shared" si="369"/>
        <v>0</v>
      </c>
      <c r="CO195"/>
      <c r="CP195" s="6">
        <f t="shared" si="370"/>
        <v>0</v>
      </c>
      <c r="CQ195" s="6">
        <f t="shared" si="371"/>
        <v>0</v>
      </c>
      <c r="CR195" s="6">
        <f t="shared" si="372"/>
        <v>0</v>
      </c>
      <c r="CS195"/>
      <c r="CT195" s="6">
        <f t="shared" si="373"/>
        <v>0</v>
      </c>
      <c r="CU195" s="6">
        <f t="shared" si="374"/>
        <v>0</v>
      </c>
      <c r="CV195" s="6">
        <f t="shared" si="375"/>
        <v>0</v>
      </c>
      <c r="CW195"/>
      <c r="CX195" s="6">
        <f t="shared" ref="CX195:CX246" si="404">(CN195+CR195+CV195)*$R195</f>
        <v>0</v>
      </c>
      <c r="CY195" s="6"/>
      <c r="CZ195" s="6">
        <f t="shared" ref="CZ195:CZ246" si="405">$S195*CL195*$F195</f>
        <v>0</v>
      </c>
      <c r="DA195" s="6">
        <f t="shared" ref="DA195:DA246" si="406">$T195*CM195*$F195</f>
        <v>0</v>
      </c>
      <c r="DB195" s="6">
        <f t="shared" ref="DB195:DB246" si="407">(1-$R195)*CN195*$F195</f>
        <v>0</v>
      </c>
      <c r="DC195" s="6"/>
      <c r="DD195" s="6">
        <f t="shared" ref="DD195:DD246" si="408">$S195*CP195*$J195</f>
        <v>0</v>
      </c>
      <c r="DE195" s="6">
        <f t="shared" ref="DE195:DE246" si="409">$T195*CQ195*$J195</f>
        <v>0</v>
      </c>
      <c r="DF195" s="6">
        <f t="shared" ref="DF195:DF246" si="410">(1-$R195)*CR195*$J195</f>
        <v>0</v>
      </c>
      <c r="DG195" s="6"/>
      <c r="DH195" s="6">
        <f t="shared" ref="DH195:DH246" si="411">$S195*CT195*$N195</f>
        <v>0</v>
      </c>
      <c r="DI195" s="6">
        <f t="shared" ref="DI195:DI246" si="412">$T195*CU195*$N195</f>
        <v>0</v>
      </c>
      <c r="DJ195" s="6">
        <f t="shared" ref="DJ195:DJ246" si="413">(1-$R195)*CV195*$N195</f>
        <v>0</v>
      </c>
      <c r="DK195" s="6"/>
      <c r="DL195" s="6">
        <f t="shared" ref="DL195:DL246" si="414">(1-$T195)*(CM195+CQ195+CU195)</f>
        <v>0</v>
      </c>
      <c r="DR195" s="11"/>
      <c r="DS195" s="6">
        <f t="shared" ref="DS195:DS246" si="415">$H195*DQ$4*_ec_loss/2</f>
        <v>0</v>
      </c>
      <c r="DT195" s="6">
        <f t="shared" si="376"/>
        <v>0</v>
      </c>
      <c r="DU195" s="6">
        <f t="shared" si="377"/>
        <v>0</v>
      </c>
      <c r="DV195"/>
      <c r="DW195" s="6">
        <f t="shared" si="378"/>
        <v>0</v>
      </c>
      <c r="DX195" s="6">
        <f t="shared" si="379"/>
        <v>0</v>
      </c>
      <c r="DY195" s="6">
        <f t="shared" si="380"/>
        <v>0</v>
      </c>
      <c r="DZ195"/>
      <c r="EA195" s="6">
        <f t="shared" si="381"/>
        <v>0</v>
      </c>
      <c r="EB195" s="6">
        <f t="shared" si="382"/>
        <v>0</v>
      </c>
      <c r="EC195" s="6">
        <f t="shared" si="383"/>
        <v>0</v>
      </c>
      <c r="ED195"/>
      <c r="EE195" s="6">
        <f t="shared" ref="EE195:EE246" si="416">(DU195+DY195+EC195)*$R195</f>
        <v>0</v>
      </c>
      <c r="EF195" s="6"/>
      <c r="EG195" s="6">
        <f t="shared" ref="EG195:EG246" si="417">$S195*DS195*$F195</f>
        <v>0</v>
      </c>
      <c r="EH195" s="6">
        <f t="shared" ref="EH195:EH246" si="418">$T195*DT195*$F195</f>
        <v>0</v>
      </c>
      <c r="EI195" s="6">
        <f t="shared" ref="EI195:EI246" si="419">(1-$R195)*DU195*$F195</f>
        <v>0</v>
      </c>
      <c r="EJ195" s="6"/>
      <c r="EK195" s="6">
        <f t="shared" ref="EK195:EK246" si="420">$S195*DW195*$J195</f>
        <v>0</v>
      </c>
      <c r="EL195" s="6">
        <f t="shared" ref="EL195:EL246" si="421">$T195*DX195*$J195</f>
        <v>0</v>
      </c>
      <c r="EM195" s="6">
        <f t="shared" ref="EM195:EM246" si="422">(1-$R195)*DY195*$J195</f>
        <v>0</v>
      </c>
      <c r="EN195" s="6"/>
      <c r="EO195" s="6">
        <f t="shared" ref="EO195:EO246" si="423">$S195*EA195*$N195</f>
        <v>0</v>
      </c>
      <c r="EP195" s="6">
        <f t="shared" ref="EP195:EP246" si="424">$T195*EB195*$N195</f>
        <v>0</v>
      </c>
      <c r="EQ195" s="6">
        <f t="shared" ref="EQ195:EQ246" si="425">(1-$R195)*EC195*$N195</f>
        <v>0</v>
      </c>
      <c r="ER195" s="6"/>
      <c r="ES195" s="6">
        <f t="shared" ref="ES195:ES246" si="426">(1-$T195)*(DT195+DX195+EB195)</f>
        <v>0</v>
      </c>
      <c r="EY195" s="11"/>
      <c r="EZ195" s="6">
        <f t="shared" ref="EZ195:EZ246" si="427">$H195*EX$4*_ec_loss/2</f>
        <v>0</v>
      </c>
      <c r="FA195" s="6">
        <f t="shared" si="384"/>
        <v>0</v>
      </c>
      <c r="FB195" s="6">
        <f t="shared" si="385"/>
        <v>0</v>
      </c>
      <c r="FC195"/>
      <c r="FD195" s="6">
        <f t="shared" si="386"/>
        <v>0</v>
      </c>
      <c r="FE195" s="6">
        <f t="shared" si="387"/>
        <v>0</v>
      </c>
      <c r="FF195" s="6">
        <f t="shared" si="388"/>
        <v>0</v>
      </c>
      <c r="FG195"/>
      <c r="FH195" s="6">
        <f t="shared" si="389"/>
        <v>0</v>
      </c>
      <c r="FI195" s="6">
        <f t="shared" si="390"/>
        <v>0</v>
      </c>
      <c r="FJ195" s="6">
        <f t="shared" si="391"/>
        <v>0</v>
      </c>
      <c r="FK195"/>
      <c r="FL195" s="6">
        <f t="shared" ref="FL195:FL246" si="428">(FB195+FF195+FJ195)*$R195</f>
        <v>0</v>
      </c>
      <c r="FM195" s="6"/>
      <c r="FN195" s="6">
        <f t="shared" ref="FN195:FN246" si="429">$S195*EZ195*$F195</f>
        <v>0</v>
      </c>
      <c r="FO195" s="6">
        <f t="shared" ref="FO195:FO246" si="430">$T195*FA195*$F195</f>
        <v>0</v>
      </c>
      <c r="FP195" s="6">
        <f t="shared" ref="FP195:FP246" si="431">(1-$R195)*FB195*$F195</f>
        <v>0</v>
      </c>
      <c r="FQ195" s="6"/>
      <c r="FR195" s="6">
        <f t="shared" ref="FR195:FR246" si="432">$S195*FD195*$J195</f>
        <v>0</v>
      </c>
      <c r="FS195" s="6">
        <f t="shared" ref="FS195:FS246" si="433">$T195*FE195*$J195</f>
        <v>0</v>
      </c>
      <c r="FT195" s="6">
        <f t="shared" ref="FT195:FT246" si="434">(1-$R195)*FF195*$J195</f>
        <v>0</v>
      </c>
      <c r="FU195" s="6"/>
      <c r="FV195" s="6">
        <f t="shared" ref="FV195:FV246" si="435">$S195*FH195*$N195</f>
        <v>0</v>
      </c>
      <c r="FW195" s="6">
        <f t="shared" ref="FW195:FW246" si="436">$T195*FI195*$N195</f>
        <v>0</v>
      </c>
      <c r="FX195" s="6">
        <f t="shared" ref="FX195:FX246" si="437">(1-$R195)*FJ195*$N195</f>
        <v>0</v>
      </c>
      <c r="FY195" s="6"/>
      <c r="FZ195" s="6">
        <f t="shared" ref="FZ195:FZ246" si="438">(1-$T195)*(FA195+FE195+FI195)</f>
        <v>0</v>
      </c>
    </row>
    <row r="196" spans="4:182" x14ac:dyDescent="0.25">
      <c r="D196">
        <v>1250</v>
      </c>
      <c r="E196">
        <f>'Input spectra'!B196</f>
        <v>0</v>
      </c>
      <c r="F196">
        <f>'Initial absorption'!L196</f>
        <v>0</v>
      </c>
      <c r="G196">
        <f>'Input spectra'!C196</f>
        <v>0</v>
      </c>
      <c r="H196">
        <f t="shared" si="336"/>
        <v>0</v>
      </c>
      <c r="I196">
        <f>'Input spectra'!D196</f>
        <v>0</v>
      </c>
      <c r="J196">
        <f>'Initial absorption'!M196</f>
        <v>0</v>
      </c>
      <c r="K196">
        <f>'Input spectra'!E196</f>
        <v>0</v>
      </c>
      <c r="L196">
        <f t="shared" si="337"/>
        <v>0</v>
      </c>
      <c r="M196">
        <f>'Input spectra'!F196</f>
        <v>0</v>
      </c>
      <c r="N196">
        <f>'Initial absorption'!N196</f>
        <v>0</v>
      </c>
      <c r="O196">
        <f>'Input spectra'!G196</f>
        <v>0</v>
      </c>
      <c r="P196">
        <f t="shared" si="338"/>
        <v>0</v>
      </c>
      <c r="R196">
        <f>'Absorption prob after ems'!FA197</f>
        <v>0.88711779406533331</v>
      </c>
      <c r="S196" s="13">
        <f>1-EXP(-'Absorption prob after ems'!FE197*_k_in_ec_correction*(E196*_c1+I196*_c2+M196*_c3+'Input spectra'!Y196))</f>
        <v>1.1453692031264562E-2</v>
      </c>
      <c r="T196" s="13">
        <f>1-EXP(-(_t-'Absorption prob after ems'!FE197)*_k_in_ec_correction*(E196*_c1+I196*_c2+M196*_c3+'Input spectra'!Y196))</f>
        <v>1.1573902148206749E-2</v>
      </c>
      <c r="V196"/>
      <c r="W196" s="11"/>
      <c r="X196" s="6">
        <f t="shared" si="339"/>
        <v>0</v>
      </c>
      <c r="Y196" s="6">
        <f t="shared" si="340"/>
        <v>0</v>
      </c>
      <c r="Z196" s="6">
        <f t="shared" si="341"/>
        <v>0</v>
      </c>
      <c r="AA196"/>
      <c r="AB196" s="6">
        <f t="shared" si="342"/>
        <v>0</v>
      </c>
      <c r="AC196" s="6">
        <f t="shared" si="343"/>
        <v>0</v>
      </c>
      <c r="AD196" s="6">
        <f t="shared" si="344"/>
        <v>0</v>
      </c>
      <c r="AE196"/>
      <c r="AF196" s="6">
        <f t="shared" si="345"/>
        <v>0</v>
      </c>
      <c r="AG196" s="6">
        <f t="shared" si="346"/>
        <v>0</v>
      </c>
      <c r="AH196" s="6">
        <f t="shared" si="347"/>
        <v>0</v>
      </c>
      <c r="AI196"/>
      <c r="AJ196" s="6">
        <f t="shared" si="348"/>
        <v>0</v>
      </c>
      <c r="AK196" s="6"/>
      <c r="AL196" s="6">
        <f t="shared" si="349"/>
        <v>0</v>
      </c>
      <c r="AM196" s="6">
        <f t="shared" si="350"/>
        <v>0</v>
      </c>
      <c r="AN196" s="6">
        <f t="shared" si="351"/>
        <v>0</v>
      </c>
      <c r="AO196" s="6"/>
      <c r="AP196" s="6">
        <f t="shared" si="352"/>
        <v>0</v>
      </c>
      <c r="AQ196" s="6">
        <f t="shared" si="353"/>
        <v>0</v>
      </c>
      <c r="AR196" s="6">
        <f t="shared" si="354"/>
        <v>0</v>
      </c>
      <c r="AS196" s="6"/>
      <c r="AT196" s="6">
        <f t="shared" si="355"/>
        <v>0</v>
      </c>
      <c r="AU196" s="6">
        <f t="shared" si="356"/>
        <v>0</v>
      </c>
      <c r="AV196" s="6">
        <f t="shared" si="357"/>
        <v>0</v>
      </c>
      <c r="AW196" s="6"/>
      <c r="AX196" s="6">
        <f t="shared" si="358"/>
        <v>0</v>
      </c>
      <c r="BD196" s="11"/>
      <c r="BE196" s="6">
        <f t="shared" si="359"/>
        <v>0</v>
      </c>
      <c r="BF196" s="6">
        <f t="shared" si="360"/>
        <v>0</v>
      </c>
      <c r="BG196" s="6">
        <f t="shared" si="361"/>
        <v>0</v>
      </c>
      <c r="BH196"/>
      <c r="BI196" s="6">
        <f t="shared" si="362"/>
        <v>0</v>
      </c>
      <c r="BJ196" s="6">
        <f t="shared" si="363"/>
        <v>0</v>
      </c>
      <c r="BK196" s="6">
        <f t="shared" si="364"/>
        <v>0</v>
      </c>
      <c r="BL196"/>
      <c r="BM196" s="6">
        <f t="shared" si="365"/>
        <v>0</v>
      </c>
      <c r="BN196" s="6">
        <f t="shared" si="366"/>
        <v>0</v>
      </c>
      <c r="BO196" s="6">
        <f t="shared" si="367"/>
        <v>0</v>
      </c>
      <c r="BP196"/>
      <c r="BQ196" s="6">
        <f t="shared" si="392"/>
        <v>0</v>
      </c>
      <c r="BR196" s="6"/>
      <c r="BS196" s="6">
        <f t="shared" si="393"/>
        <v>0</v>
      </c>
      <c r="BT196" s="6">
        <f t="shared" si="394"/>
        <v>0</v>
      </c>
      <c r="BU196" s="6">
        <f t="shared" si="395"/>
        <v>0</v>
      </c>
      <c r="BV196" s="6"/>
      <c r="BW196" s="6">
        <f t="shared" si="396"/>
        <v>0</v>
      </c>
      <c r="BX196" s="6">
        <f t="shared" si="397"/>
        <v>0</v>
      </c>
      <c r="BY196" s="6">
        <f t="shared" si="398"/>
        <v>0</v>
      </c>
      <c r="BZ196" s="6"/>
      <c r="CA196" s="6">
        <f t="shared" si="399"/>
        <v>0</v>
      </c>
      <c r="CB196" s="6">
        <f t="shared" si="400"/>
        <v>0</v>
      </c>
      <c r="CC196" s="6">
        <f t="shared" si="401"/>
        <v>0</v>
      </c>
      <c r="CD196" s="6"/>
      <c r="CE196" s="6">
        <f t="shared" si="402"/>
        <v>0</v>
      </c>
      <c r="CK196" s="11"/>
      <c r="CL196" s="6">
        <f t="shared" si="403"/>
        <v>0</v>
      </c>
      <c r="CM196" s="6">
        <f t="shared" si="368"/>
        <v>0</v>
      </c>
      <c r="CN196" s="6">
        <f t="shared" si="369"/>
        <v>0</v>
      </c>
      <c r="CO196"/>
      <c r="CP196" s="6">
        <f t="shared" si="370"/>
        <v>0</v>
      </c>
      <c r="CQ196" s="6">
        <f t="shared" si="371"/>
        <v>0</v>
      </c>
      <c r="CR196" s="6">
        <f t="shared" si="372"/>
        <v>0</v>
      </c>
      <c r="CS196"/>
      <c r="CT196" s="6">
        <f t="shared" si="373"/>
        <v>0</v>
      </c>
      <c r="CU196" s="6">
        <f t="shared" si="374"/>
        <v>0</v>
      </c>
      <c r="CV196" s="6">
        <f t="shared" si="375"/>
        <v>0</v>
      </c>
      <c r="CW196"/>
      <c r="CX196" s="6">
        <f t="shared" si="404"/>
        <v>0</v>
      </c>
      <c r="CY196" s="6"/>
      <c r="CZ196" s="6">
        <f t="shared" si="405"/>
        <v>0</v>
      </c>
      <c r="DA196" s="6">
        <f t="shared" si="406"/>
        <v>0</v>
      </c>
      <c r="DB196" s="6">
        <f t="shared" si="407"/>
        <v>0</v>
      </c>
      <c r="DC196" s="6"/>
      <c r="DD196" s="6">
        <f t="shared" si="408"/>
        <v>0</v>
      </c>
      <c r="DE196" s="6">
        <f t="shared" si="409"/>
        <v>0</v>
      </c>
      <c r="DF196" s="6">
        <f t="shared" si="410"/>
        <v>0</v>
      </c>
      <c r="DG196" s="6"/>
      <c r="DH196" s="6">
        <f t="shared" si="411"/>
        <v>0</v>
      </c>
      <c r="DI196" s="6">
        <f t="shared" si="412"/>
        <v>0</v>
      </c>
      <c r="DJ196" s="6">
        <f t="shared" si="413"/>
        <v>0</v>
      </c>
      <c r="DK196" s="6"/>
      <c r="DL196" s="6">
        <f t="shared" si="414"/>
        <v>0</v>
      </c>
      <c r="DR196" s="11"/>
      <c r="DS196" s="6">
        <f t="shared" si="415"/>
        <v>0</v>
      </c>
      <c r="DT196" s="6">
        <f t="shared" si="376"/>
        <v>0</v>
      </c>
      <c r="DU196" s="6">
        <f t="shared" si="377"/>
        <v>0</v>
      </c>
      <c r="DV196"/>
      <c r="DW196" s="6">
        <f t="shared" si="378"/>
        <v>0</v>
      </c>
      <c r="DX196" s="6">
        <f t="shared" si="379"/>
        <v>0</v>
      </c>
      <c r="DY196" s="6">
        <f t="shared" si="380"/>
        <v>0</v>
      </c>
      <c r="DZ196"/>
      <c r="EA196" s="6">
        <f t="shared" si="381"/>
        <v>0</v>
      </c>
      <c r="EB196" s="6">
        <f t="shared" si="382"/>
        <v>0</v>
      </c>
      <c r="EC196" s="6">
        <f t="shared" si="383"/>
        <v>0</v>
      </c>
      <c r="ED196"/>
      <c r="EE196" s="6">
        <f t="shared" si="416"/>
        <v>0</v>
      </c>
      <c r="EF196" s="6"/>
      <c r="EG196" s="6">
        <f t="shared" si="417"/>
        <v>0</v>
      </c>
      <c r="EH196" s="6">
        <f t="shared" si="418"/>
        <v>0</v>
      </c>
      <c r="EI196" s="6">
        <f t="shared" si="419"/>
        <v>0</v>
      </c>
      <c r="EJ196" s="6"/>
      <c r="EK196" s="6">
        <f t="shared" si="420"/>
        <v>0</v>
      </c>
      <c r="EL196" s="6">
        <f t="shared" si="421"/>
        <v>0</v>
      </c>
      <c r="EM196" s="6">
        <f t="shared" si="422"/>
        <v>0</v>
      </c>
      <c r="EN196" s="6"/>
      <c r="EO196" s="6">
        <f t="shared" si="423"/>
        <v>0</v>
      </c>
      <c r="EP196" s="6">
        <f t="shared" si="424"/>
        <v>0</v>
      </c>
      <c r="EQ196" s="6">
        <f t="shared" si="425"/>
        <v>0</v>
      </c>
      <c r="ER196" s="6"/>
      <c r="ES196" s="6">
        <f t="shared" si="426"/>
        <v>0</v>
      </c>
      <c r="EY196" s="11"/>
      <c r="EZ196" s="6">
        <f t="shared" si="427"/>
        <v>0</v>
      </c>
      <c r="FA196" s="6">
        <f t="shared" si="384"/>
        <v>0</v>
      </c>
      <c r="FB196" s="6">
        <f t="shared" si="385"/>
        <v>0</v>
      </c>
      <c r="FC196"/>
      <c r="FD196" s="6">
        <f t="shared" si="386"/>
        <v>0</v>
      </c>
      <c r="FE196" s="6">
        <f t="shared" si="387"/>
        <v>0</v>
      </c>
      <c r="FF196" s="6">
        <f t="shared" si="388"/>
        <v>0</v>
      </c>
      <c r="FG196"/>
      <c r="FH196" s="6">
        <f t="shared" si="389"/>
        <v>0</v>
      </c>
      <c r="FI196" s="6">
        <f t="shared" si="390"/>
        <v>0</v>
      </c>
      <c r="FJ196" s="6">
        <f t="shared" si="391"/>
        <v>0</v>
      </c>
      <c r="FK196"/>
      <c r="FL196" s="6">
        <f t="shared" si="428"/>
        <v>0</v>
      </c>
      <c r="FM196" s="6"/>
      <c r="FN196" s="6">
        <f t="shared" si="429"/>
        <v>0</v>
      </c>
      <c r="FO196" s="6">
        <f t="shared" si="430"/>
        <v>0</v>
      </c>
      <c r="FP196" s="6">
        <f t="shared" si="431"/>
        <v>0</v>
      </c>
      <c r="FQ196" s="6"/>
      <c r="FR196" s="6">
        <f t="shared" si="432"/>
        <v>0</v>
      </c>
      <c r="FS196" s="6">
        <f t="shared" si="433"/>
        <v>0</v>
      </c>
      <c r="FT196" s="6">
        <f t="shared" si="434"/>
        <v>0</v>
      </c>
      <c r="FU196" s="6"/>
      <c r="FV196" s="6">
        <f t="shared" si="435"/>
        <v>0</v>
      </c>
      <c r="FW196" s="6">
        <f t="shared" si="436"/>
        <v>0</v>
      </c>
      <c r="FX196" s="6">
        <f t="shared" si="437"/>
        <v>0</v>
      </c>
      <c r="FY196" s="6"/>
      <c r="FZ196" s="6">
        <f t="shared" si="438"/>
        <v>0</v>
      </c>
    </row>
    <row r="197" spans="4:182" x14ac:dyDescent="0.25">
      <c r="D197">
        <v>1255</v>
      </c>
      <c r="E197">
        <f>'Input spectra'!B197</f>
        <v>0</v>
      </c>
      <c r="F197">
        <f>'Initial absorption'!L197</f>
        <v>0</v>
      </c>
      <c r="G197">
        <f>'Input spectra'!C197</f>
        <v>0</v>
      </c>
      <c r="H197">
        <f t="shared" si="336"/>
        <v>0</v>
      </c>
      <c r="I197">
        <f>'Input spectra'!D197</f>
        <v>0</v>
      </c>
      <c r="J197">
        <f>'Initial absorption'!M197</f>
        <v>0</v>
      </c>
      <c r="K197">
        <f>'Input spectra'!E197</f>
        <v>0</v>
      </c>
      <c r="L197">
        <f t="shared" si="337"/>
        <v>0</v>
      </c>
      <c r="M197">
        <f>'Input spectra'!F197</f>
        <v>0</v>
      </c>
      <c r="N197">
        <f>'Initial absorption'!N197</f>
        <v>0</v>
      </c>
      <c r="O197">
        <f>'Input spectra'!G197</f>
        <v>0</v>
      </c>
      <c r="P197">
        <f t="shared" si="338"/>
        <v>0</v>
      </c>
      <c r="R197">
        <f>'Absorption prob after ems'!FA198</f>
        <v>0.88724643059409558</v>
      </c>
      <c r="S197" s="13">
        <f>1-EXP(-'Absorption prob after ems'!FE198*_k_in_ec_correction*(E197*_c1+I197*_c2+M197*_c3+'Input spectra'!Y197))</f>
        <v>1.1439529381698565E-2</v>
      </c>
      <c r="T197" s="13">
        <f>1-EXP(-(_t-'Absorption prob after ems'!FE198)*_k_in_ec_correction*(E197*_c1+I197*_c2+M197*_c3+'Input spectra'!Y197))</f>
        <v>1.155944084391114E-2</v>
      </c>
      <c r="V197"/>
      <c r="W197" s="11"/>
      <c r="X197" s="6">
        <f t="shared" si="339"/>
        <v>0</v>
      </c>
      <c r="Y197" s="6">
        <f t="shared" si="340"/>
        <v>0</v>
      </c>
      <c r="Z197" s="6">
        <f t="shared" si="341"/>
        <v>0</v>
      </c>
      <c r="AA197"/>
      <c r="AB197" s="6">
        <f t="shared" si="342"/>
        <v>0</v>
      </c>
      <c r="AC197" s="6">
        <f t="shared" si="343"/>
        <v>0</v>
      </c>
      <c r="AD197" s="6">
        <f t="shared" si="344"/>
        <v>0</v>
      </c>
      <c r="AE197"/>
      <c r="AF197" s="6">
        <f t="shared" si="345"/>
        <v>0</v>
      </c>
      <c r="AG197" s="6">
        <f t="shared" si="346"/>
        <v>0</v>
      </c>
      <c r="AH197" s="6">
        <f t="shared" si="347"/>
        <v>0</v>
      </c>
      <c r="AI197"/>
      <c r="AJ197" s="6">
        <f t="shared" si="348"/>
        <v>0</v>
      </c>
      <c r="AK197" s="6"/>
      <c r="AL197" s="6">
        <f t="shared" si="349"/>
        <v>0</v>
      </c>
      <c r="AM197" s="6">
        <f t="shared" si="350"/>
        <v>0</v>
      </c>
      <c r="AN197" s="6">
        <f t="shared" si="351"/>
        <v>0</v>
      </c>
      <c r="AO197" s="6"/>
      <c r="AP197" s="6">
        <f t="shared" si="352"/>
        <v>0</v>
      </c>
      <c r="AQ197" s="6">
        <f t="shared" si="353"/>
        <v>0</v>
      </c>
      <c r="AR197" s="6">
        <f t="shared" si="354"/>
        <v>0</v>
      </c>
      <c r="AS197" s="6"/>
      <c r="AT197" s="6">
        <f t="shared" si="355"/>
        <v>0</v>
      </c>
      <c r="AU197" s="6">
        <f t="shared" si="356"/>
        <v>0</v>
      </c>
      <c r="AV197" s="6">
        <f t="shared" si="357"/>
        <v>0</v>
      </c>
      <c r="AW197" s="6"/>
      <c r="AX197" s="6">
        <f t="shared" si="358"/>
        <v>0</v>
      </c>
      <c r="BD197" s="11"/>
      <c r="BE197" s="6">
        <f t="shared" si="359"/>
        <v>0</v>
      </c>
      <c r="BF197" s="6">
        <f t="shared" si="360"/>
        <v>0</v>
      </c>
      <c r="BG197" s="6">
        <f t="shared" si="361"/>
        <v>0</v>
      </c>
      <c r="BH197"/>
      <c r="BI197" s="6">
        <f t="shared" si="362"/>
        <v>0</v>
      </c>
      <c r="BJ197" s="6">
        <f t="shared" si="363"/>
        <v>0</v>
      </c>
      <c r="BK197" s="6">
        <f t="shared" si="364"/>
        <v>0</v>
      </c>
      <c r="BL197"/>
      <c r="BM197" s="6">
        <f t="shared" si="365"/>
        <v>0</v>
      </c>
      <c r="BN197" s="6">
        <f t="shared" si="366"/>
        <v>0</v>
      </c>
      <c r="BO197" s="6">
        <f t="shared" si="367"/>
        <v>0</v>
      </c>
      <c r="BP197"/>
      <c r="BQ197" s="6">
        <f t="shared" si="392"/>
        <v>0</v>
      </c>
      <c r="BR197" s="6"/>
      <c r="BS197" s="6">
        <f t="shared" si="393"/>
        <v>0</v>
      </c>
      <c r="BT197" s="6">
        <f t="shared" si="394"/>
        <v>0</v>
      </c>
      <c r="BU197" s="6">
        <f t="shared" si="395"/>
        <v>0</v>
      </c>
      <c r="BV197" s="6"/>
      <c r="BW197" s="6">
        <f t="shared" si="396"/>
        <v>0</v>
      </c>
      <c r="BX197" s="6">
        <f t="shared" si="397"/>
        <v>0</v>
      </c>
      <c r="BY197" s="6">
        <f t="shared" si="398"/>
        <v>0</v>
      </c>
      <c r="BZ197" s="6"/>
      <c r="CA197" s="6">
        <f t="shared" si="399"/>
        <v>0</v>
      </c>
      <c r="CB197" s="6">
        <f t="shared" si="400"/>
        <v>0</v>
      </c>
      <c r="CC197" s="6">
        <f t="shared" si="401"/>
        <v>0</v>
      </c>
      <c r="CD197" s="6"/>
      <c r="CE197" s="6">
        <f t="shared" si="402"/>
        <v>0</v>
      </c>
      <c r="CK197" s="11"/>
      <c r="CL197" s="6">
        <f t="shared" si="403"/>
        <v>0</v>
      </c>
      <c r="CM197" s="6">
        <f t="shared" si="368"/>
        <v>0</v>
      </c>
      <c r="CN197" s="6">
        <f t="shared" si="369"/>
        <v>0</v>
      </c>
      <c r="CO197"/>
      <c r="CP197" s="6">
        <f t="shared" si="370"/>
        <v>0</v>
      </c>
      <c r="CQ197" s="6">
        <f t="shared" si="371"/>
        <v>0</v>
      </c>
      <c r="CR197" s="6">
        <f t="shared" si="372"/>
        <v>0</v>
      </c>
      <c r="CS197"/>
      <c r="CT197" s="6">
        <f t="shared" si="373"/>
        <v>0</v>
      </c>
      <c r="CU197" s="6">
        <f t="shared" si="374"/>
        <v>0</v>
      </c>
      <c r="CV197" s="6">
        <f t="shared" si="375"/>
        <v>0</v>
      </c>
      <c r="CW197"/>
      <c r="CX197" s="6">
        <f t="shared" si="404"/>
        <v>0</v>
      </c>
      <c r="CY197" s="6"/>
      <c r="CZ197" s="6">
        <f t="shared" si="405"/>
        <v>0</v>
      </c>
      <c r="DA197" s="6">
        <f t="shared" si="406"/>
        <v>0</v>
      </c>
      <c r="DB197" s="6">
        <f t="shared" si="407"/>
        <v>0</v>
      </c>
      <c r="DC197" s="6"/>
      <c r="DD197" s="6">
        <f t="shared" si="408"/>
        <v>0</v>
      </c>
      <c r="DE197" s="6">
        <f t="shared" si="409"/>
        <v>0</v>
      </c>
      <c r="DF197" s="6">
        <f t="shared" si="410"/>
        <v>0</v>
      </c>
      <c r="DG197" s="6"/>
      <c r="DH197" s="6">
        <f t="shared" si="411"/>
        <v>0</v>
      </c>
      <c r="DI197" s="6">
        <f t="shared" si="412"/>
        <v>0</v>
      </c>
      <c r="DJ197" s="6">
        <f t="shared" si="413"/>
        <v>0</v>
      </c>
      <c r="DK197" s="6"/>
      <c r="DL197" s="6">
        <f t="shared" si="414"/>
        <v>0</v>
      </c>
      <c r="DR197" s="11"/>
      <c r="DS197" s="6">
        <f t="shared" si="415"/>
        <v>0</v>
      </c>
      <c r="DT197" s="6">
        <f t="shared" si="376"/>
        <v>0</v>
      </c>
      <c r="DU197" s="6">
        <f t="shared" si="377"/>
        <v>0</v>
      </c>
      <c r="DV197"/>
      <c r="DW197" s="6">
        <f t="shared" si="378"/>
        <v>0</v>
      </c>
      <c r="DX197" s="6">
        <f t="shared" si="379"/>
        <v>0</v>
      </c>
      <c r="DY197" s="6">
        <f t="shared" si="380"/>
        <v>0</v>
      </c>
      <c r="DZ197"/>
      <c r="EA197" s="6">
        <f t="shared" si="381"/>
        <v>0</v>
      </c>
      <c r="EB197" s="6">
        <f t="shared" si="382"/>
        <v>0</v>
      </c>
      <c r="EC197" s="6">
        <f t="shared" si="383"/>
        <v>0</v>
      </c>
      <c r="ED197"/>
      <c r="EE197" s="6">
        <f t="shared" si="416"/>
        <v>0</v>
      </c>
      <c r="EF197" s="6"/>
      <c r="EG197" s="6">
        <f t="shared" si="417"/>
        <v>0</v>
      </c>
      <c r="EH197" s="6">
        <f t="shared" si="418"/>
        <v>0</v>
      </c>
      <c r="EI197" s="6">
        <f t="shared" si="419"/>
        <v>0</v>
      </c>
      <c r="EJ197" s="6"/>
      <c r="EK197" s="6">
        <f t="shared" si="420"/>
        <v>0</v>
      </c>
      <c r="EL197" s="6">
        <f t="shared" si="421"/>
        <v>0</v>
      </c>
      <c r="EM197" s="6">
        <f t="shared" si="422"/>
        <v>0</v>
      </c>
      <c r="EN197" s="6"/>
      <c r="EO197" s="6">
        <f t="shared" si="423"/>
        <v>0</v>
      </c>
      <c r="EP197" s="6">
        <f t="shared" si="424"/>
        <v>0</v>
      </c>
      <c r="EQ197" s="6">
        <f t="shared" si="425"/>
        <v>0</v>
      </c>
      <c r="ER197" s="6"/>
      <c r="ES197" s="6">
        <f t="shared" si="426"/>
        <v>0</v>
      </c>
      <c r="EY197" s="11"/>
      <c r="EZ197" s="6">
        <f t="shared" si="427"/>
        <v>0</v>
      </c>
      <c r="FA197" s="6">
        <f t="shared" si="384"/>
        <v>0</v>
      </c>
      <c r="FB197" s="6">
        <f t="shared" si="385"/>
        <v>0</v>
      </c>
      <c r="FC197"/>
      <c r="FD197" s="6">
        <f t="shared" si="386"/>
        <v>0</v>
      </c>
      <c r="FE197" s="6">
        <f t="shared" si="387"/>
        <v>0</v>
      </c>
      <c r="FF197" s="6">
        <f t="shared" si="388"/>
        <v>0</v>
      </c>
      <c r="FG197"/>
      <c r="FH197" s="6">
        <f t="shared" si="389"/>
        <v>0</v>
      </c>
      <c r="FI197" s="6">
        <f t="shared" si="390"/>
        <v>0</v>
      </c>
      <c r="FJ197" s="6">
        <f t="shared" si="391"/>
        <v>0</v>
      </c>
      <c r="FK197"/>
      <c r="FL197" s="6">
        <f t="shared" si="428"/>
        <v>0</v>
      </c>
      <c r="FM197" s="6"/>
      <c r="FN197" s="6">
        <f t="shared" si="429"/>
        <v>0</v>
      </c>
      <c r="FO197" s="6">
        <f t="shared" si="430"/>
        <v>0</v>
      </c>
      <c r="FP197" s="6">
        <f t="shared" si="431"/>
        <v>0</v>
      </c>
      <c r="FQ197" s="6"/>
      <c r="FR197" s="6">
        <f t="shared" si="432"/>
        <v>0</v>
      </c>
      <c r="FS197" s="6">
        <f t="shared" si="433"/>
        <v>0</v>
      </c>
      <c r="FT197" s="6">
        <f t="shared" si="434"/>
        <v>0</v>
      </c>
      <c r="FU197" s="6"/>
      <c r="FV197" s="6">
        <f t="shared" si="435"/>
        <v>0</v>
      </c>
      <c r="FW197" s="6">
        <f t="shared" si="436"/>
        <v>0</v>
      </c>
      <c r="FX197" s="6">
        <f t="shared" si="437"/>
        <v>0</v>
      </c>
      <c r="FY197" s="6"/>
      <c r="FZ197" s="6">
        <f t="shared" si="438"/>
        <v>0</v>
      </c>
    </row>
    <row r="198" spans="4:182" x14ac:dyDescent="0.25">
      <c r="D198">
        <v>1260</v>
      </c>
      <c r="E198">
        <f>'Input spectra'!B198</f>
        <v>0</v>
      </c>
      <c r="F198">
        <f>'Initial absorption'!L198</f>
        <v>0</v>
      </c>
      <c r="G198">
        <f>'Input spectra'!C198</f>
        <v>0</v>
      </c>
      <c r="H198">
        <f t="shared" si="336"/>
        <v>0</v>
      </c>
      <c r="I198">
        <f>'Input spectra'!D198</f>
        <v>0</v>
      </c>
      <c r="J198">
        <f>'Initial absorption'!M198</f>
        <v>0</v>
      </c>
      <c r="K198">
        <f>'Input spectra'!E198</f>
        <v>0</v>
      </c>
      <c r="L198">
        <f t="shared" si="337"/>
        <v>0</v>
      </c>
      <c r="M198">
        <f>'Input spectra'!F198</f>
        <v>0</v>
      </c>
      <c r="N198">
        <f>'Initial absorption'!N198</f>
        <v>0</v>
      </c>
      <c r="O198">
        <f>'Input spectra'!G198</f>
        <v>0</v>
      </c>
      <c r="P198">
        <f t="shared" si="338"/>
        <v>0</v>
      </c>
      <c r="R198">
        <f>'Absorption prob after ems'!FA199</f>
        <v>0.88737509609395271</v>
      </c>
      <c r="S198" s="13">
        <f>1-EXP(-'Absorption prob after ems'!FE199*_k_in_ec_correction*(E198*_c1+I198*_c2+M198*_c3+'Input spectra'!Y198))</f>
        <v>1.1425366341326182E-2</v>
      </c>
      <c r="T198" s="13">
        <f>1-EXP(-(_t-'Absorption prob after ems'!FE199)*_k_in_ec_correction*(E198*_c1+I198*_c2+M198*_c3+'Input spectra'!Y198))</f>
        <v>1.1544979515916376E-2</v>
      </c>
      <c r="V198"/>
      <c r="W198" s="11"/>
      <c r="X198" s="6">
        <f t="shared" si="339"/>
        <v>0</v>
      </c>
      <c r="Y198" s="6">
        <f t="shared" si="340"/>
        <v>0</v>
      </c>
      <c r="Z198" s="6">
        <f t="shared" si="341"/>
        <v>0</v>
      </c>
      <c r="AA198"/>
      <c r="AB198" s="6">
        <f t="shared" si="342"/>
        <v>0</v>
      </c>
      <c r="AC198" s="6">
        <f t="shared" si="343"/>
        <v>0</v>
      </c>
      <c r="AD198" s="6">
        <f t="shared" si="344"/>
        <v>0</v>
      </c>
      <c r="AE198"/>
      <c r="AF198" s="6">
        <f t="shared" si="345"/>
        <v>0</v>
      </c>
      <c r="AG198" s="6">
        <f t="shared" si="346"/>
        <v>0</v>
      </c>
      <c r="AH198" s="6">
        <f t="shared" si="347"/>
        <v>0</v>
      </c>
      <c r="AI198"/>
      <c r="AJ198" s="6">
        <f t="shared" si="348"/>
        <v>0</v>
      </c>
      <c r="AK198" s="6"/>
      <c r="AL198" s="6">
        <f t="shared" si="349"/>
        <v>0</v>
      </c>
      <c r="AM198" s="6">
        <f t="shared" si="350"/>
        <v>0</v>
      </c>
      <c r="AN198" s="6">
        <f t="shared" si="351"/>
        <v>0</v>
      </c>
      <c r="AO198" s="6"/>
      <c r="AP198" s="6">
        <f t="shared" si="352"/>
        <v>0</v>
      </c>
      <c r="AQ198" s="6">
        <f t="shared" si="353"/>
        <v>0</v>
      </c>
      <c r="AR198" s="6">
        <f t="shared" si="354"/>
        <v>0</v>
      </c>
      <c r="AS198" s="6"/>
      <c r="AT198" s="6">
        <f t="shared" si="355"/>
        <v>0</v>
      </c>
      <c r="AU198" s="6">
        <f t="shared" si="356"/>
        <v>0</v>
      </c>
      <c r="AV198" s="6">
        <f t="shared" si="357"/>
        <v>0</v>
      </c>
      <c r="AW198" s="6"/>
      <c r="AX198" s="6">
        <f t="shared" si="358"/>
        <v>0</v>
      </c>
      <c r="BD198" s="11"/>
      <c r="BE198" s="6">
        <f t="shared" si="359"/>
        <v>0</v>
      </c>
      <c r="BF198" s="6">
        <f t="shared" si="360"/>
        <v>0</v>
      </c>
      <c r="BG198" s="6">
        <f t="shared" si="361"/>
        <v>0</v>
      </c>
      <c r="BH198"/>
      <c r="BI198" s="6">
        <f t="shared" si="362"/>
        <v>0</v>
      </c>
      <c r="BJ198" s="6">
        <f t="shared" si="363"/>
        <v>0</v>
      </c>
      <c r="BK198" s="6">
        <f t="shared" si="364"/>
        <v>0</v>
      </c>
      <c r="BL198"/>
      <c r="BM198" s="6">
        <f t="shared" si="365"/>
        <v>0</v>
      </c>
      <c r="BN198" s="6">
        <f t="shared" si="366"/>
        <v>0</v>
      </c>
      <c r="BO198" s="6">
        <f t="shared" si="367"/>
        <v>0</v>
      </c>
      <c r="BP198"/>
      <c r="BQ198" s="6">
        <f t="shared" si="392"/>
        <v>0</v>
      </c>
      <c r="BR198" s="6"/>
      <c r="BS198" s="6">
        <f t="shared" si="393"/>
        <v>0</v>
      </c>
      <c r="BT198" s="6">
        <f t="shared" si="394"/>
        <v>0</v>
      </c>
      <c r="BU198" s="6">
        <f t="shared" si="395"/>
        <v>0</v>
      </c>
      <c r="BV198" s="6"/>
      <c r="BW198" s="6">
        <f t="shared" si="396"/>
        <v>0</v>
      </c>
      <c r="BX198" s="6">
        <f t="shared" si="397"/>
        <v>0</v>
      </c>
      <c r="BY198" s="6">
        <f t="shared" si="398"/>
        <v>0</v>
      </c>
      <c r="BZ198" s="6"/>
      <c r="CA198" s="6">
        <f t="shared" si="399"/>
        <v>0</v>
      </c>
      <c r="CB198" s="6">
        <f t="shared" si="400"/>
        <v>0</v>
      </c>
      <c r="CC198" s="6">
        <f t="shared" si="401"/>
        <v>0</v>
      </c>
      <c r="CD198" s="6"/>
      <c r="CE198" s="6">
        <f t="shared" si="402"/>
        <v>0</v>
      </c>
      <c r="CK198" s="11"/>
      <c r="CL198" s="6">
        <f t="shared" si="403"/>
        <v>0</v>
      </c>
      <c r="CM198" s="6">
        <f t="shared" si="368"/>
        <v>0</v>
      </c>
      <c r="CN198" s="6">
        <f t="shared" si="369"/>
        <v>0</v>
      </c>
      <c r="CO198"/>
      <c r="CP198" s="6">
        <f t="shared" si="370"/>
        <v>0</v>
      </c>
      <c r="CQ198" s="6">
        <f t="shared" si="371"/>
        <v>0</v>
      </c>
      <c r="CR198" s="6">
        <f t="shared" si="372"/>
        <v>0</v>
      </c>
      <c r="CS198"/>
      <c r="CT198" s="6">
        <f t="shared" si="373"/>
        <v>0</v>
      </c>
      <c r="CU198" s="6">
        <f t="shared" si="374"/>
        <v>0</v>
      </c>
      <c r="CV198" s="6">
        <f t="shared" si="375"/>
        <v>0</v>
      </c>
      <c r="CW198"/>
      <c r="CX198" s="6">
        <f t="shared" si="404"/>
        <v>0</v>
      </c>
      <c r="CY198" s="6"/>
      <c r="CZ198" s="6">
        <f t="shared" si="405"/>
        <v>0</v>
      </c>
      <c r="DA198" s="6">
        <f t="shared" si="406"/>
        <v>0</v>
      </c>
      <c r="DB198" s="6">
        <f t="shared" si="407"/>
        <v>0</v>
      </c>
      <c r="DC198" s="6"/>
      <c r="DD198" s="6">
        <f t="shared" si="408"/>
        <v>0</v>
      </c>
      <c r="DE198" s="6">
        <f t="shared" si="409"/>
        <v>0</v>
      </c>
      <c r="DF198" s="6">
        <f t="shared" si="410"/>
        <v>0</v>
      </c>
      <c r="DG198" s="6"/>
      <c r="DH198" s="6">
        <f t="shared" si="411"/>
        <v>0</v>
      </c>
      <c r="DI198" s="6">
        <f t="shared" si="412"/>
        <v>0</v>
      </c>
      <c r="DJ198" s="6">
        <f t="shared" si="413"/>
        <v>0</v>
      </c>
      <c r="DK198" s="6"/>
      <c r="DL198" s="6">
        <f t="shared" si="414"/>
        <v>0</v>
      </c>
      <c r="DR198" s="11"/>
      <c r="DS198" s="6">
        <f t="shared" si="415"/>
        <v>0</v>
      </c>
      <c r="DT198" s="6">
        <f t="shared" si="376"/>
        <v>0</v>
      </c>
      <c r="DU198" s="6">
        <f t="shared" si="377"/>
        <v>0</v>
      </c>
      <c r="DV198"/>
      <c r="DW198" s="6">
        <f t="shared" si="378"/>
        <v>0</v>
      </c>
      <c r="DX198" s="6">
        <f t="shared" si="379"/>
        <v>0</v>
      </c>
      <c r="DY198" s="6">
        <f t="shared" si="380"/>
        <v>0</v>
      </c>
      <c r="DZ198"/>
      <c r="EA198" s="6">
        <f t="shared" si="381"/>
        <v>0</v>
      </c>
      <c r="EB198" s="6">
        <f t="shared" si="382"/>
        <v>0</v>
      </c>
      <c r="EC198" s="6">
        <f t="shared" si="383"/>
        <v>0</v>
      </c>
      <c r="ED198"/>
      <c r="EE198" s="6">
        <f t="shared" si="416"/>
        <v>0</v>
      </c>
      <c r="EF198" s="6"/>
      <c r="EG198" s="6">
        <f t="shared" si="417"/>
        <v>0</v>
      </c>
      <c r="EH198" s="6">
        <f t="shared" si="418"/>
        <v>0</v>
      </c>
      <c r="EI198" s="6">
        <f t="shared" si="419"/>
        <v>0</v>
      </c>
      <c r="EJ198" s="6"/>
      <c r="EK198" s="6">
        <f t="shared" si="420"/>
        <v>0</v>
      </c>
      <c r="EL198" s="6">
        <f t="shared" si="421"/>
        <v>0</v>
      </c>
      <c r="EM198" s="6">
        <f t="shared" si="422"/>
        <v>0</v>
      </c>
      <c r="EN198" s="6"/>
      <c r="EO198" s="6">
        <f t="shared" si="423"/>
        <v>0</v>
      </c>
      <c r="EP198" s="6">
        <f t="shared" si="424"/>
        <v>0</v>
      </c>
      <c r="EQ198" s="6">
        <f t="shared" si="425"/>
        <v>0</v>
      </c>
      <c r="ER198" s="6"/>
      <c r="ES198" s="6">
        <f t="shared" si="426"/>
        <v>0</v>
      </c>
      <c r="EY198" s="11"/>
      <c r="EZ198" s="6">
        <f t="shared" si="427"/>
        <v>0</v>
      </c>
      <c r="FA198" s="6">
        <f t="shared" si="384"/>
        <v>0</v>
      </c>
      <c r="FB198" s="6">
        <f t="shared" si="385"/>
        <v>0</v>
      </c>
      <c r="FC198"/>
      <c r="FD198" s="6">
        <f t="shared" si="386"/>
        <v>0</v>
      </c>
      <c r="FE198" s="6">
        <f t="shared" si="387"/>
        <v>0</v>
      </c>
      <c r="FF198" s="6">
        <f t="shared" si="388"/>
        <v>0</v>
      </c>
      <c r="FG198"/>
      <c r="FH198" s="6">
        <f t="shared" si="389"/>
        <v>0</v>
      </c>
      <c r="FI198" s="6">
        <f t="shared" si="390"/>
        <v>0</v>
      </c>
      <c r="FJ198" s="6">
        <f t="shared" si="391"/>
        <v>0</v>
      </c>
      <c r="FK198"/>
      <c r="FL198" s="6">
        <f t="shared" si="428"/>
        <v>0</v>
      </c>
      <c r="FM198" s="6"/>
      <c r="FN198" s="6">
        <f t="shared" si="429"/>
        <v>0</v>
      </c>
      <c r="FO198" s="6">
        <f t="shared" si="430"/>
        <v>0</v>
      </c>
      <c r="FP198" s="6">
        <f t="shared" si="431"/>
        <v>0</v>
      </c>
      <c r="FQ198" s="6"/>
      <c r="FR198" s="6">
        <f t="shared" si="432"/>
        <v>0</v>
      </c>
      <c r="FS198" s="6">
        <f t="shared" si="433"/>
        <v>0</v>
      </c>
      <c r="FT198" s="6">
        <f t="shared" si="434"/>
        <v>0</v>
      </c>
      <c r="FU198" s="6"/>
      <c r="FV198" s="6">
        <f t="shared" si="435"/>
        <v>0</v>
      </c>
      <c r="FW198" s="6">
        <f t="shared" si="436"/>
        <v>0</v>
      </c>
      <c r="FX198" s="6">
        <f t="shared" si="437"/>
        <v>0</v>
      </c>
      <c r="FY198" s="6"/>
      <c r="FZ198" s="6">
        <f t="shared" si="438"/>
        <v>0</v>
      </c>
    </row>
    <row r="199" spans="4:182" x14ac:dyDescent="0.25">
      <c r="D199">
        <v>1265</v>
      </c>
      <c r="E199">
        <f>'Input spectra'!B199</f>
        <v>0</v>
      </c>
      <c r="F199">
        <f>'Initial absorption'!L199</f>
        <v>0</v>
      </c>
      <c r="G199">
        <f>'Input spectra'!C199</f>
        <v>0</v>
      </c>
      <c r="H199">
        <f t="shared" si="336"/>
        <v>0</v>
      </c>
      <c r="I199">
        <f>'Input spectra'!D199</f>
        <v>0</v>
      </c>
      <c r="J199">
        <f>'Initial absorption'!M199</f>
        <v>0</v>
      </c>
      <c r="K199">
        <f>'Input spectra'!E199</f>
        <v>0</v>
      </c>
      <c r="L199">
        <f t="shared" si="337"/>
        <v>0</v>
      </c>
      <c r="M199">
        <f>'Input spectra'!F199</f>
        <v>0</v>
      </c>
      <c r="N199">
        <f>'Initial absorption'!N199</f>
        <v>0</v>
      </c>
      <c r="O199">
        <f>'Input spectra'!G199</f>
        <v>0</v>
      </c>
      <c r="P199">
        <f t="shared" si="338"/>
        <v>0</v>
      </c>
      <c r="R199">
        <f>'Absorption prob after ems'!FA200</f>
        <v>0.88750379057303208</v>
      </c>
      <c r="S199" s="13">
        <f>1-EXP(-'Absorption prob after ems'!FE200*_k_in_ec_correction*(E199*_c1+I199*_c2+M199*_c3+'Input spectra'!Y199))</f>
        <v>1.1411202910136531E-2</v>
      </c>
      <c r="T199" s="13">
        <f>1-EXP(-(_t-'Absorption prob after ems'!FE200)*_k_in_ec_correction*(E199*_c1+I199*_c2+M199*_c3+'Input spectra'!Y199))</f>
        <v>1.1530518164227677E-2</v>
      </c>
      <c r="V199"/>
      <c r="W199" s="11"/>
      <c r="X199" s="6">
        <f t="shared" si="339"/>
        <v>0</v>
      </c>
      <c r="Y199" s="6">
        <f t="shared" si="340"/>
        <v>0</v>
      </c>
      <c r="Z199" s="6">
        <f t="shared" si="341"/>
        <v>0</v>
      </c>
      <c r="AA199"/>
      <c r="AB199" s="6">
        <f t="shared" si="342"/>
        <v>0</v>
      </c>
      <c r="AC199" s="6">
        <f t="shared" si="343"/>
        <v>0</v>
      </c>
      <c r="AD199" s="6">
        <f t="shared" si="344"/>
        <v>0</v>
      </c>
      <c r="AE199"/>
      <c r="AF199" s="6">
        <f t="shared" si="345"/>
        <v>0</v>
      </c>
      <c r="AG199" s="6">
        <f t="shared" si="346"/>
        <v>0</v>
      </c>
      <c r="AH199" s="6">
        <f t="shared" si="347"/>
        <v>0</v>
      </c>
      <c r="AI199"/>
      <c r="AJ199" s="6">
        <f t="shared" si="348"/>
        <v>0</v>
      </c>
      <c r="AK199" s="6"/>
      <c r="AL199" s="6">
        <f t="shared" si="349"/>
        <v>0</v>
      </c>
      <c r="AM199" s="6">
        <f t="shared" si="350"/>
        <v>0</v>
      </c>
      <c r="AN199" s="6">
        <f t="shared" si="351"/>
        <v>0</v>
      </c>
      <c r="AO199" s="6"/>
      <c r="AP199" s="6">
        <f t="shared" si="352"/>
        <v>0</v>
      </c>
      <c r="AQ199" s="6">
        <f t="shared" si="353"/>
        <v>0</v>
      </c>
      <c r="AR199" s="6">
        <f t="shared" si="354"/>
        <v>0</v>
      </c>
      <c r="AS199" s="6"/>
      <c r="AT199" s="6">
        <f t="shared" si="355"/>
        <v>0</v>
      </c>
      <c r="AU199" s="6">
        <f t="shared" si="356"/>
        <v>0</v>
      </c>
      <c r="AV199" s="6">
        <f t="shared" si="357"/>
        <v>0</v>
      </c>
      <c r="AW199" s="6"/>
      <c r="AX199" s="6">
        <f t="shared" si="358"/>
        <v>0</v>
      </c>
      <c r="BD199" s="11"/>
      <c r="BE199" s="6">
        <f t="shared" si="359"/>
        <v>0</v>
      </c>
      <c r="BF199" s="6">
        <f t="shared" si="360"/>
        <v>0</v>
      </c>
      <c r="BG199" s="6">
        <f t="shared" si="361"/>
        <v>0</v>
      </c>
      <c r="BH199"/>
      <c r="BI199" s="6">
        <f t="shared" si="362"/>
        <v>0</v>
      </c>
      <c r="BJ199" s="6">
        <f t="shared" si="363"/>
        <v>0</v>
      </c>
      <c r="BK199" s="6">
        <f t="shared" si="364"/>
        <v>0</v>
      </c>
      <c r="BL199"/>
      <c r="BM199" s="6">
        <f t="shared" si="365"/>
        <v>0</v>
      </c>
      <c r="BN199" s="6">
        <f t="shared" si="366"/>
        <v>0</v>
      </c>
      <c r="BO199" s="6">
        <f t="shared" si="367"/>
        <v>0</v>
      </c>
      <c r="BP199"/>
      <c r="BQ199" s="6">
        <f t="shared" si="392"/>
        <v>0</v>
      </c>
      <c r="BR199" s="6"/>
      <c r="BS199" s="6">
        <f t="shared" si="393"/>
        <v>0</v>
      </c>
      <c r="BT199" s="6">
        <f t="shared" si="394"/>
        <v>0</v>
      </c>
      <c r="BU199" s="6">
        <f t="shared" si="395"/>
        <v>0</v>
      </c>
      <c r="BV199" s="6"/>
      <c r="BW199" s="6">
        <f t="shared" si="396"/>
        <v>0</v>
      </c>
      <c r="BX199" s="6">
        <f t="shared" si="397"/>
        <v>0</v>
      </c>
      <c r="BY199" s="6">
        <f t="shared" si="398"/>
        <v>0</v>
      </c>
      <c r="BZ199" s="6"/>
      <c r="CA199" s="6">
        <f t="shared" si="399"/>
        <v>0</v>
      </c>
      <c r="CB199" s="6">
        <f t="shared" si="400"/>
        <v>0</v>
      </c>
      <c r="CC199" s="6">
        <f t="shared" si="401"/>
        <v>0</v>
      </c>
      <c r="CD199" s="6"/>
      <c r="CE199" s="6">
        <f t="shared" si="402"/>
        <v>0</v>
      </c>
      <c r="CK199" s="11"/>
      <c r="CL199" s="6">
        <f t="shared" si="403"/>
        <v>0</v>
      </c>
      <c r="CM199" s="6">
        <f t="shared" si="368"/>
        <v>0</v>
      </c>
      <c r="CN199" s="6">
        <f t="shared" si="369"/>
        <v>0</v>
      </c>
      <c r="CO199"/>
      <c r="CP199" s="6">
        <f t="shared" si="370"/>
        <v>0</v>
      </c>
      <c r="CQ199" s="6">
        <f t="shared" si="371"/>
        <v>0</v>
      </c>
      <c r="CR199" s="6">
        <f t="shared" si="372"/>
        <v>0</v>
      </c>
      <c r="CS199"/>
      <c r="CT199" s="6">
        <f t="shared" si="373"/>
        <v>0</v>
      </c>
      <c r="CU199" s="6">
        <f t="shared" si="374"/>
        <v>0</v>
      </c>
      <c r="CV199" s="6">
        <f t="shared" si="375"/>
        <v>0</v>
      </c>
      <c r="CW199"/>
      <c r="CX199" s="6">
        <f t="shared" si="404"/>
        <v>0</v>
      </c>
      <c r="CY199" s="6"/>
      <c r="CZ199" s="6">
        <f t="shared" si="405"/>
        <v>0</v>
      </c>
      <c r="DA199" s="6">
        <f t="shared" si="406"/>
        <v>0</v>
      </c>
      <c r="DB199" s="6">
        <f t="shared" si="407"/>
        <v>0</v>
      </c>
      <c r="DC199" s="6"/>
      <c r="DD199" s="6">
        <f t="shared" si="408"/>
        <v>0</v>
      </c>
      <c r="DE199" s="6">
        <f t="shared" si="409"/>
        <v>0</v>
      </c>
      <c r="DF199" s="6">
        <f t="shared" si="410"/>
        <v>0</v>
      </c>
      <c r="DG199" s="6"/>
      <c r="DH199" s="6">
        <f t="shared" si="411"/>
        <v>0</v>
      </c>
      <c r="DI199" s="6">
        <f t="shared" si="412"/>
        <v>0</v>
      </c>
      <c r="DJ199" s="6">
        <f t="shared" si="413"/>
        <v>0</v>
      </c>
      <c r="DK199" s="6"/>
      <c r="DL199" s="6">
        <f t="shared" si="414"/>
        <v>0</v>
      </c>
      <c r="DR199" s="11"/>
      <c r="DS199" s="6">
        <f t="shared" si="415"/>
        <v>0</v>
      </c>
      <c r="DT199" s="6">
        <f t="shared" si="376"/>
        <v>0</v>
      </c>
      <c r="DU199" s="6">
        <f t="shared" si="377"/>
        <v>0</v>
      </c>
      <c r="DV199"/>
      <c r="DW199" s="6">
        <f t="shared" si="378"/>
        <v>0</v>
      </c>
      <c r="DX199" s="6">
        <f t="shared" si="379"/>
        <v>0</v>
      </c>
      <c r="DY199" s="6">
        <f t="shared" si="380"/>
        <v>0</v>
      </c>
      <c r="DZ199"/>
      <c r="EA199" s="6">
        <f t="shared" si="381"/>
        <v>0</v>
      </c>
      <c r="EB199" s="6">
        <f t="shared" si="382"/>
        <v>0</v>
      </c>
      <c r="EC199" s="6">
        <f t="shared" si="383"/>
        <v>0</v>
      </c>
      <c r="ED199"/>
      <c r="EE199" s="6">
        <f t="shared" si="416"/>
        <v>0</v>
      </c>
      <c r="EF199" s="6"/>
      <c r="EG199" s="6">
        <f t="shared" si="417"/>
        <v>0</v>
      </c>
      <c r="EH199" s="6">
        <f t="shared" si="418"/>
        <v>0</v>
      </c>
      <c r="EI199" s="6">
        <f t="shared" si="419"/>
        <v>0</v>
      </c>
      <c r="EJ199" s="6"/>
      <c r="EK199" s="6">
        <f t="shared" si="420"/>
        <v>0</v>
      </c>
      <c r="EL199" s="6">
        <f t="shared" si="421"/>
        <v>0</v>
      </c>
      <c r="EM199" s="6">
        <f t="shared" si="422"/>
        <v>0</v>
      </c>
      <c r="EN199" s="6"/>
      <c r="EO199" s="6">
        <f t="shared" si="423"/>
        <v>0</v>
      </c>
      <c r="EP199" s="6">
        <f t="shared" si="424"/>
        <v>0</v>
      </c>
      <c r="EQ199" s="6">
        <f t="shared" si="425"/>
        <v>0</v>
      </c>
      <c r="ER199" s="6"/>
      <c r="ES199" s="6">
        <f t="shared" si="426"/>
        <v>0</v>
      </c>
      <c r="EY199" s="11"/>
      <c r="EZ199" s="6">
        <f t="shared" si="427"/>
        <v>0</v>
      </c>
      <c r="FA199" s="6">
        <f t="shared" si="384"/>
        <v>0</v>
      </c>
      <c r="FB199" s="6">
        <f t="shared" si="385"/>
        <v>0</v>
      </c>
      <c r="FC199"/>
      <c r="FD199" s="6">
        <f t="shared" si="386"/>
        <v>0</v>
      </c>
      <c r="FE199" s="6">
        <f t="shared" si="387"/>
        <v>0</v>
      </c>
      <c r="FF199" s="6">
        <f t="shared" si="388"/>
        <v>0</v>
      </c>
      <c r="FG199"/>
      <c r="FH199" s="6">
        <f t="shared" si="389"/>
        <v>0</v>
      </c>
      <c r="FI199" s="6">
        <f t="shared" si="390"/>
        <v>0</v>
      </c>
      <c r="FJ199" s="6">
        <f t="shared" si="391"/>
        <v>0</v>
      </c>
      <c r="FK199"/>
      <c r="FL199" s="6">
        <f t="shared" si="428"/>
        <v>0</v>
      </c>
      <c r="FM199" s="6"/>
      <c r="FN199" s="6">
        <f t="shared" si="429"/>
        <v>0</v>
      </c>
      <c r="FO199" s="6">
        <f t="shared" si="430"/>
        <v>0</v>
      </c>
      <c r="FP199" s="6">
        <f t="shared" si="431"/>
        <v>0</v>
      </c>
      <c r="FQ199" s="6"/>
      <c r="FR199" s="6">
        <f t="shared" si="432"/>
        <v>0</v>
      </c>
      <c r="FS199" s="6">
        <f t="shared" si="433"/>
        <v>0</v>
      </c>
      <c r="FT199" s="6">
        <f t="shared" si="434"/>
        <v>0</v>
      </c>
      <c r="FU199" s="6"/>
      <c r="FV199" s="6">
        <f t="shared" si="435"/>
        <v>0</v>
      </c>
      <c r="FW199" s="6">
        <f t="shared" si="436"/>
        <v>0</v>
      </c>
      <c r="FX199" s="6">
        <f t="shared" si="437"/>
        <v>0</v>
      </c>
      <c r="FY199" s="6"/>
      <c r="FZ199" s="6">
        <f t="shared" si="438"/>
        <v>0</v>
      </c>
    </row>
    <row r="200" spans="4:182" x14ac:dyDescent="0.25">
      <c r="D200">
        <v>1270</v>
      </c>
      <c r="E200">
        <f>'Input spectra'!B200</f>
        <v>0</v>
      </c>
      <c r="F200">
        <f>'Initial absorption'!L200</f>
        <v>0</v>
      </c>
      <c r="G200">
        <f>'Input spectra'!C200</f>
        <v>0</v>
      </c>
      <c r="H200">
        <f t="shared" si="336"/>
        <v>0</v>
      </c>
      <c r="I200">
        <f>'Input spectra'!D200</f>
        <v>0</v>
      </c>
      <c r="J200">
        <f>'Initial absorption'!M200</f>
        <v>0</v>
      </c>
      <c r="K200">
        <f>'Input spectra'!E200</f>
        <v>0</v>
      </c>
      <c r="L200">
        <f t="shared" si="337"/>
        <v>0</v>
      </c>
      <c r="M200">
        <f>'Input spectra'!F200</f>
        <v>0</v>
      </c>
      <c r="N200">
        <f>'Initial absorption'!N200</f>
        <v>0</v>
      </c>
      <c r="O200">
        <f>'Input spectra'!G200</f>
        <v>0</v>
      </c>
      <c r="P200">
        <f t="shared" si="338"/>
        <v>0</v>
      </c>
      <c r="R200">
        <f>'Absorption prob after ems'!FA201</f>
        <v>0.88763251403946442</v>
      </c>
      <c r="S200" s="13">
        <f>1-EXP(-'Absorption prob after ems'!FE201*_k_in_ec_correction*(E200*_c1+I200*_c2+M200*_c3+'Input spectra'!Y200))</f>
        <v>1.1397039088118399E-2</v>
      </c>
      <c r="T200" s="13">
        <f>1-EXP(-(_t-'Absorption prob after ems'!FE201)*_k_in_ec_correction*(E200*_c1+I200*_c2+M200*_c3+'Input spectra'!Y200))</f>
        <v>1.1516056788850149E-2</v>
      </c>
      <c r="V200"/>
      <c r="W200" s="11"/>
      <c r="X200" s="6">
        <f t="shared" si="339"/>
        <v>0</v>
      </c>
      <c r="Y200" s="6">
        <f t="shared" si="340"/>
        <v>0</v>
      </c>
      <c r="Z200" s="6">
        <f t="shared" si="341"/>
        <v>0</v>
      </c>
      <c r="AA200"/>
      <c r="AB200" s="6">
        <f t="shared" si="342"/>
        <v>0</v>
      </c>
      <c r="AC200" s="6">
        <f t="shared" si="343"/>
        <v>0</v>
      </c>
      <c r="AD200" s="6">
        <f t="shared" si="344"/>
        <v>0</v>
      </c>
      <c r="AE200"/>
      <c r="AF200" s="6">
        <f t="shared" si="345"/>
        <v>0</v>
      </c>
      <c r="AG200" s="6">
        <f t="shared" si="346"/>
        <v>0</v>
      </c>
      <c r="AH200" s="6">
        <f t="shared" si="347"/>
        <v>0</v>
      </c>
      <c r="AI200"/>
      <c r="AJ200" s="6">
        <f t="shared" si="348"/>
        <v>0</v>
      </c>
      <c r="AK200" s="6"/>
      <c r="AL200" s="6">
        <f t="shared" si="349"/>
        <v>0</v>
      </c>
      <c r="AM200" s="6">
        <f t="shared" si="350"/>
        <v>0</v>
      </c>
      <c r="AN200" s="6">
        <f t="shared" si="351"/>
        <v>0</v>
      </c>
      <c r="AO200" s="6"/>
      <c r="AP200" s="6">
        <f t="shared" si="352"/>
        <v>0</v>
      </c>
      <c r="AQ200" s="6">
        <f t="shared" si="353"/>
        <v>0</v>
      </c>
      <c r="AR200" s="6">
        <f t="shared" si="354"/>
        <v>0</v>
      </c>
      <c r="AS200" s="6"/>
      <c r="AT200" s="6">
        <f t="shared" si="355"/>
        <v>0</v>
      </c>
      <c r="AU200" s="6">
        <f t="shared" si="356"/>
        <v>0</v>
      </c>
      <c r="AV200" s="6">
        <f t="shared" si="357"/>
        <v>0</v>
      </c>
      <c r="AW200" s="6"/>
      <c r="AX200" s="6">
        <f t="shared" si="358"/>
        <v>0</v>
      </c>
      <c r="BD200" s="11"/>
      <c r="BE200" s="6">
        <f t="shared" si="359"/>
        <v>0</v>
      </c>
      <c r="BF200" s="6">
        <f t="shared" si="360"/>
        <v>0</v>
      </c>
      <c r="BG200" s="6">
        <f t="shared" si="361"/>
        <v>0</v>
      </c>
      <c r="BH200"/>
      <c r="BI200" s="6">
        <f t="shared" si="362"/>
        <v>0</v>
      </c>
      <c r="BJ200" s="6">
        <f t="shared" si="363"/>
        <v>0</v>
      </c>
      <c r="BK200" s="6">
        <f t="shared" si="364"/>
        <v>0</v>
      </c>
      <c r="BL200"/>
      <c r="BM200" s="6">
        <f t="shared" si="365"/>
        <v>0</v>
      </c>
      <c r="BN200" s="6">
        <f t="shared" si="366"/>
        <v>0</v>
      </c>
      <c r="BO200" s="6">
        <f t="shared" si="367"/>
        <v>0</v>
      </c>
      <c r="BP200"/>
      <c r="BQ200" s="6">
        <f t="shared" si="392"/>
        <v>0</v>
      </c>
      <c r="BR200" s="6"/>
      <c r="BS200" s="6">
        <f t="shared" si="393"/>
        <v>0</v>
      </c>
      <c r="BT200" s="6">
        <f t="shared" si="394"/>
        <v>0</v>
      </c>
      <c r="BU200" s="6">
        <f t="shared" si="395"/>
        <v>0</v>
      </c>
      <c r="BV200" s="6"/>
      <c r="BW200" s="6">
        <f t="shared" si="396"/>
        <v>0</v>
      </c>
      <c r="BX200" s="6">
        <f t="shared" si="397"/>
        <v>0</v>
      </c>
      <c r="BY200" s="6">
        <f t="shared" si="398"/>
        <v>0</v>
      </c>
      <c r="BZ200" s="6"/>
      <c r="CA200" s="6">
        <f t="shared" si="399"/>
        <v>0</v>
      </c>
      <c r="CB200" s="6">
        <f t="shared" si="400"/>
        <v>0</v>
      </c>
      <c r="CC200" s="6">
        <f t="shared" si="401"/>
        <v>0</v>
      </c>
      <c r="CD200" s="6"/>
      <c r="CE200" s="6">
        <f t="shared" si="402"/>
        <v>0</v>
      </c>
      <c r="CK200" s="11"/>
      <c r="CL200" s="6">
        <f t="shared" si="403"/>
        <v>0</v>
      </c>
      <c r="CM200" s="6">
        <f t="shared" si="368"/>
        <v>0</v>
      </c>
      <c r="CN200" s="6">
        <f t="shared" si="369"/>
        <v>0</v>
      </c>
      <c r="CO200"/>
      <c r="CP200" s="6">
        <f t="shared" si="370"/>
        <v>0</v>
      </c>
      <c r="CQ200" s="6">
        <f t="shared" si="371"/>
        <v>0</v>
      </c>
      <c r="CR200" s="6">
        <f t="shared" si="372"/>
        <v>0</v>
      </c>
      <c r="CS200"/>
      <c r="CT200" s="6">
        <f t="shared" si="373"/>
        <v>0</v>
      </c>
      <c r="CU200" s="6">
        <f t="shared" si="374"/>
        <v>0</v>
      </c>
      <c r="CV200" s="6">
        <f t="shared" si="375"/>
        <v>0</v>
      </c>
      <c r="CW200"/>
      <c r="CX200" s="6">
        <f t="shared" si="404"/>
        <v>0</v>
      </c>
      <c r="CY200" s="6"/>
      <c r="CZ200" s="6">
        <f t="shared" si="405"/>
        <v>0</v>
      </c>
      <c r="DA200" s="6">
        <f t="shared" si="406"/>
        <v>0</v>
      </c>
      <c r="DB200" s="6">
        <f t="shared" si="407"/>
        <v>0</v>
      </c>
      <c r="DC200" s="6"/>
      <c r="DD200" s="6">
        <f t="shared" si="408"/>
        <v>0</v>
      </c>
      <c r="DE200" s="6">
        <f t="shared" si="409"/>
        <v>0</v>
      </c>
      <c r="DF200" s="6">
        <f t="shared" si="410"/>
        <v>0</v>
      </c>
      <c r="DG200" s="6"/>
      <c r="DH200" s="6">
        <f t="shared" si="411"/>
        <v>0</v>
      </c>
      <c r="DI200" s="6">
        <f t="shared" si="412"/>
        <v>0</v>
      </c>
      <c r="DJ200" s="6">
        <f t="shared" si="413"/>
        <v>0</v>
      </c>
      <c r="DK200" s="6"/>
      <c r="DL200" s="6">
        <f t="shared" si="414"/>
        <v>0</v>
      </c>
      <c r="DR200" s="11"/>
      <c r="DS200" s="6">
        <f t="shared" si="415"/>
        <v>0</v>
      </c>
      <c r="DT200" s="6">
        <f t="shared" si="376"/>
        <v>0</v>
      </c>
      <c r="DU200" s="6">
        <f t="shared" si="377"/>
        <v>0</v>
      </c>
      <c r="DV200"/>
      <c r="DW200" s="6">
        <f t="shared" si="378"/>
        <v>0</v>
      </c>
      <c r="DX200" s="6">
        <f t="shared" si="379"/>
        <v>0</v>
      </c>
      <c r="DY200" s="6">
        <f t="shared" si="380"/>
        <v>0</v>
      </c>
      <c r="DZ200"/>
      <c r="EA200" s="6">
        <f t="shared" si="381"/>
        <v>0</v>
      </c>
      <c r="EB200" s="6">
        <f t="shared" si="382"/>
        <v>0</v>
      </c>
      <c r="EC200" s="6">
        <f t="shared" si="383"/>
        <v>0</v>
      </c>
      <c r="ED200"/>
      <c r="EE200" s="6">
        <f t="shared" si="416"/>
        <v>0</v>
      </c>
      <c r="EF200" s="6"/>
      <c r="EG200" s="6">
        <f t="shared" si="417"/>
        <v>0</v>
      </c>
      <c r="EH200" s="6">
        <f t="shared" si="418"/>
        <v>0</v>
      </c>
      <c r="EI200" s="6">
        <f t="shared" si="419"/>
        <v>0</v>
      </c>
      <c r="EJ200" s="6"/>
      <c r="EK200" s="6">
        <f t="shared" si="420"/>
        <v>0</v>
      </c>
      <c r="EL200" s="6">
        <f t="shared" si="421"/>
        <v>0</v>
      </c>
      <c r="EM200" s="6">
        <f t="shared" si="422"/>
        <v>0</v>
      </c>
      <c r="EN200" s="6"/>
      <c r="EO200" s="6">
        <f t="shared" si="423"/>
        <v>0</v>
      </c>
      <c r="EP200" s="6">
        <f t="shared" si="424"/>
        <v>0</v>
      </c>
      <c r="EQ200" s="6">
        <f t="shared" si="425"/>
        <v>0</v>
      </c>
      <c r="ER200" s="6"/>
      <c r="ES200" s="6">
        <f t="shared" si="426"/>
        <v>0</v>
      </c>
      <c r="EY200" s="11"/>
      <c r="EZ200" s="6">
        <f t="shared" si="427"/>
        <v>0</v>
      </c>
      <c r="FA200" s="6">
        <f t="shared" si="384"/>
        <v>0</v>
      </c>
      <c r="FB200" s="6">
        <f t="shared" si="385"/>
        <v>0</v>
      </c>
      <c r="FC200"/>
      <c r="FD200" s="6">
        <f t="shared" si="386"/>
        <v>0</v>
      </c>
      <c r="FE200" s="6">
        <f t="shared" si="387"/>
        <v>0</v>
      </c>
      <c r="FF200" s="6">
        <f t="shared" si="388"/>
        <v>0</v>
      </c>
      <c r="FG200"/>
      <c r="FH200" s="6">
        <f t="shared" si="389"/>
        <v>0</v>
      </c>
      <c r="FI200" s="6">
        <f t="shared" si="390"/>
        <v>0</v>
      </c>
      <c r="FJ200" s="6">
        <f t="shared" si="391"/>
        <v>0</v>
      </c>
      <c r="FK200"/>
      <c r="FL200" s="6">
        <f t="shared" si="428"/>
        <v>0</v>
      </c>
      <c r="FM200" s="6"/>
      <c r="FN200" s="6">
        <f t="shared" si="429"/>
        <v>0</v>
      </c>
      <c r="FO200" s="6">
        <f t="shared" si="430"/>
        <v>0</v>
      </c>
      <c r="FP200" s="6">
        <f t="shared" si="431"/>
        <v>0</v>
      </c>
      <c r="FQ200" s="6"/>
      <c r="FR200" s="6">
        <f t="shared" si="432"/>
        <v>0</v>
      </c>
      <c r="FS200" s="6">
        <f t="shared" si="433"/>
        <v>0</v>
      </c>
      <c r="FT200" s="6">
        <f t="shared" si="434"/>
        <v>0</v>
      </c>
      <c r="FU200" s="6"/>
      <c r="FV200" s="6">
        <f t="shared" si="435"/>
        <v>0</v>
      </c>
      <c r="FW200" s="6">
        <f t="shared" si="436"/>
        <v>0</v>
      </c>
      <c r="FX200" s="6">
        <f t="shared" si="437"/>
        <v>0</v>
      </c>
      <c r="FY200" s="6"/>
      <c r="FZ200" s="6">
        <f t="shared" si="438"/>
        <v>0</v>
      </c>
    </row>
    <row r="201" spans="4:182" x14ac:dyDescent="0.25">
      <c r="D201">
        <v>1275</v>
      </c>
      <c r="E201">
        <f>'Input spectra'!B201</f>
        <v>0</v>
      </c>
      <c r="F201">
        <f>'Initial absorption'!L201</f>
        <v>0</v>
      </c>
      <c r="G201">
        <f>'Input spectra'!C201</f>
        <v>0</v>
      </c>
      <c r="H201">
        <f t="shared" si="336"/>
        <v>0</v>
      </c>
      <c r="I201">
        <f>'Input spectra'!D201</f>
        <v>0</v>
      </c>
      <c r="J201">
        <f>'Initial absorption'!M201</f>
        <v>0</v>
      </c>
      <c r="K201">
        <f>'Input spectra'!E201</f>
        <v>0</v>
      </c>
      <c r="L201">
        <f t="shared" si="337"/>
        <v>0</v>
      </c>
      <c r="M201">
        <f>'Input spectra'!F201</f>
        <v>0</v>
      </c>
      <c r="N201">
        <f>'Initial absorption'!N201</f>
        <v>0</v>
      </c>
      <c r="O201">
        <f>'Input spectra'!G201</f>
        <v>0</v>
      </c>
      <c r="P201">
        <f t="shared" si="338"/>
        <v>0</v>
      </c>
      <c r="R201">
        <f>'Absorption prob after ems'!FA202</f>
        <v>0.88776126650138221</v>
      </c>
      <c r="S201" s="13">
        <f>1-EXP(-'Absorption prob after ems'!FE202*_k_in_ec_correction*(E201*_c1+I201*_c2+M201*_c3+'Input spectra'!Y201))</f>
        <v>1.1382874875261018E-2</v>
      </c>
      <c r="T201" s="13">
        <f>1-EXP(-(_t-'Absorption prob after ems'!FE202)*_k_in_ec_correction*(E201*_c1+I201*_c2+M201*_c3+'Input spectra'!Y201))</f>
        <v>1.150159538978901E-2</v>
      </c>
      <c r="V201"/>
      <c r="W201" s="11"/>
      <c r="X201" s="6">
        <f t="shared" si="339"/>
        <v>0</v>
      </c>
      <c r="Y201" s="6">
        <f t="shared" si="340"/>
        <v>0</v>
      </c>
      <c r="Z201" s="6">
        <f t="shared" si="341"/>
        <v>0</v>
      </c>
      <c r="AA201"/>
      <c r="AB201" s="6">
        <f t="shared" si="342"/>
        <v>0</v>
      </c>
      <c r="AC201" s="6">
        <f t="shared" si="343"/>
        <v>0</v>
      </c>
      <c r="AD201" s="6">
        <f t="shared" si="344"/>
        <v>0</v>
      </c>
      <c r="AE201"/>
      <c r="AF201" s="6">
        <f t="shared" si="345"/>
        <v>0</v>
      </c>
      <c r="AG201" s="6">
        <f t="shared" si="346"/>
        <v>0</v>
      </c>
      <c r="AH201" s="6">
        <f t="shared" si="347"/>
        <v>0</v>
      </c>
      <c r="AI201"/>
      <c r="AJ201" s="6">
        <f t="shared" si="348"/>
        <v>0</v>
      </c>
      <c r="AK201" s="6"/>
      <c r="AL201" s="6">
        <f t="shared" si="349"/>
        <v>0</v>
      </c>
      <c r="AM201" s="6">
        <f t="shared" si="350"/>
        <v>0</v>
      </c>
      <c r="AN201" s="6">
        <f t="shared" si="351"/>
        <v>0</v>
      </c>
      <c r="AO201" s="6"/>
      <c r="AP201" s="6">
        <f t="shared" si="352"/>
        <v>0</v>
      </c>
      <c r="AQ201" s="6">
        <f t="shared" si="353"/>
        <v>0</v>
      </c>
      <c r="AR201" s="6">
        <f t="shared" si="354"/>
        <v>0</v>
      </c>
      <c r="AS201" s="6"/>
      <c r="AT201" s="6">
        <f t="shared" si="355"/>
        <v>0</v>
      </c>
      <c r="AU201" s="6">
        <f t="shared" si="356"/>
        <v>0</v>
      </c>
      <c r="AV201" s="6">
        <f t="shared" si="357"/>
        <v>0</v>
      </c>
      <c r="AW201" s="6"/>
      <c r="AX201" s="6">
        <f t="shared" si="358"/>
        <v>0</v>
      </c>
      <c r="BD201" s="11"/>
      <c r="BE201" s="6">
        <f t="shared" si="359"/>
        <v>0</v>
      </c>
      <c r="BF201" s="6">
        <f t="shared" si="360"/>
        <v>0</v>
      </c>
      <c r="BG201" s="6">
        <f t="shared" si="361"/>
        <v>0</v>
      </c>
      <c r="BH201"/>
      <c r="BI201" s="6">
        <f t="shared" si="362"/>
        <v>0</v>
      </c>
      <c r="BJ201" s="6">
        <f t="shared" si="363"/>
        <v>0</v>
      </c>
      <c r="BK201" s="6">
        <f t="shared" si="364"/>
        <v>0</v>
      </c>
      <c r="BL201"/>
      <c r="BM201" s="6">
        <f t="shared" si="365"/>
        <v>0</v>
      </c>
      <c r="BN201" s="6">
        <f t="shared" si="366"/>
        <v>0</v>
      </c>
      <c r="BO201" s="6">
        <f t="shared" si="367"/>
        <v>0</v>
      </c>
      <c r="BP201"/>
      <c r="BQ201" s="6">
        <f t="shared" si="392"/>
        <v>0</v>
      </c>
      <c r="BR201" s="6"/>
      <c r="BS201" s="6">
        <f t="shared" si="393"/>
        <v>0</v>
      </c>
      <c r="BT201" s="6">
        <f t="shared" si="394"/>
        <v>0</v>
      </c>
      <c r="BU201" s="6">
        <f t="shared" si="395"/>
        <v>0</v>
      </c>
      <c r="BV201" s="6"/>
      <c r="BW201" s="6">
        <f t="shared" si="396"/>
        <v>0</v>
      </c>
      <c r="BX201" s="6">
        <f t="shared" si="397"/>
        <v>0</v>
      </c>
      <c r="BY201" s="6">
        <f t="shared" si="398"/>
        <v>0</v>
      </c>
      <c r="BZ201" s="6"/>
      <c r="CA201" s="6">
        <f t="shared" si="399"/>
        <v>0</v>
      </c>
      <c r="CB201" s="6">
        <f t="shared" si="400"/>
        <v>0</v>
      </c>
      <c r="CC201" s="6">
        <f t="shared" si="401"/>
        <v>0</v>
      </c>
      <c r="CD201" s="6"/>
      <c r="CE201" s="6">
        <f t="shared" si="402"/>
        <v>0</v>
      </c>
      <c r="CK201" s="11"/>
      <c r="CL201" s="6">
        <f t="shared" si="403"/>
        <v>0</v>
      </c>
      <c r="CM201" s="6">
        <f t="shared" si="368"/>
        <v>0</v>
      </c>
      <c r="CN201" s="6">
        <f t="shared" si="369"/>
        <v>0</v>
      </c>
      <c r="CO201"/>
      <c r="CP201" s="6">
        <f t="shared" si="370"/>
        <v>0</v>
      </c>
      <c r="CQ201" s="6">
        <f t="shared" si="371"/>
        <v>0</v>
      </c>
      <c r="CR201" s="6">
        <f t="shared" si="372"/>
        <v>0</v>
      </c>
      <c r="CS201"/>
      <c r="CT201" s="6">
        <f t="shared" si="373"/>
        <v>0</v>
      </c>
      <c r="CU201" s="6">
        <f t="shared" si="374"/>
        <v>0</v>
      </c>
      <c r="CV201" s="6">
        <f t="shared" si="375"/>
        <v>0</v>
      </c>
      <c r="CW201"/>
      <c r="CX201" s="6">
        <f t="shared" si="404"/>
        <v>0</v>
      </c>
      <c r="CY201" s="6"/>
      <c r="CZ201" s="6">
        <f t="shared" si="405"/>
        <v>0</v>
      </c>
      <c r="DA201" s="6">
        <f t="shared" si="406"/>
        <v>0</v>
      </c>
      <c r="DB201" s="6">
        <f t="shared" si="407"/>
        <v>0</v>
      </c>
      <c r="DC201" s="6"/>
      <c r="DD201" s="6">
        <f t="shared" si="408"/>
        <v>0</v>
      </c>
      <c r="DE201" s="6">
        <f t="shared" si="409"/>
        <v>0</v>
      </c>
      <c r="DF201" s="6">
        <f t="shared" si="410"/>
        <v>0</v>
      </c>
      <c r="DG201" s="6"/>
      <c r="DH201" s="6">
        <f t="shared" si="411"/>
        <v>0</v>
      </c>
      <c r="DI201" s="6">
        <f t="shared" si="412"/>
        <v>0</v>
      </c>
      <c r="DJ201" s="6">
        <f t="shared" si="413"/>
        <v>0</v>
      </c>
      <c r="DK201" s="6"/>
      <c r="DL201" s="6">
        <f t="shared" si="414"/>
        <v>0</v>
      </c>
      <c r="DR201" s="11"/>
      <c r="DS201" s="6">
        <f t="shared" si="415"/>
        <v>0</v>
      </c>
      <c r="DT201" s="6">
        <f t="shared" si="376"/>
        <v>0</v>
      </c>
      <c r="DU201" s="6">
        <f t="shared" si="377"/>
        <v>0</v>
      </c>
      <c r="DV201"/>
      <c r="DW201" s="6">
        <f t="shared" si="378"/>
        <v>0</v>
      </c>
      <c r="DX201" s="6">
        <f t="shared" si="379"/>
        <v>0</v>
      </c>
      <c r="DY201" s="6">
        <f t="shared" si="380"/>
        <v>0</v>
      </c>
      <c r="DZ201"/>
      <c r="EA201" s="6">
        <f t="shared" si="381"/>
        <v>0</v>
      </c>
      <c r="EB201" s="6">
        <f t="shared" si="382"/>
        <v>0</v>
      </c>
      <c r="EC201" s="6">
        <f t="shared" si="383"/>
        <v>0</v>
      </c>
      <c r="ED201"/>
      <c r="EE201" s="6">
        <f t="shared" si="416"/>
        <v>0</v>
      </c>
      <c r="EF201" s="6"/>
      <c r="EG201" s="6">
        <f t="shared" si="417"/>
        <v>0</v>
      </c>
      <c r="EH201" s="6">
        <f t="shared" si="418"/>
        <v>0</v>
      </c>
      <c r="EI201" s="6">
        <f t="shared" si="419"/>
        <v>0</v>
      </c>
      <c r="EJ201" s="6"/>
      <c r="EK201" s="6">
        <f t="shared" si="420"/>
        <v>0</v>
      </c>
      <c r="EL201" s="6">
        <f t="shared" si="421"/>
        <v>0</v>
      </c>
      <c r="EM201" s="6">
        <f t="shared" si="422"/>
        <v>0</v>
      </c>
      <c r="EN201" s="6"/>
      <c r="EO201" s="6">
        <f t="shared" si="423"/>
        <v>0</v>
      </c>
      <c r="EP201" s="6">
        <f t="shared" si="424"/>
        <v>0</v>
      </c>
      <c r="EQ201" s="6">
        <f t="shared" si="425"/>
        <v>0</v>
      </c>
      <c r="ER201" s="6"/>
      <c r="ES201" s="6">
        <f t="shared" si="426"/>
        <v>0</v>
      </c>
      <c r="EY201" s="11"/>
      <c r="EZ201" s="6">
        <f t="shared" si="427"/>
        <v>0</v>
      </c>
      <c r="FA201" s="6">
        <f t="shared" si="384"/>
        <v>0</v>
      </c>
      <c r="FB201" s="6">
        <f t="shared" si="385"/>
        <v>0</v>
      </c>
      <c r="FC201"/>
      <c r="FD201" s="6">
        <f t="shared" si="386"/>
        <v>0</v>
      </c>
      <c r="FE201" s="6">
        <f t="shared" si="387"/>
        <v>0</v>
      </c>
      <c r="FF201" s="6">
        <f t="shared" si="388"/>
        <v>0</v>
      </c>
      <c r="FG201"/>
      <c r="FH201" s="6">
        <f t="shared" si="389"/>
        <v>0</v>
      </c>
      <c r="FI201" s="6">
        <f t="shared" si="390"/>
        <v>0</v>
      </c>
      <c r="FJ201" s="6">
        <f t="shared" si="391"/>
        <v>0</v>
      </c>
      <c r="FK201"/>
      <c r="FL201" s="6">
        <f t="shared" si="428"/>
        <v>0</v>
      </c>
      <c r="FM201" s="6"/>
      <c r="FN201" s="6">
        <f t="shared" si="429"/>
        <v>0</v>
      </c>
      <c r="FO201" s="6">
        <f t="shared" si="430"/>
        <v>0</v>
      </c>
      <c r="FP201" s="6">
        <f t="shared" si="431"/>
        <v>0</v>
      </c>
      <c r="FQ201" s="6"/>
      <c r="FR201" s="6">
        <f t="shared" si="432"/>
        <v>0</v>
      </c>
      <c r="FS201" s="6">
        <f t="shared" si="433"/>
        <v>0</v>
      </c>
      <c r="FT201" s="6">
        <f t="shared" si="434"/>
        <v>0</v>
      </c>
      <c r="FU201" s="6"/>
      <c r="FV201" s="6">
        <f t="shared" si="435"/>
        <v>0</v>
      </c>
      <c r="FW201" s="6">
        <f t="shared" si="436"/>
        <v>0</v>
      </c>
      <c r="FX201" s="6">
        <f t="shared" si="437"/>
        <v>0</v>
      </c>
      <c r="FY201" s="6"/>
      <c r="FZ201" s="6">
        <f t="shared" si="438"/>
        <v>0</v>
      </c>
    </row>
    <row r="202" spans="4:182" x14ac:dyDescent="0.25">
      <c r="D202">
        <v>1280</v>
      </c>
      <c r="E202">
        <f>'Input spectra'!B202</f>
        <v>0</v>
      </c>
      <c r="F202">
        <f>'Initial absorption'!L202</f>
        <v>0</v>
      </c>
      <c r="G202">
        <f>'Input spectra'!C202</f>
        <v>0</v>
      </c>
      <c r="H202">
        <f t="shared" si="336"/>
        <v>0</v>
      </c>
      <c r="I202">
        <f>'Input spectra'!D202</f>
        <v>0</v>
      </c>
      <c r="J202">
        <f>'Initial absorption'!M202</f>
        <v>0</v>
      </c>
      <c r="K202">
        <f>'Input spectra'!E202</f>
        <v>0</v>
      </c>
      <c r="L202">
        <f t="shared" si="337"/>
        <v>0</v>
      </c>
      <c r="M202">
        <f>'Input spectra'!F202</f>
        <v>0</v>
      </c>
      <c r="N202">
        <f>'Initial absorption'!N202</f>
        <v>0</v>
      </c>
      <c r="O202">
        <f>'Input spectra'!G202</f>
        <v>0</v>
      </c>
      <c r="P202">
        <f t="shared" si="338"/>
        <v>0</v>
      </c>
      <c r="R202">
        <f>'Absorption prob after ems'!FA203</f>
        <v>0.88789004796691939</v>
      </c>
      <c r="S202" s="13">
        <f>1-EXP(-'Absorption prob after ems'!FE203*_k_in_ec_correction*(E202*_c1+I202*_c2+M202*_c3+'Input spectra'!Y202))</f>
        <v>1.1368710271553173E-2</v>
      </c>
      <c r="T202" s="13">
        <f>1-EXP(-(_t-'Absorption prob after ems'!FE203)*_k_in_ec_correction*(E202*_c1+I202*_c2+M202*_c3+'Input spectra'!Y202))</f>
        <v>1.148713396704959E-2</v>
      </c>
      <c r="V202"/>
      <c r="W202" s="11"/>
      <c r="X202" s="6">
        <f t="shared" si="339"/>
        <v>0</v>
      </c>
      <c r="Y202" s="6">
        <f t="shared" si="340"/>
        <v>0</v>
      </c>
      <c r="Z202" s="6">
        <f t="shared" si="341"/>
        <v>0</v>
      </c>
      <c r="AA202"/>
      <c r="AB202" s="6">
        <f t="shared" si="342"/>
        <v>0</v>
      </c>
      <c r="AC202" s="6">
        <f t="shared" si="343"/>
        <v>0</v>
      </c>
      <c r="AD202" s="6">
        <f t="shared" si="344"/>
        <v>0</v>
      </c>
      <c r="AE202"/>
      <c r="AF202" s="6">
        <f t="shared" si="345"/>
        <v>0</v>
      </c>
      <c r="AG202" s="6">
        <f t="shared" si="346"/>
        <v>0</v>
      </c>
      <c r="AH202" s="6">
        <f t="shared" si="347"/>
        <v>0</v>
      </c>
      <c r="AI202"/>
      <c r="AJ202" s="6">
        <f t="shared" si="348"/>
        <v>0</v>
      </c>
      <c r="AK202" s="6"/>
      <c r="AL202" s="6">
        <f t="shared" si="349"/>
        <v>0</v>
      </c>
      <c r="AM202" s="6">
        <f t="shared" si="350"/>
        <v>0</v>
      </c>
      <c r="AN202" s="6">
        <f t="shared" si="351"/>
        <v>0</v>
      </c>
      <c r="AO202" s="6"/>
      <c r="AP202" s="6">
        <f t="shared" si="352"/>
        <v>0</v>
      </c>
      <c r="AQ202" s="6">
        <f t="shared" si="353"/>
        <v>0</v>
      </c>
      <c r="AR202" s="6">
        <f t="shared" si="354"/>
        <v>0</v>
      </c>
      <c r="AS202" s="6"/>
      <c r="AT202" s="6">
        <f t="shared" si="355"/>
        <v>0</v>
      </c>
      <c r="AU202" s="6">
        <f t="shared" si="356"/>
        <v>0</v>
      </c>
      <c r="AV202" s="6">
        <f t="shared" si="357"/>
        <v>0</v>
      </c>
      <c r="AW202" s="6"/>
      <c r="AX202" s="6">
        <f t="shared" si="358"/>
        <v>0</v>
      </c>
      <c r="BD202" s="11"/>
      <c r="BE202" s="6">
        <f t="shared" si="359"/>
        <v>0</v>
      </c>
      <c r="BF202" s="6">
        <f t="shared" si="360"/>
        <v>0</v>
      </c>
      <c r="BG202" s="6">
        <f t="shared" si="361"/>
        <v>0</v>
      </c>
      <c r="BH202"/>
      <c r="BI202" s="6">
        <f t="shared" si="362"/>
        <v>0</v>
      </c>
      <c r="BJ202" s="6">
        <f t="shared" si="363"/>
        <v>0</v>
      </c>
      <c r="BK202" s="6">
        <f t="shared" si="364"/>
        <v>0</v>
      </c>
      <c r="BL202"/>
      <c r="BM202" s="6">
        <f t="shared" si="365"/>
        <v>0</v>
      </c>
      <c r="BN202" s="6">
        <f t="shared" si="366"/>
        <v>0</v>
      </c>
      <c r="BO202" s="6">
        <f t="shared" si="367"/>
        <v>0</v>
      </c>
      <c r="BP202"/>
      <c r="BQ202" s="6">
        <f t="shared" si="392"/>
        <v>0</v>
      </c>
      <c r="BR202" s="6"/>
      <c r="BS202" s="6">
        <f t="shared" si="393"/>
        <v>0</v>
      </c>
      <c r="BT202" s="6">
        <f t="shared" si="394"/>
        <v>0</v>
      </c>
      <c r="BU202" s="6">
        <f t="shared" si="395"/>
        <v>0</v>
      </c>
      <c r="BV202" s="6"/>
      <c r="BW202" s="6">
        <f t="shared" si="396"/>
        <v>0</v>
      </c>
      <c r="BX202" s="6">
        <f t="shared" si="397"/>
        <v>0</v>
      </c>
      <c r="BY202" s="6">
        <f t="shared" si="398"/>
        <v>0</v>
      </c>
      <c r="BZ202" s="6"/>
      <c r="CA202" s="6">
        <f t="shared" si="399"/>
        <v>0</v>
      </c>
      <c r="CB202" s="6">
        <f t="shared" si="400"/>
        <v>0</v>
      </c>
      <c r="CC202" s="6">
        <f t="shared" si="401"/>
        <v>0</v>
      </c>
      <c r="CD202" s="6"/>
      <c r="CE202" s="6">
        <f t="shared" si="402"/>
        <v>0</v>
      </c>
      <c r="CK202" s="11"/>
      <c r="CL202" s="6">
        <f t="shared" si="403"/>
        <v>0</v>
      </c>
      <c r="CM202" s="6">
        <f t="shared" si="368"/>
        <v>0</v>
      </c>
      <c r="CN202" s="6">
        <f t="shared" si="369"/>
        <v>0</v>
      </c>
      <c r="CO202"/>
      <c r="CP202" s="6">
        <f t="shared" si="370"/>
        <v>0</v>
      </c>
      <c r="CQ202" s="6">
        <f t="shared" si="371"/>
        <v>0</v>
      </c>
      <c r="CR202" s="6">
        <f t="shared" si="372"/>
        <v>0</v>
      </c>
      <c r="CS202"/>
      <c r="CT202" s="6">
        <f t="shared" si="373"/>
        <v>0</v>
      </c>
      <c r="CU202" s="6">
        <f t="shared" si="374"/>
        <v>0</v>
      </c>
      <c r="CV202" s="6">
        <f t="shared" si="375"/>
        <v>0</v>
      </c>
      <c r="CW202"/>
      <c r="CX202" s="6">
        <f t="shared" si="404"/>
        <v>0</v>
      </c>
      <c r="CY202" s="6"/>
      <c r="CZ202" s="6">
        <f t="shared" si="405"/>
        <v>0</v>
      </c>
      <c r="DA202" s="6">
        <f t="shared" si="406"/>
        <v>0</v>
      </c>
      <c r="DB202" s="6">
        <f t="shared" si="407"/>
        <v>0</v>
      </c>
      <c r="DC202" s="6"/>
      <c r="DD202" s="6">
        <f t="shared" si="408"/>
        <v>0</v>
      </c>
      <c r="DE202" s="6">
        <f t="shared" si="409"/>
        <v>0</v>
      </c>
      <c r="DF202" s="6">
        <f t="shared" si="410"/>
        <v>0</v>
      </c>
      <c r="DG202" s="6"/>
      <c r="DH202" s="6">
        <f t="shared" si="411"/>
        <v>0</v>
      </c>
      <c r="DI202" s="6">
        <f t="shared" si="412"/>
        <v>0</v>
      </c>
      <c r="DJ202" s="6">
        <f t="shared" si="413"/>
        <v>0</v>
      </c>
      <c r="DK202" s="6"/>
      <c r="DL202" s="6">
        <f t="shared" si="414"/>
        <v>0</v>
      </c>
      <c r="DR202" s="11"/>
      <c r="DS202" s="6">
        <f t="shared" si="415"/>
        <v>0</v>
      </c>
      <c r="DT202" s="6">
        <f t="shared" si="376"/>
        <v>0</v>
      </c>
      <c r="DU202" s="6">
        <f t="shared" si="377"/>
        <v>0</v>
      </c>
      <c r="DV202"/>
      <c r="DW202" s="6">
        <f t="shared" si="378"/>
        <v>0</v>
      </c>
      <c r="DX202" s="6">
        <f t="shared" si="379"/>
        <v>0</v>
      </c>
      <c r="DY202" s="6">
        <f t="shared" si="380"/>
        <v>0</v>
      </c>
      <c r="DZ202"/>
      <c r="EA202" s="6">
        <f t="shared" si="381"/>
        <v>0</v>
      </c>
      <c r="EB202" s="6">
        <f t="shared" si="382"/>
        <v>0</v>
      </c>
      <c r="EC202" s="6">
        <f t="shared" si="383"/>
        <v>0</v>
      </c>
      <c r="ED202"/>
      <c r="EE202" s="6">
        <f t="shared" si="416"/>
        <v>0</v>
      </c>
      <c r="EF202" s="6"/>
      <c r="EG202" s="6">
        <f t="shared" si="417"/>
        <v>0</v>
      </c>
      <c r="EH202" s="6">
        <f t="shared" si="418"/>
        <v>0</v>
      </c>
      <c r="EI202" s="6">
        <f t="shared" si="419"/>
        <v>0</v>
      </c>
      <c r="EJ202" s="6"/>
      <c r="EK202" s="6">
        <f t="shared" si="420"/>
        <v>0</v>
      </c>
      <c r="EL202" s="6">
        <f t="shared" si="421"/>
        <v>0</v>
      </c>
      <c r="EM202" s="6">
        <f t="shared" si="422"/>
        <v>0</v>
      </c>
      <c r="EN202" s="6"/>
      <c r="EO202" s="6">
        <f t="shared" si="423"/>
        <v>0</v>
      </c>
      <c r="EP202" s="6">
        <f t="shared" si="424"/>
        <v>0</v>
      </c>
      <c r="EQ202" s="6">
        <f t="shared" si="425"/>
        <v>0</v>
      </c>
      <c r="ER202" s="6"/>
      <c r="ES202" s="6">
        <f t="shared" si="426"/>
        <v>0</v>
      </c>
      <c r="EY202" s="11"/>
      <c r="EZ202" s="6">
        <f t="shared" si="427"/>
        <v>0</v>
      </c>
      <c r="FA202" s="6">
        <f t="shared" si="384"/>
        <v>0</v>
      </c>
      <c r="FB202" s="6">
        <f t="shared" si="385"/>
        <v>0</v>
      </c>
      <c r="FC202"/>
      <c r="FD202" s="6">
        <f t="shared" si="386"/>
        <v>0</v>
      </c>
      <c r="FE202" s="6">
        <f t="shared" si="387"/>
        <v>0</v>
      </c>
      <c r="FF202" s="6">
        <f t="shared" si="388"/>
        <v>0</v>
      </c>
      <c r="FG202"/>
      <c r="FH202" s="6">
        <f t="shared" si="389"/>
        <v>0</v>
      </c>
      <c r="FI202" s="6">
        <f t="shared" si="390"/>
        <v>0</v>
      </c>
      <c r="FJ202" s="6">
        <f t="shared" si="391"/>
        <v>0</v>
      </c>
      <c r="FK202"/>
      <c r="FL202" s="6">
        <f t="shared" si="428"/>
        <v>0</v>
      </c>
      <c r="FM202" s="6"/>
      <c r="FN202" s="6">
        <f t="shared" si="429"/>
        <v>0</v>
      </c>
      <c r="FO202" s="6">
        <f t="shared" si="430"/>
        <v>0</v>
      </c>
      <c r="FP202" s="6">
        <f t="shared" si="431"/>
        <v>0</v>
      </c>
      <c r="FQ202" s="6"/>
      <c r="FR202" s="6">
        <f t="shared" si="432"/>
        <v>0</v>
      </c>
      <c r="FS202" s="6">
        <f t="shared" si="433"/>
        <v>0</v>
      </c>
      <c r="FT202" s="6">
        <f t="shared" si="434"/>
        <v>0</v>
      </c>
      <c r="FU202" s="6"/>
      <c r="FV202" s="6">
        <f t="shared" si="435"/>
        <v>0</v>
      </c>
      <c r="FW202" s="6">
        <f t="shared" si="436"/>
        <v>0</v>
      </c>
      <c r="FX202" s="6">
        <f t="shared" si="437"/>
        <v>0</v>
      </c>
      <c r="FY202" s="6"/>
      <c r="FZ202" s="6">
        <f t="shared" si="438"/>
        <v>0</v>
      </c>
    </row>
    <row r="203" spans="4:182" x14ac:dyDescent="0.25">
      <c r="D203">
        <v>1285</v>
      </c>
      <c r="E203">
        <f>'Input spectra'!B203</f>
        <v>0</v>
      </c>
      <c r="F203">
        <f>'Initial absorption'!L203</f>
        <v>0</v>
      </c>
      <c r="G203">
        <f>'Input spectra'!C203</f>
        <v>0</v>
      </c>
      <c r="H203">
        <f t="shared" si="336"/>
        <v>0</v>
      </c>
      <c r="I203">
        <f>'Input spectra'!D203</f>
        <v>0</v>
      </c>
      <c r="J203">
        <f>'Initial absorption'!M203</f>
        <v>0</v>
      </c>
      <c r="K203">
        <f>'Input spectra'!E203</f>
        <v>0</v>
      </c>
      <c r="L203">
        <f t="shared" si="337"/>
        <v>0</v>
      </c>
      <c r="M203">
        <f>'Input spectra'!F203</f>
        <v>0</v>
      </c>
      <c r="N203">
        <f>'Initial absorption'!N203</f>
        <v>0</v>
      </c>
      <c r="O203">
        <f>'Input spectra'!G203</f>
        <v>0</v>
      </c>
      <c r="P203">
        <f t="shared" si="338"/>
        <v>0</v>
      </c>
      <c r="R203">
        <f>'Absorption prob after ems'!FA204</f>
        <v>0.88801885844421369</v>
      </c>
      <c r="S203" s="13">
        <f>1-EXP(-'Absorption prob after ems'!FE204*_k_in_ec_correction*(E203*_c1+I203*_c2+M203*_c3+'Input spectra'!Y203))</f>
        <v>1.1354545276983874E-2</v>
      </c>
      <c r="T203" s="13">
        <f>1-EXP(-(_t-'Absorption prob after ems'!FE204)*_k_in_ec_correction*(E203*_c1+I203*_c2+M203*_c3+'Input spectra'!Y203))</f>
        <v>1.1472672520636773E-2</v>
      </c>
      <c r="V203"/>
      <c r="W203" s="11"/>
      <c r="X203" s="6">
        <f t="shared" si="339"/>
        <v>0</v>
      </c>
      <c r="Y203" s="6">
        <f t="shared" si="340"/>
        <v>0</v>
      </c>
      <c r="Z203" s="6">
        <f t="shared" si="341"/>
        <v>0</v>
      </c>
      <c r="AA203"/>
      <c r="AB203" s="6">
        <f t="shared" si="342"/>
        <v>0</v>
      </c>
      <c r="AC203" s="6">
        <f t="shared" si="343"/>
        <v>0</v>
      </c>
      <c r="AD203" s="6">
        <f t="shared" si="344"/>
        <v>0</v>
      </c>
      <c r="AE203"/>
      <c r="AF203" s="6">
        <f t="shared" si="345"/>
        <v>0</v>
      </c>
      <c r="AG203" s="6">
        <f t="shared" si="346"/>
        <v>0</v>
      </c>
      <c r="AH203" s="6">
        <f t="shared" si="347"/>
        <v>0</v>
      </c>
      <c r="AI203"/>
      <c r="AJ203" s="6">
        <f t="shared" si="348"/>
        <v>0</v>
      </c>
      <c r="AK203" s="6"/>
      <c r="AL203" s="6">
        <f t="shared" si="349"/>
        <v>0</v>
      </c>
      <c r="AM203" s="6">
        <f t="shared" si="350"/>
        <v>0</v>
      </c>
      <c r="AN203" s="6">
        <f t="shared" si="351"/>
        <v>0</v>
      </c>
      <c r="AO203" s="6"/>
      <c r="AP203" s="6">
        <f t="shared" si="352"/>
        <v>0</v>
      </c>
      <c r="AQ203" s="6">
        <f t="shared" si="353"/>
        <v>0</v>
      </c>
      <c r="AR203" s="6">
        <f t="shared" si="354"/>
        <v>0</v>
      </c>
      <c r="AS203" s="6"/>
      <c r="AT203" s="6">
        <f t="shared" si="355"/>
        <v>0</v>
      </c>
      <c r="AU203" s="6">
        <f t="shared" si="356"/>
        <v>0</v>
      </c>
      <c r="AV203" s="6">
        <f t="shared" si="357"/>
        <v>0</v>
      </c>
      <c r="AW203" s="6"/>
      <c r="AX203" s="6">
        <f t="shared" si="358"/>
        <v>0</v>
      </c>
      <c r="BD203" s="11"/>
      <c r="BE203" s="6">
        <f t="shared" si="359"/>
        <v>0</v>
      </c>
      <c r="BF203" s="6">
        <f t="shared" si="360"/>
        <v>0</v>
      </c>
      <c r="BG203" s="6">
        <f t="shared" si="361"/>
        <v>0</v>
      </c>
      <c r="BH203"/>
      <c r="BI203" s="6">
        <f t="shared" si="362"/>
        <v>0</v>
      </c>
      <c r="BJ203" s="6">
        <f t="shared" si="363"/>
        <v>0</v>
      </c>
      <c r="BK203" s="6">
        <f t="shared" si="364"/>
        <v>0</v>
      </c>
      <c r="BL203"/>
      <c r="BM203" s="6">
        <f t="shared" si="365"/>
        <v>0</v>
      </c>
      <c r="BN203" s="6">
        <f t="shared" si="366"/>
        <v>0</v>
      </c>
      <c r="BO203" s="6">
        <f t="shared" si="367"/>
        <v>0</v>
      </c>
      <c r="BP203"/>
      <c r="BQ203" s="6">
        <f t="shared" si="392"/>
        <v>0</v>
      </c>
      <c r="BR203" s="6"/>
      <c r="BS203" s="6">
        <f t="shared" si="393"/>
        <v>0</v>
      </c>
      <c r="BT203" s="6">
        <f t="shared" si="394"/>
        <v>0</v>
      </c>
      <c r="BU203" s="6">
        <f t="shared" si="395"/>
        <v>0</v>
      </c>
      <c r="BV203" s="6"/>
      <c r="BW203" s="6">
        <f t="shared" si="396"/>
        <v>0</v>
      </c>
      <c r="BX203" s="6">
        <f t="shared" si="397"/>
        <v>0</v>
      </c>
      <c r="BY203" s="6">
        <f t="shared" si="398"/>
        <v>0</v>
      </c>
      <c r="BZ203" s="6"/>
      <c r="CA203" s="6">
        <f t="shared" si="399"/>
        <v>0</v>
      </c>
      <c r="CB203" s="6">
        <f t="shared" si="400"/>
        <v>0</v>
      </c>
      <c r="CC203" s="6">
        <f t="shared" si="401"/>
        <v>0</v>
      </c>
      <c r="CD203" s="6"/>
      <c r="CE203" s="6">
        <f t="shared" si="402"/>
        <v>0</v>
      </c>
      <c r="CK203" s="11"/>
      <c r="CL203" s="6">
        <f t="shared" si="403"/>
        <v>0</v>
      </c>
      <c r="CM203" s="6">
        <f t="shared" si="368"/>
        <v>0</v>
      </c>
      <c r="CN203" s="6">
        <f t="shared" si="369"/>
        <v>0</v>
      </c>
      <c r="CO203"/>
      <c r="CP203" s="6">
        <f t="shared" si="370"/>
        <v>0</v>
      </c>
      <c r="CQ203" s="6">
        <f t="shared" si="371"/>
        <v>0</v>
      </c>
      <c r="CR203" s="6">
        <f t="shared" si="372"/>
        <v>0</v>
      </c>
      <c r="CS203"/>
      <c r="CT203" s="6">
        <f t="shared" si="373"/>
        <v>0</v>
      </c>
      <c r="CU203" s="6">
        <f t="shared" si="374"/>
        <v>0</v>
      </c>
      <c r="CV203" s="6">
        <f t="shared" si="375"/>
        <v>0</v>
      </c>
      <c r="CW203"/>
      <c r="CX203" s="6">
        <f t="shared" si="404"/>
        <v>0</v>
      </c>
      <c r="CY203" s="6"/>
      <c r="CZ203" s="6">
        <f t="shared" si="405"/>
        <v>0</v>
      </c>
      <c r="DA203" s="6">
        <f t="shared" si="406"/>
        <v>0</v>
      </c>
      <c r="DB203" s="6">
        <f t="shared" si="407"/>
        <v>0</v>
      </c>
      <c r="DC203" s="6"/>
      <c r="DD203" s="6">
        <f t="shared" si="408"/>
        <v>0</v>
      </c>
      <c r="DE203" s="6">
        <f t="shared" si="409"/>
        <v>0</v>
      </c>
      <c r="DF203" s="6">
        <f t="shared" si="410"/>
        <v>0</v>
      </c>
      <c r="DG203" s="6"/>
      <c r="DH203" s="6">
        <f t="shared" si="411"/>
        <v>0</v>
      </c>
      <c r="DI203" s="6">
        <f t="shared" si="412"/>
        <v>0</v>
      </c>
      <c r="DJ203" s="6">
        <f t="shared" si="413"/>
        <v>0</v>
      </c>
      <c r="DK203" s="6"/>
      <c r="DL203" s="6">
        <f t="shared" si="414"/>
        <v>0</v>
      </c>
      <c r="DR203" s="11"/>
      <c r="DS203" s="6">
        <f t="shared" si="415"/>
        <v>0</v>
      </c>
      <c r="DT203" s="6">
        <f t="shared" si="376"/>
        <v>0</v>
      </c>
      <c r="DU203" s="6">
        <f t="shared" si="377"/>
        <v>0</v>
      </c>
      <c r="DV203"/>
      <c r="DW203" s="6">
        <f t="shared" si="378"/>
        <v>0</v>
      </c>
      <c r="DX203" s="6">
        <f t="shared" si="379"/>
        <v>0</v>
      </c>
      <c r="DY203" s="6">
        <f t="shared" si="380"/>
        <v>0</v>
      </c>
      <c r="DZ203"/>
      <c r="EA203" s="6">
        <f t="shared" si="381"/>
        <v>0</v>
      </c>
      <c r="EB203" s="6">
        <f t="shared" si="382"/>
        <v>0</v>
      </c>
      <c r="EC203" s="6">
        <f t="shared" si="383"/>
        <v>0</v>
      </c>
      <c r="ED203"/>
      <c r="EE203" s="6">
        <f t="shared" si="416"/>
        <v>0</v>
      </c>
      <c r="EF203" s="6"/>
      <c r="EG203" s="6">
        <f t="shared" si="417"/>
        <v>0</v>
      </c>
      <c r="EH203" s="6">
        <f t="shared" si="418"/>
        <v>0</v>
      </c>
      <c r="EI203" s="6">
        <f t="shared" si="419"/>
        <v>0</v>
      </c>
      <c r="EJ203" s="6"/>
      <c r="EK203" s="6">
        <f t="shared" si="420"/>
        <v>0</v>
      </c>
      <c r="EL203" s="6">
        <f t="shared" si="421"/>
        <v>0</v>
      </c>
      <c r="EM203" s="6">
        <f t="shared" si="422"/>
        <v>0</v>
      </c>
      <c r="EN203" s="6"/>
      <c r="EO203" s="6">
        <f t="shared" si="423"/>
        <v>0</v>
      </c>
      <c r="EP203" s="6">
        <f t="shared" si="424"/>
        <v>0</v>
      </c>
      <c r="EQ203" s="6">
        <f t="shared" si="425"/>
        <v>0</v>
      </c>
      <c r="ER203" s="6"/>
      <c r="ES203" s="6">
        <f t="shared" si="426"/>
        <v>0</v>
      </c>
      <c r="EY203" s="11"/>
      <c r="EZ203" s="6">
        <f t="shared" si="427"/>
        <v>0</v>
      </c>
      <c r="FA203" s="6">
        <f t="shared" si="384"/>
        <v>0</v>
      </c>
      <c r="FB203" s="6">
        <f t="shared" si="385"/>
        <v>0</v>
      </c>
      <c r="FC203"/>
      <c r="FD203" s="6">
        <f t="shared" si="386"/>
        <v>0</v>
      </c>
      <c r="FE203" s="6">
        <f t="shared" si="387"/>
        <v>0</v>
      </c>
      <c r="FF203" s="6">
        <f t="shared" si="388"/>
        <v>0</v>
      </c>
      <c r="FG203"/>
      <c r="FH203" s="6">
        <f t="shared" si="389"/>
        <v>0</v>
      </c>
      <c r="FI203" s="6">
        <f t="shared" si="390"/>
        <v>0</v>
      </c>
      <c r="FJ203" s="6">
        <f t="shared" si="391"/>
        <v>0</v>
      </c>
      <c r="FK203"/>
      <c r="FL203" s="6">
        <f t="shared" si="428"/>
        <v>0</v>
      </c>
      <c r="FM203" s="6"/>
      <c r="FN203" s="6">
        <f t="shared" si="429"/>
        <v>0</v>
      </c>
      <c r="FO203" s="6">
        <f t="shared" si="430"/>
        <v>0</v>
      </c>
      <c r="FP203" s="6">
        <f t="shared" si="431"/>
        <v>0</v>
      </c>
      <c r="FQ203" s="6"/>
      <c r="FR203" s="6">
        <f t="shared" si="432"/>
        <v>0</v>
      </c>
      <c r="FS203" s="6">
        <f t="shared" si="433"/>
        <v>0</v>
      </c>
      <c r="FT203" s="6">
        <f t="shared" si="434"/>
        <v>0</v>
      </c>
      <c r="FU203" s="6"/>
      <c r="FV203" s="6">
        <f t="shared" si="435"/>
        <v>0</v>
      </c>
      <c r="FW203" s="6">
        <f t="shared" si="436"/>
        <v>0</v>
      </c>
      <c r="FX203" s="6">
        <f t="shared" si="437"/>
        <v>0</v>
      </c>
      <c r="FY203" s="6"/>
      <c r="FZ203" s="6">
        <f t="shared" si="438"/>
        <v>0</v>
      </c>
    </row>
    <row r="204" spans="4:182" x14ac:dyDescent="0.25">
      <c r="D204">
        <v>1290</v>
      </c>
      <c r="E204">
        <f>'Input spectra'!B204</f>
        <v>0</v>
      </c>
      <c r="F204">
        <f>'Initial absorption'!L204</f>
        <v>0</v>
      </c>
      <c r="G204">
        <f>'Input spectra'!C204</f>
        <v>0</v>
      </c>
      <c r="H204">
        <f t="shared" si="336"/>
        <v>0</v>
      </c>
      <c r="I204">
        <f>'Input spectra'!D204</f>
        <v>0</v>
      </c>
      <c r="J204">
        <f>'Initial absorption'!M204</f>
        <v>0</v>
      </c>
      <c r="K204">
        <f>'Input spectra'!E204</f>
        <v>0</v>
      </c>
      <c r="L204">
        <f t="shared" si="337"/>
        <v>0</v>
      </c>
      <c r="M204">
        <f>'Input spectra'!F204</f>
        <v>0</v>
      </c>
      <c r="N204">
        <f>'Initial absorption'!N204</f>
        <v>0</v>
      </c>
      <c r="O204">
        <f>'Input spectra'!G204</f>
        <v>0</v>
      </c>
      <c r="P204">
        <f t="shared" si="338"/>
        <v>0</v>
      </c>
      <c r="R204">
        <f>'Absorption prob after ems'!FA205</f>
        <v>0.88814769794140669</v>
      </c>
      <c r="S204" s="13">
        <f>1-EXP(-'Absorption prob after ems'!FE205*_k_in_ec_correction*(E204*_c1+I204*_c2+M204*_c3+'Input spectra'!Y204))</f>
        <v>1.1340379891541907E-2</v>
      </c>
      <c r="T204" s="13">
        <f>1-EXP(-(_t-'Absorption prob after ems'!FE205)*_k_in_ec_correction*(E204*_c1+I204*_c2+M204*_c3+'Input spectra'!Y204))</f>
        <v>1.1458211050556222E-2</v>
      </c>
      <c r="V204"/>
      <c r="W204" s="11"/>
      <c r="X204" s="6">
        <f t="shared" si="339"/>
        <v>0</v>
      </c>
      <c r="Y204" s="6">
        <f t="shared" si="340"/>
        <v>0</v>
      </c>
      <c r="Z204" s="6">
        <f t="shared" si="341"/>
        <v>0</v>
      </c>
      <c r="AA204"/>
      <c r="AB204" s="6">
        <f t="shared" si="342"/>
        <v>0</v>
      </c>
      <c r="AC204" s="6">
        <f t="shared" si="343"/>
        <v>0</v>
      </c>
      <c r="AD204" s="6">
        <f t="shared" si="344"/>
        <v>0</v>
      </c>
      <c r="AE204"/>
      <c r="AF204" s="6">
        <f t="shared" si="345"/>
        <v>0</v>
      </c>
      <c r="AG204" s="6">
        <f t="shared" si="346"/>
        <v>0</v>
      </c>
      <c r="AH204" s="6">
        <f t="shared" si="347"/>
        <v>0</v>
      </c>
      <c r="AI204"/>
      <c r="AJ204" s="6">
        <f t="shared" si="348"/>
        <v>0</v>
      </c>
      <c r="AK204" s="6"/>
      <c r="AL204" s="6">
        <f t="shared" si="349"/>
        <v>0</v>
      </c>
      <c r="AM204" s="6">
        <f t="shared" si="350"/>
        <v>0</v>
      </c>
      <c r="AN204" s="6">
        <f t="shared" si="351"/>
        <v>0</v>
      </c>
      <c r="AO204" s="6"/>
      <c r="AP204" s="6">
        <f t="shared" si="352"/>
        <v>0</v>
      </c>
      <c r="AQ204" s="6">
        <f t="shared" si="353"/>
        <v>0</v>
      </c>
      <c r="AR204" s="6">
        <f t="shared" si="354"/>
        <v>0</v>
      </c>
      <c r="AS204" s="6"/>
      <c r="AT204" s="6">
        <f t="shared" si="355"/>
        <v>0</v>
      </c>
      <c r="AU204" s="6">
        <f t="shared" si="356"/>
        <v>0</v>
      </c>
      <c r="AV204" s="6">
        <f t="shared" si="357"/>
        <v>0</v>
      </c>
      <c r="AW204" s="6"/>
      <c r="AX204" s="6">
        <f t="shared" si="358"/>
        <v>0</v>
      </c>
      <c r="BD204" s="11"/>
      <c r="BE204" s="6">
        <f t="shared" si="359"/>
        <v>0</v>
      </c>
      <c r="BF204" s="6">
        <f t="shared" si="360"/>
        <v>0</v>
      </c>
      <c r="BG204" s="6">
        <f t="shared" si="361"/>
        <v>0</v>
      </c>
      <c r="BH204"/>
      <c r="BI204" s="6">
        <f t="shared" si="362"/>
        <v>0</v>
      </c>
      <c r="BJ204" s="6">
        <f t="shared" si="363"/>
        <v>0</v>
      </c>
      <c r="BK204" s="6">
        <f t="shared" si="364"/>
        <v>0</v>
      </c>
      <c r="BL204"/>
      <c r="BM204" s="6">
        <f t="shared" si="365"/>
        <v>0</v>
      </c>
      <c r="BN204" s="6">
        <f t="shared" si="366"/>
        <v>0</v>
      </c>
      <c r="BO204" s="6">
        <f t="shared" si="367"/>
        <v>0</v>
      </c>
      <c r="BP204"/>
      <c r="BQ204" s="6">
        <f t="shared" si="392"/>
        <v>0</v>
      </c>
      <c r="BR204" s="6"/>
      <c r="BS204" s="6">
        <f t="shared" si="393"/>
        <v>0</v>
      </c>
      <c r="BT204" s="6">
        <f t="shared" si="394"/>
        <v>0</v>
      </c>
      <c r="BU204" s="6">
        <f t="shared" si="395"/>
        <v>0</v>
      </c>
      <c r="BV204" s="6"/>
      <c r="BW204" s="6">
        <f t="shared" si="396"/>
        <v>0</v>
      </c>
      <c r="BX204" s="6">
        <f t="shared" si="397"/>
        <v>0</v>
      </c>
      <c r="BY204" s="6">
        <f t="shared" si="398"/>
        <v>0</v>
      </c>
      <c r="BZ204" s="6"/>
      <c r="CA204" s="6">
        <f t="shared" si="399"/>
        <v>0</v>
      </c>
      <c r="CB204" s="6">
        <f t="shared" si="400"/>
        <v>0</v>
      </c>
      <c r="CC204" s="6">
        <f t="shared" si="401"/>
        <v>0</v>
      </c>
      <c r="CD204" s="6"/>
      <c r="CE204" s="6">
        <f t="shared" si="402"/>
        <v>0</v>
      </c>
      <c r="CK204" s="11"/>
      <c r="CL204" s="6">
        <f t="shared" si="403"/>
        <v>0</v>
      </c>
      <c r="CM204" s="6">
        <f t="shared" si="368"/>
        <v>0</v>
      </c>
      <c r="CN204" s="6">
        <f t="shared" si="369"/>
        <v>0</v>
      </c>
      <c r="CO204"/>
      <c r="CP204" s="6">
        <f t="shared" si="370"/>
        <v>0</v>
      </c>
      <c r="CQ204" s="6">
        <f t="shared" si="371"/>
        <v>0</v>
      </c>
      <c r="CR204" s="6">
        <f t="shared" si="372"/>
        <v>0</v>
      </c>
      <c r="CS204"/>
      <c r="CT204" s="6">
        <f t="shared" si="373"/>
        <v>0</v>
      </c>
      <c r="CU204" s="6">
        <f t="shared" si="374"/>
        <v>0</v>
      </c>
      <c r="CV204" s="6">
        <f t="shared" si="375"/>
        <v>0</v>
      </c>
      <c r="CW204"/>
      <c r="CX204" s="6">
        <f t="shared" si="404"/>
        <v>0</v>
      </c>
      <c r="CY204" s="6"/>
      <c r="CZ204" s="6">
        <f t="shared" si="405"/>
        <v>0</v>
      </c>
      <c r="DA204" s="6">
        <f t="shared" si="406"/>
        <v>0</v>
      </c>
      <c r="DB204" s="6">
        <f t="shared" si="407"/>
        <v>0</v>
      </c>
      <c r="DC204" s="6"/>
      <c r="DD204" s="6">
        <f t="shared" si="408"/>
        <v>0</v>
      </c>
      <c r="DE204" s="6">
        <f t="shared" si="409"/>
        <v>0</v>
      </c>
      <c r="DF204" s="6">
        <f t="shared" si="410"/>
        <v>0</v>
      </c>
      <c r="DG204" s="6"/>
      <c r="DH204" s="6">
        <f t="shared" si="411"/>
        <v>0</v>
      </c>
      <c r="DI204" s="6">
        <f t="shared" si="412"/>
        <v>0</v>
      </c>
      <c r="DJ204" s="6">
        <f t="shared" si="413"/>
        <v>0</v>
      </c>
      <c r="DK204" s="6"/>
      <c r="DL204" s="6">
        <f t="shared" si="414"/>
        <v>0</v>
      </c>
      <c r="DR204" s="11"/>
      <c r="DS204" s="6">
        <f t="shared" si="415"/>
        <v>0</v>
      </c>
      <c r="DT204" s="6">
        <f t="shared" si="376"/>
        <v>0</v>
      </c>
      <c r="DU204" s="6">
        <f t="shared" si="377"/>
        <v>0</v>
      </c>
      <c r="DV204"/>
      <c r="DW204" s="6">
        <f t="shared" si="378"/>
        <v>0</v>
      </c>
      <c r="DX204" s="6">
        <f t="shared" si="379"/>
        <v>0</v>
      </c>
      <c r="DY204" s="6">
        <f t="shared" si="380"/>
        <v>0</v>
      </c>
      <c r="DZ204"/>
      <c r="EA204" s="6">
        <f t="shared" si="381"/>
        <v>0</v>
      </c>
      <c r="EB204" s="6">
        <f t="shared" si="382"/>
        <v>0</v>
      </c>
      <c r="EC204" s="6">
        <f t="shared" si="383"/>
        <v>0</v>
      </c>
      <c r="ED204"/>
      <c r="EE204" s="6">
        <f t="shared" si="416"/>
        <v>0</v>
      </c>
      <c r="EF204" s="6"/>
      <c r="EG204" s="6">
        <f t="shared" si="417"/>
        <v>0</v>
      </c>
      <c r="EH204" s="6">
        <f t="shared" si="418"/>
        <v>0</v>
      </c>
      <c r="EI204" s="6">
        <f t="shared" si="419"/>
        <v>0</v>
      </c>
      <c r="EJ204" s="6"/>
      <c r="EK204" s="6">
        <f t="shared" si="420"/>
        <v>0</v>
      </c>
      <c r="EL204" s="6">
        <f t="shared" si="421"/>
        <v>0</v>
      </c>
      <c r="EM204" s="6">
        <f t="shared" si="422"/>
        <v>0</v>
      </c>
      <c r="EN204" s="6"/>
      <c r="EO204" s="6">
        <f t="shared" si="423"/>
        <v>0</v>
      </c>
      <c r="EP204" s="6">
        <f t="shared" si="424"/>
        <v>0</v>
      </c>
      <c r="EQ204" s="6">
        <f t="shared" si="425"/>
        <v>0</v>
      </c>
      <c r="ER204" s="6"/>
      <c r="ES204" s="6">
        <f t="shared" si="426"/>
        <v>0</v>
      </c>
      <c r="EY204" s="11"/>
      <c r="EZ204" s="6">
        <f t="shared" si="427"/>
        <v>0</v>
      </c>
      <c r="FA204" s="6">
        <f t="shared" si="384"/>
        <v>0</v>
      </c>
      <c r="FB204" s="6">
        <f t="shared" si="385"/>
        <v>0</v>
      </c>
      <c r="FC204"/>
      <c r="FD204" s="6">
        <f t="shared" si="386"/>
        <v>0</v>
      </c>
      <c r="FE204" s="6">
        <f t="shared" si="387"/>
        <v>0</v>
      </c>
      <c r="FF204" s="6">
        <f t="shared" si="388"/>
        <v>0</v>
      </c>
      <c r="FG204"/>
      <c r="FH204" s="6">
        <f t="shared" si="389"/>
        <v>0</v>
      </c>
      <c r="FI204" s="6">
        <f t="shared" si="390"/>
        <v>0</v>
      </c>
      <c r="FJ204" s="6">
        <f t="shared" si="391"/>
        <v>0</v>
      </c>
      <c r="FK204"/>
      <c r="FL204" s="6">
        <f t="shared" si="428"/>
        <v>0</v>
      </c>
      <c r="FM204" s="6"/>
      <c r="FN204" s="6">
        <f t="shared" si="429"/>
        <v>0</v>
      </c>
      <c r="FO204" s="6">
        <f t="shared" si="430"/>
        <v>0</v>
      </c>
      <c r="FP204" s="6">
        <f t="shared" si="431"/>
        <v>0</v>
      </c>
      <c r="FQ204" s="6"/>
      <c r="FR204" s="6">
        <f t="shared" si="432"/>
        <v>0</v>
      </c>
      <c r="FS204" s="6">
        <f t="shared" si="433"/>
        <v>0</v>
      </c>
      <c r="FT204" s="6">
        <f t="shared" si="434"/>
        <v>0</v>
      </c>
      <c r="FU204" s="6"/>
      <c r="FV204" s="6">
        <f t="shared" si="435"/>
        <v>0</v>
      </c>
      <c r="FW204" s="6">
        <f t="shared" si="436"/>
        <v>0</v>
      </c>
      <c r="FX204" s="6">
        <f t="shared" si="437"/>
        <v>0</v>
      </c>
      <c r="FY204" s="6"/>
      <c r="FZ204" s="6">
        <f t="shared" si="438"/>
        <v>0</v>
      </c>
    </row>
    <row r="205" spans="4:182" x14ac:dyDescent="0.25">
      <c r="D205">
        <v>1295</v>
      </c>
      <c r="E205">
        <f>'Input spectra'!B205</f>
        <v>0</v>
      </c>
      <c r="F205">
        <f>'Initial absorption'!L205</f>
        <v>0</v>
      </c>
      <c r="G205">
        <f>'Input spectra'!C205</f>
        <v>0</v>
      </c>
      <c r="H205">
        <f t="shared" si="336"/>
        <v>0</v>
      </c>
      <c r="I205">
        <f>'Input spectra'!D205</f>
        <v>0</v>
      </c>
      <c r="J205">
        <f>'Initial absorption'!M205</f>
        <v>0</v>
      </c>
      <c r="K205">
        <f>'Input spectra'!E205</f>
        <v>0</v>
      </c>
      <c r="L205">
        <f t="shared" si="337"/>
        <v>0</v>
      </c>
      <c r="M205">
        <f>'Input spectra'!F205</f>
        <v>0</v>
      </c>
      <c r="N205">
        <f>'Initial absorption'!N205</f>
        <v>0</v>
      </c>
      <c r="O205">
        <f>'Input spectra'!G205</f>
        <v>0</v>
      </c>
      <c r="P205">
        <f t="shared" si="338"/>
        <v>0</v>
      </c>
      <c r="R205">
        <f>'Absorption prob after ems'!FA206</f>
        <v>0.88827656646664033</v>
      </c>
      <c r="S205" s="13">
        <f>1-EXP(-'Absorption prob after ems'!FE206*_k_in_ec_correction*(E205*_c1+I205*_c2+M205*_c3+'Input spectra'!Y205))</f>
        <v>1.1326214115216615E-2</v>
      </c>
      <c r="T205" s="13">
        <f>1-EXP(-(_t-'Absorption prob after ems'!FE206)*_k_in_ec_correction*(E205*_c1+I205*_c2+M205*_c3+'Input spectra'!Y205))</f>
        <v>1.1443749556812599E-2</v>
      </c>
      <c r="V205"/>
      <c r="W205" s="11"/>
      <c r="X205" s="6">
        <f t="shared" si="339"/>
        <v>0</v>
      </c>
      <c r="Y205" s="6">
        <f t="shared" si="340"/>
        <v>0</v>
      </c>
      <c r="Z205" s="6">
        <f t="shared" si="341"/>
        <v>0</v>
      </c>
      <c r="AA205"/>
      <c r="AB205" s="6">
        <f t="shared" si="342"/>
        <v>0</v>
      </c>
      <c r="AC205" s="6">
        <f t="shared" si="343"/>
        <v>0</v>
      </c>
      <c r="AD205" s="6">
        <f t="shared" si="344"/>
        <v>0</v>
      </c>
      <c r="AE205"/>
      <c r="AF205" s="6">
        <f t="shared" si="345"/>
        <v>0</v>
      </c>
      <c r="AG205" s="6">
        <f t="shared" si="346"/>
        <v>0</v>
      </c>
      <c r="AH205" s="6">
        <f t="shared" si="347"/>
        <v>0</v>
      </c>
      <c r="AI205"/>
      <c r="AJ205" s="6">
        <f t="shared" si="348"/>
        <v>0</v>
      </c>
      <c r="AK205" s="6"/>
      <c r="AL205" s="6">
        <f t="shared" si="349"/>
        <v>0</v>
      </c>
      <c r="AM205" s="6">
        <f t="shared" si="350"/>
        <v>0</v>
      </c>
      <c r="AN205" s="6">
        <f t="shared" si="351"/>
        <v>0</v>
      </c>
      <c r="AO205" s="6"/>
      <c r="AP205" s="6">
        <f t="shared" si="352"/>
        <v>0</v>
      </c>
      <c r="AQ205" s="6">
        <f t="shared" si="353"/>
        <v>0</v>
      </c>
      <c r="AR205" s="6">
        <f t="shared" si="354"/>
        <v>0</v>
      </c>
      <c r="AS205" s="6"/>
      <c r="AT205" s="6">
        <f t="shared" si="355"/>
        <v>0</v>
      </c>
      <c r="AU205" s="6">
        <f t="shared" si="356"/>
        <v>0</v>
      </c>
      <c r="AV205" s="6">
        <f t="shared" si="357"/>
        <v>0</v>
      </c>
      <c r="AW205" s="6"/>
      <c r="AX205" s="6">
        <f t="shared" si="358"/>
        <v>0</v>
      </c>
      <c r="BD205" s="11"/>
      <c r="BE205" s="6">
        <f t="shared" si="359"/>
        <v>0</v>
      </c>
      <c r="BF205" s="6">
        <f t="shared" si="360"/>
        <v>0</v>
      </c>
      <c r="BG205" s="6">
        <f t="shared" si="361"/>
        <v>0</v>
      </c>
      <c r="BH205"/>
      <c r="BI205" s="6">
        <f t="shared" si="362"/>
        <v>0</v>
      </c>
      <c r="BJ205" s="6">
        <f t="shared" si="363"/>
        <v>0</v>
      </c>
      <c r="BK205" s="6">
        <f t="shared" si="364"/>
        <v>0</v>
      </c>
      <c r="BL205"/>
      <c r="BM205" s="6">
        <f t="shared" si="365"/>
        <v>0</v>
      </c>
      <c r="BN205" s="6">
        <f t="shared" si="366"/>
        <v>0</v>
      </c>
      <c r="BO205" s="6">
        <f t="shared" si="367"/>
        <v>0</v>
      </c>
      <c r="BP205"/>
      <c r="BQ205" s="6">
        <f t="shared" si="392"/>
        <v>0</v>
      </c>
      <c r="BR205" s="6"/>
      <c r="BS205" s="6">
        <f t="shared" si="393"/>
        <v>0</v>
      </c>
      <c r="BT205" s="6">
        <f t="shared" si="394"/>
        <v>0</v>
      </c>
      <c r="BU205" s="6">
        <f t="shared" si="395"/>
        <v>0</v>
      </c>
      <c r="BV205" s="6"/>
      <c r="BW205" s="6">
        <f t="shared" si="396"/>
        <v>0</v>
      </c>
      <c r="BX205" s="6">
        <f t="shared" si="397"/>
        <v>0</v>
      </c>
      <c r="BY205" s="6">
        <f t="shared" si="398"/>
        <v>0</v>
      </c>
      <c r="BZ205" s="6"/>
      <c r="CA205" s="6">
        <f t="shared" si="399"/>
        <v>0</v>
      </c>
      <c r="CB205" s="6">
        <f t="shared" si="400"/>
        <v>0</v>
      </c>
      <c r="CC205" s="6">
        <f t="shared" si="401"/>
        <v>0</v>
      </c>
      <c r="CD205" s="6"/>
      <c r="CE205" s="6">
        <f t="shared" si="402"/>
        <v>0</v>
      </c>
      <c r="CK205" s="11"/>
      <c r="CL205" s="6">
        <f t="shared" si="403"/>
        <v>0</v>
      </c>
      <c r="CM205" s="6">
        <f t="shared" si="368"/>
        <v>0</v>
      </c>
      <c r="CN205" s="6">
        <f t="shared" si="369"/>
        <v>0</v>
      </c>
      <c r="CO205"/>
      <c r="CP205" s="6">
        <f t="shared" si="370"/>
        <v>0</v>
      </c>
      <c r="CQ205" s="6">
        <f t="shared" si="371"/>
        <v>0</v>
      </c>
      <c r="CR205" s="6">
        <f t="shared" si="372"/>
        <v>0</v>
      </c>
      <c r="CS205"/>
      <c r="CT205" s="6">
        <f t="shared" si="373"/>
        <v>0</v>
      </c>
      <c r="CU205" s="6">
        <f t="shared" si="374"/>
        <v>0</v>
      </c>
      <c r="CV205" s="6">
        <f t="shared" si="375"/>
        <v>0</v>
      </c>
      <c r="CW205"/>
      <c r="CX205" s="6">
        <f t="shared" si="404"/>
        <v>0</v>
      </c>
      <c r="CY205" s="6"/>
      <c r="CZ205" s="6">
        <f t="shared" si="405"/>
        <v>0</v>
      </c>
      <c r="DA205" s="6">
        <f t="shared" si="406"/>
        <v>0</v>
      </c>
      <c r="DB205" s="6">
        <f t="shared" si="407"/>
        <v>0</v>
      </c>
      <c r="DC205" s="6"/>
      <c r="DD205" s="6">
        <f t="shared" si="408"/>
        <v>0</v>
      </c>
      <c r="DE205" s="6">
        <f t="shared" si="409"/>
        <v>0</v>
      </c>
      <c r="DF205" s="6">
        <f t="shared" si="410"/>
        <v>0</v>
      </c>
      <c r="DG205" s="6"/>
      <c r="DH205" s="6">
        <f t="shared" si="411"/>
        <v>0</v>
      </c>
      <c r="DI205" s="6">
        <f t="shared" si="412"/>
        <v>0</v>
      </c>
      <c r="DJ205" s="6">
        <f t="shared" si="413"/>
        <v>0</v>
      </c>
      <c r="DK205" s="6"/>
      <c r="DL205" s="6">
        <f t="shared" si="414"/>
        <v>0</v>
      </c>
      <c r="DR205" s="11"/>
      <c r="DS205" s="6">
        <f t="shared" si="415"/>
        <v>0</v>
      </c>
      <c r="DT205" s="6">
        <f t="shared" si="376"/>
        <v>0</v>
      </c>
      <c r="DU205" s="6">
        <f t="shared" si="377"/>
        <v>0</v>
      </c>
      <c r="DV205"/>
      <c r="DW205" s="6">
        <f t="shared" si="378"/>
        <v>0</v>
      </c>
      <c r="DX205" s="6">
        <f t="shared" si="379"/>
        <v>0</v>
      </c>
      <c r="DY205" s="6">
        <f t="shared" si="380"/>
        <v>0</v>
      </c>
      <c r="DZ205"/>
      <c r="EA205" s="6">
        <f t="shared" si="381"/>
        <v>0</v>
      </c>
      <c r="EB205" s="6">
        <f t="shared" si="382"/>
        <v>0</v>
      </c>
      <c r="EC205" s="6">
        <f t="shared" si="383"/>
        <v>0</v>
      </c>
      <c r="ED205"/>
      <c r="EE205" s="6">
        <f t="shared" si="416"/>
        <v>0</v>
      </c>
      <c r="EF205" s="6"/>
      <c r="EG205" s="6">
        <f t="shared" si="417"/>
        <v>0</v>
      </c>
      <c r="EH205" s="6">
        <f t="shared" si="418"/>
        <v>0</v>
      </c>
      <c r="EI205" s="6">
        <f t="shared" si="419"/>
        <v>0</v>
      </c>
      <c r="EJ205" s="6"/>
      <c r="EK205" s="6">
        <f t="shared" si="420"/>
        <v>0</v>
      </c>
      <c r="EL205" s="6">
        <f t="shared" si="421"/>
        <v>0</v>
      </c>
      <c r="EM205" s="6">
        <f t="shared" si="422"/>
        <v>0</v>
      </c>
      <c r="EN205" s="6"/>
      <c r="EO205" s="6">
        <f t="shared" si="423"/>
        <v>0</v>
      </c>
      <c r="EP205" s="6">
        <f t="shared" si="424"/>
        <v>0</v>
      </c>
      <c r="EQ205" s="6">
        <f t="shared" si="425"/>
        <v>0</v>
      </c>
      <c r="ER205" s="6"/>
      <c r="ES205" s="6">
        <f t="shared" si="426"/>
        <v>0</v>
      </c>
      <c r="EY205" s="11"/>
      <c r="EZ205" s="6">
        <f t="shared" si="427"/>
        <v>0</v>
      </c>
      <c r="FA205" s="6">
        <f t="shared" si="384"/>
        <v>0</v>
      </c>
      <c r="FB205" s="6">
        <f t="shared" si="385"/>
        <v>0</v>
      </c>
      <c r="FC205"/>
      <c r="FD205" s="6">
        <f t="shared" si="386"/>
        <v>0</v>
      </c>
      <c r="FE205" s="6">
        <f t="shared" si="387"/>
        <v>0</v>
      </c>
      <c r="FF205" s="6">
        <f t="shared" si="388"/>
        <v>0</v>
      </c>
      <c r="FG205"/>
      <c r="FH205" s="6">
        <f t="shared" si="389"/>
        <v>0</v>
      </c>
      <c r="FI205" s="6">
        <f t="shared" si="390"/>
        <v>0</v>
      </c>
      <c r="FJ205" s="6">
        <f t="shared" si="391"/>
        <v>0</v>
      </c>
      <c r="FK205"/>
      <c r="FL205" s="6">
        <f t="shared" si="428"/>
        <v>0</v>
      </c>
      <c r="FM205" s="6"/>
      <c r="FN205" s="6">
        <f t="shared" si="429"/>
        <v>0</v>
      </c>
      <c r="FO205" s="6">
        <f t="shared" si="430"/>
        <v>0</v>
      </c>
      <c r="FP205" s="6">
        <f t="shared" si="431"/>
        <v>0</v>
      </c>
      <c r="FQ205" s="6"/>
      <c r="FR205" s="6">
        <f t="shared" si="432"/>
        <v>0</v>
      </c>
      <c r="FS205" s="6">
        <f t="shared" si="433"/>
        <v>0</v>
      </c>
      <c r="FT205" s="6">
        <f t="shared" si="434"/>
        <v>0</v>
      </c>
      <c r="FU205" s="6"/>
      <c r="FV205" s="6">
        <f t="shared" si="435"/>
        <v>0</v>
      </c>
      <c r="FW205" s="6">
        <f t="shared" si="436"/>
        <v>0</v>
      </c>
      <c r="FX205" s="6">
        <f t="shared" si="437"/>
        <v>0</v>
      </c>
      <c r="FY205" s="6"/>
      <c r="FZ205" s="6">
        <f t="shared" si="438"/>
        <v>0</v>
      </c>
    </row>
    <row r="206" spans="4:182" x14ac:dyDescent="0.25">
      <c r="D206">
        <v>1300</v>
      </c>
      <c r="E206">
        <f>'Input spectra'!B206</f>
        <v>0</v>
      </c>
      <c r="F206">
        <f>'Initial absorption'!L206</f>
        <v>0</v>
      </c>
      <c r="G206">
        <f>'Input spectra'!C206</f>
        <v>0</v>
      </c>
      <c r="H206">
        <f t="shared" si="336"/>
        <v>0</v>
      </c>
      <c r="I206">
        <f>'Input spectra'!D206</f>
        <v>0</v>
      </c>
      <c r="J206">
        <f>'Initial absorption'!M206</f>
        <v>0</v>
      </c>
      <c r="K206">
        <f>'Input spectra'!E206</f>
        <v>0</v>
      </c>
      <c r="L206">
        <f t="shared" si="337"/>
        <v>0</v>
      </c>
      <c r="M206">
        <f>'Input spectra'!F206</f>
        <v>0</v>
      </c>
      <c r="N206">
        <f>'Initial absorption'!N206</f>
        <v>0</v>
      </c>
      <c r="O206">
        <f>'Input spectra'!G206</f>
        <v>0</v>
      </c>
      <c r="P206">
        <f t="shared" si="338"/>
        <v>0</v>
      </c>
      <c r="R206">
        <f>'Absorption prob after ems'!FA207</f>
        <v>0.88840546402806064</v>
      </c>
      <c r="S206" s="13">
        <f>1-EXP(-'Absorption prob after ems'!FE207*_k_in_ec_correction*(E206*_c1+I206*_c2+M206*_c3+'Input spectra'!Y206))</f>
        <v>1.1312047947996673E-2</v>
      </c>
      <c r="T206" s="13">
        <f>1-EXP(-(_t-'Absorption prob after ems'!FE207)*_k_in_ec_correction*(E206*_c1+I206*_c2+M206*_c3+'Input spectra'!Y206))</f>
        <v>1.1429288039411567E-2</v>
      </c>
      <c r="V206"/>
      <c r="W206" s="11"/>
      <c r="X206" s="6">
        <f t="shared" si="339"/>
        <v>0</v>
      </c>
      <c r="Y206" s="6">
        <f t="shared" si="340"/>
        <v>0</v>
      </c>
      <c r="Z206" s="6">
        <f t="shared" si="341"/>
        <v>0</v>
      </c>
      <c r="AA206"/>
      <c r="AB206" s="6">
        <f t="shared" si="342"/>
        <v>0</v>
      </c>
      <c r="AC206" s="6">
        <f t="shared" si="343"/>
        <v>0</v>
      </c>
      <c r="AD206" s="6">
        <f t="shared" si="344"/>
        <v>0</v>
      </c>
      <c r="AE206"/>
      <c r="AF206" s="6">
        <f t="shared" si="345"/>
        <v>0</v>
      </c>
      <c r="AG206" s="6">
        <f t="shared" si="346"/>
        <v>0</v>
      </c>
      <c r="AH206" s="6">
        <f t="shared" si="347"/>
        <v>0</v>
      </c>
      <c r="AI206"/>
      <c r="AJ206" s="6">
        <f t="shared" si="348"/>
        <v>0</v>
      </c>
      <c r="AK206" s="6"/>
      <c r="AL206" s="6">
        <f t="shared" si="349"/>
        <v>0</v>
      </c>
      <c r="AM206" s="6">
        <f t="shared" si="350"/>
        <v>0</v>
      </c>
      <c r="AN206" s="6">
        <f t="shared" si="351"/>
        <v>0</v>
      </c>
      <c r="AO206" s="6"/>
      <c r="AP206" s="6">
        <f t="shared" si="352"/>
        <v>0</v>
      </c>
      <c r="AQ206" s="6">
        <f t="shared" si="353"/>
        <v>0</v>
      </c>
      <c r="AR206" s="6">
        <f t="shared" si="354"/>
        <v>0</v>
      </c>
      <c r="AS206" s="6"/>
      <c r="AT206" s="6">
        <f t="shared" si="355"/>
        <v>0</v>
      </c>
      <c r="AU206" s="6">
        <f t="shared" si="356"/>
        <v>0</v>
      </c>
      <c r="AV206" s="6">
        <f t="shared" si="357"/>
        <v>0</v>
      </c>
      <c r="AW206" s="6"/>
      <c r="AX206" s="6">
        <f t="shared" si="358"/>
        <v>0</v>
      </c>
      <c r="BD206" s="11"/>
      <c r="BE206" s="6">
        <f t="shared" si="359"/>
        <v>0</v>
      </c>
      <c r="BF206" s="6">
        <f t="shared" si="360"/>
        <v>0</v>
      </c>
      <c r="BG206" s="6">
        <f t="shared" si="361"/>
        <v>0</v>
      </c>
      <c r="BH206"/>
      <c r="BI206" s="6">
        <f t="shared" si="362"/>
        <v>0</v>
      </c>
      <c r="BJ206" s="6">
        <f t="shared" si="363"/>
        <v>0</v>
      </c>
      <c r="BK206" s="6">
        <f t="shared" si="364"/>
        <v>0</v>
      </c>
      <c r="BL206"/>
      <c r="BM206" s="6">
        <f t="shared" si="365"/>
        <v>0</v>
      </c>
      <c r="BN206" s="6">
        <f t="shared" si="366"/>
        <v>0</v>
      </c>
      <c r="BO206" s="6">
        <f t="shared" si="367"/>
        <v>0</v>
      </c>
      <c r="BP206"/>
      <c r="BQ206" s="6">
        <f t="shared" si="392"/>
        <v>0</v>
      </c>
      <c r="BR206" s="6"/>
      <c r="BS206" s="6">
        <f t="shared" si="393"/>
        <v>0</v>
      </c>
      <c r="BT206" s="6">
        <f t="shared" si="394"/>
        <v>0</v>
      </c>
      <c r="BU206" s="6">
        <f t="shared" si="395"/>
        <v>0</v>
      </c>
      <c r="BV206" s="6"/>
      <c r="BW206" s="6">
        <f t="shared" si="396"/>
        <v>0</v>
      </c>
      <c r="BX206" s="6">
        <f t="shared" si="397"/>
        <v>0</v>
      </c>
      <c r="BY206" s="6">
        <f t="shared" si="398"/>
        <v>0</v>
      </c>
      <c r="BZ206" s="6"/>
      <c r="CA206" s="6">
        <f t="shared" si="399"/>
        <v>0</v>
      </c>
      <c r="CB206" s="6">
        <f t="shared" si="400"/>
        <v>0</v>
      </c>
      <c r="CC206" s="6">
        <f t="shared" si="401"/>
        <v>0</v>
      </c>
      <c r="CD206" s="6"/>
      <c r="CE206" s="6">
        <f t="shared" si="402"/>
        <v>0</v>
      </c>
      <c r="CK206" s="11"/>
      <c r="CL206" s="6">
        <f t="shared" si="403"/>
        <v>0</v>
      </c>
      <c r="CM206" s="6">
        <f t="shared" si="368"/>
        <v>0</v>
      </c>
      <c r="CN206" s="6">
        <f t="shared" si="369"/>
        <v>0</v>
      </c>
      <c r="CO206"/>
      <c r="CP206" s="6">
        <f t="shared" si="370"/>
        <v>0</v>
      </c>
      <c r="CQ206" s="6">
        <f t="shared" si="371"/>
        <v>0</v>
      </c>
      <c r="CR206" s="6">
        <f t="shared" si="372"/>
        <v>0</v>
      </c>
      <c r="CS206"/>
      <c r="CT206" s="6">
        <f t="shared" si="373"/>
        <v>0</v>
      </c>
      <c r="CU206" s="6">
        <f t="shared" si="374"/>
        <v>0</v>
      </c>
      <c r="CV206" s="6">
        <f t="shared" si="375"/>
        <v>0</v>
      </c>
      <c r="CW206"/>
      <c r="CX206" s="6">
        <f t="shared" si="404"/>
        <v>0</v>
      </c>
      <c r="CY206" s="6"/>
      <c r="CZ206" s="6">
        <f t="shared" si="405"/>
        <v>0</v>
      </c>
      <c r="DA206" s="6">
        <f t="shared" si="406"/>
        <v>0</v>
      </c>
      <c r="DB206" s="6">
        <f t="shared" si="407"/>
        <v>0</v>
      </c>
      <c r="DC206" s="6"/>
      <c r="DD206" s="6">
        <f t="shared" si="408"/>
        <v>0</v>
      </c>
      <c r="DE206" s="6">
        <f t="shared" si="409"/>
        <v>0</v>
      </c>
      <c r="DF206" s="6">
        <f t="shared" si="410"/>
        <v>0</v>
      </c>
      <c r="DG206" s="6"/>
      <c r="DH206" s="6">
        <f t="shared" si="411"/>
        <v>0</v>
      </c>
      <c r="DI206" s="6">
        <f t="shared" si="412"/>
        <v>0</v>
      </c>
      <c r="DJ206" s="6">
        <f t="shared" si="413"/>
        <v>0</v>
      </c>
      <c r="DK206" s="6"/>
      <c r="DL206" s="6">
        <f t="shared" si="414"/>
        <v>0</v>
      </c>
      <c r="DR206" s="11"/>
      <c r="DS206" s="6">
        <f t="shared" si="415"/>
        <v>0</v>
      </c>
      <c r="DT206" s="6">
        <f t="shared" si="376"/>
        <v>0</v>
      </c>
      <c r="DU206" s="6">
        <f t="shared" si="377"/>
        <v>0</v>
      </c>
      <c r="DV206"/>
      <c r="DW206" s="6">
        <f t="shared" si="378"/>
        <v>0</v>
      </c>
      <c r="DX206" s="6">
        <f t="shared" si="379"/>
        <v>0</v>
      </c>
      <c r="DY206" s="6">
        <f t="shared" si="380"/>
        <v>0</v>
      </c>
      <c r="DZ206"/>
      <c r="EA206" s="6">
        <f t="shared" si="381"/>
        <v>0</v>
      </c>
      <c r="EB206" s="6">
        <f t="shared" si="382"/>
        <v>0</v>
      </c>
      <c r="EC206" s="6">
        <f t="shared" si="383"/>
        <v>0</v>
      </c>
      <c r="ED206"/>
      <c r="EE206" s="6">
        <f t="shared" si="416"/>
        <v>0</v>
      </c>
      <c r="EF206" s="6"/>
      <c r="EG206" s="6">
        <f t="shared" si="417"/>
        <v>0</v>
      </c>
      <c r="EH206" s="6">
        <f t="shared" si="418"/>
        <v>0</v>
      </c>
      <c r="EI206" s="6">
        <f t="shared" si="419"/>
        <v>0</v>
      </c>
      <c r="EJ206" s="6"/>
      <c r="EK206" s="6">
        <f t="shared" si="420"/>
        <v>0</v>
      </c>
      <c r="EL206" s="6">
        <f t="shared" si="421"/>
        <v>0</v>
      </c>
      <c r="EM206" s="6">
        <f t="shared" si="422"/>
        <v>0</v>
      </c>
      <c r="EN206" s="6"/>
      <c r="EO206" s="6">
        <f t="shared" si="423"/>
        <v>0</v>
      </c>
      <c r="EP206" s="6">
        <f t="shared" si="424"/>
        <v>0</v>
      </c>
      <c r="EQ206" s="6">
        <f t="shared" si="425"/>
        <v>0</v>
      </c>
      <c r="ER206" s="6"/>
      <c r="ES206" s="6">
        <f t="shared" si="426"/>
        <v>0</v>
      </c>
      <c r="EY206" s="11"/>
      <c r="EZ206" s="6">
        <f t="shared" si="427"/>
        <v>0</v>
      </c>
      <c r="FA206" s="6">
        <f t="shared" si="384"/>
        <v>0</v>
      </c>
      <c r="FB206" s="6">
        <f t="shared" si="385"/>
        <v>0</v>
      </c>
      <c r="FC206"/>
      <c r="FD206" s="6">
        <f t="shared" si="386"/>
        <v>0</v>
      </c>
      <c r="FE206" s="6">
        <f t="shared" si="387"/>
        <v>0</v>
      </c>
      <c r="FF206" s="6">
        <f t="shared" si="388"/>
        <v>0</v>
      </c>
      <c r="FG206"/>
      <c r="FH206" s="6">
        <f t="shared" si="389"/>
        <v>0</v>
      </c>
      <c r="FI206" s="6">
        <f t="shared" si="390"/>
        <v>0</v>
      </c>
      <c r="FJ206" s="6">
        <f t="shared" si="391"/>
        <v>0</v>
      </c>
      <c r="FK206"/>
      <c r="FL206" s="6">
        <f t="shared" si="428"/>
        <v>0</v>
      </c>
      <c r="FM206" s="6"/>
      <c r="FN206" s="6">
        <f t="shared" si="429"/>
        <v>0</v>
      </c>
      <c r="FO206" s="6">
        <f t="shared" si="430"/>
        <v>0</v>
      </c>
      <c r="FP206" s="6">
        <f t="shared" si="431"/>
        <v>0</v>
      </c>
      <c r="FQ206" s="6"/>
      <c r="FR206" s="6">
        <f t="shared" si="432"/>
        <v>0</v>
      </c>
      <c r="FS206" s="6">
        <f t="shared" si="433"/>
        <v>0</v>
      </c>
      <c r="FT206" s="6">
        <f t="shared" si="434"/>
        <v>0</v>
      </c>
      <c r="FU206" s="6"/>
      <c r="FV206" s="6">
        <f t="shared" si="435"/>
        <v>0</v>
      </c>
      <c r="FW206" s="6">
        <f t="shared" si="436"/>
        <v>0</v>
      </c>
      <c r="FX206" s="6">
        <f t="shared" si="437"/>
        <v>0</v>
      </c>
      <c r="FY206" s="6"/>
      <c r="FZ206" s="6">
        <f t="shared" si="438"/>
        <v>0</v>
      </c>
    </row>
    <row r="207" spans="4:182" x14ac:dyDescent="0.25">
      <c r="D207">
        <v>1305</v>
      </c>
      <c r="E207">
        <f>'Input spectra'!B207</f>
        <v>0</v>
      </c>
      <c r="F207">
        <f>'Initial absorption'!L207</f>
        <v>0</v>
      </c>
      <c r="G207">
        <f>'Input spectra'!C207</f>
        <v>0</v>
      </c>
      <c r="H207">
        <f t="shared" si="336"/>
        <v>0</v>
      </c>
      <c r="I207">
        <f>'Input spectra'!D207</f>
        <v>0</v>
      </c>
      <c r="J207">
        <f>'Initial absorption'!M207</f>
        <v>0</v>
      </c>
      <c r="K207">
        <f>'Input spectra'!E207</f>
        <v>0</v>
      </c>
      <c r="L207">
        <f t="shared" si="337"/>
        <v>0</v>
      </c>
      <c r="M207">
        <f>'Input spectra'!F207</f>
        <v>0</v>
      </c>
      <c r="N207">
        <f>'Initial absorption'!N207</f>
        <v>0</v>
      </c>
      <c r="O207">
        <f>'Input spectra'!G207</f>
        <v>0</v>
      </c>
      <c r="P207">
        <f t="shared" si="338"/>
        <v>0</v>
      </c>
      <c r="R207">
        <f>'Absorption prob after ems'!FA208</f>
        <v>0.88853439063381601</v>
      </c>
      <c r="S207" s="13">
        <f>1-EXP(-'Absorption prob after ems'!FE208*_k_in_ec_correction*(E207*_c1+I207*_c2+M207*_c3+'Input spectra'!Y207))</f>
        <v>1.1297881389871089E-2</v>
      </c>
      <c r="T207" s="13">
        <f>1-EXP(-(_t-'Absorption prob after ems'!FE208)*_k_in_ec_correction*(E207*_c1+I207*_c2+M207*_c3+'Input spectra'!Y207))</f>
        <v>1.1414826498358122E-2</v>
      </c>
      <c r="V207"/>
      <c r="W207" s="11"/>
      <c r="X207" s="6">
        <f t="shared" si="339"/>
        <v>0</v>
      </c>
      <c r="Y207" s="6">
        <f t="shared" si="340"/>
        <v>0</v>
      </c>
      <c r="Z207" s="6">
        <f t="shared" si="341"/>
        <v>0</v>
      </c>
      <c r="AA207"/>
      <c r="AB207" s="6">
        <f t="shared" si="342"/>
        <v>0</v>
      </c>
      <c r="AC207" s="6">
        <f t="shared" si="343"/>
        <v>0</v>
      </c>
      <c r="AD207" s="6">
        <f t="shared" si="344"/>
        <v>0</v>
      </c>
      <c r="AE207"/>
      <c r="AF207" s="6">
        <f t="shared" si="345"/>
        <v>0</v>
      </c>
      <c r="AG207" s="6">
        <f t="shared" si="346"/>
        <v>0</v>
      </c>
      <c r="AH207" s="6">
        <f t="shared" si="347"/>
        <v>0</v>
      </c>
      <c r="AI207"/>
      <c r="AJ207" s="6">
        <f t="shared" si="348"/>
        <v>0</v>
      </c>
      <c r="AK207" s="6"/>
      <c r="AL207" s="6">
        <f t="shared" si="349"/>
        <v>0</v>
      </c>
      <c r="AM207" s="6">
        <f t="shared" si="350"/>
        <v>0</v>
      </c>
      <c r="AN207" s="6">
        <f t="shared" si="351"/>
        <v>0</v>
      </c>
      <c r="AO207" s="6"/>
      <c r="AP207" s="6">
        <f t="shared" si="352"/>
        <v>0</v>
      </c>
      <c r="AQ207" s="6">
        <f t="shared" si="353"/>
        <v>0</v>
      </c>
      <c r="AR207" s="6">
        <f t="shared" si="354"/>
        <v>0</v>
      </c>
      <c r="AS207" s="6"/>
      <c r="AT207" s="6">
        <f t="shared" si="355"/>
        <v>0</v>
      </c>
      <c r="AU207" s="6">
        <f t="shared" si="356"/>
        <v>0</v>
      </c>
      <c r="AV207" s="6">
        <f t="shared" si="357"/>
        <v>0</v>
      </c>
      <c r="AW207" s="6"/>
      <c r="AX207" s="6">
        <f t="shared" si="358"/>
        <v>0</v>
      </c>
      <c r="BD207" s="11"/>
      <c r="BE207" s="6">
        <f t="shared" si="359"/>
        <v>0</v>
      </c>
      <c r="BF207" s="6">
        <f t="shared" si="360"/>
        <v>0</v>
      </c>
      <c r="BG207" s="6">
        <f t="shared" si="361"/>
        <v>0</v>
      </c>
      <c r="BH207"/>
      <c r="BI207" s="6">
        <f t="shared" si="362"/>
        <v>0</v>
      </c>
      <c r="BJ207" s="6">
        <f t="shared" si="363"/>
        <v>0</v>
      </c>
      <c r="BK207" s="6">
        <f t="shared" si="364"/>
        <v>0</v>
      </c>
      <c r="BL207"/>
      <c r="BM207" s="6">
        <f t="shared" si="365"/>
        <v>0</v>
      </c>
      <c r="BN207" s="6">
        <f t="shared" si="366"/>
        <v>0</v>
      </c>
      <c r="BO207" s="6">
        <f t="shared" si="367"/>
        <v>0</v>
      </c>
      <c r="BP207"/>
      <c r="BQ207" s="6">
        <f t="shared" si="392"/>
        <v>0</v>
      </c>
      <c r="BR207" s="6"/>
      <c r="BS207" s="6">
        <f t="shared" si="393"/>
        <v>0</v>
      </c>
      <c r="BT207" s="6">
        <f t="shared" si="394"/>
        <v>0</v>
      </c>
      <c r="BU207" s="6">
        <f t="shared" si="395"/>
        <v>0</v>
      </c>
      <c r="BV207" s="6"/>
      <c r="BW207" s="6">
        <f t="shared" si="396"/>
        <v>0</v>
      </c>
      <c r="BX207" s="6">
        <f t="shared" si="397"/>
        <v>0</v>
      </c>
      <c r="BY207" s="6">
        <f t="shared" si="398"/>
        <v>0</v>
      </c>
      <c r="BZ207" s="6"/>
      <c r="CA207" s="6">
        <f t="shared" si="399"/>
        <v>0</v>
      </c>
      <c r="CB207" s="6">
        <f t="shared" si="400"/>
        <v>0</v>
      </c>
      <c r="CC207" s="6">
        <f t="shared" si="401"/>
        <v>0</v>
      </c>
      <c r="CD207" s="6"/>
      <c r="CE207" s="6">
        <f t="shared" si="402"/>
        <v>0</v>
      </c>
      <c r="CK207" s="11"/>
      <c r="CL207" s="6">
        <f t="shared" si="403"/>
        <v>0</v>
      </c>
      <c r="CM207" s="6">
        <f t="shared" si="368"/>
        <v>0</v>
      </c>
      <c r="CN207" s="6">
        <f t="shared" si="369"/>
        <v>0</v>
      </c>
      <c r="CO207"/>
      <c r="CP207" s="6">
        <f t="shared" si="370"/>
        <v>0</v>
      </c>
      <c r="CQ207" s="6">
        <f t="shared" si="371"/>
        <v>0</v>
      </c>
      <c r="CR207" s="6">
        <f t="shared" si="372"/>
        <v>0</v>
      </c>
      <c r="CS207"/>
      <c r="CT207" s="6">
        <f t="shared" si="373"/>
        <v>0</v>
      </c>
      <c r="CU207" s="6">
        <f t="shared" si="374"/>
        <v>0</v>
      </c>
      <c r="CV207" s="6">
        <f t="shared" si="375"/>
        <v>0</v>
      </c>
      <c r="CW207"/>
      <c r="CX207" s="6">
        <f t="shared" si="404"/>
        <v>0</v>
      </c>
      <c r="CY207" s="6"/>
      <c r="CZ207" s="6">
        <f t="shared" si="405"/>
        <v>0</v>
      </c>
      <c r="DA207" s="6">
        <f t="shared" si="406"/>
        <v>0</v>
      </c>
      <c r="DB207" s="6">
        <f t="shared" si="407"/>
        <v>0</v>
      </c>
      <c r="DC207" s="6"/>
      <c r="DD207" s="6">
        <f t="shared" si="408"/>
        <v>0</v>
      </c>
      <c r="DE207" s="6">
        <f t="shared" si="409"/>
        <v>0</v>
      </c>
      <c r="DF207" s="6">
        <f t="shared" si="410"/>
        <v>0</v>
      </c>
      <c r="DG207" s="6"/>
      <c r="DH207" s="6">
        <f t="shared" si="411"/>
        <v>0</v>
      </c>
      <c r="DI207" s="6">
        <f t="shared" si="412"/>
        <v>0</v>
      </c>
      <c r="DJ207" s="6">
        <f t="shared" si="413"/>
        <v>0</v>
      </c>
      <c r="DK207" s="6"/>
      <c r="DL207" s="6">
        <f t="shared" si="414"/>
        <v>0</v>
      </c>
      <c r="DR207" s="11"/>
      <c r="DS207" s="6">
        <f t="shared" si="415"/>
        <v>0</v>
      </c>
      <c r="DT207" s="6">
        <f t="shared" si="376"/>
        <v>0</v>
      </c>
      <c r="DU207" s="6">
        <f t="shared" si="377"/>
        <v>0</v>
      </c>
      <c r="DV207"/>
      <c r="DW207" s="6">
        <f t="shared" si="378"/>
        <v>0</v>
      </c>
      <c r="DX207" s="6">
        <f t="shared" si="379"/>
        <v>0</v>
      </c>
      <c r="DY207" s="6">
        <f t="shared" si="380"/>
        <v>0</v>
      </c>
      <c r="DZ207"/>
      <c r="EA207" s="6">
        <f t="shared" si="381"/>
        <v>0</v>
      </c>
      <c r="EB207" s="6">
        <f t="shared" si="382"/>
        <v>0</v>
      </c>
      <c r="EC207" s="6">
        <f t="shared" si="383"/>
        <v>0</v>
      </c>
      <c r="ED207"/>
      <c r="EE207" s="6">
        <f t="shared" si="416"/>
        <v>0</v>
      </c>
      <c r="EF207" s="6"/>
      <c r="EG207" s="6">
        <f t="shared" si="417"/>
        <v>0</v>
      </c>
      <c r="EH207" s="6">
        <f t="shared" si="418"/>
        <v>0</v>
      </c>
      <c r="EI207" s="6">
        <f t="shared" si="419"/>
        <v>0</v>
      </c>
      <c r="EJ207" s="6"/>
      <c r="EK207" s="6">
        <f t="shared" si="420"/>
        <v>0</v>
      </c>
      <c r="EL207" s="6">
        <f t="shared" si="421"/>
        <v>0</v>
      </c>
      <c r="EM207" s="6">
        <f t="shared" si="422"/>
        <v>0</v>
      </c>
      <c r="EN207" s="6"/>
      <c r="EO207" s="6">
        <f t="shared" si="423"/>
        <v>0</v>
      </c>
      <c r="EP207" s="6">
        <f t="shared" si="424"/>
        <v>0</v>
      </c>
      <c r="EQ207" s="6">
        <f t="shared" si="425"/>
        <v>0</v>
      </c>
      <c r="ER207" s="6"/>
      <c r="ES207" s="6">
        <f t="shared" si="426"/>
        <v>0</v>
      </c>
      <c r="EY207" s="11"/>
      <c r="EZ207" s="6">
        <f t="shared" si="427"/>
        <v>0</v>
      </c>
      <c r="FA207" s="6">
        <f t="shared" si="384"/>
        <v>0</v>
      </c>
      <c r="FB207" s="6">
        <f t="shared" si="385"/>
        <v>0</v>
      </c>
      <c r="FC207"/>
      <c r="FD207" s="6">
        <f t="shared" si="386"/>
        <v>0</v>
      </c>
      <c r="FE207" s="6">
        <f t="shared" si="387"/>
        <v>0</v>
      </c>
      <c r="FF207" s="6">
        <f t="shared" si="388"/>
        <v>0</v>
      </c>
      <c r="FG207"/>
      <c r="FH207" s="6">
        <f t="shared" si="389"/>
        <v>0</v>
      </c>
      <c r="FI207" s="6">
        <f t="shared" si="390"/>
        <v>0</v>
      </c>
      <c r="FJ207" s="6">
        <f t="shared" si="391"/>
        <v>0</v>
      </c>
      <c r="FK207"/>
      <c r="FL207" s="6">
        <f t="shared" si="428"/>
        <v>0</v>
      </c>
      <c r="FM207" s="6"/>
      <c r="FN207" s="6">
        <f t="shared" si="429"/>
        <v>0</v>
      </c>
      <c r="FO207" s="6">
        <f t="shared" si="430"/>
        <v>0</v>
      </c>
      <c r="FP207" s="6">
        <f t="shared" si="431"/>
        <v>0</v>
      </c>
      <c r="FQ207" s="6"/>
      <c r="FR207" s="6">
        <f t="shared" si="432"/>
        <v>0</v>
      </c>
      <c r="FS207" s="6">
        <f t="shared" si="433"/>
        <v>0</v>
      </c>
      <c r="FT207" s="6">
        <f t="shared" si="434"/>
        <v>0</v>
      </c>
      <c r="FU207" s="6"/>
      <c r="FV207" s="6">
        <f t="shared" si="435"/>
        <v>0</v>
      </c>
      <c r="FW207" s="6">
        <f t="shared" si="436"/>
        <v>0</v>
      </c>
      <c r="FX207" s="6">
        <f t="shared" si="437"/>
        <v>0</v>
      </c>
      <c r="FY207" s="6"/>
      <c r="FZ207" s="6">
        <f t="shared" si="438"/>
        <v>0</v>
      </c>
    </row>
    <row r="208" spans="4:182" x14ac:dyDescent="0.25">
      <c r="D208">
        <v>1310</v>
      </c>
      <c r="E208">
        <f>'Input spectra'!B208</f>
        <v>0</v>
      </c>
      <c r="F208">
        <f>'Initial absorption'!L208</f>
        <v>0</v>
      </c>
      <c r="G208">
        <f>'Input spectra'!C208</f>
        <v>0</v>
      </c>
      <c r="H208">
        <f t="shared" si="336"/>
        <v>0</v>
      </c>
      <c r="I208">
        <f>'Input spectra'!D208</f>
        <v>0</v>
      </c>
      <c r="J208">
        <f>'Initial absorption'!M208</f>
        <v>0</v>
      </c>
      <c r="K208">
        <f>'Input spectra'!E208</f>
        <v>0</v>
      </c>
      <c r="L208">
        <f t="shared" si="337"/>
        <v>0</v>
      </c>
      <c r="M208">
        <f>'Input spectra'!F208</f>
        <v>0</v>
      </c>
      <c r="N208">
        <f>'Initial absorption'!N208</f>
        <v>0</v>
      </c>
      <c r="O208">
        <f>'Input spectra'!G208</f>
        <v>0</v>
      </c>
      <c r="P208">
        <f t="shared" si="338"/>
        <v>0</v>
      </c>
      <c r="R208">
        <f>'Absorption prob after ems'!FA209</f>
        <v>0.88866334629205579</v>
      </c>
      <c r="S208" s="13">
        <f>1-EXP(-'Absorption prob after ems'!FE209*_k_in_ec_correction*(E208*_c1+I208*_c2+M208*_c3+'Input spectra'!Y208))</f>
        <v>1.1283714440828874E-2</v>
      </c>
      <c r="T208" s="13">
        <f>1-EXP(-(_t-'Absorption prob after ems'!FE209)*_k_in_ec_correction*(E208*_c1+I208*_c2+M208*_c3+'Input spectra'!Y208))</f>
        <v>1.1400364933657481E-2</v>
      </c>
      <c r="V208"/>
      <c r="W208" s="11"/>
      <c r="X208" s="6">
        <f t="shared" si="339"/>
        <v>0</v>
      </c>
      <c r="Y208" s="6">
        <f t="shared" si="340"/>
        <v>0</v>
      </c>
      <c r="Z208" s="6">
        <f t="shared" si="341"/>
        <v>0</v>
      </c>
      <c r="AA208"/>
      <c r="AB208" s="6">
        <f t="shared" si="342"/>
        <v>0</v>
      </c>
      <c r="AC208" s="6">
        <f t="shared" si="343"/>
        <v>0</v>
      </c>
      <c r="AD208" s="6">
        <f t="shared" si="344"/>
        <v>0</v>
      </c>
      <c r="AE208"/>
      <c r="AF208" s="6">
        <f t="shared" si="345"/>
        <v>0</v>
      </c>
      <c r="AG208" s="6">
        <f t="shared" si="346"/>
        <v>0</v>
      </c>
      <c r="AH208" s="6">
        <f t="shared" si="347"/>
        <v>0</v>
      </c>
      <c r="AI208"/>
      <c r="AJ208" s="6">
        <f t="shared" si="348"/>
        <v>0</v>
      </c>
      <c r="AK208" s="6"/>
      <c r="AL208" s="6">
        <f t="shared" si="349"/>
        <v>0</v>
      </c>
      <c r="AM208" s="6">
        <f t="shared" si="350"/>
        <v>0</v>
      </c>
      <c r="AN208" s="6">
        <f t="shared" si="351"/>
        <v>0</v>
      </c>
      <c r="AO208" s="6"/>
      <c r="AP208" s="6">
        <f t="shared" si="352"/>
        <v>0</v>
      </c>
      <c r="AQ208" s="6">
        <f t="shared" si="353"/>
        <v>0</v>
      </c>
      <c r="AR208" s="6">
        <f t="shared" si="354"/>
        <v>0</v>
      </c>
      <c r="AS208" s="6"/>
      <c r="AT208" s="6">
        <f t="shared" si="355"/>
        <v>0</v>
      </c>
      <c r="AU208" s="6">
        <f t="shared" si="356"/>
        <v>0</v>
      </c>
      <c r="AV208" s="6">
        <f t="shared" si="357"/>
        <v>0</v>
      </c>
      <c r="AW208" s="6"/>
      <c r="AX208" s="6">
        <f t="shared" si="358"/>
        <v>0</v>
      </c>
      <c r="BD208" s="11"/>
      <c r="BE208" s="6">
        <f t="shared" si="359"/>
        <v>0</v>
      </c>
      <c r="BF208" s="6">
        <f t="shared" si="360"/>
        <v>0</v>
      </c>
      <c r="BG208" s="6">
        <f t="shared" si="361"/>
        <v>0</v>
      </c>
      <c r="BH208"/>
      <c r="BI208" s="6">
        <f t="shared" si="362"/>
        <v>0</v>
      </c>
      <c r="BJ208" s="6">
        <f t="shared" si="363"/>
        <v>0</v>
      </c>
      <c r="BK208" s="6">
        <f t="shared" si="364"/>
        <v>0</v>
      </c>
      <c r="BL208"/>
      <c r="BM208" s="6">
        <f t="shared" si="365"/>
        <v>0</v>
      </c>
      <c r="BN208" s="6">
        <f t="shared" si="366"/>
        <v>0</v>
      </c>
      <c r="BO208" s="6">
        <f t="shared" si="367"/>
        <v>0</v>
      </c>
      <c r="BP208"/>
      <c r="BQ208" s="6">
        <f t="shared" si="392"/>
        <v>0</v>
      </c>
      <c r="BR208" s="6"/>
      <c r="BS208" s="6">
        <f t="shared" si="393"/>
        <v>0</v>
      </c>
      <c r="BT208" s="6">
        <f t="shared" si="394"/>
        <v>0</v>
      </c>
      <c r="BU208" s="6">
        <f t="shared" si="395"/>
        <v>0</v>
      </c>
      <c r="BV208" s="6"/>
      <c r="BW208" s="6">
        <f t="shared" si="396"/>
        <v>0</v>
      </c>
      <c r="BX208" s="6">
        <f t="shared" si="397"/>
        <v>0</v>
      </c>
      <c r="BY208" s="6">
        <f t="shared" si="398"/>
        <v>0</v>
      </c>
      <c r="BZ208" s="6"/>
      <c r="CA208" s="6">
        <f t="shared" si="399"/>
        <v>0</v>
      </c>
      <c r="CB208" s="6">
        <f t="shared" si="400"/>
        <v>0</v>
      </c>
      <c r="CC208" s="6">
        <f t="shared" si="401"/>
        <v>0</v>
      </c>
      <c r="CD208" s="6"/>
      <c r="CE208" s="6">
        <f t="shared" si="402"/>
        <v>0</v>
      </c>
      <c r="CK208" s="11"/>
      <c r="CL208" s="6">
        <f t="shared" si="403"/>
        <v>0</v>
      </c>
      <c r="CM208" s="6">
        <f t="shared" si="368"/>
        <v>0</v>
      </c>
      <c r="CN208" s="6">
        <f t="shared" si="369"/>
        <v>0</v>
      </c>
      <c r="CO208"/>
      <c r="CP208" s="6">
        <f t="shared" si="370"/>
        <v>0</v>
      </c>
      <c r="CQ208" s="6">
        <f t="shared" si="371"/>
        <v>0</v>
      </c>
      <c r="CR208" s="6">
        <f t="shared" si="372"/>
        <v>0</v>
      </c>
      <c r="CS208"/>
      <c r="CT208" s="6">
        <f t="shared" si="373"/>
        <v>0</v>
      </c>
      <c r="CU208" s="6">
        <f t="shared" si="374"/>
        <v>0</v>
      </c>
      <c r="CV208" s="6">
        <f t="shared" si="375"/>
        <v>0</v>
      </c>
      <c r="CW208"/>
      <c r="CX208" s="6">
        <f t="shared" si="404"/>
        <v>0</v>
      </c>
      <c r="CY208" s="6"/>
      <c r="CZ208" s="6">
        <f t="shared" si="405"/>
        <v>0</v>
      </c>
      <c r="DA208" s="6">
        <f t="shared" si="406"/>
        <v>0</v>
      </c>
      <c r="DB208" s="6">
        <f t="shared" si="407"/>
        <v>0</v>
      </c>
      <c r="DC208" s="6"/>
      <c r="DD208" s="6">
        <f t="shared" si="408"/>
        <v>0</v>
      </c>
      <c r="DE208" s="6">
        <f t="shared" si="409"/>
        <v>0</v>
      </c>
      <c r="DF208" s="6">
        <f t="shared" si="410"/>
        <v>0</v>
      </c>
      <c r="DG208" s="6"/>
      <c r="DH208" s="6">
        <f t="shared" si="411"/>
        <v>0</v>
      </c>
      <c r="DI208" s="6">
        <f t="shared" si="412"/>
        <v>0</v>
      </c>
      <c r="DJ208" s="6">
        <f t="shared" si="413"/>
        <v>0</v>
      </c>
      <c r="DK208" s="6"/>
      <c r="DL208" s="6">
        <f t="shared" si="414"/>
        <v>0</v>
      </c>
      <c r="DR208" s="11"/>
      <c r="DS208" s="6">
        <f t="shared" si="415"/>
        <v>0</v>
      </c>
      <c r="DT208" s="6">
        <f t="shared" si="376"/>
        <v>0</v>
      </c>
      <c r="DU208" s="6">
        <f t="shared" si="377"/>
        <v>0</v>
      </c>
      <c r="DV208"/>
      <c r="DW208" s="6">
        <f t="shared" si="378"/>
        <v>0</v>
      </c>
      <c r="DX208" s="6">
        <f t="shared" si="379"/>
        <v>0</v>
      </c>
      <c r="DY208" s="6">
        <f t="shared" si="380"/>
        <v>0</v>
      </c>
      <c r="DZ208"/>
      <c r="EA208" s="6">
        <f t="shared" si="381"/>
        <v>0</v>
      </c>
      <c r="EB208" s="6">
        <f t="shared" si="382"/>
        <v>0</v>
      </c>
      <c r="EC208" s="6">
        <f t="shared" si="383"/>
        <v>0</v>
      </c>
      <c r="ED208"/>
      <c r="EE208" s="6">
        <f t="shared" si="416"/>
        <v>0</v>
      </c>
      <c r="EF208" s="6"/>
      <c r="EG208" s="6">
        <f t="shared" si="417"/>
        <v>0</v>
      </c>
      <c r="EH208" s="6">
        <f t="shared" si="418"/>
        <v>0</v>
      </c>
      <c r="EI208" s="6">
        <f t="shared" si="419"/>
        <v>0</v>
      </c>
      <c r="EJ208" s="6"/>
      <c r="EK208" s="6">
        <f t="shared" si="420"/>
        <v>0</v>
      </c>
      <c r="EL208" s="6">
        <f t="shared" si="421"/>
        <v>0</v>
      </c>
      <c r="EM208" s="6">
        <f t="shared" si="422"/>
        <v>0</v>
      </c>
      <c r="EN208" s="6"/>
      <c r="EO208" s="6">
        <f t="shared" si="423"/>
        <v>0</v>
      </c>
      <c r="EP208" s="6">
        <f t="shared" si="424"/>
        <v>0</v>
      </c>
      <c r="EQ208" s="6">
        <f t="shared" si="425"/>
        <v>0</v>
      </c>
      <c r="ER208" s="6"/>
      <c r="ES208" s="6">
        <f t="shared" si="426"/>
        <v>0</v>
      </c>
      <c r="EY208" s="11"/>
      <c r="EZ208" s="6">
        <f t="shared" si="427"/>
        <v>0</v>
      </c>
      <c r="FA208" s="6">
        <f t="shared" si="384"/>
        <v>0</v>
      </c>
      <c r="FB208" s="6">
        <f t="shared" si="385"/>
        <v>0</v>
      </c>
      <c r="FC208"/>
      <c r="FD208" s="6">
        <f t="shared" si="386"/>
        <v>0</v>
      </c>
      <c r="FE208" s="6">
        <f t="shared" si="387"/>
        <v>0</v>
      </c>
      <c r="FF208" s="6">
        <f t="shared" si="388"/>
        <v>0</v>
      </c>
      <c r="FG208"/>
      <c r="FH208" s="6">
        <f t="shared" si="389"/>
        <v>0</v>
      </c>
      <c r="FI208" s="6">
        <f t="shared" si="390"/>
        <v>0</v>
      </c>
      <c r="FJ208" s="6">
        <f t="shared" si="391"/>
        <v>0</v>
      </c>
      <c r="FK208"/>
      <c r="FL208" s="6">
        <f t="shared" si="428"/>
        <v>0</v>
      </c>
      <c r="FM208" s="6"/>
      <c r="FN208" s="6">
        <f t="shared" si="429"/>
        <v>0</v>
      </c>
      <c r="FO208" s="6">
        <f t="shared" si="430"/>
        <v>0</v>
      </c>
      <c r="FP208" s="6">
        <f t="shared" si="431"/>
        <v>0</v>
      </c>
      <c r="FQ208" s="6"/>
      <c r="FR208" s="6">
        <f t="shared" si="432"/>
        <v>0</v>
      </c>
      <c r="FS208" s="6">
        <f t="shared" si="433"/>
        <v>0</v>
      </c>
      <c r="FT208" s="6">
        <f t="shared" si="434"/>
        <v>0</v>
      </c>
      <c r="FU208" s="6"/>
      <c r="FV208" s="6">
        <f t="shared" si="435"/>
        <v>0</v>
      </c>
      <c r="FW208" s="6">
        <f t="shared" si="436"/>
        <v>0</v>
      </c>
      <c r="FX208" s="6">
        <f t="shared" si="437"/>
        <v>0</v>
      </c>
      <c r="FY208" s="6"/>
      <c r="FZ208" s="6">
        <f t="shared" si="438"/>
        <v>0</v>
      </c>
    </row>
    <row r="209" spans="4:182" x14ac:dyDescent="0.25">
      <c r="D209">
        <v>1315</v>
      </c>
      <c r="E209">
        <f>'Input spectra'!B209</f>
        <v>0</v>
      </c>
      <c r="F209">
        <f>'Initial absorption'!L209</f>
        <v>0</v>
      </c>
      <c r="G209">
        <f>'Input spectra'!C209</f>
        <v>0</v>
      </c>
      <c r="H209">
        <f t="shared" si="336"/>
        <v>0</v>
      </c>
      <c r="I209">
        <f>'Input spectra'!D209</f>
        <v>0</v>
      </c>
      <c r="J209">
        <f>'Initial absorption'!M209</f>
        <v>0</v>
      </c>
      <c r="K209">
        <f>'Input spectra'!E209</f>
        <v>0</v>
      </c>
      <c r="L209">
        <f t="shared" si="337"/>
        <v>0</v>
      </c>
      <c r="M209">
        <f>'Input spectra'!F209</f>
        <v>0</v>
      </c>
      <c r="N209">
        <f>'Initial absorption'!N209</f>
        <v>0</v>
      </c>
      <c r="O209">
        <f>'Input spectra'!G209</f>
        <v>0</v>
      </c>
      <c r="P209">
        <f t="shared" si="338"/>
        <v>0</v>
      </c>
      <c r="R209">
        <f>'Absorption prob after ems'!FA210</f>
        <v>0.88879233101093524</v>
      </c>
      <c r="S209" s="13">
        <f>1-EXP(-'Absorption prob after ems'!FE210*_k_in_ec_correction*(E209*_c1+I209*_c2+M209*_c3+'Input spectra'!Y209))</f>
        <v>1.1269547100859034E-2</v>
      </c>
      <c r="T209" s="13">
        <f>1-EXP(-(_t-'Absorption prob after ems'!FE210)*_k_in_ec_correction*(E209*_c1+I209*_c2+M209*_c3+'Input spectra'!Y209))</f>
        <v>1.1385903345314863E-2</v>
      </c>
      <c r="V209"/>
      <c r="W209" s="11"/>
      <c r="X209" s="6">
        <f t="shared" si="339"/>
        <v>0</v>
      </c>
      <c r="Y209" s="6">
        <f t="shared" si="340"/>
        <v>0</v>
      </c>
      <c r="Z209" s="6">
        <f t="shared" si="341"/>
        <v>0</v>
      </c>
      <c r="AA209"/>
      <c r="AB209" s="6">
        <f t="shared" si="342"/>
        <v>0</v>
      </c>
      <c r="AC209" s="6">
        <f t="shared" si="343"/>
        <v>0</v>
      </c>
      <c r="AD209" s="6">
        <f t="shared" si="344"/>
        <v>0</v>
      </c>
      <c r="AE209"/>
      <c r="AF209" s="6">
        <f t="shared" si="345"/>
        <v>0</v>
      </c>
      <c r="AG209" s="6">
        <f t="shared" si="346"/>
        <v>0</v>
      </c>
      <c r="AH209" s="6">
        <f t="shared" si="347"/>
        <v>0</v>
      </c>
      <c r="AI209"/>
      <c r="AJ209" s="6">
        <f t="shared" si="348"/>
        <v>0</v>
      </c>
      <c r="AK209" s="6"/>
      <c r="AL209" s="6">
        <f t="shared" si="349"/>
        <v>0</v>
      </c>
      <c r="AM209" s="6">
        <f t="shared" si="350"/>
        <v>0</v>
      </c>
      <c r="AN209" s="6">
        <f t="shared" si="351"/>
        <v>0</v>
      </c>
      <c r="AO209" s="6"/>
      <c r="AP209" s="6">
        <f t="shared" si="352"/>
        <v>0</v>
      </c>
      <c r="AQ209" s="6">
        <f t="shared" si="353"/>
        <v>0</v>
      </c>
      <c r="AR209" s="6">
        <f t="shared" si="354"/>
        <v>0</v>
      </c>
      <c r="AS209" s="6"/>
      <c r="AT209" s="6">
        <f t="shared" si="355"/>
        <v>0</v>
      </c>
      <c r="AU209" s="6">
        <f t="shared" si="356"/>
        <v>0</v>
      </c>
      <c r="AV209" s="6">
        <f t="shared" si="357"/>
        <v>0</v>
      </c>
      <c r="AW209" s="6"/>
      <c r="AX209" s="6">
        <f t="shared" si="358"/>
        <v>0</v>
      </c>
      <c r="BD209" s="11"/>
      <c r="BE209" s="6">
        <f t="shared" si="359"/>
        <v>0</v>
      </c>
      <c r="BF209" s="6">
        <f t="shared" si="360"/>
        <v>0</v>
      </c>
      <c r="BG209" s="6">
        <f t="shared" si="361"/>
        <v>0</v>
      </c>
      <c r="BH209"/>
      <c r="BI209" s="6">
        <f t="shared" si="362"/>
        <v>0</v>
      </c>
      <c r="BJ209" s="6">
        <f t="shared" si="363"/>
        <v>0</v>
      </c>
      <c r="BK209" s="6">
        <f t="shared" si="364"/>
        <v>0</v>
      </c>
      <c r="BL209"/>
      <c r="BM209" s="6">
        <f t="shared" si="365"/>
        <v>0</v>
      </c>
      <c r="BN209" s="6">
        <f t="shared" si="366"/>
        <v>0</v>
      </c>
      <c r="BO209" s="6">
        <f t="shared" si="367"/>
        <v>0</v>
      </c>
      <c r="BP209"/>
      <c r="BQ209" s="6">
        <f t="shared" si="392"/>
        <v>0</v>
      </c>
      <c r="BR209" s="6"/>
      <c r="BS209" s="6">
        <f t="shared" si="393"/>
        <v>0</v>
      </c>
      <c r="BT209" s="6">
        <f t="shared" si="394"/>
        <v>0</v>
      </c>
      <c r="BU209" s="6">
        <f t="shared" si="395"/>
        <v>0</v>
      </c>
      <c r="BV209" s="6"/>
      <c r="BW209" s="6">
        <f t="shared" si="396"/>
        <v>0</v>
      </c>
      <c r="BX209" s="6">
        <f t="shared" si="397"/>
        <v>0</v>
      </c>
      <c r="BY209" s="6">
        <f t="shared" si="398"/>
        <v>0</v>
      </c>
      <c r="BZ209" s="6"/>
      <c r="CA209" s="6">
        <f t="shared" si="399"/>
        <v>0</v>
      </c>
      <c r="CB209" s="6">
        <f t="shared" si="400"/>
        <v>0</v>
      </c>
      <c r="CC209" s="6">
        <f t="shared" si="401"/>
        <v>0</v>
      </c>
      <c r="CD209" s="6"/>
      <c r="CE209" s="6">
        <f t="shared" si="402"/>
        <v>0</v>
      </c>
      <c r="CK209" s="11"/>
      <c r="CL209" s="6">
        <f t="shared" si="403"/>
        <v>0</v>
      </c>
      <c r="CM209" s="6">
        <f t="shared" si="368"/>
        <v>0</v>
      </c>
      <c r="CN209" s="6">
        <f t="shared" si="369"/>
        <v>0</v>
      </c>
      <c r="CO209"/>
      <c r="CP209" s="6">
        <f t="shared" si="370"/>
        <v>0</v>
      </c>
      <c r="CQ209" s="6">
        <f t="shared" si="371"/>
        <v>0</v>
      </c>
      <c r="CR209" s="6">
        <f t="shared" si="372"/>
        <v>0</v>
      </c>
      <c r="CS209"/>
      <c r="CT209" s="6">
        <f t="shared" si="373"/>
        <v>0</v>
      </c>
      <c r="CU209" s="6">
        <f t="shared" si="374"/>
        <v>0</v>
      </c>
      <c r="CV209" s="6">
        <f t="shared" si="375"/>
        <v>0</v>
      </c>
      <c r="CW209"/>
      <c r="CX209" s="6">
        <f t="shared" si="404"/>
        <v>0</v>
      </c>
      <c r="CY209" s="6"/>
      <c r="CZ209" s="6">
        <f t="shared" si="405"/>
        <v>0</v>
      </c>
      <c r="DA209" s="6">
        <f t="shared" si="406"/>
        <v>0</v>
      </c>
      <c r="DB209" s="6">
        <f t="shared" si="407"/>
        <v>0</v>
      </c>
      <c r="DC209" s="6"/>
      <c r="DD209" s="6">
        <f t="shared" si="408"/>
        <v>0</v>
      </c>
      <c r="DE209" s="6">
        <f t="shared" si="409"/>
        <v>0</v>
      </c>
      <c r="DF209" s="6">
        <f t="shared" si="410"/>
        <v>0</v>
      </c>
      <c r="DG209" s="6"/>
      <c r="DH209" s="6">
        <f t="shared" si="411"/>
        <v>0</v>
      </c>
      <c r="DI209" s="6">
        <f t="shared" si="412"/>
        <v>0</v>
      </c>
      <c r="DJ209" s="6">
        <f t="shared" si="413"/>
        <v>0</v>
      </c>
      <c r="DK209" s="6"/>
      <c r="DL209" s="6">
        <f t="shared" si="414"/>
        <v>0</v>
      </c>
      <c r="DR209" s="11"/>
      <c r="DS209" s="6">
        <f t="shared" si="415"/>
        <v>0</v>
      </c>
      <c r="DT209" s="6">
        <f t="shared" si="376"/>
        <v>0</v>
      </c>
      <c r="DU209" s="6">
        <f t="shared" si="377"/>
        <v>0</v>
      </c>
      <c r="DV209"/>
      <c r="DW209" s="6">
        <f t="shared" si="378"/>
        <v>0</v>
      </c>
      <c r="DX209" s="6">
        <f t="shared" si="379"/>
        <v>0</v>
      </c>
      <c r="DY209" s="6">
        <f t="shared" si="380"/>
        <v>0</v>
      </c>
      <c r="DZ209"/>
      <c r="EA209" s="6">
        <f t="shared" si="381"/>
        <v>0</v>
      </c>
      <c r="EB209" s="6">
        <f t="shared" si="382"/>
        <v>0</v>
      </c>
      <c r="EC209" s="6">
        <f t="shared" si="383"/>
        <v>0</v>
      </c>
      <c r="ED209"/>
      <c r="EE209" s="6">
        <f t="shared" si="416"/>
        <v>0</v>
      </c>
      <c r="EF209" s="6"/>
      <c r="EG209" s="6">
        <f t="shared" si="417"/>
        <v>0</v>
      </c>
      <c r="EH209" s="6">
        <f t="shared" si="418"/>
        <v>0</v>
      </c>
      <c r="EI209" s="6">
        <f t="shared" si="419"/>
        <v>0</v>
      </c>
      <c r="EJ209" s="6"/>
      <c r="EK209" s="6">
        <f t="shared" si="420"/>
        <v>0</v>
      </c>
      <c r="EL209" s="6">
        <f t="shared" si="421"/>
        <v>0</v>
      </c>
      <c r="EM209" s="6">
        <f t="shared" si="422"/>
        <v>0</v>
      </c>
      <c r="EN209" s="6"/>
      <c r="EO209" s="6">
        <f t="shared" si="423"/>
        <v>0</v>
      </c>
      <c r="EP209" s="6">
        <f t="shared" si="424"/>
        <v>0</v>
      </c>
      <c r="EQ209" s="6">
        <f t="shared" si="425"/>
        <v>0</v>
      </c>
      <c r="ER209" s="6"/>
      <c r="ES209" s="6">
        <f t="shared" si="426"/>
        <v>0</v>
      </c>
      <c r="EY209" s="11"/>
      <c r="EZ209" s="6">
        <f t="shared" si="427"/>
        <v>0</v>
      </c>
      <c r="FA209" s="6">
        <f t="shared" si="384"/>
        <v>0</v>
      </c>
      <c r="FB209" s="6">
        <f t="shared" si="385"/>
        <v>0</v>
      </c>
      <c r="FC209"/>
      <c r="FD209" s="6">
        <f t="shared" si="386"/>
        <v>0</v>
      </c>
      <c r="FE209" s="6">
        <f t="shared" si="387"/>
        <v>0</v>
      </c>
      <c r="FF209" s="6">
        <f t="shared" si="388"/>
        <v>0</v>
      </c>
      <c r="FG209"/>
      <c r="FH209" s="6">
        <f t="shared" si="389"/>
        <v>0</v>
      </c>
      <c r="FI209" s="6">
        <f t="shared" si="390"/>
        <v>0</v>
      </c>
      <c r="FJ209" s="6">
        <f t="shared" si="391"/>
        <v>0</v>
      </c>
      <c r="FK209"/>
      <c r="FL209" s="6">
        <f t="shared" si="428"/>
        <v>0</v>
      </c>
      <c r="FM209" s="6"/>
      <c r="FN209" s="6">
        <f t="shared" si="429"/>
        <v>0</v>
      </c>
      <c r="FO209" s="6">
        <f t="shared" si="430"/>
        <v>0</v>
      </c>
      <c r="FP209" s="6">
        <f t="shared" si="431"/>
        <v>0</v>
      </c>
      <c r="FQ209" s="6"/>
      <c r="FR209" s="6">
        <f t="shared" si="432"/>
        <v>0</v>
      </c>
      <c r="FS209" s="6">
        <f t="shared" si="433"/>
        <v>0</v>
      </c>
      <c r="FT209" s="6">
        <f t="shared" si="434"/>
        <v>0</v>
      </c>
      <c r="FU209" s="6"/>
      <c r="FV209" s="6">
        <f t="shared" si="435"/>
        <v>0</v>
      </c>
      <c r="FW209" s="6">
        <f t="shared" si="436"/>
        <v>0</v>
      </c>
      <c r="FX209" s="6">
        <f t="shared" si="437"/>
        <v>0</v>
      </c>
      <c r="FY209" s="6"/>
      <c r="FZ209" s="6">
        <f t="shared" si="438"/>
        <v>0</v>
      </c>
    </row>
    <row r="210" spans="4:182" x14ac:dyDescent="0.25">
      <c r="D210">
        <v>1320</v>
      </c>
      <c r="E210">
        <f>'Input spectra'!B210</f>
        <v>0</v>
      </c>
      <c r="F210">
        <f>'Initial absorption'!L210</f>
        <v>0</v>
      </c>
      <c r="G210">
        <f>'Input spectra'!C210</f>
        <v>0</v>
      </c>
      <c r="H210">
        <f t="shared" si="336"/>
        <v>0</v>
      </c>
      <c r="I210">
        <f>'Input spectra'!D210</f>
        <v>0</v>
      </c>
      <c r="J210">
        <f>'Initial absorption'!M210</f>
        <v>0</v>
      </c>
      <c r="K210">
        <f>'Input spectra'!E210</f>
        <v>0</v>
      </c>
      <c r="L210">
        <f t="shared" si="337"/>
        <v>0</v>
      </c>
      <c r="M210">
        <f>'Input spectra'!F210</f>
        <v>0</v>
      </c>
      <c r="N210">
        <f>'Initial absorption'!N210</f>
        <v>0</v>
      </c>
      <c r="O210">
        <f>'Input spectra'!G210</f>
        <v>0</v>
      </c>
      <c r="P210">
        <f t="shared" si="338"/>
        <v>0</v>
      </c>
      <c r="R210">
        <f>'Absorption prob after ems'!FA211</f>
        <v>0.88892134479861007</v>
      </c>
      <c r="S210" s="13">
        <f>1-EXP(-'Absorption prob after ems'!FE211*_k_in_ec_correction*(E210*_c1+I210*_c2+M210*_c3+'Input spectra'!Y210))</f>
        <v>1.1255379369950358E-2</v>
      </c>
      <c r="T210" s="13">
        <f>1-EXP(-(_t-'Absorption prob after ems'!FE211)*_k_in_ec_correction*(E210*_c1+I210*_c2+M210*_c3+'Input spectra'!Y210))</f>
        <v>1.1371441733335486E-2</v>
      </c>
      <c r="V210"/>
      <c r="W210" s="11"/>
      <c r="X210" s="6">
        <f t="shared" si="339"/>
        <v>0</v>
      </c>
      <c r="Y210" s="6">
        <f t="shared" si="340"/>
        <v>0</v>
      </c>
      <c r="Z210" s="6">
        <f t="shared" si="341"/>
        <v>0</v>
      </c>
      <c r="AA210"/>
      <c r="AB210" s="6">
        <f t="shared" si="342"/>
        <v>0</v>
      </c>
      <c r="AC210" s="6">
        <f t="shared" si="343"/>
        <v>0</v>
      </c>
      <c r="AD210" s="6">
        <f t="shared" si="344"/>
        <v>0</v>
      </c>
      <c r="AE210"/>
      <c r="AF210" s="6">
        <f t="shared" si="345"/>
        <v>0</v>
      </c>
      <c r="AG210" s="6">
        <f t="shared" si="346"/>
        <v>0</v>
      </c>
      <c r="AH210" s="6">
        <f t="shared" si="347"/>
        <v>0</v>
      </c>
      <c r="AI210"/>
      <c r="AJ210" s="6">
        <f t="shared" si="348"/>
        <v>0</v>
      </c>
      <c r="AK210" s="6"/>
      <c r="AL210" s="6">
        <f t="shared" si="349"/>
        <v>0</v>
      </c>
      <c r="AM210" s="6">
        <f t="shared" si="350"/>
        <v>0</v>
      </c>
      <c r="AN210" s="6">
        <f t="shared" si="351"/>
        <v>0</v>
      </c>
      <c r="AO210" s="6"/>
      <c r="AP210" s="6">
        <f t="shared" si="352"/>
        <v>0</v>
      </c>
      <c r="AQ210" s="6">
        <f t="shared" si="353"/>
        <v>0</v>
      </c>
      <c r="AR210" s="6">
        <f t="shared" si="354"/>
        <v>0</v>
      </c>
      <c r="AS210" s="6"/>
      <c r="AT210" s="6">
        <f t="shared" si="355"/>
        <v>0</v>
      </c>
      <c r="AU210" s="6">
        <f t="shared" si="356"/>
        <v>0</v>
      </c>
      <c r="AV210" s="6">
        <f t="shared" si="357"/>
        <v>0</v>
      </c>
      <c r="AW210" s="6"/>
      <c r="AX210" s="6">
        <f t="shared" si="358"/>
        <v>0</v>
      </c>
      <c r="BD210" s="11"/>
      <c r="BE210" s="6">
        <f t="shared" si="359"/>
        <v>0</v>
      </c>
      <c r="BF210" s="6">
        <f t="shared" si="360"/>
        <v>0</v>
      </c>
      <c r="BG210" s="6">
        <f t="shared" si="361"/>
        <v>0</v>
      </c>
      <c r="BH210"/>
      <c r="BI210" s="6">
        <f t="shared" si="362"/>
        <v>0</v>
      </c>
      <c r="BJ210" s="6">
        <f t="shared" si="363"/>
        <v>0</v>
      </c>
      <c r="BK210" s="6">
        <f t="shared" si="364"/>
        <v>0</v>
      </c>
      <c r="BL210"/>
      <c r="BM210" s="6">
        <f t="shared" si="365"/>
        <v>0</v>
      </c>
      <c r="BN210" s="6">
        <f t="shared" si="366"/>
        <v>0</v>
      </c>
      <c r="BO210" s="6">
        <f t="shared" si="367"/>
        <v>0</v>
      </c>
      <c r="BP210"/>
      <c r="BQ210" s="6">
        <f t="shared" si="392"/>
        <v>0</v>
      </c>
      <c r="BR210" s="6"/>
      <c r="BS210" s="6">
        <f t="shared" si="393"/>
        <v>0</v>
      </c>
      <c r="BT210" s="6">
        <f t="shared" si="394"/>
        <v>0</v>
      </c>
      <c r="BU210" s="6">
        <f t="shared" si="395"/>
        <v>0</v>
      </c>
      <c r="BV210" s="6"/>
      <c r="BW210" s="6">
        <f t="shared" si="396"/>
        <v>0</v>
      </c>
      <c r="BX210" s="6">
        <f t="shared" si="397"/>
        <v>0</v>
      </c>
      <c r="BY210" s="6">
        <f t="shared" si="398"/>
        <v>0</v>
      </c>
      <c r="BZ210" s="6"/>
      <c r="CA210" s="6">
        <f t="shared" si="399"/>
        <v>0</v>
      </c>
      <c r="CB210" s="6">
        <f t="shared" si="400"/>
        <v>0</v>
      </c>
      <c r="CC210" s="6">
        <f t="shared" si="401"/>
        <v>0</v>
      </c>
      <c r="CD210" s="6"/>
      <c r="CE210" s="6">
        <f t="shared" si="402"/>
        <v>0</v>
      </c>
      <c r="CK210" s="11"/>
      <c r="CL210" s="6">
        <f t="shared" si="403"/>
        <v>0</v>
      </c>
      <c r="CM210" s="6">
        <f t="shared" si="368"/>
        <v>0</v>
      </c>
      <c r="CN210" s="6">
        <f t="shared" si="369"/>
        <v>0</v>
      </c>
      <c r="CO210"/>
      <c r="CP210" s="6">
        <f t="shared" si="370"/>
        <v>0</v>
      </c>
      <c r="CQ210" s="6">
        <f t="shared" si="371"/>
        <v>0</v>
      </c>
      <c r="CR210" s="6">
        <f t="shared" si="372"/>
        <v>0</v>
      </c>
      <c r="CS210"/>
      <c r="CT210" s="6">
        <f t="shared" si="373"/>
        <v>0</v>
      </c>
      <c r="CU210" s="6">
        <f t="shared" si="374"/>
        <v>0</v>
      </c>
      <c r="CV210" s="6">
        <f t="shared" si="375"/>
        <v>0</v>
      </c>
      <c r="CW210"/>
      <c r="CX210" s="6">
        <f t="shared" si="404"/>
        <v>0</v>
      </c>
      <c r="CY210" s="6"/>
      <c r="CZ210" s="6">
        <f t="shared" si="405"/>
        <v>0</v>
      </c>
      <c r="DA210" s="6">
        <f t="shared" si="406"/>
        <v>0</v>
      </c>
      <c r="DB210" s="6">
        <f t="shared" si="407"/>
        <v>0</v>
      </c>
      <c r="DC210" s="6"/>
      <c r="DD210" s="6">
        <f t="shared" si="408"/>
        <v>0</v>
      </c>
      <c r="DE210" s="6">
        <f t="shared" si="409"/>
        <v>0</v>
      </c>
      <c r="DF210" s="6">
        <f t="shared" si="410"/>
        <v>0</v>
      </c>
      <c r="DG210" s="6"/>
      <c r="DH210" s="6">
        <f t="shared" si="411"/>
        <v>0</v>
      </c>
      <c r="DI210" s="6">
        <f t="shared" si="412"/>
        <v>0</v>
      </c>
      <c r="DJ210" s="6">
        <f t="shared" si="413"/>
        <v>0</v>
      </c>
      <c r="DK210" s="6"/>
      <c r="DL210" s="6">
        <f t="shared" si="414"/>
        <v>0</v>
      </c>
      <c r="DR210" s="11"/>
      <c r="DS210" s="6">
        <f t="shared" si="415"/>
        <v>0</v>
      </c>
      <c r="DT210" s="6">
        <f t="shared" si="376"/>
        <v>0</v>
      </c>
      <c r="DU210" s="6">
        <f t="shared" si="377"/>
        <v>0</v>
      </c>
      <c r="DV210"/>
      <c r="DW210" s="6">
        <f t="shared" si="378"/>
        <v>0</v>
      </c>
      <c r="DX210" s="6">
        <f t="shared" si="379"/>
        <v>0</v>
      </c>
      <c r="DY210" s="6">
        <f t="shared" si="380"/>
        <v>0</v>
      </c>
      <c r="DZ210"/>
      <c r="EA210" s="6">
        <f t="shared" si="381"/>
        <v>0</v>
      </c>
      <c r="EB210" s="6">
        <f t="shared" si="382"/>
        <v>0</v>
      </c>
      <c r="EC210" s="6">
        <f t="shared" si="383"/>
        <v>0</v>
      </c>
      <c r="ED210"/>
      <c r="EE210" s="6">
        <f t="shared" si="416"/>
        <v>0</v>
      </c>
      <c r="EF210" s="6"/>
      <c r="EG210" s="6">
        <f t="shared" si="417"/>
        <v>0</v>
      </c>
      <c r="EH210" s="6">
        <f t="shared" si="418"/>
        <v>0</v>
      </c>
      <c r="EI210" s="6">
        <f t="shared" si="419"/>
        <v>0</v>
      </c>
      <c r="EJ210" s="6"/>
      <c r="EK210" s="6">
        <f t="shared" si="420"/>
        <v>0</v>
      </c>
      <c r="EL210" s="6">
        <f t="shared" si="421"/>
        <v>0</v>
      </c>
      <c r="EM210" s="6">
        <f t="shared" si="422"/>
        <v>0</v>
      </c>
      <c r="EN210" s="6"/>
      <c r="EO210" s="6">
        <f t="shared" si="423"/>
        <v>0</v>
      </c>
      <c r="EP210" s="6">
        <f t="shared" si="424"/>
        <v>0</v>
      </c>
      <c r="EQ210" s="6">
        <f t="shared" si="425"/>
        <v>0</v>
      </c>
      <c r="ER210" s="6"/>
      <c r="ES210" s="6">
        <f t="shared" si="426"/>
        <v>0</v>
      </c>
      <c r="EY210" s="11"/>
      <c r="EZ210" s="6">
        <f t="shared" si="427"/>
        <v>0</v>
      </c>
      <c r="FA210" s="6">
        <f t="shared" si="384"/>
        <v>0</v>
      </c>
      <c r="FB210" s="6">
        <f t="shared" si="385"/>
        <v>0</v>
      </c>
      <c r="FC210"/>
      <c r="FD210" s="6">
        <f t="shared" si="386"/>
        <v>0</v>
      </c>
      <c r="FE210" s="6">
        <f t="shared" si="387"/>
        <v>0</v>
      </c>
      <c r="FF210" s="6">
        <f t="shared" si="388"/>
        <v>0</v>
      </c>
      <c r="FG210"/>
      <c r="FH210" s="6">
        <f t="shared" si="389"/>
        <v>0</v>
      </c>
      <c r="FI210" s="6">
        <f t="shared" si="390"/>
        <v>0</v>
      </c>
      <c r="FJ210" s="6">
        <f t="shared" si="391"/>
        <v>0</v>
      </c>
      <c r="FK210"/>
      <c r="FL210" s="6">
        <f t="shared" si="428"/>
        <v>0</v>
      </c>
      <c r="FM210" s="6"/>
      <c r="FN210" s="6">
        <f t="shared" si="429"/>
        <v>0</v>
      </c>
      <c r="FO210" s="6">
        <f t="shared" si="430"/>
        <v>0</v>
      </c>
      <c r="FP210" s="6">
        <f t="shared" si="431"/>
        <v>0</v>
      </c>
      <c r="FQ210" s="6"/>
      <c r="FR210" s="6">
        <f t="shared" si="432"/>
        <v>0</v>
      </c>
      <c r="FS210" s="6">
        <f t="shared" si="433"/>
        <v>0</v>
      </c>
      <c r="FT210" s="6">
        <f t="shared" si="434"/>
        <v>0</v>
      </c>
      <c r="FU210" s="6"/>
      <c r="FV210" s="6">
        <f t="shared" si="435"/>
        <v>0</v>
      </c>
      <c r="FW210" s="6">
        <f t="shared" si="436"/>
        <v>0</v>
      </c>
      <c r="FX210" s="6">
        <f t="shared" si="437"/>
        <v>0</v>
      </c>
      <c r="FY210" s="6"/>
      <c r="FZ210" s="6">
        <f t="shared" si="438"/>
        <v>0</v>
      </c>
    </row>
    <row r="211" spans="4:182" x14ac:dyDescent="0.25">
      <c r="D211">
        <v>1325</v>
      </c>
      <c r="E211">
        <f>'Input spectra'!B211</f>
        <v>0</v>
      </c>
      <c r="F211">
        <f>'Initial absorption'!L211</f>
        <v>0</v>
      </c>
      <c r="G211">
        <f>'Input spectra'!C211</f>
        <v>0</v>
      </c>
      <c r="H211">
        <f t="shared" si="336"/>
        <v>0</v>
      </c>
      <c r="I211">
        <f>'Input spectra'!D211</f>
        <v>0</v>
      </c>
      <c r="J211">
        <f>'Initial absorption'!M211</f>
        <v>0</v>
      </c>
      <c r="K211">
        <f>'Input spectra'!E211</f>
        <v>0</v>
      </c>
      <c r="L211">
        <f t="shared" si="337"/>
        <v>0</v>
      </c>
      <c r="M211">
        <f>'Input spectra'!F211</f>
        <v>0</v>
      </c>
      <c r="N211">
        <f>'Initial absorption'!N211</f>
        <v>0</v>
      </c>
      <c r="O211">
        <f>'Input spectra'!G211</f>
        <v>0</v>
      </c>
      <c r="P211">
        <f t="shared" si="338"/>
        <v>0</v>
      </c>
      <c r="R211">
        <f>'Absorption prob after ems'!FA212</f>
        <v>0.88905038766323896</v>
      </c>
      <c r="S211" s="13">
        <f>1-EXP(-'Absorption prob after ems'!FE212*_k_in_ec_correction*(E211*_c1+I211*_c2+M211*_c3+'Input spectra'!Y211))</f>
        <v>1.1241211248092076E-2</v>
      </c>
      <c r="T211" s="13">
        <f>1-EXP(-(_t-'Absorption prob after ems'!FE212)*_k_in_ec_correction*(E211*_c1+I211*_c2+M211*_c3+'Input spectra'!Y211))</f>
        <v>1.1356980097724567E-2</v>
      </c>
      <c r="V211"/>
      <c r="W211" s="11"/>
      <c r="X211" s="6">
        <f t="shared" si="339"/>
        <v>0</v>
      </c>
      <c r="Y211" s="6">
        <f t="shared" si="340"/>
        <v>0</v>
      </c>
      <c r="Z211" s="6">
        <f t="shared" si="341"/>
        <v>0</v>
      </c>
      <c r="AA211"/>
      <c r="AB211" s="6">
        <f t="shared" si="342"/>
        <v>0</v>
      </c>
      <c r="AC211" s="6">
        <f t="shared" si="343"/>
        <v>0</v>
      </c>
      <c r="AD211" s="6">
        <f t="shared" si="344"/>
        <v>0</v>
      </c>
      <c r="AE211"/>
      <c r="AF211" s="6">
        <f t="shared" si="345"/>
        <v>0</v>
      </c>
      <c r="AG211" s="6">
        <f t="shared" si="346"/>
        <v>0</v>
      </c>
      <c r="AH211" s="6">
        <f t="shared" si="347"/>
        <v>0</v>
      </c>
      <c r="AI211"/>
      <c r="AJ211" s="6">
        <f t="shared" si="348"/>
        <v>0</v>
      </c>
      <c r="AK211" s="6"/>
      <c r="AL211" s="6">
        <f t="shared" si="349"/>
        <v>0</v>
      </c>
      <c r="AM211" s="6">
        <f t="shared" si="350"/>
        <v>0</v>
      </c>
      <c r="AN211" s="6">
        <f t="shared" si="351"/>
        <v>0</v>
      </c>
      <c r="AO211" s="6"/>
      <c r="AP211" s="6">
        <f t="shared" si="352"/>
        <v>0</v>
      </c>
      <c r="AQ211" s="6">
        <f t="shared" si="353"/>
        <v>0</v>
      </c>
      <c r="AR211" s="6">
        <f t="shared" si="354"/>
        <v>0</v>
      </c>
      <c r="AS211" s="6"/>
      <c r="AT211" s="6">
        <f t="shared" si="355"/>
        <v>0</v>
      </c>
      <c r="AU211" s="6">
        <f t="shared" si="356"/>
        <v>0</v>
      </c>
      <c r="AV211" s="6">
        <f t="shared" si="357"/>
        <v>0</v>
      </c>
      <c r="AW211" s="6"/>
      <c r="AX211" s="6">
        <f t="shared" si="358"/>
        <v>0</v>
      </c>
      <c r="BD211" s="11"/>
      <c r="BE211" s="6">
        <f t="shared" si="359"/>
        <v>0</v>
      </c>
      <c r="BF211" s="6">
        <f t="shared" si="360"/>
        <v>0</v>
      </c>
      <c r="BG211" s="6">
        <f t="shared" si="361"/>
        <v>0</v>
      </c>
      <c r="BH211"/>
      <c r="BI211" s="6">
        <f t="shared" si="362"/>
        <v>0</v>
      </c>
      <c r="BJ211" s="6">
        <f t="shared" si="363"/>
        <v>0</v>
      </c>
      <c r="BK211" s="6">
        <f t="shared" si="364"/>
        <v>0</v>
      </c>
      <c r="BL211"/>
      <c r="BM211" s="6">
        <f t="shared" si="365"/>
        <v>0</v>
      </c>
      <c r="BN211" s="6">
        <f t="shared" si="366"/>
        <v>0</v>
      </c>
      <c r="BO211" s="6">
        <f t="shared" si="367"/>
        <v>0</v>
      </c>
      <c r="BP211"/>
      <c r="BQ211" s="6">
        <f t="shared" si="392"/>
        <v>0</v>
      </c>
      <c r="BR211" s="6"/>
      <c r="BS211" s="6">
        <f t="shared" si="393"/>
        <v>0</v>
      </c>
      <c r="BT211" s="6">
        <f t="shared" si="394"/>
        <v>0</v>
      </c>
      <c r="BU211" s="6">
        <f t="shared" si="395"/>
        <v>0</v>
      </c>
      <c r="BV211" s="6"/>
      <c r="BW211" s="6">
        <f t="shared" si="396"/>
        <v>0</v>
      </c>
      <c r="BX211" s="6">
        <f t="shared" si="397"/>
        <v>0</v>
      </c>
      <c r="BY211" s="6">
        <f t="shared" si="398"/>
        <v>0</v>
      </c>
      <c r="BZ211" s="6"/>
      <c r="CA211" s="6">
        <f t="shared" si="399"/>
        <v>0</v>
      </c>
      <c r="CB211" s="6">
        <f t="shared" si="400"/>
        <v>0</v>
      </c>
      <c r="CC211" s="6">
        <f t="shared" si="401"/>
        <v>0</v>
      </c>
      <c r="CD211" s="6"/>
      <c r="CE211" s="6">
        <f t="shared" si="402"/>
        <v>0</v>
      </c>
      <c r="CK211" s="11"/>
      <c r="CL211" s="6">
        <f t="shared" si="403"/>
        <v>0</v>
      </c>
      <c r="CM211" s="6">
        <f t="shared" si="368"/>
        <v>0</v>
      </c>
      <c r="CN211" s="6">
        <f t="shared" si="369"/>
        <v>0</v>
      </c>
      <c r="CO211"/>
      <c r="CP211" s="6">
        <f t="shared" si="370"/>
        <v>0</v>
      </c>
      <c r="CQ211" s="6">
        <f t="shared" si="371"/>
        <v>0</v>
      </c>
      <c r="CR211" s="6">
        <f t="shared" si="372"/>
        <v>0</v>
      </c>
      <c r="CS211"/>
      <c r="CT211" s="6">
        <f t="shared" si="373"/>
        <v>0</v>
      </c>
      <c r="CU211" s="6">
        <f t="shared" si="374"/>
        <v>0</v>
      </c>
      <c r="CV211" s="6">
        <f t="shared" si="375"/>
        <v>0</v>
      </c>
      <c r="CW211"/>
      <c r="CX211" s="6">
        <f t="shared" si="404"/>
        <v>0</v>
      </c>
      <c r="CY211" s="6"/>
      <c r="CZ211" s="6">
        <f t="shared" si="405"/>
        <v>0</v>
      </c>
      <c r="DA211" s="6">
        <f t="shared" si="406"/>
        <v>0</v>
      </c>
      <c r="DB211" s="6">
        <f t="shared" si="407"/>
        <v>0</v>
      </c>
      <c r="DC211" s="6"/>
      <c r="DD211" s="6">
        <f t="shared" si="408"/>
        <v>0</v>
      </c>
      <c r="DE211" s="6">
        <f t="shared" si="409"/>
        <v>0</v>
      </c>
      <c r="DF211" s="6">
        <f t="shared" si="410"/>
        <v>0</v>
      </c>
      <c r="DG211" s="6"/>
      <c r="DH211" s="6">
        <f t="shared" si="411"/>
        <v>0</v>
      </c>
      <c r="DI211" s="6">
        <f t="shared" si="412"/>
        <v>0</v>
      </c>
      <c r="DJ211" s="6">
        <f t="shared" si="413"/>
        <v>0</v>
      </c>
      <c r="DK211" s="6"/>
      <c r="DL211" s="6">
        <f t="shared" si="414"/>
        <v>0</v>
      </c>
      <c r="DR211" s="11"/>
      <c r="DS211" s="6">
        <f t="shared" si="415"/>
        <v>0</v>
      </c>
      <c r="DT211" s="6">
        <f t="shared" si="376"/>
        <v>0</v>
      </c>
      <c r="DU211" s="6">
        <f t="shared" si="377"/>
        <v>0</v>
      </c>
      <c r="DV211"/>
      <c r="DW211" s="6">
        <f t="shared" si="378"/>
        <v>0</v>
      </c>
      <c r="DX211" s="6">
        <f t="shared" si="379"/>
        <v>0</v>
      </c>
      <c r="DY211" s="6">
        <f t="shared" si="380"/>
        <v>0</v>
      </c>
      <c r="DZ211"/>
      <c r="EA211" s="6">
        <f t="shared" si="381"/>
        <v>0</v>
      </c>
      <c r="EB211" s="6">
        <f t="shared" si="382"/>
        <v>0</v>
      </c>
      <c r="EC211" s="6">
        <f t="shared" si="383"/>
        <v>0</v>
      </c>
      <c r="ED211"/>
      <c r="EE211" s="6">
        <f t="shared" si="416"/>
        <v>0</v>
      </c>
      <c r="EF211" s="6"/>
      <c r="EG211" s="6">
        <f t="shared" si="417"/>
        <v>0</v>
      </c>
      <c r="EH211" s="6">
        <f t="shared" si="418"/>
        <v>0</v>
      </c>
      <c r="EI211" s="6">
        <f t="shared" si="419"/>
        <v>0</v>
      </c>
      <c r="EJ211" s="6"/>
      <c r="EK211" s="6">
        <f t="shared" si="420"/>
        <v>0</v>
      </c>
      <c r="EL211" s="6">
        <f t="shared" si="421"/>
        <v>0</v>
      </c>
      <c r="EM211" s="6">
        <f t="shared" si="422"/>
        <v>0</v>
      </c>
      <c r="EN211" s="6"/>
      <c r="EO211" s="6">
        <f t="shared" si="423"/>
        <v>0</v>
      </c>
      <c r="EP211" s="6">
        <f t="shared" si="424"/>
        <v>0</v>
      </c>
      <c r="EQ211" s="6">
        <f t="shared" si="425"/>
        <v>0</v>
      </c>
      <c r="ER211" s="6"/>
      <c r="ES211" s="6">
        <f t="shared" si="426"/>
        <v>0</v>
      </c>
      <c r="EY211" s="11"/>
      <c r="EZ211" s="6">
        <f t="shared" si="427"/>
        <v>0</v>
      </c>
      <c r="FA211" s="6">
        <f t="shared" si="384"/>
        <v>0</v>
      </c>
      <c r="FB211" s="6">
        <f t="shared" si="385"/>
        <v>0</v>
      </c>
      <c r="FC211"/>
      <c r="FD211" s="6">
        <f t="shared" si="386"/>
        <v>0</v>
      </c>
      <c r="FE211" s="6">
        <f t="shared" si="387"/>
        <v>0</v>
      </c>
      <c r="FF211" s="6">
        <f t="shared" si="388"/>
        <v>0</v>
      </c>
      <c r="FG211"/>
      <c r="FH211" s="6">
        <f t="shared" si="389"/>
        <v>0</v>
      </c>
      <c r="FI211" s="6">
        <f t="shared" si="390"/>
        <v>0</v>
      </c>
      <c r="FJ211" s="6">
        <f t="shared" si="391"/>
        <v>0</v>
      </c>
      <c r="FK211"/>
      <c r="FL211" s="6">
        <f t="shared" si="428"/>
        <v>0</v>
      </c>
      <c r="FM211" s="6"/>
      <c r="FN211" s="6">
        <f t="shared" si="429"/>
        <v>0</v>
      </c>
      <c r="FO211" s="6">
        <f t="shared" si="430"/>
        <v>0</v>
      </c>
      <c r="FP211" s="6">
        <f t="shared" si="431"/>
        <v>0</v>
      </c>
      <c r="FQ211" s="6"/>
      <c r="FR211" s="6">
        <f t="shared" si="432"/>
        <v>0</v>
      </c>
      <c r="FS211" s="6">
        <f t="shared" si="433"/>
        <v>0</v>
      </c>
      <c r="FT211" s="6">
        <f t="shared" si="434"/>
        <v>0</v>
      </c>
      <c r="FU211" s="6"/>
      <c r="FV211" s="6">
        <f t="shared" si="435"/>
        <v>0</v>
      </c>
      <c r="FW211" s="6">
        <f t="shared" si="436"/>
        <v>0</v>
      </c>
      <c r="FX211" s="6">
        <f t="shared" si="437"/>
        <v>0</v>
      </c>
      <c r="FY211" s="6"/>
      <c r="FZ211" s="6">
        <f t="shared" si="438"/>
        <v>0</v>
      </c>
    </row>
    <row r="212" spans="4:182" x14ac:dyDescent="0.25">
      <c r="D212">
        <v>1330</v>
      </c>
      <c r="E212">
        <f>'Input spectra'!B212</f>
        <v>0</v>
      </c>
      <c r="F212">
        <f>'Initial absorption'!L212</f>
        <v>0</v>
      </c>
      <c r="G212">
        <f>'Input spectra'!C212</f>
        <v>0</v>
      </c>
      <c r="H212">
        <f t="shared" si="336"/>
        <v>0</v>
      </c>
      <c r="I212">
        <f>'Input spectra'!D212</f>
        <v>0</v>
      </c>
      <c r="J212">
        <f>'Initial absorption'!M212</f>
        <v>0</v>
      </c>
      <c r="K212">
        <f>'Input spectra'!E212</f>
        <v>0</v>
      </c>
      <c r="L212">
        <f t="shared" si="337"/>
        <v>0</v>
      </c>
      <c r="M212">
        <f>'Input spectra'!F212</f>
        <v>0</v>
      </c>
      <c r="N212">
        <f>'Initial absorption'!N212</f>
        <v>0</v>
      </c>
      <c r="O212">
        <f>'Input spectra'!G212</f>
        <v>0</v>
      </c>
      <c r="P212">
        <f t="shared" si="338"/>
        <v>0</v>
      </c>
      <c r="R212">
        <f>'Absorption prob after ems'!FA213</f>
        <v>0.88917945961298162</v>
      </c>
      <c r="S212" s="13">
        <f>1-EXP(-'Absorption prob after ems'!FE213*_k_in_ec_correction*(E212*_c1+I212*_c2+M212*_c3+'Input spectra'!Y212))</f>
        <v>1.1227042735272863E-2</v>
      </c>
      <c r="T212" s="13">
        <f>1-EXP(-(_t-'Absorption prob after ems'!FE213)*_k_in_ec_correction*(E212*_c1+I212*_c2+M212*_c3+'Input spectra'!Y212))</f>
        <v>1.1342518438487104E-2</v>
      </c>
      <c r="V212"/>
      <c r="W212" s="11"/>
      <c r="X212" s="6">
        <f t="shared" si="339"/>
        <v>0</v>
      </c>
      <c r="Y212" s="6">
        <f t="shared" si="340"/>
        <v>0</v>
      </c>
      <c r="Z212" s="6">
        <f t="shared" si="341"/>
        <v>0</v>
      </c>
      <c r="AA212"/>
      <c r="AB212" s="6">
        <f t="shared" si="342"/>
        <v>0</v>
      </c>
      <c r="AC212" s="6">
        <f t="shared" si="343"/>
        <v>0</v>
      </c>
      <c r="AD212" s="6">
        <f t="shared" si="344"/>
        <v>0</v>
      </c>
      <c r="AE212"/>
      <c r="AF212" s="6">
        <f t="shared" si="345"/>
        <v>0</v>
      </c>
      <c r="AG212" s="6">
        <f t="shared" si="346"/>
        <v>0</v>
      </c>
      <c r="AH212" s="6">
        <f t="shared" si="347"/>
        <v>0</v>
      </c>
      <c r="AI212"/>
      <c r="AJ212" s="6">
        <f t="shared" si="348"/>
        <v>0</v>
      </c>
      <c r="AK212" s="6"/>
      <c r="AL212" s="6">
        <f t="shared" si="349"/>
        <v>0</v>
      </c>
      <c r="AM212" s="6">
        <f t="shared" si="350"/>
        <v>0</v>
      </c>
      <c r="AN212" s="6">
        <f t="shared" si="351"/>
        <v>0</v>
      </c>
      <c r="AO212" s="6"/>
      <c r="AP212" s="6">
        <f t="shared" si="352"/>
        <v>0</v>
      </c>
      <c r="AQ212" s="6">
        <f t="shared" si="353"/>
        <v>0</v>
      </c>
      <c r="AR212" s="6">
        <f t="shared" si="354"/>
        <v>0</v>
      </c>
      <c r="AS212" s="6"/>
      <c r="AT212" s="6">
        <f t="shared" si="355"/>
        <v>0</v>
      </c>
      <c r="AU212" s="6">
        <f t="shared" si="356"/>
        <v>0</v>
      </c>
      <c r="AV212" s="6">
        <f t="shared" si="357"/>
        <v>0</v>
      </c>
      <c r="AW212" s="6"/>
      <c r="AX212" s="6">
        <f t="shared" si="358"/>
        <v>0</v>
      </c>
      <c r="BD212" s="11"/>
      <c r="BE212" s="6">
        <f t="shared" si="359"/>
        <v>0</v>
      </c>
      <c r="BF212" s="6">
        <f t="shared" si="360"/>
        <v>0</v>
      </c>
      <c r="BG212" s="6">
        <f t="shared" si="361"/>
        <v>0</v>
      </c>
      <c r="BH212"/>
      <c r="BI212" s="6">
        <f t="shared" si="362"/>
        <v>0</v>
      </c>
      <c r="BJ212" s="6">
        <f t="shared" si="363"/>
        <v>0</v>
      </c>
      <c r="BK212" s="6">
        <f t="shared" si="364"/>
        <v>0</v>
      </c>
      <c r="BL212"/>
      <c r="BM212" s="6">
        <f t="shared" si="365"/>
        <v>0</v>
      </c>
      <c r="BN212" s="6">
        <f t="shared" si="366"/>
        <v>0</v>
      </c>
      <c r="BO212" s="6">
        <f t="shared" si="367"/>
        <v>0</v>
      </c>
      <c r="BP212"/>
      <c r="BQ212" s="6">
        <f t="shared" si="392"/>
        <v>0</v>
      </c>
      <c r="BR212" s="6"/>
      <c r="BS212" s="6">
        <f t="shared" si="393"/>
        <v>0</v>
      </c>
      <c r="BT212" s="6">
        <f t="shared" si="394"/>
        <v>0</v>
      </c>
      <c r="BU212" s="6">
        <f t="shared" si="395"/>
        <v>0</v>
      </c>
      <c r="BV212" s="6"/>
      <c r="BW212" s="6">
        <f t="shared" si="396"/>
        <v>0</v>
      </c>
      <c r="BX212" s="6">
        <f t="shared" si="397"/>
        <v>0</v>
      </c>
      <c r="BY212" s="6">
        <f t="shared" si="398"/>
        <v>0</v>
      </c>
      <c r="BZ212" s="6"/>
      <c r="CA212" s="6">
        <f t="shared" si="399"/>
        <v>0</v>
      </c>
      <c r="CB212" s="6">
        <f t="shared" si="400"/>
        <v>0</v>
      </c>
      <c r="CC212" s="6">
        <f t="shared" si="401"/>
        <v>0</v>
      </c>
      <c r="CD212" s="6"/>
      <c r="CE212" s="6">
        <f t="shared" si="402"/>
        <v>0</v>
      </c>
      <c r="CK212" s="11"/>
      <c r="CL212" s="6">
        <f t="shared" si="403"/>
        <v>0</v>
      </c>
      <c r="CM212" s="6">
        <f t="shared" si="368"/>
        <v>0</v>
      </c>
      <c r="CN212" s="6">
        <f t="shared" si="369"/>
        <v>0</v>
      </c>
      <c r="CO212"/>
      <c r="CP212" s="6">
        <f t="shared" si="370"/>
        <v>0</v>
      </c>
      <c r="CQ212" s="6">
        <f t="shared" si="371"/>
        <v>0</v>
      </c>
      <c r="CR212" s="6">
        <f t="shared" si="372"/>
        <v>0</v>
      </c>
      <c r="CS212"/>
      <c r="CT212" s="6">
        <f t="shared" si="373"/>
        <v>0</v>
      </c>
      <c r="CU212" s="6">
        <f t="shared" si="374"/>
        <v>0</v>
      </c>
      <c r="CV212" s="6">
        <f t="shared" si="375"/>
        <v>0</v>
      </c>
      <c r="CW212"/>
      <c r="CX212" s="6">
        <f t="shared" si="404"/>
        <v>0</v>
      </c>
      <c r="CY212" s="6"/>
      <c r="CZ212" s="6">
        <f t="shared" si="405"/>
        <v>0</v>
      </c>
      <c r="DA212" s="6">
        <f t="shared" si="406"/>
        <v>0</v>
      </c>
      <c r="DB212" s="6">
        <f t="shared" si="407"/>
        <v>0</v>
      </c>
      <c r="DC212" s="6"/>
      <c r="DD212" s="6">
        <f t="shared" si="408"/>
        <v>0</v>
      </c>
      <c r="DE212" s="6">
        <f t="shared" si="409"/>
        <v>0</v>
      </c>
      <c r="DF212" s="6">
        <f t="shared" si="410"/>
        <v>0</v>
      </c>
      <c r="DG212" s="6"/>
      <c r="DH212" s="6">
        <f t="shared" si="411"/>
        <v>0</v>
      </c>
      <c r="DI212" s="6">
        <f t="shared" si="412"/>
        <v>0</v>
      </c>
      <c r="DJ212" s="6">
        <f t="shared" si="413"/>
        <v>0</v>
      </c>
      <c r="DK212" s="6"/>
      <c r="DL212" s="6">
        <f t="shared" si="414"/>
        <v>0</v>
      </c>
      <c r="DR212" s="11"/>
      <c r="DS212" s="6">
        <f t="shared" si="415"/>
        <v>0</v>
      </c>
      <c r="DT212" s="6">
        <f t="shared" si="376"/>
        <v>0</v>
      </c>
      <c r="DU212" s="6">
        <f t="shared" si="377"/>
        <v>0</v>
      </c>
      <c r="DV212"/>
      <c r="DW212" s="6">
        <f t="shared" si="378"/>
        <v>0</v>
      </c>
      <c r="DX212" s="6">
        <f t="shared" si="379"/>
        <v>0</v>
      </c>
      <c r="DY212" s="6">
        <f t="shared" si="380"/>
        <v>0</v>
      </c>
      <c r="DZ212"/>
      <c r="EA212" s="6">
        <f t="shared" si="381"/>
        <v>0</v>
      </c>
      <c r="EB212" s="6">
        <f t="shared" si="382"/>
        <v>0</v>
      </c>
      <c r="EC212" s="6">
        <f t="shared" si="383"/>
        <v>0</v>
      </c>
      <c r="ED212"/>
      <c r="EE212" s="6">
        <f t="shared" si="416"/>
        <v>0</v>
      </c>
      <c r="EF212" s="6"/>
      <c r="EG212" s="6">
        <f t="shared" si="417"/>
        <v>0</v>
      </c>
      <c r="EH212" s="6">
        <f t="shared" si="418"/>
        <v>0</v>
      </c>
      <c r="EI212" s="6">
        <f t="shared" si="419"/>
        <v>0</v>
      </c>
      <c r="EJ212" s="6"/>
      <c r="EK212" s="6">
        <f t="shared" si="420"/>
        <v>0</v>
      </c>
      <c r="EL212" s="6">
        <f t="shared" si="421"/>
        <v>0</v>
      </c>
      <c r="EM212" s="6">
        <f t="shared" si="422"/>
        <v>0</v>
      </c>
      <c r="EN212" s="6"/>
      <c r="EO212" s="6">
        <f t="shared" si="423"/>
        <v>0</v>
      </c>
      <c r="EP212" s="6">
        <f t="shared" si="424"/>
        <v>0</v>
      </c>
      <c r="EQ212" s="6">
        <f t="shared" si="425"/>
        <v>0</v>
      </c>
      <c r="ER212" s="6"/>
      <c r="ES212" s="6">
        <f t="shared" si="426"/>
        <v>0</v>
      </c>
      <c r="EY212" s="11"/>
      <c r="EZ212" s="6">
        <f t="shared" si="427"/>
        <v>0</v>
      </c>
      <c r="FA212" s="6">
        <f t="shared" si="384"/>
        <v>0</v>
      </c>
      <c r="FB212" s="6">
        <f t="shared" si="385"/>
        <v>0</v>
      </c>
      <c r="FC212"/>
      <c r="FD212" s="6">
        <f t="shared" si="386"/>
        <v>0</v>
      </c>
      <c r="FE212" s="6">
        <f t="shared" si="387"/>
        <v>0</v>
      </c>
      <c r="FF212" s="6">
        <f t="shared" si="388"/>
        <v>0</v>
      </c>
      <c r="FG212"/>
      <c r="FH212" s="6">
        <f t="shared" si="389"/>
        <v>0</v>
      </c>
      <c r="FI212" s="6">
        <f t="shared" si="390"/>
        <v>0</v>
      </c>
      <c r="FJ212" s="6">
        <f t="shared" si="391"/>
        <v>0</v>
      </c>
      <c r="FK212"/>
      <c r="FL212" s="6">
        <f t="shared" si="428"/>
        <v>0</v>
      </c>
      <c r="FM212" s="6"/>
      <c r="FN212" s="6">
        <f t="shared" si="429"/>
        <v>0</v>
      </c>
      <c r="FO212" s="6">
        <f t="shared" si="430"/>
        <v>0</v>
      </c>
      <c r="FP212" s="6">
        <f t="shared" si="431"/>
        <v>0</v>
      </c>
      <c r="FQ212" s="6"/>
      <c r="FR212" s="6">
        <f t="shared" si="432"/>
        <v>0</v>
      </c>
      <c r="FS212" s="6">
        <f t="shared" si="433"/>
        <v>0</v>
      </c>
      <c r="FT212" s="6">
        <f t="shared" si="434"/>
        <v>0</v>
      </c>
      <c r="FU212" s="6"/>
      <c r="FV212" s="6">
        <f t="shared" si="435"/>
        <v>0</v>
      </c>
      <c r="FW212" s="6">
        <f t="shared" si="436"/>
        <v>0</v>
      </c>
      <c r="FX212" s="6">
        <f t="shared" si="437"/>
        <v>0</v>
      </c>
      <c r="FY212" s="6"/>
      <c r="FZ212" s="6">
        <f t="shared" si="438"/>
        <v>0</v>
      </c>
    </row>
    <row r="213" spans="4:182" x14ac:dyDescent="0.25">
      <c r="D213">
        <v>1335</v>
      </c>
      <c r="E213">
        <f>'Input spectra'!B213</f>
        <v>0</v>
      </c>
      <c r="F213">
        <f>'Initial absorption'!L213</f>
        <v>0</v>
      </c>
      <c r="G213">
        <f>'Input spectra'!C213</f>
        <v>0</v>
      </c>
      <c r="H213">
        <f t="shared" si="336"/>
        <v>0</v>
      </c>
      <c r="I213">
        <f>'Input spectra'!D213</f>
        <v>0</v>
      </c>
      <c r="J213">
        <f>'Initial absorption'!M213</f>
        <v>0</v>
      </c>
      <c r="K213">
        <f>'Input spectra'!E213</f>
        <v>0</v>
      </c>
      <c r="L213">
        <f t="shared" si="337"/>
        <v>0</v>
      </c>
      <c r="M213">
        <f>'Input spectra'!F213</f>
        <v>0</v>
      </c>
      <c r="N213">
        <f>'Initial absorption'!N213</f>
        <v>0</v>
      </c>
      <c r="O213">
        <f>'Input spectra'!G213</f>
        <v>0</v>
      </c>
      <c r="P213">
        <f t="shared" si="338"/>
        <v>0</v>
      </c>
      <c r="R213">
        <f>'Absorption prob after ems'!FA214</f>
        <v>0.88930856065600539</v>
      </c>
      <c r="S213" s="13">
        <f>1-EXP(-'Absorption prob after ems'!FE214*_k_in_ec_correction*(E213*_c1+I213*_c2+M213*_c3+'Input spectra'!Y213))</f>
        <v>1.121287383148184E-2</v>
      </c>
      <c r="T213" s="13">
        <f>1-EXP(-(_t-'Absorption prob after ems'!FE214)*_k_in_ec_correction*(E213*_c1+I213*_c2+M213*_c3+'Input spectra'!Y213))</f>
        <v>1.1328056755628646E-2</v>
      </c>
      <c r="V213"/>
      <c r="W213" s="11"/>
      <c r="X213" s="6">
        <f t="shared" si="339"/>
        <v>0</v>
      </c>
      <c r="Y213" s="6">
        <f t="shared" si="340"/>
        <v>0</v>
      </c>
      <c r="Z213" s="6">
        <f t="shared" si="341"/>
        <v>0</v>
      </c>
      <c r="AA213"/>
      <c r="AB213" s="6">
        <f t="shared" si="342"/>
        <v>0</v>
      </c>
      <c r="AC213" s="6">
        <f t="shared" si="343"/>
        <v>0</v>
      </c>
      <c r="AD213" s="6">
        <f t="shared" si="344"/>
        <v>0</v>
      </c>
      <c r="AE213"/>
      <c r="AF213" s="6">
        <f t="shared" si="345"/>
        <v>0</v>
      </c>
      <c r="AG213" s="6">
        <f t="shared" si="346"/>
        <v>0</v>
      </c>
      <c r="AH213" s="6">
        <f t="shared" si="347"/>
        <v>0</v>
      </c>
      <c r="AI213"/>
      <c r="AJ213" s="6">
        <f t="shared" si="348"/>
        <v>0</v>
      </c>
      <c r="AK213" s="6"/>
      <c r="AL213" s="6">
        <f t="shared" si="349"/>
        <v>0</v>
      </c>
      <c r="AM213" s="6">
        <f t="shared" si="350"/>
        <v>0</v>
      </c>
      <c r="AN213" s="6">
        <f t="shared" si="351"/>
        <v>0</v>
      </c>
      <c r="AO213" s="6"/>
      <c r="AP213" s="6">
        <f t="shared" si="352"/>
        <v>0</v>
      </c>
      <c r="AQ213" s="6">
        <f t="shared" si="353"/>
        <v>0</v>
      </c>
      <c r="AR213" s="6">
        <f t="shared" si="354"/>
        <v>0</v>
      </c>
      <c r="AS213" s="6"/>
      <c r="AT213" s="6">
        <f t="shared" si="355"/>
        <v>0</v>
      </c>
      <c r="AU213" s="6">
        <f t="shared" si="356"/>
        <v>0</v>
      </c>
      <c r="AV213" s="6">
        <f t="shared" si="357"/>
        <v>0</v>
      </c>
      <c r="AW213" s="6"/>
      <c r="AX213" s="6">
        <f t="shared" si="358"/>
        <v>0</v>
      </c>
      <c r="BD213" s="11"/>
      <c r="BE213" s="6">
        <f t="shared" si="359"/>
        <v>0</v>
      </c>
      <c r="BF213" s="6">
        <f t="shared" si="360"/>
        <v>0</v>
      </c>
      <c r="BG213" s="6">
        <f t="shared" si="361"/>
        <v>0</v>
      </c>
      <c r="BH213"/>
      <c r="BI213" s="6">
        <f t="shared" si="362"/>
        <v>0</v>
      </c>
      <c r="BJ213" s="6">
        <f t="shared" si="363"/>
        <v>0</v>
      </c>
      <c r="BK213" s="6">
        <f t="shared" si="364"/>
        <v>0</v>
      </c>
      <c r="BL213"/>
      <c r="BM213" s="6">
        <f t="shared" si="365"/>
        <v>0</v>
      </c>
      <c r="BN213" s="6">
        <f t="shared" si="366"/>
        <v>0</v>
      </c>
      <c r="BO213" s="6">
        <f t="shared" si="367"/>
        <v>0</v>
      </c>
      <c r="BP213"/>
      <c r="BQ213" s="6">
        <f t="shared" si="392"/>
        <v>0</v>
      </c>
      <c r="BR213" s="6"/>
      <c r="BS213" s="6">
        <f t="shared" si="393"/>
        <v>0</v>
      </c>
      <c r="BT213" s="6">
        <f t="shared" si="394"/>
        <v>0</v>
      </c>
      <c r="BU213" s="6">
        <f t="shared" si="395"/>
        <v>0</v>
      </c>
      <c r="BV213" s="6"/>
      <c r="BW213" s="6">
        <f t="shared" si="396"/>
        <v>0</v>
      </c>
      <c r="BX213" s="6">
        <f t="shared" si="397"/>
        <v>0</v>
      </c>
      <c r="BY213" s="6">
        <f t="shared" si="398"/>
        <v>0</v>
      </c>
      <c r="BZ213" s="6"/>
      <c r="CA213" s="6">
        <f t="shared" si="399"/>
        <v>0</v>
      </c>
      <c r="CB213" s="6">
        <f t="shared" si="400"/>
        <v>0</v>
      </c>
      <c r="CC213" s="6">
        <f t="shared" si="401"/>
        <v>0</v>
      </c>
      <c r="CD213" s="6"/>
      <c r="CE213" s="6">
        <f t="shared" si="402"/>
        <v>0</v>
      </c>
      <c r="CK213" s="11"/>
      <c r="CL213" s="6">
        <f t="shared" si="403"/>
        <v>0</v>
      </c>
      <c r="CM213" s="6">
        <f t="shared" si="368"/>
        <v>0</v>
      </c>
      <c r="CN213" s="6">
        <f t="shared" si="369"/>
        <v>0</v>
      </c>
      <c r="CO213"/>
      <c r="CP213" s="6">
        <f t="shared" si="370"/>
        <v>0</v>
      </c>
      <c r="CQ213" s="6">
        <f t="shared" si="371"/>
        <v>0</v>
      </c>
      <c r="CR213" s="6">
        <f t="shared" si="372"/>
        <v>0</v>
      </c>
      <c r="CS213"/>
      <c r="CT213" s="6">
        <f t="shared" si="373"/>
        <v>0</v>
      </c>
      <c r="CU213" s="6">
        <f t="shared" si="374"/>
        <v>0</v>
      </c>
      <c r="CV213" s="6">
        <f t="shared" si="375"/>
        <v>0</v>
      </c>
      <c r="CW213"/>
      <c r="CX213" s="6">
        <f t="shared" si="404"/>
        <v>0</v>
      </c>
      <c r="CY213" s="6"/>
      <c r="CZ213" s="6">
        <f t="shared" si="405"/>
        <v>0</v>
      </c>
      <c r="DA213" s="6">
        <f t="shared" si="406"/>
        <v>0</v>
      </c>
      <c r="DB213" s="6">
        <f t="shared" si="407"/>
        <v>0</v>
      </c>
      <c r="DC213" s="6"/>
      <c r="DD213" s="6">
        <f t="shared" si="408"/>
        <v>0</v>
      </c>
      <c r="DE213" s="6">
        <f t="shared" si="409"/>
        <v>0</v>
      </c>
      <c r="DF213" s="6">
        <f t="shared" si="410"/>
        <v>0</v>
      </c>
      <c r="DG213" s="6"/>
      <c r="DH213" s="6">
        <f t="shared" si="411"/>
        <v>0</v>
      </c>
      <c r="DI213" s="6">
        <f t="shared" si="412"/>
        <v>0</v>
      </c>
      <c r="DJ213" s="6">
        <f t="shared" si="413"/>
        <v>0</v>
      </c>
      <c r="DK213" s="6"/>
      <c r="DL213" s="6">
        <f t="shared" si="414"/>
        <v>0</v>
      </c>
      <c r="DR213" s="11"/>
      <c r="DS213" s="6">
        <f t="shared" si="415"/>
        <v>0</v>
      </c>
      <c r="DT213" s="6">
        <f t="shared" si="376"/>
        <v>0</v>
      </c>
      <c r="DU213" s="6">
        <f t="shared" si="377"/>
        <v>0</v>
      </c>
      <c r="DV213"/>
      <c r="DW213" s="6">
        <f t="shared" si="378"/>
        <v>0</v>
      </c>
      <c r="DX213" s="6">
        <f t="shared" si="379"/>
        <v>0</v>
      </c>
      <c r="DY213" s="6">
        <f t="shared" si="380"/>
        <v>0</v>
      </c>
      <c r="DZ213"/>
      <c r="EA213" s="6">
        <f t="shared" si="381"/>
        <v>0</v>
      </c>
      <c r="EB213" s="6">
        <f t="shared" si="382"/>
        <v>0</v>
      </c>
      <c r="EC213" s="6">
        <f t="shared" si="383"/>
        <v>0</v>
      </c>
      <c r="ED213"/>
      <c r="EE213" s="6">
        <f t="shared" si="416"/>
        <v>0</v>
      </c>
      <c r="EF213" s="6"/>
      <c r="EG213" s="6">
        <f t="shared" si="417"/>
        <v>0</v>
      </c>
      <c r="EH213" s="6">
        <f t="shared" si="418"/>
        <v>0</v>
      </c>
      <c r="EI213" s="6">
        <f t="shared" si="419"/>
        <v>0</v>
      </c>
      <c r="EJ213" s="6"/>
      <c r="EK213" s="6">
        <f t="shared" si="420"/>
        <v>0</v>
      </c>
      <c r="EL213" s="6">
        <f t="shared" si="421"/>
        <v>0</v>
      </c>
      <c r="EM213" s="6">
        <f t="shared" si="422"/>
        <v>0</v>
      </c>
      <c r="EN213" s="6"/>
      <c r="EO213" s="6">
        <f t="shared" si="423"/>
        <v>0</v>
      </c>
      <c r="EP213" s="6">
        <f t="shared" si="424"/>
        <v>0</v>
      </c>
      <c r="EQ213" s="6">
        <f t="shared" si="425"/>
        <v>0</v>
      </c>
      <c r="ER213" s="6"/>
      <c r="ES213" s="6">
        <f t="shared" si="426"/>
        <v>0</v>
      </c>
      <c r="EY213" s="11"/>
      <c r="EZ213" s="6">
        <f t="shared" si="427"/>
        <v>0</v>
      </c>
      <c r="FA213" s="6">
        <f t="shared" si="384"/>
        <v>0</v>
      </c>
      <c r="FB213" s="6">
        <f t="shared" si="385"/>
        <v>0</v>
      </c>
      <c r="FC213"/>
      <c r="FD213" s="6">
        <f t="shared" si="386"/>
        <v>0</v>
      </c>
      <c r="FE213" s="6">
        <f t="shared" si="387"/>
        <v>0</v>
      </c>
      <c r="FF213" s="6">
        <f t="shared" si="388"/>
        <v>0</v>
      </c>
      <c r="FG213"/>
      <c r="FH213" s="6">
        <f t="shared" si="389"/>
        <v>0</v>
      </c>
      <c r="FI213" s="6">
        <f t="shared" si="390"/>
        <v>0</v>
      </c>
      <c r="FJ213" s="6">
        <f t="shared" si="391"/>
        <v>0</v>
      </c>
      <c r="FK213"/>
      <c r="FL213" s="6">
        <f t="shared" si="428"/>
        <v>0</v>
      </c>
      <c r="FM213" s="6"/>
      <c r="FN213" s="6">
        <f t="shared" si="429"/>
        <v>0</v>
      </c>
      <c r="FO213" s="6">
        <f t="shared" si="430"/>
        <v>0</v>
      </c>
      <c r="FP213" s="6">
        <f t="shared" si="431"/>
        <v>0</v>
      </c>
      <c r="FQ213" s="6"/>
      <c r="FR213" s="6">
        <f t="shared" si="432"/>
        <v>0</v>
      </c>
      <c r="FS213" s="6">
        <f t="shared" si="433"/>
        <v>0</v>
      </c>
      <c r="FT213" s="6">
        <f t="shared" si="434"/>
        <v>0</v>
      </c>
      <c r="FU213" s="6"/>
      <c r="FV213" s="6">
        <f t="shared" si="435"/>
        <v>0</v>
      </c>
      <c r="FW213" s="6">
        <f t="shared" si="436"/>
        <v>0</v>
      </c>
      <c r="FX213" s="6">
        <f t="shared" si="437"/>
        <v>0</v>
      </c>
      <c r="FY213" s="6"/>
      <c r="FZ213" s="6">
        <f t="shared" si="438"/>
        <v>0</v>
      </c>
    </row>
    <row r="214" spans="4:182" x14ac:dyDescent="0.25">
      <c r="D214">
        <v>1340</v>
      </c>
      <c r="E214">
        <f>'Input spectra'!B214</f>
        <v>0</v>
      </c>
      <c r="F214">
        <f>'Initial absorption'!L214</f>
        <v>0</v>
      </c>
      <c r="G214">
        <f>'Input spectra'!C214</f>
        <v>0</v>
      </c>
      <c r="H214">
        <f t="shared" si="336"/>
        <v>0</v>
      </c>
      <c r="I214">
        <f>'Input spectra'!D214</f>
        <v>0</v>
      </c>
      <c r="J214">
        <f>'Initial absorption'!M214</f>
        <v>0</v>
      </c>
      <c r="K214">
        <f>'Input spectra'!E214</f>
        <v>0</v>
      </c>
      <c r="L214">
        <f t="shared" si="337"/>
        <v>0</v>
      </c>
      <c r="M214">
        <f>'Input spectra'!F214</f>
        <v>0</v>
      </c>
      <c r="N214">
        <f>'Initial absorption'!N214</f>
        <v>0</v>
      </c>
      <c r="O214">
        <f>'Input spectra'!G214</f>
        <v>0</v>
      </c>
      <c r="P214">
        <f t="shared" si="338"/>
        <v>0</v>
      </c>
      <c r="R214">
        <f>'Absorption prob after ems'!FA215</f>
        <v>0.88943769080047419</v>
      </c>
      <c r="S214" s="13">
        <f>1-EXP(-'Absorption prob after ems'!FE215*_k_in_ec_correction*(E214*_c1+I214*_c2+M214*_c3+'Input spectra'!Y214))</f>
        <v>1.1198704536707904E-2</v>
      </c>
      <c r="T214" s="13">
        <f>1-EXP(-(_t-'Absorption prob after ems'!FE215)*_k_in_ec_correction*(E214*_c1+I214*_c2+M214*_c3+'Input spectra'!Y214))</f>
        <v>1.131359504915419E-2</v>
      </c>
      <c r="V214"/>
      <c r="W214" s="11"/>
      <c r="X214" s="6">
        <f t="shared" si="339"/>
        <v>0</v>
      </c>
      <c r="Y214" s="6">
        <f t="shared" si="340"/>
        <v>0</v>
      </c>
      <c r="Z214" s="6">
        <f t="shared" si="341"/>
        <v>0</v>
      </c>
      <c r="AA214"/>
      <c r="AB214" s="6">
        <f t="shared" si="342"/>
        <v>0</v>
      </c>
      <c r="AC214" s="6">
        <f t="shared" si="343"/>
        <v>0</v>
      </c>
      <c r="AD214" s="6">
        <f t="shared" si="344"/>
        <v>0</v>
      </c>
      <c r="AE214"/>
      <c r="AF214" s="6">
        <f t="shared" si="345"/>
        <v>0</v>
      </c>
      <c r="AG214" s="6">
        <f t="shared" si="346"/>
        <v>0</v>
      </c>
      <c r="AH214" s="6">
        <f t="shared" si="347"/>
        <v>0</v>
      </c>
      <c r="AI214"/>
      <c r="AJ214" s="6">
        <f t="shared" si="348"/>
        <v>0</v>
      </c>
      <c r="AK214" s="6"/>
      <c r="AL214" s="6">
        <f t="shared" si="349"/>
        <v>0</v>
      </c>
      <c r="AM214" s="6">
        <f t="shared" si="350"/>
        <v>0</v>
      </c>
      <c r="AN214" s="6">
        <f t="shared" si="351"/>
        <v>0</v>
      </c>
      <c r="AO214" s="6"/>
      <c r="AP214" s="6">
        <f t="shared" si="352"/>
        <v>0</v>
      </c>
      <c r="AQ214" s="6">
        <f t="shared" si="353"/>
        <v>0</v>
      </c>
      <c r="AR214" s="6">
        <f t="shared" si="354"/>
        <v>0</v>
      </c>
      <c r="AS214" s="6"/>
      <c r="AT214" s="6">
        <f t="shared" si="355"/>
        <v>0</v>
      </c>
      <c r="AU214" s="6">
        <f t="shared" si="356"/>
        <v>0</v>
      </c>
      <c r="AV214" s="6">
        <f t="shared" si="357"/>
        <v>0</v>
      </c>
      <c r="AW214" s="6"/>
      <c r="AX214" s="6">
        <f t="shared" si="358"/>
        <v>0</v>
      </c>
      <c r="BD214" s="11"/>
      <c r="BE214" s="6">
        <f t="shared" si="359"/>
        <v>0</v>
      </c>
      <c r="BF214" s="6">
        <f t="shared" si="360"/>
        <v>0</v>
      </c>
      <c r="BG214" s="6">
        <f t="shared" si="361"/>
        <v>0</v>
      </c>
      <c r="BH214"/>
      <c r="BI214" s="6">
        <f t="shared" si="362"/>
        <v>0</v>
      </c>
      <c r="BJ214" s="6">
        <f t="shared" si="363"/>
        <v>0</v>
      </c>
      <c r="BK214" s="6">
        <f t="shared" si="364"/>
        <v>0</v>
      </c>
      <c r="BL214"/>
      <c r="BM214" s="6">
        <f t="shared" si="365"/>
        <v>0</v>
      </c>
      <c r="BN214" s="6">
        <f t="shared" si="366"/>
        <v>0</v>
      </c>
      <c r="BO214" s="6">
        <f t="shared" si="367"/>
        <v>0</v>
      </c>
      <c r="BP214"/>
      <c r="BQ214" s="6">
        <f t="shared" si="392"/>
        <v>0</v>
      </c>
      <c r="BR214" s="6"/>
      <c r="BS214" s="6">
        <f t="shared" si="393"/>
        <v>0</v>
      </c>
      <c r="BT214" s="6">
        <f t="shared" si="394"/>
        <v>0</v>
      </c>
      <c r="BU214" s="6">
        <f t="shared" si="395"/>
        <v>0</v>
      </c>
      <c r="BV214" s="6"/>
      <c r="BW214" s="6">
        <f t="shared" si="396"/>
        <v>0</v>
      </c>
      <c r="BX214" s="6">
        <f t="shared" si="397"/>
        <v>0</v>
      </c>
      <c r="BY214" s="6">
        <f t="shared" si="398"/>
        <v>0</v>
      </c>
      <c r="BZ214" s="6"/>
      <c r="CA214" s="6">
        <f t="shared" si="399"/>
        <v>0</v>
      </c>
      <c r="CB214" s="6">
        <f t="shared" si="400"/>
        <v>0</v>
      </c>
      <c r="CC214" s="6">
        <f t="shared" si="401"/>
        <v>0</v>
      </c>
      <c r="CD214" s="6"/>
      <c r="CE214" s="6">
        <f t="shared" si="402"/>
        <v>0</v>
      </c>
      <c r="CK214" s="11"/>
      <c r="CL214" s="6">
        <f t="shared" si="403"/>
        <v>0</v>
      </c>
      <c r="CM214" s="6">
        <f t="shared" si="368"/>
        <v>0</v>
      </c>
      <c r="CN214" s="6">
        <f t="shared" si="369"/>
        <v>0</v>
      </c>
      <c r="CO214"/>
      <c r="CP214" s="6">
        <f t="shared" si="370"/>
        <v>0</v>
      </c>
      <c r="CQ214" s="6">
        <f t="shared" si="371"/>
        <v>0</v>
      </c>
      <c r="CR214" s="6">
        <f t="shared" si="372"/>
        <v>0</v>
      </c>
      <c r="CS214"/>
      <c r="CT214" s="6">
        <f t="shared" si="373"/>
        <v>0</v>
      </c>
      <c r="CU214" s="6">
        <f t="shared" si="374"/>
        <v>0</v>
      </c>
      <c r="CV214" s="6">
        <f t="shared" si="375"/>
        <v>0</v>
      </c>
      <c r="CW214"/>
      <c r="CX214" s="6">
        <f t="shared" si="404"/>
        <v>0</v>
      </c>
      <c r="CY214" s="6"/>
      <c r="CZ214" s="6">
        <f t="shared" si="405"/>
        <v>0</v>
      </c>
      <c r="DA214" s="6">
        <f t="shared" si="406"/>
        <v>0</v>
      </c>
      <c r="DB214" s="6">
        <f t="shared" si="407"/>
        <v>0</v>
      </c>
      <c r="DC214" s="6"/>
      <c r="DD214" s="6">
        <f t="shared" si="408"/>
        <v>0</v>
      </c>
      <c r="DE214" s="6">
        <f t="shared" si="409"/>
        <v>0</v>
      </c>
      <c r="DF214" s="6">
        <f t="shared" si="410"/>
        <v>0</v>
      </c>
      <c r="DG214" s="6"/>
      <c r="DH214" s="6">
        <f t="shared" si="411"/>
        <v>0</v>
      </c>
      <c r="DI214" s="6">
        <f t="shared" si="412"/>
        <v>0</v>
      </c>
      <c r="DJ214" s="6">
        <f t="shared" si="413"/>
        <v>0</v>
      </c>
      <c r="DK214" s="6"/>
      <c r="DL214" s="6">
        <f t="shared" si="414"/>
        <v>0</v>
      </c>
      <c r="DR214" s="11"/>
      <c r="DS214" s="6">
        <f t="shared" si="415"/>
        <v>0</v>
      </c>
      <c r="DT214" s="6">
        <f t="shared" si="376"/>
        <v>0</v>
      </c>
      <c r="DU214" s="6">
        <f t="shared" si="377"/>
        <v>0</v>
      </c>
      <c r="DV214"/>
      <c r="DW214" s="6">
        <f t="shared" si="378"/>
        <v>0</v>
      </c>
      <c r="DX214" s="6">
        <f t="shared" si="379"/>
        <v>0</v>
      </c>
      <c r="DY214" s="6">
        <f t="shared" si="380"/>
        <v>0</v>
      </c>
      <c r="DZ214"/>
      <c r="EA214" s="6">
        <f t="shared" si="381"/>
        <v>0</v>
      </c>
      <c r="EB214" s="6">
        <f t="shared" si="382"/>
        <v>0</v>
      </c>
      <c r="EC214" s="6">
        <f t="shared" si="383"/>
        <v>0</v>
      </c>
      <c r="ED214"/>
      <c r="EE214" s="6">
        <f t="shared" si="416"/>
        <v>0</v>
      </c>
      <c r="EF214" s="6"/>
      <c r="EG214" s="6">
        <f t="shared" si="417"/>
        <v>0</v>
      </c>
      <c r="EH214" s="6">
        <f t="shared" si="418"/>
        <v>0</v>
      </c>
      <c r="EI214" s="6">
        <f t="shared" si="419"/>
        <v>0</v>
      </c>
      <c r="EJ214" s="6"/>
      <c r="EK214" s="6">
        <f t="shared" si="420"/>
        <v>0</v>
      </c>
      <c r="EL214" s="6">
        <f t="shared" si="421"/>
        <v>0</v>
      </c>
      <c r="EM214" s="6">
        <f t="shared" si="422"/>
        <v>0</v>
      </c>
      <c r="EN214" s="6"/>
      <c r="EO214" s="6">
        <f t="shared" si="423"/>
        <v>0</v>
      </c>
      <c r="EP214" s="6">
        <f t="shared" si="424"/>
        <v>0</v>
      </c>
      <c r="EQ214" s="6">
        <f t="shared" si="425"/>
        <v>0</v>
      </c>
      <c r="ER214" s="6"/>
      <c r="ES214" s="6">
        <f t="shared" si="426"/>
        <v>0</v>
      </c>
      <c r="EY214" s="11"/>
      <c r="EZ214" s="6">
        <f t="shared" si="427"/>
        <v>0</v>
      </c>
      <c r="FA214" s="6">
        <f t="shared" si="384"/>
        <v>0</v>
      </c>
      <c r="FB214" s="6">
        <f t="shared" si="385"/>
        <v>0</v>
      </c>
      <c r="FC214"/>
      <c r="FD214" s="6">
        <f t="shared" si="386"/>
        <v>0</v>
      </c>
      <c r="FE214" s="6">
        <f t="shared" si="387"/>
        <v>0</v>
      </c>
      <c r="FF214" s="6">
        <f t="shared" si="388"/>
        <v>0</v>
      </c>
      <c r="FG214"/>
      <c r="FH214" s="6">
        <f t="shared" si="389"/>
        <v>0</v>
      </c>
      <c r="FI214" s="6">
        <f t="shared" si="390"/>
        <v>0</v>
      </c>
      <c r="FJ214" s="6">
        <f t="shared" si="391"/>
        <v>0</v>
      </c>
      <c r="FK214"/>
      <c r="FL214" s="6">
        <f t="shared" si="428"/>
        <v>0</v>
      </c>
      <c r="FM214" s="6"/>
      <c r="FN214" s="6">
        <f t="shared" si="429"/>
        <v>0</v>
      </c>
      <c r="FO214" s="6">
        <f t="shared" si="430"/>
        <v>0</v>
      </c>
      <c r="FP214" s="6">
        <f t="shared" si="431"/>
        <v>0</v>
      </c>
      <c r="FQ214" s="6"/>
      <c r="FR214" s="6">
        <f t="shared" si="432"/>
        <v>0</v>
      </c>
      <c r="FS214" s="6">
        <f t="shared" si="433"/>
        <v>0</v>
      </c>
      <c r="FT214" s="6">
        <f t="shared" si="434"/>
        <v>0</v>
      </c>
      <c r="FU214" s="6"/>
      <c r="FV214" s="6">
        <f t="shared" si="435"/>
        <v>0</v>
      </c>
      <c r="FW214" s="6">
        <f t="shared" si="436"/>
        <v>0</v>
      </c>
      <c r="FX214" s="6">
        <f t="shared" si="437"/>
        <v>0</v>
      </c>
      <c r="FY214" s="6"/>
      <c r="FZ214" s="6">
        <f t="shared" si="438"/>
        <v>0</v>
      </c>
    </row>
    <row r="215" spans="4:182" x14ac:dyDescent="0.25">
      <c r="D215">
        <v>1345</v>
      </c>
      <c r="E215">
        <f>'Input spectra'!B215</f>
        <v>0</v>
      </c>
      <c r="F215">
        <f>'Initial absorption'!L215</f>
        <v>0</v>
      </c>
      <c r="G215">
        <f>'Input spectra'!C215</f>
        <v>0</v>
      </c>
      <c r="H215">
        <f t="shared" si="336"/>
        <v>0</v>
      </c>
      <c r="I215">
        <f>'Input spectra'!D215</f>
        <v>0</v>
      </c>
      <c r="J215">
        <f>'Initial absorption'!M215</f>
        <v>0</v>
      </c>
      <c r="K215">
        <f>'Input spectra'!E215</f>
        <v>0</v>
      </c>
      <c r="L215">
        <f t="shared" si="337"/>
        <v>0</v>
      </c>
      <c r="M215">
        <f>'Input spectra'!F215</f>
        <v>0</v>
      </c>
      <c r="N215">
        <f>'Initial absorption'!N215</f>
        <v>0</v>
      </c>
      <c r="O215">
        <f>'Input spectra'!G215</f>
        <v>0</v>
      </c>
      <c r="P215">
        <f t="shared" si="338"/>
        <v>0</v>
      </c>
      <c r="R215">
        <f>'Absorption prob after ems'!FA216</f>
        <v>0.88956685005455816</v>
      </c>
      <c r="S215" s="13">
        <f>1-EXP(-'Absorption prob after ems'!FE216*_k_in_ec_correction*(E215*_c1+I215*_c2+M215*_c3+'Input spectra'!Y215))</f>
        <v>1.1184534850939953E-2</v>
      </c>
      <c r="T215" s="13">
        <f>1-EXP(-(_t-'Absorption prob after ems'!FE216)*_k_in_ec_correction*(E215*_c1+I215*_c2+M215*_c3+'Input spectra'!Y215))</f>
        <v>1.1299133319069066E-2</v>
      </c>
      <c r="V215"/>
      <c r="W215" s="11"/>
      <c r="X215" s="6">
        <f t="shared" si="339"/>
        <v>0</v>
      </c>
      <c r="Y215" s="6">
        <f t="shared" si="340"/>
        <v>0</v>
      </c>
      <c r="Z215" s="6">
        <f t="shared" si="341"/>
        <v>0</v>
      </c>
      <c r="AA215"/>
      <c r="AB215" s="6">
        <f t="shared" si="342"/>
        <v>0</v>
      </c>
      <c r="AC215" s="6">
        <f t="shared" si="343"/>
        <v>0</v>
      </c>
      <c r="AD215" s="6">
        <f t="shared" si="344"/>
        <v>0</v>
      </c>
      <c r="AE215"/>
      <c r="AF215" s="6">
        <f t="shared" si="345"/>
        <v>0</v>
      </c>
      <c r="AG215" s="6">
        <f t="shared" si="346"/>
        <v>0</v>
      </c>
      <c r="AH215" s="6">
        <f t="shared" si="347"/>
        <v>0</v>
      </c>
      <c r="AI215"/>
      <c r="AJ215" s="6">
        <f t="shared" si="348"/>
        <v>0</v>
      </c>
      <c r="AK215" s="6"/>
      <c r="AL215" s="6">
        <f t="shared" si="349"/>
        <v>0</v>
      </c>
      <c r="AM215" s="6">
        <f t="shared" si="350"/>
        <v>0</v>
      </c>
      <c r="AN215" s="6">
        <f t="shared" si="351"/>
        <v>0</v>
      </c>
      <c r="AO215" s="6"/>
      <c r="AP215" s="6">
        <f t="shared" si="352"/>
        <v>0</v>
      </c>
      <c r="AQ215" s="6">
        <f t="shared" si="353"/>
        <v>0</v>
      </c>
      <c r="AR215" s="6">
        <f t="shared" si="354"/>
        <v>0</v>
      </c>
      <c r="AS215" s="6"/>
      <c r="AT215" s="6">
        <f t="shared" si="355"/>
        <v>0</v>
      </c>
      <c r="AU215" s="6">
        <f t="shared" si="356"/>
        <v>0</v>
      </c>
      <c r="AV215" s="6">
        <f t="shared" si="357"/>
        <v>0</v>
      </c>
      <c r="AW215" s="6"/>
      <c r="AX215" s="6">
        <f t="shared" si="358"/>
        <v>0</v>
      </c>
      <c r="BD215" s="11"/>
      <c r="BE215" s="6">
        <f t="shared" si="359"/>
        <v>0</v>
      </c>
      <c r="BF215" s="6">
        <f t="shared" si="360"/>
        <v>0</v>
      </c>
      <c r="BG215" s="6">
        <f t="shared" si="361"/>
        <v>0</v>
      </c>
      <c r="BH215"/>
      <c r="BI215" s="6">
        <f t="shared" si="362"/>
        <v>0</v>
      </c>
      <c r="BJ215" s="6">
        <f t="shared" si="363"/>
        <v>0</v>
      </c>
      <c r="BK215" s="6">
        <f t="shared" si="364"/>
        <v>0</v>
      </c>
      <c r="BL215"/>
      <c r="BM215" s="6">
        <f t="shared" si="365"/>
        <v>0</v>
      </c>
      <c r="BN215" s="6">
        <f t="shared" si="366"/>
        <v>0</v>
      </c>
      <c r="BO215" s="6">
        <f t="shared" si="367"/>
        <v>0</v>
      </c>
      <c r="BP215"/>
      <c r="BQ215" s="6">
        <f t="shared" si="392"/>
        <v>0</v>
      </c>
      <c r="BR215" s="6"/>
      <c r="BS215" s="6">
        <f t="shared" si="393"/>
        <v>0</v>
      </c>
      <c r="BT215" s="6">
        <f t="shared" si="394"/>
        <v>0</v>
      </c>
      <c r="BU215" s="6">
        <f t="shared" si="395"/>
        <v>0</v>
      </c>
      <c r="BV215" s="6"/>
      <c r="BW215" s="6">
        <f t="shared" si="396"/>
        <v>0</v>
      </c>
      <c r="BX215" s="6">
        <f t="shared" si="397"/>
        <v>0</v>
      </c>
      <c r="BY215" s="6">
        <f t="shared" si="398"/>
        <v>0</v>
      </c>
      <c r="BZ215" s="6"/>
      <c r="CA215" s="6">
        <f t="shared" si="399"/>
        <v>0</v>
      </c>
      <c r="CB215" s="6">
        <f t="shared" si="400"/>
        <v>0</v>
      </c>
      <c r="CC215" s="6">
        <f t="shared" si="401"/>
        <v>0</v>
      </c>
      <c r="CD215" s="6"/>
      <c r="CE215" s="6">
        <f t="shared" si="402"/>
        <v>0</v>
      </c>
      <c r="CK215" s="11"/>
      <c r="CL215" s="6">
        <f t="shared" si="403"/>
        <v>0</v>
      </c>
      <c r="CM215" s="6">
        <f t="shared" si="368"/>
        <v>0</v>
      </c>
      <c r="CN215" s="6">
        <f t="shared" si="369"/>
        <v>0</v>
      </c>
      <c r="CO215"/>
      <c r="CP215" s="6">
        <f t="shared" si="370"/>
        <v>0</v>
      </c>
      <c r="CQ215" s="6">
        <f t="shared" si="371"/>
        <v>0</v>
      </c>
      <c r="CR215" s="6">
        <f t="shared" si="372"/>
        <v>0</v>
      </c>
      <c r="CS215"/>
      <c r="CT215" s="6">
        <f t="shared" si="373"/>
        <v>0</v>
      </c>
      <c r="CU215" s="6">
        <f t="shared" si="374"/>
        <v>0</v>
      </c>
      <c r="CV215" s="6">
        <f t="shared" si="375"/>
        <v>0</v>
      </c>
      <c r="CW215"/>
      <c r="CX215" s="6">
        <f t="shared" si="404"/>
        <v>0</v>
      </c>
      <c r="CY215" s="6"/>
      <c r="CZ215" s="6">
        <f t="shared" si="405"/>
        <v>0</v>
      </c>
      <c r="DA215" s="6">
        <f t="shared" si="406"/>
        <v>0</v>
      </c>
      <c r="DB215" s="6">
        <f t="shared" si="407"/>
        <v>0</v>
      </c>
      <c r="DC215" s="6"/>
      <c r="DD215" s="6">
        <f t="shared" si="408"/>
        <v>0</v>
      </c>
      <c r="DE215" s="6">
        <f t="shared" si="409"/>
        <v>0</v>
      </c>
      <c r="DF215" s="6">
        <f t="shared" si="410"/>
        <v>0</v>
      </c>
      <c r="DG215" s="6"/>
      <c r="DH215" s="6">
        <f t="shared" si="411"/>
        <v>0</v>
      </c>
      <c r="DI215" s="6">
        <f t="shared" si="412"/>
        <v>0</v>
      </c>
      <c r="DJ215" s="6">
        <f t="shared" si="413"/>
        <v>0</v>
      </c>
      <c r="DK215" s="6"/>
      <c r="DL215" s="6">
        <f t="shared" si="414"/>
        <v>0</v>
      </c>
      <c r="DR215" s="11"/>
      <c r="DS215" s="6">
        <f t="shared" si="415"/>
        <v>0</v>
      </c>
      <c r="DT215" s="6">
        <f t="shared" si="376"/>
        <v>0</v>
      </c>
      <c r="DU215" s="6">
        <f t="shared" si="377"/>
        <v>0</v>
      </c>
      <c r="DV215"/>
      <c r="DW215" s="6">
        <f t="shared" si="378"/>
        <v>0</v>
      </c>
      <c r="DX215" s="6">
        <f t="shared" si="379"/>
        <v>0</v>
      </c>
      <c r="DY215" s="6">
        <f t="shared" si="380"/>
        <v>0</v>
      </c>
      <c r="DZ215"/>
      <c r="EA215" s="6">
        <f t="shared" si="381"/>
        <v>0</v>
      </c>
      <c r="EB215" s="6">
        <f t="shared" si="382"/>
        <v>0</v>
      </c>
      <c r="EC215" s="6">
        <f t="shared" si="383"/>
        <v>0</v>
      </c>
      <c r="ED215"/>
      <c r="EE215" s="6">
        <f t="shared" si="416"/>
        <v>0</v>
      </c>
      <c r="EF215" s="6"/>
      <c r="EG215" s="6">
        <f t="shared" si="417"/>
        <v>0</v>
      </c>
      <c r="EH215" s="6">
        <f t="shared" si="418"/>
        <v>0</v>
      </c>
      <c r="EI215" s="6">
        <f t="shared" si="419"/>
        <v>0</v>
      </c>
      <c r="EJ215" s="6"/>
      <c r="EK215" s="6">
        <f t="shared" si="420"/>
        <v>0</v>
      </c>
      <c r="EL215" s="6">
        <f t="shared" si="421"/>
        <v>0</v>
      </c>
      <c r="EM215" s="6">
        <f t="shared" si="422"/>
        <v>0</v>
      </c>
      <c r="EN215" s="6"/>
      <c r="EO215" s="6">
        <f t="shared" si="423"/>
        <v>0</v>
      </c>
      <c r="EP215" s="6">
        <f t="shared" si="424"/>
        <v>0</v>
      </c>
      <c r="EQ215" s="6">
        <f t="shared" si="425"/>
        <v>0</v>
      </c>
      <c r="ER215" s="6"/>
      <c r="ES215" s="6">
        <f t="shared" si="426"/>
        <v>0</v>
      </c>
      <c r="EY215" s="11"/>
      <c r="EZ215" s="6">
        <f t="shared" si="427"/>
        <v>0</v>
      </c>
      <c r="FA215" s="6">
        <f t="shared" si="384"/>
        <v>0</v>
      </c>
      <c r="FB215" s="6">
        <f t="shared" si="385"/>
        <v>0</v>
      </c>
      <c r="FC215"/>
      <c r="FD215" s="6">
        <f t="shared" si="386"/>
        <v>0</v>
      </c>
      <c r="FE215" s="6">
        <f t="shared" si="387"/>
        <v>0</v>
      </c>
      <c r="FF215" s="6">
        <f t="shared" si="388"/>
        <v>0</v>
      </c>
      <c r="FG215"/>
      <c r="FH215" s="6">
        <f t="shared" si="389"/>
        <v>0</v>
      </c>
      <c r="FI215" s="6">
        <f t="shared" si="390"/>
        <v>0</v>
      </c>
      <c r="FJ215" s="6">
        <f t="shared" si="391"/>
        <v>0</v>
      </c>
      <c r="FK215"/>
      <c r="FL215" s="6">
        <f t="shared" si="428"/>
        <v>0</v>
      </c>
      <c r="FM215" s="6"/>
      <c r="FN215" s="6">
        <f t="shared" si="429"/>
        <v>0</v>
      </c>
      <c r="FO215" s="6">
        <f t="shared" si="430"/>
        <v>0</v>
      </c>
      <c r="FP215" s="6">
        <f t="shared" si="431"/>
        <v>0</v>
      </c>
      <c r="FQ215" s="6"/>
      <c r="FR215" s="6">
        <f t="shared" si="432"/>
        <v>0</v>
      </c>
      <c r="FS215" s="6">
        <f t="shared" si="433"/>
        <v>0</v>
      </c>
      <c r="FT215" s="6">
        <f t="shared" si="434"/>
        <v>0</v>
      </c>
      <c r="FU215" s="6"/>
      <c r="FV215" s="6">
        <f t="shared" si="435"/>
        <v>0</v>
      </c>
      <c r="FW215" s="6">
        <f t="shared" si="436"/>
        <v>0</v>
      </c>
      <c r="FX215" s="6">
        <f t="shared" si="437"/>
        <v>0</v>
      </c>
      <c r="FY215" s="6"/>
      <c r="FZ215" s="6">
        <f t="shared" si="438"/>
        <v>0</v>
      </c>
    </row>
    <row r="216" spans="4:182" x14ac:dyDescent="0.25">
      <c r="D216">
        <v>1350</v>
      </c>
      <c r="E216">
        <f>'Input spectra'!B216</f>
        <v>0</v>
      </c>
      <c r="F216">
        <f>'Initial absorption'!L216</f>
        <v>0</v>
      </c>
      <c r="G216">
        <f>'Input spectra'!C216</f>
        <v>0</v>
      </c>
      <c r="H216">
        <f t="shared" si="336"/>
        <v>0</v>
      </c>
      <c r="I216">
        <f>'Input spectra'!D216</f>
        <v>0</v>
      </c>
      <c r="J216">
        <f>'Initial absorption'!M216</f>
        <v>0</v>
      </c>
      <c r="K216">
        <f>'Input spectra'!E216</f>
        <v>0</v>
      </c>
      <c r="L216">
        <f t="shared" si="337"/>
        <v>0</v>
      </c>
      <c r="M216">
        <f>'Input spectra'!F216</f>
        <v>0</v>
      </c>
      <c r="N216">
        <f>'Initial absorption'!N216</f>
        <v>0</v>
      </c>
      <c r="O216">
        <f>'Input spectra'!G216</f>
        <v>0</v>
      </c>
      <c r="P216">
        <f t="shared" si="338"/>
        <v>0</v>
      </c>
      <c r="R216">
        <f>'Absorption prob after ems'!FA217</f>
        <v>0.88969603842643019</v>
      </c>
      <c r="S216" s="13">
        <f>1-EXP(-'Absorption prob after ems'!FE217*_k_in_ec_correction*(E216*_c1+I216*_c2+M216*_c3+'Input spectra'!Y216))</f>
        <v>1.1170364774167219E-2</v>
      </c>
      <c r="T216" s="13">
        <f>1-EXP(-(_t-'Absorption prob after ems'!FE217)*_k_in_ec_correction*(E216*_c1+I216*_c2+M216*_c3+'Input spectra'!Y216))</f>
        <v>1.1284671565378268E-2</v>
      </c>
      <c r="V216"/>
      <c r="W216" s="11"/>
      <c r="X216" s="6">
        <f t="shared" si="339"/>
        <v>0</v>
      </c>
      <c r="Y216" s="6">
        <f t="shared" si="340"/>
        <v>0</v>
      </c>
      <c r="Z216" s="6">
        <f t="shared" si="341"/>
        <v>0</v>
      </c>
      <c r="AA216"/>
      <c r="AB216" s="6">
        <f t="shared" si="342"/>
        <v>0</v>
      </c>
      <c r="AC216" s="6">
        <f t="shared" si="343"/>
        <v>0</v>
      </c>
      <c r="AD216" s="6">
        <f t="shared" si="344"/>
        <v>0</v>
      </c>
      <c r="AE216"/>
      <c r="AF216" s="6">
        <f t="shared" si="345"/>
        <v>0</v>
      </c>
      <c r="AG216" s="6">
        <f t="shared" si="346"/>
        <v>0</v>
      </c>
      <c r="AH216" s="6">
        <f t="shared" si="347"/>
        <v>0</v>
      </c>
      <c r="AI216"/>
      <c r="AJ216" s="6">
        <f t="shared" si="348"/>
        <v>0</v>
      </c>
      <c r="AK216" s="6"/>
      <c r="AL216" s="6">
        <f t="shared" si="349"/>
        <v>0</v>
      </c>
      <c r="AM216" s="6">
        <f t="shared" si="350"/>
        <v>0</v>
      </c>
      <c r="AN216" s="6">
        <f t="shared" si="351"/>
        <v>0</v>
      </c>
      <c r="AO216" s="6"/>
      <c r="AP216" s="6">
        <f t="shared" si="352"/>
        <v>0</v>
      </c>
      <c r="AQ216" s="6">
        <f t="shared" si="353"/>
        <v>0</v>
      </c>
      <c r="AR216" s="6">
        <f t="shared" si="354"/>
        <v>0</v>
      </c>
      <c r="AS216" s="6"/>
      <c r="AT216" s="6">
        <f t="shared" si="355"/>
        <v>0</v>
      </c>
      <c r="AU216" s="6">
        <f t="shared" si="356"/>
        <v>0</v>
      </c>
      <c r="AV216" s="6">
        <f t="shared" si="357"/>
        <v>0</v>
      </c>
      <c r="AW216" s="6"/>
      <c r="AX216" s="6">
        <f t="shared" si="358"/>
        <v>0</v>
      </c>
      <c r="BD216" s="11"/>
      <c r="BE216" s="6">
        <f t="shared" si="359"/>
        <v>0</v>
      </c>
      <c r="BF216" s="6">
        <f t="shared" si="360"/>
        <v>0</v>
      </c>
      <c r="BG216" s="6">
        <f t="shared" si="361"/>
        <v>0</v>
      </c>
      <c r="BH216"/>
      <c r="BI216" s="6">
        <f t="shared" si="362"/>
        <v>0</v>
      </c>
      <c r="BJ216" s="6">
        <f t="shared" si="363"/>
        <v>0</v>
      </c>
      <c r="BK216" s="6">
        <f t="shared" si="364"/>
        <v>0</v>
      </c>
      <c r="BL216"/>
      <c r="BM216" s="6">
        <f t="shared" si="365"/>
        <v>0</v>
      </c>
      <c r="BN216" s="6">
        <f t="shared" si="366"/>
        <v>0</v>
      </c>
      <c r="BO216" s="6">
        <f t="shared" si="367"/>
        <v>0</v>
      </c>
      <c r="BP216"/>
      <c r="BQ216" s="6">
        <f t="shared" si="392"/>
        <v>0</v>
      </c>
      <c r="BR216" s="6"/>
      <c r="BS216" s="6">
        <f t="shared" si="393"/>
        <v>0</v>
      </c>
      <c r="BT216" s="6">
        <f t="shared" si="394"/>
        <v>0</v>
      </c>
      <c r="BU216" s="6">
        <f t="shared" si="395"/>
        <v>0</v>
      </c>
      <c r="BV216" s="6"/>
      <c r="BW216" s="6">
        <f t="shared" si="396"/>
        <v>0</v>
      </c>
      <c r="BX216" s="6">
        <f t="shared" si="397"/>
        <v>0</v>
      </c>
      <c r="BY216" s="6">
        <f t="shared" si="398"/>
        <v>0</v>
      </c>
      <c r="BZ216" s="6"/>
      <c r="CA216" s="6">
        <f t="shared" si="399"/>
        <v>0</v>
      </c>
      <c r="CB216" s="6">
        <f t="shared" si="400"/>
        <v>0</v>
      </c>
      <c r="CC216" s="6">
        <f t="shared" si="401"/>
        <v>0</v>
      </c>
      <c r="CD216" s="6"/>
      <c r="CE216" s="6">
        <f t="shared" si="402"/>
        <v>0</v>
      </c>
      <c r="CK216" s="11"/>
      <c r="CL216" s="6">
        <f t="shared" si="403"/>
        <v>0</v>
      </c>
      <c r="CM216" s="6">
        <f t="shared" si="368"/>
        <v>0</v>
      </c>
      <c r="CN216" s="6">
        <f t="shared" si="369"/>
        <v>0</v>
      </c>
      <c r="CO216"/>
      <c r="CP216" s="6">
        <f t="shared" si="370"/>
        <v>0</v>
      </c>
      <c r="CQ216" s="6">
        <f t="shared" si="371"/>
        <v>0</v>
      </c>
      <c r="CR216" s="6">
        <f t="shared" si="372"/>
        <v>0</v>
      </c>
      <c r="CS216"/>
      <c r="CT216" s="6">
        <f t="shared" si="373"/>
        <v>0</v>
      </c>
      <c r="CU216" s="6">
        <f t="shared" si="374"/>
        <v>0</v>
      </c>
      <c r="CV216" s="6">
        <f t="shared" si="375"/>
        <v>0</v>
      </c>
      <c r="CW216"/>
      <c r="CX216" s="6">
        <f t="shared" si="404"/>
        <v>0</v>
      </c>
      <c r="CY216" s="6"/>
      <c r="CZ216" s="6">
        <f t="shared" si="405"/>
        <v>0</v>
      </c>
      <c r="DA216" s="6">
        <f t="shared" si="406"/>
        <v>0</v>
      </c>
      <c r="DB216" s="6">
        <f t="shared" si="407"/>
        <v>0</v>
      </c>
      <c r="DC216" s="6"/>
      <c r="DD216" s="6">
        <f t="shared" si="408"/>
        <v>0</v>
      </c>
      <c r="DE216" s="6">
        <f t="shared" si="409"/>
        <v>0</v>
      </c>
      <c r="DF216" s="6">
        <f t="shared" si="410"/>
        <v>0</v>
      </c>
      <c r="DG216" s="6"/>
      <c r="DH216" s="6">
        <f t="shared" si="411"/>
        <v>0</v>
      </c>
      <c r="DI216" s="6">
        <f t="shared" si="412"/>
        <v>0</v>
      </c>
      <c r="DJ216" s="6">
        <f t="shared" si="413"/>
        <v>0</v>
      </c>
      <c r="DK216" s="6"/>
      <c r="DL216" s="6">
        <f t="shared" si="414"/>
        <v>0</v>
      </c>
      <c r="DR216" s="11"/>
      <c r="DS216" s="6">
        <f t="shared" si="415"/>
        <v>0</v>
      </c>
      <c r="DT216" s="6">
        <f t="shared" si="376"/>
        <v>0</v>
      </c>
      <c r="DU216" s="6">
        <f t="shared" si="377"/>
        <v>0</v>
      </c>
      <c r="DV216"/>
      <c r="DW216" s="6">
        <f t="shared" si="378"/>
        <v>0</v>
      </c>
      <c r="DX216" s="6">
        <f t="shared" si="379"/>
        <v>0</v>
      </c>
      <c r="DY216" s="6">
        <f t="shared" si="380"/>
        <v>0</v>
      </c>
      <c r="DZ216"/>
      <c r="EA216" s="6">
        <f t="shared" si="381"/>
        <v>0</v>
      </c>
      <c r="EB216" s="6">
        <f t="shared" si="382"/>
        <v>0</v>
      </c>
      <c r="EC216" s="6">
        <f t="shared" si="383"/>
        <v>0</v>
      </c>
      <c r="ED216"/>
      <c r="EE216" s="6">
        <f t="shared" si="416"/>
        <v>0</v>
      </c>
      <c r="EF216" s="6"/>
      <c r="EG216" s="6">
        <f t="shared" si="417"/>
        <v>0</v>
      </c>
      <c r="EH216" s="6">
        <f t="shared" si="418"/>
        <v>0</v>
      </c>
      <c r="EI216" s="6">
        <f t="shared" si="419"/>
        <v>0</v>
      </c>
      <c r="EJ216" s="6"/>
      <c r="EK216" s="6">
        <f t="shared" si="420"/>
        <v>0</v>
      </c>
      <c r="EL216" s="6">
        <f t="shared" si="421"/>
        <v>0</v>
      </c>
      <c r="EM216" s="6">
        <f t="shared" si="422"/>
        <v>0</v>
      </c>
      <c r="EN216" s="6"/>
      <c r="EO216" s="6">
        <f t="shared" si="423"/>
        <v>0</v>
      </c>
      <c r="EP216" s="6">
        <f t="shared" si="424"/>
        <v>0</v>
      </c>
      <c r="EQ216" s="6">
        <f t="shared" si="425"/>
        <v>0</v>
      </c>
      <c r="ER216" s="6"/>
      <c r="ES216" s="6">
        <f t="shared" si="426"/>
        <v>0</v>
      </c>
      <c r="EY216" s="11"/>
      <c r="EZ216" s="6">
        <f t="shared" si="427"/>
        <v>0</v>
      </c>
      <c r="FA216" s="6">
        <f t="shared" si="384"/>
        <v>0</v>
      </c>
      <c r="FB216" s="6">
        <f t="shared" si="385"/>
        <v>0</v>
      </c>
      <c r="FC216"/>
      <c r="FD216" s="6">
        <f t="shared" si="386"/>
        <v>0</v>
      </c>
      <c r="FE216" s="6">
        <f t="shared" si="387"/>
        <v>0</v>
      </c>
      <c r="FF216" s="6">
        <f t="shared" si="388"/>
        <v>0</v>
      </c>
      <c r="FG216"/>
      <c r="FH216" s="6">
        <f t="shared" si="389"/>
        <v>0</v>
      </c>
      <c r="FI216" s="6">
        <f t="shared" si="390"/>
        <v>0</v>
      </c>
      <c r="FJ216" s="6">
        <f t="shared" si="391"/>
        <v>0</v>
      </c>
      <c r="FK216"/>
      <c r="FL216" s="6">
        <f t="shared" si="428"/>
        <v>0</v>
      </c>
      <c r="FM216" s="6"/>
      <c r="FN216" s="6">
        <f t="shared" si="429"/>
        <v>0</v>
      </c>
      <c r="FO216" s="6">
        <f t="shared" si="430"/>
        <v>0</v>
      </c>
      <c r="FP216" s="6">
        <f t="shared" si="431"/>
        <v>0</v>
      </c>
      <c r="FQ216" s="6"/>
      <c r="FR216" s="6">
        <f t="shared" si="432"/>
        <v>0</v>
      </c>
      <c r="FS216" s="6">
        <f t="shared" si="433"/>
        <v>0</v>
      </c>
      <c r="FT216" s="6">
        <f t="shared" si="434"/>
        <v>0</v>
      </c>
      <c r="FU216" s="6"/>
      <c r="FV216" s="6">
        <f t="shared" si="435"/>
        <v>0</v>
      </c>
      <c r="FW216" s="6">
        <f t="shared" si="436"/>
        <v>0</v>
      </c>
      <c r="FX216" s="6">
        <f t="shared" si="437"/>
        <v>0</v>
      </c>
      <c r="FY216" s="6"/>
      <c r="FZ216" s="6">
        <f t="shared" si="438"/>
        <v>0</v>
      </c>
    </row>
    <row r="217" spans="4:182" x14ac:dyDescent="0.25">
      <c r="D217">
        <v>1355</v>
      </c>
      <c r="E217">
        <f>'Input spectra'!B217</f>
        <v>0</v>
      </c>
      <c r="F217">
        <f>'Initial absorption'!L217</f>
        <v>0</v>
      </c>
      <c r="G217">
        <f>'Input spectra'!C217</f>
        <v>0</v>
      </c>
      <c r="H217">
        <f t="shared" si="336"/>
        <v>0</v>
      </c>
      <c r="I217">
        <f>'Input spectra'!D217</f>
        <v>0</v>
      </c>
      <c r="J217">
        <f>'Initial absorption'!M217</f>
        <v>0</v>
      </c>
      <c r="K217">
        <f>'Input spectra'!E217</f>
        <v>0</v>
      </c>
      <c r="L217">
        <f t="shared" si="337"/>
        <v>0</v>
      </c>
      <c r="M217">
        <f>'Input spectra'!F217</f>
        <v>0</v>
      </c>
      <c r="N217">
        <f>'Initial absorption'!N217</f>
        <v>0</v>
      </c>
      <c r="O217">
        <f>'Input spectra'!G217</f>
        <v>0</v>
      </c>
      <c r="P217">
        <f t="shared" si="338"/>
        <v>0</v>
      </c>
      <c r="R217">
        <f>'Absorption prob after ems'!FA218</f>
        <v>0.88982525592426298</v>
      </c>
      <c r="S217" s="13">
        <f>1-EXP(-'Absorption prob after ems'!FE218*_k_in_ec_correction*(E217*_c1+I217*_c2+M217*_c3+'Input spectra'!Y217))</f>
        <v>1.1156194306378597E-2</v>
      </c>
      <c r="T217" s="13">
        <f>1-EXP(-(_t-'Absorption prob after ems'!FE218)*_k_in_ec_correction*(E217*_c1+I217*_c2+M217*_c3+'Input spectra'!Y217))</f>
        <v>1.1270209788087016E-2</v>
      </c>
      <c r="V217"/>
      <c r="W217" s="11"/>
      <c r="X217" s="6">
        <f t="shared" si="339"/>
        <v>0</v>
      </c>
      <c r="Y217" s="6">
        <f t="shared" si="340"/>
        <v>0</v>
      </c>
      <c r="Z217" s="6">
        <f t="shared" si="341"/>
        <v>0</v>
      </c>
      <c r="AA217"/>
      <c r="AB217" s="6">
        <f t="shared" si="342"/>
        <v>0</v>
      </c>
      <c r="AC217" s="6">
        <f t="shared" si="343"/>
        <v>0</v>
      </c>
      <c r="AD217" s="6">
        <f t="shared" si="344"/>
        <v>0</v>
      </c>
      <c r="AE217"/>
      <c r="AF217" s="6">
        <f t="shared" si="345"/>
        <v>0</v>
      </c>
      <c r="AG217" s="6">
        <f t="shared" si="346"/>
        <v>0</v>
      </c>
      <c r="AH217" s="6">
        <f t="shared" si="347"/>
        <v>0</v>
      </c>
      <c r="AI217"/>
      <c r="AJ217" s="6">
        <f t="shared" si="348"/>
        <v>0</v>
      </c>
      <c r="AK217" s="6"/>
      <c r="AL217" s="6">
        <f t="shared" si="349"/>
        <v>0</v>
      </c>
      <c r="AM217" s="6">
        <f t="shared" si="350"/>
        <v>0</v>
      </c>
      <c r="AN217" s="6">
        <f t="shared" si="351"/>
        <v>0</v>
      </c>
      <c r="AO217" s="6"/>
      <c r="AP217" s="6">
        <f t="shared" si="352"/>
        <v>0</v>
      </c>
      <c r="AQ217" s="6">
        <f t="shared" si="353"/>
        <v>0</v>
      </c>
      <c r="AR217" s="6">
        <f t="shared" si="354"/>
        <v>0</v>
      </c>
      <c r="AS217" s="6"/>
      <c r="AT217" s="6">
        <f t="shared" si="355"/>
        <v>0</v>
      </c>
      <c r="AU217" s="6">
        <f t="shared" si="356"/>
        <v>0</v>
      </c>
      <c r="AV217" s="6">
        <f t="shared" si="357"/>
        <v>0</v>
      </c>
      <c r="AW217" s="6"/>
      <c r="AX217" s="6">
        <f t="shared" si="358"/>
        <v>0</v>
      </c>
      <c r="BD217" s="11"/>
      <c r="BE217" s="6">
        <f t="shared" si="359"/>
        <v>0</v>
      </c>
      <c r="BF217" s="6">
        <f t="shared" si="360"/>
        <v>0</v>
      </c>
      <c r="BG217" s="6">
        <f t="shared" si="361"/>
        <v>0</v>
      </c>
      <c r="BH217"/>
      <c r="BI217" s="6">
        <f t="shared" si="362"/>
        <v>0</v>
      </c>
      <c r="BJ217" s="6">
        <f t="shared" si="363"/>
        <v>0</v>
      </c>
      <c r="BK217" s="6">
        <f t="shared" si="364"/>
        <v>0</v>
      </c>
      <c r="BL217"/>
      <c r="BM217" s="6">
        <f t="shared" si="365"/>
        <v>0</v>
      </c>
      <c r="BN217" s="6">
        <f t="shared" si="366"/>
        <v>0</v>
      </c>
      <c r="BO217" s="6">
        <f t="shared" si="367"/>
        <v>0</v>
      </c>
      <c r="BP217"/>
      <c r="BQ217" s="6">
        <f t="shared" si="392"/>
        <v>0</v>
      </c>
      <c r="BR217" s="6"/>
      <c r="BS217" s="6">
        <f t="shared" si="393"/>
        <v>0</v>
      </c>
      <c r="BT217" s="6">
        <f t="shared" si="394"/>
        <v>0</v>
      </c>
      <c r="BU217" s="6">
        <f t="shared" si="395"/>
        <v>0</v>
      </c>
      <c r="BV217" s="6"/>
      <c r="BW217" s="6">
        <f t="shared" si="396"/>
        <v>0</v>
      </c>
      <c r="BX217" s="6">
        <f t="shared" si="397"/>
        <v>0</v>
      </c>
      <c r="BY217" s="6">
        <f t="shared" si="398"/>
        <v>0</v>
      </c>
      <c r="BZ217" s="6"/>
      <c r="CA217" s="6">
        <f t="shared" si="399"/>
        <v>0</v>
      </c>
      <c r="CB217" s="6">
        <f t="shared" si="400"/>
        <v>0</v>
      </c>
      <c r="CC217" s="6">
        <f t="shared" si="401"/>
        <v>0</v>
      </c>
      <c r="CD217" s="6"/>
      <c r="CE217" s="6">
        <f t="shared" si="402"/>
        <v>0</v>
      </c>
      <c r="CK217" s="11"/>
      <c r="CL217" s="6">
        <f t="shared" si="403"/>
        <v>0</v>
      </c>
      <c r="CM217" s="6">
        <f t="shared" si="368"/>
        <v>0</v>
      </c>
      <c r="CN217" s="6">
        <f t="shared" si="369"/>
        <v>0</v>
      </c>
      <c r="CO217"/>
      <c r="CP217" s="6">
        <f t="shared" si="370"/>
        <v>0</v>
      </c>
      <c r="CQ217" s="6">
        <f t="shared" si="371"/>
        <v>0</v>
      </c>
      <c r="CR217" s="6">
        <f t="shared" si="372"/>
        <v>0</v>
      </c>
      <c r="CS217"/>
      <c r="CT217" s="6">
        <f t="shared" si="373"/>
        <v>0</v>
      </c>
      <c r="CU217" s="6">
        <f t="shared" si="374"/>
        <v>0</v>
      </c>
      <c r="CV217" s="6">
        <f t="shared" si="375"/>
        <v>0</v>
      </c>
      <c r="CW217"/>
      <c r="CX217" s="6">
        <f t="shared" si="404"/>
        <v>0</v>
      </c>
      <c r="CY217" s="6"/>
      <c r="CZ217" s="6">
        <f t="shared" si="405"/>
        <v>0</v>
      </c>
      <c r="DA217" s="6">
        <f t="shared" si="406"/>
        <v>0</v>
      </c>
      <c r="DB217" s="6">
        <f t="shared" si="407"/>
        <v>0</v>
      </c>
      <c r="DC217" s="6"/>
      <c r="DD217" s="6">
        <f t="shared" si="408"/>
        <v>0</v>
      </c>
      <c r="DE217" s="6">
        <f t="shared" si="409"/>
        <v>0</v>
      </c>
      <c r="DF217" s="6">
        <f t="shared" si="410"/>
        <v>0</v>
      </c>
      <c r="DG217" s="6"/>
      <c r="DH217" s="6">
        <f t="shared" si="411"/>
        <v>0</v>
      </c>
      <c r="DI217" s="6">
        <f t="shared" si="412"/>
        <v>0</v>
      </c>
      <c r="DJ217" s="6">
        <f t="shared" si="413"/>
        <v>0</v>
      </c>
      <c r="DK217" s="6"/>
      <c r="DL217" s="6">
        <f t="shared" si="414"/>
        <v>0</v>
      </c>
      <c r="DR217" s="11"/>
      <c r="DS217" s="6">
        <f t="shared" si="415"/>
        <v>0</v>
      </c>
      <c r="DT217" s="6">
        <f t="shared" si="376"/>
        <v>0</v>
      </c>
      <c r="DU217" s="6">
        <f t="shared" si="377"/>
        <v>0</v>
      </c>
      <c r="DV217"/>
      <c r="DW217" s="6">
        <f t="shared" si="378"/>
        <v>0</v>
      </c>
      <c r="DX217" s="6">
        <f t="shared" si="379"/>
        <v>0</v>
      </c>
      <c r="DY217" s="6">
        <f t="shared" si="380"/>
        <v>0</v>
      </c>
      <c r="DZ217"/>
      <c r="EA217" s="6">
        <f t="shared" si="381"/>
        <v>0</v>
      </c>
      <c r="EB217" s="6">
        <f t="shared" si="382"/>
        <v>0</v>
      </c>
      <c r="EC217" s="6">
        <f t="shared" si="383"/>
        <v>0</v>
      </c>
      <c r="ED217"/>
      <c r="EE217" s="6">
        <f t="shared" si="416"/>
        <v>0</v>
      </c>
      <c r="EF217" s="6"/>
      <c r="EG217" s="6">
        <f t="shared" si="417"/>
        <v>0</v>
      </c>
      <c r="EH217" s="6">
        <f t="shared" si="418"/>
        <v>0</v>
      </c>
      <c r="EI217" s="6">
        <f t="shared" si="419"/>
        <v>0</v>
      </c>
      <c r="EJ217" s="6"/>
      <c r="EK217" s="6">
        <f t="shared" si="420"/>
        <v>0</v>
      </c>
      <c r="EL217" s="6">
        <f t="shared" si="421"/>
        <v>0</v>
      </c>
      <c r="EM217" s="6">
        <f t="shared" si="422"/>
        <v>0</v>
      </c>
      <c r="EN217" s="6"/>
      <c r="EO217" s="6">
        <f t="shared" si="423"/>
        <v>0</v>
      </c>
      <c r="EP217" s="6">
        <f t="shared" si="424"/>
        <v>0</v>
      </c>
      <c r="EQ217" s="6">
        <f t="shared" si="425"/>
        <v>0</v>
      </c>
      <c r="ER217" s="6"/>
      <c r="ES217" s="6">
        <f t="shared" si="426"/>
        <v>0</v>
      </c>
      <c r="EY217" s="11"/>
      <c r="EZ217" s="6">
        <f t="shared" si="427"/>
        <v>0</v>
      </c>
      <c r="FA217" s="6">
        <f t="shared" si="384"/>
        <v>0</v>
      </c>
      <c r="FB217" s="6">
        <f t="shared" si="385"/>
        <v>0</v>
      </c>
      <c r="FC217"/>
      <c r="FD217" s="6">
        <f t="shared" si="386"/>
        <v>0</v>
      </c>
      <c r="FE217" s="6">
        <f t="shared" si="387"/>
        <v>0</v>
      </c>
      <c r="FF217" s="6">
        <f t="shared" si="388"/>
        <v>0</v>
      </c>
      <c r="FG217"/>
      <c r="FH217" s="6">
        <f t="shared" si="389"/>
        <v>0</v>
      </c>
      <c r="FI217" s="6">
        <f t="shared" si="390"/>
        <v>0</v>
      </c>
      <c r="FJ217" s="6">
        <f t="shared" si="391"/>
        <v>0</v>
      </c>
      <c r="FK217"/>
      <c r="FL217" s="6">
        <f t="shared" si="428"/>
        <v>0</v>
      </c>
      <c r="FM217" s="6"/>
      <c r="FN217" s="6">
        <f t="shared" si="429"/>
        <v>0</v>
      </c>
      <c r="FO217" s="6">
        <f t="shared" si="430"/>
        <v>0</v>
      </c>
      <c r="FP217" s="6">
        <f t="shared" si="431"/>
        <v>0</v>
      </c>
      <c r="FQ217" s="6"/>
      <c r="FR217" s="6">
        <f t="shared" si="432"/>
        <v>0</v>
      </c>
      <c r="FS217" s="6">
        <f t="shared" si="433"/>
        <v>0</v>
      </c>
      <c r="FT217" s="6">
        <f t="shared" si="434"/>
        <v>0</v>
      </c>
      <c r="FU217" s="6"/>
      <c r="FV217" s="6">
        <f t="shared" si="435"/>
        <v>0</v>
      </c>
      <c r="FW217" s="6">
        <f t="shared" si="436"/>
        <v>0</v>
      </c>
      <c r="FX217" s="6">
        <f t="shared" si="437"/>
        <v>0</v>
      </c>
      <c r="FY217" s="6"/>
      <c r="FZ217" s="6">
        <f t="shared" si="438"/>
        <v>0</v>
      </c>
    </row>
    <row r="218" spans="4:182" x14ac:dyDescent="0.25">
      <c r="D218">
        <v>1360</v>
      </c>
      <c r="E218">
        <f>'Input spectra'!B218</f>
        <v>0</v>
      </c>
      <c r="F218">
        <f>'Initial absorption'!L218</f>
        <v>0</v>
      </c>
      <c r="G218">
        <f>'Input spectra'!C218</f>
        <v>0</v>
      </c>
      <c r="H218">
        <f t="shared" si="336"/>
        <v>0</v>
      </c>
      <c r="I218">
        <f>'Input spectra'!D218</f>
        <v>0</v>
      </c>
      <c r="J218">
        <f>'Initial absorption'!M218</f>
        <v>0</v>
      </c>
      <c r="K218">
        <f>'Input spectra'!E218</f>
        <v>0</v>
      </c>
      <c r="L218">
        <f t="shared" si="337"/>
        <v>0</v>
      </c>
      <c r="M218">
        <f>'Input spectra'!F218</f>
        <v>0</v>
      </c>
      <c r="N218">
        <f>'Initial absorption'!N218</f>
        <v>0</v>
      </c>
      <c r="O218">
        <f>'Input spectra'!G218</f>
        <v>0</v>
      </c>
      <c r="P218">
        <f t="shared" si="338"/>
        <v>0</v>
      </c>
      <c r="R218">
        <f>'Absorption prob after ems'!FA219</f>
        <v>0.88995450255623521</v>
      </c>
      <c r="S218" s="13">
        <f>1-EXP(-'Absorption prob after ems'!FE219*_k_in_ec_correction*(E218*_c1+I218*_c2+M218*_c3+'Input spectra'!Y218))</f>
        <v>1.1142023447562766E-2</v>
      </c>
      <c r="T218" s="13">
        <f>1-EXP(-(_t-'Absorption prob after ems'!FE219)*_k_in_ec_correction*(E218*_c1+I218*_c2+M218*_c3+'Input spectra'!Y218))</f>
        <v>1.1255747987200748E-2</v>
      </c>
      <c r="V218"/>
      <c r="W218" s="11"/>
      <c r="X218" s="6">
        <f t="shared" si="339"/>
        <v>0</v>
      </c>
      <c r="Y218" s="6">
        <f t="shared" si="340"/>
        <v>0</v>
      </c>
      <c r="Z218" s="6">
        <f t="shared" si="341"/>
        <v>0</v>
      </c>
      <c r="AA218"/>
      <c r="AB218" s="6">
        <f t="shared" si="342"/>
        <v>0</v>
      </c>
      <c r="AC218" s="6">
        <f t="shared" si="343"/>
        <v>0</v>
      </c>
      <c r="AD218" s="6">
        <f t="shared" si="344"/>
        <v>0</v>
      </c>
      <c r="AE218"/>
      <c r="AF218" s="6">
        <f t="shared" si="345"/>
        <v>0</v>
      </c>
      <c r="AG218" s="6">
        <f t="shared" si="346"/>
        <v>0</v>
      </c>
      <c r="AH218" s="6">
        <f t="shared" si="347"/>
        <v>0</v>
      </c>
      <c r="AI218"/>
      <c r="AJ218" s="6">
        <f t="shared" si="348"/>
        <v>0</v>
      </c>
      <c r="AK218" s="6"/>
      <c r="AL218" s="6">
        <f t="shared" si="349"/>
        <v>0</v>
      </c>
      <c r="AM218" s="6">
        <f t="shared" si="350"/>
        <v>0</v>
      </c>
      <c r="AN218" s="6">
        <f t="shared" si="351"/>
        <v>0</v>
      </c>
      <c r="AO218" s="6"/>
      <c r="AP218" s="6">
        <f t="shared" si="352"/>
        <v>0</v>
      </c>
      <c r="AQ218" s="6">
        <f t="shared" si="353"/>
        <v>0</v>
      </c>
      <c r="AR218" s="6">
        <f t="shared" si="354"/>
        <v>0</v>
      </c>
      <c r="AS218" s="6"/>
      <c r="AT218" s="6">
        <f t="shared" si="355"/>
        <v>0</v>
      </c>
      <c r="AU218" s="6">
        <f t="shared" si="356"/>
        <v>0</v>
      </c>
      <c r="AV218" s="6">
        <f t="shared" si="357"/>
        <v>0</v>
      </c>
      <c r="AW218" s="6"/>
      <c r="AX218" s="6">
        <f t="shared" si="358"/>
        <v>0</v>
      </c>
      <c r="BD218" s="11"/>
      <c r="BE218" s="6">
        <f t="shared" si="359"/>
        <v>0</v>
      </c>
      <c r="BF218" s="6">
        <f t="shared" si="360"/>
        <v>0</v>
      </c>
      <c r="BG218" s="6">
        <f t="shared" si="361"/>
        <v>0</v>
      </c>
      <c r="BH218"/>
      <c r="BI218" s="6">
        <f t="shared" si="362"/>
        <v>0</v>
      </c>
      <c r="BJ218" s="6">
        <f t="shared" si="363"/>
        <v>0</v>
      </c>
      <c r="BK218" s="6">
        <f t="shared" si="364"/>
        <v>0</v>
      </c>
      <c r="BL218"/>
      <c r="BM218" s="6">
        <f t="shared" si="365"/>
        <v>0</v>
      </c>
      <c r="BN218" s="6">
        <f t="shared" si="366"/>
        <v>0</v>
      </c>
      <c r="BO218" s="6">
        <f t="shared" si="367"/>
        <v>0</v>
      </c>
      <c r="BP218"/>
      <c r="BQ218" s="6">
        <f t="shared" si="392"/>
        <v>0</v>
      </c>
      <c r="BR218" s="6"/>
      <c r="BS218" s="6">
        <f t="shared" si="393"/>
        <v>0</v>
      </c>
      <c r="BT218" s="6">
        <f t="shared" si="394"/>
        <v>0</v>
      </c>
      <c r="BU218" s="6">
        <f t="shared" si="395"/>
        <v>0</v>
      </c>
      <c r="BV218" s="6"/>
      <c r="BW218" s="6">
        <f t="shared" si="396"/>
        <v>0</v>
      </c>
      <c r="BX218" s="6">
        <f t="shared" si="397"/>
        <v>0</v>
      </c>
      <c r="BY218" s="6">
        <f t="shared" si="398"/>
        <v>0</v>
      </c>
      <c r="BZ218" s="6"/>
      <c r="CA218" s="6">
        <f t="shared" si="399"/>
        <v>0</v>
      </c>
      <c r="CB218" s="6">
        <f t="shared" si="400"/>
        <v>0</v>
      </c>
      <c r="CC218" s="6">
        <f t="shared" si="401"/>
        <v>0</v>
      </c>
      <c r="CD218" s="6"/>
      <c r="CE218" s="6">
        <f t="shared" si="402"/>
        <v>0</v>
      </c>
      <c r="CK218" s="11"/>
      <c r="CL218" s="6">
        <f t="shared" si="403"/>
        <v>0</v>
      </c>
      <c r="CM218" s="6">
        <f t="shared" si="368"/>
        <v>0</v>
      </c>
      <c r="CN218" s="6">
        <f t="shared" si="369"/>
        <v>0</v>
      </c>
      <c r="CO218"/>
      <c r="CP218" s="6">
        <f t="shared" si="370"/>
        <v>0</v>
      </c>
      <c r="CQ218" s="6">
        <f t="shared" si="371"/>
        <v>0</v>
      </c>
      <c r="CR218" s="6">
        <f t="shared" si="372"/>
        <v>0</v>
      </c>
      <c r="CS218"/>
      <c r="CT218" s="6">
        <f t="shared" si="373"/>
        <v>0</v>
      </c>
      <c r="CU218" s="6">
        <f t="shared" si="374"/>
        <v>0</v>
      </c>
      <c r="CV218" s="6">
        <f t="shared" si="375"/>
        <v>0</v>
      </c>
      <c r="CW218"/>
      <c r="CX218" s="6">
        <f t="shared" si="404"/>
        <v>0</v>
      </c>
      <c r="CY218" s="6"/>
      <c r="CZ218" s="6">
        <f t="shared" si="405"/>
        <v>0</v>
      </c>
      <c r="DA218" s="6">
        <f t="shared" si="406"/>
        <v>0</v>
      </c>
      <c r="DB218" s="6">
        <f t="shared" si="407"/>
        <v>0</v>
      </c>
      <c r="DC218" s="6"/>
      <c r="DD218" s="6">
        <f t="shared" si="408"/>
        <v>0</v>
      </c>
      <c r="DE218" s="6">
        <f t="shared" si="409"/>
        <v>0</v>
      </c>
      <c r="DF218" s="6">
        <f t="shared" si="410"/>
        <v>0</v>
      </c>
      <c r="DG218" s="6"/>
      <c r="DH218" s="6">
        <f t="shared" si="411"/>
        <v>0</v>
      </c>
      <c r="DI218" s="6">
        <f t="shared" si="412"/>
        <v>0</v>
      </c>
      <c r="DJ218" s="6">
        <f t="shared" si="413"/>
        <v>0</v>
      </c>
      <c r="DK218" s="6"/>
      <c r="DL218" s="6">
        <f t="shared" si="414"/>
        <v>0</v>
      </c>
      <c r="DR218" s="11"/>
      <c r="DS218" s="6">
        <f t="shared" si="415"/>
        <v>0</v>
      </c>
      <c r="DT218" s="6">
        <f t="shared" si="376"/>
        <v>0</v>
      </c>
      <c r="DU218" s="6">
        <f t="shared" si="377"/>
        <v>0</v>
      </c>
      <c r="DV218"/>
      <c r="DW218" s="6">
        <f t="shared" si="378"/>
        <v>0</v>
      </c>
      <c r="DX218" s="6">
        <f t="shared" si="379"/>
        <v>0</v>
      </c>
      <c r="DY218" s="6">
        <f t="shared" si="380"/>
        <v>0</v>
      </c>
      <c r="DZ218"/>
      <c r="EA218" s="6">
        <f t="shared" si="381"/>
        <v>0</v>
      </c>
      <c r="EB218" s="6">
        <f t="shared" si="382"/>
        <v>0</v>
      </c>
      <c r="EC218" s="6">
        <f t="shared" si="383"/>
        <v>0</v>
      </c>
      <c r="ED218"/>
      <c r="EE218" s="6">
        <f t="shared" si="416"/>
        <v>0</v>
      </c>
      <c r="EF218" s="6"/>
      <c r="EG218" s="6">
        <f t="shared" si="417"/>
        <v>0</v>
      </c>
      <c r="EH218" s="6">
        <f t="shared" si="418"/>
        <v>0</v>
      </c>
      <c r="EI218" s="6">
        <f t="shared" si="419"/>
        <v>0</v>
      </c>
      <c r="EJ218" s="6"/>
      <c r="EK218" s="6">
        <f t="shared" si="420"/>
        <v>0</v>
      </c>
      <c r="EL218" s="6">
        <f t="shared" si="421"/>
        <v>0</v>
      </c>
      <c r="EM218" s="6">
        <f t="shared" si="422"/>
        <v>0</v>
      </c>
      <c r="EN218" s="6"/>
      <c r="EO218" s="6">
        <f t="shared" si="423"/>
        <v>0</v>
      </c>
      <c r="EP218" s="6">
        <f t="shared" si="424"/>
        <v>0</v>
      </c>
      <c r="EQ218" s="6">
        <f t="shared" si="425"/>
        <v>0</v>
      </c>
      <c r="ER218" s="6"/>
      <c r="ES218" s="6">
        <f t="shared" si="426"/>
        <v>0</v>
      </c>
      <c r="EY218" s="11"/>
      <c r="EZ218" s="6">
        <f t="shared" si="427"/>
        <v>0</v>
      </c>
      <c r="FA218" s="6">
        <f t="shared" si="384"/>
        <v>0</v>
      </c>
      <c r="FB218" s="6">
        <f t="shared" si="385"/>
        <v>0</v>
      </c>
      <c r="FC218"/>
      <c r="FD218" s="6">
        <f t="shared" si="386"/>
        <v>0</v>
      </c>
      <c r="FE218" s="6">
        <f t="shared" si="387"/>
        <v>0</v>
      </c>
      <c r="FF218" s="6">
        <f t="shared" si="388"/>
        <v>0</v>
      </c>
      <c r="FG218"/>
      <c r="FH218" s="6">
        <f t="shared" si="389"/>
        <v>0</v>
      </c>
      <c r="FI218" s="6">
        <f t="shared" si="390"/>
        <v>0</v>
      </c>
      <c r="FJ218" s="6">
        <f t="shared" si="391"/>
        <v>0</v>
      </c>
      <c r="FK218"/>
      <c r="FL218" s="6">
        <f t="shared" si="428"/>
        <v>0</v>
      </c>
      <c r="FM218" s="6"/>
      <c r="FN218" s="6">
        <f t="shared" si="429"/>
        <v>0</v>
      </c>
      <c r="FO218" s="6">
        <f t="shared" si="430"/>
        <v>0</v>
      </c>
      <c r="FP218" s="6">
        <f t="shared" si="431"/>
        <v>0</v>
      </c>
      <c r="FQ218" s="6"/>
      <c r="FR218" s="6">
        <f t="shared" si="432"/>
        <v>0</v>
      </c>
      <c r="FS218" s="6">
        <f t="shared" si="433"/>
        <v>0</v>
      </c>
      <c r="FT218" s="6">
        <f t="shared" si="434"/>
        <v>0</v>
      </c>
      <c r="FU218" s="6"/>
      <c r="FV218" s="6">
        <f t="shared" si="435"/>
        <v>0</v>
      </c>
      <c r="FW218" s="6">
        <f t="shared" si="436"/>
        <v>0</v>
      </c>
      <c r="FX218" s="6">
        <f t="shared" si="437"/>
        <v>0</v>
      </c>
      <c r="FY218" s="6"/>
      <c r="FZ218" s="6">
        <f t="shared" si="438"/>
        <v>0</v>
      </c>
    </row>
    <row r="219" spans="4:182" x14ac:dyDescent="0.25">
      <c r="D219">
        <v>1365</v>
      </c>
      <c r="E219">
        <f>'Input spectra'!B219</f>
        <v>0</v>
      </c>
      <c r="F219">
        <f>'Initial absorption'!L219</f>
        <v>0</v>
      </c>
      <c r="G219">
        <f>'Input spectra'!C219</f>
        <v>0</v>
      </c>
      <c r="H219">
        <f t="shared" si="336"/>
        <v>0</v>
      </c>
      <c r="I219">
        <f>'Input spectra'!D219</f>
        <v>0</v>
      </c>
      <c r="J219">
        <f>'Initial absorption'!M219</f>
        <v>0</v>
      </c>
      <c r="K219">
        <f>'Input spectra'!E219</f>
        <v>0</v>
      </c>
      <c r="L219">
        <f t="shared" si="337"/>
        <v>0</v>
      </c>
      <c r="M219">
        <f>'Input spectra'!F219</f>
        <v>0</v>
      </c>
      <c r="N219">
        <f>'Initial absorption'!N219</f>
        <v>0</v>
      </c>
      <c r="O219">
        <f>'Input spectra'!G219</f>
        <v>0</v>
      </c>
      <c r="P219">
        <f t="shared" si="338"/>
        <v>0</v>
      </c>
      <c r="R219">
        <f>'Absorption prob after ems'!FA220</f>
        <v>0.89008377833052732</v>
      </c>
      <c r="S219" s="13">
        <f>1-EXP(-'Absorption prob after ems'!FE220*_k_in_ec_correction*(E219*_c1+I219*_c2+M219*_c3+'Input spectra'!Y219))</f>
        <v>1.1127852197708732E-2</v>
      </c>
      <c r="T219" s="13">
        <f>1-EXP(-(_t-'Absorption prob after ems'!FE220)*_k_in_ec_correction*(E219*_c1+I219*_c2+M219*_c3+'Input spectra'!Y219))</f>
        <v>1.1241286162724573E-2</v>
      </c>
      <c r="V219"/>
      <c r="W219" s="11"/>
      <c r="X219" s="6">
        <f t="shared" si="339"/>
        <v>0</v>
      </c>
      <c r="Y219" s="6">
        <f t="shared" si="340"/>
        <v>0</v>
      </c>
      <c r="Z219" s="6">
        <f t="shared" si="341"/>
        <v>0</v>
      </c>
      <c r="AA219"/>
      <c r="AB219" s="6">
        <f t="shared" si="342"/>
        <v>0</v>
      </c>
      <c r="AC219" s="6">
        <f t="shared" si="343"/>
        <v>0</v>
      </c>
      <c r="AD219" s="6">
        <f t="shared" si="344"/>
        <v>0</v>
      </c>
      <c r="AE219"/>
      <c r="AF219" s="6">
        <f t="shared" si="345"/>
        <v>0</v>
      </c>
      <c r="AG219" s="6">
        <f t="shared" si="346"/>
        <v>0</v>
      </c>
      <c r="AH219" s="6">
        <f t="shared" si="347"/>
        <v>0</v>
      </c>
      <c r="AI219"/>
      <c r="AJ219" s="6">
        <f t="shared" si="348"/>
        <v>0</v>
      </c>
      <c r="AK219" s="6"/>
      <c r="AL219" s="6">
        <f t="shared" si="349"/>
        <v>0</v>
      </c>
      <c r="AM219" s="6">
        <f t="shared" si="350"/>
        <v>0</v>
      </c>
      <c r="AN219" s="6">
        <f t="shared" si="351"/>
        <v>0</v>
      </c>
      <c r="AO219" s="6"/>
      <c r="AP219" s="6">
        <f t="shared" si="352"/>
        <v>0</v>
      </c>
      <c r="AQ219" s="6">
        <f t="shared" si="353"/>
        <v>0</v>
      </c>
      <c r="AR219" s="6">
        <f t="shared" si="354"/>
        <v>0</v>
      </c>
      <c r="AS219" s="6"/>
      <c r="AT219" s="6">
        <f t="shared" si="355"/>
        <v>0</v>
      </c>
      <c r="AU219" s="6">
        <f t="shared" si="356"/>
        <v>0</v>
      </c>
      <c r="AV219" s="6">
        <f t="shared" si="357"/>
        <v>0</v>
      </c>
      <c r="AW219" s="6"/>
      <c r="AX219" s="6">
        <f t="shared" si="358"/>
        <v>0</v>
      </c>
      <c r="BD219" s="11"/>
      <c r="BE219" s="6">
        <f t="shared" si="359"/>
        <v>0</v>
      </c>
      <c r="BF219" s="6">
        <f t="shared" si="360"/>
        <v>0</v>
      </c>
      <c r="BG219" s="6">
        <f t="shared" si="361"/>
        <v>0</v>
      </c>
      <c r="BH219"/>
      <c r="BI219" s="6">
        <f t="shared" si="362"/>
        <v>0</v>
      </c>
      <c r="BJ219" s="6">
        <f t="shared" si="363"/>
        <v>0</v>
      </c>
      <c r="BK219" s="6">
        <f t="shared" si="364"/>
        <v>0</v>
      </c>
      <c r="BL219"/>
      <c r="BM219" s="6">
        <f t="shared" si="365"/>
        <v>0</v>
      </c>
      <c r="BN219" s="6">
        <f t="shared" si="366"/>
        <v>0</v>
      </c>
      <c r="BO219" s="6">
        <f t="shared" si="367"/>
        <v>0</v>
      </c>
      <c r="BP219"/>
      <c r="BQ219" s="6">
        <f t="shared" si="392"/>
        <v>0</v>
      </c>
      <c r="BR219" s="6"/>
      <c r="BS219" s="6">
        <f t="shared" si="393"/>
        <v>0</v>
      </c>
      <c r="BT219" s="6">
        <f t="shared" si="394"/>
        <v>0</v>
      </c>
      <c r="BU219" s="6">
        <f t="shared" si="395"/>
        <v>0</v>
      </c>
      <c r="BV219" s="6"/>
      <c r="BW219" s="6">
        <f t="shared" si="396"/>
        <v>0</v>
      </c>
      <c r="BX219" s="6">
        <f t="shared" si="397"/>
        <v>0</v>
      </c>
      <c r="BY219" s="6">
        <f t="shared" si="398"/>
        <v>0</v>
      </c>
      <c r="BZ219" s="6"/>
      <c r="CA219" s="6">
        <f t="shared" si="399"/>
        <v>0</v>
      </c>
      <c r="CB219" s="6">
        <f t="shared" si="400"/>
        <v>0</v>
      </c>
      <c r="CC219" s="6">
        <f t="shared" si="401"/>
        <v>0</v>
      </c>
      <c r="CD219" s="6"/>
      <c r="CE219" s="6">
        <f t="shared" si="402"/>
        <v>0</v>
      </c>
      <c r="CK219" s="11"/>
      <c r="CL219" s="6">
        <f t="shared" si="403"/>
        <v>0</v>
      </c>
      <c r="CM219" s="6">
        <f t="shared" si="368"/>
        <v>0</v>
      </c>
      <c r="CN219" s="6">
        <f t="shared" si="369"/>
        <v>0</v>
      </c>
      <c r="CO219"/>
      <c r="CP219" s="6">
        <f t="shared" si="370"/>
        <v>0</v>
      </c>
      <c r="CQ219" s="6">
        <f t="shared" si="371"/>
        <v>0</v>
      </c>
      <c r="CR219" s="6">
        <f t="shared" si="372"/>
        <v>0</v>
      </c>
      <c r="CS219"/>
      <c r="CT219" s="6">
        <f t="shared" si="373"/>
        <v>0</v>
      </c>
      <c r="CU219" s="6">
        <f t="shared" si="374"/>
        <v>0</v>
      </c>
      <c r="CV219" s="6">
        <f t="shared" si="375"/>
        <v>0</v>
      </c>
      <c r="CW219"/>
      <c r="CX219" s="6">
        <f t="shared" si="404"/>
        <v>0</v>
      </c>
      <c r="CY219" s="6"/>
      <c r="CZ219" s="6">
        <f t="shared" si="405"/>
        <v>0</v>
      </c>
      <c r="DA219" s="6">
        <f t="shared" si="406"/>
        <v>0</v>
      </c>
      <c r="DB219" s="6">
        <f t="shared" si="407"/>
        <v>0</v>
      </c>
      <c r="DC219" s="6"/>
      <c r="DD219" s="6">
        <f t="shared" si="408"/>
        <v>0</v>
      </c>
      <c r="DE219" s="6">
        <f t="shared" si="409"/>
        <v>0</v>
      </c>
      <c r="DF219" s="6">
        <f t="shared" si="410"/>
        <v>0</v>
      </c>
      <c r="DG219" s="6"/>
      <c r="DH219" s="6">
        <f t="shared" si="411"/>
        <v>0</v>
      </c>
      <c r="DI219" s="6">
        <f t="shared" si="412"/>
        <v>0</v>
      </c>
      <c r="DJ219" s="6">
        <f t="shared" si="413"/>
        <v>0</v>
      </c>
      <c r="DK219" s="6"/>
      <c r="DL219" s="6">
        <f t="shared" si="414"/>
        <v>0</v>
      </c>
      <c r="DR219" s="11"/>
      <c r="DS219" s="6">
        <f t="shared" si="415"/>
        <v>0</v>
      </c>
      <c r="DT219" s="6">
        <f t="shared" si="376"/>
        <v>0</v>
      </c>
      <c r="DU219" s="6">
        <f t="shared" si="377"/>
        <v>0</v>
      </c>
      <c r="DV219"/>
      <c r="DW219" s="6">
        <f t="shared" si="378"/>
        <v>0</v>
      </c>
      <c r="DX219" s="6">
        <f t="shared" si="379"/>
        <v>0</v>
      </c>
      <c r="DY219" s="6">
        <f t="shared" si="380"/>
        <v>0</v>
      </c>
      <c r="DZ219"/>
      <c r="EA219" s="6">
        <f t="shared" si="381"/>
        <v>0</v>
      </c>
      <c r="EB219" s="6">
        <f t="shared" si="382"/>
        <v>0</v>
      </c>
      <c r="EC219" s="6">
        <f t="shared" si="383"/>
        <v>0</v>
      </c>
      <c r="ED219"/>
      <c r="EE219" s="6">
        <f t="shared" si="416"/>
        <v>0</v>
      </c>
      <c r="EF219" s="6"/>
      <c r="EG219" s="6">
        <f t="shared" si="417"/>
        <v>0</v>
      </c>
      <c r="EH219" s="6">
        <f t="shared" si="418"/>
        <v>0</v>
      </c>
      <c r="EI219" s="6">
        <f t="shared" si="419"/>
        <v>0</v>
      </c>
      <c r="EJ219" s="6"/>
      <c r="EK219" s="6">
        <f t="shared" si="420"/>
        <v>0</v>
      </c>
      <c r="EL219" s="6">
        <f t="shared" si="421"/>
        <v>0</v>
      </c>
      <c r="EM219" s="6">
        <f t="shared" si="422"/>
        <v>0</v>
      </c>
      <c r="EN219" s="6"/>
      <c r="EO219" s="6">
        <f t="shared" si="423"/>
        <v>0</v>
      </c>
      <c r="EP219" s="6">
        <f t="shared" si="424"/>
        <v>0</v>
      </c>
      <c r="EQ219" s="6">
        <f t="shared" si="425"/>
        <v>0</v>
      </c>
      <c r="ER219" s="6"/>
      <c r="ES219" s="6">
        <f t="shared" si="426"/>
        <v>0</v>
      </c>
      <c r="EY219" s="11"/>
      <c r="EZ219" s="6">
        <f t="shared" si="427"/>
        <v>0</v>
      </c>
      <c r="FA219" s="6">
        <f t="shared" si="384"/>
        <v>0</v>
      </c>
      <c r="FB219" s="6">
        <f t="shared" si="385"/>
        <v>0</v>
      </c>
      <c r="FC219"/>
      <c r="FD219" s="6">
        <f t="shared" si="386"/>
        <v>0</v>
      </c>
      <c r="FE219" s="6">
        <f t="shared" si="387"/>
        <v>0</v>
      </c>
      <c r="FF219" s="6">
        <f t="shared" si="388"/>
        <v>0</v>
      </c>
      <c r="FG219"/>
      <c r="FH219" s="6">
        <f t="shared" si="389"/>
        <v>0</v>
      </c>
      <c r="FI219" s="6">
        <f t="shared" si="390"/>
        <v>0</v>
      </c>
      <c r="FJ219" s="6">
        <f t="shared" si="391"/>
        <v>0</v>
      </c>
      <c r="FK219"/>
      <c r="FL219" s="6">
        <f t="shared" si="428"/>
        <v>0</v>
      </c>
      <c r="FM219" s="6"/>
      <c r="FN219" s="6">
        <f t="shared" si="429"/>
        <v>0</v>
      </c>
      <c r="FO219" s="6">
        <f t="shared" si="430"/>
        <v>0</v>
      </c>
      <c r="FP219" s="6">
        <f t="shared" si="431"/>
        <v>0</v>
      </c>
      <c r="FQ219" s="6"/>
      <c r="FR219" s="6">
        <f t="shared" si="432"/>
        <v>0</v>
      </c>
      <c r="FS219" s="6">
        <f t="shared" si="433"/>
        <v>0</v>
      </c>
      <c r="FT219" s="6">
        <f t="shared" si="434"/>
        <v>0</v>
      </c>
      <c r="FU219" s="6"/>
      <c r="FV219" s="6">
        <f t="shared" si="435"/>
        <v>0</v>
      </c>
      <c r="FW219" s="6">
        <f t="shared" si="436"/>
        <v>0</v>
      </c>
      <c r="FX219" s="6">
        <f t="shared" si="437"/>
        <v>0</v>
      </c>
      <c r="FY219" s="6"/>
      <c r="FZ219" s="6">
        <f t="shared" si="438"/>
        <v>0</v>
      </c>
    </row>
    <row r="220" spans="4:182" x14ac:dyDescent="0.25">
      <c r="D220">
        <v>1370</v>
      </c>
      <c r="E220">
        <f>'Input spectra'!B220</f>
        <v>0</v>
      </c>
      <c r="F220">
        <f>'Initial absorption'!L220</f>
        <v>0</v>
      </c>
      <c r="G220">
        <f>'Input spectra'!C220</f>
        <v>0</v>
      </c>
      <c r="H220">
        <f t="shared" si="336"/>
        <v>0</v>
      </c>
      <c r="I220">
        <f>'Input spectra'!D220</f>
        <v>0</v>
      </c>
      <c r="J220">
        <f>'Initial absorption'!M220</f>
        <v>0</v>
      </c>
      <c r="K220">
        <f>'Input spectra'!E220</f>
        <v>0</v>
      </c>
      <c r="L220">
        <f t="shared" si="337"/>
        <v>0</v>
      </c>
      <c r="M220">
        <f>'Input spectra'!F220</f>
        <v>0</v>
      </c>
      <c r="N220">
        <f>'Initial absorption'!N220</f>
        <v>0</v>
      </c>
      <c r="O220">
        <f>'Input spectra'!G220</f>
        <v>0</v>
      </c>
      <c r="P220">
        <f t="shared" si="338"/>
        <v>0</v>
      </c>
      <c r="R220">
        <f>'Absorption prob after ems'!FA221</f>
        <v>0.89021308325531989</v>
      </c>
      <c r="S220" s="13">
        <f>1-EXP(-'Absorption prob after ems'!FE221*_k_in_ec_correction*(E220*_c1+I220*_c2+M220*_c3+'Input spectra'!Y220))</f>
        <v>1.1113680556805727E-2</v>
      </c>
      <c r="T220" s="13">
        <f>1-EXP(-(_t-'Absorption prob after ems'!FE221)*_k_in_ec_correction*(E220*_c1+I220*_c2+M220*_c3+'Input spectra'!Y220))</f>
        <v>1.1226824314663597E-2</v>
      </c>
      <c r="V220"/>
      <c r="W220" s="11"/>
      <c r="X220" s="6">
        <f t="shared" si="339"/>
        <v>0</v>
      </c>
      <c r="Y220" s="6">
        <f t="shared" si="340"/>
        <v>0</v>
      </c>
      <c r="Z220" s="6">
        <f t="shared" si="341"/>
        <v>0</v>
      </c>
      <c r="AA220"/>
      <c r="AB220" s="6">
        <f t="shared" si="342"/>
        <v>0</v>
      </c>
      <c r="AC220" s="6">
        <f t="shared" si="343"/>
        <v>0</v>
      </c>
      <c r="AD220" s="6">
        <f t="shared" si="344"/>
        <v>0</v>
      </c>
      <c r="AE220"/>
      <c r="AF220" s="6">
        <f t="shared" si="345"/>
        <v>0</v>
      </c>
      <c r="AG220" s="6">
        <f t="shared" si="346"/>
        <v>0</v>
      </c>
      <c r="AH220" s="6">
        <f t="shared" si="347"/>
        <v>0</v>
      </c>
      <c r="AI220"/>
      <c r="AJ220" s="6">
        <f t="shared" si="348"/>
        <v>0</v>
      </c>
      <c r="AK220" s="6"/>
      <c r="AL220" s="6">
        <f t="shared" si="349"/>
        <v>0</v>
      </c>
      <c r="AM220" s="6">
        <f t="shared" si="350"/>
        <v>0</v>
      </c>
      <c r="AN220" s="6">
        <f t="shared" si="351"/>
        <v>0</v>
      </c>
      <c r="AO220" s="6"/>
      <c r="AP220" s="6">
        <f t="shared" si="352"/>
        <v>0</v>
      </c>
      <c r="AQ220" s="6">
        <f t="shared" si="353"/>
        <v>0</v>
      </c>
      <c r="AR220" s="6">
        <f t="shared" si="354"/>
        <v>0</v>
      </c>
      <c r="AS220" s="6"/>
      <c r="AT220" s="6">
        <f t="shared" si="355"/>
        <v>0</v>
      </c>
      <c r="AU220" s="6">
        <f t="shared" si="356"/>
        <v>0</v>
      </c>
      <c r="AV220" s="6">
        <f t="shared" si="357"/>
        <v>0</v>
      </c>
      <c r="AW220" s="6"/>
      <c r="AX220" s="6">
        <f t="shared" si="358"/>
        <v>0</v>
      </c>
      <c r="BD220" s="11"/>
      <c r="BE220" s="6">
        <f t="shared" si="359"/>
        <v>0</v>
      </c>
      <c r="BF220" s="6">
        <f t="shared" si="360"/>
        <v>0</v>
      </c>
      <c r="BG220" s="6">
        <f t="shared" si="361"/>
        <v>0</v>
      </c>
      <c r="BH220"/>
      <c r="BI220" s="6">
        <f t="shared" si="362"/>
        <v>0</v>
      </c>
      <c r="BJ220" s="6">
        <f t="shared" si="363"/>
        <v>0</v>
      </c>
      <c r="BK220" s="6">
        <f t="shared" si="364"/>
        <v>0</v>
      </c>
      <c r="BL220"/>
      <c r="BM220" s="6">
        <f t="shared" si="365"/>
        <v>0</v>
      </c>
      <c r="BN220" s="6">
        <f t="shared" si="366"/>
        <v>0</v>
      </c>
      <c r="BO220" s="6">
        <f t="shared" si="367"/>
        <v>0</v>
      </c>
      <c r="BP220"/>
      <c r="BQ220" s="6">
        <f t="shared" si="392"/>
        <v>0</v>
      </c>
      <c r="BR220" s="6"/>
      <c r="BS220" s="6">
        <f t="shared" si="393"/>
        <v>0</v>
      </c>
      <c r="BT220" s="6">
        <f t="shared" si="394"/>
        <v>0</v>
      </c>
      <c r="BU220" s="6">
        <f t="shared" si="395"/>
        <v>0</v>
      </c>
      <c r="BV220" s="6"/>
      <c r="BW220" s="6">
        <f t="shared" si="396"/>
        <v>0</v>
      </c>
      <c r="BX220" s="6">
        <f t="shared" si="397"/>
        <v>0</v>
      </c>
      <c r="BY220" s="6">
        <f t="shared" si="398"/>
        <v>0</v>
      </c>
      <c r="BZ220" s="6"/>
      <c r="CA220" s="6">
        <f t="shared" si="399"/>
        <v>0</v>
      </c>
      <c r="CB220" s="6">
        <f t="shared" si="400"/>
        <v>0</v>
      </c>
      <c r="CC220" s="6">
        <f t="shared" si="401"/>
        <v>0</v>
      </c>
      <c r="CD220" s="6"/>
      <c r="CE220" s="6">
        <f t="shared" si="402"/>
        <v>0</v>
      </c>
      <c r="CK220" s="11"/>
      <c r="CL220" s="6">
        <f t="shared" si="403"/>
        <v>0</v>
      </c>
      <c r="CM220" s="6">
        <f t="shared" si="368"/>
        <v>0</v>
      </c>
      <c r="CN220" s="6">
        <f t="shared" si="369"/>
        <v>0</v>
      </c>
      <c r="CO220"/>
      <c r="CP220" s="6">
        <f t="shared" si="370"/>
        <v>0</v>
      </c>
      <c r="CQ220" s="6">
        <f t="shared" si="371"/>
        <v>0</v>
      </c>
      <c r="CR220" s="6">
        <f t="shared" si="372"/>
        <v>0</v>
      </c>
      <c r="CS220"/>
      <c r="CT220" s="6">
        <f t="shared" si="373"/>
        <v>0</v>
      </c>
      <c r="CU220" s="6">
        <f t="shared" si="374"/>
        <v>0</v>
      </c>
      <c r="CV220" s="6">
        <f t="shared" si="375"/>
        <v>0</v>
      </c>
      <c r="CW220"/>
      <c r="CX220" s="6">
        <f t="shared" si="404"/>
        <v>0</v>
      </c>
      <c r="CY220" s="6"/>
      <c r="CZ220" s="6">
        <f t="shared" si="405"/>
        <v>0</v>
      </c>
      <c r="DA220" s="6">
        <f t="shared" si="406"/>
        <v>0</v>
      </c>
      <c r="DB220" s="6">
        <f t="shared" si="407"/>
        <v>0</v>
      </c>
      <c r="DC220" s="6"/>
      <c r="DD220" s="6">
        <f t="shared" si="408"/>
        <v>0</v>
      </c>
      <c r="DE220" s="6">
        <f t="shared" si="409"/>
        <v>0</v>
      </c>
      <c r="DF220" s="6">
        <f t="shared" si="410"/>
        <v>0</v>
      </c>
      <c r="DG220" s="6"/>
      <c r="DH220" s="6">
        <f t="shared" si="411"/>
        <v>0</v>
      </c>
      <c r="DI220" s="6">
        <f t="shared" si="412"/>
        <v>0</v>
      </c>
      <c r="DJ220" s="6">
        <f t="shared" si="413"/>
        <v>0</v>
      </c>
      <c r="DK220" s="6"/>
      <c r="DL220" s="6">
        <f t="shared" si="414"/>
        <v>0</v>
      </c>
      <c r="DR220" s="11"/>
      <c r="DS220" s="6">
        <f t="shared" si="415"/>
        <v>0</v>
      </c>
      <c r="DT220" s="6">
        <f t="shared" si="376"/>
        <v>0</v>
      </c>
      <c r="DU220" s="6">
        <f t="shared" si="377"/>
        <v>0</v>
      </c>
      <c r="DV220"/>
      <c r="DW220" s="6">
        <f t="shared" si="378"/>
        <v>0</v>
      </c>
      <c r="DX220" s="6">
        <f t="shared" si="379"/>
        <v>0</v>
      </c>
      <c r="DY220" s="6">
        <f t="shared" si="380"/>
        <v>0</v>
      </c>
      <c r="DZ220"/>
      <c r="EA220" s="6">
        <f t="shared" si="381"/>
        <v>0</v>
      </c>
      <c r="EB220" s="6">
        <f t="shared" si="382"/>
        <v>0</v>
      </c>
      <c r="EC220" s="6">
        <f t="shared" si="383"/>
        <v>0</v>
      </c>
      <c r="ED220"/>
      <c r="EE220" s="6">
        <f t="shared" si="416"/>
        <v>0</v>
      </c>
      <c r="EF220" s="6"/>
      <c r="EG220" s="6">
        <f t="shared" si="417"/>
        <v>0</v>
      </c>
      <c r="EH220" s="6">
        <f t="shared" si="418"/>
        <v>0</v>
      </c>
      <c r="EI220" s="6">
        <f t="shared" si="419"/>
        <v>0</v>
      </c>
      <c r="EJ220" s="6"/>
      <c r="EK220" s="6">
        <f t="shared" si="420"/>
        <v>0</v>
      </c>
      <c r="EL220" s="6">
        <f t="shared" si="421"/>
        <v>0</v>
      </c>
      <c r="EM220" s="6">
        <f t="shared" si="422"/>
        <v>0</v>
      </c>
      <c r="EN220" s="6"/>
      <c r="EO220" s="6">
        <f t="shared" si="423"/>
        <v>0</v>
      </c>
      <c r="EP220" s="6">
        <f t="shared" si="424"/>
        <v>0</v>
      </c>
      <c r="EQ220" s="6">
        <f t="shared" si="425"/>
        <v>0</v>
      </c>
      <c r="ER220" s="6"/>
      <c r="ES220" s="6">
        <f t="shared" si="426"/>
        <v>0</v>
      </c>
      <c r="EY220" s="11"/>
      <c r="EZ220" s="6">
        <f t="shared" si="427"/>
        <v>0</v>
      </c>
      <c r="FA220" s="6">
        <f t="shared" si="384"/>
        <v>0</v>
      </c>
      <c r="FB220" s="6">
        <f t="shared" si="385"/>
        <v>0</v>
      </c>
      <c r="FC220"/>
      <c r="FD220" s="6">
        <f t="shared" si="386"/>
        <v>0</v>
      </c>
      <c r="FE220" s="6">
        <f t="shared" si="387"/>
        <v>0</v>
      </c>
      <c r="FF220" s="6">
        <f t="shared" si="388"/>
        <v>0</v>
      </c>
      <c r="FG220"/>
      <c r="FH220" s="6">
        <f t="shared" si="389"/>
        <v>0</v>
      </c>
      <c r="FI220" s="6">
        <f t="shared" si="390"/>
        <v>0</v>
      </c>
      <c r="FJ220" s="6">
        <f t="shared" si="391"/>
        <v>0</v>
      </c>
      <c r="FK220"/>
      <c r="FL220" s="6">
        <f t="shared" si="428"/>
        <v>0</v>
      </c>
      <c r="FM220" s="6"/>
      <c r="FN220" s="6">
        <f t="shared" si="429"/>
        <v>0</v>
      </c>
      <c r="FO220" s="6">
        <f t="shared" si="430"/>
        <v>0</v>
      </c>
      <c r="FP220" s="6">
        <f t="shared" si="431"/>
        <v>0</v>
      </c>
      <c r="FQ220" s="6"/>
      <c r="FR220" s="6">
        <f t="shared" si="432"/>
        <v>0</v>
      </c>
      <c r="FS220" s="6">
        <f t="shared" si="433"/>
        <v>0</v>
      </c>
      <c r="FT220" s="6">
        <f t="shared" si="434"/>
        <v>0</v>
      </c>
      <c r="FU220" s="6"/>
      <c r="FV220" s="6">
        <f t="shared" si="435"/>
        <v>0</v>
      </c>
      <c r="FW220" s="6">
        <f t="shared" si="436"/>
        <v>0</v>
      </c>
      <c r="FX220" s="6">
        <f t="shared" si="437"/>
        <v>0</v>
      </c>
      <c r="FY220" s="6"/>
      <c r="FZ220" s="6">
        <f t="shared" si="438"/>
        <v>0</v>
      </c>
    </row>
    <row r="221" spans="4:182" x14ac:dyDescent="0.25">
      <c r="D221">
        <v>1375</v>
      </c>
      <c r="E221">
        <f>'Input spectra'!B221</f>
        <v>0</v>
      </c>
      <c r="F221">
        <f>'Initial absorption'!L221</f>
        <v>0</v>
      </c>
      <c r="G221">
        <f>'Input spectra'!C221</f>
        <v>0</v>
      </c>
      <c r="H221">
        <f t="shared" si="336"/>
        <v>0</v>
      </c>
      <c r="I221">
        <f>'Input spectra'!D221</f>
        <v>0</v>
      </c>
      <c r="J221">
        <f>'Initial absorption'!M221</f>
        <v>0</v>
      </c>
      <c r="K221">
        <f>'Input spectra'!E221</f>
        <v>0</v>
      </c>
      <c r="L221">
        <f t="shared" si="337"/>
        <v>0</v>
      </c>
      <c r="M221">
        <f>'Input spectra'!F221</f>
        <v>0</v>
      </c>
      <c r="N221">
        <f>'Initial absorption'!N221</f>
        <v>0</v>
      </c>
      <c r="O221">
        <f>'Input spectra'!G221</f>
        <v>0</v>
      </c>
      <c r="P221">
        <f t="shared" si="338"/>
        <v>0</v>
      </c>
      <c r="R221">
        <f>'Absorption prob after ems'!FA222</f>
        <v>0.89034241733879971</v>
      </c>
      <c r="S221" s="13">
        <f>1-EXP(-'Absorption prob after ems'!FE222*_k_in_ec_correction*(E221*_c1+I221*_c2+M221*_c3+'Input spectra'!Y221))</f>
        <v>1.1099508524842538E-2</v>
      </c>
      <c r="T221" s="13">
        <f>1-EXP(-(_t-'Absorption prob after ems'!FE222)*_k_in_ec_correction*(E221*_c1+I221*_c2+M221*_c3+'Input spectra'!Y221))</f>
        <v>1.1212362443023038E-2</v>
      </c>
      <c r="V221"/>
      <c r="W221" s="11"/>
      <c r="X221" s="6">
        <f t="shared" si="339"/>
        <v>0</v>
      </c>
      <c r="Y221" s="6">
        <f t="shared" si="340"/>
        <v>0</v>
      </c>
      <c r="Z221" s="6">
        <f t="shared" si="341"/>
        <v>0</v>
      </c>
      <c r="AA221"/>
      <c r="AB221" s="6">
        <f t="shared" si="342"/>
        <v>0</v>
      </c>
      <c r="AC221" s="6">
        <f t="shared" si="343"/>
        <v>0</v>
      </c>
      <c r="AD221" s="6">
        <f t="shared" si="344"/>
        <v>0</v>
      </c>
      <c r="AE221"/>
      <c r="AF221" s="6">
        <f t="shared" si="345"/>
        <v>0</v>
      </c>
      <c r="AG221" s="6">
        <f t="shared" si="346"/>
        <v>0</v>
      </c>
      <c r="AH221" s="6">
        <f t="shared" si="347"/>
        <v>0</v>
      </c>
      <c r="AI221"/>
      <c r="AJ221" s="6">
        <f t="shared" si="348"/>
        <v>0</v>
      </c>
      <c r="AK221" s="6"/>
      <c r="AL221" s="6">
        <f t="shared" si="349"/>
        <v>0</v>
      </c>
      <c r="AM221" s="6">
        <f t="shared" si="350"/>
        <v>0</v>
      </c>
      <c r="AN221" s="6">
        <f t="shared" si="351"/>
        <v>0</v>
      </c>
      <c r="AO221" s="6"/>
      <c r="AP221" s="6">
        <f t="shared" si="352"/>
        <v>0</v>
      </c>
      <c r="AQ221" s="6">
        <f t="shared" si="353"/>
        <v>0</v>
      </c>
      <c r="AR221" s="6">
        <f t="shared" si="354"/>
        <v>0</v>
      </c>
      <c r="AS221" s="6"/>
      <c r="AT221" s="6">
        <f t="shared" si="355"/>
        <v>0</v>
      </c>
      <c r="AU221" s="6">
        <f t="shared" si="356"/>
        <v>0</v>
      </c>
      <c r="AV221" s="6">
        <f t="shared" si="357"/>
        <v>0</v>
      </c>
      <c r="AW221" s="6"/>
      <c r="AX221" s="6">
        <f t="shared" si="358"/>
        <v>0</v>
      </c>
      <c r="BD221" s="11"/>
      <c r="BE221" s="6">
        <f t="shared" si="359"/>
        <v>0</v>
      </c>
      <c r="BF221" s="6">
        <f t="shared" si="360"/>
        <v>0</v>
      </c>
      <c r="BG221" s="6">
        <f t="shared" si="361"/>
        <v>0</v>
      </c>
      <c r="BH221"/>
      <c r="BI221" s="6">
        <f t="shared" si="362"/>
        <v>0</v>
      </c>
      <c r="BJ221" s="6">
        <f t="shared" si="363"/>
        <v>0</v>
      </c>
      <c r="BK221" s="6">
        <f t="shared" si="364"/>
        <v>0</v>
      </c>
      <c r="BL221"/>
      <c r="BM221" s="6">
        <f t="shared" si="365"/>
        <v>0</v>
      </c>
      <c r="BN221" s="6">
        <f t="shared" si="366"/>
        <v>0</v>
      </c>
      <c r="BO221" s="6">
        <f t="shared" si="367"/>
        <v>0</v>
      </c>
      <c r="BP221"/>
      <c r="BQ221" s="6">
        <f t="shared" si="392"/>
        <v>0</v>
      </c>
      <c r="BR221" s="6"/>
      <c r="BS221" s="6">
        <f t="shared" si="393"/>
        <v>0</v>
      </c>
      <c r="BT221" s="6">
        <f t="shared" si="394"/>
        <v>0</v>
      </c>
      <c r="BU221" s="6">
        <f t="shared" si="395"/>
        <v>0</v>
      </c>
      <c r="BV221" s="6"/>
      <c r="BW221" s="6">
        <f t="shared" si="396"/>
        <v>0</v>
      </c>
      <c r="BX221" s="6">
        <f t="shared" si="397"/>
        <v>0</v>
      </c>
      <c r="BY221" s="6">
        <f t="shared" si="398"/>
        <v>0</v>
      </c>
      <c r="BZ221" s="6"/>
      <c r="CA221" s="6">
        <f t="shared" si="399"/>
        <v>0</v>
      </c>
      <c r="CB221" s="6">
        <f t="shared" si="400"/>
        <v>0</v>
      </c>
      <c r="CC221" s="6">
        <f t="shared" si="401"/>
        <v>0</v>
      </c>
      <c r="CD221" s="6"/>
      <c r="CE221" s="6">
        <f t="shared" si="402"/>
        <v>0</v>
      </c>
      <c r="CK221" s="11"/>
      <c r="CL221" s="6">
        <f t="shared" si="403"/>
        <v>0</v>
      </c>
      <c r="CM221" s="6">
        <f t="shared" si="368"/>
        <v>0</v>
      </c>
      <c r="CN221" s="6">
        <f t="shared" si="369"/>
        <v>0</v>
      </c>
      <c r="CO221"/>
      <c r="CP221" s="6">
        <f t="shared" si="370"/>
        <v>0</v>
      </c>
      <c r="CQ221" s="6">
        <f t="shared" si="371"/>
        <v>0</v>
      </c>
      <c r="CR221" s="6">
        <f t="shared" si="372"/>
        <v>0</v>
      </c>
      <c r="CS221"/>
      <c r="CT221" s="6">
        <f t="shared" si="373"/>
        <v>0</v>
      </c>
      <c r="CU221" s="6">
        <f t="shared" si="374"/>
        <v>0</v>
      </c>
      <c r="CV221" s="6">
        <f t="shared" si="375"/>
        <v>0</v>
      </c>
      <c r="CW221"/>
      <c r="CX221" s="6">
        <f t="shared" si="404"/>
        <v>0</v>
      </c>
      <c r="CY221" s="6"/>
      <c r="CZ221" s="6">
        <f t="shared" si="405"/>
        <v>0</v>
      </c>
      <c r="DA221" s="6">
        <f t="shared" si="406"/>
        <v>0</v>
      </c>
      <c r="DB221" s="6">
        <f t="shared" si="407"/>
        <v>0</v>
      </c>
      <c r="DC221" s="6"/>
      <c r="DD221" s="6">
        <f t="shared" si="408"/>
        <v>0</v>
      </c>
      <c r="DE221" s="6">
        <f t="shared" si="409"/>
        <v>0</v>
      </c>
      <c r="DF221" s="6">
        <f t="shared" si="410"/>
        <v>0</v>
      </c>
      <c r="DG221" s="6"/>
      <c r="DH221" s="6">
        <f t="shared" si="411"/>
        <v>0</v>
      </c>
      <c r="DI221" s="6">
        <f t="shared" si="412"/>
        <v>0</v>
      </c>
      <c r="DJ221" s="6">
        <f t="shared" si="413"/>
        <v>0</v>
      </c>
      <c r="DK221" s="6"/>
      <c r="DL221" s="6">
        <f t="shared" si="414"/>
        <v>0</v>
      </c>
      <c r="DR221" s="11"/>
      <c r="DS221" s="6">
        <f t="shared" si="415"/>
        <v>0</v>
      </c>
      <c r="DT221" s="6">
        <f t="shared" si="376"/>
        <v>0</v>
      </c>
      <c r="DU221" s="6">
        <f t="shared" si="377"/>
        <v>0</v>
      </c>
      <c r="DV221"/>
      <c r="DW221" s="6">
        <f t="shared" si="378"/>
        <v>0</v>
      </c>
      <c r="DX221" s="6">
        <f t="shared" si="379"/>
        <v>0</v>
      </c>
      <c r="DY221" s="6">
        <f t="shared" si="380"/>
        <v>0</v>
      </c>
      <c r="DZ221"/>
      <c r="EA221" s="6">
        <f t="shared" si="381"/>
        <v>0</v>
      </c>
      <c r="EB221" s="6">
        <f t="shared" si="382"/>
        <v>0</v>
      </c>
      <c r="EC221" s="6">
        <f t="shared" si="383"/>
        <v>0</v>
      </c>
      <c r="ED221"/>
      <c r="EE221" s="6">
        <f t="shared" si="416"/>
        <v>0</v>
      </c>
      <c r="EF221" s="6"/>
      <c r="EG221" s="6">
        <f t="shared" si="417"/>
        <v>0</v>
      </c>
      <c r="EH221" s="6">
        <f t="shared" si="418"/>
        <v>0</v>
      </c>
      <c r="EI221" s="6">
        <f t="shared" si="419"/>
        <v>0</v>
      </c>
      <c r="EJ221" s="6"/>
      <c r="EK221" s="6">
        <f t="shared" si="420"/>
        <v>0</v>
      </c>
      <c r="EL221" s="6">
        <f t="shared" si="421"/>
        <v>0</v>
      </c>
      <c r="EM221" s="6">
        <f t="shared" si="422"/>
        <v>0</v>
      </c>
      <c r="EN221" s="6"/>
      <c r="EO221" s="6">
        <f t="shared" si="423"/>
        <v>0</v>
      </c>
      <c r="EP221" s="6">
        <f t="shared" si="424"/>
        <v>0</v>
      </c>
      <c r="EQ221" s="6">
        <f t="shared" si="425"/>
        <v>0</v>
      </c>
      <c r="ER221" s="6"/>
      <c r="ES221" s="6">
        <f t="shared" si="426"/>
        <v>0</v>
      </c>
      <c r="EY221" s="11"/>
      <c r="EZ221" s="6">
        <f t="shared" si="427"/>
        <v>0</v>
      </c>
      <c r="FA221" s="6">
        <f t="shared" si="384"/>
        <v>0</v>
      </c>
      <c r="FB221" s="6">
        <f t="shared" si="385"/>
        <v>0</v>
      </c>
      <c r="FC221"/>
      <c r="FD221" s="6">
        <f t="shared" si="386"/>
        <v>0</v>
      </c>
      <c r="FE221" s="6">
        <f t="shared" si="387"/>
        <v>0</v>
      </c>
      <c r="FF221" s="6">
        <f t="shared" si="388"/>
        <v>0</v>
      </c>
      <c r="FG221"/>
      <c r="FH221" s="6">
        <f t="shared" si="389"/>
        <v>0</v>
      </c>
      <c r="FI221" s="6">
        <f t="shared" si="390"/>
        <v>0</v>
      </c>
      <c r="FJ221" s="6">
        <f t="shared" si="391"/>
        <v>0</v>
      </c>
      <c r="FK221"/>
      <c r="FL221" s="6">
        <f t="shared" si="428"/>
        <v>0</v>
      </c>
      <c r="FM221" s="6"/>
      <c r="FN221" s="6">
        <f t="shared" si="429"/>
        <v>0</v>
      </c>
      <c r="FO221" s="6">
        <f t="shared" si="430"/>
        <v>0</v>
      </c>
      <c r="FP221" s="6">
        <f t="shared" si="431"/>
        <v>0</v>
      </c>
      <c r="FQ221" s="6"/>
      <c r="FR221" s="6">
        <f t="shared" si="432"/>
        <v>0</v>
      </c>
      <c r="FS221" s="6">
        <f t="shared" si="433"/>
        <v>0</v>
      </c>
      <c r="FT221" s="6">
        <f t="shared" si="434"/>
        <v>0</v>
      </c>
      <c r="FU221" s="6"/>
      <c r="FV221" s="6">
        <f t="shared" si="435"/>
        <v>0</v>
      </c>
      <c r="FW221" s="6">
        <f t="shared" si="436"/>
        <v>0</v>
      </c>
      <c r="FX221" s="6">
        <f t="shared" si="437"/>
        <v>0</v>
      </c>
      <c r="FY221" s="6"/>
      <c r="FZ221" s="6">
        <f t="shared" si="438"/>
        <v>0</v>
      </c>
    </row>
    <row r="222" spans="4:182" x14ac:dyDescent="0.25">
      <c r="D222">
        <v>1380</v>
      </c>
      <c r="E222">
        <f>'Input spectra'!B222</f>
        <v>0</v>
      </c>
      <c r="F222">
        <f>'Initial absorption'!L222</f>
        <v>0</v>
      </c>
      <c r="G222">
        <f>'Input spectra'!C222</f>
        <v>0</v>
      </c>
      <c r="H222">
        <f t="shared" si="336"/>
        <v>0</v>
      </c>
      <c r="I222">
        <f>'Input spectra'!D222</f>
        <v>0</v>
      </c>
      <c r="J222">
        <f>'Initial absorption'!M222</f>
        <v>0</v>
      </c>
      <c r="K222">
        <f>'Input spectra'!E222</f>
        <v>0</v>
      </c>
      <c r="L222">
        <f t="shared" si="337"/>
        <v>0</v>
      </c>
      <c r="M222">
        <f>'Input spectra'!F222</f>
        <v>0</v>
      </c>
      <c r="N222">
        <f>'Initial absorption'!N222</f>
        <v>0</v>
      </c>
      <c r="O222">
        <f>'Input spectra'!G222</f>
        <v>0</v>
      </c>
      <c r="P222">
        <f t="shared" si="338"/>
        <v>0</v>
      </c>
      <c r="R222">
        <f>'Absorption prob after ems'!FA223</f>
        <v>0.89047178058915355</v>
      </c>
      <c r="S222" s="13">
        <f>1-EXP(-'Absorption prob after ems'!FE223*_k_in_ec_correction*(E222*_c1+I222*_c2+M222*_c3+'Input spectra'!Y222))</f>
        <v>1.1085336101808174E-2</v>
      </c>
      <c r="T222" s="13">
        <f>1-EXP(-(_t-'Absorption prob after ems'!FE223)*_k_in_ec_correction*(E222*_c1+I222*_c2+M222*_c3+'Input spectra'!Y222))</f>
        <v>1.1197900547808115E-2</v>
      </c>
      <c r="V222"/>
      <c r="W222" s="11"/>
      <c r="X222" s="6">
        <f t="shared" si="339"/>
        <v>0</v>
      </c>
      <c r="Y222" s="6">
        <f t="shared" si="340"/>
        <v>0</v>
      </c>
      <c r="Z222" s="6">
        <f t="shared" si="341"/>
        <v>0</v>
      </c>
      <c r="AA222"/>
      <c r="AB222" s="6">
        <f t="shared" si="342"/>
        <v>0</v>
      </c>
      <c r="AC222" s="6">
        <f t="shared" si="343"/>
        <v>0</v>
      </c>
      <c r="AD222" s="6">
        <f t="shared" si="344"/>
        <v>0</v>
      </c>
      <c r="AE222"/>
      <c r="AF222" s="6">
        <f t="shared" si="345"/>
        <v>0</v>
      </c>
      <c r="AG222" s="6">
        <f t="shared" si="346"/>
        <v>0</v>
      </c>
      <c r="AH222" s="6">
        <f t="shared" si="347"/>
        <v>0</v>
      </c>
      <c r="AI222"/>
      <c r="AJ222" s="6">
        <f t="shared" si="348"/>
        <v>0</v>
      </c>
      <c r="AK222" s="6"/>
      <c r="AL222" s="6">
        <f t="shared" si="349"/>
        <v>0</v>
      </c>
      <c r="AM222" s="6">
        <f t="shared" si="350"/>
        <v>0</v>
      </c>
      <c r="AN222" s="6">
        <f t="shared" si="351"/>
        <v>0</v>
      </c>
      <c r="AO222" s="6"/>
      <c r="AP222" s="6">
        <f t="shared" si="352"/>
        <v>0</v>
      </c>
      <c r="AQ222" s="6">
        <f t="shared" si="353"/>
        <v>0</v>
      </c>
      <c r="AR222" s="6">
        <f t="shared" si="354"/>
        <v>0</v>
      </c>
      <c r="AS222" s="6"/>
      <c r="AT222" s="6">
        <f t="shared" si="355"/>
        <v>0</v>
      </c>
      <c r="AU222" s="6">
        <f t="shared" si="356"/>
        <v>0</v>
      </c>
      <c r="AV222" s="6">
        <f t="shared" si="357"/>
        <v>0</v>
      </c>
      <c r="AW222" s="6"/>
      <c r="AX222" s="6">
        <f t="shared" si="358"/>
        <v>0</v>
      </c>
      <c r="BD222" s="11"/>
      <c r="BE222" s="6">
        <f t="shared" si="359"/>
        <v>0</v>
      </c>
      <c r="BF222" s="6">
        <f t="shared" si="360"/>
        <v>0</v>
      </c>
      <c r="BG222" s="6">
        <f t="shared" si="361"/>
        <v>0</v>
      </c>
      <c r="BH222"/>
      <c r="BI222" s="6">
        <f t="shared" si="362"/>
        <v>0</v>
      </c>
      <c r="BJ222" s="6">
        <f t="shared" si="363"/>
        <v>0</v>
      </c>
      <c r="BK222" s="6">
        <f t="shared" si="364"/>
        <v>0</v>
      </c>
      <c r="BL222"/>
      <c r="BM222" s="6">
        <f t="shared" si="365"/>
        <v>0</v>
      </c>
      <c r="BN222" s="6">
        <f t="shared" si="366"/>
        <v>0</v>
      </c>
      <c r="BO222" s="6">
        <f t="shared" si="367"/>
        <v>0</v>
      </c>
      <c r="BP222"/>
      <c r="BQ222" s="6">
        <f t="shared" si="392"/>
        <v>0</v>
      </c>
      <c r="BR222" s="6"/>
      <c r="BS222" s="6">
        <f t="shared" si="393"/>
        <v>0</v>
      </c>
      <c r="BT222" s="6">
        <f t="shared" si="394"/>
        <v>0</v>
      </c>
      <c r="BU222" s="6">
        <f t="shared" si="395"/>
        <v>0</v>
      </c>
      <c r="BV222" s="6"/>
      <c r="BW222" s="6">
        <f t="shared" si="396"/>
        <v>0</v>
      </c>
      <c r="BX222" s="6">
        <f t="shared" si="397"/>
        <v>0</v>
      </c>
      <c r="BY222" s="6">
        <f t="shared" si="398"/>
        <v>0</v>
      </c>
      <c r="BZ222" s="6"/>
      <c r="CA222" s="6">
        <f t="shared" si="399"/>
        <v>0</v>
      </c>
      <c r="CB222" s="6">
        <f t="shared" si="400"/>
        <v>0</v>
      </c>
      <c r="CC222" s="6">
        <f t="shared" si="401"/>
        <v>0</v>
      </c>
      <c r="CD222" s="6"/>
      <c r="CE222" s="6">
        <f t="shared" si="402"/>
        <v>0</v>
      </c>
      <c r="CK222" s="11"/>
      <c r="CL222" s="6">
        <f t="shared" si="403"/>
        <v>0</v>
      </c>
      <c r="CM222" s="6">
        <f t="shared" si="368"/>
        <v>0</v>
      </c>
      <c r="CN222" s="6">
        <f t="shared" si="369"/>
        <v>0</v>
      </c>
      <c r="CO222"/>
      <c r="CP222" s="6">
        <f t="shared" si="370"/>
        <v>0</v>
      </c>
      <c r="CQ222" s="6">
        <f t="shared" si="371"/>
        <v>0</v>
      </c>
      <c r="CR222" s="6">
        <f t="shared" si="372"/>
        <v>0</v>
      </c>
      <c r="CS222"/>
      <c r="CT222" s="6">
        <f t="shared" si="373"/>
        <v>0</v>
      </c>
      <c r="CU222" s="6">
        <f t="shared" si="374"/>
        <v>0</v>
      </c>
      <c r="CV222" s="6">
        <f t="shared" si="375"/>
        <v>0</v>
      </c>
      <c r="CW222"/>
      <c r="CX222" s="6">
        <f t="shared" si="404"/>
        <v>0</v>
      </c>
      <c r="CY222" s="6"/>
      <c r="CZ222" s="6">
        <f t="shared" si="405"/>
        <v>0</v>
      </c>
      <c r="DA222" s="6">
        <f t="shared" si="406"/>
        <v>0</v>
      </c>
      <c r="DB222" s="6">
        <f t="shared" si="407"/>
        <v>0</v>
      </c>
      <c r="DC222" s="6"/>
      <c r="DD222" s="6">
        <f t="shared" si="408"/>
        <v>0</v>
      </c>
      <c r="DE222" s="6">
        <f t="shared" si="409"/>
        <v>0</v>
      </c>
      <c r="DF222" s="6">
        <f t="shared" si="410"/>
        <v>0</v>
      </c>
      <c r="DG222" s="6"/>
      <c r="DH222" s="6">
        <f t="shared" si="411"/>
        <v>0</v>
      </c>
      <c r="DI222" s="6">
        <f t="shared" si="412"/>
        <v>0</v>
      </c>
      <c r="DJ222" s="6">
        <f t="shared" si="413"/>
        <v>0</v>
      </c>
      <c r="DK222" s="6"/>
      <c r="DL222" s="6">
        <f t="shared" si="414"/>
        <v>0</v>
      </c>
      <c r="DR222" s="11"/>
      <c r="DS222" s="6">
        <f t="shared" si="415"/>
        <v>0</v>
      </c>
      <c r="DT222" s="6">
        <f t="shared" si="376"/>
        <v>0</v>
      </c>
      <c r="DU222" s="6">
        <f t="shared" si="377"/>
        <v>0</v>
      </c>
      <c r="DV222"/>
      <c r="DW222" s="6">
        <f t="shared" si="378"/>
        <v>0</v>
      </c>
      <c r="DX222" s="6">
        <f t="shared" si="379"/>
        <v>0</v>
      </c>
      <c r="DY222" s="6">
        <f t="shared" si="380"/>
        <v>0</v>
      </c>
      <c r="DZ222"/>
      <c r="EA222" s="6">
        <f t="shared" si="381"/>
        <v>0</v>
      </c>
      <c r="EB222" s="6">
        <f t="shared" si="382"/>
        <v>0</v>
      </c>
      <c r="EC222" s="6">
        <f t="shared" si="383"/>
        <v>0</v>
      </c>
      <c r="ED222"/>
      <c r="EE222" s="6">
        <f t="shared" si="416"/>
        <v>0</v>
      </c>
      <c r="EF222" s="6"/>
      <c r="EG222" s="6">
        <f t="shared" si="417"/>
        <v>0</v>
      </c>
      <c r="EH222" s="6">
        <f t="shared" si="418"/>
        <v>0</v>
      </c>
      <c r="EI222" s="6">
        <f t="shared" si="419"/>
        <v>0</v>
      </c>
      <c r="EJ222" s="6"/>
      <c r="EK222" s="6">
        <f t="shared" si="420"/>
        <v>0</v>
      </c>
      <c r="EL222" s="6">
        <f t="shared" si="421"/>
        <v>0</v>
      </c>
      <c r="EM222" s="6">
        <f t="shared" si="422"/>
        <v>0</v>
      </c>
      <c r="EN222" s="6"/>
      <c r="EO222" s="6">
        <f t="shared" si="423"/>
        <v>0</v>
      </c>
      <c r="EP222" s="6">
        <f t="shared" si="424"/>
        <v>0</v>
      </c>
      <c r="EQ222" s="6">
        <f t="shared" si="425"/>
        <v>0</v>
      </c>
      <c r="ER222" s="6"/>
      <c r="ES222" s="6">
        <f t="shared" si="426"/>
        <v>0</v>
      </c>
      <c r="EY222" s="11"/>
      <c r="EZ222" s="6">
        <f t="shared" si="427"/>
        <v>0</v>
      </c>
      <c r="FA222" s="6">
        <f t="shared" si="384"/>
        <v>0</v>
      </c>
      <c r="FB222" s="6">
        <f t="shared" si="385"/>
        <v>0</v>
      </c>
      <c r="FC222"/>
      <c r="FD222" s="6">
        <f t="shared" si="386"/>
        <v>0</v>
      </c>
      <c r="FE222" s="6">
        <f t="shared" si="387"/>
        <v>0</v>
      </c>
      <c r="FF222" s="6">
        <f t="shared" si="388"/>
        <v>0</v>
      </c>
      <c r="FG222"/>
      <c r="FH222" s="6">
        <f t="shared" si="389"/>
        <v>0</v>
      </c>
      <c r="FI222" s="6">
        <f t="shared" si="390"/>
        <v>0</v>
      </c>
      <c r="FJ222" s="6">
        <f t="shared" si="391"/>
        <v>0</v>
      </c>
      <c r="FK222"/>
      <c r="FL222" s="6">
        <f t="shared" si="428"/>
        <v>0</v>
      </c>
      <c r="FM222" s="6"/>
      <c r="FN222" s="6">
        <f t="shared" si="429"/>
        <v>0</v>
      </c>
      <c r="FO222" s="6">
        <f t="shared" si="430"/>
        <v>0</v>
      </c>
      <c r="FP222" s="6">
        <f t="shared" si="431"/>
        <v>0</v>
      </c>
      <c r="FQ222" s="6"/>
      <c r="FR222" s="6">
        <f t="shared" si="432"/>
        <v>0</v>
      </c>
      <c r="FS222" s="6">
        <f t="shared" si="433"/>
        <v>0</v>
      </c>
      <c r="FT222" s="6">
        <f t="shared" si="434"/>
        <v>0</v>
      </c>
      <c r="FU222" s="6"/>
      <c r="FV222" s="6">
        <f t="shared" si="435"/>
        <v>0</v>
      </c>
      <c r="FW222" s="6">
        <f t="shared" si="436"/>
        <v>0</v>
      </c>
      <c r="FX222" s="6">
        <f t="shared" si="437"/>
        <v>0</v>
      </c>
      <c r="FY222" s="6"/>
      <c r="FZ222" s="6">
        <f t="shared" si="438"/>
        <v>0</v>
      </c>
    </row>
    <row r="223" spans="4:182" x14ac:dyDescent="0.25">
      <c r="D223">
        <v>1385</v>
      </c>
      <c r="E223">
        <f>'Input spectra'!B223</f>
        <v>0</v>
      </c>
      <c r="F223">
        <f>'Initial absorption'!L223</f>
        <v>0</v>
      </c>
      <c r="G223">
        <f>'Input spectra'!C223</f>
        <v>0</v>
      </c>
      <c r="H223">
        <f t="shared" si="336"/>
        <v>0</v>
      </c>
      <c r="I223">
        <f>'Input spectra'!D223</f>
        <v>0</v>
      </c>
      <c r="J223">
        <f>'Initial absorption'!M223</f>
        <v>0</v>
      </c>
      <c r="K223">
        <f>'Input spectra'!E223</f>
        <v>0</v>
      </c>
      <c r="L223">
        <f t="shared" si="337"/>
        <v>0</v>
      </c>
      <c r="M223">
        <f>'Input spectra'!F223</f>
        <v>0</v>
      </c>
      <c r="N223">
        <f>'Initial absorption'!N223</f>
        <v>0</v>
      </c>
      <c r="O223">
        <f>'Input spectra'!G223</f>
        <v>0</v>
      </c>
      <c r="P223">
        <f t="shared" si="338"/>
        <v>0</v>
      </c>
      <c r="R223">
        <f>'Absorption prob after ems'!FA224</f>
        <v>0.89060117301457353</v>
      </c>
      <c r="S223" s="13">
        <f>1-EXP(-'Absorption prob after ems'!FE224*_k_in_ec_correction*(E223*_c1+I223*_c2+M223*_c3+'Input spectra'!Y223))</f>
        <v>1.107116328769131E-2</v>
      </c>
      <c r="T223" s="13">
        <f>1-EXP(-(_t-'Absorption prob after ems'!FE224)*_k_in_ec_correction*(E223*_c1+I223*_c2+M223*_c3+'Input spectra'!Y223))</f>
        <v>1.1183438629024267E-2</v>
      </c>
      <c r="V223"/>
      <c r="W223" s="11"/>
      <c r="X223" s="6">
        <f t="shared" si="339"/>
        <v>0</v>
      </c>
      <c r="Y223" s="6">
        <f t="shared" si="340"/>
        <v>0</v>
      </c>
      <c r="Z223" s="6">
        <f t="shared" si="341"/>
        <v>0</v>
      </c>
      <c r="AA223"/>
      <c r="AB223" s="6">
        <f t="shared" si="342"/>
        <v>0</v>
      </c>
      <c r="AC223" s="6">
        <f t="shared" si="343"/>
        <v>0</v>
      </c>
      <c r="AD223" s="6">
        <f t="shared" si="344"/>
        <v>0</v>
      </c>
      <c r="AE223"/>
      <c r="AF223" s="6">
        <f t="shared" si="345"/>
        <v>0</v>
      </c>
      <c r="AG223" s="6">
        <f t="shared" si="346"/>
        <v>0</v>
      </c>
      <c r="AH223" s="6">
        <f t="shared" si="347"/>
        <v>0</v>
      </c>
      <c r="AI223"/>
      <c r="AJ223" s="6">
        <f t="shared" si="348"/>
        <v>0</v>
      </c>
      <c r="AK223" s="6"/>
      <c r="AL223" s="6">
        <f t="shared" si="349"/>
        <v>0</v>
      </c>
      <c r="AM223" s="6">
        <f t="shared" si="350"/>
        <v>0</v>
      </c>
      <c r="AN223" s="6">
        <f t="shared" si="351"/>
        <v>0</v>
      </c>
      <c r="AO223" s="6"/>
      <c r="AP223" s="6">
        <f t="shared" si="352"/>
        <v>0</v>
      </c>
      <c r="AQ223" s="6">
        <f t="shared" si="353"/>
        <v>0</v>
      </c>
      <c r="AR223" s="6">
        <f t="shared" si="354"/>
        <v>0</v>
      </c>
      <c r="AS223" s="6"/>
      <c r="AT223" s="6">
        <f t="shared" si="355"/>
        <v>0</v>
      </c>
      <c r="AU223" s="6">
        <f t="shared" si="356"/>
        <v>0</v>
      </c>
      <c r="AV223" s="6">
        <f t="shared" si="357"/>
        <v>0</v>
      </c>
      <c r="AW223" s="6"/>
      <c r="AX223" s="6">
        <f t="shared" si="358"/>
        <v>0</v>
      </c>
      <c r="BD223" s="11"/>
      <c r="BE223" s="6">
        <f t="shared" si="359"/>
        <v>0</v>
      </c>
      <c r="BF223" s="6">
        <f t="shared" si="360"/>
        <v>0</v>
      </c>
      <c r="BG223" s="6">
        <f t="shared" si="361"/>
        <v>0</v>
      </c>
      <c r="BH223"/>
      <c r="BI223" s="6">
        <f t="shared" si="362"/>
        <v>0</v>
      </c>
      <c r="BJ223" s="6">
        <f t="shared" si="363"/>
        <v>0</v>
      </c>
      <c r="BK223" s="6">
        <f t="shared" si="364"/>
        <v>0</v>
      </c>
      <c r="BL223"/>
      <c r="BM223" s="6">
        <f t="shared" si="365"/>
        <v>0</v>
      </c>
      <c r="BN223" s="6">
        <f t="shared" si="366"/>
        <v>0</v>
      </c>
      <c r="BO223" s="6">
        <f t="shared" si="367"/>
        <v>0</v>
      </c>
      <c r="BP223"/>
      <c r="BQ223" s="6">
        <f t="shared" si="392"/>
        <v>0</v>
      </c>
      <c r="BR223" s="6"/>
      <c r="BS223" s="6">
        <f t="shared" si="393"/>
        <v>0</v>
      </c>
      <c r="BT223" s="6">
        <f t="shared" si="394"/>
        <v>0</v>
      </c>
      <c r="BU223" s="6">
        <f t="shared" si="395"/>
        <v>0</v>
      </c>
      <c r="BV223" s="6"/>
      <c r="BW223" s="6">
        <f t="shared" si="396"/>
        <v>0</v>
      </c>
      <c r="BX223" s="6">
        <f t="shared" si="397"/>
        <v>0</v>
      </c>
      <c r="BY223" s="6">
        <f t="shared" si="398"/>
        <v>0</v>
      </c>
      <c r="BZ223" s="6"/>
      <c r="CA223" s="6">
        <f t="shared" si="399"/>
        <v>0</v>
      </c>
      <c r="CB223" s="6">
        <f t="shared" si="400"/>
        <v>0</v>
      </c>
      <c r="CC223" s="6">
        <f t="shared" si="401"/>
        <v>0</v>
      </c>
      <c r="CD223" s="6"/>
      <c r="CE223" s="6">
        <f t="shared" si="402"/>
        <v>0</v>
      </c>
      <c r="CK223" s="11"/>
      <c r="CL223" s="6">
        <f t="shared" si="403"/>
        <v>0</v>
      </c>
      <c r="CM223" s="6">
        <f t="shared" si="368"/>
        <v>0</v>
      </c>
      <c r="CN223" s="6">
        <f t="shared" si="369"/>
        <v>0</v>
      </c>
      <c r="CO223"/>
      <c r="CP223" s="6">
        <f t="shared" si="370"/>
        <v>0</v>
      </c>
      <c r="CQ223" s="6">
        <f t="shared" si="371"/>
        <v>0</v>
      </c>
      <c r="CR223" s="6">
        <f t="shared" si="372"/>
        <v>0</v>
      </c>
      <c r="CS223"/>
      <c r="CT223" s="6">
        <f t="shared" si="373"/>
        <v>0</v>
      </c>
      <c r="CU223" s="6">
        <f t="shared" si="374"/>
        <v>0</v>
      </c>
      <c r="CV223" s="6">
        <f t="shared" si="375"/>
        <v>0</v>
      </c>
      <c r="CW223"/>
      <c r="CX223" s="6">
        <f t="shared" si="404"/>
        <v>0</v>
      </c>
      <c r="CY223" s="6"/>
      <c r="CZ223" s="6">
        <f t="shared" si="405"/>
        <v>0</v>
      </c>
      <c r="DA223" s="6">
        <f t="shared" si="406"/>
        <v>0</v>
      </c>
      <c r="DB223" s="6">
        <f t="shared" si="407"/>
        <v>0</v>
      </c>
      <c r="DC223" s="6"/>
      <c r="DD223" s="6">
        <f t="shared" si="408"/>
        <v>0</v>
      </c>
      <c r="DE223" s="6">
        <f t="shared" si="409"/>
        <v>0</v>
      </c>
      <c r="DF223" s="6">
        <f t="shared" si="410"/>
        <v>0</v>
      </c>
      <c r="DG223" s="6"/>
      <c r="DH223" s="6">
        <f t="shared" si="411"/>
        <v>0</v>
      </c>
      <c r="DI223" s="6">
        <f t="shared" si="412"/>
        <v>0</v>
      </c>
      <c r="DJ223" s="6">
        <f t="shared" si="413"/>
        <v>0</v>
      </c>
      <c r="DK223" s="6"/>
      <c r="DL223" s="6">
        <f t="shared" si="414"/>
        <v>0</v>
      </c>
      <c r="DR223" s="11"/>
      <c r="DS223" s="6">
        <f t="shared" si="415"/>
        <v>0</v>
      </c>
      <c r="DT223" s="6">
        <f t="shared" si="376"/>
        <v>0</v>
      </c>
      <c r="DU223" s="6">
        <f t="shared" si="377"/>
        <v>0</v>
      </c>
      <c r="DV223"/>
      <c r="DW223" s="6">
        <f t="shared" si="378"/>
        <v>0</v>
      </c>
      <c r="DX223" s="6">
        <f t="shared" si="379"/>
        <v>0</v>
      </c>
      <c r="DY223" s="6">
        <f t="shared" si="380"/>
        <v>0</v>
      </c>
      <c r="DZ223"/>
      <c r="EA223" s="6">
        <f t="shared" si="381"/>
        <v>0</v>
      </c>
      <c r="EB223" s="6">
        <f t="shared" si="382"/>
        <v>0</v>
      </c>
      <c r="EC223" s="6">
        <f t="shared" si="383"/>
        <v>0</v>
      </c>
      <c r="ED223"/>
      <c r="EE223" s="6">
        <f t="shared" si="416"/>
        <v>0</v>
      </c>
      <c r="EF223" s="6"/>
      <c r="EG223" s="6">
        <f t="shared" si="417"/>
        <v>0</v>
      </c>
      <c r="EH223" s="6">
        <f t="shared" si="418"/>
        <v>0</v>
      </c>
      <c r="EI223" s="6">
        <f t="shared" si="419"/>
        <v>0</v>
      </c>
      <c r="EJ223" s="6"/>
      <c r="EK223" s="6">
        <f t="shared" si="420"/>
        <v>0</v>
      </c>
      <c r="EL223" s="6">
        <f t="shared" si="421"/>
        <v>0</v>
      </c>
      <c r="EM223" s="6">
        <f t="shared" si="422"/>
        <v>0</v>
      </c>
      <c r="EN223" s="6"/>
      <c r="EO223" s="6">
        <f t="shared" si="423"/>
        <v>0</v>
      </c>
      <c r="EP223" s="6">
        <f t="shared" si="424"/>
        <v>0</v>
      </c>
      <c r="EQ223" s="6">
        <f t="shared" si="425"/>
        <v>0</v>
      </c>
      <c r="ER223" s="6"/>
      <c r="ES223" s="6">
        <f t="shared" si="426"/>
        <v>0</v>
      </c>
      <c r="EY223" s="11"/>
      <c r="EZ223" s="6">
        <f t="shared" si="427"/>
        <v>0</v>
      </c>
      <c r="FA223" s="6">
        <f t="shared" si="384"/>
        <v>0</v>
      </c>
      <c r="FB223" s="6">
        <f t="shared" si="385"/>
        <v>0</v>
      </c>
      <c r="FC223"/>
      <c r="FD223" s="6">
        <f t="shared" si="386"/>
        <v>0</v>
      </c>
      <c r="FE223" s="6">
        <f t="shared" si="387"/>
        <v>0</v>
      </c>
      <c r="FF223" s="6">
        <f t="shared" si="388"/>
        <v>0</v>
      </c>
      <c r="FG223"/>
      <c r="FH223" s="6">
        <f t="shared" si="389"/>
        <v>0</v>
      </c>
      <c r="FI223" s="6">
        <f t="shared" si="390"/>
        <v>0</v>
      </c>
      <c r="FJ223" s="6">
        <f t="shared" si="391"/>
        <v>0</v>
      </c>
      <c r="FK223"/>
      <c r="FL223" s="6">
        <f t="shared" si="428"/>
        <v>0</v>
      </c>
      <c r="FM223" s="6"/>
      <c r="FN223" s="6">
        <f t="shared" si="429"/>
        <v>0</v>
      </c>
      <c r="FO223" s="6">
        <f t="shared" si="430"/>
        <v>0</v>
      </c>
      <c r="FP223" s="6">
        <f t="shared" si="431"/>
        <v>0</v>
      </c>
      <c r="FQ223" s="6"/>
      <c r="FR223" s="6">
        <f t="shared" si="432"/>
        <v>0</v>
      </c>
      <c r="FS223" s="6">
        <f t="shared" si="433"/>
        <v>0</v>
      </c>
      <c r="FT223" s="6">
        <f t="shared" si="434"/>
        <v>0</v>
      </c>
      <c r="FU223" s="6"/>
      <c r="FV223" s="6">
        <f t="shared" si="435"/>
        <v>0</v>
      </c>
      <c r="FW223" s="6">
        <f t="shared" si="436"/>
        <v>0</v>
      </c>
      <c r="FX223" s="6">
        <f t="shared" si="437"/>
        <v>0</v>
      </c>
      <c r="FY223" s="6"/>
      <c r="FZ223" s="6">
        <f t="shared" si="438"/>
        <v>0</v>
      </c>
    </row>
    <row r="224" spans="4:182" x14ac:dyDescent="0.25">
      <c r="D224">
        <v>1390</v>
      </c>
      <c r="E224">
        <f>'Input spectra'!B224</f>
        <v>0</v>
      </c>
      <c r="F224">
        <f>'Initial absorption'!L224</f>
        <v>0</v>
      </c>
      <c r="G224">
        <f>'Input spectra'!C224</f>
        <v>0</v>
      </c>
      <c r="H224">
        <f t="shared" si="336"/>
        <v>0</v>
      </c>
      <c r="I224">
        <f>'Input spectra'!D224</f>
        <v>0</v>
      </c>
      <c r="J224">
        <f>'Initial absorption'!M224</f>
        <v>0</v>
      </c>
      <c r="K224">
        <f>'Input spectra'!E224</f>
        <v>0</v>
      </c>
      <c r="L224">
        <f t="shared" si="337"/>
        <v>0</v>
      </c>
      <c r="M224">
        <f>'Input spectra'!F224</f>
        <v>0</v>
      </c>
      <c r="N224">
        <f>'Initial absorption'!N224</f>
        <v>0</v>
      </c>
      <c r="O224">
        <f>'Input spectra'!G224</f>
        <v>0</v>
      </c>
      <c r="P224">
        <f t="shared" si="338"/>
        <v>0</v>
      </c>
      <c r="R224">
        <f>'Absorption prob after ems'!FA225</f>
        <v>0.89073059462325055</v>
      </c>
      <c r="S224" s="13">
        <f>1-EXP(-'Absorption prob after ems'!FE225*_k_in_ec_correction*(E224*_c1+I224*_c2+M224*_c3+'Input spectra'!Y224))</f>
        <v>1.105699008248151E-2</v>
      </c>
      <c r="T224" s="13">
        <f>1-EXP(-(_t-'Absorption prob after ems'!FE225)*_k_in_ec_correction*(E224*_c1+I224*_c2+M224*_c3+'Input spectra'!Y224))</f>
        <v>1.1168976686676269E-2</v>
      </c>
      <c r="V224"/>
      <c r="W224" s="11"/>
      <c r="X224" s="6">
        <f t="shared" si="339"/>
        <v>0</v>
      </c>
      <c r="Y224" s="6">
        <f t="shared" si="340"/>
        <v>0</v>
      </c>
      <c r="Z224" s="6">
        <f t="shared" si="341"/>
        <v>0</v>
      </c>
      <c r="AA224"/>
      <c r="AB224" s="6">
        <f t="shared" si="342"/>
        <v>0</v>
      </c>
      <c r="AC224" s="6">
        <f t="shared" si="343"/>
        <v>0</v>
      </c>
      <c r="AD224" s="6">
        <f t="shared" si="344"/>
        <v>0</v>
      </c>
      <c r="AE224"/>
      <c r="AF224" s="6">
        <f t="shared" si="345"/>
        <v>0</v>
      </c>
      <c r="AG224" s="6">
        <f t="shared" si="346"/>
        <v>0</v>
      </c>
      <c r="AH224" s="6">
        <f t="shared" si="347"/>
        <v>0</v>
      </c>
      <c r="AI224"/>
      <c r="AJ224" s="6">
        <f t="shared" si="348"/>
        <v>0</v>
      </c>
      <c r="AK224" s="6"/>
      <c r="AL224" s="6">
        <f t="shared" si="349"/>
        <v>0</v>
      </c>
      <c r="AM224" s="6">
        <f t="shared" si="350"/>
        <v>0</v>
      </c>
      <c r="AN224" s="6">
        <f t="shared" si="351"/>
        <v>0</v>
      </c>
      <c r="AO224" s="6"/>
      <c r="AP224" s="6">
        <f t="shared" si="352"/>
        <v>0</v>
      </c>
      <c r="AQ224" s="6">
        <f t="shared" si="353"/>
        <v>0</v>
      </c>
      <c r="AR224" s="6">
        <f t="shared" si="354"/>
        <v>0</v>
      </c>
      <c r="AS224" s="6"/>
      <c r="AT224" s="6">
        <f t="shared" si="355"/>
        <v>0</v>
      </c>
      <c r="AU224" s="6">
        <f t="shared" si="356"/>
        <v>0</v>
      </c>
      <c r="AV224" s="6">
        <f t="shared" si="357"/>
        <v>0</v>
      </c>
      <c r="AW224" s="6"/>
      <c r="AX224" s="6">
        <f t="shared" si="358"/>
        <v>0</v>
      </c>
      <c r="BD224" s="11"/>
      <c r="BE224" s="6">
        <f t="shared" si="359"/>
        <v>0</v>
      </c>
      <c r="BF224" s="6">
        <f t="shared" si="360"/>
        <v>0</v>
      </c>
      <c r="BG224" s="6">
        <f t="shared" si="361"/>
        <v>0</v>
      </c>
      <c r="BH224"/>
      <c r="BI224" s="6">
        <f t="shared" si="362"/>
        <v>0</v>
      </c>
      <c r="BJ224" s="6">
        <f t="shared" si="363"/>
        <v>0</v>
      </c>
      <c r="BK224" s="6">
        <f t="shared" si="364"/>
        <v>0</v>
      </c>
      <c r="BL224"/>
      <c r="BM224" s="6">
        <f t="shared" si="365"/>
        <v>0</v>
      </c>
      <c r="BN224" s="6">
        <f t="shared" si="366"/>
        <v>0</v>
      </c>
      <c r="BO224" s="6">
        <f t="shared" si="367"/>
        <v>0</v>
      </c>
      <c r="BP224"/>
      <c r="BQ224" s="6">
        <f t="shared" si="392"/>
        <v>0</v>
      </c>
      <c r="BR224" s="6"/>
      <c r="BS224" s="6">
        <f t="shared" si="393"/>
        <v>0</v>
      </c>
      <c r="BT224" s="6">
        <f t="shared" si="394"/>
        <v>0</v>
      </c>
      <c r="BU224" s="6">
        <f t="shared" si="395"/>
        <v>0</v>
      </c>
      <c r="BV224" s="6"/>
      <c r="BW224" s="6">
        <f t="shared" si="396"/>
        <v>0</v>
      </c>
      <c r="BX224" s="6">
        <f t="shared" si="397"/>
        <v>0</v>
      </c>
      <c r="BY224" s="6">
        <f t="shared" si="398"/>
        <v>0</v>
      </c>
      <c r="BZ224" s="6"/>
      <c r="CA224" s="6">
        <f t="shared" si="399"/>
        <v>0</v>
      </c>
      <c r="CB224" s="6">
        <f t="shared" si="400"/>
        <v>0</v>
      </c>
      <c r="CC224" s="6">
        <f t="shared" si="401"/>
        <v>0</v>
      </c>
      <c r="CD224" s="6"/>
      <c r="CE224" s="6">
        <f t="shared" si="402"/>
        <v>0</v>
      </c>
      <c r="CK224" s="11"/>
      <c r="CL224" s="6">
        <f t="shared" si="403"/>
        <v>0</v>
      </c>
      <c r="CM224" s="6">
        <f t="shared" si="368"/>
        <v>0</v>
      </c>
      <c r="CN224" s="6">
        <f t="shared" si="369"/>
        <v>0</v>
      </c>
      <c r="CO224"/>
      <c r="CP224" s="6">
        <f t="shared" si="370"/>
        <v>0</v>
      </c>
      <c r="CQ224" s="6">
        <f t="shared" si="371"/>
        <v>0</v>
      </c>
      <c r="CR224" s="6">
        <f t="shared" si="372"/>
        <v>0</v>
      </c>
      <c r="CS224"/>
      <c r="CT224" s="6">
        <f t="shared" si="373"/>
        <v>0</v>
      </c>
      <c r="CU224" s="6">
        <f t="shared" si="374"/>
        <v>0</v>
      </c>
      <c r="CV224" s="6">
        <f t="shared" si="375"/>
        <v>0</v>
      </c>
      <c r="CW224"/>
      <c r="CX224" s="6">
        <f t="shared" si="404"/>
        <v>0</v>
      </c>
      <c r="CY224" s="6"/>
      <c r="CZ224" s="6">
        <f t="shared" si="405"/>
        <v>0</v>
      </c>
      <c r="DA224" s="6">
        <f t="shared" si="406"/>
        <v>0</v>
      </c>
      <c r="DB224" s="6">
        <f t="shared" si="407"/>
        <v>0</v>
      </c>
      <c r="DC224" s="6"/>
      <c r="DD224" s="6">
        <f t="shared" si="408"/>
        <v>0</v>
      </c>
      <c r="DE224" s="6">
        <f t="shared" si="409"/>
        <v>0</v>
      </c>
      <c r="DF224" s="6">
        <f t="shared" si="410"/>
        <v>0</v>
      </c>
      <c r="DG224" s="6"/>
      <c r="DH224" s="6">
        <f t="shared" si="411"/>
        <v>0</v>
      </c>
      <c r="DI224" s="6">
        <f t="shared" si="412"/>
        <v>0</v>
      </c>
      <c r="DJ224" s="6">
        <f t="shared" si="413"/>
        <v>0</v>
      </c>
      <c r="DK224" s="6"/>
      <c r="DL224" s="6">
        <f t="shared" si="414"/>
        <v>0</v>
      </c>
      <c r="DR224" s="11"/>
      <c r="DS224" s="6">
        <f t="shared" si="415"/>
        <v>0</v>
      </c>
      <c r="DT224" s="6">
        <f t="shared" si="376"/>
        <v>0</v>
      </c>
      <c r="DU224" s="6">
        <f t="shared" si="377"/>
        <v>0</v>
      </c>
      <c r="DV224"/>
      <c r="DW224" s="6">
        <f t="shared" si="378"/>
        <v>0</v>
      </c>
      <c r="DX224" s="6">
        <f t="shared" si="379"/>
        <v>0</v>
      </c>
      <c r="DY224" s="6">
        <f t="shared" si="380"/>
        <v>0</v>
      </c>
      <c r="DZ224"/>
      <c r="EA224" s="6">
        <f t="shared" si="381"/>
        <v>0</v>
      </c>
      <c r="EB224" s="6">
        <f t="shared" si="382"/>
        <v>0</v>
      </c>
      <c r="EC224" s="6">
        <f t="shared" si="383"/>
        <v>0</v>
      </c>
      <c r="ED224"/>
      <c r="EE224" s="6">
        <f t="shared" si="416"/>
        <v>0</v>
      </c>
      <c r="EF224" s="6"/>
      <c r="EG224" s="6">
        <f t="shared" si="417"/>
        <v>0</v>
      </c>
      <c r="EH224" s="6">
        <f t="shared" si="418"/>
        <v>0</v>
      </c>
      <c r="EI224" s="6">
        <f t="shared" si="419"/>
        <v>0</v>
      </c>
      <c r="EJ224" s="6"/>
      <c r="EK224" s="6">
        <f t="shared" si="420"/>
        <v>0</v>
      </c>
      <c r="EL224" s="6">
        <f t="shared" si="421"/>
        <v>0</v>
      </c>
      <c r="EM224" s="6">
        <f t="shared" si="422"/>
        <v>0</v>
      </c>
      <c r="EN224" s="6"/>
      <c r="EO224" s="6">
        <f t="shared" si="423"/>
        <v>0</v>
      </c>
      <c r="EP224" s="6">
        <f t="shared" si="424"/>
        <v>0</v>
      </c>
      <c r="EQ224" s="6">
        <f t="shared" si="425"/>
        <v>0</v>
      </c>
      <c r="ER224" s="6"/>
      <c r="ES224" s="6">
        <f t="shared" si="426"/>
        <v>0</v>
      </c>
      <c r="EY224" s="11"/>
      <c r="EZ224" s="6">
        <f t="shared" si="427"/>
        <v>0</v>
      </c>
      <c r="FA224" s="6">
        <f t="shared" si="384"/>
        <v>0</v>
      </c>
      <c r="FB224" s="6">
        <f t="shared" si="385"/>
        <v>0</v>
      </c>
      <c r="FC224"/>
      <c r="FD224" s="6">
        <f t="shared" si="386"/>
        <v>0</v>
      </c>
      <c r="FE224" s="6">
        <f t="shared" si="387"/>
        <v>0</v>
      </c>
      <c r="FF224" s="6">
        <f t="shared" si="388"/>
        <v>0</v>
      </c>
      <c r="FG224"/>
      <c r="FH224" s="6">
        <f t="shared" si="389"/>
        <v>0</v>
      </c>
      <c r="FI224" s="6">
        <f t="shared" si="390"/>
        <v>0</v>
      </c>
      <c r="FJ224" s="6">
        <f t="shared" si="391"/>
        <v>0</v>
      </c>
      <c r="FK224"/>
      <c r="FL224" s="6">
        <f t="shared" si="428"/>
        <v>0</v>
      </c>
      <c r="FM224" s="6"/>
      <c r="FN224" s="6">
        <f t="shared" si="429"/>
        <v>0</v>
      </c>
      <c r="FO224" s="6">
        <f t="shared" si="430"/>
        <v>0</v>
      </c>
      <c r="FP224" s="6">
        <f t="shared" si="431"/>
        <v>0</v>
      </c>
      <c r="FQ224" s="6"/>
      <c r="FR224" s="6">
        <f t="shared" si="432"/>
        <v>0</v>
      </c>
      <c r="FS224" s="6">
        <f t="shared" si="433"/>
        <v>0</v>
      </c>
      <c r="FT224" s="6">
        <f t="shared" si="434"/>
        <v>0</v>
      </c>
      <c r="FU224" s="6"/>
      <c r="FV224" s="6">
        <f t="shared" si="435"/>
        <v>0</v>
      </c>
      <c r="FW224" s="6">
        <f t="shared" si="436"/>
        <v>0</v>
      </c>
      <c r="FX224" s="6">
        <f t="shared" si="437"/>
        <v>0</v>
      </c>
      <c r="FY224" s="6"/>
      <c r="FZ224" s="6">
        <f t="shared" si="438"/>
        <v>0</v>
      </c>
    </row>
    <row r="225" spans="4:182" x14ac:dyDescent="0.25">
      <c r="D225">
        <v>1395</v>
      </c>
      <c r="E225">
        <f>'Input spectra'!B225</f>
        <v>0</v>
      </c>
      <c r="F225">
        <f>'Initial absorption'!L225</f>
        <v>0</v>
      </c>
      <c r="G225">
        <f>'Input spectra'!C225</f>
        <v>0</v>
      </c>
      <c r="H225">
        <f t="shared" si="336"/>
        <v>0</v>
      </c>
      <c r="I225">
        <f>'Input spectra'!D225</f>
        <v>0</v>
      </c>
      <c r="J225">
        <f>'Initial absorption'!M225</f>
        <v>0</v>
      </c>
      <c r="K225">
        <f>'Input spectra'!E225</f>
        <v>0</v>
      </c>
      <c r="L225">
        <f t="shared" si="337"/>
        <v>0</v>
      </c>
      <c r="M225">
        <f>'Input spectra'!F225</f>
        <v>0</v>
      </c>
      <c r="N225">
        <f>'Initial absorption'!N225</f>
        <v>0</v>
      </c>
      <c r="O225">
        <f>'Input spectra'!G225</f>
        <v>0</v>
      </c>
      <c r="P225">
        <f t="shared" si="338"/>
        <v>0</v>
      </c>
      <c r="R225">
        <f>'Absorption prob after ems'!FA226</f>
        <v>0.89086004542338293</v>
      </c>
      <c r="S225" s="13">
        <f>1-EXP(-'Absorption prob after ems'!FE226*_k_in_ec_correction*(E225*_c1+I225*_c2+M225*_c3+'Input spectra'!Y225))</f>
        <v>1.1042816486167117E-2</v>
      </c>
      <c r="T225" s="13">
        <f>1-EXP(-(_t-'Absorption prob after ems'!FE226)*_k_in_ec_correction*(E225*_c1+I225*_c2+M225*_c3+'Input spectra'!Y225))</f>
        <v>1.115451472076967E-2</v>
      </c>
      <c r="V225"/>
      <c r="W225" s="11"/>
      <c r="X225" s="6">
        <f t="shared" si="339"/>
        <v>0</v>
      </c>
      <c r="Y225" s="6">
        <f t="shared" si="340"/>
        <v>0</v>
      </c>
      <c r="Z225" s="6">
        <f t="shared" si="341"/>
        <v>0</v>
      </c>
      <c r="AA225"/>
      <c r="AB225" s="6">
        <f t="shared" si="342"/>
        <v>0</v>
      </c>
      <c r="AC225" s="6">
        <f t="shared" si="343"/>
        <v>0</v>
      </c>
      <c r="AD225" s="6">
        <f t="shared" si="344"/>
        <v>0</v>
      </c>
      <c r="AE225"/>
      <c r="AF225" s="6">
        <f t="shared" si="345"/>
        <v>0</v>
      </c>
      <c r="AG225" s="6">
        <f t="shared" si="346"/>
        <v>0</v>
      </c>
      <c r="AH225" s="6">
        <f t="shared" si="347"/>
        <v>0</v>
      </c>
      <c r="AI225"/>
      <c r="AJ225" s="6">
        <f t="shared" si="348"/>
        <v>0</v>
      </c>
      <c r="AK225" s="6"/>
      <c r="AL225" s="6">
        <f t="shared" si="349"/>
        <v>0</v>
      </c>
      <c r="AM225" s="6">
        <f t="shared" si="350"/>
        <v>0</v>
      </c>
      <c r="AN225" s="6">
        <f t="shared" si="351"/>
        <v>0</v>
      </c>
      <c r="AO225" s="6"/>
      <c r="AP225" s="6">
        <f t="shared" si="352"/>
        <v>0</v>
      </c>
      <c r="AQ225" s="6">
        <f t="shared" si="353"/>
        <v>0</v>
      </c>
      <c r="AR225" s="6">
        <f t="shared" si="354"/>
        <v>0</v>
      </c>
      <c r="AS225" s="6"/>
      <c r="AT225" s="6">
        <f t="shared" si="355"/>
        <v>0</v>
      </c>
      <c r="AU225" s="6">
        <f t="shared" si="356"/>
        <v>0</v>
      </c>
      <c r="AV225" s="6">
        <f t="shared" si="357"/>
        <v>0</v>
      </c>
      <c r="AW225" s="6"/>
      <c r="AX225" s="6">
        <f t="shared" si="358"/>
        <v>0</v>
      </c>
      <c r="BD225" s="11"/>
      <c r="BE225" s="6">
        <f t="shared" si="359"/>
        <v>0</v>
      </c>
      <c r="BF225" s="6">
        <f t="shared" si="360"/>
        <v>0</v>
      </c>
      <c r="BG225" s="6">
        <f t="shared" si="361"/>
        <v>0</v>
      </c>
      <c r="BH225"/>
      <c r="BI225" s="6">
        <f t="shared" si="362"/>
        <v>0</v>
      </c>
      <c r="BJ225" s="6">
        <f t="shared" si="363"/>
        <v>0</v>
      </c>
      <c r="BK225" s="6">
        <f t="shared" si="364"/>
        <v>0</v>
      </c>
      <c r="BL225"/>
      <c r="BM225" s="6">
        <f t="shared" si="365"/>
        <v>0</v>
      </c>
      <c r="BN225" s="6">
        <f t="shared" si="366"/>
        <v>0</v>
      </c>
      <c r="BO225" s="6">
        <f t="shared" si="367"/>
        <v>0</v>
      </c>
      <c r="BP225"/>
      <c r="BQ225" s="6">
        <f t="shared" si="392"/>
        <v>0</v>
      </c>
      <c r="BR225" s="6"/>
      <c r="BS225" s="6">
        <f t="shared" si="393"/>
        <v>0</v>
      </c>
      <c r="BT225" s="6">
        <f t="shared" si="394"/>
        <v>0</v>
      </c>
      <c r="BU225" s="6">
        <f t="shared" si="395"/>
        <v>0</v>
      </c>
      <c r="BV225" s="6"/>
      <c r="BW225" s="6">
        <f t="shared" si="396"/>
        <v>0</v>
      </c>
      <c r="BX225" s="6">
        <f t="shared" si="397"/>
        <v>0</v>
      </c>
      <c r="BY225" s="6">
        <f t="shared" si="398"/>
        <v>0</v>
      </c>
      <c r="BZ225" s="6"/>
      <c r="CA225" s="6">
        <f t="shared" si="399"/>
        <v>0</v>
      </c>
      <c r="CB225" s="6">
        <f t="shared" si="400"/>
        <v>0</v>
      </c>
      <c r="CC225" s="6">
        <f t="shared" si="401"/>
        <v>0</v>
      </c>
      <c r="CD225" s="6"/>
      <c r="CE225" s="6">
        <f t="shared" si="402"/>
        <v>0</v>
      </c>
      <c r="CK225" s="11"/>
      <c r="CL225" s="6">
        <f t="shared" si="403"/>
        <v>0</v>
      </c>
      <c r="CM225" s="6">
        <f t="shared" si="368"/>
        <v>0</v>
      </c>
      <c r="CN225" s="6">
        <f t="shared" si="369"/>
        <v>0</v>
      </c>
      <c r="CO225"/>
      <c r="CP225" s="6">
        <f t="shared" si="370"/>
        <v>0</v>
      </c>
      <c r="CQ225" s="6">
        <f t="shared" si="371"/>
        <v>0</v>
      </c>
      <c r="CR225" s="6">
        <f t="shared" si="372"/>
        <v>0</v>
      </c>
      <c r="CS225"/>
      <c r="CT225" s="6">
        <f t="shared" si="373"/>
        <v>0</v>
      </c>
      <c r="CU225" s="6">
        <f t="shared" si="374"/>
        <v>0</v>
      </c>
      <c r="CV225" s="6">
        <f t="shared" si="375"/>
        <v>0</v>
      </c>
      <c r="CW225"/>
      <c r="CX225" s="6">
        <f t="shared" si="404"/>
        <v>0</v>
      </c>
      <c r="CY225" s="6"/>
      <c r="CZ225" s="6">
        <f t="shared" si="405"/>
        <v>0</v>
      </c>
      <c r="DA225" s="6">
        <f t="shared" si="406"/>
        <v>0</v>
      </c>
      <c r="DB225" s="6">
        <f t="shared" si="407"/>
        <v>0</v>
      </c>
      <c r="DC225" s="6"/>
      <c r="DD225" s="6">
        <f t="shared" si="408"/>
        <v>0</v>
      </c>
      <c r="DE225" s="6">
        <f t="shared" si="409"/>
        <v>0</v>
      </c>
      <c r="DF225" s="6">
        <f t="shared" si="410"/>
        <v>0</v>
      </c>
      <c r="DG225" s="6"/>
      <c r="DH225" s="6">
        <f t="shared" si="411"/>
        <v>0</v>
      </c>
      <c r="DI225" s="6">
        <f t="shared" si="412"/>
        <v>0</v>
      </c>
      <c r="DJ225" s="6">
        <f t="shared" si="413"/>
        <v>0</v>
      </c>
      <c r="DK225" s="6"/>
      <c r="DL225" s="6">
        <f t="shared" si="414"/>
        <v>0</v>
      </c>
      <c r="DR225" s="11"/>
      <c r="DS225" s="6">
        <f t="shared" si="415"/>
        <v>0</v>
      </c>
      <c r="DT225" s="6">
        <f t="shared" si="376"/>
        <v>0</v>
      </c>
      <c r="DU225" s="6">
        <f t="shared" si="377"/>
        <v>0</v>
      </c>
      <c r="DV225"/>
      <c r="DW225" s="6">
        <f t="shared" si="378"/>
        <v>0</v>
      </c>
      <c r="DX225" s="6">
        <f t="shared" si="379"/>
        <v>0</v>
      </c>
      <c r="DY225" s="6">
        <f t="shared" si="380"/>
        <v>0</v>
      </c>
      <c r="DZ225"/>
      <c r="EA225" s="6">
        <f t="shared" si="381"/>
        <v>0</v>
      </c>
      <c r="EB225" s="6">
        <f t="shared" si="382"/>
        <v>0</v>
      </c>
      <c r="EC225" s="6">
        <f t="shared" si="383"/>
        <v>0</v>
      </c>
      <c r="ED225"/>
      <c r="EE225" s="6">
        <f t="shared" si="416"/>
        <v>0</v>
      </c>
      <c r="EF225" s="6"/>
      <c r="EG225" s="6">
        <f t="shared" si="417"/>
        <v>0</v>
      </c>
      <c r="EH225" s="6">
        <f t="shared" si="418"/>
        <v>0</v>
      </c>
      <c r="EI225" s="6">
        <f t="shared" si="419"/>
        <v>0</v>
      </c>
      <c r="EJ225" s="6"/>
      <c r="EK225" s="6">
        <f t="shared" si="420"/>
        <v>0</v>
      </c>
      <c r="EL225" s="6">
        <f t="shared" si="421"/>
        <v>0</v>
      </c>
      <c r="EM225" s="6">
        <f t="shared" si="422"/>
        <v>0</v>
      </c>
      <c r="EN225" s="6"/>
      <c r="EO225" s="6">
        <f t="shared" si="423"/>
        <v>0</v>
      </c>
      <c r="EP225" s="6">
        <f t="shared" si="424"/>
        <v>0</v>
      </c>
      <c r="EQ225" s="6">
        <f t="shared" si="425"/>
        <v>0</v>
      </c>
      <c r="ER225" s="6"/>
      <c r="ES225" s="6">
        <f t="shared" si="426"/>
        <v>0</v>
      </c>
      <c r="EY225" s="11"/>
      <c r="EZ225" s="6">
        <f t="shared" si="427"/>
        <v>0</v>
      </c>
      <c r="FA225" s="6">
        <f t="shared" si="384"/>
        <v>0</v>
      </c>
      <c r="FB225" s="6">
        <f t="shared" si="385"/>
        <v>0</v>
      </c>
      <c r="FC225"/>
      <c r="FD225" s="6">
        <f t="shared" si="386"/>
        <v>0</v>
      </c>
      <c r="FE225" s="6">
        <f t="shared" si="387"/>
        <v>0</v>
      </c>
      <c r="FF225" s="6">
        <f t="shared" si="388"/>
        <v>0</v>
      </c>
      <c r="FG225"/>
      <c r="FH225" s="6">
        <f t="shared" si="389"/>
        <v>0</v>
      </c>
      <c r="FI225" s="6">
        <f t="shared" si="390"/>
        <v>0</v>
      </c>
      <c r="FJ225" s="6">
        <f t="shared" si="391"/>
        <v>0</v>
      </c>
      <c r="FK225"/>
      <c r="FL225" s="6">
        <f t="shared" si="428"/>
        <v>0</v>
      </c>
      <c r="FM225" s="6"/>
      <c r="FN225" s="6">
        <f t="shared" si="429"/>
        <v>0</v>
      </c>
      <c r="FO225" s="6">
        <f t="shared" si="430"/>
        <v>0</v>
      </c>
      <c r="FP225" s="6">
        <f t="shared" si="431"/>
        <v>0</v>
      </c>
      <c r="FQ225" s="6"/>
      <c r="FR225" s="6">
        <f t="shared" si="432"/>
        <v>0</v>
      </c>
      <c r="FS225" s="6">
        <f t="shared" si="433"/>
        <v>0</v>
      </c>
      <c r="FT225" s="6">
        <f t="shared" si="434"/>
        <v>0</v>
      </c>
      <c r="FU225" s="6"/>
      <c r="FV225" s="6">
        <f t="shared" si="435"/>
        <v>0</v>
      </c>
      <c r="FW225" s="6">
        <f t="shared" si="436"/>
        <v>0</v>
      </c>
      <c r="FX225" s="6">
        <f t="shared" si="437"/>
        <v>0</v>
      </c>
      <c r="FY225" s="6"/>
      <c r="FZ225" s="6">
        <f t="shared" si="438"/>
        <v>0</v>
      </c>
    </row>
    <row r="226" spans="4:182" x14ac:dyDescent="0.25">
      <c r="D226">
        <v>1400</v>
      </c>
      <c r="E226">
        <f>'Input spectra'!B226</f>
        <v>0</v>
      </c>
      <c r="F226">
        <f>'Initial absorption'!L226</f>
        <v>0</v>
      </c>
      <c r="G226">
        <f>'Input spectra'!C226</f>
        <v>0</v>
      </c>
      <c r="H226">
        <f t="shared" si="336"/>
        <v>0</v>
      </c>
      <c r="I226">
        <f>'Input spectra'!D226</f>
        <v>0</v>
      </c>
      <c r="J226">
        <f>'Initial absorption'!M226</f>
        <v>0</v>
      </c>
      <c r="K226">
        <f>'Input spectra'!E226</f>
        <v>0</v>
      </c>
      <c r="L226">
        <f t="shared" si="337"/>
        <v>0</v>
      </c>
      <c r="M226">
        <f>'Input spectra'!F226</f>
        <v>0</v>
      </c>
      <c r="N226">
        <f>'Initial absorption'!N226</f>
        <v>0</v>
      </c>
      <c r="O226">
        <f>'Input spectra'!G226</f>
        <v>0</v>
      </c>
      <c r="P226">
        <f t="shared" si="338"/>
        <v>0</v>
      </c>
      <c r="R226">
        <f>'Absorption prob after ems'!FA227</f>
        <v>0.89098952542316634</v>
      </c>
      <c r="S226" s="13">
        <f>1-EXP(-'Absorption prob after ems'!FE227*_k_in_ec_correction*(E226*_c1+I226*_c2+M226*_c3+'Input spectra'!Y226))</f>
        <v>1.1028642498737584E-2</v>
      </c>
      <c r="T226" s="13">
        <f>1-EXP(-(_t-'Absorption prob after ems'!FE227)*_k_in_ec_correction*(E226*_c1+I226*_c2+M226*_c3+'Input spectra'!Y226))</f>
        <v>1.1140052731309358E-2</v>
      </c>
      <c r="V226"/>
      <c r="W226" s="11"/>
      <c r="X226" s="6">
        <f t="shared" si="339"/>
        <v>0</v>
      </c>
      <c r="Y226" s="6">
        <f t="shared" si="340"/>
        <v>0</v>
      </c>
      <c r="Z226" s="6">
        <f t="shared" si="341"/>
        <v>0</v>
      </c>
      <c r="AA226"/>
      <c r="AB226" s="6">
        <f t="shared" si="342"/>
        <v>0</v>
      </c>
      <c r="AC226" s="6">
        <f t="shared" si="343"/>
        <v>0</v>
      </c>
      <c r="AD226" s="6">
        <f t="shared" si="344"/>
        <v>0</v>
      </c>
      <c r="AE226"/>
      <c r="AF226" s="6">
        <f t="shared" si="345"/>
        <v>0</v>
      </c>
      <c r="AG226" s="6">
        <f t="shared" si="346"/>
        <v>0</v>
      </c>
      <c r="AH226" s="6">
        <f t="shared" si="347"/>
        <v>0</v>
      </c>
      <c r="AI226"/>
      <c r="AJ226" s="6">
        <f t="shared" si="348"/>
        <v>0</v>
      </c>
      <c r="AK226" s="6"/>
      <c r="AL226" s="6">
        <f t="shared" si="349"/>
        <v>0</v>
      </c>
      <c r="AM226" s="6">
        <f t="shared" si="350"/>
        <v>0</v>
      </c>
      <c r="AN226" s="6">
        <f t="shared" si="351"/>
        <v>0</v>
      </c>
      <c r="AO226" s="6"/>
      <c r="AP226" s="6">
        <f t="shared" si="352"/>
        <v>0</v>
      </c>
      <c r="AQ226" s="6">
        <f t="shared" si="353"/>
        <v>0</v>
      </c>
      <c r="AR226" s="6">
        <f t="shared" si="354"/>
        <v>0</v>
      </c>
      <c r="AS226" s="6"/>
      <c r="AT226" s="6">
        <f t="shared" si="355"/>
        <v>0</v>
      </c>
      <c r="AU226" s="6">
        <f t="shared" si="356"/>
        <v>0</v>
      </c>
      <c r="AV226" s="6">
        <f t="shared" si="357"/>
        <v>0</v>
      </c>
      <c r="AW226" s="6"/>
      <c r="AX226" s="6">
        <f t="shared" si="358"/>
        <v>0</v>
      </c>
      <c r="BD226" s="11"/>
      <c r="BE226" s="6">
        <f t="shared" si="359"/>
        <v>0</v>
      </c>
      <c r="BF226" s="6">
        <f t="shared" si="360"/>
        <v>0</v>
      </c>
      <c r="BG226" s="6">
        <f t="shared" si="361"/>
        <v>0</v>
      </c>
      <c r="BH226"/>
      <c r="BI226" s="6">
        <f t="shared" si="362"/>
        <v>0</v>
      </c>
      <c r="BJ226" s="6">
        <f t="shared" si="363"/>
        <v>0</v>
      </c>
      <c r="BK226" s="6">
        <f t="shared" si="364"/>
        <v>0</v>
      </c>
      <c r="BL226"/>
      <c r="BM226" s="6">
        <f t="shared" si="365"/>
        <v>0</v>
      </c>
      <c r="BN226" s="6">
        <f t="shared" si="366"/>
        <v>0</v>
      </c>
      <c r="BO226" s="6">
        <f t="shared" si="367"/>
        <v>0</v>
      </c>
      <c r="BP226"/>
      <c r="BQ226" s="6">
        <f t="shared" si="392"/>
        <v>0</v>
      </c>
      <c r="BR226" s="6"/>
      <c r="BS226" s="6">
        <f t="shared" si="393"/>
        <v>0</v>
      </c>
      <c r="BT226" s="6">
        <f t="shared" si="394"/>
        <v>0</v>
      </c>
      <c r="BU226" s="6">
        <f t="shared" si="395"/>
        <v>0</v>
      </c>
      <c r="BV226" s="6"/>
      <c r="BW226" s="6">
        <f t="shared" si="396"/>
        <v>0</v>
      </c>
      <c r="BX226" s="6">
        <f t="shared" si="397"/>
        <v>0</v>
      </c>
      <c r="BY226" s="6">
        <f t="shared" si="398"/>
        <v>0</v>
      </c>
      <c r="BZ226" s="6"/>
      <c r="CA226" s="6">
        <f t="shared" si="399"/>
        <v>0</v>
      </c>
      <c r="CB226" s="6">
        <f t="shared" si="400"/>
        <v>0</v>
      </c>
      <c r="CC226" s="6">
        <f t="shared" si="401"/>
        <v>0</v>
      </c>
      <c r="CD226" s="6"/>
      <c r="CE226" s="6">
        <f t="shared" si="402"/>
        <v>0</v>
      </c>
      <c r="CK226" s="11"/>
      <c r="CL226" s="6">
        <f t="shared" si="403"/>
        <v>0</v>
      </c>
      <c r="CM226" s="6">
        <f t="shared" si="368"/>
        <v>0</v>
      </c>
      <c r="CN226" s="6">
        <f t="shared" si="369"/>
        <v>0</v>
      </c>
      <c r="CO226"/>
      <c r="CP226" s="6">
        <f t="shared" si="370"/>
        <v>0</v>
      </c>
      <c r="CQ226" s="6">
        <f t="shared" si="371"/>
        <v>0</v>
      </c>
      <c r="CR226" s="6">
        <f t="shared" si="372"/>
        <v>0</v>
      </c>
      <c r="CS226"/>
      <c r="CT226" s="6">
        <f t="shared" si="373"/>
        <v>0</v>
      </c>
      <c r="CU226" s="6">
        <f t="shared" si="374"/>
        <v>0</v>
      </c>
      <c r="CV226" s="6">
        <f t="shared" si="375"/>
        <v>0</v>
      </c>
      <c r="CW226"/>
      <c r="CX226" s="6">
        <f t="shared" si="404"/>
        <v>0</v>
      </c>
      <c r="CY226" s="6"/>
      <c r="CZ226" s="6">
        <f t="shared" si="405"/>
        <v>0</v>
      </c>
      <c r="DA226" s="6">
        <f t="shared" si="406"/>
        <v>0</v>
      </c>
      <c r="DB226" s="6">
        <f t="shared" si="407"/>
        <v>0</v>
      </c>
      <c r="DC226" s="6"/>
      <c r="DD226" s="6">
        <f t="shared" si="408"/>
        <v>0</v>
      </c>
      <c r="DE226" s="6">
        <f t="shared" si="409"/>
        <v>0</v>
      </c>
      <c r="DF226" s="6">
        <f t="shared" si="410"/>
        <v>0</v>
      </c>
      <c r="DG226" s="6"/>
      <c r="DH226" s="6">
        <f t="shared" si="411"/>
        <v>0</v>
      </c>
      <c r="DI226" s="6">
        <f t="shared" si="412"/>
        <v>0</v>
      </c>
      <c r="DJ226" s="6">
        <f t="shared" si="413"/>
        <v>0</v>
      </c>
      <c r="DK226" s="6"/>
      <c r="DL226" s="6">
        <f t="shared" si="414"/>
        <v>0</v>
      </c>
      <c r="DR226" s="11"/>
      <c r="DS226" s="6">
        <f t="shared" si="415"/>
        <v>0</v>
      </c>
      <c r="DT226" s="6">
        <f t="shared" si="376"/>
        <v>0</v>
      </c>
      <c r="DU226" s="6">
        <f t="shared" si="377"/>
        <v>0</v>
      </c>
      <c r="DV226"/>
      <c r="DW226" s="6">
        <f t="shared" si="378"/>
        <v>0</v>
      </c>
      <c r="DX226" s="6">
        <f t="shared" si="379"/>
        <v>0</v>
      </c>
      <c r="DY226" s="6">
        <f t="shared" si="380"/>
        <v>0</v>
      </c>
      <c r="DZ226"/>
      <c r="EA226" s="6">
        <f t="shared" si="381"/>
        <v>0</v>
      </c>
      <c r="EB226" s="6">
        <f t="shared" si="382"/>
        <v>0</v>
      </c>
      <c r="EC226" s="6">
        <f t="shared" si="383"/>
        <v>0</v>
      </c>
      <c r="ED226"/>
      <c r="EE226" s="6">
        <f t="shared" si="416"/>
        <v>0</v>
      </c>
      <c r="EF226" s="6"/>
      <c r="EG226" s="6">
        <f t="shared" si="417"/>
        <v>0</v>
      </c>
      <c r="EH226" s="6">
        <f t="shared" si="418"/>
        <v>0</v>
      </c>
      <c r="EI226" s="6">
        <f t="shared" si="419"/>
        <v>0</v>
      </c>
      <c r="EJ226" s="6"/>
      <c r="EK226" s="6">
        <f t="shared" si="420"/>
        <v>0</v>
      </c>
      <c r="EL226" s="6">
        <f t="shared" si="421"/>
        <v>0</v>
      </c>
      <c r="EM226" s="6">
        <f t="shared" si="422"/>
        <v>0</v>
      </c>
      <c r="EN226" s="6"/>
      <c r="EO226" s="6">
        <f t="shared" si="423"/>
        <v>0</v>
      </c>
      <c r="EP226" s="6">
        <f t="shared" si="424"/>
        <v>0</v>
      </c>
      <c r="EQ226" s="6">
        <f t="shared" si="425"/>
        <v>0</v>
      </c>
      <c r="ER226" s="6"/>
      <c r="ES226" s="6">
        <f t="shared" si="426"/>
        <v>0</v>
      </c>
      <c r="EY226" s="11"/>
      <c r="EZ226" s="6">
        <f t="shared" si="427"/>
        <v>0</v>
      </c>
      <c r="FA226" s="6">
        <f t="shared" si="384"/>
        <v>0</v>
      </c>
      <c r="FB226" s="6">
        <f t="shared" si="385"/>
        <v>0</v>
      </c>
      <c r="FC226"/>
      <c r="FD226" s="6">
        <f t="shared" si="386"/>
        <v>0</v>
      </c>
      <c r="FE226" s="6">
        <f t="shared" si="387"/>
        <v>0</v>
      </c>
      <c r="FF226" s="6">
        <f t="shared" si="388"/>
        <v>0</v>
      </c>
      <c r="FG226"/>
      <c r="FH226" s="6">
        <f t="shared" si="389"/>
        <v>0</v>
      </c>
      <c r="FI226" s="6">
        <f t="shared" si="390"/>
        <v>0</v>
      </c>
      <c r="FJ226" s="6">
        <f t="shared" si="391"/>
        <v>0</v>
      </c>
      <c r="FK226"/>
      <c r="FL226" s="6">
        <f t="shared" si="428"/>
        <v>0</v>
      </c>
      <c r="FM226" s="6"/>
      <c r="FN226" s="6">
        <f t="shared" si="429"/>
        <v>0</v>
      </c>
      <c r="FO226" s="6">
        <f t="shared" si="430"/>
        <v>0</v>
      </c>
      <c r="FP226" s="6">
        <f t="shared" si="431"/>
        <v>0</v>
      </c>
      <c r="FQ226" s="6"/>
      <c r="FR226" s="6">
        <f t="shared" si="432"/>
        <v>0</v>
      </c>
      <c r="FS226" s="6">
        <f t="shared" si="433"/>
        <v>0</v>
      </c>
      <c r="FT226" s="6">
        <f t="shared" si="434"/>
        <v>0</v>
      </c>
      <c r="FU226" s="6"/>
      <c r="FV226" s="6">
        <f t="shared" si="435"/>
        <v>0</v>
      </c>
      <c r="FW226" s="6">
        <f t="shared" si="436"/>
        <v>0</v>
      </c>
      <c r="FX226" s="6">
        <f t="shared" si="437"/>
        <v>0</v>
      </c>
      <c r="FY226" s="6"/>
      <c r="FZ226" s="6">
        <f t="shared" si="438"/>
        <v>0</v>
      </c>
    </row>
    <row r="227" spans="4:182" x14ac:dyDescent="0.25">
      <c r="D227">
        <v>1405</v>
      </c>
      <c r="E227">
        <f>'Input spectra'!B227</f>
        <v>0</v>
      </c>
      <c r="F227">
        <f>'Initial absorption'!L227</f>
        <v>0</v>
      </c>
      <c r="G227">
        <f>'Input spectra'!C227</f>
        <v>0</v>
      </c>
      <c r="H227">
        <f t="shared" si="336"/>
        <v>0</v>
      </c>
      <c r="I227">
        <f>'Input spectra'!D227</f>
        <v>0</v>
      </c>
      <c r="J227">
        <f>'Initial absorption'!M227</f>
        <v>0</v>
      </c>
      <c r="K227">
        <f>'Input spectra'!E227</f>
        <v>0</v>
      </c>
      <c r="L227">
        <f t="shared" si="337"/>
        <v>0</v>
      </c>
      <c r="M227">
        <f>'Input spectra'!F227</f>
        <v>0</v>
      </c>
      <c r="N227">
        <f>'Initial absorption'!N227</f>
        <v>0</v>
      </c>
      <c r="O227">
        <f>'Input spectra'!G227</f>
        <v>0</v>
      </c>
      <c r="P227">
        <f t="shared" si="338"/>
        <v>0</v>
      </c>
      <c r="R227">
        <f>'Absorption prob after ems'!FA228</f>
        <v>0.89111903463080444</v>
      </c>
      <c r="S227" s="13">
        <f>1-EXP(-'Absorption prob after ems'!FE228*_k_in_ec_correction*(E227*_c1+I227*_c2+M227*_c3+'Input spectra'!Y227))</f>
        <v>1.1014468120181364E-2</v>
      </c>
      <c r="T227" s="13">
        <f>1-EXP(-(_t-'Absorption prob after ems'!FE228)*_k_in_ec_correction*(E227*_c1+I227*_c2+M227*_c3+'Input spectra'!Y227))</f>
        <v>1.1125590718300993E-2</v>
      </c>
      <c r="V227"/>
      <c r="W227" s="11"/>
      <c r="X227" s="6">
        <f t="shared" si="339"/>
        <v>0</v>
      </c>
      <c r="Y227" s="6">
        <f t="shared" si="340"/>
        <v>0</v>
      </c>
      <c r="Z227" s="6">
        <f t="shared" si="341"/>
        <v>0</v>
      </c>
      <c r="AA227"/>
      <c r="AB227" s="6">
        <f t="shared" si="342"/>
        <v>0</v>
      </c>
      <c r="AC227" s="6">
        <f t="shared" si="343"/>
        <v>0</v>
      </c>
      <c r="AD227" s="6">
        <f t="shared" si="344"/>
        <v>0</v>
      </c>
      <c r="AE227"/>
      <c r="AF227" s="6">
        <f t="shared" si="345"/>
        <v>0</v>
      </c>
      <c r="AG227" s="6">
        <f t="shared" si="346"/>
        <v>0</v>
      </c>
      <c r="AH227" s="6">
        <f t="shared" si="347"/>
        <v>0</v>
      </c>
      <c r="AI227"/>
      <c r="AJ227" s="6">
        <f t="shared" si="348"/>
        <v>0</v>
      </c>
      <c r="AK227" s="6"/>
      <c r="AL227" s="6">
        <f t="shared" si="349"/>
        <v>0</v>
      </c>
      <c r="AM227" s="6">
        <f t="shared" si="350"/>
        <v>0</v>
      </c>
      <c r="AN227" s="6">
        <f t="shared" si="351"/>
        <v>0</v>
      </c>
      <c r="AO227" s="6"/>
      <c r="AP227" s="6">
        <f t="shared" si="352"/>
        <v>0</v>
      </c>
      <c r="AQ227" s="6">
        <f t="shared" si="353"/>
        <v>0</v>
      </c>
      <c r="AR227" s="6">
        <f t="shared" si="354"/>
        <v>0</v>
      </c>
      <c r="AS227" s="6"/>
      <c r="AT227" s="6">
        <f t="shared" si="355"/>
        <v>0</v>
      </c>
      <c r="AU227" s="6">
        <f t="shared" si="356"/>
        <v>0</v>
      </c>
      <c r="AV227" s="6">
        <f t="shared" si="357"/>
        <v>0</v>
      </c>
      <c r="AW227" s="6"/>
      <c r="AX227" s="6">
        <f t="shared" si="358"/>
        <v>0</v>
      </c>
      <c r="BD227" s="11"/>
      <c r="BE227" s="6">
        <f t="shared" si="359"/>
        <v>0</v>
      </c>
      <c r="BF227" s="6">
        <f t="shared" si="360"/>
        <v>0</v>
      </c>
      <c r="BG227" s="6">
        <f t="shared" si="361"/>
        <v>0</v>
      </c>
      <c r="BH227"/>
      <c r="BI227" s="6">
        <f t="shared" si="362"/>
        <v>0</v>
      </c>
      <c r="BJ227" s="6">
        <f t="shared" si="363"/>
        <v>0</v>
      </c>
      <c r="BK227" s="6">
        <f t="shared" si="364"/>
        <v>0</v>
      </c>
      <c r="BL227"/>
      <c r="BM227" s="6">
        <f t="shared" si="365"/>
        <v>0</v>
      </c>
      <c r="BN227" s="6">
        <f t="shared" si="366"/>
        <v>0</v>
      </c>
      <c r="BO227" s="6">
        <f t="shared" si="367"/>
        <v>0</v>
      </c>
      <c r="BP227"/>
      <c r="BQ227" s="6">
        <f t="shared" si="392"/>
        <v>0</v>
      </c>
      <c r="BR227" s="6"/>
      <c r="BS227" s="6">
        <f t="shared" si="393"/>
        <v>0</v>
      </c>
      <c r="BT227" s="6">
        <f t="shared" si="394"/>
        <v>0</v>
      </c>
      <c r="BU227" s="6">
        <f t="shared" si="395"/>
        <v>0</v>
      </c>
      <c r="BV227" s="6"/>
      <c r="BW227" s="6">
        <f t="shared" si="396"/>
        <v>0</v>
      </c>
      <c r="BX227" s="6">
        <f t="shared" si="397"/>
        <v>0</v>
      </c>
      <c r="BY227" s="6">
        <f t="shared" si="398"/>
        <v>0</v>
      </c>
      <c r="BZ227" s="6"/>
      <c r="CA227" s="6">
        <f t="shared" si="399"/>
        <v>0</v>
      </c>
      <c r="CB227" s="6">
        <f t="shared" si="400"/>
        <v>0</v>
      </c>
      <c r="CC227" s="6">
        <f t="shared" si="401"/>
        <v>0</v>
      </c>
      <c r="CD227" s="6"/>
      <c r="CE227" s="6">
        <f t="shared" si="402"/>
        <v>0</v>
      </c>
      <c r="CK227" s="11"/>
      <c r="CL227" s="6">
        <f t="shared" si="403"/>
        <v>0</v>
      </c>
      <c r="CM227" s="6">
        <f t="shared" si="368"/>
        <v>0</v>
      </c>
      <c r="CN227" s="6">
        <f t="shared" si="369"/>
        <v>0</v>
      </c>
      <c r="CO227"/>
      <c r="CP227" s="6">
        <f t="shared" si="370"/>
        <v>0</v>
      </c>
      <c r="CQ227" s="6">
        <f t="shared" si="371"/>
        <v>0</v>
      </c>
      <c r="CR227" s="6">
        <f t="shared" si="372"/>
        <v>0</v>
      </c>
      <c r="CS227"/>
      <c r="CT227" s="6">
        <f t="shared" si="373"/>
        <v>0</v>
      </c>
      <c r="CU227" s="6">
        <f t="shared" si="374"/>
        <v>0</v>
      </c>
      <c r="CV227" s="6">
        <f t="shared" si="375"/>
        <v>0</v>
      </c>
      <c r="CW227"/>
      <c r="CX227" s="6">
        <f t="shared" si="404"/>
        <v>0</v>
      </c>
      <c r="CY227" s="6"/>
      <c r="CZ227" s="6">
        <f t="shared" si="405"/>
        <v>0</v>
      </c>
      <c r="DA227" s="6">
        <f t="shared" si="406"/>
        <v>0</v>
      </c>
      <c r="DB227" s="6">
        <f t="shared" si="407"/>
        <v>0</v>
      </c>
      <c r="DC227" s="6"/>
      <c r="DD227" s="6">
        <f t="shared" si="408"/>
        <v>0</v>
      </c>
      <c r="DE227" s="6">
        <f t="shared" si="409"/>
        <v>0</v>
      </c>
      <c r="DF227" s="6">
        <f t="shared" si="410"/>
        <v>0</v>
      </c>
      <c r="DG227" s="6"/>
      <c r="DH227" s="6">
        <f t="shared" si="411"/>
        <v>0</v>
      </c>
      <c r="DI227" s="6">
        <f t="shared" si="412"/>
        <v>0</v>
      </c>
      <c r="DJ227" s="6">
        <f t="shared" si="413"/>
        <v>0</v>
      </c>
      <c r="DK227" s="6"/>
      <c r="DL227" s="6">
        <f t="shared" si="414"/>
        <v>0</v>
      </c>
      <c r="DR227" s="11"/>
      <c r="DS227" s="6">
        <f t="shared" si="415"/>
        <v>0</v>
      </c>
      <c r="DT227" s="6">
        <f t="shared" si="376"/>
        <v>0</v>
      </c>
      <c r="DU227" s="6">
        <f t="shared" si="377"/>
        <v>0</v>
      </c>
      <c r="DV227"/>
      <c r="DW227" s="6">
        <f t="shared" si="378"/>
        <v>0</v>
      </c>
      <c r="DX227" s="6">
        <f t="shared" si="379"/>
        <v>0</v>
      </c>
      <c r="DY227" s="6">
        <f t="shared" si="380"/>
        <v>0</v>
      </c>
      <c r="DZ227"/>
      <c r="EA227" s="6">
        <f t="shared" si="381"/>
        <v>0</v>
      </c>
      <c r="EB227" s="6">
        <f t="shared" si="382"/>
        <v>0</v>
      </c>
      <c r="EC227" s="6">
        <f t="shared" si="383"/>
        <v>0</v>
      </c>
      <c r="ED227"/>
      <c r="EE227" s="6">
        <f t="shared" si="416"/>
        <v>0</v>
      </c>
      <c r="EF227" s="6"/>
      <c r="EG227" s="6">
        <f t="shared" si="417"/>
        <v>0</v>
      </c>
      <c r="EH227" s="6">
        <f t="shared" si="418"/>
        <v>0</v>
      </c>
      <c r="EI227" s="6">
        <f t="shared" si="419"/>
        <v>0</v>
      </c>
      <c r="EJ227" s="6"/>
      <c r="EK227" s="6">
        <f t="shared" si="420"/>
        <v>0</v>
      </c>
      <c r="EL227" s="6">
        <f t="shared" si="421"/>
        <v>0</v>
      </c>
      <c r="EM227" s="6">
        <f t="shared" si="422"/>
        <v>0</v>
      </c>
      <c r="EN227" s="6"/>
      <c r="EO227" s="6">
        <f t="shared" si="423"/>
        <v>0</v>
      </c>
      <c r="EP227" s="6">
        <f t="shared" si="424"/>
        <v>0</v>
      </c>
      <c r="EQ227" s="6">
        <f t="shared" si="425"/>
        <v>0</v>
      </c>
      <c r="ER227" s="6"/>
      <c r="ES227" s="6">
        <f t="shared" si="426"/>
        <v>0</v>
      </c>
      <c r="EY227" s="11"/>
      <c r="EZ227" s="6">
        <f t="shared" si="427"/>
        <v>0</v>
      </c>
      <c r="FA227" s="6">
        <f t="shared" si="384"/>
        <v>0</v>
      </c>
      <c r="FB227" s="6">
        <f t="shared" si="385"/>
        <v>0</v>
      </c>
      <c r="FC227"/>
      <c r="FD227" s="6">
        <f t="shared" si="386"/>
        <v>0</v>
      </c>
      <c r="FE227" s="6">
        <f t="shared" si="387"/>
        <v>0</v>
      </c>
      <c r="FF227" s="6">
        <f t="shared" si="388"/>
        <v>0</v>
      </c>
      <c r="FG227"/>
      <c r="FH227" s="6">
        <f t="shared" si="389"/>
        <v>0</v>
      </c>
      <c r="FI227" s="6">
        <f t="shared" si="390"/>
        <v>0</v>
      </c>
      <c r="FJ227" s="6">
        <f t="shared" si="391"/>
        <v>0</v>
      </c>
      <c r="FK227"/>
      <c r="FL227" s="6">
        <f t="shared" si="428"/>
        <v>0</v>
      </c>
      <c r="FM227" s="6"/>
      <c r="FN227" s="6">
        <f t="shared" si="429"/>
        <v>0</v>
      </c>
      <c r="FO227" s="6">
        <f t="shared" si="430"/>
        <v>0</v>
      </c>
      <c r="FP227" s="6">
        <f t="shared" si="431"/>
        <v>0</v>
      </c>
      <c r="FQ227" s="6"/>
      <c r="FR227" s="6">
        <f t="shared" si="432"/>
        <v>0</v>
      </c>
      <c r="FS227" s="6">
        <f t="shared" si="433"/>
        <v>0</v>
      </c>
      <c r="FT227" s="6">
        <f t="shared" si="434"/>
        <v>0</v>
      </c>
      <c r="FU227" s="6"/>
      <c r="FV227" s="6">
        <f t="shared" si="435"/>
        <v>0</v>
      </c>
      <c r="FW227" s="6">
        <f t="shared" si="436"/>
        <v>0</v>
      </c>
      <c r="FX227" s="6">
        <f t="shared" si="437"/>
        <v>0</v>
      </c>
      <c r="FY227" s="6"/>
      <c r="FZ227" s="6">
        <f t="shared" si="438"/>
        <v>0</v>
      </c>
    </row>
    <row r="228" spans="4:182" x14ac:dyDescent="0.25">
      <c r="D228">
        <v>1410</v>
      </c>
      <c r="E228">
        <f>'Input spectra'!B228</f>
        <v>0</v>
      </c>
      <c r="F228">
        <f>'Initial absorption'!L228</f>
        <v>0</v>
      </c>
      <c r="G228">
        <f>'Input spectra'!C228</f>
        <v>0</v>
      </c>
      <c r="H228">
        <f t="shared" si="336"/>
        <v>0</v>
      </c>
      <c r="I228">
        <f>'Input spectra'!D228</f>
        <v>0</v>
      </c>
      <c r="J228">
        <f>'Initial absorption'!M228</f>
        <v>0</v>
      </c>
      <c r="K228">
        <f>'Input spectra'!E228</f>
        <v>0</v>
      </c>
      <c r="L228">
        <f t="shared" si="337"/>
        <v>0</v>
      </c>
      <c r="M228">
        <f>'Input spectra'!F228</f>
        <v>0</v>
      </c>
      <c r="N228">
        <f>'Initial absorption'!N228</f>
        <v>0</v>
      </c>
      <c r="O228">
        <f>'Input spectra'!G228</f>
        <v>0</v>
      </c>
      <c r="P228">
        <f t="shared" si="338"/>
        <v>0</v>
      </c>
      <c r="R228">
        <f>'Absorption prob after ems'!FA229</f>
        <v>0.89124857305449889</v>
      </c>
      <c r="S228" s="13">
        <f>1-EXP(-'Absorption prob after ems'!FE229*_k_in_ec_correction*(E228*_c1+I228*_c2+M228*_c3+'Input spectra'!Y228))</f>
        <v>1.1000293350487911E-2</v>
      </c>
      <c r="T228" s="13">
        <f>1-EXP(-(_t-'Absorption prob after ems'!FE229)*_k_in_ec_correction*(E228*_c1+I228*_c2+M228*_c3+'Input spectra'!Y228))</f>
        <v>1.1111128681749127E-2</v>
      </c>
      <c r="V228"/>
      <c r="W228" s="11"/>
      <c r="X228" s="6">
        <f t="shared" si="339"/>
        <v>0</v>
      </c>
      <c r="Y228" s="6">
        <f t="shared" si="340"/>
        <v>0</v>
      </c>
      <c r="Z228" s="6">
        <f t="shared" si="341"/>
        <v>0</v>
      </c>
      <c r="AA228"/>
      <c r="AB228" s="6">
        <f t="shared" si="342"/>
        <v>0</v>
      </c>
      <c r="AC228" s="6">
        <f t="shared" si="343"/>
        <v>0</v>
      </c>
      <c r="AD228" s="6">
        <f t="shared" si="344"/>
        <v>0</v>
      </c>
      <c r="AE228"/>
      <c r="AF228" s="6">
        <f t="shared" si="345"/>
        <v>0</v>
      </c>
      <c r="AG228" s="6">
        <f t="shared" si="346"/>
        <v>0</v>
      </c>
      <c r="AH228" s="6">
        <f t="shared" si="347"/>
        <v>0</v>
      </c>
      <c r="AI228"/>
      <c r="AJ228" s="6">
        <f t="shared" si="348"/>
        <v>0</v>
      </c>
      <c r="AK228" s="6"/>
      <c r="AL228" s="6">
        <f t="shared" si="349"/>
        <v>0</v>
      </c>
      <c r="AM228" s="6">
        <f t="shared" si="350"/>
        <v>0</v>
      </c>
      <c r="AN228" s="6">
        <f t="shared" si="351"/>
        <v>0</v>
      </c>
      <c r="AO228" s="6"/>
      <c r="AP228" s="6">
        <f t="shared" si="352"/>
        <v>0</v>
      </c>
      <c r="AQ228" s="6">
        <f t="shared" si="353"/>
        <v>0</v>
      </c>
      <c r="AR228" s="6">
        <f t="shared" si="354"/>
        <v>0</v>
      </c>
      <c r="AS228" s="6"/>
      <c r="AT228" s="6">
        <f t="shared" si="355"/>
        <v>0</v>
      </c>
      <c r="AU228" s="6">
        <f t="shared" si="356"/>
        <v>0</v>
      </c>
      <c r="AV228" s="6">
        <f t="shared" si="357"/>
        <v>0</v>
      </c>
      <c r="AW228" s="6"/>
      <c r="AX228" s="6">
        <f t="shared" si="358"/>
        <v>0</v>
      </c>
      <c r="BD228" s="11"/>
      <c r="BE228" s="6">
        <f t="shared" si="359"/>
        <v>0</v>
      </c>
      <c r="BF228" s="6">
        <f t="shared" si="360"/>
        <v>0</v>
      </c>
      <c r="BG228" s="6">
        <f t="shared" si="361"/>
        <v>0</v>
      </c>
      <c r="BH228"/>
      <c r="BI228" s="6">
        <f t="shared" si="362"/>
        <v>0</v>
      </c>
      <c r="BJ228" s="6">
        <f t="shared" si="363"/>
        <v>0</v>
      </c>
      <c r="BK228" s="6">
        <f t="shared" si="364"/>
        <v>0</v>
      </c>
      <c r="BL228"/>
      <c r="BM228" s="6">
        <f t="shared" si="365"/>
        <v>0</v>
      </c>
      <c r="BN228" s="6">
        <f t="shared" si="366"/>
        <v>0</v>
      </c>
      <c r="BO228" s="6">
        <f t="shared" si="367"/>
        <v>0</v>
      </c>
      <c r="BP228"/>
      <c r="BQ228" s="6">
        <f t="shared" si="392"/>
        <v>0</v>
      </c>
      <c r="BR228" s="6"/>
      <c r="BS228" s="6">
        <f t="shared" si="393"/>
        <v>0</v>
      </c>
      <c r="BT228" s="6">
        <f t="shared" si="394"/>
        <v>0</v>
      </c>
      <c r="BU228" s="6">
        <f t="shared" si="395"/>
        <v>0</v>
      </c>
      <c r="BV228" s="6"/>
      <c r="BW228" s="6">
        <f t="shared" si="396"/>
        <v>0</v>
      </c>
      <c r="BX228" s="6">
        <f t="shared" si="397"/>
        <v>0</v>
      </c>
      <c r="BY228" s="6">
        <f t="shared" si="398"/>
        <v>0</v>
      </c>
      <c r="BZ228" s="6"/>
      <c r="CA228" s="6">
        <f t="shared" si="399"/>
        <v>0</v>
      </c>
      <c r="CB228" s="6">
        <f t="shared" si="400"/>
        <v>0</v>
      </c>
      <c r="CC228" s="6">
        <f t="shared" si="401"/>
        <v>0</v>
      </c>
      <c r="CD228" s="6"/>
      <c r="CE228" s="6">
        <f t="shared" si="402"/>
        <v>0</v>
      </c>
      <c r="CK228" s="11"/>
      <c r="CL228" s="6">
        <f t="shared" si="403"/>
        <v>0</v>
      </c>
      <c r="CM228" s="6">
        <f t="shared" si="368"/>
        <v>0</v>
      </c>
      <c r="CN228" s="6">
        <f t="shared" si="369"/>
        <v>0</v>
      </c>
      <c r="CO228"/>
      <c r="CP228" s="6">
        <f t="shared" si="370"/>
        <v>0</v>
      </c>
      <c r="CQ228" s="6">
        <f t="shared" si="371"/>
        <v>0</v>
      </c>
      <c r="CR228" s="6">
        <f t="shared" si="372"/>
        <v>0</v>
      </c>
      <c r="CS228"/>
      <c r="CT228" s="6">
        <f t="shared" si="373"/>
        <v>0</v>
      </c>
      <c r="CU228" s="6">
        <f t="shared" si="374"/>
        <v>0</v>
      </c>
      <c r="CV228" s="6">
        <f t="shared" si="375"/>
        <v>0</v>
      </c>
      <c r="CW228"/>
      <c r="CX228" s="6">
        <f t="shared" si="404"/>
        <v>0</v>
      </c>
      <c r="CY228" s="6"/>
      <c r="CZ228" s="6">
        <f t="shared" si="405"/>
        <v>0</v>
      </c>
      <c r="DA228" s="6">
        <f t="shared" si="406"/>
        <v>0</v>
      </c>
      <c r="DB228" s="6">
        <f t="shared" si="407"/>
        <v>0</v>
      </c>
      <c r="DC228" s="6"/>
      <c r="DD228" s="6">
        <f t="shared" si="408"/>
        <v>0</v>
      </c>
      <c r="DE228" s="6">
        <f t="shared" si="409"/>
        <v>0</v>
      </c>
      <c r="DF228" s="6">
        <f t="shared" si="410"/>
        <v>0</v>
      </c>
      <c r="DG228" s="6"/>
      <c r="DH228" s="6">
        <f t="shared" si="411"/>
        <v>0</v>
      </c>
      <c r="DI228" s="6">
        <f t="shared" si="412"/>
        <v>0</v>
      </c>
      <c r="DJ228" s="6">
        <f t="shared" si="413"/>
        <v>0</v>
      </c>
      <c r="DK228" s="6"/>
      <c r="DL228" s="6">
        <f t="shared" si="414"/>
        <v>0</v>
      </c>
      <c r="DR228" s="11"/>
      <c r="DS228" s="6">
        <f t="shared" si="415"/>
        <v>0</v>
      </c>
      <c r="DT228" s="6">
        <f t="shared" si="376"/>
        <v>0</v>
      </c>
      <c r="DU228" s="6">
        <f t="shared" si="377"/>
        <v>0</v>
      </c>
      <c r="DV228"/>
      <c r="DW228" s="6">
        <f t="shared" si="378"/>
        <v>0</v>
      </c>
      <c r="DX228" s="6">
        <f t="shared" si="379"/>
        <v>0</v>
      </c>
      <c r="DY228" s="6">
        <f t="shared" si="380"/>
        <v>0</v>
      </c>
      <c r="DZ228"/>
      <c r="EA228" s="6">
        <f t="shared" si="381"/>
        <v>0</v>
      </c>
      <c r="EB228" s="6">
        <f t="shared" si="382"/>
        <v>0</v>
      </c>
      <c r="EC228" s="6">
        <f t="shared" si="383"/>
        <v>0</v>
      </c>
      <c r="ED228"/>
      <c r="EE228" s="6">
        <f t="shared" si="416"/>
        <v>0</v>
      </c>
      <c r="EF228" s="6"/>
      <c r="EG228" s="6">
        <f t="shared" si="417"/>
        <v>0</v>
      </c>
      <c r="EH228" s="6">
        <f t="shared" si="418"/>
        <v>0</v>
      </c>
      <c r="EI228" s="6">
        <f t="shared" si="419"/>
        <v>0</v>
      </c>
      <c r="EJ228" s="6"/>
      <c r="EK228" s="6">
        <f t="shared" si="420"/>
        <v>0</v>
      </c>
      <c r="EL228" s="6">
        <f t="shared" si="421"/>
        <v>0</v>
      </c>
      <c r="EM228" s="6">
        <f t="shared" si="422"/>
        <v>0</v>
      </c>
      <c r="EN228" s="6"/>
      <c r="EO228" s="6">
        <f t="shared" si="423"/>
        <v>0</v>
      </c>
      <c r="EP228" s="6">
        <f t="shared" si="424"/>
        <v>0</v>
      </c>
      <c r="EQ228" s="6">
        <f t="shared" si="425"/>
        <v>0</v>
      </c>
      <c r="ER228" s="6"/>
      <c r="ES228" s="6">
        <f t="shared" si="426"/>
        <v>0</v>
      </c>
      <c r="EY228" s="11"/>
      <c r="EZ228" s="6">
        <f t="shared" si="427"/>
        <v>0</v>
      </c>
      <c r="FA228" s="6">
        <f t="shared" si="384"/>
        <v>0</v>
      </c>
      <c r="FB228" s="6">
        <f t="shared" si="385"/>
        <v>0</v>
      </c>
      <c r="FC228"/>
      <c r="FD228" s="6">
        <f t="shared" si="386"/>
        <v>0</v>
      </c>
      <c r="FE228" s="6">
        <f t="shared" si="387"/>
        <v>0</v>
      </c>
      <c r="FF228" s="6">
        <f t="shared" si="388"/>
        <v>0</v>
      </c>
      <c r="FG228"/>
      <c r="FH228" s="6">
        <f t="shared" si="389"/>
        <v>0</v>
      </c>
      <c r="FI228" s="6">
        <f t="shared" si="390"/>
        <v>0</v>
      </c>
      <c r="FJ228" s="6">
        <f t="shared" si="391"/>
        <v>0</v>
      </c>
      <c r="FK228"/>
      <c r="FL228" s="6">
        <f t="shared" si="428"/>
        <v>0</v>
      </c>
      <c r="FM228" s="6"/>
      <c r="FN228" s="6">
        <f t="shared" si="429"/>
        <v>0</v>
      </c>
      <c r="FO228" s="6">
        <f t="shared" si="430"/>
        <v>0</v>
      </c>
      <c r="FP228" s="6">
        <f t="shared" si="431"/>
        <v>0</v>
      </c>
      <c r="FQ228" s="6"/>
      <c r="FR228" s="6">
        <f t="shared" si="432"/>
        <v>0</v>
      </c>
      <c r="FS228" s="6">
        <f t="shared" si="433"/>
        <v>0</v>
      </c>
      <c r="FT228" s="6">
        <f t="shared" si="434"/>
        <v>0</v>
      </c>
      <c r="FU228" s="6"/>
      <c r="FV228" s="6">
        <f t="shared" si="435"/>
        <v>0</v>
      </c>
      <c r="FW228" s="6">
        <f t="shared" si="436"/>
        <v>0</v>
      </c>
      <c r="FX228" s="6">
        <f t="shared" si="437"/>
        <v>0</v>
      </c>
      <c r="FY228" s="6"/>
      <c r="FZ228" s="6">
        <f t="shared" si="438"/>
        <v>0</v>
      </c>
    </row>
    <row r="229" spans="4:182" x14ac:dyDescent="0.25">
      <c r="D229">
        <v>1415</v>
      </c>
      <c r="E229">
        <f>'Input spectra'!B229</f>
        <v>0</v>
      </c>
      <c r="F229">
        <f>'Initial absorption'!L229</f>
        <v>0</v>
      </c>
      <c r="G229">
        <f>'Input spectra'!C229</f>
        <v>0</v>
      </c>
      <c r="H229">
        <f t="shared" si="336"/>
        <v>0</v>
      </c>
      <c r="I229">
        <f>'Input spectra'!D229</f>
        <v>0</v>
      </c>
      <c r="J229">
        <f>'Initial absorption'!M229</f>
        <v>0</v>
      </c>
      <c r="K229">
        <f>'Input spectra'!E229</f>
        <v>0</v>
      </c>
      <c r="L229">
        <f t="shared" si="337"/>
        <v>0</v>
      </c>
      <c r="M229">
        <f>'Input spectra'!F229</f>
        <v>0</v>
      </c>
      <c r="N229">
        <f>'Initial absorption'!N229</f>
        <v>0</v>
      </c>
      <c r="O229">
        <f>'Input spectra'!G229</f>
        <v>0</v>
      </c>
      <c r="P229">
        <f t="shared" si="338"/>
        <v>0</v>
      </c>
      <c r="R229">
        <f>'Absorption prob after ems'!FA230</f>
        <v>0.89137814070245702</v>
      </c>
      <c r="S229" s="13">
        <f>1-EXP(-'Absorption prob after ems'!FE230*_k_in_ec_correction*(E229*_c1+I229*_c2+M229*_c3+'Input spectra'!Y229))</f>
        <v>1.0986118189645677E-2</v>
      </c>
      <c r="T229" s="13">
        <f>1-EXP(-(_t-'Absorption prob after ems'!FE230)*_k_in_ec_correction*(E229*_c1+I229*_c2+M229*_c3+'Input spectra'!Y229))</f>
        <v>1.1096666621659756E-2</v>
      </c>
      <c r="V229"/>
      <c r="W229" s="11"/>
      <c r="X229" s="6">
        <f t="shared" si="339"/>
        <v>0</v>
      </c>
      <c r="Y229" s="6">
        <f t="shared" si="340"/>
        <v>0</v>
      </c>
      <c r="Z229" s="6">
        <f t="shared" si="341"/>
        <v>0</v>
      </c>
      <c r="AA229"/>
      <c r="AB229" s="6">
        <f t="shared" si="342"/>
        <v>0</v>
      </c>
      <c r="AC229" s="6">
        <f t="shared" si="343"/>
        <v>0</v>
      </c>
      <c r="AD229" s="6">
        <f t="shared" si="344"/>
        <v>0</v>
      </c>
      <c r="AE229"/>
      <c r="AF229" s="6">
        <f t="shared" si="345"/>
        <v>0</v>
      </c>
      <c r="AG229" s="6">
        <f t="shared" si="346"/>
        <v>0</v>
      </c>
      <c r="AH229" s="6">
        <f t="shared" si="347"/>
        <v>0</v>
      </c>
      <c r="AI229"/>
      <c r="AJ229" s="6">
        <f t="shared" si="348"/>
        <v>0</v>
      </c>
      <c r="AK229" s="6"/>
      <c r="AL229" s="6">
        <f t="shared" si="349"/>
        <v>0</v>
      </c>
      <c r="AM229" s="6">
        <f t="shared" si="350"/>
        <v>0</v>
      </c>
      <c r="AN229" s="6">
        <f t="shared" si="351"/>
        <v>0</v>
      </c>
      <c r="AO229" s="6"/>
      <c r="AP229" s="6">
        <f t="shared" si="352"/>
        <v>0</v>
      </c>
      <c r="AQ229" s="6">
        <f t="shared" si="353"/>
        <v>0</v>
      </c>
      <c r="AR229" s="6">
        <f t="shared" si="354"/>
        <v>0</v>
      </c>
      <c r="AS229" s="6"/>
      <c r="AT229" s="6">
        <f t="shared" si="355"/>
        <v>0</v>
      </c>
      <c r="AU229" s="6">
        <f t="shared" si="356"/>
        <v>0</v>
      </c>
      <c r="AV229" s="6">
        <f t="shared" si="357"/>
        <v>0</v>
      </c>
      <c r="AW229" s="6"/>
      <c r="AX229" s="6">
        <f t="shared" si="358"/>
        <v>0</v>
      </c>
      <c r="BD229" s="11"/>
      <c r="BE229" s="6">
        <f t="shared" si="359"/>
        <v>0</v>
      </c>
      <c r="BF229" s="6">
        <f t="shared" si="360"/>
        <v>0</v>
      </c>
      <c r="BG229" s="6">
        <f t="shared" si="361"/>
        <v>0</v>
      </c>
      <c r="BH229"/>
      <c r="BI229" s="6">
        <f t="shared" si="362"/>
        <v>0</v>
      </c>
      <c r="BJ229" s="6">
        <f t="shared" si="363"/>
        <v>0</v>
      </c>
      <c r="BK229" s="6">
        <f t="shared" si="364"/>
        <v>0</v>
      </c>
      <c r="BL229"/>
      <c r="BM229" s="6">
        <f t="shared" si="365"/>
        <v>0</v>
      </c>
      <c r="BN229" s="6">
        <f t="shared" si="366"/>
        <v>0</v>
      </c>
      <c r="BO229" s="6">
        <f t="shared" si="367"/>
        <v>0</v>
      </c>
      <c r="BP229"/>
      <c r="BQ229" s="6">
        <f t="shared" si="392"/>
        <v>0</v>
      </c>
      <c r="BR229" s="6"/>
      <c r="BS229" s="6">
        <f t="shared" si="393"/>
        <v>0</v>
      </c>
      <c r="BT229" s="6">
        <f t="shared" si="394"/>
        <v>0</v>
      </c>
      <c r="BU229" s="6">
        <f t="shared" si="395"/>
        <v>0</v>
      </c>
      <c r="BV229" s="6"/>
      <c r="BW229" s="6">
        <f t="shared" si="396"/>
        <v>0</v>
      </c>
      <c r="BX229" s="6">
        <f t="shared" si="397"/>
        <v>0</v>
      </c>
      <c r="BY229" s="6">
        <f t="shared" si="398"/>
        <v>0</v>
      </c>
      <c r="BZ229" s="6"/>
      <c r="CA229" s="6">
        <f t="shared" si="399"/>
        <v>0</v>
      </c>
      <c r="CB229" s="6">
        <f t="shared" si="400"/>
        <v>0</v>
      </c>
      <c r="CC229" s="6">
        <f t="shared" si="401"/>
        <v>0</v>
      </c>
      <c r="CD229" s="6"/>
      <c r="CE229" s="6">
        <f t="shared" si="402"/>
        <v>0</v>
      </c>
      <c r="CK229" s="11"/>
      <c r="CL229" s="6">
        <f t="shared" si="403"/>
        <v>0</v>
      </c>
      <c r="CM229" s="6">
        <f t="shared" si="368"/>
        <v>0</v>
      </c>
      <c r="CN229" s="6">
        <f t="shared" si="369"/>
        <v>0</v>
      </c>
      <c r="CO229"/>
      <c r="CP229" s="6">
        <f t="shared" si="370"/>
        <v>0</v>
      </c>
      <c r="CQ229" s="6">
        <f t="shared" si="371"/>
        <v>0</v>
      </c>
      <c r="CR229" s="6">
        <f t="shared" si="372"/>
        <v>0</v>
      </c>
      <c r="CS229"/>
      <c r="CT229" s="6">
        <f t="shared" si="373"/>
        <v>0</v>
      </c>
      <c r="CU229" s="6">
        <f t="shared" si="374"/>
        <v>0</v>
      </c>
      <c r="CV229" s="6">
        <f t="shared" si="375"/>
        <v>0</v>
      </c>
      <c r="CW229"/>
      <c r="CX229" s="6">
        <f t="shared" si="404"/>
        <v>0</v>
      </c>
      <c r="CY229" s="6"/>
      <c r="CZ229" s="6">
        <f t="shared" si="405"/>
        <v>0</v>
      </c>
      <c r="DA229" s="6">
        <f t="shared" si="406"/>
        <v>0</v>
      </c>
      <c r="DB229" s="6">
        <f t="shared" si="407"/>
        <v>0</v>
      </c>
      <c r="DC229" s="6"/>
      <c r="DD229" s="6">
        <f t="shared" si="408"/>
        <v>0</v>
      </c>
      <c r="DE229" s="6">
        <f t="shared" si="409"/>
        <v>0</v>
      </c>
      <c r="DF229" s="6">
        <f t="shared" si="410"/>
        <v>0</v>
      </c>
      <c r="DG229" s="6"/>
      <c r="DH229" s="6">
        <f t="shared" si="411"/>
        <v>0</v>
      </c>
      <c r="DI229" s="6">
        <f t="shared" si="412"/>
        <v>0</v>
      </c>
      <c r="DJ229" s="6">
        <f t="shared" si="413"/>
        <v>0</v>
      </c>
      <c r="DK229" s="6"/>
      <c r="DL229" s="6">
        <f t="shared" si="414"/>
        <v>0</v>
      </c>
      <c r="DR229" s="11"/>
      <c r="DS229" s="6">
        <f t="shared" si="415"/>
        <v>0</v>
      </c>
      <c r="DT229" s="6">
        <f t="shared" si="376"/>
        <v>0</v>
      </c>
      <c r="DU229" s="6">
        <f t="shared" si="377"/>
        <v>0</v>
      </c>
      <c r="DV229"/>
      <c r="DW229" s="6">
        <f t="shared" si="378"/>
        <v>0</v>
      </c>
      <c r="DX229" s="6">
        <f t="shared" si="379"/>
        <v>0</v>
      </c>
      <c r="DY229" s="6">
        <f t="shared" si="380"/>
        <v>0</v>
      </c>
      <c r="DZ229"/>
      <c r="EA229" s="6">
        <f t="shared" si="381"/>
        <v>0</v>
      </c>
      <c r="EB229" s="6">
        <f t="shared" si="382"/>
        <v>0</v>
      </c>
      <c r="EC229" s="6">
        <f t="shared" si="383"/>
        <v>0</v>
      </c>
      <c r="ED229"/>
      <c r="EE229" s="6">
        <f t="shared" si="416"/>
        <v>0</v>
      </c>
      <c r="EF229" s="6"/>
      <c r="EG229" s="6">
        <f t="shared" si="417"/>
        <v>0</v>
      </c>
      <c r="EH229" s="6">
        <f t="shared" si="418"/>
        <v>0</v>
      </c>
      <c r="EI229" s="6">
        <f t="shared" si="419"/>
        <v>0</v>
      </c>
      <c r="EJ229" s="6"/>
      <c r="EK229" s="6">
        <f t="shared" si="420"/>
        <v>0</v>
      </c>
      <c r="EL229" s="6">
        <f t="shared" si="421"/>
        <v>0</v>
      </c>
      <c r="EM229" s="6">
        <f t="shared" si="422"/>
        <v>0</v>
      </c>
      <c r="EN229" s="6"/>
      <c r="EO229" s="6">
        <f t="shared" si="423"/>
        <v>0</v>
      </c>
      <c r="EP229" s="6">
        <f t="shared" si="424"/>
        <v>0</v>
      </c>
      <c r="EQ229" s="6">
        <f t="shared" si="425"/>
        <v>0</v>
      </c>
      <c r="ER229" s="6"/>
      <c r="ES229" s="6">
        <f t="shared" si="426"/>
        <v>0</v>
      </c>
      <c r="EY229" s="11"/>
      <c r="EZ229" s="6">
        <f t="shared" si="427"/>
        <v>0</v>
      </c>
      <c r="FA229" s="6">
        <f t="shared" si="384"/>
        <v>0</v>
      </c>
      <c r="FB229" s="6">
        <f t="shared" si="385"/>
        <v>0</v>
      </c>
      <c r="FC229"/>
      <c r="FD229" s="6">
        <f t="shared" si="386"/>
        <v>0</v>
      </c>
      <c r="FE229" s="6">
        <f t="shared" si="387"/>
        <v>0</v>
      </c>
      <c r="FF229" s="6">
        <f t="shared" si="388"/>
        <v>0</v>
      </c>
      <c r="FG229"/>
      <c r="FH229" s="6">
        <f t="shared" si="389"/>
        <v>0</v>
      </c>
      <c r="FI229" s="6">
        <f t="shared" si="390"/>
        <v>0</v>
      </c>
      <c r="FJ229" s="6">
        <f t="shared" si="391"/>
        <v>0</v>
      </c>
      <c r="FK229"/>
      <c r="FL229" s="6">
        <f t="shared" si="428"/>
        <v>0</v>
      </c>
      <c r="FM229" s="6"/>
      <c r="FN229" s="6">
        <f t="shared" si="429"/>
        <v>0</v>
      </c>
      <c r="FO229" s="6">
        <f t="shared" si="430"/>
        <v>0</v>
      </c>
      <c r="FP229" s="6">
        <f t="shared" si="431"/>
        <v>0</v>
      </c>
      <c r="FQ229" s="6"/>
      <c r="FR229" s="6">
        <f t="shared" si="432"/>
        <v>0</v>
      </c>
      <c r="FS229" s="6">
        <f t="shared" si="433"/>
        <v>0</v>
      </c>
      <c r="FT229" s="6">
        <f t="shared" si="434"/>
        <v>0</v>
      </c>
      <c r="FU229" s="6"/>
      <c r="FV229" s="6">
        <f t="shared" si="435"/>
        <v>0</v>
      </c>
      <c r="FW229" s="6">
        <f t="shared" si="436"/>
        <v>0</v>
      </c>
      <c r="FX229" s="6">
        <f t="shared" si="437"/>
        <v>0</v>
      </c>
      <c r="FY229" s="6"/>
      <c r="FZ229" s="6">
        <f t="shared" si="438"/>
        <v>0</v>
      </c>
    </row>
    <row r="230" spans="4:182" x14ac:dyDescent="0.25">
      <c r="D230">
        <v>1420</v>
      </c>
      <c r="E230">
        <f>'Input spectra'!B230</f>
        <v>0</v>
      </c>
      <c r="F230">
        <f>'Initial absorption'!L230</f>
        <v>0</v>
      </c>
      <c r="G230">
        <f>'Input spectra'!C230</f>
        <v>0</v>
      </c>
      <c r="H230">
        <f t="shared" si="336"/>
        <v>0</v>
      </c>
      <c r="I230">
        <f>'Input spectra'!D230</f>
        <v>0</v>
      </c>
      <c r="J230">
        <f>'Initial absorption'!M230</f>
        <v>0</v>
      </c>
      <c r="K230">
        <f>'Input spectra'!E230</f>
        <v>0</v>
      </c>
      <c r="L230">
        <f t="shared" si="337"/>
        <v>0</v>
      </c>
      <c r="M230">
        <f>'Input spectra'!F230</f>
        <v>0</v>
      </c>
      <c r="N230">
        <f>'Initial absorption'!N230</f>
        <v>0</v>
      </c>
      <c r="O230">
        <f>'Input spectra'!G230</f>
        <v>0</v>
      </c>
      <c r="P230">
        <f t="shared" si="338"/>
        <v>0</v>
      </c>
      <c r="R230">
        <f>'Absorption prob after ems'!FA231</f>
        <v>0.8915077375828887</v>
      </c>
      <c r="S230" s="13">
        <f>1-EXP(-'Absorption prob after ems'!FE231*_k_in_ec_correction*(E230*_c1+I230*_c2+M230*_c3+'Input spectra'!Y230))</f>
        <v>1.0971942637644116E-2</v>
      </c>
      <c r="T230" s="13">
        <f>1-EXP(-(_t-'Absorption prob after ems'!FE231)*_k_in_ec_correction*(E230*_c1+I230*_c2+M230*_c3+'Input spectra'!Y230))</f>
        <v>1.1082204538037432E-2</v>
      </c>
      <c r="V230"/>
      <c r="W230" s="11"/>
      <c r="X230" s="6">
        <f t="shared" si="339"/>
        <v>0</v>
      </c>
      <c r="Y230" s="6">
        <f t="shared" si="340"/>
        <v>0</v>
      </c>
      <c r="Z230" s="6">
        <f t="shared" si="341"/>
        <v>0</v>
      </c>
      <c r="AA230"/>
      <c r="AB230" s="6">
        <f t="shared" si="342"/>
        <v>0</v>
      </c>
      <c r="AC230" s="6">
        <f t="shared" si="343"/>
        <v>0</v>
      </c>
      <c r="AD230" s="6">
        <f t="shared" si="344"/>
        <v>0</v>
      </c>
      <c r="AE230"/>
      <c r="AF230" s="6">
        <f t="shared" si="345"/>
        <v>0</v>
      </c>
      <c r="AG230" s="6">
        <f t="shared" si="346"/>
        <v>0</v>
      </c>
      <c r="AH230" s="6">
        <f t="shared" si="347"/>
        <v>0</v>
      </c>
      <c r="AI230"/>
      <c r="AJ230" s="6">
        <f t="shared" si="348"/>
        <v>0</v>
      </c>
      <c r="AK230" s="6"/>
      <c r="AL230" s="6">
        <f t="shared" si="349"/>
        <v>0</v>
      </c>
      <c r="AM230" s="6">
        <f t="shared" si="350"/>
        <v>0</v>
      </c>
      <c r="AN230" s="6">
        <f t="shared" si="351"/>
        <v>0</v>
      </c>
      <c r="AO230" s="6"/>
      <c r="AP230" s="6">
        <f t="shared" si="352"/>
        <v>0</v>
      </c>
      <c r="AQ230" s="6">
        <f t="shared" si="353"/>
        <v>0</v>
      </c>
      <c r="AR230" s="6">
        <f t="shared" si="354"/>
        <v>0</v>
      </c>
      <c r="AS230" s="6"/>
      <c r="AT230" s="6">
        <f t="shared" si="355"/>
        <v>0</v>
      </c>
      <c r="AU230" s="6">
        <f t="shared" si="356"/>
        <v>0</v>
      </c>
      <c r="AV230" s="6">
        <f t="shared" si="357"/>
        <v>0</v>
      </c>
      <c r="AW230" s="6"/>
      <c r="AX230" s="6">
        <f t="shared" si="358"/>
        <v>0</v>
      </c>
      <c r="BD230" s="11"/>
      <c r="BE230" s="6">
        <f t="shared" si="359"/>
        <v>0</v>
      </c>
      <c r="BF230" s="6">
        <f t="shared" si="360"/>
        <v>0</v>
      </c>
      <c r="BG230" s="6">
        <f t="shared" si="361"/>
        <v>0</v>
      </c>
      <c r="BH230"/>
      <c r="BI230" s="6">
        <f t="shared" si="362"/>
        <v>0</v>
      </c>
      <c r="BJ230" s="6">
        <f t="shared" si="363"/>
        <v>0</v>
      </c>
      <c r="BK230" s="6">
        <f t="shared" si="364"/>
        <v>0</v>
      </c>
      <c r="BL230"/>
      <c r="BM230" s="6">
        <f t="shared" si="365"/>
        <v>0</v>
      </c>
      <c r="BN230" s="6">
        <f t="shared" si="366"/>
        <v>0</v>
      </c>
      <c r="BO230" s="6">
        <f t="shared" si="367"/>
        <v>0</v>
      </c>
      <c r="BP230"/>
      <c r="BQ230" s="6">
        <f t="shared" si="392"/>
        <v>0</v>
      </c>
      <c r="BR230" s="6"/>
      <c r="BS230" s="6">
        <f t="shared" si="393"/>
        <v>0</v>
      </c>
      <c r="BT230" s="6">
        <f t="shared" si="394"/>
        <v>0</v>
      </c>
      <c r="BU230" s="6">
        <f t="shared" si="395"/>
        <v>0</v>
      </c>
      <c r="BV230" s="6"/>
      <c r="BW230" s="6">
        <f t="shared" si="396"/>
        <v>0</v>
      </c>
      <c r="BX230" s="6">
        <f t="shared" si="397"/>
        <v>0</v>
      </c>
      <c r="BY230" s="6">
        <f t="shared" si="398"/>
        <v>0</v>
      </c>
      <c r="BZ230" s="6"/>
      <c r="CA230" s="6">
        <f t="shared" si="399"/>
        <v>0</v>
      </c>
      <c r="CB230" s="6">
        <f t="shared" si="400"/>
        <v>0</v>
      </c>
      <c r="CC230" s="6">
        <f t="shared" si="401"/>
        <v>0</v>
      </c>
      <c r="CD230" s="6"/>
      <c r="CE230" s="6">
        <f t="shared" si="402"/>
        <v>0</v>
      </c>
      <c r="CK230" s="11"/>
      <c r="CL230" s="6">
        <f t="shared" si="403"/>
        <v>0</v>
      </c>
      <c r="CM230" s="6">
        <f t="shared" si="368"/>
        <v>0</v>
      </c>
      <c r="CN230" s="6">
        <f t="shared" si="369"/>
        <v>0</v>
      </c>
      <c r="CO230"/>
      <c r="CP230" s="6">
        <f t="shared" si="370"/>
        <v>0</v>
      </c>
      <c r="CQ230" s="6">
        <f t="shared" si="371"/>
        <v>0</v>
      </c>
      <c r="CR230" s="6">
        <f t="shared" si="372"/>
        <v>0</v>
      </c>
      <c r="CS230"/>
      <c r="CT230" s="6">
        <f t="shared" si="373"/>
        <v>0</v>
      </c>
      <c r="CU230" s="6">
        <f t="shared" si="374"/>
        <v>0</v>
      </c>
      <c r="CV230" s="6">
        <f t="shared" si="375"/>
        <v>0</v>
      </c>
      <c r="CW230"/>
      <c r="CX230" s="6">
        <f t="shared" si="404"/>
        <v>0</v>
      </c>
      <c r="CY230" s="6"/>
      <c r="CZ230" s="6">
        <f t="shared" si="405"/>
        <v>0</v>
      </c>
      <c r="DA230" s="6">
        <f t="shared" si="406"/>
        <v>0</v>
      </c>
      <c r="DB230" s="6">
        <f t="shared" si="407"/>
        <v>0</v>
      </c>
      <c r="DC230" s="6"/>
      <c r="DD230" s="6">
        <f t="shared" si="408"/>
        <v>0</v>
      </c>
      <c r="DE230" s="6">
        <f t="shared" si="409"/>
        <v>0</v>
      </c>
      <c r="DF230" s="6">
        <f t="shared" si="410"/>
        <v>0</v>
      </c>
      <c r="DG230" s="6"/>
      <c r="DH230" s="6">
        <f t="shared" si="411"/>
        <v>0</v>
      </c>
      <c r="DI230" s="6">
        <f t="shared" si="412"/>
        <v>0</v>
      </c>
      <c r="DJ230" s="6">
        <f t="shared" si="413"/>
        <v>0</v>
      </c>
      <c r="DK230" s="6"/>
      <c r="DL230" s="6">
        <f t="shared" si="414"/>
        <v>0</v>
      </c>
      <c r="DR230" s="11"/>
      <c r="DS230" s="6">
        <f t="shared" si="415"/>
        <v>0</v>
      </c>
      <c r="DT230" s="6">
        <f t="shared" si="376"/>
        <v>0</v>
      </c>
      <c r="DU230" s="6">
        <f t="shared" si="377"/>
        <v>0</v>
      </c>
      <c r="DV230"/>
      <c r="DW230" s="6">
        <f t="shared" si="378"/>
        <v>0</v>
      </c>
      <c r="DX230" s="6">
        <f t="shared" si="379"/>
        <v>0</v>
      </c>
      <c r="DY230" s="6">
        <f t="shared" si="380"/>
        <v>0</v>
      </c>
      <c r="DZ230"/>
      <c r="EA230" s="6">
        <f t="shared" si="381"/>
        <v>0</v>
      </c>
      <c r="EB230" s="6">
        <f t="shared" si="382"/>
        <v>0</v>
      </c>
      <c r="EC230" s="6">
        <f t="shared" si="383"/>
        <v>0</v>
      </c>
      <c r="ED230"/>
      <c r="EE230" s="6">
        <f t="shared" si="416"/>
        <v>0</v>
      </c>
      <c r="EF230" s="6"/>
      <c r="EG230" s="6">
        <f t="shared" si="417"/>
        <v>0</v>
      </c>
      <c r="EH230" s="6">
        <f t="shared" si="418"/>
        <v>0</v>
      </c>
      <c r="EI230" s="6">
        <f t="shared" si="419"/>
        <v>0</v>
      </c>
      <c r="EJ230" s="6"/>
      <c r="EK230" s="6">
        <f t="shared" si="420"/>
        <v>0</v>
      </c>
      <c r="EL230" s="6">
        <f t="shared" si="421"/>
        <v>0</v>
      </c>
      <c r="EM230" s="6">
        <f t="shared" si="422"/>
        <v>0</v>
      </c>
      <c r="EN230" s="6"/>
      <c r="EO230" s="6">
        <f t="shared" si="423"/>
        <v>0</v>
      </c>
      <c r="EP230" s="6">
        <f t="shared" si="424"/>
        <v>0</v>
      </c>
      <c r="EQ230" s="6">
        <f t="shared" si="425"/>
        <v>0</v>
      </c>
      <c r="ER230" s="6"/>
      <c r="ES230" s="6">
        <f t="shared" si="426"/>
        <v>0</v>
      </c>
      <c r="EY230" s="11"/>
      <c r="EZ230" s="6">
        <f t="shared" si="427"/>
        <v>0</v>
      </c>
      <c r="FA230" s="6">
        <f t="shared" si="384"/>
        <v>0</v>
      </c>
      <c r="FB230" s="6">
        <f t="shared" si="385"/>
        <v>0</v>
      </c>
      <c r="FC230"/>
      <c r="FD230" s="6">
        <f t="shared" si="386"/>
        <v>0</v>
      </c>
      <c r="FE230" s="6">
        <f t="shared" si="387"/>
        <v>0</v>
      </c>
      <c r="FF230" s="6">
        <f t="shared" si="388"/>
        <v>0</v>
      </c>
      <c r="FG230"/>
      <c r="FH230" s="6">
        <f t="shared" si="389"/>
        <v>0</v>
      </c>
      <c r="FI230" s="6">
        <f t="shared" si="390"/>
        <v>0</v>
      </c>
      <c r="FJ230" s="6">
        <f t="shared" si="391"/>
        <v>0</v>
      </c>
      <c r="FK230"/>
      <c r="FL230" s="6">
        <f t="shared" si="428"/>
        <v>0</v>
      </c>
      <c r="FM230" s="6"/>
      <c r="FN230" s="6">
        <f t="shared" si="429"/>
        <v>0</v>
      </c>
      <c r="FO230" s="6">
        <f t="shared" si="430"/>
        <v>0</v>
      </c>
      <c r="FP230" s="6">
        <f t="shared" si="431"/>
        <v>0</v>
      </c>
      <c r="FQ230" s="6"/>
      <c r="FR230" s="6">
        <f t="shared" si="432"/>
        <v>0</v>
      </c>
      <c r="FS230" s="6">
        <f t="shared" si="433"/>
        <v>0</v>
      </c>
      <c r="FT230" s="6">
        <f t="shared" si="434"/>
        <v>0</v>
      </c>
      <c r="FU230" s="6"/>
      <c r="FV230" s="6">
        <f t="shared" si="435"/>
        <v>0</v>
      </c>
      <c r="FW230" s="6">
        <f t="shared" si="436"/>
        <v>0</v>
      </c>
      <c r="FX230" s="6">
        <f t="shared" si="437"/>
        <v>0</v>
      </c>
      <c r="FY230" s="6"/>
      <c r="FZ230" s="6">
        <f t="shared" si="438"/>
        <v>0</v>
      </c>
    </row>
    <row r="231" spans="4:182" x14ac:dyDescent="0.25">
      <c r="D231">
        <v>1425</v>
      </c>
      <c r="E231">
        <f>'Input spectra'!B231</f>
        <v>0</v>
      </c>
      <c r="F231">
        <f>'Initial absorption'!L231</f>
        <v>0</v>
      </c>
      <c r="G231">
        <f>'Input spectra'!C231</f>
        <v>0</v>
      </c>
      <c r="H231">
        <f t="shared" si="336"/>
        <v>0</v>
      </c>
      <c r="I231">
        <f>'Input spectra'!D231</f>
        <v>0</v>
      </c>
      <c r="J231">
        <f>'Initial absorption'!M231</f>
        <v>0</v>
      </c>
      <c r="K231">
        <f>'Input spectra'!E231</f>
        <v>0</v>
      </c>
      <c r="L231">
        <f t="shared" si="337"/>
        <v>0</v>
      </c>
      <c r="M231">
        <f>'Input spectra'!F231</f>
        <v>0</v>
      </c>
      <c r="N231">
        <f>'Initial absorption'!N231</f>
        <v>0</v>
      </c>
      <c r="O231">
        <f>'Input spectra'!G231</f>
        <v>0</v>
      </c>
      <c r="P231">
        <f t="shared" si="338"/>
        <v>0</v>
      </c>
      <c r="R231">
        <f>'Absorption prob after ems'!FA232</f>
        <v>0.89163736370400359</v>
      </c>
      <c r="S231" s="13">
        <f>1-EXP(-'Absorption prob after ems'!FE232*_k_in_ec_correction*(E231*_c1+I231*_c2+M231*_c3+'Input spectra'!Y231))</f>
        <v>1.0957766694471793E-2</v>
      </c>
      <c r="T231" s="13">
        <f>1-EXP(-(_t-'Absorption prob after ems'!FE232)*_k_in_ec_correction*(E231*_c1+I231*_c2+M231*_c3+'Input spectra'!Y231))</f>
        <v>1.1067742430887595E-2</v>
      </c>
      <c r="V231"/>
      <c r="W231" s="11"/>
      <c r="X231" s="6">
        <f t="shared" si="339"/>
        <v>0</v>
      </c>
      <c r="Y231" s="6">
        <f t="shared" si="340"/>
        <v>0</v>
      </c>
      <c r="Z231" s="6">
        <f t="shared" si="341"/>
        <v>0</v>
      </c>
      <c r="AA231"/>
      <c r="AB231" s="6">
        <f t="shared" si="342"/>
        <v>0</v>
      </c>
      <c r="AC231" s="6">
        <f t="shared" si="343"/>
        <v>0</v>
      </c>
      <c r="AD231" s="6">
        <f t="shared" si="344"/>
        <v>0</v>
      </c>
      <c r="AE231"/>
      <c r="AF231" s="6">
        <f t="shared" si="345"/>
        <v>0</v>
      </c>
      <c r="AG231" s="6">
        <f t="shared" si="346"/>
        <v>0</v>
      </c>
      <c r="AH231" s="6">
        <f t="shared" si="347"/>
        <v>0</v>
      </c>
      <c r="AI231"/>
      <c r="AJ231" s="6">
        <f t="shared" si="348"/>
        <v>0</v>
      </c>
      <c r="AK231" s="6"/>
      <c r="AL231" s="6">
        <f t="shared" si="349"/>
        <v>0</v>
      </c>
      <c r="AM231" s="6">
        <f t="shared" si="350"/>
        <v>0</v>
      </c>
      <c r="AN231" s="6">
        <f t="shared" si="351"/>
        <v>0</v>
      </c>
      <c r="AO231" s="6"/>
      <c r="AP231" s="6">
        <f t="shared" si="352"/>
        <v>0</v>
      </c>
      <c r="AQ231" s="6">
        <f t="shared" si="353"/>
        <v>0</v>
      </c>
      <c r="AR231" s="6">
        <f t="shared" si="354"/>
        <v>0</v>
      </c>
      <c r="AS231" s="6"/>
      <c r="AT231" s="6">
        <f t="shared" si="355"/>
        <v>0</v>
      </c>
      <c r="AU231" s="6">
        <f t="shared" si="356"/>
        <v>0</v>
      </c>
      <c r="AV231" s="6">
        <f t="shared" si="357"/>
        <v>0</v>
      </c>
      <c r="AW231" s="6"/>
      <c r="AX231" s="6">
        <f t="shared" si="358"/>
        <v>0</v>
      </c>
      <c r="BD231" s="11"/>
      <c r="BE231" s="6">
        <f t="shared" si="359"/>
        <v>0</v>
      </c>
      <c r="BF231" s="6">
        <f t="shared" si="360"/>
        <v>0</v>
      </c>
      <c r="BG231" s="6">
        <f t="shared" si="361"/>
        <v>0</v>
      </c>
      <c r="BH231"/>
      <c r="BI231" s="6">
        <f t="shared" si="362"/>
        <v>0</v>
      </c>
      <c r="BJ231" s="6">
        <f t="shared" si="363"/>
        <v>0</v>
      </c>
      <c r="BK231" s="6">
        <f t="shared" si="364"/>
        <v>0</v>
      </c>
      <c r="BL231"/>
      <c r="BM231" s="6">
        <f t="shared" si="365"/>
        <v>0</v>
      </c>
      <c r="BN231" s="6">
        <f t="shared" si="366"/>
        <v>0</v>
      </c>
      <c r="BO231" s="6">
        <f t="shared" si="367"/>
        <v>0</v>
      </c>
      <c r="BP231"/>
      <c r="BQ231" s="6">
        <f t="shared" si="392"/>
        <v>0</v>
      </c>
      <c r="BR231" s="6"/>
      <c r="BS231" s="6">
        <f t="shared" si="393"/>
        <v>0</v>
      </c>
      <c r="BT231" s="6">
        <f t="shared" si="394"/>
        <v>0</v>
      </c>
      <c r="BU231" s="6">
        <f t="shared" si="395"/>
        <v>0</v>
      </c>
      <c r="BV231" s="6"/>
      <c r="BW231" s="6">
        <f t="shared" si="396"/>
        <v>0</v>
      </c>
      <c r="BX231" s="6">
        <f t="shared" si="397"/>
        <v>0</v>
      </c>
      <c r="BY231" s="6">
        <f t="shared" si="398"/>
        <v>0</v>
      </c>
      <c r="BZ231" s="6"/>
      <c r="CA231" s="6">
        <f t="shared" si="399"/>
        <v>0</v>
      </c>
      <c r="CB231" s="6">
        <f t="shared" si="400"/>
        <v>0</v>
      </c>
      <c r="CC231" s="6">
        <f t="shared" si="401"/>
        <v>0</v>
      </c>
      <c r="CD231" s="6"/>
      <c r="CE231" s="6">
        <f t="shared" si="402"/>
        <v>0</v>
      </c>
      <c r="CK231" s="11"/>
      <c r="CL231" s="6">
        <f t="shared" si="403"/>
        <v>0</v>
      </c>
      <c r="CM231" s="6">
        <f t="shared" si="368"/>
        <v>0</v>
      </c>
      <c r="CN231" s="6">
        <f t="shared" si="369"/>
        <v>0</v>
      </c>
      <c r="CO231"/>
      <c r="CP231" s="6">
        <f t="shared" si="370"/>
        <v>0</v>
      </c>
      <c r="CQ231" s="6">
        <f t="shared" si="371"/>
        <v>0</v>
      </c>
      <c r="CR231" s="6">
        <f t="shared" si="372"/>
        <v>0</v>
      </c>
      <c r="CS231"/>
      <c r="CT231" s="6">
        <f t="shared" si="373"/>
        <v>0</v>
      </c>
      <c r="CU231" s="6">
        <f t="shared" si="374"/>
        <v>0</v>
      </c>
      <c r="CV231" s="6">
        <f t="shared" si="375"/>
        <v>0</v>
      </c>
      <c r="CW231"/>
      <c r="CX231" s="6">
        <f t="shared" si="404"/>
        <v>0</v>
      </c>
      <c r="CY231" s="6"/>
      <c r="CZ231" s="6">
        <f t="shared" si="405"/>
        <v>0</v>
      </c>
      <c r="DA231" s="6">
        <f t="shared" si="406"/>
        <v>0</v>
      </c>
      <c r="DB231" s="6">
        <f t="shared" si="407"/>
        <v>0</v>
      </c>
      <c r="DC231" s="6"/>
      <c r="DD231" s="6">
        <f t="shared" si="408"/>
        <v>0</v>
      </c>
      <c r="DE231" s="6">
        <f t="shared" si="409"/>
        <v>0</v>
      </c>
      <c r="DF231" s="6">
        <f t="shared" si="410"/>
        <v>0</v>
      </c>
      <c r="DG231" s="6"/>
      <c r="DH231" s="6">
        <f t="shared" si="411"/>
        <v>0</v>
      </c>
      <c r="DI231" s="6">
        <f t="shared" si="412"/>
        <v>0</v>
      </c>
      <c r="DJ231" s="6">
        <f t="shared" si="413"/>
        <v>0</v>
      </c>
      <c r="DK231" s="6"/>
      <c r="DL231" s="6">
        <f t="shared" si="414"/>
        <v>0</v>
      </c>
      <c r="DR231" s="11"/>
      <c r="DS231" s="6">
        <f t="shared" si="415"/>
        <v>0</v>
      </c>
      <c r="DT231" s="6">
        <f t="shared" si="376"/>
        <v>0</v>
      </c>
      <c r="DU231" s="6">
        <f t="shared" si="377"/>
        <v>0</v>
      </c>
      <c r="DV231"/>
      <c r="DW231" s="6">
        <f t="shared" si="378"/>
        <v>0</v>
      </c>
      <c r="DX231" s="6">
        <f t="shared" si="379"/>
        <v>0</v>
      </c>
      <c r="DY231" s="6">
        <f t="shared" si="380"/>
        <v>0</v>
      </c>
      <c r="DZ231"/>
      <c r="EA231" s="6">
        <f t="shared" si="381"/>
        <v>0</v>
      </c>
      <c r="EB231" s="6">
        <f t="shared" si="382"/>
        <v>0</v>
      </c>
      <c r="EC231" s="6">
        <f t="shared" si="383"/>
        <v>0</v>
      </c>
      <c r="ED231"/>
      <c r="EE231" s="6">
        <f t="shared" si="416"/>
        <v>0</v>
      </c>
      <c r="EF231" s="6"/>
      <c r="EG231" s="6">
        <f t="shared" si="417"/>
        <v>0</v>
      </c>
      <c r="EH231" s="6">
        <f t="shared" si="418"/>
        <v>0</v>
      </c>
      <c r="EI231" s="6">
        <f t="shared" si="419"/>
        <v>0</v>
      </c>
      <c r="EJ231" s="6"/>
      <c r="EK231" s="6">
        <f t="shared" si="420"/>
        <v>0</v>
      </c>
      <c r="EL231" s="6">
        <f t="shared" si="421"/>
        <v>0</v>
      </c>
      <c r="EM231" s="6">
        <f t="shared" si="422"/>
        <v>0</v>
      </c>
      <c r="EN231" s="6"/>
      <c r="EO231" s="6">
        <f t="shared" si="423"/>
        <v>0</v>
      </c>
      <c r="EP231" s="6">
        <f t="shared" si="424"/>
        <v>0</v>
      </c>
      <c r="EQ231" s="6">
        <f t="shared" si="425"/>
        <v>0</v>
      </c>
      <c r="ER231" s="6"/>
      <c r="ES231" s="6">
        <f t="shared" si="426"/>
        <v>0</v>
      </c>
      <c r="EY231" s="11"/>
      <c r="EZ231" s="6">
        <f t="shared" si="427"/>
        <v>0</v>
      </c>
      <c r="FA231" s="6">
        <f t="shared" si="384"/>
        <v>0</v>
      </c>
      <c r="FB231" s="6">
        <f t="shared" si="385"/>
        <v>0</v>
      </c>
      <c r="FC231"/>
      <c r="FD231" s="6">
        <f t="shared" si="386"/>
        <v>0</v>
      </c>
      <c r="FE231" s="6">
        <f t="shared" si="387"/>
        <v>0</v>
      </c>
      <c r="FF231" s="6">
        <f t="shared" si="388"/>
        <v>0</v>
      </c>
      <c r="FG231"/>
      <c r="FH231" s="6">
        <f t="shared" si="389"/>
        <v>0</v>
      </c>
      <c r="FI231" s="6">
        <f t="shared" si="390"/>
        <v>0</v>
      </c>
      <c r="FJ231" s="6">
        <f t="shared" si="391"/>
        <v>0</v>
      </c>
      <c r="FK231"/>
      <c r="FL231" s="6">
        <f t="shared" si="428"/>
        <v>0</v>
      </c>
      <c r="FM231" s="6"/>
      <c r="FN231" s="6">
        <f t="shared" si="429"/>
        <v>0</v>
      </c>
      <c r="FO231" s="6">
        <f t="shared" si="430"/>
        <v>0</v>
      </c>
      <c r="FP231" s="6">
        <f t="shared" si="431"/>
        <v>0</v>
      </c>
      <c r="FQ231" s="6"/>
      <c r="FR231" s="6">
        <f t="shared" si="432"/>
        <v>0</v>
      </c>
      <c r="FS231" s="6">
        <f t="shared" si="433"/>
        <v>0</v>
      </c>
      <c r="FT231" s="6">
        <f t="shared" si="434"/>
        <v>0</v>
      </c>
      <c r="FU231" s="6"/>
      <c r="FV231" s="6">
        <f t="shared" si="435"/>
        <v>0</v>
      </c>
      <c r="FW231" s="6">
        <f t="shared" si="436"/>
        <v>0</v>
      </c>
      <c r="FX231" s="6">
        <f t="shared" si="437"/>
        <v>0</v>
      </c>
      <c r="FY231" s="6"/>
      <c r="FZ231" s="6">
        <f t="shared" si="438"/>
        <v>0</v>
      </c>
    </row>
    <row r="232" spans="4:182" x14ac:dyDescent="0.25">
      <c r="D232">
        <v>1430</v>
      </c>
      <c r="E232">
        <f>'Input spectra'!B232</f>
        <v>0</v>
      </c>
      <c r="F232">
        <f>'Initial absorption'!L232</f>
        <v>0</v>
      </c>
      <c r="G232">
        <f>'Input spectra'!C232</f>
        <v>0</v>
      </c>
      <c r="H232">
        <f t="shared" si="336"/>
        <v>0</v>
      </c>
      <c r="I232">
        <f>'Input spectra'!D232</f>
        <v>0</v>
      </c>
      <c r="J232">
        <f>'Initial absorption'!M232</f>
        <v>0</v>
      </c>
      <c r="K232">
        <f>'Input spectra'!E232</f>
        <v>0</v>
      </c>
      <c r="L232">
        <f t="shared" si="337"/>
        <v>0</v>
      </c>
      <c r="M232">
        <f>'Input spectra'!F232</f>
        <v>0</v>
      </c>
      <c r="N232">
        <f>'Initial absorption'!N232</f>
        <v>0</v>
      </c>
      <c r="O232">
        <f>'Input spectra'!G232</f>
        <v>0</v>
      </c>
      <c r="P232">
        <f t="shared" si="338"/>
        <v>0</v>
      </c>
      <c r="R232">
        <f>'Absorption prob after ems'!FA233</f>
        <v>0.89176701907401779</v>
      </c>
      <c r="S232" s="13">
        <f>1-EXP(-'Absorption prob after ems'!FE233*_k_in_ec_correction*(E232*_c1+I232*_c2+M232*_c3+'Input spectra'!Y232))</f>
        <v>1.0943590360117939E-2</v>
      </c>
      <c r="T232" s="13">
        <f>1-EXP(-(_t-'Absorption prob after ems'!FE233)*_k_in_ec_correction*(E232*_c1+I232*_c2+M232*_c3+'Input spectra'!Y232))</f>
        <v>1.1053280300215573E-2</v>
      </c>
      <c r="V232"/>
      <c r="W232" s="11"/>
      <c r="X232" s="6">
        <f t="shared" si="339"/>
        <v>0</v>
      </c>
      <c r="Y232" s="6">
        <f t="shared" si="340"/>
        <v>0</v>
      </c>
      <c r="Z232" s="6">
        <f t="shared" si="341"/>
        <v>0</v>
      </c>
      <c r="AA232"/>
      <c r="AB232" s="6">
        <f t="shared" si="342"/>
        <v>0</v>
      </c>
      <c r="AC232" s="6">
        <f t="shared" si="343"/>
        <v>0</v>
      </c>
      <c r="AD232" s="6">
        <f t="shared" si="344"/>
        <v>0</v>
      </c>
      <c r="AE232"/>
      <c r="AF232" s="6">
        <f t="shared" si="345"/>
        <v>0</v>
      </c>
      <c r="AG232" s="6">
        <f t="shared" si="346"/>
        <v>0</v>
      </c>
      <c r="AH232" s="6">
        <f t="shared" si="347"/>
        <v>0</v>
      </c>
      <c r="AI232"/>
      <c r="AJ232" s="6">
        <f t="shared" si="348"/>
        <v>0</v>
      </c>
      <c r="AK232" s="6"/>
      <c r="AL232" s="6">
        <f t="shared" si="349"/>
        <v>0</v>
      </c>
      <c r="AM232" s="6">
        <f t="shared" si="350"/>
        <v>0</v>
      </c>
      <c r="AN232" s="6">
        <f t="shared" si="351"/>
        <v>0</v>
      </c>
      <c r="AO232" s="6"/>
      <c r="AP232" s="6">
        <f t="shared" si="352"/>
        <v>0</v>
      </c>
      <c r="AQ232" s="6">
        <f t="shared" si="353"/>
        <v>0</v>
      </c>
      <c r="AR232" s="6">
        <f t="shared" si="354"/>
        <v>0</v>
      </c>
      <c r="AS232" s="6"/>
      <c r="AT232" s="6">
        <f t="shared" si="355"/>
        <v>0</v>
      </c>
      <c r="AU232" s="6">
        <f t="shared" si="356"/>
        <v>0</v>
      </c>
      <c r="AV232" s="6">
        <f t="shared" si="357"/>
        <v>0</v>
      </c>
      <c r="AW232" s="6"/>
      <c r="AX232" s="6">
        <f t="shared" si="358"/>
        <v>0</v>
      </c>
      <c r="BD232" s="11"/>
      <c r="BE232" s="6">
        <f t="shared" si="359"/>
        <v>0</v>
      </c>
      <c r="BF232" s="6">
        <f t="shared" si="360"/>
        <v>0</v>
      </c>
      <c r="BG232" s="6">
        <f t="shared" si="361"/>
        <v>0</v>
      </c>
      <c r="BH232"/>
      <c r="BI232" s="6">
        <f t="shared" si="362"/>
        <v>0</v>
      </c>
      <c r="BJ232" s="6">
        <f t="shared" si="363"/>
        <v>0</v>
      </c>
      <c r="BK232" s="6">
        <f t="shared" si="364"/>
        <v>0</v>
      </c>
      <c r="BL232"/>
      <c r="BM232" s="6">
        <f t="shared" si="365"/>
        <v>0</v>
      </c>
      <c r="BN232" s="6">
        <f t="shared" si="366"/>
        <v>0</v>
      </c>
      <c r="BO232" s="6">
        <f t="shared" si="367"/>
        <v>0</v>
      </c>
      <c r="BP232"/>
      <c r="BQ232" s="6">
        <f t="shared" si="392"/>
        <v>0</v>
      </c>
      <c r="BR232" s="6"/>
      <c r="BS232" s="6">
        <f t="shared" si="393"/>
        <v>0</v>
      </c>
      <c r="BT232" s="6">
        <f t="shared" si="394"/>
        <v>0</v>
      </c>
      <c r="BU232" s="6">
        <f t="shared" si="395"/>
        <v>0</v>
      </c>
      <c r="BV232" s="6"/>
      <c r="BW232" s="6">
        <f t="shared" si="396"/>
        <v>0</v>
      </c>
      <c r="BX232" s="6">
        <f t="shared" si="397"/>
        <v>0</v>
      </c>
      <c r="BY232" s="6">
        <f t="shared" si="398"/>
        <v>0</v>
      </c>
      <c r="BZ232" s="6"/>
      <c r="CA232" s="6">
        <f t="shared" si="399"/>
        <v>0</v>
      </c>
      <c r="CB232" s="6">
        <f t="shared" si="400"/>
        <v>0</v>
      </c>
      <c r="CC232" s="6">
        <f t="shared" si="401"/>
        <v>0</v>
      </c>
      <c r="CD232" s="6"/>
      <c r="CE232" s="6">
        <f t="shared" si="402"/>
        <v>0</v>
      </c>
      <c r="CK232" s="11"/>
      <c r="CL232" s="6">
        <f t="shared" si="403"/>
        <v>0</v>
      </c>
      <c r="CM232" s="6">
        <f t="shared" si="368"/>
        <v>0</v>
      </c>
      <c r="CN232" s="6">
        <f t="shared" si="369"/>
        <v>0</v>
      </c>
      <c r="CO232"/>
      <c r="CP232" s="6">
        <f t="shared" si="370"/>
        <v>0</v>
      </c>
      <c r="CQ232" s="6">
        <f t="shared" si="371"/>
        <v>0</v>
      </c>
      <c r="CR232" s="6">
        <f t="shared" si="372"/>
        <v>0</v>
      </c>
      <c r="CS232"/>
      <c r="CT232" s="6">
        <f t="shared" si="373"/>
        <v>0</v>
      </c>
      <c r="CU232" s="6">
        <f t="shared" si="374"/>
        <v>0</v>
      </c>
      <c r="CV232" s="6">
        <f t="shared" si="375"/>
        <v>0</v>
      </c>
      <c r="CW232"/>
      <c r="CX232" s="6">
        <f t="shared" si="404"/>
        <v>0</v>
      </c>
      <c r="CY232" s="6"/>
      <c r="CZ232" s="6">
        <f t="shared" si="405"/>
        <v>0</v>
      </c>
      <c r="DA232" s="6">
        <f t="shared" si="406"/>
        <v>0</v>
      </c>
      <c r="DB232" s="6">
        <f t="shared" si="407"/>
        <v>0</v>
      </c>
      <c r="DC232" s="6"/>
      <c r="DD232" s="6">
        <f t="shared" si="408"/>
        <v>0</v>
      </c>
      <c r="DE232" s="6">
        <f t="shared" si="409"/>
        <v>0</v>
      </c>
      <c r="DF232" s="6">
        <f t="shared" si="410"/>
        <v>0</v>
      </c>
      <c r="DG232" s="6"/>
      <c r="DH232" s="6">
        <f t="shared" si="411"/>
        <v>0</v>
      </c>
      <c r="DI232" s="6">
        <f t="shared" si="412"/>
        <v>0</v>
      </c>
      <c r="DJ232" s="6">
        <f t="shared" si="413"/>
        <v>0</v>
      </c>
      <c r="DK232" s="6"/>
      <c r="DL232" s="6">
        <f t="shared" si="414"/>
        <v>0</v>
      </c>
      <c r="DR232" s="11"/>
      <c r="DS232" s="6">
        <f t="shared" si="415"/>
        <v>0</v>
      </c>
      <c r="DT232" s="6">
        <f t="shared" si="376"/>
        <v>0</v>
      </c>
      <c r="DU232" s="6">
        <f t="shared" si="377"/>
        <v>0</v>
      </c>
      <c r="DV232"/>
      <c r="DW232" s="6">
        <f t="shared" si="378"/>
        <v>0</v>
      </c>
      <c r="DX232" s="6">
        <f t="shared" si="379"/>
        <v>0</v>
      </c>
      <c r="DY232" s="6">
        <f t="shared" si="380"/>
        <v>0</v>
      </c>
      <c r="DZ232"/>
      <c r="EA232" s="6">
        <f t="shared" si="381"/>
        <v>0</v>
      </c>
      <c r="EB232" s="6">
        <f t="shared" si="382"/>
        <v>0</v>
      </c>
      <c r="EC232" s="6">
        <f t="shared" si="383"/>
        <v>0</v>
      </c>
      <c r="ED232"/>
      <c r="EE232" s="6">
        <f t="shared" si="416"/>
        <v>0</v>
      </c>
      <c r="EF232" s="6"/>
      <c r="EG232" s="6">
        <f t="shared" si="417"/>
        <v>0</v>
      </c>
      <c r="EH232" s="6">
        <f t="shared" si="418"/>
        <v>0</v>
      </c>
      <c r="EI232" s="6">
        <f t="shared" si="419"/>
        <v>0</v>
      </c>
      <c r="EJ232" s="6"/>
      <c r="EK232" s="6">
        <f t="shared" si="420"/>
        <v>0</v>
      </c>
      <c r="EL232" s="6">
        <f t="shared" si="421"/>
        <v>0</v>
      </c>
      <c r="EM232" s="6">
        <f t="shared" si="422"/>
        <v>0</v>
      </c>
      <c r="EN232" s="6"/>
      <c r="EO232" s="6">
        <f t="shared" si="423"/>
        <v>0</v>
      </c>
      <c r="EP232" s="6">
        <f t="shared" si="424"/>
        <v>0</v>
      </c>
      <c r="EQ232" s="6">
        <f t="shared" si="425"/>
        <v>0</v>
      </c>
      <c r="ER232" s="6"/>
      <c r="ES232" s="6">
        <f t="shared" si="426"/>
        <v>0</v>
      </c>
      <c r="EY232" s="11"/>
      <c r="EZ232" s="6">
        <f t="shared" si="427"/>
        <v>0</v>
      </c>
      <c r="FA232" s="6">
        <f t="shared" si="384"/>
        <v>0</v>
      </c>
      <c r="FB232" s="6">
        <f t="shared" si="385"/>
        <v>0</v>
      </c>
      <c r="FC232"/>
      <c r="FD232" s="6">
        <f t="shared" si="386"/>
        <v>0</v>
      </c>
      <c r="FE232" s="6">
        <f t="shared" si="387"/>
        <v>0</v>
      </c>
      <c r="FF232" s="6">
        <f t="shared" si="388"/>
        <v>0</v>
      </c>
      <c r="FG232"/>
      <c r="FH232" s="6">
        <f t="shared" si="389"/>
        <v>0</v>
      </c>
      <c r="FI232" s="6">
        <f t="shared" si="390"/>
        <v>0</v>
      </c>
      <c r="FJ232" s="6">
        <f t="shared" si="391"/>
        <v>0</v>
      </c>
      <c r="FK232"/>
      <c r="FL232" s="6">
        <f t="shared" si="428"/>
        <v>0</v>
      </c>
      <c r="FM232" s="6"/>
      <c r="FN232" s="6">
        <f t="shared" si="429"/>
        <v>0</v>
      </c>
      <c r="FO232" s="6">
        <f t="shared" si="430"/>
        <v>0</v>
      </c>
      <c r="FP232" s="6">
        <f t="shared" si="431"/>
        <v>0</v>
      </c>
      <c r="FQ232" s="6"/>
      <c r="FR232" s="6">
        <f t="shared" si="432"/>
        <v>0</v>
      </c>
      <c r="FS232" s="6">
        <f t="shared" si="433"/>
        <v>0</v>
      </c>
      <c r="FT232" s="6">
        <f t="shared" si="434"/>
        <v>0</v>
      </c>
      <c r="FU232" s="6"/>
      <c r="FV232" s="6">
        <f t="shared" si="435"/>
        <v>0</v>
      </c>
      <c r="FW232" s="6">
        <f t="shared" si="436"/>
        <v>0</v>
      </c>
      <c r="FX232" s="6">
        <f t="shared" si="437"/>
        <v>0</v>
      </c>
      <c r="FY232" s="6"/>
      <c r="FZ232" s="6">
        <f t="shared" si="438"/>
        <v>0</v>
      </c>
    </row>
    <row r="233" spans="4:182" x14ac:dyDescent="0.25">
      <c r="D233">
        <v>1435</v>
      </c>
      <c r="E233">
        <f>'Input spectra'!B233</f>
        <v>0</v>
      </c>
      <c r="F233">
        <f>'Initial absorption'!L233</f>
        <v>0</v>
      </c>
      <c r="G233">
        <f>'Input spectra'!C233</f>
        <v>0</v>
      </c>
      <c r="H233">
        <f t="shared" si="336"/>
        <v>0</v>
      </c>
      <c r="I233">
        <f>'Input spectra'!D233</f>
        <v>0</v>
      </c>
      <c r="J233">
        <f>'Initial absorption'!M233</f>
        <v>0</v>
      </c>
      <c r="K233">
        <f>'Input spectra'!E233</f>
        <v>0</v>
      </c>
      <c r="L233">
        <f t="shared" si="337"/>
        <v>0</v>
      </c>
      <c r="M233">
        <f>'Input spectra'!F233</f>
        <v>0</v>
      </c>
      <c r="N233">
        <f>'Initial absorption'!N233</f>
        <v>0</v>
      </c>
      <c r="O233">
        <f>'Input spectra'!G233</f>
        <v>0</v>
      </c>
      <c r="P233">
        <f t="shared" si="338"/>
        <v>0</v>
      </c>
      <c r="R233">
        <f>'Absorption prob after ems'!FA234</f>
        <v>0.89189670370114849</v>
      </c>
      <c r="S233" s="13">
        <f>1-EXP(-'Absorption prob after ems'!FE234*_k_in_ec_correction*(E233*_c1+I233*_c2+M233*_c3+'Input spectra'!Y233))</f>
        <v>1.0929413634571339E-2</v>
      </c>
      <c r="T233" s="13">
        <f>1-EXP(-(_t-'Absorption prob after ems'!FE234)*_k_in_ec_correction*(E233*_c1+I233*_c2+M233*_c3+'Input spectra'!Y233))</f>
        <v>1.1038818146026363E-2</v>
      </c>
      <c r="V233"/>
      <c r="W233" s="11"/>
      <c r="X233" s="6">
        <f t="shared" si="339"/>
        <v>0</v>
      </c>
      <c r="Y233" s="6">
        <f t="shared" si="340"/>
        <v>0</v>
      </c>
      <c r="Z233" s="6">
        <f t="shared" si="341"/>
        <v>0</v>
      </c>
      <c r="AA233"/>
      <c r="AB233" s="6">
        <f t="shared" si="342"/>
        <v>0</v>
      </c>
      <c r="AC233" s="6">
        <f t="shared" si="343"/>
        <v>0</v>
      </c>
      <c r="AD233" s="6">
        <f t="shared" si="344"/>
        <v>0</v>
      </c>
      <c r="AE233"/>
      <c r="AF233" s="6">
        <f t="shared" si="345"/>
        <v>0</v>
      </c>
      <c r="AG233" s="6">
        <f t="shared" si="346"/>
        <v>0</v>
      </c>
      <c r="AH233" s="6">
        <f t="shared" si="347"/>
        <v>0</v>
      </c>
      <c r="AI233"/>
      <c r="AJ233" s="6">
        <f t="shared" si="348"/>
        <v>0</v>
      </c>
      <c r="AK233" s="6"/>
      <c r="AL233" s="6">
        <f t="shared" si="349"/>
        <v>0</v>
      </c>
      <c r="AM233" s="6">
        <f t="shared" si="350"/>
        <v>0</v>
      </c>
      <c r="AN233" s="6">
        <f t="shared" si="351"/>
        <v>0</v>
      </c>
      <c r="AO233" s="6"/>
      <c r="AP233" s="6">
        <f t="shared" si="352"/>
        <v>0</v>
      </c>
      <c r="AQ233" s="6">
        <f t="shared" si="353"/>
        <v>0</v>
      </c>
      <c r="AR233" s="6">
        <f t="shared" si="354"/>
        <v>0</v>
      </c>
      <c r="AS233" s="6"/>
      <c r="AT233" s="6">
        <f t="shared" si="355"/>
        <v>0</v>
      </c>
      <c r="AU233" s="6">
        <f t="shared" si="356"/>
        <v>0</v>
      </c>
      <c r="AV233" s="6">
        <f t="shared" si="357"/>
        <v>0</v>
      </c>
      <c r="AW233" s="6"/>
      <c r="AX233" s="6">
        <f t="shared" si="358"/>
        <v>0</v>
      </c>
      <c r="BD233" s="11"/>
      <c r="BE233" s="6">
        <f t="shared" si="359"/>
        <v>0</v>
      </c>
      <c r="BF233" s="6">
        <f t="shared" si="360"/>
        <v>0</v>
      </c>
      <c r="BG233" s="6">
        <f t="shared" si="361"/>
        <v>0</v>
      </c>
      <c r="BH233"/>
      <c r="BI233" s="6">
        <f t="shared" si="362"/>
        <v>0</v>
      </c>
      <c r="BJ233" s="6">
        <f t="shared" si="363"/>
        <v>0</v>
      </c>
      <c r="BK233" s="6">
        <f t="shared" si="364"/>
        <v>0</v>
      </c>
      <c r="BL233"/>
      <c r="BM233" s="6">
        <f t="shared" si="365"/>
        <v>0</v>
      </c>
      <c r="BN233" s="6">
        <f t="shared" si="366"/>
        <v>0</v>
      </c>
      <c r="BO233" s="6">
        <f t="shared" si="367"/>
        <v>0</v>
      </c>
      <c r="BP233"/>
      <c r="BQ233" s="6">
        <f t="shared" si="392"/>
        <v>0</v>
      </c>
      <c r="BR233" s="6"/>
      <c r="BS233" s="6">
        <f t="shared" si="393"/>
        <v>0</v>
      </c>
      <c r="BT233" s="6">
        <f t="shared" si="394"/>
        <v>0</v>
      </c>
      <c r="BU233" s="6">
        <f t="shared" si="395"/>
        <v>0</v>
      </c>
      <c r="BV233" s="6"/>
      <c r="BW233" s="6">
        <f t="shared" si="396"/>
        <v>0</v>
      </c>
      <c r="BX233" s="6">
        <f t="shared" si="397"/>
        <v>0</v>
      </c>
      <c r="BY233" s="6">
        <f t="shared" si="398"/>
        <v>0</v>
      </c>
      <c r="BZ233" s="6"/>
      <c r="CA233" s="6">
        <f t="shared" si="399"/>
        <v>0</v>
      </c>
      <c r="CB233" s="6">
        <f t="shared" si="400"/>
        <v>0</v>
      </c>
      <c r="CC233" s="6">
        <f t="shared" si="401"/>
        <v>0</v>
      </c>
      <c r="CD233" s="6"/>
      <c r="CE233" s="6">
        <f t="shared" si="402"/>
        <v>0</v>
      </c>
      <c r="CK233" s="11"/>
      <c r="CL233" s="6">
        <f t="shared" si="403"/>
        <v>0</v>
      </c>
      <c r="CM233" s="6">
        <f t="shared" si="368"/>
        <v>0</v>
      </c>
      <c r="CN233" s="6">
        <f t="shared" si="369"/>
        <v>0</v>
      </c>
      <c r="CO233"/>
      <c r="CP233" s="6">
        <f t="shared" si="370"/>
        <v>0</v>
      </c>
      <c r="CQ233" s="6">
        <f t="shared" si="371"/>
        <v>0</v>
      </c>
      <c r="CR233" s="6">
        <f t="shared" si="372"/>
        <v>0</v>
      </c>
      <c r="CS233"/>
      <c r="CT233" s="6">
        <f t="shared" si="373"/>
        <v>0</v>
      </c>
      <c r="CU233" s="6">
        <f t="shared" si="374"/>
        <v>0</v>
      </c>
      <c r="CV233" s="6">
        <f t="shared" si="375"/>
        <v>0</v>
      </c>
      <c r="CW233"/>
      <c r="CX233" s="6">
        <f t="shared" si="404"/>
        <v>0</v>
      </c>
      <c r="CY233" s="6"/>
      <c r="CZ233" s="6">
        <f t="shared" si="405"/>
        <v>0</v>
      </c>
      <c r="DA233" s="6">
        <f t="shared" si="406"/>
        <v>0</v>
      </c>
      <c r="DB233" s="6">
        <f t="shared" si="407"/>
        <v>0</v>
      </c>
      <c r="DC233" s="6"/>
      <c r="DD233" s="6">
        <f t="shared" si="408"/>
        <v>0</v>
      </c>
      <c r="DE233" s="6">
        <f t="shared" si="409"/>
        <v>0</v>
      </c>
      <c r="DF233" s="6">
        <f t="shared" si="410"/>
        <v>0</v>
      </c>
      <c r="DG233" s="6"/>
      <c r="DH233" s="6">
        <f t="shared" si="411"/>
        <v>0</v>
      </c>
      <c r="DI233" s="6">
        <f t="shared" si="412"/>
        <v>0</v>
      </c>
      <c r="DJ233" s="6">
        <f t="shared" si="413"/>
        <v>0</v>
      </c>
      <c r="DK233" s="6"/>
      <c r="DL233" s="6">
        <f t="shared" si="414"/>
        <v>0</v>
      </c>
      <c r="DR233" s="11"/>
      <c r="DS233" s="6">
        <f t="shared" si="415"/>
        <v>0</v>
      </c>
      <c r="DT233" s="6">
        <f t="shared" si="376"/>
        <v>0</v>
      </c>
      <c r="DU233" s="6">
        <f t="shared" si="377"/>
        <v>0</v>
      </c>
      <c r="DV233"/>
      <c r="DW233" s="6">
        <f t="shared" si="378"/>
        <v>0</v>
      </c>
      <c r="DX233" s="6">
        <f t="shared" si="379"/>
        <v>0</v>
      </c>
      <c r="DY233" s="6">
        <f t="shared" si="380"/>
        <v>0</v>
      </c>
      <c r="DZ233"/>
      <c r="EA233" s="6">
        <f t="shared" si="381"/>
        <v>0</v>
      </c>
      <c r="EB233" s="6">
        <f t="shared" si="382"/>
        <v>0</v>
      </c>
      <c r="EC233" s="6">
        <f t="shared" si="383"/>
        <v>0</v>
      </c>
      <c r="ED233"/>
      <c r="EE233" s="6">
        <f t="shared" si="416"/>
        <v>0</v>
      </c>
      <c r="EF233" s="6"/>
      <c r="EG233" s="6">
        <f t="shared" si="417"/>
        <v>0</v>
      </c>
      <c r="EH233" s="6">
        <f t="shared" si="418"/>
        <v>0</v>
      </c>
      <c r="EI233" s="6">
        <f t="shared" si="419"/>
        <v>0</v>
      </c>
      <c r="EJ233" s="6"/>
      <c r="EK233" s="6">
        <f t="shared" si="420"/>
        <v>0</v>
      </c>
      <c r="EL233" s="6">
        <f t="shared" si="421"/>
        <v>0</v>
      </c>
      <c r="EM233" s="6">
        <f t="shared" si="422"/>
        <v>0</v>
      </c>
      <c r="EN233" s="6"/>
      <c r="EO233" s="6">
        <f t="shared" si="423"/>
        <v>0</v>
      </c>
      <c r="EP233" s="6">
        <f t="shared" si="424"/>
        <v>0</v>
      </c>
      <c r="EQ233" s="6">
        <f t="shared" si="425"/>
        <v>0</v>
      </c>
      <c r="ER233" s="6"/>
      <c r="ES233" s="6">
        <f t="shared" si="426"/>
        <v>0</v>
      </c>
      <c r="EY233" s="11"/>
      <c r="EZ233" s="6">
        <f t="shared" si="427"/>
        <v>0</v>
      </c>
      <c r="FA233" s="6">
        <f t="shared" si="384"/>
        <v>0</v>
      </c>
      <c r="FB233" s="6">
        <f t="shared" si="385"/>
        <v>0</v>
      </c>
      <c r="FC233"/>
      <c r="FD233" s="6">
        <f t="shared" si="386"/>
        <v>0</v>
      </c>
      <c r="FE233" s="6">
        <f t="shared" si="387"/>
        <v>0</v>
      </c>
      <c r="FF233" s="6">
        <f t="shared" si="388"/>
        <v>0</v>
      </c>
      <c r="FG233"/>
      <c r="FH233" s="6">
        <f t="shared" si="389"/>
        <v>0</v>
      </c>
      <c r="FI233" s="6">
        <f t="shared" si="390"/>
        <v>0</v>
      </c>
      <c r="FJ233" s="6">
        <f t="shared" si="391"/>
        <v>0</v>
      </c>
      <c r="FK233"/>
      <c r="FL233" s="6">
        <f t="shared" si="428"/>
        <v>0</v>
      </c>
      <c r="FM233" s="6"/>
      <c r="FN233" s="6">
        <f t="shared" si="429"/>
        <v>0</v>
      </c>
      <c r="FO233" s="6">
        <f t="shared" si="430"/>
        <v>0</v>
      </c>
      <c r="FP233" s="6">
        <f t="shared" si="431"/>
        <v>0</v>
      </c>
      <c r="FQ233" s="6"/>
      <c r="FR233" s="6">
        <f t="shared" si="432"/>
        <v>0</v>
      </c>
      <c r="FS233" s="6">
        <f t="shared" si="433"/>
        <v>0</v>
      </c>
      <c r="FT233" s="6">
        <f t="shared" si="434"/>
        <v>0</v>
      </c>
      <c r="FU233" s="6"/>
      <c r="FV233" s="6">
        <f t="shared" si="435"/>
        <v>0</v>
      </c>
      <c r="FW233" s="6">
        <f t="shared" si="436"/>
        <v>0</v>
      </c>
      <c r="FX233" s="6">
        <f t="shared" si="437"/>
        <v>0</v>
      </c>
      <c r="FY233" s="6"/>
      <c r="FZ233" s="6">
        <f t="shared" si="438"/>
        <v>0</v>
      </c>
    </row>
    <row r="234" spans="4:182" x14ac:dyDescent="0.25">
      <c r="D234">
        <v>1440</v>
      </c>
      <c r="E234">
        <f>'Input spectra'!B234</f>
        <v>0</v>
      </c>
      <c r="F234">
        <f>'Initial absorption'!L234</f>
        <v>0</v>
      </c>
      <c r="G234">
        <f>'Input spectra'!C234</f>
        <v>0</v>
      </c>
      <c r="H234">
        <f t="shared" si="336"/>
        <v>0</v>
      </c>
      <c r="I234">
        <f>'Input spectra'!D234</f>
        <v>0</v>
      </c>
      <c r="J234">
        <f>'Initial absorption'!M234</f>
        <v>0</v>
      </c>
      <c r="K234">
        <f>'Input spectra'!E234</f>
        <v>0</v>
      </c>
      <c r="L234">
        <f t="shared" si="337"/>
        <v>0</v>
      </c>
      <c r="M234">
        <f>'Input spectra'!F234</f>
        <v>0</v>
      </c>
      <c r="N234">
        <f>'Initial absorption'!N234</f>
        <v>0</v>
      </c>
      <c r="O234">
        <f>'Input spectra'!G234</f>
        <v>0</v>
      </c>
      <c r="P234">
        <f t="shared" si="338"/>
        <v>0</v>
      </c>
      <c r="R234">
        <f>'Absorption prob after ems'!FA235</f>
        <v>0.89202641759361423</v>
      </c>
      <c r="S234" s="13">
        <f>1-EXP(-'Absorption prob after ems'!FE235*_k_in_ec_correction*(E234*_c1+I234*_c2+M234*_c3+'Input spectra'!Y234))</f>
        <v>1.0915236517821003E-2</v>
      </c>
      <c r="T234" s="13">
        <f>1-EXP(-(_t-'Absorption prob after ems'!FE235)*_k_in_ec_correction*(E234*_c1+I234*_c2+M234*_c3+'Input spectra'!Y234))</f>
        <v>1.1024355968325295E-2</v>
      </c>
      <c r="V234"/>
      <c r="W234" s="11"/>
      <c r="X234" s="6">
        <f t="shared" si="339"/>
        <v>0</v>
      </c>
      <c r="Y234" s="6">
        <f t="shared" si="340"/>
        <v>0</v>
      </c>
      <c r="Z234" s="6">
        <f t="shared" si="341"/>
        <v>0</v>
      </c>
      <c r="AA234"/>
      <c r="AB234" s="6">
        <f t="shared" si="342"/>
        <v>0</v>
      </c>
      <c r="AC234" s="6">
        <f t="shared" si="343"/>
        <v>0</v>
      </c>
      <c r="AD234" s="6">
        <f t="shared" si="344"/>
        <v>0</v>
      </c>
      <c r="AE234"/>
      <c r="AF234" s="6">
        <f t="shared" si="345"/>
        <v>0</v>
      </c>
      <c r="AG234" s="6">
        <f t="shared" si="346"/>
        <v>0</v>
      </c>
      <c r="AH234" s="6">
        <f t="shared" si="347"/>
        <v>0</v>
      </c>
      <c r="AI234"/>
      <c r="AJ234" s="6">
        <f t="shared" si="348"/>
        <v>0</v>
      </c>
      <c r="AK234" s="6"/>
      <c r="AL234" s="6">
        <f t="shared" si="349"/>
        <v>0</v>
      </c>
      <c r="AM234" s="6">
        <f t="shared" si="350"/>
        <v>0</v>
      </c>
      <c r="AN234" s="6">
        <f t="shared" si="351"/>
        <v>0</v>
      </c>
      <c r="AO234" s="6"/>
      <c r="AP234" s="6">
        <f t="shared" si="352"/>
        <v>0</v>
      </c>
      <c r="AQ234" s="6">
        <f t="shared" si="353"/>
        <v>0</v>
      </c>
      <c r="AR234" s="6">
        <f t="shared" si="354"/>
        <v>0</v>
      </c>
      <c r="AS234" s="6"/>
      <c r="AT234" s="6">
        <f t="shared" si="355"/>
        <v>0</v>
      </c>
      <c r="AU234" s="6">
        <f t="shared" si="356"/>
        <v>0</v>
      </c>
      <c r="AV234" s="6">
        <f t="shared" si="357"/>
        <v>0</v>
      </c>
      <c r="AW234" s="6"/>
      <c r="AX234" s="6">
        <f t="shared" si="358"/>
        <v>0</v>
      </c>
      <c r="BD234" s="11"/>
      <c r="BE234" s="6">
        <f t="shared" si="359"/>
        <v>0</v>
      </c>
      <c r="BF234" s="6">
        <f t="shared" si="360"/>
        <v>0</v>
      </c>
      <c r="BG234" s="6">
        <f t="shared" si="361"/>
        <v>0</v>
      </c>
      <c r="BH234"/>
      <c r="BI234" s="6">
        <f t="shared" si="362"/>
        <v>0</v>
      </c>
      <c r="BJ234" s="6">
        <f t="shared" si="363"/>
        <v>0</v>
      </c>
      <c r="BK234" s="6">
        <f t="shared" si="364"/>
        <v>0</v>
      </c>
      <c r="BL234"/>
      <c r="BM234" s="6">
        <f t="shared" si="365"/>
        <v>0</v>
      </c>
      <c r="BN234" s="6">
        <f t="shared" si="366"/>
        <v>0</v>
      </c>
      <c r="BO234" s="6">
        <f t="shared" si="367"/>
        <v>0</v>
      </c>
      <c r="BP234"/>
      <c r="BQ234" s="6">
        <f t="shared" si="392"/>
        <v>0</v>
      </c>
      <c r="BR234" s="6"/>
      <c r="BS234" s="6">
        <f t="shared" si="393"/>
        <v>0</v>
      </c>
      <c r="BT234" s="6">
        <f t="shared" si="394"/>
        <v>0</v>
      </c>
      <c r="BU234" s="6">
        <f t="shared" si="395"/>
        <v>0</v>
      </c>
      <c r="BV234" s="6"/>
      <c r="BW234" s="6">
        <f t="shared" si="396"/>
        <v>0</v>
      </c>
      <c r="BX234" s="6">
        <f t="shared" si="397"/>
        <v>0</v>
      </c>
      <c r="BY234" s="6">
        <f t="shared" si="398"/>
        <v>0</v>
      </c>
      <c r="BZ234" s="6"/>
      <c r="CA234" s="6">
        <f t="shared" si="399"/>
        <v>0</v>
      </c>
      <c r="CB234" s="6">
        <f t="shared" si="400"/>
        <v>0</v>
      </c>
      <c r="CC234" s="6">
        <f t="shared" si="401"/>
        <v>0</v>
      </c>
      <c r="CD234" s="6"/>
      <c r="CE234" s="6">
        <f t="shared" si="402"/>
        <v>0</v>
      </c>
      <c r="CK234" s="11"/>
      <c r="CL234" s="6">
        <f t="shared" si="403"/>
        <v>0</v>
      </c>
      <c r="CM234" s="6">
        <f t="shared" si="368"/>
        <v>0</v>
      </c>
      <c r="CN234" s="6">
        <f t="shared" si="369"/>
        <v>0</v>
      </c>
      <c r="CO234"/>
      <c r="CP234" s="6">
        <f t="shared" si="370"/>
        <v>0</v>
      </c>
      <c r="CQ234" s="6">
        <f t="shared" si="371"/>
        <v>0</v>
      </c>
      <c r="CR234" s="6">
        <f t="shared" si="372"/>
        <v>0</v>
      </c>
      <c r="CS234"/>
      <c r="CT234" s="6">
        <f t="shared" si="373"/>
        <v>0</v>
      </c>
      <c r="CU234" s="6">
        <f t="shared" si="374"/>
        <v>0</v>
      </c>
      <c r="CV234" s="6">
        <f t="shared" si="375"/>
        <v>0</v>
      </c>
      <c r="CW234"/>
      <c r="CX234" s="6">
        <f t="shared" si="404"/>
        <v>0</v>
      </c>
      <c r="CY234" s="6"/>
      <c r="CZ234" s="6">
        <f t="shared" si="405"/>
        <v>0</v>
      </c>
      <c r="DA234" s="6">
        <f t="shared" si="406"/>
        <v>0</v>
      </c>
      <c r="DB234" s="6">
        <f t="shared" si="407"/>
        <v>0</v>
      </c>
      <c r="DC234" s="6"/>
      <c r="DD234" s="6">
        <f t="shared" si="408"/>
        <v>0</v>
      </c>
      <c r="DE234" s="6">
        <f t="shared" si="409"/>
        <v>0</v>
      </c>
      <c r="DF234" s="6">
        <f t="shared" si="410"/>
        <v>0</v>
      </c>
      <c r="DG234" s="6"/>
      <c r="DH234" s="6">
        <f t="shared" si="411"/>
        <v>0</v>
      </c>
      <c r="DI234" s="6">
        <f t="shared" si="412"/>
        <v>0</v>
      </c>
      <c r="DJ234" s="6">
        <f t="shared" si="413"/>
        <v>0</v>
      </c>
      <c r="DK234" s="6"/>
      <c r="DL234" s="6">
        <f t="shared" si="414"/>
        <v>0</v>
      </c>
      <c r="DR234" s="11"/>
      <c r="DS234" s="6">
        <f t="shared" si="415"/>
        <v>0</v>
      </c>
      <c r="DT234" s="6">
        <f t="shared" si="376"/>
        <v>0</v>
      </c>
      <c r="DU234" s="6">
        <f t="shared" si="377"/>
        <v>0</v>
      </c>
      <c r="DV234"/>
      <c r="DW234" s="6">
        <f t="shared" si="378"/>
        <v>0</v>
      </c>
      <c r="DX234" s="6">
        <f t="shared" si="379"/>
        <v>0</v>
      </c>
      <c r="DY234" s="6">
        <f t="shared" si="380"/>
        <v>0</v>
      </c>
      <c r="DZ234"/>
      <c r="EA234" s="6">
        <f t="shared" si="381"/>
        <v>0</v>
      </c>
      <c r="EB234" s="6">
        <f t="shared" si="382"/>
        <v>0</v>
      </c>
      <c r="EC234" s="6">
        <f t="shared" si="383"/>
        <v>0</v>
      </c>
      <c r="ED234"/>
      <c r="EE234" s="6">
        <f t="shared" si="416"/>
        <v>0</v>
      </c>
      <c r="EF234" s="6"/>
      <c r="EG234" s="6">
        <f t="shared" si="417"/>
        <v>0</v>
      </c>
      <c r="EH234" s="6">
        <f t="shared" si="418"/>
        <v>0</v>
      </c>
      <c r="EI234" s="6">
        <f t="shared" si="419"/>
        <v>0</v>
      </c>
      <c r="EJ234" s="6"/>
      <c r="EK234" s="6">
        <f t="shared" si="420"/>
        <v>0</v>
      </c>
      <c r="EL234" s="6">
        <f t="shared" si="421"/>
        <v>0</v>
      </c>
      <c r="EM234" s="6">
        <f t="shared" si="422"/>
        <v>0</v>
      </c>
      <c r="EN234" s="6"/>
      <c r="EO234" s="6">
        <f t="shared" si="423"/>
        <v>0</v>
      </c>
      <c r="EP234" s="6">
        <f t="shared" si="424"/>
        <v>0</v>
      </c>
      <c r="EQ234" s="6">
        <f t="shared" si="425"/>
        <v>0</v>
      </c>
      <c r="ER234" s="6"/>
      <c r="ES234" s="6">
        <f t="shared" si="426"/>
        <v>0</v>
      </c>
      <c r="EY234" s="11"/>
      <c r="EZ234" s="6">
        <f t="shared" si="427"/>
        <v>0</v>
      </c>
      <c r="FA234" s="6">
        <f t="shared" si="384"/>
        <v>0</v>
      </c>
      <c r="FB234" s="6">
        <f t="shared" si="385"/>
        <v>0</v>
      </c>
      <c r="FC234"/>
      <c r="FD234" s="6">
        <f t="shared" si="386"/>
        <v>0</v>
      </c>
      <c r="FE234" s="6">
        <f t="shared" si="387"/>
        <v>0</v>
      </c>
      <c r="FF234" s="6">
        <f t="shared" si="388"/>
        <v>0</v>
      </c>
      <c r="FG234"/>
      <c r="FH234" s="6">
        <f t="shared" si="389"/>
        <v>0</v>
      </c>
      <c r="FI234" s="6">
        <f t="shared" si="390"/>
        <v>0</v>
      </c>
      <c r="FJ234" s="6">
        <f t="shared" si="391"/>
        <v>0</v>
      </c>
      <c r="FK234"/>
      <c r="FL234" s="6">
        <f t="shared" si="428"/>
        <v>0</v>
      </c>
      <c r="FM234" s="6"/>
      <c r="FN234" s="6">
        <f t="shared" si="429"/>
        <v>0</v>
      </c>
      <c r="FO234" s="6">
        <f t="shared" si="430"/>
        <v>0</v>
      </c>
      <c r="FP234" s="6">
        <f t="shared" si="431"/>
        <v>0</v>
      </c>
      <c r="FQ234" s="6"/>
      <c r="FR234" s="6">
        <f t="shared" si="432"/>
        <v>0</v>
      </c>
      <c r="FS234" s="6">
        <f t="shared" si="433"/>
        <v>0</v>
      </c>
      <c r="FT234" s="6">
        <f t="shared" si="434"/>
        <v>0</v>
      </c>
      <c r="FU234" s="6"/>
      <c r="FV234" s="6">
        <f t="shared" si="435"/>
        <v>0</v>
      </c>
      <c r="FW234" s="6">
        <f t="shared" si="436"/>
        <v>0</v>
      </c>
      <c r="FX234" s="6">
        <f t="shared" si="437"/>
        <v>0</v>
      </c>
      <c r="FY234" s="6"/>
      <c r="FZ234" s="6">
        <f t="shared" si="438"/>
        <v>0</v>
      </c>
    </row>
    <row r="235" spans="4:182" x14ac:dyDescent="0.25">
      <c r="D235">
        <v>1445</v>
      </c>
      <c r="E235">
        <f>'Input spectra'!B235</f>
        <v>0</v>
      </c>
      <c r="F235">
        <f>'Initial absorption'!L235</f>
        <v>0</v>
      </c>
      <c r="G235">
        <f>'Input spectra'!C235</f>
        <v>0</v>
      </c>
      <c r="H235">
        <f t="shared" si="336"/>
        <v>0</v>
      </c>
      <c r="I235">
        <f>'Input spectra'!D235</f>
        <v>0</v>
      </c>
      <c r="J235">
        <f>'Initial absorption'!M235</f>
        <v>0</v>
      </c>
      <c r="K235">
        <f>'Input spectra'!E235</f>
        <v>0</v>
      </c>
      <c r="L235">
        <f t="shared" si="337"/>
        <v>0</v>
      </c>
      <c r="M235">
        <f>'Input spectra'!F235</f>
        <v>0</v>
      </c>
      <c r="N235">
        <f>'Initial absorption'!N235</f>
        <v>0</v>
      </c>
      <c r="O235">
        <f>'Input spectra'!G235</f>
        <v>0</v>
      </c>
      <c r="P235">
        <f t="shared" si="338"/>
        <v>0</v>
      </c>
      <c r="R235">
        <f>'Absorption prob after ems'!FA236</f>
        <v>0.89215616075963822</v>
      </c>
      <c r="S235" s="13">
        <f>1-EXP(-'Absorption prob after ems'!FE236*_k_in_ec_correction*(E235*_c1+I235*_c2+M235*_c3+'Input spectra'!Y235))</f>
        <v>1.0901059009855829E-2</v>
      </c>
      <c r="T235" s="13">
        <f>1-EXP(-(_t-'Absorption prob after ems'!FE236)*_k_in_ec_correction*(E235*_c1+I235*_c2+M235*_c3+'Input spectra'!Y235))</f>
        <v>1.1009893767117473E-2</v>
      </c>
      <c r="V235"/>
      <c r="W235" s="11"/>
      <c r="X235" s="6">
        <f t="shared" si="339"/>
        <v>0</v>
      </c>
      <c r="Y235" s="6">
        <f t="shared" si="340"/>
        <v>0</v>
      </c>
      <c r="Z235" s="6">
        <f t="shared" si="341"/>
        <v>0</v>
      </c>
      <c r="AA235"/>
      <c r="AB235" s="6">
        <f t="shared" si="342"/>
        <v>0</v>
      </c>
      <c r="AC235" s="6">
        <f t="shared" si="343"/>
        <v>0</v>
      </c>
      <c r="AD235" s="6">
        <f t="shared" si="344"/>
        <v>0</v>
      </c>
      <c r="AE235"/>
      <c r="AF235" s="6">
        <f t="shared" si="345"/>
        <v>0</v>
      </c>
      <c r="AG235" s="6">
        <f t="shared" si="346"/>
        <v>0</v>
      </c>
      <c r="AH235" s="6">
        <f t="shared" si="347"/>
        <v>0</v>
      </c>
      <c r="AI235"/>
      <c r="AJ235" s="6">
        <f t="shared" si="348"/>
        <v>0</v>
      </c>
      <c r="AK235" s="6"/>
      <c r="AL235" s="6">
        <f t="shared" si="349"/>
        <v>0</v>
      </c>
      <c r="AM235" s="6">
        <f t="shared" si="350"/>
        <v>0</v>
      </c>
      <c r="AN235" s="6">
        <f t="shared" si="351"/>
        <v>0</v>
      </c>
      <c r="AO235" s="6"/>
      <c r="AP235" s="6">
        <f t="shared" si="352"/>
        <v>0</v>
      </c>
      <c r="AQ235" s="6">
        <f t="shared" si="353"/>
        <v>0</v>
      </c>
      <c r="AR235" s="6">
        <f t="shared" si="354"/>
        <v>0</v>
      </c>
      <c r="AS235" s="6"/>
      <c r="AT235" s="6">
        <f t="shared" si="355"/>
        <v>0</v>
      </c>
      <c r="AU235" s="6">
        <f t="shared" si="356"/>
        <v>0</v>
      </c>
      <c r="AV235" s="6">
        <f t="shared" si="357"/>
        <v>0</v>
      </c>
      <c r="AW235" s="6"/>
      <c r="AX235" s="6">
        <f t="shared" si="358"/>
        <v>0</v>
      </c>
      <c r="BD235" s="11"/>
      <c r="BE235" s="6">
        <f t="shared" si="359"/>
        <v>0</v>
      </c>
      <c r="BF235" s="6">
        <f t="shared" si="360"/>
        <v>0</v>
      </c>
      <c r="BG235" s="6">
        <f t="shared" si="361"/>
        <v>0</v>
      </c>
      <c r="BH235"/>
      <c r="BI235" s="6">
        <f t="shared" si="362"/>
        <v>0</v>
      </c>
      <c r="BJ235" s="6">
        <f t="shared" si="363"/>
        <v>0</v>
      </c>
      <c r="BK235" s="6">
        <f t="shared" si="364"/>
        <v>0</v>
      </c>
      <c r="BL235"/>
      <c r="BM235" s="6">
        <f t="shared" si="365"/>
        <v>0</v>
      </c>
      <c r="BN235" s="6">
        <f t="shared" si="366"/>
        <v>0</v>
      </c>
      <c r="BO235" s="6">
        <f t="shared" si="367"/>
        <v>0</v>
      </c>
      <c r="BP235"/>
      <c r="BQ235" s="6">
        <f t="shared" si="392"/>
        <v>0</v>
      </c>
      <c r="BR235" s="6"/>
      <c r="BS235" s="6">
        <f t="shared" si="393"/>
        <v>0</v>
      </c>
      <c r="BT235" s="6">
        <f t="shared" si="394"/>
        <v>0</v>
      </c>
      <c r="BU235" s="6">
        <f t="shared" si="395"/>
        <v>0</v>
      </c>
      <c r="BV235" s="6"/>
      <c r="BW235" s="6">
        <f t="shared" si="396"/>
        <v>0</v>
      </c>
      <c r="BX235" s="6">
        <f t="shared" si="397"/>
        <v>0</v>
      </c>
      <c r="BY235" s="6">
        <f t="shared" si="398"/>
        <v>0</v>
      </c>
      <c r="BZ235" s="6"/>
      <c r="CA235" s="6">
        <f t="shared" si="399"/>
        <v>0</v>
      </c>
      <c r="CB235" s="6">
        <f t="shared" si="400"/>
        <v>0</v>
      </c>
      <c r="CC235" s="6">
        <f t="shared" si="401"/>
        <v>0</v>
      </c>
      <c r="CD235" s="6"/>
      <c r="CE235" s="6">
        <f t="shared" si="402"/>
        <v>0</v>
      </c>
      <c r="CK235" s="11"/>
      <c r="CL235" s="6">
        <f t="shared" si="403"/>
        <v>0</v>
      </c>
      <c r="CM235" s="6">
        <f t="shared" si="368"/>
        <v>0</v>
      </c>
      <c r="CN235" s="6">
        <f t="shared" si="369"/>
        <v>0</v>
      </c>
      <c r="CO235"/>
      <c r="CP235" s="6">
        <f t="shared" si="370"/>
        <v>0</v>
      </c>
      <c r="CQ235" s="6">
        <f t="shared" si="371"/>
        <v>0</v>
      </c>
      <c r="CR235" s="6">
        <f t="shared" si="372"/>
        <v>0</v>
      </c>
      <c r="CS235"/>
      <c r="CT235" s="6">
        <f t="shared" si="373"/>
        <v>0</v>
      </c>
      <c r="CU235" s="6">
        <f t="shared" si="374"/>
        <v>0</v>
      </c>
      <c r="CV235" s="6">
        <f t="shared" si="375"/>
        <v>0</v>
      </c>
      <c r="CW235"/>
      <c r="CX235" s="6">
        <f t="shared" si="404"/>
        <v>0</v>
      </c>
      <c r="CY235" s="6"/>
      <c r="CZ235" s="6">
        <f t="shared" si="405"/>
        <v>0</v>
      </c>
      <c r="DA235" s="6">
        <f t="shared" si="406"/>
        <v>0</v>
      </c>
      <c r="DB235" s="6">
        <f t="shared" si="407"/>
        <v>0</v>
      </c>
      <c r="DC235" s="6"/>
      <c r="DD235" s="6">
        <f t="shared" si="408"/>
        <v>0</v>
      </c>
      <c r="DE235" s="6">
        <f t="shared" si="409"/>
        <v>0</v>
      </c>
      <c r="DF235" s="6">
        <f t="shared" si="410"/>
        <v>0</v>
      </c>
      <c r="DG235" s="6"/>
      <c r="DH235" s="6">
        <f t="shared" si="411"/>
        <v>0</v>
      </c>
      <c r="DI235" s="6">
        <f t="shared" si="412"/>
        <v>0</v>
      </c>
      <c r="DJ235" s="6">
        <f t="shared" si="413"/>
        <v>0</v>
      </c>
      <c r="DK235" s="6"/>
      <c r="DL235" s="6">
        <f t="shared" si="414"/>
        <v>0</v>
      </c>
      <c r="DR235" s="11"/>
      <c r="DS235" s="6">
        <f t="shared" si="415"/>
        <v>0</v>
      </c>
      <c r="DT235" s="6">
        <f t="shared" si="376"/>
        <v>0</v>
      </c>
      <c r="DU235" s="6">
        <f t="shared" si="377"/>
        <v>0</v>
      </c>
      <c r="DV235"/>
      <c r="DW235" s="6">
        <f t="shared" si="378"/>
        <v>0</v>
      </c>
      <c r="DX235" s="6">
        <f t="shared" si="379"/>
        <v>0</v>
      </c>
      <c r="DY235" s="6">
        <f t="shared" si="380"/>
        <v>0</v>
      </c>
      <c r="DZ235"/>
      <c r="EA235" s="6">
        <f t="shared" si="381"/>
        <v>0</v>
      </c>
      <c r="EB235" s="6">
        <f t="shared" si="382"/>
        <v>0</v>
      </c>
      <c r="EC235" s="6">
        <f t="shared" si="383"/>
        <v>0</v>
      </c>
      <c r="ED235"/>
      <c r="EE235" s="6">
        <f t="shared" si="416"/>
        <v>0</v>
      </c>
      <c r="EF235" s="6"/>
      <c r="EG235" s="6">
        <f t="shared" si="417"/>
        <v>0</v>
      </c>
      <c r="EH235" s="6">
        <f t="shared" si="418"/>
        <v>0</v>
      </c>
      <c r="EI235" s="6">
        <f t="shared" si="419"/>
        <v>0</v>
      </c>
      <c r="EJ235" s="6"/>
      <c r="EK235" s="6">
        <f t="shared" si="420"/>
        <v>0</v>
      </c>
      <c r="EL235" s="6">
        <f t="shared" si="421"/>
        <v>0</v>
      </c>
      <c r="EM235" s="6">
        <f t="shared" si="422"/>
        <v>0</v>
      </c>
      <c r="EN235" s="6"/>
      <c r="EO235" s="6">
        <f t="shared" si="423"/>
        <v>0</v>
      </c>
      <c r="EP235" s="6">
        <f t="shared" si="424"/>
        <v>0</v>
      </c>
      <c r="EQ235" s="6">
        <f t="shared" si="425"/>
        <v>0</v>
      </c>
      <c r="ER235" s="6"/>
      <c r="ES235" s="6">
        <f t="shared" si="426"/>
        <v>0</v>
      </c>
      <c r="EY235" s="11"/>
      <c r="EZ235" s="6">
        <f t="shared" si="427"/>
        <v>0</v>
      </c>
      <c r="FA235" s="6">
        <f t="shared" si="384"/>
        <v>0</v>
      </c>
      <c r="FB235" s="6">
        <f t="shared" si="385"/>
        <v>0</v>
      </c>
      <c r="FC235"/>
      <c r="FD235" s="6">
        <f t="shared" si="386"/>
        <v>0</v>
      </c>
      <c r="FE235" s="6">
        <f t="shared" si="387"/>
        <v>0</v>
      </c>
      <c r="FF235" s="6">
        <f t="shared" si="388"/>
        <v>0</v>
      </c>
      <c r="FG235"/>
      <c r="FH235" s="6">
        <f t="shared" si="389"/>
        <v>0</v>
      </c>
      <c r="FI235" s="6">
        <f t="shared" si="390"/>
        <v>0</v>
      </c>
      <c r="FJ235" s="6">
        <f t="shared" si="391"/>
        <v>0</v>
      </c>
      <c r="FK235"/>
      <c r="FL235" s="6">
        <f t="shared" si="428"/>
        <v>0</v>
      </c>
      <c r="FM235" s="6"/>
      <c r="FN235" s="6">
        <f t="shared" si="429"/>
        <v>0</v>
      </c>
      <c r="FO235" s="6">
        <f t="shared" si="430"/>
        <v>0</v>
      </c>
      <c r="FP235" s="6">
        <f t="shared" si="431"/>
        <v>0</v>
      </c>
      <c r="FQ235" s="6"/>
      <c r="FR235" s="6">
        <f t="shared" si="432"/>
        <v>0</v>
      </c>
      <c r="FS235" s="6">
        <f t="shared" si="433"/>
        <v>0</v>
      </c>
      <c r="FT235" s="6">
        <f t="shared" si="434"/>
        <v>0</v>
      </c>
      <c r="FU235" s="6"/>
      <c r="FV235" s="6">
        <f t="shared" si="435"/>
        <v>0</v>
      </c>
      <c r="FW235" s="6">
        <f t="shared" si="436"/>
        <v>0</v>
      </c>
      <c r="FX235" s="6">
        <f t="shared" si="437"/>
        <v>0</v>
      </c>
      <c r="FY235" s="6"/>
      <c r="FZ235" s="6">
        <f t="shared" si="438"/>
        <v>0</v>
      </c>
    </row>
    <row r="236" spans="4:182" x14ac:dyDescent="0.25">
      <c r="D236">
        <v>1450</v>
      </c>
      <c r="E236">
        <f>'Input spectra'!B236</f>
        <v>0</v>
      </c>
      <c r="F236">
        <f>'Initial absorption'!L236</f>
        <v>0</v>
      </c>
      <c r="G236">
        <f>'Input spectra'!C236</f>
        <v>0</v>
      </c>
      <c r="H236">
        <f t="shared" si="336"/>
        <v>0</v>
      </c>
      <c r="I236">
        <f>'Input spectra'!D236</f>
        <v>0</v>
      </c>
      <c r="J236">
        <f>'Initial absorption'!M236</f>
        <v>0</v>
      </c>
      <c r="K236">
        <f>'Input spectra'!E236</f>
        <v>0</v>
      </c>
      <c r="L236">
        <f t="shared" si="337"/>
        <v>0</v>
      </c>
      <c r="M236">
        <f>'Input spectra'!F236</f>
        <v>0</v>
      </c>
      <c r="N236">
        <f>'Initial absorption'!N236</f>
        <v>0</v>
      </c>
      <c r="O236">
        <f>'Input spectra'!G236</f>
        <v>0</v>
      </c>
      <c r="P236">
        <f t="shared" si="338"/>
        <v>0</v>
      </c>
      <c r="R236">
        <f>'Absorption prob after ems'!FA237</f>
        <v>0.89228593320744531</v>
      </c>
      <c r="S236" s="13">
        <f>1-EXP(-'Absorption prob after ems'!FE237*_k_in_ec_correction*(E236*_c1+I236*_c2+M236*_c3+'Input spectra'!Y236))</f>
        <v>1.0886881110664826E-2</v>
      </c>
      <c r="T236" s="13">
        <f>1-EXP(-(_t-'Absorption prob after ems'!FE237)*_k_in_ec_correction*(E236*_c1+I236*_c2+M236*_c3+'Input spectra'!Y236))</f>
        <v>1.0995431542408229E-2</v>
      </c>
      <c r="V236"/>
      <c r="W236" s="11"/>
      <c r="X236" s="6">
        <f t="shared" si="339"/>
        <v>0</v>
      </c>
      <c r="Y236" s="6">
        <f t="shared" si="340"/>
        <v>0</v>
      </c>
      <c r="Z236" s="6">
        <f t="shared" si="341"/>
        <v>0</v>
      </c>
      <c r="AA236"/>
      <c r="AB236" s="6">
        <f t="shared" si="342"/>
        <v>0</v>
      </c>
      <c r="AC236" s="6">
        <f t="shared" si="343"/>
        <v>0</v>
      </c>
      <c r="AD236" s="6">
        <f t="shared" si="344"/>
        <v>0</v>
      </c>
      <c r="AE236"/>
      <c r="AF236" s="6">
        <f t="shared" si="345"/>
        <v>0</v>
      </c>
      <c r="AG236" s="6">
        <f t="shared" si="346"/>
        <v>0</v>
      </c>
      <c r="AH236" s="6">
        <f t="shared" si="347"/>
        <v>0</v>
      </c>
      <c r="AI236"/>
      <c r="AJ236" s="6">
        <f t="shared" si="348"/>
        <v>0</v>
      </c>
      <c r="AK236" s="6"/>
      <c r="AL236" s="6">
        <f t="shared" si="349"/>
        <v>0</v>
      </c>
      <c r="AM236" s="6">
        <f t="shared" si="350"/>
        <v>0</v>
      </c>
      <c r="AN236" s="6">
        <f t="shared" si="351"/>
        <v>0</v>
      </c>
      <c r="AO236" s="6"/>
      <c r="AP236" s="6">
        <f t="shared" si="352"/>
        <v>0</v>
      </c>
      <c r="AQ236" s="6">
        <f t="shared" si="353"/>
        <v>0</v>
      </c>
      <c r="AR236" s="6">
        <f t="shared" si="354"/>
        <v>0</v>
      </c>
      <c r="AS236" s="6"/>
      <c r="AT236" s="6">
        <f t="shared" si="355"/>
        <v>0</v>
      </c>
      <c r="AU236" s="6">
        <f t="shared" si="356"/>
        <v>0</v>
      </c>
      <c r="AV236" s="6">
        <f t="shared" si="357"/>
        <v>0</v>
      </c>
      <c r="AW236" s="6"/>
      <c r="AX236" s="6">
        <f t="shared" si="358"/>
        <v>0</v>
      </c>
      <c r="BD236" s="11"/>
      <c r="BE236" s="6">
        <f t="shared" si="359"/>
        <v>0</v>
      </c>
      <c r="BF236" s="6">
        <f t="shared" si="360"/>
        <v>0</v>
      </c>
      <c r="BG236" s="6">
        <f t="shared" si="361"/>
        <v>0</v>
      </c>
      <c r="BH236"/>
      <c r="BI236" s="6">
        <f t="shared" si="362"/>
        <v>0</v>
      </c>
      <c r="BJ236" s="6">
        <f t="shared" si="363"/>
        <v>0</v>
      </c>
      <c r="BK236" s="6">
        <f t="shared" si="364"/>
        <v>0</v>
      </c>
      <c r="BL236"/>
      <c r="BM236" s="6">
        <f t="shared" si="365"/>
        <v>0</v>
      </c>
      <c r="BN236" s="6">
        <f t="shared" si="366"/>
        <v>0</v>
      </c>
      <c r="BO236" s="6">
        <f t="shared" si="367"/>
        <v>0</v>
      </c>
      <c r="BP236"/>
      <c r="BQ236" s="6">
        <f t="shared" si="392"/>
        <v>0</v>
      </c>
      <c r="BR236" s="6"/>
      <c r="BS236" s="6">
        <f t="shared" si="393"/>
        <v>0</v>
      </c>
      <c r="BT236" s="6">
        <f t="shared" si="394"/>
        <v>0</v>
      </c>
      <c r="BU236" s="6">
        <f t="shared" si="395"/>
        <v>0</v>
      </c>
      <c r="BV236" s="6"/>
      <c r="BW236" s="6">
        <f t="shared" si="396"/>
        <v>0</v>
      </c>
      <c r="BX236" s="6">
        <f t="shared" si="397"/>
        <v>0</v>
      </c>
      <c r="BY236" s="6">
        <f t="shared" si="398"/>
        <v>0</v>
      </c>
      <c r="BZ236" s="6"/>
      <c r="CA236" s="6">
        <f t="shared" si="399"/>
        <v>0</v>
      </c>
      <c r="CB236" s="6">
        <f t="shared" si="400"/>
        <v>0</v>
      </c>
      <c r="CC236" s="6">
        <f t="shared" si="401"/>
        <v>0</v>
      </c>
      <c r="CD236" s="6"/>
      <c r="CE236" s="6">
        <f t="shared" si="402"/>
        <v>0</v>
      </c>
      <c r="CK236" s="11"/>
      <c r="CL236" s="6">
        <f t="shared" si="403"/>
        <v>0</v>
      </c>
      <c r="CM236" s="6">
        <f t="shared" si="368"/>
        <v>0</v>
      </c>
      <c r="CN236" s="6">
        <f t="shared" si="369"/>
        <v>0</v>
      </c>
      <c r="CO236"/>
      <c r="CP236" s="6">
        <f t="shared" si="370"/>
        <v>0</v>
      </c>
      <c r="CQ236" s="6">
        <f t="shared" si="371"/>
        <v>0</v>
      </c>
      <c r="CR236" s="6">
        <f t="shared" si="372"/>
        <v>0</v>
      </c>
      <c r="CS236"/>
      <c r="CT236" s="6">
        <f t="shared" si="373"/>
        <v>0</v>
      </c>
      <c r="CU236" s="6">
        <f t="shared" si="374"/>
        <v>0</v>
      </c>
      <c r="CV236" s="6">
        <f t="shared" si="375"/>
        <v>0</v>
      </c>
      <c r="CW236"/>
      <c r="CX236" s="6">
        <f t="shared" si="404"/>
        <v>0</v>
      </c>
      <c r="CY236" s="6"/>
      <c r="CZ236" s="6">
        <f t="shared" si="405"/>
        <v>0</v>
      </c>
      <c r="DA236" s="6">
        <f t="shared" si="406"/>
        <v>0</v>
      </c>
      <c r="DB236" s="6">
        <f t="shared" si="407"/>
        <v>0</v>
      </c>
      <c r="DC236" s="6"/>
      <c r="DD236" s="6">
        <f t="shared" si="408"/>
        <v>0</v>
      </c>
      <c r="DE236" s="6">
        <f t="shared" si="409"/>
        <v>0</v>
      </c>
      <c r="DF236" s="6">
        <f t="shared" si="410"/>
        <v>0</v>
      </c>
      <c r="DG236" s="6"/>
      <c r="DH236" s="6">
        <f t="shared" si="411"/>
        <v>0</v>
      </c>
      <c r="DI236" s="6">
        <f t="shared" si="412"/>
        <v>0</v>
      </c>
      <c r="DJ236" s="6">
        <f t="shared" si="413"/>
        <v>0</v>
      </c>
      <c r="DK236" s="6"/>
      <c r="DL236" s="6">
        <f t="shared" si="414"/>
        <v>0</v>
      </c>
      <c r="DR236" s="11"/>
      <c r="DS236" s="6">
        <f t="shared" si="415"/>
        <v>0</v>
      </c>
      <c r="DT236" s="6">
        <f t="shared" si="376"/>
        <v>0</v>
      </c>
      <c r="DU236" s="6">
        <f t="shared" si="377"/>
        <v>0</v>
      </c>
      <c r="DV236"/>
      <c r="DW236" s="6">
        <f t="shared" si="378"/>
        <v>0</v>
      </c>
      <c r="DX236" s="6">
        <f t="shared" si="379"/>
        <v>0</v>
      </c>
      <c r="DY236" s="6">
        <f t="shared" si="380"/>
        <v>0</v>
      </c>
      <c r="DZ236"/>
      <c r="EA236" s="6">
        <f t="shared" si="381"/>
        <v>0</v>
      </c>
      <c r="EB236" s="6">
        <f t="shared" si="382"/>
        <v>0</v>
      </c>
      <c r="EC236" s="6">
        <f t="shared" si="383"/>
        <v>0</v>
      </c>
      <c r="ED236"/>
      <c r="EE236" s="6">
        <f t="shared" si="416"/>
        <v>0</v>
      </c>
      <c r="EF236" s="6"/>
      <c r="EG236" s="6">
        <f t="shared" si="417"/>
        <v>0</v>
      </c>
      <c r="EH236" s="6">
        <f t="shared" si="418"/>
        <v>0</v>
      </c>
      <c r="EI236" s="6">
        <f t="shared" si="419"/>
        <v>0</v>
      </c>
      <c r="EJ236" s="6"/>
      <c r="EK236" s="6">
        <f t="shared" si="420"/>
        <v>0</v>
      </c>
      <c r="EL236" s="6">
        <f t="shared" si="421"/>
        <v>0</v>
      </c>
      <c r="EM236" s="6">
        <f t="shared" si="422"/>
        <v>0</v>
      </c>
      <c r="EN236" s="6"/>
      <c r="EO236" s="6">
        <f t="shared" si="423"/>
        <v>0</v>
      </c>
      <c r="EP236" s="6">
        <f t="shared" si="424"/>
        <v>0</v>
      </c>
      <c r="EQ236" s="6">
        <f t="shared" si="425"/>
        <v>0</v>
      </c>
      <c r="ER236" s="6"/>
      <c r="ES236" s="6">
        <f t="shared" si="426"/>
        <v>0</v>
      </c>
      <c r="EY236" s="11"/>
      <c r="EZ236" s="6">
        <f t="shared" si="427"/>
        <v>0</v>
      </c>
      <c r="FA236" s="6">
        <f t="shared" si="384"/>
        <v>0</v>
      </c>
      <c r="FB236" s="6">
        <f t="shared" si="385"/>
        <v>0</v>
      </c>
      <c r="FC236"/>
      <c r="FD236" s="6">
        <f t="shared" si="386"/>
        <v>0</v>
      </c>
      <c r="FE236" s="6">
        <f t="shared" si="387"/>
        <v>0</v>
      </c>
      <c r="FF236" s="6">
        <f t="shared" si="388"/>
        <v>0</v>
      </c>
      <c r="FG236"/>
      <c r="FH236" s="6">
        <f t="shared" si="389"/>
        <v>0</v>
      </c>
      <c r="FI236" s="6">
        <f t="shared" si="390"/>
        <v>0</v>
      </c>
      <c r="FJ236" s="6">
        <f t="shared" si="391"/>
        <v>0</v>
      </c>
      <c r="FK236"/>
      <c r="FL236" s="6">
        <f t="shared" si="428"/>
        <v>0</v>
      </c>
      <c r="FM236" s="6"/>
      <c r="FN236" s="6">
        <f t="shared" si="429"/>
        <v>0</v>
      </c>
      <c r="FO236" s="6">
        <f t="shared" si="430"/>
        <v>0</v>
      </c>
      <c r="FP236" s="6">
        <f t="shared" si="431"/>
        <v>0</v>
      </c>
      <c r="FQ236" s="6"/>
      <c r="FR236" s="6">
        <f t="shared" si="432"/>
        <v>0</v>
      </c>
      <c r="FS236" s="6">
        <f t="shared" si="433"/>
        <v>0</v>
      </c>
      <c r="FT236" s="6">
        <f t="shared" si="434"/>
        <v>0</v>
      </c>
      <c r="FU236" s="6"/>
      <c r="FV236" s="6">
        <f t="shared" si="435"/>
        <v>0</v>
      </c>
      <c r="FW236" s="6">
        <f t="shared" si="436"/>
        <v>0</v>
      </c>
      <c r="FX236" s="6">
        <f t="shared" si="437"/>
        <v>0</v>
      </c>
      <c r="FY236" s="6"/>
      <c r="FZ236" s="6">
        <f t="shared" si="438"/>
        <v>0</v>
      </c>
    </row>
    <row r="237" spans="4:182" x14ac:dyDescent="0.25">
      <c r="D237">
        <v>1455</v>
      </c>
      <c r="E237">
        <f>'Input spectra'!B237</f>
        <v>0</v>
      </c>
      <c r="F237">
        <f>'Initial absorption'!L237</f>
        <v>0</v>
      </c>
      <c r="G237">
        <f>'Input spectra'!C237</f>
        <v>0</v>
      </c>
      <c r="H237">
        <f t="shared" si="336"/>
        <v>0</v>
      </c>
      <c r="I237">
        <f>'Input spectra'!D237</f>
        <v>0</v>
      </c>
      <c r="J237">
        <f>'Initial absorption'!M237</f>
        <v>0</v>
      </c>
      <c r="K237">
        <f>'Input spectra'!E237</f>
        <v>0</v>
      </c>
      <c r="L237">
        <f t="shared" si="337"/>
        <v>0</v>
      </c>
      <c r="M237">
        <f>'Input spectra'!F237</f>
        <v>0</v>
      </c>
      <c r="N237">
        <f>'Initial absorption'!N237</f>
        <v>0</v>
      </c>
      <c r="O237">
        <f>'Input spectra'!G237</f>
        <v>0</v>
      </c>
      <c r="P237">
        <f t="shared" si="338"/>
        <v>0</v>
      </c>
      <c r="R237">
        <f>'Absorption prob after ems'!FA238</f>
        <v>0.89241573494526272</v>
      </c>
      <c r="S237" s="13">
        <f>1-EXP(-'Absorption prob after ems'!FE238*_k_in_ec_correction*(E237*_c1+I237*_c2+M237*_c3+'Input spectra'!Y237))</f>
        <v>1.0872702820237001E-2</v>
      </c>
      <c r="T237" s="13">
        <f>1-EXP(-(_t-'Absorption prob after ems'!FE238)*_k_in_ec_correction*(E237*_c1+I237*_c2+M237*_c3+'Input spectra'!Y237))</f>
        <v>1.0980969294202669E-2</v>
      </c>
      <c r="V237"/>
      <c r="W237" s="11"/>
      <c r="X237" s="6">
        <f t="shared" si="339"/>
        <v>0</v>
      </c>
      <c r="Y237" s="6">
        <f t="shared" si="340"/>
        <v>0</v>
      </c>
      <c r="Z237" s="6">
        <f t="shared" si="341"/>
        <v>0</v>
      </c>
      <c r="AA237"/>
      <c r="AB237" s="6">
        <f t="shared" si="342"/>
        <v>0</v>
      </c>
      <c r="AC237" s="6">
        <f t="shared" si="343"/>
        <v>0</v>
      </c>
      <c r="AD237" s="6">
        <f t="shared" si="344"/>
        <v>0</v>
      </c>
      <c r="AE237"/>
      <c r="AF237" s="6">
        <f t="shared" si="345"/>
        <v>0</v>
      </c>
      <c r="AG237" s="6">
        <f t="shared" si="346"/>
        <v>0</v>
      </c>
      <c r="AH237" s="6">
        <f t="shared" si="347"/>
        <v>0</v>
      </c>
      <c r="AI237"/>
      <c r="AJ237" s="6">
        <f t="shared" si="348"/>
        <v>0</v>
      </c>
      <c r="AK237" s="6"/>
      <c r="AL237" s="6">
        <f t="shared" si="349"/>
        <v>0</v>
      </c>
      <c r="AM237" s="6">
        <f t="shared" si="350"/>
        <v>0</v>
      </c>
      <c r="AN237" s="6">
        <f t="shared" si="351"/>
        <v>0</v>
      </c>
      <c r="AO237" s="6"/>
      <c r="AP237" s="6">
        <f t="shared" si="352"/>
        <v>0</v>
      </c>
      <c r="AQ237" s="6">
        <f t="shared" si="353"/>
        <v>0</v>
      </c>
      <c r="AR237" s="6">
        <f t="shared" si="354"/>
        <v>0</v>
      </c>
      <c r="AS237" s="6"/>
      <c r="AT237" s="6">
        <f t="shared" si="355"/>
        <v>0</v>
      </c>
      <c r="AU237" s="6">
        <f t="shared" si="356"/>
        <v>0</v>
      </c>
      <c r="AV237" s="6">
        <f t="shared" si="357"/>
        <v>0</v>
      </c>
      <c r="AW237" s="6"/>
      <c r="AX237" s="6">
        <f t="shared" si="358"/>
        <v>0</v>
      </c>
      <c r="BD237" s="11"/>
      <c r="BE237" s="6">
        <f t="shared" si="359"/>
        <v>0</v>
      </c>
      <c r="BF237" s="6">
        <f t="shared" si="360"/>
        <v>0</v>
      </c>
      <c r="BG237" s="6">
        <f t="shared" si="361"/>
        <v>0</v>
      </c>
      <c r="BH237"/>
      <c r="BI237" s="6">
        <f t="shared" si="362"/>
        <v>0</v>
      </c>
      <c r="BJ237" s="6">
        <f t="shared" si="363"/>
        <v>0</v>
      </c>
      <c r="BK237" s="6">
        <f t="shared" si="364"/>
        <v>0</v>
      </c>
      <c r="BL237"/>
      <c r="BM237" s="6">
        <f t="shared" si="365"/>
        <v>0</v>
      </c>
      <c r="BN237" s="6">
        <f t="shared" si="366"/>
        <v>0</v>
      </c>
      <c r="BO237" s="6">
        <f t="shared" si="367"/>
        <v>0</v>
      </c>
      <c r="BP237"/>
      <c r="BQ237" s="6">
        <f t="shared" si="392"/>
        <v>0</v>
      </c>
      <c r="BR237" s="6"/>
      <c r="BS237" s="6">
        <f t="shared" si="393"/>
        <v>0</v>
      </c>
      <c r="BT237" s="6">
        <f t="shared" si="394"/>
        <v>0</v>
      </c>
      <c r="BU237" s="6">
        <f t="shared" si="395"/>
        <v>0</v>
      </c>
      <c r="BV237" s="6"/>
      <c r="BW237" s="6">
        <f t="shared" si="396"/>
        <v>0</v>
      </c>
      <c r="BX237" s="6">
        <f t="shared" si="397"/>
        <v>0</v>
      </c>
      <c r="BY237" s="6">
        <f t="shared" si="398"/>
        <v>0</v>
      </c>
      <c r="BZ237" s="6"/>
      <c r="CA237" s="6">
        <f t="shared" si="399"/>
        <v>0</v>
      </c>
      <c r="CB237" s="6">
        <f t="shared" si="400"/>
        <v>0</v>
      </c>
      <c r="CC237" s="6">
        <f t="shared" si="401"/>
        <v>0</v>
      </c>
      <c r="CD237" s="6"/>
      <c r="CE237" s="6">
        <f t="shared" si="402"/>
        <v>0</v>
      </c>
      <c r="CK237" s="11"/>
      <c r="CL237" s="6">
        <f t="shared" si="403"/>
        <v>0</v>
      </c>
      <c r="CM237" s="6">
        <f t="shared" si="368"/>
        <v>0</v>
      </c>
      <c r="CN237" s="6">
        <f t="shared" si="369"/>
        <v>0</v>
      </c>
      <c r="CO237"/>
      <c r="CP237" s="6">
        <f t="shared" si="370"/>
        <v>0</v>
      </c>
      <c r="CQ237" s="6">
        <f t="shared" si="371"/>
        <v>0</v>
      </c>
      <c r="CR237" s="6">
        <f t="shared" si="372"/>
        <v>0</v>
      </c>
      <c r="CS237"/>
      <c r="CT237" s="6">
        <f t="shared" si="373"/>
        <v>0</v>
      </c>
      <c r="CU237" s="6">
        <f t="shared" si="374"/>
        <v>0</v>
      </c>
      <c r="CV237" s="6">
        <f t="shared" si="375"/>
        <v>0</v>
      </c>
      <c r="CW237"/>
      <c r="CX237" s="6">
        <f t="shared" si="404"/>
        <v>0</v>
      </c>
      <c r="CY237" s="6"/>
      <c r="CZ237" s="6">
        <f t="shared" si="405"/>
        <v>0</v>
      </c>
      <c r="DA237" s="6">
        <f t="shared" si="406"/>
        <v>0</v>
      </c>
      <c r="DB237" s="6">
        <f t="shared" si="407"/>
        <v>0</v>
      </c>
      <c r="DC237" s="6"/>
      <c r="DD237" s="6">
        <f t="shared" si="408"/>
        <v>0</v>
      </c>
      <c r="DE237" s="6">
        <f t="shared" si="409"/>
        <v>0</v>
      </c>
      <c r="DF237" s="6">
        <f t="shared" si="410"/>
        <v>0</v>
      </c>
      <c r="DG237" s="6"/>
      <c r="DH237" s="6">
        <f t="shared" si="411"/>
        <v>0</v>
      </c>
      <c r="DI237" s="6">
        <f t="shared" si="412"/>
        <v>0</v>
      </c>
      <c r="DJ237" s="6">
        <f t="shared" si="413"/>
        <v>0</v>
      </c>
      <c r="DK237" s="6"/>
      <c r="DL237" s="6">
        <f t="shared" si="414"/>
        <v>0</v>
      </c>
      <c r="DR237" s="11"/>
      <c r="DS237" s="6">
        <f t="shared" si="415"/>
        <v>0</v>
      </c>
      <c r="DT237" s="6">
        <f t="shared" si="376"/>
        <v>0</v>
      </c>
      <c r="DU237" s="6">
        <f t="shared" si="377"/>
        <v>0</v>
      </c>
      <c r="DV237"/>
      <c r="DW237" s="6">
        <f t="shared" si="378"/>
        <v>0</v>
      </c>
      <c r="DX237" s="6">
        <f t="shared" si="379"/>
        <v>0</v>
      </c>
      <c r="DY237" s="6">
        <f t="shared" si="380"/>
        <v>0</v>
      </c>
      <c r="DZ237"/>
      <c r="EA237" s="6">
        <f t="shared" si="381"/>
        <v>0</v>
      </c>
      <c r="EB237" s="6">
        <f t="shared" si="382"/>
        <v>0</v>
      </c>
      <c r="EC237" s="6">
        <f t="shared" si="383"/>
        <v>0</v>
      </c>
      <c r="ED237"/>
      <c r="EE237" s="6">
        <f t="shared" si="416"/>
        <v>0</v>
      </c>
      <c r="EF237" s="6"/>
      <c r="EG237" s="6">
        <f t="shared" si="417"/>
        <v>0</v>
      </c>
      <c r="EH237" s="6">
        <f t="shared" si="418"/>
        <v>0</v>
      </c>
      <c r="EI237" s="6">
        <f t="shared" si="419"/>
        <v>0</v>
      </c>
      <c r="EJ237" s="6"/>
      <c r="EK237" s="6">
        <f t="shared" si="420"/>
        <v>0</v>
      </c>
      <c r="EL237" s="6">
        <f t="shared" si="421"/>
        <v>0</v>
      </c>
      <c r="EM237" s="6">
        <f t="shared" si="422"/>
        <v>0</v>
      </c>
      <c r="EN237" s="6"/>
      <c r="EO237" s="6">
        <f t="shared" si="423"/>
        <v>0</v>
      </c>
      <c r="EP237" s="6">
        <f t="shared" si="424"/>
        <v>0</v>
      </c>
      <c r="EQ237" s="6">
        <f t="shared" si="425"/>
        <v>0</v>
      </c>
      <c r="ER237" s="6"/>
      <c r="ES237" s="6">
        <f t="shared" si="426"/>
        <v>0</v>
      </c>
      <c r="EY237" s="11"/>
      <c r="EZ237" s="6">
        <f t="shared" si="427"/>
        <v>0</v>
      </c>
      <c r="FA237" s="6">
        <f t="shared" si="384"/>
        <v>0</v>
      </c>
      <c r="FB237" s="6">
        <f t="shared" si="385"/>
        <v>0</v>
      </c>
      <c r="FC237"/>
      <c r="FD237" s="6">
        <f t="shared" si="386"/>
        <v>0</v>
      </c>
      <c r="FE237" s="6">
        <f t="shared" si="387"/>
        <v>0</v>
      </c>
      <c r="FF237" s="6">
        <f t="shared" si="388"/>
        <v>0</v>
      </c>
      <c r="FG237"/>
      <c r="FH237" s="6">
        <f t="shared" si="389"/>
        <v>0</v>
      </c>
      <c r="FI237" s="6">
        <f t="shared" si="390"/>
        <v>0</v>
      </c>
      <c r="FJ237" s="6">
        <f t="shared" si="391"/>
        <v>0</v>
      </c>
      <c r="FK237"/>
      <c r="FL237" s="6">
        <f t="shared" si="428"/>
        <v>0</v>
      </c>
      <c r="FM237" s="6"/>
      <c r="FN237" s="6">
        <f t="shared" si="429"/>
        <v>0</v>
      </c>
      <c r="FO237" s="6">
        <f t="shared" si="430"/>
        <v>0</v>
      </c>
      <c r="FP237" s="6">
        <f t="shared" si="431"/>
        <v>0</v>
      </c>
      <c r="FQ237" s="6"/>
      <c r="FR237" s="6">
        <f t="shared" si="432"/>
        <v>0</v>
      </c>
      <c r="FS237" s="6">
        <f t="shared" si="433"/>
        <v>0</v>
      </c>
      <c r="FT237" s="6">
        <f t="shared" si="434"/>
        <v>0</v>
      </c>
      <c r="FU237" s="6"/>
      <c r="FV237" s="6">
        <f t="shared" si="435"/>
        <v>0</v>
      </c>
      <c r="FW237" s="6">
        <f t="shared" si="436"/>
        <v>0</v>
      </c>
      <c r="FX237" s="6">
        <f t="shared" si="437"/>
        <v>0</v>
      </c>
      <c r="FY237" s="6"/>
      <c r="FZ237" s="6">
        <f t="shared" si="438"/>
        <v>0</v>
      </c>
    </row>
    <row r="238" spans="4:182" x14ac:dyDescent="0.25">
      <c r="D238">
        <v>1460</v>
      </c>
      <c r="E238">
        <f>'Input spectra'!B238</f>
        <v>0</v>
      </c>
      <c r="F238">
        <f>'Initial absorption'!L238</f>
        <v>0</v>
      </c>
      <c r="G238">
        <f>'Input spectra'!C238</f>
        <v>0</v>
      </c>
      <c r="H238">
        <f t="shared" si="336"/>
        <v>0</v>
      </c>
      <c r="I238">
        <f>'Input spectra'!D238</f>
        <v>0</v>
      </c>
      <c r="J238">
        <f>'Initial absorption'!M238</f>
        <v>0</v>
      </c>
      <c r="K238">
        <f>'Input spectra'!E238</f>
        <v>0</v>
      </c>
      <c r="L238">
        <f t="shared" si="337"/>
        <v>0</v>
      </c>
      <c r="M238">
        <f>'Input spectra'!F238</f>
        <v>0</v>
      </c>
      <c r="N238">
        <f>'Initial absorption'!N238</f>
        <v>0</v>
      </c>
      <c r="O238">
        <f>'Input spectra'!G238</f>
        <v>0</v>
      </c>
      <c r="P238">
        <f t="shared" si="338"/>
        <v>0</v>
      </c>
      <c r="R238">
        <f>'Absorption prob after ems'!FA239</f>
        <v>0.89254556598132151</v>
      </c>
      <c r="S238" s="13">
        <f>1-EXP(-'Absorption prob after ems'!FE239*_k_in_ec_correction*(E238*_c1+I238*_c2+M238*_c3+'Input spectra'!Y238))</f>
        <v>1.0858524138561254E-2</v>
      </c>
      <c r="T238" s="13">
        <f>1-EXP(-(_t-'Absorption prob after ems'!FE239)*_k_in_ec_correction*(E238*_c1+I238*_c2+M238*_c3+'Input spectra'!Y238))</f>
        <v>1.0966507022506011E-2</v>
      </c>
      <c r="V238"/>
      <c r="W238" s="11"/>
      <c r="X238" s="6">
        <f t="shared" si="339"/>
        <v>0</v>
      </c>
      <c r="Y238" s="6">
        <f t="shared" si="340"/>
        <v>0</v>
      </c>
      <c r="Z238" s="6">
        <f t="shared" si="341"/>
        <v>0</v>
      </c>
      <c r="AA238"/>
      <c r="AB238" s="6">
        <f t="shared" si="342"/>
        <v>0</v>
      </c>
      <c r="AC238" s="6">
        <f t="shared" si="343"/>
        <v>0</v>
      </c>
      <c r="AD238" s="6">
        <f t="shared" si="344"/>
        <v>0</v>
      </c>
      <c r="AE238"/>
      <c r="AF238" s="6">
        <f t="shared" si="345"/>
        <v>0</v>
      </c>
      <c r="AG238" s="6">
        <f t="shared" si="346"/>
        <v>0</v>
      </c>
      <c r="AH238" s="6">
        <f t="shared" si="347"/>
        <v>0</v>
      </c>
      <c r="AI238"/>
      <c r="AJ238" s="6">
        <f t="shared" si="348"/>
        <v>0</v>
      </c>
      <c r="AK238" s="6"/>
      <c r="AL238" s="6">
        <f t="shared" si="349"/>
        <v>0</v>
      </c>
      <c r="AM238" s="6">
        <f t="shared" si="350"/>
        <v>0</v>
      </c>
      <c r="AN238" s="6">
        <f t="shared" si="351"/>
        <v>0</v>
      </c>
      <c r="AO238" s="6"/>
      <c r="AP238" s="6">
        <f t="shared" si="352"/>
        <v>0</v>
      </c>
      <c r="AQ238" s="6">
        <f t="shared" si="353"/>
        <v>0</v>
      </c>
      <c r="AR238" s="6">
        <f t="shared" si="354"/>
        <v>0</v>
      </c>
      <c r="AS238" s="6"/>
      <c r="AT238" s="6">
        <f t="shared" si="355"/>
        <v>0</v>
      </c>
      <c r="AU238" s="6">
        <f t="shared" si="356"/>
        <v>0</v>
      </c>
      <c r="AV238" s="6">
        <f t="shared" si="357"/>
        <v>0</v>
      </c>
      <c r="AW238" s="6"/>
      <c r="AX238" s="6">
        <f t="shared" si="358"/>
        <v>0</v>
      </c>
      <c r="BD238" s="11"/>
      <c r="BE238" s="6">
        <f t="shared" si="359"/>
        <v>0</v>
      </c>
      <c r="BF238" s="6">
        <f t="shared" si="360"/>
        <v>0</v>
      </c>
      <c r="BG238" s="6">
        <f t="shared" si="361"/>
        <v>0</v>
      </c>
      <c r="BH238"/>
      <c r="BI238" s="6">
        <f t="shared" si="362"/>
        <v>0</v>
      </c>
      <c r="BJ238" s="6">
        <f t="shared" si="363"/>
        <v>0</v>
      </c>
      <c r="BK238" s="6">
        <f t="shared" si="364"/>
        <v>0</v>
      </c>
      <c r="BL238"/>
      <c r="BM238" s="6">
        <f t="shared" si="365"/>
        <v>0</v>
      </c>
      <c r="BN238" s="6">
        <f t="shared" si="366"/>
        <v>0</v>
      </c>
      <c r="BO238" s="6">
        <f t="shared" si="367"/>
        <v>0</v>
      </c>
      <c r="BP238"/>
      <c r="BQ238" s="6">
        <f t="shared" si="392"/>
        <v>0</v>
      </c>
      <c r="BR238" s="6"/>
      <c r="BS238" s="6">
        <f t="shared" si="393"/>
        <v>0</v>
      </c>
      <c r="BT238" s="6">
        <f t="shared" si="394"/>
        <v>0</v>
      </c>
      <c r="BU238" s="6">
        <f t="shared" si="395"/>
        <v>0</v>
      </c>
      <c r="BV238" s="6"/>
      <c r="BW238" s="6">
        <f t="shared" si="396"/>
        <v>0</v>
      </c>
      <c r="BX238" s="6">
        <f t="shared" si="397"/>
        <v>0</v>
      </c>
      <c r="BY238" s="6">
        <f t="shared" si="398"/>
        <v>0</v>
      </c>
      <c r="BZ238" s="6"/>
      <c r="CA238" s="6">
        <f t="shared" si="399"/>
        <v>0</v>
      </c>
      <c r="CB238" s="6">
        <f t="shared" si="400"/>
        <v>0</v>
      </c>
      <c r="CC238" s="6">
        <f t="shared" si="401"/>
        <v>0</v>
      </c>
      <c r="CD238" s="6"/>
      <c r="CE238" s="6">
        <f t="shared" si="402"/>
        <v>0</v>
      </c>
      <c r="CK238" s="11"/>
      <c r="CL238" s="6">
        <f t="shared" si="403"/>
        <v>0</v>
      </c>
      <c r="CM238" s="6">
        <f t="shared" si="368"/>
        <v>0</v>
      </c>
      <c r="CN238" s="6">
        <f t="shared" si="369"/>
        <v>0</v>
      </c>
      <c r="CO238"/>
      <c r="CP238" s="6">
        <f t="shared" si="370"/>
        <v>0</v>
      </c>
      <c r="CQ238" s="6">
        <f t="shared" si="371"/>
        <v>0</v>
      </c>
      <c r="CR238" s="6">
        <f t="shared" si="372"/>
        <v>0</v>
      </c>
      <c r="CS238"/>
      <c r="CT238" s="6">
        <f t="shared" si="373"/>
        <v>0</v>
      </c>
      <c r="CU238" s="6">
        <f t="shared" si="374"/>
        <v>0</v>
      </c>
      <c r="CV238" s="6">
        <f t="shared" si="375"/>
        <v>0</v>
      </c>
      <c r="CW238"/>
      <c r="CX238" s="6">
        <f t="shared" si="404"/>
        <v>0</v>
      </c>
      <c r="CY238" s="6"/>
      <c r="CZ238" s="6">
        <f t="shared" si="405"/>
        <v>0</v>
      </c>
      <c r="DA238" s="6">
        <f t="shared" si="406"/>
        <v>0</v>
      </c>
      <c r="DB238" s="6">
        <f t="shared" si="407"/>
        <v>0</v>
      </c>
      <c r="DC238" s="6"/>
      <c r="DD238" s="6">
        <f t="shared" si="408"/>
        <v>0</v>
      </c>
      <c r="DE238" s="6">
        <f t="shared" si="409"/>
        <v>0</v>
      </c>
      <c r="DF238" s="6">
        <f t="shared" si="410"/>
        <v>0</v>
      </c>
      <c r="DG238" s="6"/>
      <c r="DH238" s="6">
        <f t="shared" si="411"/>
        <v>0</v>
      </c>
      <c r="DI238" s="6">
        <f t="shared" si="412"/>
        <v>0</v>
      </c>
      <c r="DJ238" s="6">
        <f t="shared" si="413"/>
        <v>0</v>
      </c>
      <c r="DK238" s="6"/>
      <c r="DL238" s="6">
        <f t="shared" si="414"/>
        <v>0</v>
      </c>
      <c r="DR238" s="11"/>
      <c r="DS238" s="6">
        <f t="shared" si="415"/>
        <v>0</v>
      </c>
      <c r="DT238" s="6">
        <f t="shared" si="376"/>
        <v>0</v>
      </c>
      <c r="DU238" s="6">
        <f t="shared" si="377"/>
        <v>0</v>
      </c>
      <c r="DV238"/>
      <c r="DW238" s="6">
        <f t="shared" si="378"/>
        <v>0</v>
      </c>
      <c r="DX238" s="6">
        <f t="shared" si="379"/>
        <v>0</v>
      </c>
      <c r="DY238" s="6">
        <f t="shared" si="380"/>
        <v>0</v>
      </c>
      <c r="DZ238"/>
      <c r="EA238" s="6">
        <f t="shared" si="381"/>
        <v>0</v>
      </c>
      <c r="EB238" s="6">
        <f t="shared" si="382"/>
        <v>0</v>
      </c>
      <c r="EC238" s="6">
        <f t="shared" si="383"/>
        <v>0</v>
      </c>
      <c r="ED238"/>
      <c r="EE238" s="6">
        <f t="shared" si="416"/>
        <v>0</v>
      </c>
      <c r="EF238" s="6"/>
      <c r="EG238" s="6">
        <f t="shared" si="417"/>
        <v>0</v>
      </c>
      <c r="EH238" s="6">
        <f t="shared" si="418"/>
        <v>0</v>
      </c>
      <c r="EI238" s="6">
        <f t="shared" si="419"/>
        <v>0</v>
      </c>
      <c r="EJ238" s="6"/>
      <c r="EK238" s="6">
        <f t="shared" si="420"/>
        <v>0</v>
      </c>
      <c r="EL238" s="6">
        <f t="shared" si="421"/>
        <v>0</v>
      </c>
      <c r="EM238" s="6">
        <f t="shared" si="422"/>
        <v>0</v>
      </c>
      <c r="EN238" s="6"/>
      <c r="EO238" s="6">
        <f t="shared" si="423"/>
        <v>0</v>
      </c>
      <c r="EP238" s="6">
        <f t="shared" si="424"/>
        <v>0</v>
      </c>
      <c r="EQ238" s="6">
        <f t="shared" si="425"/>
        <v>0</v>
      </c>
      <c r="ER238" s="6"/>
      <c r="ES238" s="6">
        <f t="shared" si="426"/>
        <v>0</v>
      </c>
      <c r="EY238" s="11"/>
      <c r="EZ238" s="6">
        <f t="shared" si="427"/>
        <v>0</v>
      </c>
      <c r="FA238" s="6">
        <f t="shared" si="384"/>
        <v>0</v>
      </c>
      <c r="FB238" s="6">
        <f t="shared" si="385"/>
        <v>0</v>
      </c>
      <c r="FC238"/>
      <c r="FD238" s="6">
        <f t="shared" si="386"/>
        <v>0</v>
      </c>
      <c r="FE238" s="6">
        <f t="shared" si="387"/>
        <v>0</v>
      </c>
      <c r="FF238" s="6">
        <f t="shared" si="388"/>
        <v>0</v>
      </c>
      <c r="FG238"/>
      <c r="FH238" s="6">
        <f t="shared" si="389"/>
        <v>0</v>
      </c>
      <c r="FI238" s="6">
        <f t="shared" si="390"/>
        <v>0</v>
      </c>
      <c r="FJ238" s="6">
        <f t="shared" si="391"/>
        <v>0</v>
      </c>
      <c r="FK238"/>
      <c r="FL238" s="6">
        <f t="shared" si="428"/>
        <v>0</v>
      </c>
      <c r="FM238" s="6"/>
      <c r="FN238" s="6">
        <f t="shared" si="429"/>
        <v>0</v>
      </c>
      <c r="FO238" s="6">
        <f t="shared" si="430"/>
        <v>0</v>
      </c>
      <c r="FP238" s="6">
        <f t="shared" si="431"/>
        <v>0</v>
      </c>
      <c r="FQ238" s="6"/>
      <c r="FR238" s="6">
        <f t="shared" si="432"/>
        <v>0</v>
      </c>
      <c r="FS238" s="6">
        <f t="shared" si="433"/>
        <v>0</v>
      </c>
      <c r="FT238" s="6">
        <f t="shared" si="434"/>
        <v>0</v>
      </c>
      <c r="FU238" s="6"/>
      <c r="FV238" s="6">
        <f t="shared" si="435"/>
        <v>0</v>
      </c>
      <c r="FW238" s="6">
        <f t="shared" si="436"/>
        <v>0</v>
      </c>
      <c r="FX238" s="6">
        <f t="shared" si="437"/>
        <v>0</v>
      </c>
      <c r="FY238" s="6"/>
      <c r="FZ238" s="6">
        <f t="shared" si="438"/>
        <v>0</v>
      </c>
    </row>
    <row r="239" spans="4:182" x14ac:dyDescent="0.25">
      <c r="D239">
        <v>1465</v>
      </c>
      <c r="E239">
        <f>'Input spectra'!B239</f>
        <v>0</v>
      </c>
      <c r="F239">
        <f>'Initial absorption'!L239</f>
        <v>0</v>
      </c>
      <c r="G239">
        <f>'Input spectra'!C239</f>
        <v>0</v>
      </c>
      <c r="H239">
        <f t="shared" si="336"/>
        <v>0</v>
      </c>
      <c r="I239">
        <f>'Input spectra'!D239</f>
        <v>0</v>
      </c>
      <c r="J239">
        <f>'Initial absorption'!M239</f>
        <v>0</v>
      </c>
      <c r="K239">
        <f>'Input spectra'!E239</f>
        <v>0</v>
      </c>
      <c r="L239">
        <f t="shared" si="337"/>
        <v>0</v>
      </c>
      <c r="M239">
        <f>'Input spectra'!F239</f>
        <v>0</v>
      </c>
      <c r="N239">
        <f>'Initial absorption'!N239</f>
        <v>0</v>
      </c>
      <c r="O239">
        <f>'Input spectra'!G239</f>
        <v>0</v>
      </c>
      <c r="P239">
        <f t="shared" si="338"/>
        <v>0</v>
      </c>
      <c r="R239">
        <f>'Absorption prob after ems'!FA240</f>
        <v>0.89267542632385299</v>
      </c>
      <c r="S239" s="13">
        <f>1-EXP(-'Absorption prob after ems'!FE240*_k_in_ec_correction*(E239*_c1+I239*_c2+M239*_c3+'Input spectra'!Y239))</f>
        <v>1.0844345065626482E-2</v>
      </c>
      <c r="T239" s="13">
        <f>1-EXP(-(_t-'Absorption prob after ems'!FE240)*_k_in_ec_correction*(E239*_c1+I239*_c2+M239*_c3+'Input spectra'!Y239))</f>
        <v>1.0952044727323473E-2</v>
      </c>
      <c r="V239"/>
      <c r="W239" s="11"/>
      <c r="X239" s="6">
        <f t="shared" si="339"/>
        <v>0</v>
      </c>
      <c r="Y239" s="6">
        <f t="shared" si="340"/>
        <v>0</v>
      </c>
      <c r="Z239" s="6">
        <f t="shared" si="341"/>
        <v>0</v>
      </c>
      <c r="AA239"/>
      <c r="AB239" s="6">
        <f t="shared" si="342"/>
        <v>0</v>
      </c>
      <c r="AC239" s="6">
        <f t="shared" si="343"/>
        <v>0</v>
      </c>
      <c r="AD239" s="6">
        <f t="shared" si="344"/>
        <v>0</v>
      </c>
      <c r="AE239"/>
      <c r="AF239" s="6">
        <f t="shared" si="345"/>
        <v>0</v>
      </c>
      <c r="AG239" s="6">
        <f t="shared" si="346"/>
        <v>0</v>
      </c>
      <c r="AH239" s="6">
        <f t="shared" si="347"/>
        <v>0</v>
      </c>
      <c r="AI239"/>
      <c r="AJ239" s="6">
        <f t="shared" si="348"/>
        <v>0</v>
      </c>
      <c r="AK239" s="6"/>
      <c r="AL239" s="6">
        <f t="shared" si="349"/>
        <v>0</v>
      </c>
      <c r="AM239" s="6">
        <f t="shared" si="350"/>
        <v>0</v>
      </c>
      <c r="AN239" s="6">
        <f t="shared" si="351"/>
        <v>0</v>
      </c>
      <c r="AO239" s="6"/>
      <c r="AP239" s="6">
        <f t="shared" si="352"/>
        <v>0</v>
      </c>
      <c r="AQ239" s="6">
        <f t="shared" si="353"/>
        <v>0</v>
      </c>
      <c r="AR239" s="6">
        <f t="shared" si="354"/>
        <v>0</v>
      </c>
      <c r="AS239" s="6"/>
      <c r="AT239" s="6">
        <f t="shared" si="355"/>
        <v>0</v>
      </c>
      <c r="AU239" s="6">
        <f t="shared" si="356"/>
        <v>0</v>
      </c>
      <c r="AV239" s="6">
        <f t="shared" si="357"/>
        <v>0</v>
      </c>
      <c r="AW239" s="6"/>
      <c r="AX239" s="6">
        <f t="shared" si="358"/>
        <v>0</v>
      </c>
      <c r="BD239" s="11"/>
      <c r="BE239" s="6">
        <f t="shared" si="359"/>
        <v>0</v>
      </c>
      <c r="BF239" s="6">
        <f t="shared" si="360"/>
        <v>0</v>
      </c>
      <c r="BG239" s="6">
        <f t="shared" si="361"/>
        <v>0</v>
      </c>
      <c r="BH239"/>
      <c r="BI239" s="6">
        <f t="shared" si="362"/>
        <v>0</v>
      </c>
      <c r="BJ239" s="6">
        <f t="shared" si="363"/>
        <v>0</v>
      </c>
      <c r="BK239" s="6">
        <f t="shared" si="364"/>
        <v>0</v>
      </c>
      <c r="BL239"/>
      <c r="BM239" s="6">
        <f t="shared" si="365"/>
        <v>0</v>
      </c>
      <c r="BN239" s="6">
        <f t="shared" si="366"/>
        <v>0</v>
      </c>
      <c r="BO239" s="6">
        <f t="shared" si="367"/>
        <v>0</v>
      </c>
      <c r="BP239"/>
      <c r="BQ239" s="6">
        <f t="shared" si="392"/>
        <v>0</v>
      </c>
      <c r="BR239" s="6"/>
      <c r="BS239" s="6">
        <f t="shared" si="393"/>
        <v>0</v>
      </c>
      <c r="BT239" s="6">
        <f t="shared" si="394"/>
        <v>0</v>
      </c>
      <c r="BU239" s="6">
        <f t="shared" si="395"/>
        <v>0</v>
      </c>
      <c r="BV239" s="6"/>
      <c r="BW239" s="6">
        <f t="shared" si="396"/>
        <v>0</v>
      </c>
      <c r="BX239" s="6">
        <f t="shared" si="397"/>
        <v>0</v>
      </c>
      <c r="BY239" s="6">
        <f t="shared" si="398"/>
        <v>0</v>
      </c>
      <c r="BZ239" s="6"/>
      <c r="CA239" s="6">
        <f t="shared" si="399"/>
        <v>0</v>
      </c>
      <c r="CB239" s="6">
        <f t="shared" si="400"/>
        <v>0</v>
      </c>
      <c r="CC239" s="6">
        <f t="shared" si="401"/>
        <v>0</v>
      </c>
      <c r="CD239" s="6"/>
      <c r="CE239" s="6">
        <f t="shared" si="402"/>
        <v>0</v>
      </c>
      <c r="CK239" s="11"/>
      <c r="CL239" s="6">
        <f t="shared" si="403"/>
        <v>0</v>
      </c>
      <c r="CM239" s="6">
        <f t="shared" si="368"/>
        <v>0</v>
      </c>
      <c r="CN239" s="6">
        <f t="shared" si="369"/>
        <v>0</v>
      </c>
      <c r="CO239"/>
      <c r="CP239" s="6">
        <f t="shared" si="370"/>
        <v>0</v>
      </c>
      <c r="CQ239" s="6">
        <f t="shared" si="371"/>
        <v>0</v>
      </c>
      <c r="CR239" s="6">
        <f t="shared" si="372"/>
        <v>0</v>
      </c>
      <c r="CS239"/>
      <c r="CT239" s="6">
        <f t="shared" si="373"/>
        <v>0</v>
      </c>
      <c r="CU239" s="6">
        <f t="shared" si="374"/>
        <v>0</v>
      </c>
      <c r="CV239" s="6">
        <f t="shared" si="375"/>
        <v>0</v>
      </c>
      <c r="CW239"/>
      <c r="CX239" s="6">
        <f t="shared" si="404"/>
        <v>0</v>
      </c>
      <c r="CY239" s="6"/>
      <c r="CZ239" s="6">
        <f t="shared" si="405"/>
        <v>0</v>
      </c>
      <c r="DA239" s="6">
        <f t="shared" si="406"/>
        <v>0</v>
      </c>
      <c r="DB239" s="6">
        <f t="shared" si="407"/>
        <v>0</v>
      </c>
      <c r="DC239" s="6"/>
      <c r="DD239" s="6">
        <f t="shared" si="408"/>
        <v>0</v>
      </c>
      <c r="DE239" s="6">
        <f t="shared" si="409"/>
        <v>0</v>
      </c>
      <c r="DF239" s="6">
        <f t="shared" si="410"/>
        <v>0</v>
      </c>
      <c r="DG239" s="6"/>
      <c r="DH239" s="6">
        <f t="shared" si="411"/>
        <v>0</v>
      </c>
      <c r="DI239" s="6">
        <f t="shared" si="412"/>
        <v>0</v>
      </c>
      <c r="DJ239" s="6">
        <f t="shared" si="413"/>
        <v>0</v>
      </c>
      <c r="DK239" s="6"/>
      <c r="DL239" s="6">
        <f t="shared" si="414"/>
        <v>0</v>
      </c>
      <c r="DR239" s="11"/>
      <c r="DS239" s="6">
        <f t="shared" si="415"/>
        <v>0</v>
      </c>
      <c r="DT239" s="6">
        <f t="shared" si="376"/>
        <v>0</v>
      </c>
      <c r="DU239" s="6">
        <f t="shared" si="377"/>
        <v>0</v>
      </c>
      <c r="DV239"/>
      <c r="DW239" s="6">
        <f t="shared" si="378"/>
        <v>0</v>
      </c>
      <c r="DX239" s="6">
        <f t="shared" si="379"/>
        <v>0</v>
      </c>
      <c r="DY239" s="6">
        <f t="shared" si="380"/>
        <v>0</v>
      </c>
      <c r="DZ239"/>
      <c r="EA239" s="6">
        <f t="shared" si="381"/>
        <v>0</v>
      </c>
      <c r="EB239" s="6">
        <f t="shared" si="382"/>
        <v>0</v>
      </c>
      <c r="EC239" s="6">
        <f t="shared" si="383"/>
        <v>0</v>
      </c>
      <c r="ED239"/>
      <c r="EE239" s="6">
        <f t="shared" si="416"/>
        <v>0</v>
      </c>
      <c r="EF239" s="6"/>
      <c r="EG239" s="6">
        <f t="shared" si="417"/>
        <v>0</v>
      </c>
      <c r="EH239" s="6">
        <f t="shared" si="418"/>
        <v>0</v>
      </c>
      <c r="EI239" s="6">
        <f t="shared" si="419"/>
        <v>0</v>
      </c>
      <c r="EJ239" s="6"/>
      <c r="EK239" s="6">
        <f t="shared" si="420"/>
        <v>0</v>
      </c>
      <c r="EL239" s="6">
        <f t="shared" si="421"/>
        <v>0</v>
      </c>
      <c r="EM239" s="6">
        <f t="shared" si="422"/>
        <v>0</v>
      </c>
      <c r="EN239" s="6"/>
      <c r="EO239" s="6">
        <f t="shared" si="423"/>
        <v>0</v>
      </c>
      <c r="EP239" s="6">
        <f t="shared" si="424"/>
        <v>0</v>
      </c>
      <c r="EQ239" s="6">
        <f t="shared" si="425"/>
        <v>0</v>
      </c>
      <c r="ER239" s="6"/>
      <c r="ES239" s="6">
        <f t="shared" si="426"/>
        <v>0</v>
      </c>
      <c r="EY239" s="11"/>
      <c r="EZ239" s="6">
        <f t="shared" si="427"/>
        <v>0</v>
      </c>
      <c r="FA239" s="6">
        <f t="shared" si="384"/>
        <v>0</v>
      </c>
      <c r="FB239" s="6">
        <f t="shared" si="385"/>
        <v>0</v>
      </c>
      <c r="FC239"/>
      <c r="FD239" s="6">
        <f t="shared" si="386"/>
        <v>0</v>
      </c>
      <c r="FE239" s="6">
        <f t="shared" si="387"/>
        <v>0</v>
      </c>
      <c r="FF239" s="6">
        <f t="shared" si="388"/>
        <v>0</v>
      </c>
      <c r="FG239"/>
      <c r="FH239" s="6">
        <f t="shared" si="389"/>
        <v>0</v>
      </c>
      <c r="FI239" s="6">
        <f t="shared" si="390"/>
        <v>0</v>
      </c>
      <c r="FJ239" s="6">
        <f t="shared" si="391"/>
        <v>0</v>
      </c>
      <c r="FK239"/>
      <c r="FL239" s="6">
        <f t="shared" si="428"/>
        <v>0</v>
      </c>
      <c r="FM239" s="6"/>
      <c r="FN239" s="6">
        <f t="shared" si="429"/>
        <v>0</v>
      </c>
      <c r="FO239" s="6">
        <f t="shared" si="430"/>
        <v>0</v>
      </c>
      <c r="FP239" s="6">
        <f t="shared" si="431"/>
        <v>0</v>
      </c>
      <c r="FQ239" s="6"/>
      <c r="FR239" s="6">
        <f t="shared" si="432"/>
        <v>0</v>
      </c>
      <c r="FS239" s="6">
        <f t="shared" si="433"/>
        <v>0</v>
      </c>
      <c r="FT239" s="6">
        <f t="shared" si="434"/>
        <v>0</v>
      </c>
      <c r="FU239" s="6"/>
      <c r="FV239" s="6">
        <f t="shared" si="435"/>
        <v>0</v>
      </c>
      <c r="FW239" s="6">
        <f t="shared" si="436"/>
        <v>0</v>
      </c>
      <c r="FX239" s="6">
        <f t="shared" si="437"/>
        <v>0</v>
      </c>
      <c r="FY239" s="6"/>
      <c r="FZ239" s="6">
        <f t="shared" si="438"/>
        <v>0</v>
      </c>
    </row>
    <row r="240" spans="4:182" x14ac:dyDescent="0.25">
      <c r="D240">
        <v>1470</v>
      </c>
      <c r="E240">
        <f>'Input spectra'!B240</f>
        <v>0</v>
      </c>
      <c r="F240">
        <f>'Initial absorption'!L240</f>
        <v>0</v>
      </c>
      <c r="G240">
        <f>'Input spectra'!C240</f>
        <v>0</v>
      </c>
      <c r="H240">
        <f t="shared" si="336"/>
        <v>0</v>
      </c>
      <c r="I240">
        <f>'Input spectra'!D240</f>
        <v>0</v>
      </c>
      <c r="J240">
        <f>'Initial absorption'!M240</f>
        <v>0</v>
      </c>
      <c r="K240">
        <f>'Input spectra'!E240</f>
        <v>0</v>
      </c>
      <c r="L240">
        <f t="shared" si="337"/>
        <v>0</v>
      </c>
      <c r="M240">
        <f>'Input spectra'!F240</f>
        <v>0</v>
      </c>
      <c r="N240">
        <f>'Initial absorption'!N240</f>
        <v>0</v>
      </c>
      <c r="O240">
        <f>'Input spectra'!G240</f>
        <v>0</v>
      </c>
      <c r="P240">
        <f t="shared" si="338"/>
        <v>0</v>
      </c>
      <c r="R240">
        <f>'Absorption prob after ems'!FA241</f>
        <v>0.89280531598109514</v>
      </c>
      <c r="S240" s="13">
        <f>1-EXP(-'Absorption prob after ems'!FE241*_k_in_ec_correction*(E240*_c1+I240*_c2+M240*_c3+'Input spectra'!Y240))</f>
        <v>1.0830165601421693E-2</v>
      </c>
      <c r="T240" s="13">
        <f>1-EXP(-(_t-'Absorption prob after ems'!FE241)*_k_in_ec_correction*(E240*_c1+I240*_c2+M240*_c3+'Input spectra'!Y240))</f>
        <v>1.0937582408660163E-2</v>
      </c>
      <c r="V240"/>
      <c r="W240" s="11"/>
      <c r="X240" s="6">
        <f t="shared" si="339"/>
        <v>0</v>
      </c>
      <c r="Y240" s="6">
        <f t="shared" si="340"/>
        <v>0</v>
      </c>
      <c r="Z240" s="6">
        <f t="shared" si="341"/>
        <v>0</v>
      </c>
      <c r="AA240"/>
      <c r="AB240" s="6">
        <f t="shared" si="342"/>
        <v>0</v>
      </c>
      <c r="AC240" s="6">
        <f t="shared" si="343"/>
        <v>0</v>
      </c>
      <c r="AD240" s="6">
        <f t="shared" si="344"/>
        <v>0</v>
      </c>
      <c r="AE240"/>
      <c r="AF240" s="6">
        <f t="shared" si="345"/>
        <v>0</v>
      </c>
      <c r="AG240" s="6">
        <f t="shared" si="346"/>
        <v>0</v>
      </c>
      <c r="AH240" s="6">
        <f t="shared" si="347"/>
        <v>0</v>
      </c>
      <c r="AI240"/>
      <c r="AJ240" s="6">
        <f t="shared" si="348"/>
        <v>0</v>
      </c>
      <c r="AK240" s="6"/>
      <c r="AL240" s="6">
        <f t="shared" si="349"/>
        <v>0</v>
      </c>
      <c r="AM240" s="6">
        <f t="shared" si="350"/>
        <v>0</v>
      </c>
      <c r="AN240" s="6">
        <f t="shared" si="351"/>
        <v>0</v>
      </c>
      <c r="AO240" s="6"/>
      <c r="AP240" s="6">
        <f t="shared" si="352"/>
        <v>0</v>
      </c>
      <c r="AQ240" s="6">
        <f t="shared" si="353"/>
        <v>0</v>
      </c>
      <c r="AR240" s="6">
        <f t="shared" si="354"/>
        <v>0</v>
      </c>
      <c r="AS240" s="6"/>
      <c r="AT240" s="6">
        <f t="shared" si="355"/>
        <v>0</v>
      </c>
      <c r="AU240" s="6">
        <f t="shared" si="356"/>
        <v>0</v>
      </c>
      <c r="AV240" s="6">
        <f t="shared" si="357"/>
        <v>0</v>
      </c>
      <c r="AW240" s="6"/>
      <c r="AX240" s="6">
        <f t="shared" si="358"/>
        <v>0</v>
      </c>
      <c r="BD240" s="11"/>
      <c r="BE240" s="6">
        <f t="shared" si="359"/>
        <v>0</v>
      </c>
      <c r="BF240" s="6">
        <f t="shared" si="360"/>
        <v>0</v>
      </c>
      <c r="BG240" s="6">
        <f t="shared" si="361"/>
        <v>0</v>
      </c>
      <c r="BH240"/>
      <c r="BI240" s="6">
        <f t="shared" si="362"/>
        <v>0</v>
      </c>
      <c r="BJ240" s="6">
        <f t="shared" si="363"/>
        <v>0</v>
      </c>
      <c r="BK240" s="6">
        <f t="shared" si="364"/>
        <v>0</v>
      </c>
      <c r="BL240"/>
      <c r="BM240" s="6">
        <f t="shared" si="365"/>
        <v>0</v>
      </c>
      <c r="BN240" s="6">
        <f t="shared" si="366"/>
        <v>0</v>
      </c>
      <c r="BO240" s="6">
        <f t="shared" si="367"/>
        <v>0</v>
      </c>
      <c r="BP240"/>
      <c r="BQ240" s="6">
        <f t="shared" si="392"/>
        <v>0</v>
      </c>
      <c r="BR240" s="6"/>
      <c r="BS240" s="6">
        <f t="shared" si="393"/>
        <v>0</v>
      </c>
      <c r="BT240" s="6">
        <f t="shared" si="394"/>
        <v>0</v>
      </c>
      <c r="BU240" s="6">
        <f t="shared" si="395"/>
        <v>0</v>
      </c>
      <c r="BV240" s="6"/>
      <c r="BW240" s="6">
        <f t="shared" si="396"/>
        <v>0</v>
      </c>
      <c r="BX240" s="6">
        <f t="shared" si="397"/>
        <v>0</v>
      </c>
      <c r="BY240" s="6">
        <f t="shared" si="398"/>
        <v>0</v>
      </c>
      <c r="BZ240" s="6"/>
      <c r="CA240" s="6">
        <f t="shared" si="399"/>
        <v>0</v>
      </c>
      <c r="CB240" s="6">
        <f t="shared" si="400"/>
        <v>0</v>
      </c>
      <c r="CC240" s="6">
        <f t="shared" si="401"/>
        <v>0</v>
      </c>
      <c r="CD240" s="6"/>
      <c r="CE240" s="6">
        <f t="shared" si="402"/>
        <v>0</v>
      </c>
      <c r="CK240" s="11"/>
      <c r="CL240" s="6">
        <f t="shared" si="403"/>
        <v>0</v>
      </c>
      <c r="CM240" s="6">
        <f t="shared" si="368"/>
        <v>0</v>
      </c>
      <c r="CN240" s="6">
        <f t="shared" si="369"/>
        <v>0</v>
      </c>
      <c r="CO240"/>
      <c r="CP240" s="6">
        <f t="shared" si="370"/>
        <v>0</v>
      </c>
      <c r="CQ240" s="6">
        <f t="shared" si="371"/>
        <v>0</v>
      </c>
      <c r="CR240" s="6">
        <f t="shared" si="372"/>
        <v>0</v>
      </c>
      <c r="CS240"/>
      <c r="CT240" s="6">
        <f t="shared" si="373"/>
        <v>0</v>
      </c>
      <c r="CU240" s="6">
        <f t="shared" si="374"/>
        <v>0</v>
      </c>
      <c r="CV240" s="6">
        <f t="shared" si="375"/>
        <v>0</v>
      </c>
      <c r="CW240"/>
      <c r="CX240" s="6">
        <f t="shared" si="404"/>
        <v>0</v>
      </c>
      <c r="CY240" s="6"/>
      <c r="CZ240" s="6">
        <f t="shared" si="405"/>
        <v>0</v>
      </c>
      <c r="DA240" s="6">
        <f t="shared" si="406"/>
        <v>0</v>
      </c>
      <c r="DB240" s="6">
        <f t="shared" si="407"/>
        <v>0</v>
      </c>
      <c r="DC240" s="6"/>
      <c r="DD240" s="6">
        <f t="shared" si="408"/>
        <v>0</v>
      </c>
      <c r="DE240" s="6">
        <f t="shared" si="409"/>
        <v>0</v>
      </c>
      <c r="DF240" s="6">
        <f t="shared" si="410"/>
        <v>0</v>
      </c>
      <c r="DG240" s="6"/>
      <c r="DH240" s="6">
        <f t="shared" si="411"/>
        <v>0</v>
      </c>
      <c r="DI240" s="6">
        <f t="shared" si="412"/>
        <v>0</v>
      </c>
      <c r="DJ240" s="6">
        <f t="shared" si="413"/>
        <v>0</v>
      </c>
      <c r="DK240" s="6"/>
      <c r="DL240" s="6">
        <f t="shared" si="414"/>
        <v>0</v>
      </c>
      <c r="DR240" s="11"/>
      <c r="DS240" s="6">
        <f t="shared" si="415"/>
        <v>0</v>
      </c>
      <c r="DT240" s="6">
        <f t="shared" si="376"/>
        <v>0</v>
      </c>
      <c r="DU240" s="6">
        <f t="shared" si="377"/>
        <v>0</v>
      </c>
      <c r="DV240"/>
      <c r="DW240" s="6">
        <f t="shared" si="378"/>
        <v>0</v>
      </c>
      <c r="DX240" s="6">
        <f t="shared" si="379"/>
        <v>0</v>
      </c>
      <c r="DY240" s="6">
        <f t="shared" si="380"/>
        <v>0</v>
      </c>
      <c r="DZ240"/>
      <c r="EA240" s="6">
        <f t="shared" si="381"/>
        <v>0</v>
      </c>
      <c r="EB240" s="6">
        <f t="shared" si="382"/>
        <v>0</v>
      </c>
      <c r="EC240" s="6">
        <f t="shared" si="383"/>
        <v>0</v>
      </c>
      <c r="ED240"/>
      <c r="EE240" s="6">
        <f t="shared" si="416"/>
        <v>0</v>
      </c>
      <c r="EF240" s="6"/>
      <c r="EG240" s="6">
        <f t="shared" si="417"/>
        <v>0</v>
      </c>
      <c r="EH240" s="6">
        <f t="shared" si="418"/>
        <v>0</v>
      </c>
      <c r="EI240" s="6">
        <f t="shared" si="419"/>
        <v>0</v>
      </c>
      <c r="EJ240" s="6"/>
      <c r="EK240" s="6">
        <f t="shared" si="420"/>
        <v>0</v>
      </c>
      <c r="EL240" s="6">
        <f t="shared" si="421"/>
        <v>0</v>
      </c>
      <c r="EM240" s="6">
        <f t="shared" si="422"/>
        <v>0</v>
      </c>
      <c r="EN240" s="6"/>
      <c r="EO240" s="6">
        <f t="shared" si="423"/>
        <v>0</v>
      </c>
      <c r="EP240" s="6">
        <f t="shared" si="424"/>
        <v>0</v>
      </c>
      <c r="EQ240" s="6">
        <f t="shared" si="425"/>
        <v>0</v>
      </c>
      <c r="ER240" s="6"/>
      <c r="ES240" s="6">
        <f t="shared" si="426"/>
        <v>0</v>
      </c>
      <c r="EY240" s="11"/>
      <c r="EZ240" s="6">
        <f t="shared" si="427"/>
        <v>0</v>
      </c>
      <c r="FA240" s="6">
        <f t="shared" si="384"/>
        <v>0</v>
      </c>
      <c r="FB240" s="6">
        <f t="shared" si="385"/>
        <v>0</v>
      </c>
      <c r="FC240"/>
      <c r="FD240" s="6">
        <f t="shared" si="386"/>
        <v>0</v>
      </c>
      <c r="FE240" s="6">
        <f t="shared" si="387"/>
        <v>0</v>
      </c>
      <c r="FF240" s="6">
        <f t="shared" si="388"/>
        <v>0</v>
      </c>
      <c r="FG240"/>
      <c r="FH240" s="6">
        <f t="shared" si="389"/>
        <v>0</v>
      </c>
      <c r="FI240" s="6">
        <f t="shared" si="390"/>
        <v>0</v>
      </c>
      <c r="FJ240" s="6">
        <f t="shared" si="391"/>
        <v>0</v>
      </c>
      <c r="FK240"/>
      <c r="FL240" s="6">
        <f t="shared" si="428"/>
        <v>0</v>
      </c>
      <c r="FM240" s="6"/>
      <c r="FN240" s="6">
        <f t="shared" si="429"/>
        <v>0</v>
      </c>
      <c r="FO240" s="6">
        <f t="shared" si="430"/>
        <v>0</v>
      </c>
      <c r="FP240" s="6">
        <f t="shared" si="431"/>
        <v>0</v>
      </c>
      <c r="FQ240" s="6"/>
      <c r="FR240" s="6">
        <f t="shared" si="432"/>
        <v>0</v>
      </c>
      <c r="FS240" s="6">
        <f t="shared" si="433"/>
        <v>0</v>
      </c>
      <c r="FT240" s="6">
        <f t="shared" si="434"/>
        <v>0</v>
      </c>
      <c r="FU240" s="6"/>
      <c r="FV240" s="6">
        <f t="shared" si="435"/>
        <v>0</v>
      </c>
      <c r="FW240" s="6">
        <f t="shared" si="436"/>
        <v>0</v>
      </c>
      <c r="FX240" s="6">
        <f t="shared" si="437"/>
        <v>0</v>
      </c>
      <c r="FY240" s="6"/>
      <c r="FZ240" s="6">
        <f t="shared" si="438"/>
        <v>0</v>
      </c>
    </row>
    <row r="241" spans="4:182" x14ac:dyDescent="0.25">
      <c r="D241">
        <v>1475</v>
      </c>
      <c r="E241">
        <f>'Input spectra'!B241</f>
        <v>0</v>
      </c>
      <c r="F241">
        <f>'Initial absorption'!L241</f>
        <v>0</v>
      </c>
      <c r="G241">
        <f>'Input spectra'!C241</f>
        <v>0</v>
      </c>
      <c r="H241">
        <f t="shared" si="336"/>
        <v>0</v>
      </c>
      <c r="I241">
        <f>'Input spectra'!D241</f>
        <v>0</v>
      </c>
      <c r="J241">
        <f>'Initial absorption'!M241</f>
        <v>0</v>
      </c>
      <c r="K241">
        <f>'Input spectra'!E241</f>
        <v>0</v>
      </c>
      <c r="L241">
        <f t="shared" si="337"/>
        <v>0</v>
      </c>
      <c r="M241">
        <f>'Input spectra'!F241</f>
        <v>0</v>
      </c>
      <c r="N241">
        <f>'Initial absorption'!N241</f>
        <v>0</v>
      </c>
      <c r="O241">
        <f>'Input spectra'!G241</f>
        <v>0</v>
      </c>
      <c r="P241">
        <f t="shared" si="338"/>
        <v>0</v>
      </c>
      <c r="R241">
        <f>'Absorption prob after ems'!FA242</f>
        <v>0.89293523496128469</v>
      </c>
      <c r="S241" s="13">
        <f>1-EXP(-'Absorption prob after ems'!FE242*_k_in_ec_correction*(E241*_c1+I241*_c2+M241*_c3+'Input spectra'!Y241))</f>
        <v>1.0815985745935897E-2</v>
      </c>
      <c r="T241" s="13">
        <f>1-EXP(-(_t-'Absorption prob after ems'!FE242)*_k_in_ec_correction*(E241*_c1+I241*_c2+M241*_c3+'Input spectra'!Y241))</f>
        <v>1.0923120066521519E-2</v>
      </c>
      <c r="V241"/>
      <c r="W241" s="11"/>
      <c r="X241" s="6">
        <f t="shared" si="339"/>
        <v>0</v>
      </c>
      <c r="Y241" s="6">
        <f t="shared" si="340"/>
        <v>0</v>
      </c>
      <c r="Z241" s="6">
        <f t="shared" si="341"/>
        <v>0</v>
      </c>
      <c r="AA241"/>
      <c r="AB241" s="6">
        <f t="shared" si="342"/>
        <v>0</v>
      </c>
      <c r="AC241" s="6">
        <f t="shared" si="343"/>
        <v>0</v>
      </c>
      <c r="AD241" s="6">
        <f t="shared" si="344"/>
        <v>0</v>
      </c>
      <c r="AE241"/>
      <c r="AF241" s="6">
        <f t="shared" si="345"/>
        <v>0</v>
      </c>
      <c r="AG241" s="6">
        <f t="shared" si="346"/>
        <v>0</v>
      </c>
      <c r="AH241" s="6">
        <f t="shared" si="347"/>
        <v>0</v>
      </c>
      <c r="AI241"/>
      <c r="AJ241" s="6">
        <f t="shared" si="348"/>
        <v>0</v>
      </c>
      <c r="AK241" s="6"/>
      <c r="AL241" s="6">
        <f t="shared" si="349"/>
        <v>0</v>
      </c>
      <c r="AM241" s="6">
        <f t="shared" si="350"/>
        <v>0</v>
      </c>
      <c r="AN241" s="6">
        <f t="shared" si="351"/>
        <v>0</v>
      </c>
      <c r="AO241" s="6"/>
      <c r="AP241" s="6">
        <f t="shared" si="352"/>
        <v>0</v>
      </c>
      <c r="AQ241" s="6">
        <f t="shared" si="353"/>
        <v>0</v>
      </c>
      <c r="AR241" s="6">
        <f t="shared" si="354"/>
        <v>0</v>
      </c>
      <c r="AS241" s="6"/>
      <c r="AT241" s="6">
        <f t="shared" si="355"/>
        <v>0</v>
      </c>
      <c r="AU241" s="6">
        <f t="shared" si="356"/>
        <v>0</v>
      </c>
      <c r="AV241" s="6">
        <f t="shared" si="357"/>
        <v>0</v>
      </c>
      <c r="AW241" s="6"/>
      <c r="AX241" s="6">
        <f t="shared" si="358"/>
        <v>0</v>
      </c>
      <c r="BD241" s="11"/>
      <c r="BE241" s="6">
        <f t="shared" si="359"/>
        <v>0</v>
      </c>
      <c r="BF241" s="6">
        <f t="shared" si="360"/>
        <v>0</v>
      </c>
      <c r="BG241" s="6">
        <f t="shared" si="361"/>
        <v>0</v>
      </c>
      <c r="BH241"/>
      <c r="BI241" s="6">
        <f t="shared" si="362"/>
        <v>0</v>
      </c>
      <c r="BJ241" s="6">
        <f t="shared" si="363"/>
        <v>0</v>
      </c>
      <c r="BK241" s="6">
        <f t="shared" si="364"/>
        <v>0</v>
      </c>
      <c r="BL241"/>
      <c r="BM241" s="6">
        <f t="shared" si="365"/>
        <v>0</v>
      </c>
      <c r="BN241" s="6">
        <f t="shared" si="366"/>
        <v>0</v>
      </c>
      <c r="BO241" s="6">
        <f t="shared" si="367"/>
        <v>0</v>
      </c>
      <c r="BP241"/>
      <c r="BQ241" s="6">
        <f t="shared" si="392"/>
        <v>0</v>
      </c>
      <c r="BR241" s="6"/>
      <c r="BS241" s="6">
        <f t="shared" si="393"/>
        <v>0</v>
      </c>
      <c r="BT241" s="6">
        <f t="shared" si="394"/>
        <v>0</v>
      </c>
      <c r="BU241" s="6">
        <f t="shared" si="395"/>
        <v>0</v>
      </c>
      <c r="BV241" s="6"/>
      <c r="BW241" s="6">
        <f t="shared" si="396"/>
        <v>0</v>
      </c>
      <c r="BX241" s="6">
        <f t="shared" si="397"/>
        <v>0</v>
      </c>
      <c r="BY241" s="6">
        <f t="shared" si="398"/>
        <v>0</v>
      </c>
      <c r="BZ241" s="6"/>
      <c r="CA241" s="6">
        <f t="shared" si="399"/>
        <v>0</v>
      </c>
      <c r="CB241" s="6">
        <f t="shared" si="400"/>
        <v>0</v>
      </c>
      <c r="CC241" s="6">
        <f t="shared" si="401"/>
        <v>0</v>
      </c>
      <c r="CD241" s="6"/>
      <c r="CE241" s="6">
        <f t="shared" si="402"/>
        <v>0</v>
      </c>
      <c r="CK241" s="11"/>
      <c r="CL241" s="6">
        <f t="shared" si="403"/>
        <v>0</v>
      </c>
      <c r="CM241" s="6">
        <f t="shared" si="368"/>
        <v>0</v>
      </c>
      <c r="CN241" s="6">
        <f t="shared" si="369"/>
        <v>0</v>
      </c>
      <c r="CO241"/>
      <c r="CP241" s="6">
        <f t="shared" si="370"/>
        <v>0</v>
      </c>
      <c r="CQ241" s="6">
        <f t="shared" si="371"/>
        <v>0</v>
      </c>
      <c r="CR241" s="6">
        <f t="shared" si="372"/>
        <v>0</v>
      </c>
      <c r="CS241"/>
      <c r="CT241" s="6">
        <f t="shared" si="373"/>
        <v>0</v>
      </c>
      <c r="CU241" s="6">
        <f t="shared" si="374"/>
        <v>0</v>
      </c>
      <c r="CV241" s="6">
        <f t="shared" si="375"/>
        <v>0</v>
      </c>
      <c r="CW241"/>
      <c r="CX241" s="6">
        <f t="shared" si="404"/>
        <v>0</v>
      </c>
      <c r="CY241" s="6"/>
      <c r="CZ241" s="6">
        <f t="shared" si="405"/>
        <v>0</v>
      </c>
      <c r="DA241" s="6">
        <f t="shared" si="406"/>
        <v>0</v>
      </c>
      <c r="DB241" s="6">
        <f t="shared" si="407"/>
        <v>0</v>
      </c>
      <c r="DC241" s="6"/>
      <c r="DD241" s="6">
        <f t="shared" si="408"/>
        <v>0</v>
      </c>
      <c r="DE241" s="6">
        <f t="shared" si="409"/>
        <v>0</v>
      </c>
      <c r="DF241" s="6">
        <f t="shared" si="410"/>
        <v>0</v>
      </c>
      <c r="DG241" s="6"/>
      <c r="DH241" s="6">
        <f t="shared" si="411"/>
        <v>0</v>
      </c>
      <c r="DI241" s="6">
        <f t="shared" si="412"/>
        <v>0</v>
      </c>
      <c r="DJ241" s="6">
        <f t="shared" si="413"/>
        <v>0</v>
      </c>
      <c r="DK241" s="6"/>
      <c r="DL241" s="6">
        <f t="shared" si="414"/>
        <v>0</v>
      </c>
      <c r="DR241" s="11"/>
      <c r="DS241" s="6">
        <f t="shared" si="415"/>
        <v>0</v>
      </c>
      <c r="DT241" s="6">
        <f t="shared" si="376"/>
        <v>0</v>
      </c>
      <c r="DU241" s="6">
        <f t="shared" si="377"/>
        <v>0</v>
      </c>
      <c r="DV241"/>
      <c r="DW241" s="6">
        <f t="shared" si="378"/>
        <v>0</v>
      </c>
      <c r="DX241" s="6">
        <f t="shared" si="379"/>
        <v>0</v>
      </c>
      <c r="DY241" s="6">
        <f t="shared" si="380"/>
        <v>0</v>
      </c>
      <c r="DZ241"/>
      <c r="EA241" s="6">
        <f t="shared" si="381"/>
        <v>0</v>
      </c>
      <c r="EB241" s="6">
        <f t="shared" si="382"/>
        <v>0</v>
      </c>
      <c r="EC241" s="6">
        <f t="shared" si="383"/>
        <v>0</v>
      </c>
      <c r="ED241"/>
      <c r="EE241" s="6">
        <f t="shared" si="416"/>
        <v>0</v>
      </c>
      <c r="EF241" s="6"/>
      <c r="EG241" s="6">
        <f t="shared" si="417"/>
        <v>0</v>
      </c>
      <c r="EH241" s="6">
        <f t="shared" si="418"/>
        <v>0</v>
      </c>
      <c r="EI241" s="6">
        <f t="shared" si="419"/>
        <v>0</v>
      </c>
      <c r="EJ241" s="6"/>
      <c r="EK241" s="6">
        <f t="shared" si="420"/>
        <v>0</v>
      </c>
      <c r="EL241" s="6">
        <f t="shared" si="421"/>
        <v>0</v>
      </c>
      <c r="EM241" s="6">
        <f t="shared" si="422"/>
        <v>0</v>
      </c>
      <c r="EN241" s="6"/>
      <c r="EO241" s="6">
        <f t="shared" si="423"/>
        <v>0</v>
      </c>
      <c r="EP241" s="6">
        <f t="shared" si="424"/>
        <v>0</v>
      </c>
      <c r="EQ241" s="6">
        <f t="shared" si="425"/>
        <v>0</v>
      </c>
      <c r="ER241" s="6"/>
      <c r="ES241" s="6">
        <f t="shared" si="426"/>
        <v>0</v>
      </c>
      <c r="EY241" s="11"/>
      <c r="EZ241" s="6">
        <f t="shared" si="427"/>
        <v>0</v>
      </c>
      <c r="FA241" s="6">
        <f t="shared" si="384"/>
        <v>0</v>
      </c>
      <c r="FB241" s="6">
        <f t="shared" si="385"/>
        <v>0</v>
      </c>
      <c r="FC241"/>
      <c r="FD241" s="6">
        <f t="shared" si="386"/>
        <v>0</v>
      </c>
      <c r="FE241" s="6">
        <f t="shared" si="387"/>
        <v>0</v>
      </c>
      <c r="FF241" s="6">
        <f t="shared" si="388"/>
        <v>0</v>
      </c>
      <c r="FG241"/>
      <c r="FH241" s="6">
        <f t="shared" si="389"/>
        <v>0</v>
      </c>
      <c r="FI241" s="6">
        <f t="shared" si="390"/>
        <v>0</v>
      </c>
      <c r="FJ241" s="6">
        <f t="shared" si="391"/>
        <v>0</v>
      </c>
      <c r="FK241"/>
      <c r="FL241" s="6">
        <f t="shared" si="428"/>
        <v>0</v>
      </c>
      <c r="FM241" s="6"/>
      <c r="FN241" s="6">
        <f t="shared" si="429"/>
        <v>0</v>
      </c>
      <c r="FO241" s="6">
        <f t="shared" si="430"/>
        <v>0</v>
      </c>
      <c r="FP241" s="6">
        <f t="shared" si="431"/>
        <v>0</v>
      </c>
      <c r="FQ241" s="6"/>
      <c r="FR241" s="6">
        <f t="shared" si="432"/>
        <v>0</v>
      </c>
      <c r="FS241" s="6">
        <f t="shared" si="433"/>
        <v>0</v>
      </c>
      <c r="FT241" s="6">
        <f t="shared" si="434"/>
        <v>0</v>
      </c>
      <c r="FU241" s="6"/>
      <c r="FV241" s="6">
        <f t="shared" si="435"/>
        <v>0</v>
      </c>
      <c r="FW241" s="6">
        <f t="shared" si="436"/>
        <v>0</v>
      </c>
      <c r="FX241" s="6">
        <f t="shared" si="437"/>
        <v>0</v>
      </c>
      <c r="FY241" s="6"/>
      <c r="FZ241" s="6">
        <f t="shared" si="438"/>
        <v>0</v>
      </c>
    </row>
    <row r="242" spans="4:182" x14ac:dyDescent="0.25">
      <c r="D242">
        <v>1480</v>
      </c>
      <c r="E242">
        <f>'Input spectra'!B242</f>
        <v>0</v>
      </c>
      <c r="F242">
        <f>'Initial absorption'!L242</f>
        <v>0</v>
      </c>
      <c r="G242">
        <f>'Input spectra'!C242</f>
        <v>0</v>
      </c>
      <c r="H242">
        <f t="shared" si="336"/>
        <v>0</v>
      </c>
      <c r="I242">
        <f>'Input spectra'!D242</f>
        <v>0</v>
      </c>
      <c r="J242">
        <f>'Initial absorption'!M242</f>
        <v>0</v>
      </c>
      <c r="K242">
        <f>'Input spectra'!E242</f>
        <v>0</v>
      </c>
      <c r="L242">
        <f t="shared" si="337"/>
        <v>0</v>
      </c>
      <c r="M242">
        <f>'Input spectra'!F242</f>
        <v>0</v>
      </c>
      <c r="N242">
        <f>'Initial absorption'!N242</f>
        <v>0</v>
      </c>
      <c r="O242">
        <f>'Input spectra'!G242</f>
        <v>0</v>
      </c>
      <c r="P242">
        <f t="shared" si="338"/>
        <v>0</v>
      </c>
      <c r="R242">
        <f>'Absorption prob after ems'!FA243</f>
        <v>0.89306518327266382</v>
      </c>
      <c r="S242" s="13">
        <f>1-EXP(-'Absorption prob after ems'!FE243*_k_in_ec_correction*(E242*_c1+I242*_c2+M242*_c3+'Input spectra'!Y242))</f>
        <v>1.080180549915799E-2</v>
      </c>
      <c r="T242" s="13">
        <f>1-EXP(-(_t-'Absorption prob after ems'!FE243)*_k_in_ec_correction*(E242*_c1+I242*_c2+M242*_c3+'Input spectra'!Y242))</f>
        <v>1.0908657700912427E-2</v>
      </c>
      <c r="V242"/>
      <c r="W242" s="11"/>
      <c r="X242" s="6">
        <f t="shared" si="339"/>
        <v>0</v>
      </c>
      <c r="Y242" s="6">
        <f t="shared" si="340"/>
        <v>0</v>
      </c>
      <c r="Z242" s="6">
        <f t="shared" si="341"/>
        <v>0</v>
      </c>
      <c r="AA242"/>
      <c r="AB242" s="6">
        <f t="shared" si="342"/>
        <v>0</v>
      </c>
      <c r="AC242" s="6">
        <f t="shared" si="343"/>
        <v>0</v>
      </c>
      <c r="AD242" s="6">
        <f t="shared" si="344"/>
        <v>0</v>
      </c>
      <c r="AE242"/>
      <c r="AF242" s="6">
        <f t="shared" si="345"/>
        <v>0</v>
      </c>
      <c r="AG242" s="6">
        <f t="shared" si="346"/>
        <v>0</v>
      </c>
      <c r="AH242" s="6">
        <f t="shared" si="347"/>
        <v>0</v>
      </c>
      <c r="AI242"/>
      <c r="AJ242" s="6">
        <f t="shared" si="348"/>
        <v>0</v>
      </c>
      <c r="AK242" s="6"/>
      <c r="AL242" s="6">
        <f t="shared" si="349"/>
        <v>0</v>
      </c>
      <c r="AM242" s="6">
        <f t="shared" si="350"/>
        <v>0</v>
      </c>
      <c r="AN242" s="6">
        <f t="shared" si="351"/>
        <v>0</v>
      </c>
      <c r="AO242" s="6"/>
      <c r="AP242" s="6">
        <f t="shared" si="352"/>
        <v>0</v>
      </c>
      <c r="AQ242" s="6">
        <f t="shared" si="353"/>
        <v>0</v>
      </c>
      <c r="AR242" s="6">
        <f t="shared" si="354"/>
        <v>0</v>
      </c>
      <c r="AS242" s="6"/>
      <c r="AT242" s="6">
        <f t="shared" si="355"/>
        <v>0</v>
      </c>
      <c r="AU242" s="6">
        <f t="shared" si="356"/>
        <v>0</v>
      </c>
      <c r="AV242" s="6">
        <f t="shared" si="357"/>
        <v>0</v>
      </c>
      <c r="AW242" s="6"/>
      <c r="AX242" s="6">
        <f t="shared" si="358"/>
        <v>0</v>
      </c>
      <c r="BD242" s="11"/>
      <c r="BE242" s="6">
        <f t="shared" si="359"/>
        <v>0</v>
      </c>
      <c r="BF242" s="6">
        <f t="shared" si="360"/>
        <v>0</v>
      </c>
      <c r="BG242" s="6">
        <f t="shared" si="361"/>
        <v>0</v>
      </c>
      <c r="BH242"/>
      <c r="BI242" s="6">
        <f t="shared" si="362"/>
        <v>0</v>
      </c>
      <c r="BJ242" s="6">
        <f t="shared" si="363"/>
        <v>0</v>
      </c>
      <c r="BK242" s="6">
        <f t="shared" si="364"/>
        <v>0</v>
      </c>
      <c r="BL242"/>
      <c r="BM242" s="6">
        <f t="shared" si="365"/>
        <v>0</v>
      </c>
      <c r="BN242" s="6">
        <f t="shared" si="366"/>
        <v>0</v>
      </c>
      <c r="BO242" s="6">
        <f t="shared" si="367"/>
        <v>0</v>
      </c>
      <c r="BP242"/>
      <c r="BQ242" s="6">
        <f t="shared" si="392"/>
        <v>0</v>
      </c>
      <c r="BR242" s="6"/>
      <c r="BS242" s="6">
        <f t="shared" si="393"/>
        <v>0</v>
      </c>
      <c r="BT242" s="6">
        <f t="shared" si="394"/>
        <v>0</v>
      </c>
      <c r="BU242" s="6">
        <f t="shared" si="395"/>
        <v>0</v>
      </c>
      <c r="BV242" s="6"/>
      <c r="BW242" s="6">
        <f t="shared" si="396"/>
        <v>0</v>
      </c>
      <c r="BX242" s="6">
        <f t="shared" si="397"/>
        <v>0</v>
      </c>
      <c r="BY242" s="6">
        <f t="shared" si="398"/>
        <v>0</v>
      </c>
      <c r="BZ242" s="6"/>
      <c r="CA242" s="6">
        <f t="shared" si="399"/>
        <v>0</v>
      </c>
      <c r="CB242" s="6">
        <f t="shared" si="400"/>
        <v>0</v>
      </c>
      <c r="CC242" s="6">
        <f t="shared" si="401"/>
        <v>0</v>
      </c>
      <c r="CD242" s="6"/>
      <c r="CE242" s="6">
        <f t="shared" si="402"/>
        <v>0</v>
      </c>
      <c r="CK242" s="11"/>
      <c r="CL242" s="6">
        <f t="shared" si="403"/>
        <v>0</v>
      </c>
      <c r="CM242" s="6">
        <f t="shared" si="368"/>
        <v>0</v>
      </c>
      <c r="CN242" s="6">
        <f t="shared" si="369"/>
        <v>0</v>
      </c>
      <c r="CO242"/>
      <c r="CP242" s="6">
        <f t="shared" si="370"/>
        <v>0</v>
      </c>
      <c r="CQ242" s="6">
        <f t="shared" si="371"/>
        <v>0</v>
      </c>
      <c r="CR242" s="6">
        <f t="shared" si="372"/>
        <v>0</v>
      </c>
      <c r="CS242"/>
      <c r="CT242" s="6">
        <f t="shared" si="373"/>
        <v>0</v>
      </c>
      <c r="CU242" s="6">
        <f t="shared" si="374"/>
        <v>0</v>
      </c>
      <c r="CV242" s="6">
        <f t="shared" si="375"/>
        <v>0</v>
      </c>
      <c r="CW242"/>
      <c r="CX242" s="6">
        <f t="shared" si="404"/>
        <v>0</v>
      </c>
      <c r="CY242" s="6"/>
      <c r="CZ242" s="6">
        <f t="shared" si="405"/>
        <v>0</v>
      </c>
      <c r="DA242" s="6">
        <f t="shared" si="406"/>
        <v>0</v>
      </c>
      <c r="DB242" s="6">
        <f t="shared" si="407"/>
        <v>0</v>
      </c>
      <c r="DC242" s="6"/>
      <c r="DD242" s="6">
        <f t="shared" si="408"/>
        <v>0</v>
      </c>
      <c r="DE242" s="6">
        <f t="shared" si="409"/>
        <v>0</v>
      </c>
      <c r="DF242" s="6">
        <f t="shared" si="410"/>
        <v>0</v>
      </c>
      <c r="DG242" s="6"/>
      <c r="DH242" s="6">
        <f t="shared" si="411"/>
        <v>0</v>
      </c>
      <c r="DI242" s="6">
        <f t="shared" si="412"/>
        <v>0</v>
      </c>
      <c r="DJ242" s="6">
        <f t="shared" si="413"/>
        <v>0</v>
      </c>
      <c r="DK242" s="6"/>
      <c r="DL242" s="6">
        <f t="shared" si="414"/>
        <v>0</v>
      </c>
      <c r="DR242" s="11"/>
      <c r="DS242" s="6">
        <f t="shared" si="415"/>
        <v>0</v>
      </c>
      <c r="DT242" s="6">
        <f t="shared" si="376"/>
        <v>0</v>
      </c>
      <c r="DU242" s="6">
        <f t="shared" si="377"/>
        <v>0</v>
      </c>
      <c r="DV242"/>
      <c r="DW242" s="6">
        <f t="shared" si="378"/>
        <v>0</v>
      </c>
      <c r="DX242" s="6">
        <f t="shared" si="379"/>
        <v>0</v>
      </c>
      <c r="DY242" s="6">
        <f t="shared" si="380"/>
        <v>0</v>
      </c>
      <c r="DZ242"/>
      <c r="EA242" s="6">
        <f t="shared" si="381"/>
        <v>0</v>
      </c>
      <c r="EB242" s="6">
        <f t="shared" si="382"/>
        <v>0</v>
      </c>
      <c r="EC242" s="6">
        <f t="shared" si="383"/>
        <v>0</v>
      </c>
      <c r="ED242"/>
      <c r="EE242" s="6">
        <f t="shared" si="416"/>
        <v>0</v>
      </c>
      <c r="EF242" s="6"/>
      <c r="EG242" s="6">
        <f t="shared" si="417"/>
        <v>0</v>
      </c>
      <c r="EH242" s="6">
        <f t="shared" si="418"/>
        <v>0</v>
      </c>
      <c r="EI242" s="6">
        <f t="shared" si="419"/>
        <v>0</v>
      </c>
      <c r="EJ242" s="6"/>
      <c r="EK242" s="6">
        <f t="shared" si="420"/>
        <v>0</v>
      </c>
      <c r="EL242" s="6">
        <f t="shared" si="421"/>
        <v>0</v>
      </c>
      <c r="EM242" s="6">
        <f t="shared" si="422"/>
        <v>0</v>
      </c>
      <c r="EN242" s="6"/>
      <c r="EO242" s="6">
        <f t="shared" si="423"/>
        <v>0</v>
      </c>
      <c r="EP242" s="6">
        <f t="shared" si="424"/>
        <v>0</v>
      </c>
      <c r="EQ242" s="6">
        <f t="shared" si="425"/>
        <v>0</v>
      </c>
      <c r="ER242" s="6"/>
      <c r="ES242" s="6">
        <f t="shared" si="426"/>
        <v>0</v>
      </c>
      <c r="EY242" s="11"/>
      <c r="EZ242" s="6">
        <f t="shared" si="427"/>
        <v>0</v>
      </c>
      <c r="FA242" s="6">
        <f t="shared" si="384"/>
        <v>0</v>
      </c>
      <c r="FB242" s="6">
        <f t="shared" si="385"/>
        <v>0</v>
      </c>
      <c r="FC242"/>
      <c r="FD242" s="6">
        <f t="shared" si="386"/>
        <v>0</v>
      </c>
      <c r="FE242" s="6">
        <f t="shared" si="387"/>
        <v>0</v>
      </c>
      <c r="FF242" s="6">
        <f t="shared" si="388"/>
        <v>0</v>
      </c>
      <c r="FG242"/>
      <c r="FH242" s="6">
        <f t="shared" si="389"/>
        <v>0</v>
      </c>
      <c r="FI242" s="6">
        <f t="shared" si="390"/>
        <v>0</v>
      </c>
      <c r="FJ242" s="6">
        <f t="shared" si="391"/>
        <v>0</v>
      </c>
      <c r="FK242"/>
      <c r="FL242" s="6">
        <f t="shared" si="428"/>
        <v>0</v>
      </c>
      <c r="FM242" s="6"/>
      <c r="FN242" s="6">
        <f t="shared" si="429"/>
        <v>0</v>
      </c>
      <c r="FO242" s="6">
        <f t="shared" si="430"/>
        <v>0</v>
      </c>
      <c r="FP242" s="6">
        <f t="shared" si="431"/>
        <v>0</v>
      </c>
      <c r="FQ242" s="6"/>
      <c r="FR242" s="6">
        <f t="shared" si="432"/>
        <v>0</v>
      </c>
      <c r="FS242" s="6">
        <f t="shared" si="433"/>
        <v>0</v>
      </c>
      <c r="FT242" s="6">
        <f t="shared" si="434"/>
        <v>0</v>
      </c>
      <c r="FU242" s="6"/>
      <c r="FV242" s="6">
        <f t="shared" si="435"/>
        <v>0</v>
      </c>
      <c r="FW242" s="6">
        <f t="shared" si="436"/>
        <v>0</v>
      </c>
      <c r="FX242" s="6">
        <f t="shared" si="437"/>
        <v>0</v>
      </c>
      <c r="FY242" s="6"/>
      <c r="FZ242" s="6">
        <f t="shared" si="438"/>
        <v>0</v>
      </c>
    </row>
    <row r="243" spans="4:182" x14ac:dyDescent="0.25">
      <c r="D243">
        <v>1485</v>
      </c>
      <c r="E243">
        <f>'Input spectra'!B243</f>
        <v>0</v>
      </c>
      <c r="F243">
        <f>'Initial absorption'!L243</f>
        <v>0</v>
      </c>
      <c r="G243">
        <f>'Input spectra'!C243</f>
        <v>0</v>
      </c>
      <c r="H243">
        <f t="shared" si="336"/>
        <v>0</v>
      </c>
      <c r="I243">
        <f>'Input spectra'!D243</f>
        <v>0</v>
      </c>
      <c r="J243">
        <f>'Initial absorption'!M243</f>
        <v>0</v>
      </c>
      <c r="K243">
        <f>'Input spectra'!E243</f>
        <v>0</v>
      </c>
      <c r="L243">
        <f t="shared" si="337"/>
        <v>0</v>
      </c>
      <c r="M243">
        <f>'Input spectra'!F243</f>
        <v>0</v>
      </c>
      <c r="N243">
        <f>'Initial absorption'!N243</f>
        <v>0</v>
      </c>
      <c r="O243">
        <f>'Input spectra'!G243</f>
        <v>0</v>
      </c>
      <c r="P243">
        <f t="shared" si="338"/>
        <v>0</v>
      </c>
      <c r="R243">
        <f>'Absorption prob after ems'!FA244</f>
        <v>0.89319516092347595</v>
      </c>
      <c r="S243" s="13">
        <f>1-EXP(-'Absorption prob after ems'!FE244*_k_in_ec_correction*(E243*_c1+I243*_c2+M243*_c3+'Input spectra'!Y243))</f>
        <v>1.0787624861076872E-2</v>
      </c>
      <c r="T243" s="13">
        <f>1-EXP(-(_t-'Absorption prob after ems'!FE244)*_k_in_ec_correction*(E243*_c1+I243*_c2+M243*_c3+'Input spectra'!Y243))</f>
        <v>1.0894195311838439E-2</v>
      </c>
      <c r="V243"/>
      <c r="W243" s="11"/>
      <c r="X243" s="6">
        <f t="shared" si="339"/>
        <v>0</v>
      </c>
      <c r="Y243" s="6">
        <f t="shared" si="340"/>
        <v>0</v>
      </c>
      <c r="Z243" s="6">
        <f t="shared" si="341"/>
        <v>0</v>
      </c>
      <c r="AA243"/>
      <c r="AB243" s="6">
        <f t="shared" si="342"/>
        <v>0</v>
      </c>
      <c r="AC243" s="6">
        <f t="shared" si="343"/>
        <v>0</v>
      </c>
      <c r="AD243" s="6">
        <f t="shared" si="344"/>
        <v>0</v>
      </c>
      <c r="AE243"/>
      <c r="AF243" s="6">
        <f t="shared" si="345"/>
        <v>0</v>
      </c>
      <c r="AG243" s="6">
        <f t="shared" si="346"/>
        <v>0</v>
      </c>
      <c r="AH243" s="6">
        <f t="shared" si="347"/>
        <v>0</v>
      </c>
      <c r="AI243"/>
      <c r="AJ243" s="6">
        <f t="shared" si="348"/>
        <v>0</v>
      </c>
      <c r="AK243" s="6"/>
      <c r="AL243" s="6">
        <f t="shared" si="349"/>
        <v>0</v>
      </c>
      <c r="AM243" s="6">
        <f t="shared" si="350"/>
        <v>0</v>
      </c>
      <c r="AN243" s="6">
        <f t="shared" si="351"/>
        <v>0</v>
      </c>
      <c r="AO243" s="6"/>
      <c r="AP243" s="6">
        <f t="shared" si="352"/>
        <v>0</v>
      </c>
      <c r="AQ243" s="6">
        <f t="shared" si="353"/>
        <v>0</v>
      </c>
      <c r="AR243" s="6">
        <f t="shared" si="354"/>
        <v>0</v>
      </c>
      <c r="AS243" s="6"/>
      <c r="AT243" s="6">
        <f t="shared" si="355"/>
        <v>0</v>
      </c>
      <c r="AU243" s="6">
        <f t="shared" si="356"/>
        <v>0</v>
      </c>
      <c r="AV243" s="6">
        <f t="shared" si="357"/>
        <v>0</v>
      </c>
      <c r="AW243" s="6"/>
      <c r="AX243" s="6">
        <f t="shared" si="358"/>
        <v>0</v>
      </c>
      <c r="BD243" s="11"/>
      <c r="BE243" s="6">
        <f t="shared" si="359"/>
        <v>0</v>
      </c>
      <c r="BF243" s="6">
        <f t="shared" si="360"/>
        <v>0</v>
      </c>
      <c r="BG243" s="6">
        <f t="shared" si="361"/>
        <v>0</v>
      </c>
      <c r="BH243"/>
      <c r="BI243" s="6">
        <f t="shared" si="362"/>
        <v>0</v>
      </c>
      <c r="BJ243" s="6">
        <f t="shared" si="363"/>
        <v>0</v>
      </c>
      <c r="BK243" s="6">
        <f t="shared" si="364"/>
        <v>0</v>
      </c>
      <c r="BL243"/>
      <c r="BM243" s="6">
        <f t="shared" si="365"/>
        <v>0</v>
      </c>
      <c r="BN243" s="6">
        <f t="shared" si="366"/>
        <v>0</v>
      </c>
      <c r="BO243" s="6">
        <f t="shared" si="367"/>
        <v>0</v>
      </c>
      <c r="BP243"/>
      <c r="BQ243" s="6">
        <f t="shared" si="392"/>
        <v>0</v>
      </c>
      <c r="BR243" s="6"/>
      <c r="BS243" s="6">
        <f t="shared" si="393"/>
        <v>0</v>
      </c>
      <c r="BT243" s="6">
        <f t="shared" si="394"/>
        <v>0</v>
      </c>
      <c r="BU243" s="6">
        <f t="shared" si="395"/>
        <v>0</v>
      </c>
      <c r="BV243" s="6"/>
      <c r="BW243" s="6">
        <f t="shared" si="396"/>
        <v>0</v>
      </c>
      <c r="BX243" s="6">
        <f t="shared" si="397"/>
        <v>0</v>
      </c>
      <c r="BY243" s="6">
        <f t="shared" si="398"/>
        <v>0</v>
      </c>
      <c r="BZ243" s="6"/>
      <c r="CA243" s="6">
        <f t="shared" si="399"/>
        <v>0</v>
      </c>
      <c r="CB243" s="6">
        <f t="shared" si="400"/>
        <v>0</v>
      </c>
      <c r="CC243" s="6">
        <f t="shared" si="401"/>
        <v>0</v>
      </c>
      <c r="CD243" s="6"/>
      <c r="CE243" s="6">
        <f t="shared" si="402"/>
        <v>0</v>
      </c>
      <c r="CK243" s="11"/>
      <c r="CL243" s="6">
        <f t="shared" si="403"/>
        <v>0</v>
      </c>
      <c r="CM243" s="6">
        <f t="shared" si="368"/>
        <v>0</v>
      </c>
      <c r="CN243" s="6">
        <f t="shared" si="369"/>
        <v>0</v>
      </c>
      <c r="CO243"/>
      <c r="CP243" s="6">
        <f t="shared" si="370"/>
        <v>0</v>
      </c>
      <c r="CQ243" s="6">
        <f t="shared" si="371"/>
        <v>0</v>
      </c>
      <c r="CR243" s="6">
        <f t="shared" si="372"/>
        <v>0</v>
      </c>
      <c r="CS243"/>
      <c r="CT243" s="6">
        <f t="shared" si="373"/>
        <v>0</v>
      </c>
      <c r="CU243" s="6">
        <f t="shared" si="374"/>
        <v>0</v>
      </c>
      <c r="CV243" s="6">
        <f t="shared" si="375"/>
        <v>0</v>
      </c>
      <c r="CW243"/>
      <c r="CX243" s="6">
        <f t="shared" si="404"/>
        <v>0</v>
      </c>
      <c r="CY243" s="6"/>
      <c r="CZ243" s="6">
        <f t="shared" si="405"/>
        <v>0</v>
      </c>
      <c r="DA243" s="6">
        <f t="shared" si="406"/>
        <v>0</v>
      </c>
      <c r="DB243" s="6">
        <f t="shared" si="407"/>
        <v>0</v>
      </c>
      <c r="DC243" s="6"/>
      <c r="DD243" s="6">
        <f t="shared" si="408"/>
        <v>0</v>
      </c>
      <c r="DE243" s="6">
        <f t="shared" si="409"/>
        <v>0</v>
      </c>
      <c r="DF243" s="6">
        <f t="shared" si="410"/>
        <v>0</v>
      </c>
      <c r="DG243" s="6"/>
      <c r="DH243" s="6">
        <f t="shared" si="411"/>
        <v>0</v>
      </c>
      <c r="DI243" s="6">
        <f t="shared" si="412"/>
        <v>0</v>
      </c>
      <c r="DJ243" s="6">
        <f t="shared" si="413"/>
        <v>0</v>
      </c>
      <c r="DK243" s="6"/>
      <c r="DL243" s="6">
        <f t="shared" si="414"/>
        <v>0</v>
      </c>
      <c r="DR243" s="11"/>
      <c r="DS243" s="6">
        <f t="shared" si="415"/>
        <v>0</v>
      </c>
      <c r="DT243" s="6">
        <f t="shared" si="376"/>
        <v>0</v>
      </c>
      <c r="DU243" s="6">
        <f t="shared" si="377"/>
        <v>0</v>
      </c>
      <c r="DV243"/>
      <c r="DW243" s="6">
        <f t="shared" si="378"/>
        <v>0</v>
      </c>
      <c r="DX243" s="6">
        <f t="shared" si="379"/>
        <v>0</v>
      </c>
      <c r="DY243" s="6">
        <f t="shared" si="380"/>
        <v>0</v>
      </c>
      <c r="DZ243"/>
      <c r="EA243" s="6">
        <f t="shared" si="381"/>
        <v>0</v>
      </c>
      <c r="EB243" s="6">
        <f t="shared" si="382"/>
        <v>0</v>
      </c>
      <c r="EC243" s="6">
        <f t="shared" si="383"/>
        <v>0</v>
      </c>
      <c r="ED243"/>
      <c r="EE243" s="6">
        <f t="shared" si="416"/>
        <v>0</v>
      </c>
      <c r="EF243" s="6"/>
      <c r="EG243" s="6">
        <f t="shared" si="417"/>
        <v>0</v>
      </c>
      <c r="EH243" s="6">
        <f t="shared" si="418"/>
        <v>0</v>
      </c>
      <c r="EI243" s="6">
        <f t="shared" si="419"/>
        <v>0</v>
      </c>
      <c r="EJ243" s="6"/>
      <c r="EK243" s="6">
        <f t="shared" si="420"/>
        <v>0</v>
      </c>
      <c r="EL243" s="6">
        <f t="shared" si="421"/>
        <v>0</v>
      </c>
      <c r="EM243" s="6">
        <f t="shared" si="422"/>
        <v>0</v>
      </c>
      <c r="EN243" s="6"/>
      <c r="EO243" s="6">
        <f t="shared" si="423"/>
        <v>0</v>
      </c>
      <c r="EP243" s="6">
        <f t="shared" si="424"/>
        <v>0</v>
      </c>
      <c r="EQ243" s="6">
        <f t="shared" si="425"/>
        <v>0</v>
      </c>
      <c r="ER243" s="6"/>
      <c r="ES243" s="6">
        <f t="shared" si="426"/>
        <v>0</v>
      </c>
      <c r="EY243" s="11"/>
      <c r="EZ243" s="6">
        <f t="shared" si="427"/>
        <v>0</v>
      </c>
      <c r="FA243" s="6">
        <f t="shared" si="384"/>
        <v>0</v>
      </c>
      <c r="FB243" s="6">
        <f t="shared" si="385"/>
        <v>0</v>
      </c>
      <c r="FC243"/>
      <c r="FD243" s="6">
        <f t="shared" si="386"/>
        <v>0</v>
      </c>
      <c r="FE243" s="6">
        <f t="shared" si="387"/>
        <v>0</v>
      </c>
      <c r="FF243" s="6">
        <f t="shared" si="388"/>
        <v>0</v>
      </c>
      <c r="FG243"/>
      <c r="FH243" s="6">
        <f t="shared" si="389"/>
        <v>0</v>
      </c>
      <c r="FI243" s="6">
        <f t="shared" si="390"/>
        <v>0</v>
      </c>
      <c r="FJ243" s="6">
        <f t="shared" si="391"/>
        <v>0</v>
      </c>
      <c r="FK243"/>
      <c r="FL243" s="6">
        <f t="shared" si="428"/>
        <v>0</v>
      </c>
      <c r="FM243" s="6"/>
      <c r="FN243" s="6">
        <f t="shared" si="429"/>
        <v>0</v>
      </c>
      <c r="FO243" s="6">
        <f t="shared" si="430"/>
        <v>0</v>
      </c>
      <c r="FP243" s="6">
        <f t="shared" si="431"/>
        <v>0</v>
      </c>
      <c r="FQ243" s="6"/>
      <c r="FR243" s="6">
        <f t="shared" si="432"/>
        <v>0</v>
      </c>
      <c r="FS243" s="6">
        <f t="shared" si="433"/>
        <v>0</v>
      </c>
      <c r="FT243" s="6">
        <f t="shared" si="434"/>
        <v>0</v>
      </c>
      <c r="FU243" s="6"/>
      <c r="FV243" s="6">
        <f t="shared" si="435"/>
        <v>0</v>
      </c>
      <c r="FW243" s="6">
        <f t="shared" si="436"/>
        <v>0</v>
      </c>
      <c r="FX243" s="6">
        <f t="shared" si="437"/>
        <v>0</v>
      </c>
      <c r="FY243" s="6"/>
      <c r="FZ243" s="6">
        <f t="shared" si="438"/>
        <v>0</v>
      </c>
    </row>
    <row r="244" spans="4:182" x14ac:dyDescent="0.25">
      <c r="D244">
        <v>1490</v>
      </c>
      <c r="E244">
        <f>'Input spectra'!B244</f>
        <v>0</v>
      </c>
      <c r="F244">
        <f>'Initial absorption'!L244</f>
        <v>0</v>
      </c>
      <c r="G244">
        <f>'Input spectra'!C244</f>
        <v>0</v>
      </c>
      <c r="H244">
        <f t="shared" si="336"/>
        <v>0</v>
      </c>
      <c r="I244">
        <f>'Input spectra'!D244</f>
        <v>0</v>
      </c>
      <c r="J244">
        <f>'Initial absorption'!M244</f>
        <v>0</v>
      </c>
      <c r="K244">
        <f>'Input spectra'!E244</f>
        <v>0</v>
      </c>
      <c r="L244">
        <f t="shared" si="337"/>
        <v>0</v>
      </c>
      <c r="M244">
        <f>'Input spectra'!F244</f>
        <v>0</v>
      </c>
      <c r="N244">
        <f>'Initial absorption'!N244</f>
        <v>0</v>
      </c>
      <c r="O244">
        <f>'Input spectra'!G244</f>
        <v>0</v>
      </c>
      <c r="P244">
        <f t="shared" si="338"/>
        <v>0</v>
      </c>
      <c r="R244">
        <f>'Absorption prob after ems'!FA245</f>
        <v>0.89332516792196615</v>
      </c>
      <c r="S244" s="13">
        <f>1-EXP(-'Absorption prob after ems'!FE245*_k_in_ec_correction*(E244*_c1+I244*_c2+M244*_c3+'Input spectra'!Y244))</f>
        <v>1.077344383168144E-2</v>
      </c>
      <c r="T244" s="13">
        <f>1-EXP(-(_t-'Absorption prob after ems'!FE245)*_k_in_ec_correction*(E244*_c1+I244*_c2+M244*_c3+'Input spectra'!Y244))</f>
        <v>1.0879732899304662E-2</v>
      </c>
      <c r="V244"/>
      <c r="W244" s="11"/>
      <c r="X244" s="6">
        <f t="shared" si="339"/>
        <v>0</v>
      </c>
      <c r="Y244" s="6">
        <f t="shared" si="340"/>
        <v>0</v>
      </c>
      <c r="Z244" s="6">
        <f t="shared" si="341"/>
        <v>0</v>
      </c>
      <c r="AA244"/>
      <c r="AB244" s="6">
        <f t="shared" si="342"/>
        <v>0</v>
      </c>
      <c r="AC244" s="6">
        <f t="shared" si="343"/>
        <v>0</v>
      </c>
      <c r="AD244" s="6">
        <f t="shared" si="344"/>
        <v>0</v>
      </c>
      <c r="AE244"/>
      <c r="AF244" s="6">
        <f t="shared" si="345"/>
        <v>0</v>
      </c>
      <c r="AG244" s="6">
        <f t="shared" si="346"/>
        <v>0</v>
      </c>
      <c r="AH244" s="6">
        <f t="shared" si="347"/>
        <v>0</v>
      </c>
      <c r="AI244"/>
      <c r="AJ244" s="6">
        <f t="shared" si="348"/>
        <v>0</v>
      </c>
      <c r="AK244" s="6"/>
      <c r="AL244" s="6">
        <f t="shared" si="349"/>
        <v>0</v>
      </c>
      <c r="AM244" s="6">
        <f t="shared" si="350"/>
        <v>0</v>
      </c>
      <c r="AN244" s="6">
        <f t="shared" si="351"/>
        <v>0</v>
      </c>
      <c r="AO244" s="6"/>
      <c r="AP244" s="6">
        <f t="shared" si="352"/>
        <v>0</v>
      </c>
      <c r="AQ244" s="6">
        <f t="shared" si="353"/>
        <v>0</v>
      </c>
      <c r="AR244" s="6">
        <f t="shared" si="354"/>
        <v>0</v>
      </c>
      <c r="AS244" s="6"/>
      <c r="AT244" s="6">
        <f t="shared" si="355"/>
        <v>0</v>
      </c>
      <c r="AU244" s="6">
        <f t="shared" si="356"/>
        <v>0</v>
      </c>
      <c r="AV244" s="6">
        <f t="shared" si="357"/>
        <v>0</v>
      </c>
      <c r="AW244" s="6"/>
      <c r="AX244" s="6">
        <f t="shared" si="358"/>
        <v>0</v>
      </c>
      <c r="BD244" s="11"/>
      <c r="BE244" s="6">
        <f t="shared" si="359"/>
        <v>0</v>
      </c>
      <c r="BF244" s="6">
        <f t="shared" si="360"/>
        <v>0</v>
      </c>
      <c r="BG244" s="6">
        <f t="shared" si="361"/>
        <v>0</v>
      </c>
      <c r="BH244"/>
      <c r="BI244" s="6">
        <f t="shared" si="362"/>
        <v>0</v>
      </c>
      <c r="BJ244" s="6">
        <f t="shared" si="363"/>
        <v>0</v>
      </c>
      <c r="BK244" s="6">
        <f t="shared" si="364"/>
        <v>0</v>
      </c>
      <c r="BL244"/>
      <c r="BM244" s="6">
        <f t="shared" si="365"/>
        <v>0</v>
      </c>
      <c r="BN244" s="6">
        <f t="shared" si="366"/>
        <v>0</v>
      </c>
      <c r="BO244" s="6">
        <f t="shared" si="367"/>
        <v>0</v>
      </c>
      <c r="BP244"/>
      <c r="BQ244" s="6">
        <f t="shared" si="392"/>
        <v>0</v>
      </c>
      <c r="BR244" s="6"/>
      <c r="BS244" s="6">
        <f t="shared" si="393"/>
        <v>0</v>
      </c>
      <c r="BT244" s="6">
        <f t="shared" si="394"/>
        <v>0</v>
      </c>
      <c r="BU244" s="6">
        <f t="shared" si="395"/>
        <v>0</v>
      </c>
      <c r="BV244" s="6"/>
      <c r="BW244" s="6">
        <f t="shared" si="396"/>
        <v>0</v>
      </c>
      <c r="BX244" s="6">
        <f t="shared" si="397"/>
        <v>0</v>
      </c>
      <c r="BY244" s="6">
        <f t="shared" si="398"/>
        <v>0</v>
      </c>
      <c r="BZ244" s="6"/>
      <c r="CA244" s="6">
        <f t="shared" si="399"/>
        <v>0</v>
      </c>
      <c r="CB244" s="6">
        <f t="shared" si="400"/>
        <v>0</v>
      </c>
      <c r="CC244" s="6">
        <f t="shared" si="401"/>
        <v>0</v>
      </c>
      <c r="CD244" s="6"/>
      <c r="CE244" s="6">
        <f t="shared" si="402"/>
        <v>0</v>
      </c>
      <c r="CK244" s="11"/>
      <c r="CL244" s="6">
        <f t="shared" si="403"/>
        <v>0</v>
      </c>
      <c r="CM244" s="6">
        <f t="shared" si="368"/>
        <v>0</v>
      </c>
      <c r="CN244" s="6">
        <f t="shared" si="369"/>
        <v>0</v>
      </c>
      <c r="CO244"/>
      <c r="CP244" s="6">
        <f t="shared" si="370"/>
        <v>0</v>
      </c>
      <c r="CQ244" s="6">
        <f t="shared" si="371"/>
        <v>0</v>
      </c>
      <c r="CR244" s="6">
        <f t="shared" si="372"/>
        <v>0</v>
      </c>
      <c r="CS244"/>
      <c r="CT244" s="6">
        <f t="shared" si="373"/>
        <v>0</v>
      </c>
      <c r="CU244" s="6">
        <f t="shared" si="374"/>
        <v>0</v>
      </c>
      <c r="CV244" s="6">
        <f t="shared" si="375"/>
        <v>0</v>
      </c>
      <c r="CW244"/>
      <c r="CX244" s="6">
        <f t="shared" si="404"/>
        <v>0</v>
      </c>
      <c r="CY244" s="6"/>
      <c r="CZ244" s="6">
        <f t="shared" si="405"/>
        <v>0</v>
      </c>
      <c r="DA244" s="6">
        <f t="shared" si="406"/>
        <v>0</v>
      </c>
      <c r="DB244" s="6">
        <f t="shared" si="407"/>
        <v>0</v>
      </c>
      <c r="DC244" s="6"/>
      <c r="DD244" s="6">
        <f t="shared" si="408"/>
        <v>0</v>
      </c>
      <c r="DE244" s="6">
        <f t="shared" si="409"/>
        <v>0</v>
      </c>
      <c r="DF244" s="6">
        <f t="shared" si="410"/>
        <v>0</v>
      </c>
      <c r="DG244" s="6"/>
      <c r="DH244" s="6">
        <f t="shared" si="411"/>
        <v>0</v>
      </c>
      <c r="DI244" s="6">
        <f t="shared" si="412"/>
        <v>0</v>
      </c>
      <c r="DJ244" s="6">
        <f t="shared" si="413"/>
        <v>0</v>
      </c>
      <c r="DK244" s="6"/>
      <c r="DL244" s="6">
        <f t="shared" si="414"/>
        <v>0</v>
      </c>
      <c r="DR244" s="11"/>
      <c r="DS244" s="6">
        <f t="shared" si="415"/>
        <v>0</v>
      </c>
      <c r="DT244" s="6">
        <f t="shared" si="376"/>
        <v>0</v>
      </c>
      <c r="DU244" s="6">
        <f t="shared" si="377"/>
        <v>0</v>
      </c>
      <c r="DV244"/>
      <c r="DW244" s="6">
        <f t="shared" si="378"/>
        <v>0</v>
      </c>
      <c r="DX244" s="6">
        <f t="shared" si="379"/>
        <v>0</v>
      </c>
      <c r="DY244" s="6">
        <f t="shared" si="380"/>
        <v>0</v>
      </c>
      <c r="DZ244"/>
      <c r="EA244" s="6">
        <f t="shared" si="381"/>
        <v>0</v>
      </c>
      <c r="EB244" s="6">
        <f t="shared" si="382"/>
        <v>0</v>
      </c>
      <c r="EC244" s="6">
        <f t="shared" si="383"/>
        <v>0</v>
      </c>
      <c r="ED244"/>
      <c r="EE244" s="6">
        <f t="shared" si="416"/>
        <v>0</v>
      </c>
      <c r="EF244" s="6"/>
      <c r="EG244" s="6">
        <f t="shared" si="417"/>
        <v>0</v>
      </c>
      <c r="EH244" s="6">
        <f t="shared" si="418"/>
        <v>0</v>
      </c>
      <c r="EI244" s="6">
        <f t="shared" si="419"/>
        <v>0</v>
      </c>
      <c r="EJ244" s="6"/>
      <c r="EK244" s="6">
        <f t="shared" si="420"/>
        <v>0</v>
      </c>
      <c r="EL244" s="6">
        <f t="shared" si="421"/>
        <v>0</v>
      </c>
      <c r="EM244" s="6">
        <f t="shared" si="422"/>
        <v>0</v>
      </c>
      <c r="EN244" s="6"/>
      <c r="EO244" s="6">
        <f t="shared" si="423"/>
        <v>0</v>
      </c>
      <c r="EP244" s="6">
        <f t="shared" si="424"/>
        <v>0</v>
      </c>
      <c r="EQ244" s="6">
        <f t="shared" si="425"/>
        <v>0</v>
      </c>
      <c r="ER244" s="6"/>
      <c r="ES244" s="6">
        <f t="shared" si="426"/>
        <v>0</v>
      </c>
      <c r="EY244" s="11"/>
      <c r="EZ244" s="6">
        <f t="shared" si="427"/>
        <v>0</v>
      </c>
      <c r="FA244" s="6">
        <f t="shared" si="384"/>
        <v>0</v>
      </c>
      <c r="FB244" s="6">
        <f t="shared" si="385"/>
        <v>0</v>
      </c>
      <c r="FC244"/>
      <c r="FD244" s="6">
        <f t="shared" si="386"/>
        <v>0</v>
      </c>
      <c r="FE244" s="6">
        <f t="shared" si="387"/>
        <v>0</v>
      </c>
      <c r="FF244" s="6">
        <f t="shared" si="388"/>
        <v>0</v>
      </c>
      <c r="FG244"/>
      <c r="FH244" s="6">
        <f t="shared" si="389"/>
        <v>0</v>
      </c>
      <c r="FI244" s="6">
        <f t="shared" si="390"/>
        <v>0</v>
      </c>
      <c r="FJ244" s="6">
        <f t="shared" si="391"/>
        <v>0</v>
      </c>
      <c r="FK244"/>
      <c r="FL244" s="6">
        <f t="shared" si="428"/>
        <v>0</v>
      </c>
      <c r="FM244" s="6"/>
      <c r="FN244" s="6">
        <f t="shared" si="429"/>
        <v>0</v>
      </c>
      <c r="FO244" s="6">
        <f t="shared" si="430"/>
        <v>0</v>
      </c>
      <c r="FP244" s="6">
        <f t="shared" si="431"/>
        <v>0</v>
      </c>
      <c r="FQ244" s="6"/>
      <c r="FR244" s="6">
        <f t="shared" si="432"/>
        <v>0</v>
      </c>
      <c r="FS244" s="6">
        <f t="shared" si="433"/>
        <v>0</v>
      </c>
      <c r="FT244" s="6">
        <f t="shared" si="434"/>
        <v>0</v>
      </c>
      <c r="FU244" s="6"/>
      <c r="FV244" s="6">
        <f t="shared" si="435"/>
        <v>0</v>
      </c>
      <c r="FW244" s="6">
        <f t="shared" si="436"/>
        <v>0</v>
      </c>
      <c r="FX244" s="6">
        <f t="shared" si="437"/>
        <v>0</v>
      </c>
      <c r="FY244" s="6"/>
      <c r="FZ244" s="6">
        <f t="shared" si="438"/>
        <v>0</v>
      </c>
    </row>
    <row r="245" spans="4:182" x14ac:dyDescent="0.25">
      <c r="D245">
        <v>1495</v>
      </c>
      <c r="E245">
        <f>'Input spectra'!B245</f>
        <v>0</v>
      </c>
      <c r="F245">
        <f>'Initial absorption'!L245</f>
        <v>0</v>
      </c>
      <c r="G245">
        <f>'Input spectra'!C245</f>
        <v>0</v>
      </c>
      <c r="H245">
        <f t="shared" si="336"/>
        <v>0</v>
      </c>
      <c r="I245">
        <f>'Input spectra'!D245</f>
        <v>0</v>
      </c>
      <c r="J245">
        <f>'Initial absorption'!M245</f>
        <v>0</v>
      </c>
      <c r="K245">
        <f>'Input spectra'!E245</f>
        <v>0</v>
      </c>
      <c r="L245">
        <f t="shared" si="337"/>
        <v>0</v>
      </c>
      <c r="M245">
        <f>'Input spectra'!F245</f>
        <v>0</v>
      </c>
      <c r="N245">
        <f>'Initial absorption'!N245</f>
        <v>0</v>
      </c>
      <c r="O245">
        <f>'Input spectra'!G245</f>
        <v>0</v>
      </c>
      <c r="P245">
        <f t="shared" si="338"/>
        <v>0</v>
      </c>
      <c r="R245">
        <f>'Absorption prob after ems'!FA246</f>
        <v>0.89345520427638514</v>
      </c>
      <c r="S245" s="13">
        <f>1-EXP(-'Absorption prob after ems'!FE246*_k_in_ec_correction*(E245*_c1+I245*_c2+M245*_c3+'Input spectra'!Y245))</f>
        <v>1.0759262410960813E-2</v>
      </c>
      <c r="T245" s="13">
        <f>1-EXP(-(_t-'Absorption prob after ems'!FE246)*_k_in_ec_correction*(E245*_c1+I245*_c2+M245*_c3+'Input spectra'!Y245))</f>
        <v>1.0865270463315979E-2</v>
      </c>
      <c r="V245"/>
      <c r="W245" s="11"/>
      <c r="X245" s="6">
        <f t="shared" si="339"/>
        <v>0</v>
      </c>
      <c r="Y245" s="6">
        <f t="shared" si="340"/>
        <v>0</v>
      </c>
      <c r="Z245" s="6">
        <f t="shared" si="341"/>
        <v>0</v>
      </c>
      <c r="AA245"/>
      <c r="AB245" s="6">
        <f t="shared" si="342"/>
        <v>0</v>
      </c>
      <c r="AC245" s="6">
        <f t="shared" si="343"/>
        <v>0</v>
      </c>
      <c r="AD245" s="6">
        <f t="shared" si="344"/>
        <v>0</v>
      </c>
      <c r="AE245"/>
      <c r="AF245" s="6">
        <f t="shared" si="345"/>
        <v>0</v>
      </c>
      <c r="AG245" s="6">
        <f t="shared" si="346"/>
        <v>0</v>
      </c>
      <c r="AH245" s="6">
        <f t="shared" si="347"/>
        <v>0</v>
      </c>
      <c r="AI245"/>
      <c r="AJ245" s="6">
        <f t="shared" si="348"/>
        <v>0</v>
      </c>
      <c r="AK245" s="6"/>
      <c r="AL245" s="6">
        <f t="shared" si="349"/>
        <v>0</v>
      </c>
      <c r="AM245" s="6">
        <f t="shared" si="350"/>
        <v>0</v>
      </c>
      <c r="AN245" s="6">
        <f t="shared" si="351"/>
        <v>0</v>
      </c>
      <c r="AO245" s="6"/>
      <c r="AP245" s="6">
        <f t="shared" si="352"/>
        <v>0</v>
      </c>
      <c r="AQ245" s="6">
        <f t="shared" si="353"/>
        <v>0</v>
      </c>
      <c r="AR245" s="6">
        <f t="shared" si="354"/>
        <v>0</v>
      </c>
      <c r="AS245" s="6"/>
      <c r="AT245" s="6">
        <f t="shared" si="355"/>
        <v>0</v>
      </c>
      <c r="AU245" s="6">
        <f t="shared" si="356"/>
        <v>0</v>
      </c>
      <c r="AV245" s="6">
        <f t="shared" si="357"/>
        <v>0</v>
      </c>
      <c r="AW245" s="6"/>
      <c r="AX245" s="6">
        <f t="shared" si="358"/>
        <v>0</v>
      </c>
      <c r="BD245" s="11"/>
      <c r="BE245" s="6">
        <f t="shared" si="359"/>
        <v>0</v>
      </c>
      <c r="BF245" s="6">
        <f t="shared" si="360"/>
        <v>0</v>
      </c>
      <c r="BG245" s="6">
        <f t="shared" si="361"/>
        <v>0</v>
      </c>
      <c r="BH245"/>
      <c r="BI245" s="6">
        <f t="shared" si="362"/>
        <v>0</v>
      </c>
      <c r="BJ245" s="6">
        <f t="shared" si="363"/>
        <v>0</v>
      </c>
      <c r="BK245" s="6">
        <f t="shared" si="364"/>
        <v>0</v>
      </c>
      <c r="BL245"/>
      <c r="BM245" s="6">
        <f t="shared" si="365"/>
        <v>0</v>
      </c>
      <c r="BN245" s="6">
        <f t="shared" si="366"/>
        <v>0</v>
      </c>
      <c r="BO245" s="6">
        <f t="shared" si="367"/>
        <v>0</v>
      </c>
      <c r="BP245"/>
      <c r="BQ245" s="6">
        <f t="shared" si="392"/>
        <v>0</v>
      </c>
      <c r="BR245" s="6"/>
      <c r="BS245" s="6">
        <f t="shared" si="393"/>
        <v>0</v>
      </c>
      <c r="BT245" s="6">
        <f t="shared" si="394"/>
        <v>0</v>
      </c>
      <c r="BU245" s="6">
        <f t="shared" si="395"/>
        <v>0</v>
      </c>
      <c r="BV245" s="6"/>
      <c r="BW245" s="6">
        <f t="shared" si="396"/>
        <v>0</v>
      </c>
      <c r="BX245" s="6">
        <f t="shared" si="397"/>
        <v>0</v>
      </c>
      <c r="BY245" s="6">
        <f t="shared" si="398"/>
        <v>0</v>
      </c>
      <c r="BZ245" s="6"/>
      <c r="CA245" s="6">
        <f t="shared" si="399"/>
        <v>0</v>
      </c>
      <c r="CB245" s="6">
        <f t="shared" si="400"/>
        <v>0</v>
      </c>
      <c r="CC245" s="6">
        <f t="shared" si="401"/>
        <v>0</v>
      </c>
      <c r="CD245" s="6"/>
      <c r="CE245" s="6">
        <f t="shared" si="402"/>
        <v>0</v>
      </c>
      <c r="CK245" s="11"/>
      <c r="CL245" s="6">
        <f t="shared" si="403"/>
        <v>0</v>
      </c>
      <c r="CM245" s="6">
        <f t="shared" si="368"/>
        <v>0</v>
      </c>
      <c r="CN245" s="6">
        <f t="shared" si="369"/>
        <v>0</v>
      </c>
      <c r="CO245"/>
      <c r="CP245" s="6">
        <f t="shared" si="370"/>
        <v>0</v>
      </c>
      <c r="CQ245" s="6">
        <f t="shared" si="371"/>
        <v>0</v>
      </c>
      <c r="CR245" s="6">
        <f t="shared" si="372"/>
        <v>0</v>
      </c>
      <c r="CS245"/>
      <c r="CT245" s="6">
        <f t="shared" si="373"/>
        <v>0</v>
      </c>
      <c r="CU245" s="6">
        <f t="shared" si="374"/>
        <v>0</v>
      </c>
      <c r="CV245" s="6">
        <f t="shared" si="375"/>
        <v>0</v>
      </c>
      <c r="CW245"/>
      <c r="CX245" s="6">
        <f t="shared" si="404"/>
        <v>0</v>
      </c>
      <c r="CY245" s="6"/>
      <c r="CZ245" s="6">
        <f t="shared" si="405"/>
        <v>0</v>
      </c>
      <c r="DA245" s="6">
        <f t="shared" si="406"/>
        <v>0</v>
      </c>
      <c r="DB245" s="6">
        <f t="shared" si="407"/>
        <v>0</v>
      </c>
      <c r="DC245" s="6"/>
      <c r="DD245" s="6">
        <f t="shared" si="408"/>
        <v>0</v>
      </c>
      <c r="DE245" s="6">
        <f t="shared" si="409"/>
        <v>0</v>
      </c>
      <c r="DF245" s="6">
        <f t="shared" si="410"/>
        <v>0</v>
      </c>
      <c r="DG245" s="6"/>
      <c r="DH245" s="6">
        <f t="shared" si="411"/>
        <v>0</v>
      </c>
      <c r="DI245" s="6">
        <f t="shared" si="412"/>
        <v>0</v>
      </c>
      <c r="DJ245" s="6">
        <f t="shared" si="413"/>
        <v>0</v>
      </c>
      <c r="DK245" s="6"/>
      <c r="DL245" s="6">
        <f t="shared" si="414"/>
        <v>0</v>
      </c>
      <c r="DR245" s="11"/>
      <c r="DS245" s="6">
        <f t="shared" si="415"/>
        <v>0</v>
      </c>
      <c r="DT245" s="6">
        <f t="shared" si="376"/>
        <v>0</v>
      </c>
      <c r="DU245" s="6">
        <f t="shared" si="377"/>
        <v>0</v>
      </c>
      <c r="DV245"/>
      <c r="DW245" s="6">
        <f t="shared" si="378"/>
        <v>0</v>
      </c>
      <c r="DX245" s="6">
        <f t="shared" si="379"/>
        <v>0</v>
      </c>
      <c r="DY245" s="6">
        <f t="shared" si="380"/>
        <v>0</v>
      </c>
      <c r="DZ245"/>
      <c r="EA245" s="6">
        <f t="shared" si="381"/>
        <v>0</v>
      </c>
      <c r="EB245" s="6">
        <f t="shared" si="382"/>
        <v>0</v>
      </c>
      <c r="EC245" s="6">
        <f t="shared" si="383"/>
        <v>0</v>
      </c>
      <c r="ED245"/>
      <c r="EE245" s="6">
        <f t="shared" si="416"/>
        <v>0</v>
      </c>
      <c r="EF245" s="6"/>
      <c r="EG245" s="6">
        <f t="shared" si="417"/>
        <v>0</v>
      </c>
      <c r="EH245" s="6">
        <f t="shared" si="418"/>
        <v>0</v>
      </c>
      <c r="EI245" s="6">
        <f t="shared" si="419"/>
        <v>0</v>
      </c>
      <c r="EJ245" s="6"/>
      <c r="EK245" s="6">
        <f t="shared" si="420"/>
        <v>0</v>
      </c>
      <c r="EL245" s="6">
        <f t="shared" si="421"/>
        <v>0</v>
      </c>
      <c r="EM245" s="6">
        <f t="shared" si="422"/>
        <v>0</v>
      </c>
      <c r="EN245" s="6"/>
      <c r="EO245" s="6">
        <f t="shared" si="423"/>
        <v>0</v>
      </c>
      <c r="EP245" s="6">
        <f t="shared" si="424"/>
        <v>0</v>
      </c>
      <c r="EQ245" s="6">
        <f t="shared" si="425"/>
        <v>0</v>
      </c>
      <c r="ER245" s="6"/>
      <c r="ES245" s="6">
        <f t="shared" si="426"/>
        <v>0</v>
      </c>
      <c r="EY245" s="11"/>
      <c r="EZ245" s="6">
        <f t="shared" si="427"/>
        <v>0</v>
      </c>
      <c r="FA245" s="6">
        <f t="shared" si="384"/>
        <v>0</v>
      </c>
      <c r="FB245" s="6">
        <f t="shared" si="385"/>
        <v>0</v>
      </c>
      <c r="FC245"/>
      <c r="FD245" s="6">
        <f t="shared" si="386"/>
        <v>0</v>
      </c>
      <c r="FE245" s="6">
        <f t="shared" si="387"/>
        <v>0</v>
      </c>
      <c r="FF245" s="6">
        <f t="shared" si="388"/>
        <v>0</v>
      </c>
      <c r="FG245"/>
      <c r="FH245" s="6">
        <f t="shared" si="389"/>
        <v>0</v>
      </c>
      <c r="FI245" s="6">
        <f t="shared" si="390"/>
        <v>0</v>
      </c>
      <c r="FJ245" s="6">
        <f t="shared" si="391"/>
        <v>0</v>
      </c>
      <c r="FK245"/>
      <c r="FL245" s="6">
        <f t="shared" si="428"/>
        <v>0</v>
      </c>
      <c r="FM245" s="6"/>
      <c r="FN245" s="6">
        <f t="shared" si="429"/>
        <v>0</v>
      </c>
      <c r="FO245" s="6">
        <f t="shared" si="430"/>
        <v>0</v>
      </c>
      <c r="FP245" s="6">
        <f t="shared" si="431"/>
        <v>0</v>
      </c>
      <c r="FQ245" s="6"/>
      <c r="FR245" s="6">
        <f t="shared" si="432"/>
        <v>0</v>
      </c>
      <c r="FS245" s="6">
        <f t="shared" si="433"/>
        <v>0</v>
      </c>
      <c r="FT245" s="6">
        <f t="shared" si="434"/>
        <v>0</v>
      </c>
      <c r="FU245" s="6"/>
      <c r="FV245" s="6">
        <f t="shared" si="435"/>
        <v>0</v>
      </c>
      <c r="FW245" s="6">
        <f t="shared" si="436"/>
        <v>0</v>
      </c>
      <c r="FX245" s="6">
        <f t="shared" si="437"/>
        <v>0</v>
      </c>
      <c r="FY245" s="6"/>
      <c r="FZ245" s="6">
        <f t="shared" si="438"/>
        <v>0</v>
      </c>
    </row>
    <row r="246" spans="4:182" x14ac:dyDescent="0.25">
      <c r="D246">
        <v>1500</v>
      </c>
      <c r="E246">
        <f>'Input spectra'!B246</f>
        <v>0</v>
      </c>
      <c r="F246">
        <f>'Initial absorption'!L246</f>
        <v>0</v>
      </c>
      <c r="G246">
        <f>'Input spectra'!C246</f>
        <v>0</v>
      </c>
      <c r="H246">
        <f t="shared" si="336"/>
        <v>0</v>
      </c>
      <c r="I246">
        <f>'Input spectra'!D246</f>
        <v>0</v>
      </c>
      <c r="J246">
        <f>'Initial absorption'!M246</f>
        <v>0</v>
      </c>
      <c r="K246">
        <f>'Input spectra'!E246</f>
        <v>0</v>
      </c>
      <c r="L246">
        <f t="shared" si="337"/>
        <v>0</v>
      </c>
      <c r="M246">
        <f>'Input spectra'!F246</f>
        <v>0</v>
      </c>
      <c r="N246">
        <f>'Initial absorption'!N246</f>
        <v>0</v>
      </c>
      <c r="O246">
        <f>'Input spectra'!G246</f>
        <v>0</v>
      </c>
      <c r="P246">
        <f t="shared" si="338"/>
        <v>0</v>
      </c>
      <c r="R246">
        <f>'Absorption prob after ems'!FA247</f>
        <v>0.89358526999498311</v>
      </c>
      <c r="S246" s="13">
        <f>1-EXP(-'Absorption prob after ems'!FE247*_k_in_ec_correction*(E246*_c1+I246*_c2+M246*_c3+'Input spectra'!Y246))</f>
        <v>1.0745080598903889E-2</v>
      </c>
      <c r="T246" s="13">
        <f>1-EXP(-(_t-'Absorption prob after ems'!FE247)*_k_in_ec_correction*(E246*_c1+I246*_c2+M246*_c3+'Input spectra'!Y246))</f>
        <v>1.0850808003877943E-2</v>
      </c>
      <c r="V246"/>
      <c r="W246" s="11"/>
      <c r="X246" s="6">
        <f t="shared" si="339"/>
        <v>0</v>
      </c>
      <c r="Y246" s="6">
        <f t="shared" si="340"/>
        <v>0</v>
      </c>
      <c r="Z246" s="6">
        <f t="shared" si="341"/>
        <v>0</v>
      </c>
      <c r="AA246"/>
      <c r="AB246" s="6">
        <f t="shared" si="342"/>
        <v>0</v>
      </c>
      <c r="AC246" s="6">
        <f t="shared" si="343"/>
        <v>0</v>
      </c>
      <c r="AD246" s="6">
        <f t="shared" si="344"/>
        <v>0</v>
      </c>
      <c r="AE246"/>
      <c r="AF246" s="6">
        <f t="shared" si="345"/>
        <v>0</v>
      </c>
      <c r="AG246" s="6">
        <f t="shared" si="346"/>
        <v>0</v>
      </c>
      <c r="AH246" s="6">
        <f t="shared" si="347"/>
        <v>0</v>
      </c>
      <c r="AI246"/>
      <c r="AJ246" s="6">
        <f t="shared" si="348"/>
        <v>0</v>
      </c>
      <c r="AK246" s="6"/>
      <c r="AL246" s="6">
        <f t="shared" si="349"/>
        <v>0</v>
      </c>
      <c r="AM246" s="6">
        <f t="shared" si="350"/>
        <v>0</v>
      </c>
      <c r="AN246" s="6">
        <f t="shared" si="351"/>
        <v>0</v>
      </c>
      <c r="AO246" s="6"/>
      <c r="AP246" s="6">
        <f t="shared" si="352"/>
        <v>0</v>
      </c>
      <c r="AQ246" s="6">
        <f t="shared" si="353"/>
        <v>0</v>
      </c>
      <c r="AR246" s="6">
        <f t="shared" si="354"/>
        <v>0</v>
      </c>
      <c r="AS246" s="6"/>
      <c r="AT246" s="6">
        <f t="shared" si="355"/>
        <v>0</v>
      </c>
      <c r="AU246" s="6">
        <f t="shared" si="356"/>
        <v>0</v>
      </c>
      <c r="AV246" s="6">
        <f t="shared" si="357"/>
        <v>0</v>
      </c>
      <c r="AW246" s="6"/>
      <c r="AX246" s="6">
        <f t="shared" si="358"/>
        <v>0</v>
      </c>
      <c r="BD246" s="11"/>
      <c r="BE246" s="6">
        <f t="shared" si="359"/>
        <v>0</v>
      </c>
      <c r="BF246" s="6">
        <f t="shared" si="360"/>
        <v>0</v>
      </c>
      <c r="BG246" s="6">
        <f t="shared" si="361"/>
        <v>0</v>
      </c>
      <c r="BH246"/>
      <c r="BI246" s="6">
        <f t="shared" si="362"/>
        <v>0</v>
      </c>
      <c r="BJ246" s="6">
        <f t="shared" si="363"/>
        <v>0</v>
      </c>
      <c r="BK246" s="6">
        <f t="shared" si="364"/>
        <v>0</v>
      </c>
      <c r="BL246"/>
      <c r="BM246" s="6">
        <f t="shared" si="365"/>
        <v>0</v>
      </c>
      <c r="BN246" s="6">
        <f t="shared" si="366"/>
        <v>0</v>
      </c>
      <c r="BO246" s="6">
        <f t="shared" si="367"/>
        <v>0</v>
      </c>
      <c r="BP246"/>
      <c r="BQ246" s="6">
        <f t="shared" si="392"/>
        <v>0</v>
      </c>
      <c r="BR246" s="6"/>
      <c r="BS246" s="6">
        <f t="shared" si="393"/>
        <v>0</v>
      </c>
      <c r="BT246" s="6">
        <f t="shared" si="394"/>
        <v>0</v>
      </c>
      <c r="BU246" s="6">
        <f t="shared" si="395"/>
        <v>0</v>
      </c>
      <c r="BV246" s="6"/>
      <c r="BW246" s="6">
        <f t="shared" si="396"/>
        <v>0</v>
      </c>
      <c r="BX246" s="6">
        <f t="shared" si="397"/>
        <v>0</v>
      </c>
      <c r="BY246" s="6">
        <f t="shared" si="398"/>
        <v>0</v>
      </c>
      <c r="BZ246" s="6"/>
      <c r="CA246" s="6">
        <f t="shared" si="399"/>
        <v>0</v>
      </c>
      <c r="CB246" s="6">
        <f t="shared" si="400"/>
        <v>0</v>
      </c>
      <c r="CC246" s="6">
        <f t="shared" si="401"/>
        <v>0</v>
      </c>
      <c r="CD246" s="6"/>
      <c r="CE246" s="6">
        <f t="shared" si="402"/>
        <v>0</v>
      </c>
      <c r="CK246" s="11"/>
      <c r="CL246" s="6">
        <f t="shared" si="403"/>
        <v>0</v>
      </c>
      <c r="CM246" s="6">
        <f t="shared" si="368"/>
        <v>0</v>
      </c>
      <c r="CN246" s="6">
        <f t="shared" si="369"/>
        <v>0</v>
      </c>
      <c r="CO246"/>
      <c r="CP246" s="6">
        <f t="shared" si="370"/>
        <v>0</v>
      </c>
      <c r="CQ246" s="6">
        <f t="shared" si="371"/>
        <v>0</v>
      </c>
      <c r="CR246" s="6">
        <f t="shared" si="372"/>
        <v>0</v>
      </c>
      <c r="CS246"/>
      <c r="CT246" s="6">
        <f t="shared" si="373"/>
        <v>0</v>
      </c>
      <c r="CU246" s="6">
        <f t="shared" si="374"/>
        <v>0</v>
      </c>
      <c r="CV246" s="6">
        <f t="shared" si="375"/>
        <v>0</v>
      </c>
      <c r="CW246"/>
      <c r="CX246" s="6">
        <f t="shared" si="404"/>
        <v>0</v>
      </c>
      <c r="CY246" s="6"/>
      <c r="CZ246" s="6">
        <f t="shared" si="405"/>
        <v>0</v>
      </c>
      <c r="DA246" s="6">
        <f t="shared" si="406"/>
        <v>0</v>
      </c>
      <c r="DB246" s="6">
        <f t="shared" si="407"/>
        <v>0</v>
      </c>
      <c r="DC246" s="6"/>
      <c r="DD246" s="6">
        <f t="shared" si="408"/>
        <v>0</v>
      </c>
      <c r="DE246" s="6">
        <f t="shared" si="409"/>
        <v>0</v>
      </c>
      <c r="DF246" s="6">
        <f t="shared" si="410"/>
        <v>0</v>
      </c>
      <c r="DG246" s="6"/>
      <c r="DH246" s="6">
        <f t="shared" si="411"/>
        <v>0</v>
      </c>
      <c r="DI246" s="6">
        <f t="shared" si="412"/>
        <v>0</v>
      </c>
      <c r="DJ246" s="6">
        <f t="shared" si="413"/>
        <v>0</v>
      </c>
      <c r="DK246" s="6"/>
      <c r="DL246" s="6">
        <f t="shared" si="414"/>
        <v>0</v>
      </c>
      <c r="DR246" s="11"/>
      <c r="DS246" s="6">
        <f t="shared" si="415"/>
        <v>0</v>
      </c>
      <c r="DT246" s="6">
        <f t="shared" si="376"/>
        <v>0</v>
      </c>
      <c r="DU246" s="6">
        <f t="shared" si="377"/>
        <v>0</v>
      </c>
      <c r="DV246"/>
      <c r="DW246" s="6">
        <f t="shared" si="378"/>
        <v>0</v>
      </c>
      <c r="DX246" s="6">
        <f t="shared" si="379"/>
        <v>0</v>
      </c>
      <c r="DY246" s="6">
        <f t="shared" si="380"/>
        <v>0</v>
      </c>
      <c r="DZ246"/>
      <c r="EA246" s="6">
        <f t="shared" si="381"/>
        <v>0</v>
      </c>
      <c r="EB246" s="6">
        <f t="shared" si="382"/>
        <v>0</v>
      </c>
      <c r="EC246" s="6">
        <f t="shared" si="383"/>
        <v>0</v>
      </c>
      <c r="ED246"/>
      <c r="EE246" s="6">
        <f t="shared" si="416"/>
        <v>0</v>
      </c>
      <c r="EF246" s="6"/>
      <c r="EG246" s="6">
        <f t="shared" si="417"/>
        <v>0</v>
      </c>
      <c r="EH246" s="6">
        <f t="shared" si="418"/>
        <v>0</v>
      </c>
      <c r="EI246" s="6">
        <f t="shared" si="419"/>
        <v>0</v>
      </c>
      <c r="EJ246" s="6"/>
      <c r="EK246" s="6">
        <f t="shared" si="420"/>
        <v>0</v>
      </c>
      <c r="EL246" s="6">
        <f t="shared" si="421"/>
        <v>0</v>
      </c>
      <c r="EM246" s="6">
        <f t="shared" si="422"/>
        <v>0</v>
      </c>
      <c r="EN246" s="6"/>
      <c r="EO246" s="6">
        <f t="shared" si="423"/>
        <v>0</v>
      </c>
      <c r="EP246" s="6">
        <f t="shared" si="424"/>
        <v>0</v>
      </c>
      <c r="EQ246" s="6">
        <f t="shared" si="425"/>
        <v>0</v>
      </c>
      <c r="ER246" s="6"/>
      <c r="ES246" s="6">
        <f t="shared" si="426"/>
        <v>0</v>
      </c>
      <c r="EY246" s="11"/>
      <c r="EZ246" s="6">
        <f t="shared" si="427"/>
        <v>0</v>
      </c>
      <c r="FA246" s="6">
        <f t="shared" si="384"/>
        <v>0</v>
      </c>
      <c r="FB246" s="6">
        <f t="shared" si="385"/>
        <v>0</v>
      </c>
      <c r="FC246"/>
      <c r="FD246" s="6">
        <f t="shared" si="386"/>
        <v>0</v>
      </c>
      <c r="FE246" s="6">
        <f t="shared" si="387"/>
        <v>0</v>
      </c>
      <c r="FF246" s="6">
        <f t="shared" si="388"/>
        <v>0</v>
      </c>
      <c r="FG246"/>
      <c r="FH246" s="6">
        <f t="shared" si="389"/>
        <v>0</v>
      </c>
      <c r="FI246" s="6">
        <f t="shared" si="390"/>
        <v>0</v>
      </c>
      <c r="FJ246" s="6">
        <f t="shared" si="391"/>
        <v>0</v>
      </c>
      <c r="FK246"/>
      <c r="FL246" s="6">
        <f t="shared" si="428"/>
        <v>0</v>
      </c>
      <c r="FM246" s="6"/>
      <c r="FN246" s="6">
        <f t="shared" si="429"/>
        <v>0</v>
      </c>
      <c r="FO246" s="6">
        <f t="shared" si="430"/>
        <v>0</v>
      </c>
      <c r="FP246" s="6">
        <f t="shared" si="431"/>
        <v>0</v>
      </c>
      <c r="FQ246" s="6"/>
      <c r="FR246" s="6">
        <f t="shared" si="432"/>
        <v>0</v>
      </c>
      <c r="FS246" s="6">
        <f t="shared" si="433"/>
        <v>0</v>
      </c>
      <c r="FT246" s="6">
        <f t="shared" si="434"/>
        <v>0</v>
      </c>
      <c r="FU246" s="6"/>
      <c r="FV246" s="6">
        <f t="shared" si="435"/>
        <v>0</v>
      </c>
      <c r="FW246" s="6">
        <f t="shared" si="436"/>
        <v>0</v>
      </c>
      <c r="FX246" s="6">
        <f t="shared" si="437"/>
        <v>0</v>
      </c>
      <c r="FY246" s="6"/>
      <c r="FZ246" s="6">
        <f t="shared" si="438"/>
        <v>0</v>
      </c>
    </row>
  </sheetData>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CA143-8DB2-4BF6-9D48-8F86FB146376}">
  <dimension ref="A1:T152"/>
  <sheetViews>
    <sheetView workbookViewId="0">
      <pane xSplit="1" ySplit="1" topLeftCell="J2" activePane="bottomRight" state="frozen"/>
      <selection pane="topRight" activeCell="B1" sqref="B1"/>
      <selection pane="bottomLeft" activeCell="A2" sqref="A2"/>
      <selection pane="bottomRight" activeCell="T91" sqref="T91"/>
    </sheetView>
  </sheetViews>
  <sheetFormatPr defaultRowHeight="15" x14ac:dyDescent="0.25"/>
  <cols>
    <col min="1" max="1" width="11.28515625" bestFit="1" customWidth="1"/>
    <col min="2" max="2" width="17.7109375" customWidth="1"/>
    <col min="3" max="3" width="21.7109375" bestFit="1" customWidth="1"/>
    <col min="4" max="4" width="31.140625" bestFit="1" customWidth="1"/>
    <col min="5" max="12" width="25.7109375" customWidth="1"/>
    <col min="13" max="13" width="31.28515625" customWidth="1"/>
    <col min="14" max="14" width="15" customWidth="1"/>
    <col min="15" max="15" width="22.140625" customWidth="1"/>
    <col min="16" max="16" width="20.28515625" customWidth="1"/>
    <col min="17" max="17" width="20.85546875" customWidth="1"/>
    <col min="19" max="19" width="15.7109375" bestFit="1" customWidth="1"/>
    <col min="20" max="20" width="24.140625" customWidth="1"/>
  </cols>
  <sheetData>
    <row r="1" spans="1:20" s="1" customFormat="1" ht="30" x14ac:dyDescent="0.25">
      <c r="A1" s="1" t="s">
        <v>0</v>
      </c>
      <c r="B1" s="1" t="s">
        <v>41</v>
      </c>
      <c r="C1" s="1" t="s">
        <v>43</v>
      </c>
      <c r="D1" s="1" t="s">
        <v>236</v>
      </c>
      <c r="E1" s="1" t="s">
        <v>237</v>
      </c>
      <c r="G1" s="8" t="s">
        <v>198</v>
      </c>
      <c r="H1" s="8" t="s">
        <v>199</v>
      </c>
      <c r="I1" s="8" t="s">
        <v>200</v>
      </c>
      <c r="J1" s="8" t="s">
        <v>201</v>
      </c>
      <c r="K1" s="8" t="s">
        <v>202</v>
      </c>
      <c r="L1" s="8" t="s">
        <v>238</v>
      </c>
      <c r="M1" s="1" t="s">
        <v>239</v>
      </c>
      <c r="O1" s="1" t="s">
        <v>362</v>
      </c>
      <c r="P1" s="1" t="s">
        <v>60</v>
      </c>
      <c r="Q1" s="1" t="s">
        <v>61</v>
      </c>
    </row>
    <row r="2" spans="1:20" x14ac:dyDescent="0.25">
      <c r="A2">
        <f>'Initial absorption'!A2</f>
        <v>280</v>
      </c>
      <c r="B2" s="6">
        <f>'Input spectra'!I2</f>
        <v>1.66224499999999E-4</v>
      </c>
      <c r="C2" s="6">
        <f>'Initial absorption'!G2</f>
        <v>1.5957551999999905E-4</v>
      </c>
      <c r="D2">
        <f>(1-'Initial absorption'!H2) * _transm</f>
        <v>9.0685189822536924E-6</v>
      </c>
      <c r="E2" s="6">
        <f>C2*D2</f>
        <v>1.4471136322229952E-9</v>
      </c>
      <c r="G2" s="6">
        <f>'Emission events'!AX2</f>
        <v>0</v>
      </c>
      <c r="H2" s="6">
        <f>'Emission events'!CE2</f>
        <v>0</v>
      </c>
      <c r="I2" s="6">
        <f>'Emission events'!DL2</f>
        <v>0</v>
      </c>
      <c r="J2" s="6">
        <f>'Emission events'!ES2</f>
        <v>0</v>
      </c>
      <c r="K2" s="6">
        <f>'Emission events'!FZ2</f>
        <v>0</v>
      </c>
      <c r="L2" s="6">
        <f>SUM(G2:K2)</f>
        <v>0</v>
      </c>
      <c r="M2" s="6">
        <f>E2+L2</f>
        <v>1.4471136322229952E-9</v>
      </c>
      <c r="N2" s="6"/>
      <c r="O2">
        <v>0</v>
      </c>
      <c r="P2" s="6">
        <f>B2*O2</f>
        <v>0</v>
      </c>
      <c r="Q2" s="6">
        <f t="shared" ref="Q2:Q33" si="0">O2*M2</f>
        <v>0</v>
      </c>
      <c r="S2" t="s">
        <v>63</v>
      </c>
      <c r="T2" s="6">
        <f>SUM(Q2:Q112)</f>
        <v>3.5214806051955048E+20</v>
      </c>
    </row>
    <row r="3" spans="1:20" x14ac:dyDescent="0.25">
      <c r="A3">
        <f>'Initial absorption'!A3</f>
        <v>285</v>
      </c>
      <c r="B3" s="6">
        <f>'Input spectra'!I3</f>
        <v>109258.35924999999</v>
      </c>
      <c r="C3" s="6">
        <f>'Initial absorption'!G3</f>
        <v>104888.02488</v>
      </c>
      <c r="D3">
        <f>(1-'Initial absorption'!H3) * _transm</f>
        <v>1.2465449977305808E-5</v>
      </c>
      <c r="E3" s="6">
        <f t="shared" ref="E3:E66" si="1">C3*D3</f>
        <v>1.307476427360047</v>
      </c>
      <c r="G3" s="6">
        <f>'Emission events'!AX3</f>
        <v>0</v>
      </c>
      <c r="H3" s="6">
        <f>'Emission events'!CE3</f>
        <v>0</v>
      </c>
      <c r="I3" s="6">
        <f>'Emission events'!DL3</f>
        <v>0</v>
      </c>
      <c r="J3" s="6">
        <f>'Emission events'!ES3</f>
        <v>0</v>
      </c>
      <c r="K3" s="6">
        <f>'Emission events'!FZ3</f>
        <v>0</v>
      </c>
      <c r="L3" s="6">
        <f t="shared" ref="L3:L66" si="2">SUM(G3:K3)</f>
        <v>0</v>
      </c>
      <c r="M3" s="6">
        <f t="shared" ref="M3:M66" si="3">E3+L3</f>
        <v>1.307476427360047</v>
      </c>
      <c r="N3" s="6"/>
      <c r="O3">
        <v>0</v>
      </c>
      <c r="P3" s="6">
        <f t="shared" ref="P3:P66" si="4">B3*O3</f>
        <v>0</v>
      </c>
      <c r="Q3" s="6">
        <f t="shared" si="0"/>
        <v>0</v>
      </c>
      <c r="S3" t="s">
        <v>62</v>
      </c>
      <c r="T3" s="6">
        <f>SUM(P2:P112)</f>
        <v>4.525479318686044E+20</v>
      </c>
    </row>
    <row r="4" spans="1:20" x14ac:dyDescent="0.25">
      <c r="A4">
        <f>'Initial absorption'!A4</f>
        <v>290</v>
      </c>
      <c r="B4" s="6">
        <f>'Input spectra'!I4</f>
        <v>50645251700</v>
      </c>
      <c r="C4" s="6">
        <f>'Initial absorption'!G4</f>
        <v>48619441632</v>
      </c>
      <c r="D4">
        <f>(1-'Initial absorption'!H4) * _transm</f>
        <v>1.7134820298743135E-5</v>
      </c>
      <c r="E4" s="6">
        <f t="shared" si="1"/>
        <v>833085.39538955071</v>
      </c>
      <c r="G4" s="6">
        <f>'Emission events'!AX4</f>
        <v>0</v>
      </c>
      <c r="H4" s="6">
        <f>'Emission events'!CE4</f>
        <v>0</v>
      </c>
      <c r="I4" s="6">
        <f>'Emission events'!DL4</f>
        <v>0</v>
      </c>
      <c r="J4" s="6">
        <f>'Emission events'!ES4</f>
        <v>0</v>
      </c>
      <c r="K4" s="6">
        <f>'Emission events'!FZ4</f>
        <v>0</v>
      </c>
      <c r="L4" s="6">
        <f t="shared" si="2"/>
        <v>0</v>
      </c>
      <c r="M4" s="6">
        <f t="shared" si="3"/>
        <v>833085.39538955071</v>
      </c>
      <c r="N4" s="6"/>
      <c r="O4">
        <v>0</v>
      </c>
      <c r="P4" s="6">
        <f t="shared" si="4"/>
        <v>0</v>
      </c>
      <c r="Q4" s="6">
        <f t="shared" si="0"/>
        <v>0</v>
      </c>
    </row>
    <row r="5" spans="1:20" x14ac:dyDescent="0.25">
      <c r="A5">
        <f>'Initial absorption'!A5</f>
        <v>295</v>
      </c>
      <c r="B5" s="6">
        <f>'Input spectra'!I5</f>
        <v>109214652400000</v>
      </c>
      <c r="C5" s="6">
        <f>'Initial absorption'!G5</f>
        <v>104846066304000</v>
      </c>
      <c r="D5">
        <f>(1-'Initial absorption'!H5) * _transm</f>
        <v>2.3553266605347289E-5</v>
      </c>
      <c r="E5" s="6">
        <f t="shared" si="1"/>
        <v>2469467352.1800308</v>
      </c>
      <c r="G5" s="6">
        <f>'Emission events'!AX5</f>
        <v>0</v>
      </c>
      <c r="H5" s="6">
        <f>'Emission events'!CE5</f>
        <v>0</v>
      </c>
      <c r="I5" s="6">
        <f>'Emission events'!DL5</f>
        <v>0</v>
      </c>
      <c r="J5" s="6">
        <f>'Emission events'!ES5</f>
        <v>0</v>
      </c>
      <c r="K5" s="6">
        <f>'Emission events'!FZ5</f>
        <v>0</v>
      </c>
      <c r="L5" s="6">
        <f t="shared" si="2"/>
        <v>0</v>
      </c>
      <c r="M5" s="6">
        <f t="shared" si="3"/>
        <v>2469467352.1800308</v>
      </c>
      <c r="N5" s="6"/>
      <c r="O5">
        <v>0</v>
      </c>
      <c r="P5" s="6">
        <f t="shared" si="4"/>
        <v>0</v>
      </c>
      <c r="Q5" s="6">
        <f t="shared" si="0"/>
        <v>0</v>
      </c>
      <c r="S5" t="s">
        <v>64</v>
      </c>
      <c r="T5" s="58">
        <f>T2/T3</f>
        <v>0.77814533162377897</v>
      </c>
    </row>
    <row r="6" spans="1:20" x14ac:dyDescent="0.25">
      <c r="A6">
        <f>'Initial absorption'!A6</f>
        <v>300</v>
      </c>
      <c r="B6" s="6">
        <f>'Input spectra'!I6</f>
        <v>7655950000000000</v>
      </c>
      <c r="C6" s="6">
        <f>'Initial absorption'!G6</f>
        <v>7349712000000000</v>
      </c>
      <c r="D6">
        <f>(1-'Initial absorption'!H6) * _transm</f>
        <v>3.2375966488658034E-5</v>
      </c>
      <c r="E6" s="6">
        <f t="shared" si="1"/>
        <v>237954029413.28781</v>
      </c>
      <c r="G6" s="6">
        <f>'Emission events'!AX6</f>
        <v>0</v>
      </c>
      <c r="H6" s="6">
        <f>'Emission events'!CE6</f>
        <v>0</v>
      </c>
      <c r="I6" s="6">
        <f>'Emission events'!DL6</f>
        <v>0</v>
      </c>
      <c r="J6" s="6">
        <f>'Emission events'!ES6</f>
        <v>0</v>
      </c>
      <c r="K6" s="6">
        <f>'Emission events'!FZ6</f>
        <v>0</v>
      </c>
      <c r="L6" s="6">
        <f t="shared" si="2"/>
        <v>0</v>
      </c>
      <c r="M6" s="6">
        <f t="shared" si="3"/>
        <v>237954029413.28781</v>
      </c>
      <c r="N6" s="6"/>
      <c r="O6">
        <v>0</v>
      </c>
      <c r="P6" s="6">
        <f t="shared" si="4"/>
        <v>0</v>
      </c>
      <c r="Q6" s="6">
        <f t="shared" si="0"/>
        <v>0</v>
      </c>
    </row>
    <row r="7" spans="1:20" x14ac:dyDescent="0.25">
      <c r="A7">
        <f>'Initial absorption'!A7</f>
        <v>305</v>
      </c>
      <c r="B7" s="6">
        <f>'Input spectra'!I7</f>
        <v>1.216055E+17</v>
      </c>
      <c r="C7" s="6">
        <f>'Initial absorption'!G7</f>
        <v>1.1674128E+17</v>
      </c>
      <c r="D7">
        <f>(1-'Initial absorption'!H7) * _transm</f>
        <v>4.3095992432924387E-5</v>
      </c>
      <c r="E7" s="6">
        <f t="shared" si="1"/>
        <v>5031081319489.9072</v>
      </c>
      <c r="G7" s="6">
        <f>'Emission events'!AX7</f>
        <v>0</v>
      </c>
      <c r="H7" s="6">
        <f>'Emission events'!CE7</f>
        <v>0</v>
      </c>
      <c r="I7" s="6">
        <f>'Emission events'!DL7</f>
        <v>0</v>
      </c>
      <c r="J7" s="6">
        <f>'Emission events'!ES7</f>
        <v>0</v>
      </c>
      <c r="K7" s="6">
        <f>'Emission events'!FZ7</f>
        <v>0</v>
      </c>
      <c r="L7" s="6">
        <f t="shared" si="2"/>
        <v>0</v>
      </c>
      <c r="M7" s="6">
        <f t="shared" si="3"/>
        <v>5031081319489.9072</v>
      </c>
      <c r="N7" s="6"/>
      <c r="O7">
        <v>0</v>
      </c>
      <c r="P7" s="6">
        <f t="shared" si="4"/>
        <v>0</v>
      </c>
      <c r="Q7" s="6">
        <f t="shared" si="0"/>
        <v>0</v>
      </c>
      <c r="T7" s="34"/>
    </row>
    <row r="8" spans="1:20" x14ac:dyDescent="0.25">
      <c r="A8">
        <f>'Initial absorption'!A8</f>
        <v>310</v>
      </c>
      <c r="B8" s="6">
        <f>'Input spectra'!I8</f>
        <v>4.09593E+17</v>
      </c>
      <c r="C8" s="6">
        <f>'Initial absorption'!G8</f>
        <v>3.9320928E+17</v>
      </c>
      <c r="D8">
        <f>(1-'Initial absorption'!H8) * _transm</f>
        <v>5.6532360939698377E-5</v>
      </c>
      <c r="E8" s="6">
        <f t="shared" si="1"/>
        <v>22229048941798.922</v>
      </c>
      <c r="G8" s="6">
        <f>'Emission events'!AX8</f>
        <v>0</v>
      </c>
      <c r="H8" s="6">
        <f>'Emission events'!CE8</f>
        <v>0</v>
      </c>
      <c r="I8" s="6">
        <f>'Emission events'!DL8</f>
        <v>0</v>
      </c>
      <c r="J8" s="6">
        <f>'Emission events'!ES8</f>
        <v>0</v>
      </c>
      <c r="K8" s="6">
        <f>'Emission events'!FZ8</f>
        <v>0</v>
      </c>
      <c r="L8" s="6">
        <f t="shared" si="2"/>
        <v>0</v>
      </c>
      <c r="M8" s="6">
        <f t="shared" si="3"/>
        <v>22229048941798.922</v>
      </c>
      <c r="N8" s="6"/>
      <c r="O8">
        <v>0</v>
      </c>
      <c r="P8" s="6">
        <f t="shared" si="4"/>
        <v>0</v>
      </c>
      <c r="Q8" s="6">
        <f t="shared" si="0"/>
        <v>0</v>
      </c>
    </row>
    <row r="9" spans="1:20" x14ac:dyDescent="0.25">
      <c r="A9">
        <f>'Initial absorption'!A9</f>
        <v>315</v>
      </c>
      <c r="B9" s="6">
        <f>'Input spectra'!I9</f>
        <v>1.0301E+18</v>
      </c>
      <c r="C9" s="6">
        <f>'Initial absorption'!G9</f>
        <v>9.88896E+17</v>
      </c>
      <c r="D9">
        <f>(1-'Initial absorption'!H9) * _transm</f>
        <v>7.3660142013238784E-5</v>
      </c>
      <c r="E9" s="6">
        <f t="shared" si="1"/>
        <v>72842219796323.781</v>
      </c>
      <c r="G9" s="6">
        <f>'Emission events'!AX9</f>
        <v>0</v>
      </c>
      <c r="H9" s="6">
        <f>'Emission events'!CE9</f>
        <v>0</v>
      </c>
      <c r="I9" s="6">
        <f>'Emission events'!DL9</f>
        <v>0</v>
      </c>
      <c r="J9" s="6">
        <f>'Emission events'!ES9</f>
        <v>0</v>
      </c>
      <c r="K9" s="6">
        <f>'Emission events'!FZ9</f>
        <v>0</v>
      </c>
      <c r="L9" s="6">
        <f t="shared" si="2"/>
        <v>0</v>
      </c>
      <c r="M9" s="6">
        <f t="shared" si="3"/>
        <v>72842219796323.781</v>
      </c>
      <c r="N9" s="6"/>
      <c r="O9">
        <v>0</v>
      </c>
      <c r="P9" s="6">
        <f t="shared" si="4"/>
        <v>0</v>
      </c>
      <c r="Q9" s="6">
        <f t="shared" si="0"/>
        <v>0</v>
      </c>
    </row>
    <row r="10" spans="1:20" x14ac:dyDescent="0.25">
      <c r="A10">
        <f>'Initial absorption'!A10</f>
        <v>320</v>
      </c>
      <c r="B10" s="6">
        <f>'Input spectra'!I10</f>
        <v>1.71054E+18</v>
      </c>
      <c r="C10" s="6">
        <f>'Initial absorption'!G10</f>
        <v>1.6421184E+18</v>
      </c>
      <c r="D10">
        <f>(1-'Initial absorption'!H10) * _transm</f>
        <v>9.6110060946905657E-5</v>
      </c>
      <c r="E10" s="6">
        <f t="shared" si="1"/>
        <v>157824099506035.19</v>
      </c>
      <c r="G10" s="6">
        <f>'Emission events'!AX10</f>
        <v>0</v>
      </c>
      <c r="H10" s="6">
        <f>'Emission events'!CE10</f>
        <v>0</v>
      </c>
      <c r="I10" s="6">
        <f>'Emission events'!DL10</f>
        <v>0</v>
      </c>
      <c r="J10" s="6">
        <f>'Emission events'!ES10</f>
        <v>0</v>
      </c>
      <c r="K10" s="6">
        <f>'Emission events'!FZ10</f>
        <v>0</v>
      </c>
      <c r="L10" s="6">
        <f t="shared" si="2"/>
        <v>0</v>
      </c>
      <c r="M10" s="6">
        <f t="shared" si="3"/>
        <v>157824099506035.19</v>
      </c>
      <c r="N10" s="6"/>
      <c r="O10">
        <v>0</v>
      </c>
      <c r="P10" s="6">
        <f t="shared" si="4"/>
        <v>0</v>
      </c>
      <c r="Q10" s="6">
        <f t="shared" si="0"/>
        <v>0</v>
      </c>
    </row>
    <row r="11" spans="1:20" x14ac:dyDescent="0.25">
      <c r="A11">
        <f>'Initial absorption'!A11</f>
        <v>325</v>
      </c>
      <c r="B11" s="6">
        <f>'Input spectra'!I11</f>
        <v>2.372905E+18</v>
      </c>
      <c r="C11" s="6">
        <f>'Initial absorption'!G11</f>
        <v>2.2779888E+18</v>
      </c>
      <c r="D11">
        <f>(1-'Initial absorption'!H11) * _transm</f>
        <v>1.2531770146278375E-4</v>
      </c>
      <c r="E11" s="6">
        <f t="shared" si="1"/>
        <v>285472320373965</v>
      </c>
      <c r="G11" s="6">
        <f>'Emission events'!AX11</f>
        <v>0</v>
      </c>
      <c r="H11" s="6">
        <f>'Emission events'!CE11</f>
        <v>0</v>
      </c>
      <c r="I11" s="6">
        <f>'Emission events'!DL11</f>
        <v>0</v>
      </c>
      <c r="J11" s="6">
        <f>'Emission events'!ES11</f>
        <v>0</v>
      </c>
      <c r="K11" s="6">
        <f>'Emission events'!FZ11</f>
        <v>0</v>
      </c>
      <c r="L11" s="6">
        <f t="shared" si="2"/>
        <v>0</v>
      </c>
      <c r="M11" s="6">
        <f t="shared" si="3"/>
        <v>285472320373965</v>
      </c>
      <c r="N11" s="6"/>
      <c r="O11">
        <v>0</v>
      </c>
      <c r="P11" s="6">
        <f t="shared" si="4"/>
        <v>0</v>
      </c>
      <c r="Q11" s="6">
        <f t="shared" si="0"/>
        <v>0</v>
      </c>
    </row>
    <row r="12" spans="1:20" x14ac:dyDescent="0.25">
      <c r="A12">
        <f>'Initial absorption'!A12</f>
        <v>330</v>
      </c>
      <c r="B12" s="6">
        <f>'Input spectra'!I12</f>
        <v>3.80608E+18</v>
      </c>
      <c r="C12" s="6">
        <f>'Initial absorption'!G12</f>
        <v>3.6538368E+18</v>
      </c>
      <c r="D12">
        <f>(1-'Initial absorption'!H12) * _transm</f>
        <v>1.6306475606011616E-4</v>
      </c>
      <c r="E12" s="6">
        <f t="shared" si="1"/>
        <v>595812006475475.5</v>
      </c>
      <c r="G12" s="6">
        <f>'Emission events'!AX12</f>
        <v>0</v>
      </c>
      <c r="H12" s="6">
        <f>'Emission events'!CE12</f>
        <v>0</v>
      </c>
      <c r="I12" s="6">
        <f>'Emission events'!DL12</f>
        <v>0</v>
      </c>
      <c r="J12" s="6">
        <f>'Emission events'!ES12</f>
        <v>0</v>
      </c>
      <c r="K12" s="6">
        <f>'Emission events'!FZ12</f>
        <v>0</v>
      </c>
      <c r="L12" s="6">
        <f t="shared" si="2"/>
        <v>0</v>
      </c>
      <c r="M12" s="6">
        <f t="shared" si="3"/>
        <v>595812006475475.5</v>
      </c>
      <c r="N12" s="6"/>
      <c r="O12">
        <v>0</v>
      </c>
      <c r="P12" s="6">
        <f t="shared" si="4"/>
        <v>0</v>
      </c>
      <c r="Q12" s="6">
        <f t="shared" si="0"/>
        <v>0</v>
      </c>
    </row>
    <row r="13" spans="1:20" x14ac:dyDescent="0.25">
      <c r="A13">
        <f>'Initial absorption'!A13</f>
        <v>335</v>
      </c>
      <c r="B13" s="6">
        <f>'Input spectra'!I13</f>
        <v>3.83847E+18</v>
      </c>
      <c r="C13" s="6">
        <f>'Initial absorption'!G13</f>
        <v>3.6849312E+18</v>
      </c>
      <c r="D13">
        <f>(1-'Initial absorption'!H13) * _transm</f>
        <v>2.1226092987195245E-4</v>
      </c>
      <c r="E13" s="6">
        <f t="shared" si="1"/>
        <v>782166923026169.63</v>
      </c>
      <c r="G13" s="6">
        <f>'Emission events'!AX13</f>
        <v>0</v>
      </c>
      <c r="H13" s="6">
        <f>'Emission events'!CE13</f>
        <v>0</v>
      </c>
      <c r="I13" s="6">
        <f>'Emission events'!DL13</f>
        <v>0</v>
      </c>
      <c r="J13" s="6">
        <f>'Emission events'!ES13</f>
        <v>0</v>
      </c>
      <c r="K13" s="6">
        <f>'Emission events'!FZ13</f>
        <v>0</v>
      </c>
      <c r="L13" s="6">
        <f t="shared" si="2"/>
        <v>0</v>
      </c>
      <c r="M13" s="6">
        <f t="shared" si="3"/>
        <v>782166923026169.63</v>
      </c>
      <c r="N13" s="6"/>
      <c r="O13">
        <v>0</v>
      </c>
      <c r="P13" s="6">
        <f t="shared" si="4"/>
        <v>0</v>
      </c>
      <c r="Q13" s="6">
        <f t="shared" si="0"/>
        <v>0</v>
      </c>
    </row>
    <row r="14" spans="1:20" x14ac:dyDescent="0.25">
      <c r="A14">
        <f>'Initial absorption'!A14</f>
        <v>340</v>
      </c>
      <c r="B14" s="6">
        <f>'Input spectra'!I14</f>
        <v>4.216485E+18</v>
      </c>
      <c r="C14" s="6">
        <f>'Initial absorption'!G14</f>
        <v>4.0478256E+18</v>
      </c>
      <c r="D14">
        <f>(1-'Initial absorption'!H14) * _transm</f>
        <v>2.7706252005273765E-4</v>
      </c>
      <c r="E14" s="6">
        <f t="shared" si="1"/>
        <v>1121500761469984.8</v>
      </c>
      <c r="G14" s="6">
        <f>'Emission events'!AX14</f>
        <v>0</v>
      </c>
      <c r="H14" s="6">
        <f>'Emission events'!CE14</f>
        <v>0</v>
      </c>
      <c r="I14" s="6">
        <f>'Emission events'!DL14</f>
        <v>0</v>
      </c>
      <c r="J14" s="6">
        <f>'Emission events'!ES14</f>
        <v>0</v>
      </c>
      <c r="K14" s="6">
        <f>'Emission events'!FZ14</f>
        <v>0</v>
      </c>
      <c r="L14" s="6">
        <f t="shared" si="2"/>
        <v>0</v>
      </c>
      <c r="M14" s="6">
        <f t="shared" si="3"/>
        <v>1121500761469984.8</v>
      </c>
      <c r="N14" s="6"/>
      <c r="O14">
        <v>0</v>
      </c>
      <c r="P14" s="6">
        <f t="shared" si="4"/>
        <v>0</v>
      </c>
      <c r="Q14" s="6">
        <f t="shared" si="0"/>
        <v>0</v>
      </c>
    </row>
    <row r="15" spans="1:20" x14ac:dyDescent="0.25">
      <c r="A15">
        <f>'Initial absorption'!A15</f>
        <v>345</v>
      </c>
      <c r="B15" s="6">
        <f>'Input spectra'!I15</f>
        <v>3.918335E+18</v>
      </c>
      <c r="C15" s="6">
        <f>'Initial absorption'!G15</f>
        <v>3.7616016E+18</v>
      </c>
      <c r="D15">
        <f>(1-'Initial absorption'!H15) * _transm</f>
        <v>3.6064572903132585E-4</v>
      </c>
      <c r="E15" s="6">
        <f t="shared" si="1"/>
        <v>1356605551357401.8</v>
      </c>
      <c r="G15" s="6">
        <f>'Emission events'!AX15</f>
        <v>0</v>
      </c>
      <c r="H15" s="6">
        <f>'Emission events'!CE15</f>
        <v>0</v>
      </c>
      <c r="I15" s="6">
        <f>'Emission events'!DL15</f>
        <v>0</v>
      </c>
      <c r="J15" s="6">
        <f>'Emission events'!ES15</f>
        <v>0</v>
      </c>
      <c r="K15" s="6">
        <f>'Emission events'!FZ15</f>
        <v>0</v>
      </c>
      <c r="L15" s="6">
        <f t="shared" si="2"/>
        <v>0</v>
      </c>
      <c r="M15" s="6">
        <f t="shared" si="3"/>
        <v>1356605551357401.8</v>
      </c>
      <c r="N15" s="6"/>
      <c r="O15">
        <v>0</v>
      </c>
      <c r="P15" s="6">
        <f t="shared" si="4"/>
        <v>0</v>
      </c>
      <c r="Q15" s="6">
        <f t="shared" si="0"/>
        <v>0</v>
      </c>
    </row>
    <row r="16" spans="1:20" x14ac:dyDescent="0.25">
      <c r="A16">
        <f>'Initial absorption'!A16</f>
        <v>350</v>
      </c>
      <c r="B16" s="6">
        <f>'Input spectra'!I16</f>
        <v>4.61123E+18</v>
      </c>
      <c r="C16" s="6">
        <f>'Initial absorption'!G16</f>
        <v>4.4267808E+18</v>
      </c>
      <c r="D16">
        <f>(1-'Initial absorption'!H16) * _transm</f>
        <v>4.6970896114366666E-4</v>
      </c>
      <c r="E16" s="6">
        <f t="shared" si="1"/>
        <v>2079298610778729.5</v>
      </c>
      <c r="G16" s="6">
        <f>'Emission events'!AX16</f>
        <v>0</v>
      </c>
      <c r="H16" s="6">
        <f>'Emission events'!CE16</f>
        <v>0</v>
      </c>
      <c r="I16" s="6">
        <f>'Emission events'!DL16</f>
        <v>0</v>
      </c>
      <c r="J16" s="6">
        <f>'Emission events'!ES16</f>
        <v>0</v>
      </c>
      <c r="K16" s="6">
        <f>'Emission events'!FZ16</f>
        <v>0</v>
      </c>
      <c r="L16" s="6">
        <f t="shared" si="2"/>
        <v>0</v>
      </c>
      <c r="M16" s="6">
        <f t="shared" si="3"/>
        <v>2079298610778729.5</v>
      </c>
      <c r="N16" s="6"/>
      <c r="O16">
        <v>0</v>
      </c>
      <c r="P16" s="6">
        <f t="shared" si="4"/>
        <v>0</v>
      </c>
      <c r="Q16" s="6">
        <f t="shared" si="0"/>
        <v>0</v>
      </c>
    </row>
    <row r="17" spans="1:17" x14ac:dyDescent="0.25">
      <c r="A17">
        <f>'Initial absorption'!A17</f>
        <v>355</v>
      </c>
      <c r="B17" s="6">
        <f>'Input spectra'!I17</f>
        <v>5.40045E+18</v>
      </c>
      <c r="C17" s="6">
        <f>'Initial absorption'!G17</f>
        <v>5.184432E+18</v>
      </c>
      <c r="D17">
        <f>(1-'Initial absorption'!H17) * _transm</f>
        <v>6.187434158563931E-4</v>
      </c>
      <c r="E17" s="6">
        <f t="shared" si="1"/>
        <v>3207833164955192</v>
      </c>
      <c r="G17" s="6">
        <f>'Emission events'!AX17</f>
        <v>0</v>
      </c>
      <c r="H17" s="6">
        <f>'Emission events'!CE17</f>
        <v>0</v>
      </c>
      <c r="I17" s="6">
        <f>'Emission events'!DL17</f>
        <v>0</v>
      </c>
      <c r="J17" s="6">
        <f>'Emission events'!ES17</f>
        <v>0</v>
      </c>
      <c r="K17" s="6">
        <f>'Emission events'!FZ17</f>
        <v>0</v>
      </c>
      <c r="L17" s="6">
        <f t="shared" si="2"/>
        <v>0</v>
      </c>
      <c r="M17" s="6">
        <f t="shared" si="3"/>
        <v>3207833164955192</v>
      </c>
      <c r="N17" s="6"/>
      <c r="O17">
        <v>0</v>
      </c>
      <c r="P17" s="6">
        <f t="shared" si="4"/>
        <v>0</v>
      </c>
      <c r="Q17" s="6">
        <f t="shared" si="0"/>
        <v>0</v>
      </c>
    </row>
    <row r="18" spans="1:17" x14ac:dyDescent="0.25">
      <c r="A18">
        <f>'Initial absorption'!A18</f>
        <v>360</v>
      </c>
      <c r="B18" s="6">
        <f>'Input spectra'!I18</f>
        <v>5.25235E+18</v>
      </c>
      <c r="C18" s="6">
        <f>'Initial absorption'!G18</f>
        <v>5.042256E+18</v>
      </c>
      <c r="D18">
        <f>(1-'Initial absorption'!H18) * _transm</f>
        <v>8.1603148961434608E-4</v>
      </c>
      <c r="E18" s="6">
        <f t="shared" si="1"/>
        <v>4114639674696874</v>
      </c>
      <c r="G18" s="6">
        <f>'Emission events'!AX18</f>
        <v>0</v>
      </c>
      <c r="H18" s="6">
        <f>'Emission events'!CE18</f>
        <v>0</v>
      </c>
      <c r="I18" s="6">
        <f>'Emission events'!DL18</f>
        <v>0</v>
      </c>
      <c r="J18" s="6">
        <f>'Emission events'!ES18</f>
        <v>0</v>
      </c>
      <c r="K18" s="6">
        <f>'Emission events'!FZ18</f>
        <v>0</v>
      </c>
      <c r="L18" s="6">
        <f t="shared" si="2"/>
        <v>0</v>
      </c>
      <c r="M18" s="6">
        <f t="shared" si="3"/>
        <v>4114639674696874</v>
      </c>
      <c r="N18" s="6"/>
      <c r="O18">
        <v>0</v>
      </c>
      <c r="P18" s="6">
        <f t="shared" si="4"/>
        <v>0</v>
      </c>
      <c r="Q18" s="6">
        <f t="shared" si="0"/>
        <v>0</v>
      </c>
    </row>
    <row r="19" spans="1:17" x14ac:dyDescent="0.25">
      <c r="A19">
        <f>'Initial absorption'!A19</f>
        <v>365</v>
      </c>
      <c r="B19" s="6">
        <f>'Input spectra'!I19</f>
        <v>5.80045E+18</v>
      </c>
      <c r="C19" s="6">
        <f>'Initial absorption'!G19</f>
        <v>5.568432E+18</v>
      </c>
      <c r="D19">
        <f>(1-'Initial absorption'!H19) * _transm</f>
        <v>1.0827719338979236E-3</v>
      </c>
      <c r="E19" s="6">
        <f t="shared" si="1"/>
        <v>6029341885419082</v>
      </c>
      <c r="G19" s="6">
        <f>'Emission events'!AX19</f>
        <v>0</v>
      </c>
      <c r="H19" s="6">
        <f>'Emission events'!CE19</f>
        <v>0</v>
      </c>
      <c r="I19" s="6">
        <f>'Emission events'!DL19</f>
        <v>0</v>
      </c>
      <c r="J19" s="6">
        <f>'Emission events'!ES19</f>
        <v>0</v>
      </c>
      <c r="K19" s="6">
        <f>'Emission events'!FZ19</f>
        <v>0</v>
      </c>
      <c r="L19" s="6">
        <f t="shared" si="2"/>
        <v>0</v>
      </c>
      <c r="M19" s="6">
        <f t="shared" si="3"/>
        <v>6029341885419082</v>
      </c>
      <c r="N19" s="6"/>
      <c r="O19">
        <v>0</v>
      </c>
      <c r="P19" s="6">
        <f t="shared" si="4"/>
        <v>0</v>
      </c>
      <c r="Q19" s="6">
        <f t="shared" si="0"/>
        <v>0</v>
      </c>
    </row>
    <row r="20" spans="1:17" x14ac:dyDescent="0.25">
      <c r="A20">
        <f>'Initial absorption'!A20</f>
        <v>370</v>
      </c>
      <c r="B20" s="6">
        <f>'Input spectra'!I20</f>
        <v>6.81765E+18</v>
      </c>
      <c r="C20" s="6">
        <f>'Initial absorption'!G20</f>
        <v>6.544944E+18</v>
      </c>
      <c r="D20">
        <f>(1-'Initial absorption'!H20) * _transm</f>
        <v>1.4661365805488558E-3</v>
      </c>
      <c r="E20" s="6">
        <f t="shared" si="1"/>
        <v>9595781816043750</v>
      </c>
      <c r="G20" s="6">
        <f>'Emission events'!AX20</f>
        <v>0</v>
      </c>
      <c r="H20" s="6">
        <f>'Emission events'!CE20</f>
        <v>0</v>
      </c>
      <c r="I20" s="6">
        <f>'Emission events'!DL20</f>
        <v>0</v>
      </c>
      <c r="J20" s="6">
        <f>'Emission events'!ES20</f>
        <v>0</v>
      </c>
      <c r="K20" s="6">
        <f>'Emission events'!FZ20</f>
        <v>0</v>
      </c>
      <c r="L20" s="6">
        <f t="shared" si="2"/>
        <v>0</v>
      </c>
      <c r="M20" s="6">
        <f t="shared" si="3"/>
        <v>9595781816043750</v>
      </c>
      <c r="N20" s="6"/>
      <c r="O20">
        <v>0</v>
      </c>
      <c r="P20" s="6">
        <f t="shared" si="4"/>
        <v>0</v>
      </c>
      <c r="Q20" s="6">
        <f t="shared" si="0"/>
        <v>0</v>
      </c>
    </row>
    <row r="21" spans="1:17" x14ac:dyDescent="0.25">
      <c r="A21">
        <f>'Initial absorption'!A21</f>
        <v>375</v>
      </c>
      <c r="B21" s="6">
        <f>'Input spectra'!I21</f>
        <v>5.60565E+18</v>
      </c>
      <c r="C21" s="6">
        <f>'Initial absorption'!G21</f>
        <v>5.381424E+18</v>
      </c>
      <c r="D21">
        <f>(1-'Initial absorption'!H21) * _transm</f>
        <v>2.2149929270622337E-3</v>
      </c>
      <c r="E21" s="6">
        <f t="shared" si="1"/>
        <v>1.1919816097522954E+16</v>
      </c>
      <c r="G21" s="6">
        <f>'Emission events'!AX21</f>
        <v>0</v>
      </c>
      <c r="H21" s="6">
        <f>'Emission events'!CE21</f>
        <v>0</v>
      </c>
      <c r="I21" s="6">
        <f>'Emission events'!DL21</f>
        <v>0</v>
      </c>
      <c r="J21" s="6">
        <f>'Emission events'!ES21</f>
        <v>0</v>
      </c>
      <c r="K21" s="6">
        <f>'Emission events'!FZ21</f>
        <v>0</v>
      </c>
      <c r="L21" s="6">
        <f t="shared" si="2"/>
        <v>0</v>
      </c>
      <c r="M21" s="6">
        <f t="shared" si="3"/>
        <v>1.1919816097522954E+16</v>
      </c>
      <c r="N21" s="6"/>
      <c r="O21">
        <v>0</v>
      </c>
      <c r="P21" s="6">
        <f t="shared" si="4"/>
        <v>0</v>
      </c>
      <c r="Q21" s="6">
        <f t="shared" si="0"/>
        <v>0</v>
      </c>
    </row>
    <row r="22" spans="1:17" x14ac:dyDescent="0.25">
      <c r="A22">
        <f>'Initial absorption'!A22</f>
        <v>380</v>
      </c>
      <c r="B22" s="6">
        <f>'Input spectra'!I22</f>
        <v>6.7199E+18</v>
      </c>
      <c r="C22" s="6">
        <f>'Initial absorption'!G22</f>
        <v>6.451104E+18</v>
      </c>
      <c r="D22">
        <f>(1-'Initial absorption'!H22) * _transm</f>
        <v>2.991301653217455E-3</v>
      </c>
      <c r="E22" s="6">
        <f t="shared" si="1"/>
        <v>1.9297198060277736E+16</v>
      </c>
      <c r="G22" s="6">
        <f>'Emission events'!AX22</f>
        <v>0</v>
      </c>
      <c r="H22" s="6">
        <f>'Emission events'!CE22</f>
        <v>0</v>
      </c>
      <c r="I22" s="6">
        <f>'Emission events'!DL22</f>
        <v>0</v>
      </c>
      <c r="J22" s="6">
        <f>'Emission events'!ES22</f>
        <v>0</v>
      </c>
      <c r="K22" s="6">
        <f>'Emission events'!FZ22</f>
        <v>0</v>
      </c>
      <c r="L22" s="6">
        <f t="shared" si="2"/>
        <v>0</v>
      </c>
      <c r="M22" s="6">
        <f t="shared" si="3"/>
        <v>1.9297198060277736E+16</v>
      </c>
      <c r="N22" s="6"/>
      <c r="O22">
        <v>2.0000000000000001E-4</v>
      </c>
      <c r="P22" s="6">
        <f t="shared" si="4"/>
        <v>1343980000000000</v>
      </c>
      <c r="Q22" s="6">
        <f t="shared" si="0"/>
        <v>3859439612055.5474</v>
      </c>
    </row>
    <row r="23" spans="1:17" x14ac:dyDescent="0.25">
      <c r="A23">
        <f>'Initial absorption'!A23</f>
        <v>385</v>
      </c>
      <c r="B23" s="6">
        <f>'Input spectra'!I23</f>
        <v>6.2902E+18</v>
      </c>
      <c r="C23" s="6">
        <f>'Initial absorption'!G23</f>
        <v>6.038592E+18</v>
      </c>
      <c r="D23">
        <f>(1-'Initial absorption'!H23) * _transm</f>
        <v>4.0346373608600317E-3</v>
      </c>
      <c r="E23" s="6">
        <f t="shared" si="1"/>
        <v>2.43635288901905E+16</v>
      </c>
      <c r="G23" s="6">
        <f>'Emission events'!AX23</f>
        <v>0</v>
      </c>
      <c r="H23" s="6">
        <f>'Emission events'!CE23</f>
        <v>0</v>
      </c>
      <c r="I23" s="6">
        <f>'Emission events'!DL23</f>
        <v>0</v>
      </c>
      <c r="J23" s="6">
        <f>'Emission events'!ES23</f>
        <v>0</v>
      </c>
      <c r="K23" s="6">
        <f>'Emission events'!FZ23</f>
        <v>0</v>
      </c>
      <c r="L23" s="6">
        <f t="shared" si="2"/>
        <v>0</v>
      </c>
      <c r="M23" s="6">
        <f t="shared" si="3"/>
        <v>2.43635288901905E+16</v>
      </c>
      <c r="N23" s="6"/>
      <c r="O23">
        <v>3.9555999999999999E-4</v>
      </c>
      <c r="P23" s="6">
        <f t="shared" si="4"/>
        <v>2488151512000000</v>
      </c>
      <c r="Q23" s="6">
        <f t="shared" si="0"/>
        <v>9637237487803.7539</v>
      </c>
    </row>
    <row r="24" spans="1:17" x14ac:dyDescent="0.25">
      <c r="A24">
        <f>'Initial absorption'!A24</f>
        <v>390</v>
      </c>
      <c r="B24" s="6">
        <f>'Input spectra'!I24</f>
        <v>7.7233E+18</v>
      </c>
      <c r="C24" s="6">
        <f>'Initial absorption'!G24</f>
        <v>7.414368E+18</v>
      </c>
      <c r="D24">
        <f>(1-'Initial absorption'!H24) * _transm</f>
        <v>5.3354242056562733E-3</v>
      </c>
      <c r="E24" s="6">
        <f t="shared" si="1"/>
        <v>3.9558798496843288E+16</v>
      </c>
      <c r="G24" s="6">
        <f>'Emission events'!AX24</f>
        <v>0</v>
      </c>
      <c r="H24" s="6">
        <f>'Emission events'!CE24</f>
        <v>0</v>
      </c>
      <c r="I24" s="6">
        <f>'Emission events'!DL24</f>
        <v>0</v>
      </c>
      <c r="J24" s="6">
        <f>'Emission events'!ES24</f>
        <v>0</v>
      </c>
      <c r="K24" s="6">
        <f>'Emission events'!FZ24</f>
        <v>0</v>
      </c>
      <c r="L24" s="6">
        <f t="shared" si="2"/>
        <v>0</v>
      </c>
      <c r="M24" s="6">
        <f t="shared" si="3"/>
        <v>3.9558798496843288E+16</v>
      </c>
      <c r="N24" s="6"/>
      <c r="O24">
        <v>8.0000000000000004E-4</v>
      </c>
      <c r="P24" s="6">
        <f t="shared" si="4"/>
        <v>6178640000000000</v>
      </c>
      <c r="Q24" s="6">
        <f t="shared" si="0"/>
        <v>31647038797474.633</v>
      </c>
    </row>
    <row r="25" spans="1:17" x14ac:dyDescent="0.25">
      <c r="A25">
        <f>'Initial absorption'!A25</f>
        <v>395</v>
      </c>
      <c r="B25" s="6">
        <f>'Input spectra'!I25</f>
        <v>7.8248E+18</v>
      </c>
      <c r="C25" s="6">
        <f>'Initial absorption'!G25</f>
        <v>7.511808E+18</v>
      </c>
      <c r="D25">
        <f>(1-'Initial absorption'!H25) * _transm</f>
        <v>7.0156877185212707E-3</v>
      </c>
      <c r="E25" s="6">
        <f t="shared" si="1"/>
        <v>5.2700499129489832E+16</v>
      </c>
      <c r="G25" s="6">
        <f>'Emission events'!AX25</f>
        <v>0</v>
      </c>
      <c r="H25" s="6">
        <f>'Emission events'!CE25</f>
        <v>0</v>
      </c>
      <c r="I25" s="6">
        <f>'Emission events'!DL25</f>
        <v>0</v>
      </c>
      <c r="J25" s="6">
        <f>'Emission events'!ES25</f>
        <v>0</v>
      </c>
      <c r="K25" s="6">
        <f>'Emission events'!FZ25</f>
        <v>0</v>
      </c>
      <c r="L25" s="6">
        <f t="shared" si="2"/>
        <v>0</v>
      </c>
      <c r="M25" s="6">
        <f t="shared" si="3"/>
        <v>5.2700499129489832E+16</v>
      </c>
      <c r="N25" s="6"/>
      <c r="O25">
        <v>1.5456999999999999E-3</v>
      </c>
      <c r="P25" s="6">
        <f t="shared" si="4"/>
        <v>1.209479336E+16</v>
      </c>
      <c r="Q25" s="6">
        <f t="shared" si="0"/>
        <v>81459161504452.422</v>
      </c>
    </row>
    <row r="26" spans="1:17" x14ac:dyDescent="0.25">
      <c r="A26">
        <f>'Initial absorption'!A26</f>
        <v>400</v>
      </c>
      <c r="B26" s="6">
        <f>'Input spectra'!I26</f>
        <v>1.120655E+19</v>
      </c>
      <c r="C26" s="6">
        <f>'Initial absorption'!G26</f>
        <v>1.0758288E+19</v>
      </c>
      <c r="D26">
        <f>(1-'Initial absorption'!H26) * _transm</f>
        <v>9.1272029010556113E-3</v>
      </c>
      <c r="E26" s="6">
        <f t="shared" si="1"/>
        <v>9.8193077443991776E+16</v>
      </c>
      <c r="G26" s="6">
        <f>'Emission events'!AX26</f>
        <v>0</v>
      </c>
      <c r="H26" s="6">
        <f>'Emission events'!CE26</f>
        <v>0</v>
      </c>
      <c r="I26" s="6">
        <f>'Emission events'!DL26</f>
        <v>0</v>
      </c>
      <c r="J26" s="6">
        <f>'Emission events'!ES26</f>
        <v>0</v>
      </c>
      <c r="K26" s="6">
        <f>'Emission events'!FZ26</f>
        <v>0</v>
      </c>
      <c r="L26" s="6">
        <f t="shared" si="2"/>
        <v>0</v>
      </c>
      <c r="M26" s="6">
        <f t="shared" si="3"/>
        <v>9.8193077443991776E+16</v>
      </c>
      <c r="N26" s="6"/>
      <c r="O26">
        <v>2.79999999999999E-3</v>
      </c>
      <c r="P26" s="6">
        <f t="shared" si="4"/>
        <v>3.1378339999999888E+16</v>
      </c>
      <c r="Q26" s="6">
        <f t="shared" si="0"/>
        <v>274940616843176</v>
      </c>
    </row>
    <row r="27" spans="1:17" x14ac:dyDescent="0.25">
      <c r="A27">
        <f>'Initial absorption'!A27</f>
        <v>405</v>
      </c>
      <c r="B27" s="6">
        <f>'Input spectra'!I27</f>
        <v>1.171595E+19</v>
      </c>
      <c r="C27" s="6">
        <f>'Initial absorption'!G27</f>
        <v>1.1247312E+19</v>
      </c>
      <c r="D27">
        <f>(1-'Initial absorption'!H27) * _transm</f>
        <v>1.0999339605609214E-2</v>
      </c>
      <c r="E27" s="6">
        <f t="shared" si="1"/>
        <v>1.2371300433824378E+17</v>
      </c>
      <c r="G27" s="6">
        <f>'Emission events'!AX27</f>
        <v>0</v>
      </c>
      <c r="H27" s="6">
        <f>'Emission events'!CE27</f>
        <v>0</v>
      </c>
      <c r="I27" s="6">
        <f>'Emission events'!DL27</f>
        <v>0</v>
      </c>
      <c r="J27" s="6">
        <f>'Emission events'!ES27</f>
        <v>0</v>
      </c>
      <c r="K27" s="6">
        <f>'Emission events'!FZ27</f>
        <v>0</v>
      </c>
      <c r="L27" s="6">
        <f t="shared" si="2"/>
        <v>0</v>
      </c>
      <c r="M27" s="6">
        <f t="shared" si="3"/>
        <v>1.2371300433824378E+17</v>
      </c>
      <c r="N27" s="6"/>
      <c r="O27">
        <v>4.6562000000000001E-3</v>
      </c>
      <c r="P27" s="6">
        <f t="shared" si="4"/>
        <v>5.455180639E+16</v>
      </c>
      <c r="Q27" s="6">
        <f t="shared" si="0"/>
        <v>576032490799730.63</v>
      </c>
    </row>
    <row r="28" spans="1:17" x14ac:dyDescent="0.25">
      <c r="A28">
        <f>'Initial absorption'!A28</f>
        <v>410</v>
      </c>
      <c r="B28" s="6">
        <f>'Input spectra'!I28</f>
        <v>1.1216E+19</v>
      </c>
      <c r="C28" s="6">
        <f>'Initial absorption'!G28</f>
        <v>1.076736E+19</v>
      </c>
      <c r="D28">
        <f>(1-'Initial absorption'!H28) * _transm</f>
        <v>1.2791682569695907E-2</v>
      </c>
      <c r="E28" s="6">
        <f t="shared" si="1"/>
        <v>1.3773265123364093E+17</v>
      </c>
      <c r="G28" s="6">
        <f>'Emission events'!AX28</f>
        <v>0</v>
      </c>
      <c r="H28" s="6">
        <f>'Emission events'!CE28</f>
        <v>0</v>
      </c>
      <c r="I28" s="6">
        <f>'Emission events'!DL28</f>
        <v>0</v>
      </c>
      <c r="J28" s="6">
        <f>'Emission events'!ES28</f>
        <v>0</v>
      </c>
      <c r="K28" s="6">
        <f>'Emission events'!FZ28</f>
        <v>0</v>
      </c>
      <c r="L28" s="6">
        <f t="shared" si="2"/>
        <v>0</v>
      </c>
      <c r="M28" s="6">
        <f t="shared" si="3"/>
        <v>1.3773265123364093E+17</v>
      </c>
      <c r="N28" s="6"/>
      <c r="O28">
        <v>7.4000000000000003E-3</v>
      </c>
      <c r="P28" s="6">
        <f t="shared" si="4"/>
        <v>8.29984E+16</v>
      </c>
      <c r="Q28" s="6">
        <f t="shared" si="0"/>
        <v>1019221619128942.9</v>
      </c>
    </row>
    <row r="29" spans="1:17" x14ac:dyDescent="0.25">
      <c r="A29">
        <f>'Initial absorption'!A29</f>
        <v>415</v>
      </c>
      <c r="B29" s="6">
        <f>'Input spectra'!I29</f>
        <v>1.2736E+19</v>
      </c>
      <c r="C29" s="6">
        <f>'Initial absorption'!G29</f>
        <v>1.222656E+19</v>
      </c>
      <c r="D29">
        <f>(1-'Initial absorption'!H29) * _transm</f>
        <v>1.077550317711129E-2</v>
      </c>
      <c r="E29" s="6">
        <f t="shared" si="1"/>
        <v>1.3174733612514181E+17</v>
      </c>
      <c r="G29" s="6">
        <f>'Emission events'!AX29</f>
        <v>0</v>
      </c>
      <c r="H29" s="6">
        <f>'Emission events'!CE29</f>
        <v>0</v>
      </c>
      <c r="I29" s="6">
        <f>'Emission events'!DL29</f>
        <v>0</v>
      </c>
      <c r="J29" s="6">
        <f>'Emission events'!ES29</f>
        <v>0</v>
      </c>
      <c r="K29" s="6">
        <f>'Emission events'!FZ29</f>
        <v>0</v>
      </c>
      <c r="L29" s="6">
        <f t="shared" si="2"/>
        <v>0</v>
      </c>
      <c r="M29" s="6">
        <f t="shared" si="3"/>
        <v>1.3174733612514181E+17</v>
      </c>
      <c r="N29" s="6"/>
      <c r="O29">
        <v>1.1779E-2</v>
      </c>
      <c r="P29" s="6">
        <f t="shared" si="4"/>
        <v>1.50017344E+17</v>
      </c>
      <c r="Q29" s="6">
        <f t="shared" si="0"/>
        <v>1551851872218045.3</v>
      </c>
    </row>
    <row r="30" spans="1:17" x14ac:dyDescent="0.25">
      <c r="A30">
        <f>'Initial absorption'!A30</f>
        <v>420</v>
      </c>
      <c r="B30" s="6">
        <f>'Input spectra'!I30</f>
        <v>1.21631E+19</v>
      </c>
      <c r="C30" s="6">
        <f>'Initial absorption'!G30</f>
        <v>1.1676576E+19</v>
      </c>
      <c r="D30">
        <f>(1-'Initial absorption'!H30) * _transm</f>
        <v>7.350297784972923E-3</v>
      </c>
      <c r="E30" s="6">
        <f t="shared" si="1"/>
        <v>8.5826310708868E+16</v>
      </c>
      <c r="G30" s="6">
        <f>'Emission events'!AX30</f>
        <v>0</v>
      </c>
      <c r="H30" s="6">
        <f>'Emission events'!CE30</f>
        <v>0</v>
      </c>
      <c r="I30" s="6">
        <f>'Emission events'!DL30</f>
        <v>0</v>
      </c>
      <c r="J30" s="6">
        <f>'Emission events'!ES30</f>
        <v>0</v>
      </c>
      <c r="K30" s="6">
        <f>'Emission events'!FZ30</f>
        <v>0</v>
      </c>
      <c r="L30" s="6">
        <f t="shared" si="2"/>
        <v>0</v>
      </c>
      <c r="M30" s="6">
        <f t="shared" si="3"/>
        <v>8.5826310708868E+16</v>
      </c>
      <c r="N30" s="6"/>
      <c r="O30">
        <v>1.7500000000000002E-2</v>
      </c>
      <c r="P30" s="6">
        <f t="shared" si="4"/>
        <v>2.1285425000000003E+17</v>
      </c>
      <c r="Q30" s="6">
        <f t="shared" si="0"/>
        <v>1501960437405190.3</v>
      </c>
    </row>
    <row r="31" spans="1:17" x14ac:dyDescent="0.25">
      <c r="A31">
        <f>'Initial absorption'!A31</f>
        <v>425</v>
      </c>
      <c r="B31" s="6">
        <f>'Input spectra'!I31</f>
        <v>1.32567E+19</v>
      </c>
      <c r="C31" s="6">
        <f>'Initial absorption'!G31</f>
        <v>1.2726432E+19</v>
      </c>
      <c r="D31">
        <f>(1-'Initial absorption'!H31) * _transm</f>
        <v>3.1575712738582239E-3</v>
      </c>
      <c r="E31" s="6">
        <f t="shared" si="1"/>
        <v>4.0184616101910064E+16</v>
      </c>
      <c r="G31" s="6">
        <f>'Emission events'!AX31</f>
        <v>0</v>
      </c>
      <c r="H31" s="6">
        <f>'Emission events'!CE31</f>
        <v>0</v>
      </c>
      <c r="I31" s="6">
        <f>'Emission events'!DL31</f>
        <v>0</v>
      </c>
      <c r="J31" s="6">
        <f>'Emission events'!ES31</f>
        <v>0</v>
      </c>
      <c r="K31" s="6">
        <f>'Emission events'!FZ31</f>
        <v>0</v>
      </c>
      <c r="L31" s="6">
        <f t="shared" si="2"/>
        <v>0</v>
      </c>
      <c r="M31" s="6">
        <f t="shared" si="3"/>
        <v>4.0184616101910064E+16</v>
      </c>
      <c r="N31" s="6"/>
      <c r="O31">
        <v>2.2678E-2</v>
      </c>
      <c r="P31" s="6">
        <f t="shared" si="4"/>
        <v>3.006354426E+17</v>
      </c>
      <c r="Q31" s="6">
        <f t="shared" si="0"/>
        <v>911306723959116.5</v>
      </c>
    </row>
    <row r="32" spans="1:17" x14ac:dyDescent="0.25">
      <c r="A32">
        <f>'Initial absorption'!A32</f>
        <v>430</v>
      </c>
      <c r="B32" s="6">
        <f>'Input spectra'!I32</f>
        <v>9.6187E+18</v>
      </c>
      <c r="C32" s="6">
        <f>'Initial absorption'!G32</f>
        <v>9.233952E+18</v>
      </c>
      <c r="D32">
        <f>(1-'Initial absorption'!H32) * _transm</f>
        <v>4.2387466850210128E-3</v>
      </c>
      <c r="E32" s="6">
        <f t="shared" si="1"/>
        <v>3.9140383429643152E+16</v>
      </c>
      <c r="G32" s="6">
        <f>'Emission events'!AX32</f>
        <v>103694322769865.31</v>
      </c>
      <c r="H32" s="6">
        <f>'Emission events'!CE32</f>
        <v>9874316282633.9648</v>
      </c>
      <c r="I32" s="6">
        <f>'Emission events'!DL32</f>
        <v>940284091211.84216</v>
      </c>
      <c r="J32" s="6">
        <f>'Emission events'!ES32</f>
        <v>89538773812.726013</v>
      </c>
      <c r="K32" s="6">
        <f>'Emission events'!FZ32</f>
        <v>8526350802.7174158</v>
      </c>
      <c r="L32" s="6">
        <f t="shared" si="2"/>
        <v>114606988268326.56</v>
      </c>
      <c r="M32" s="6">
        <f t="shared" si="3"/>
        <v>3.925499041791148E+16</v>
      </c>
      <c r="N32" s="6"/>
      <c r="O32">
        <v>2.7300000000000001E-2</v>
      </c>
      <c r="P32" s="6">
        <f t="shared" si="4"/>
        <v>2.6259051E+17</v>
      </c>
      <c r="Q32" s="6">
        <f t="shared" si="0"/>
        <v>1071661238408983.5</v>
      </c>
    </row>
    <row r="33" spans="1:17" x14ac:dyDescent="0.25">
      <c r="A33">
        <f>'Initial absorption'!A33</f>
        <v>435</v>
      </c>
      <c r="B33" s="6">
        <f>'Input spectra'!I33</f>
        <v>1.35823E+19</v>
      </c>
      <c r="C33" s="6">
        <f>'Initial absorption'!G33</f>
        <v>1.3039008E+19</v>
      </c>
      <c r="D33">
        <f>(1-'Initial absorption'!H33) * _transm</f>
        <v>4.1232668130891881E-2</v>
      </c>
      <c r="E33" s="6">
        <f t="shared" si="1"/>
        <v>5.3763308962004429E+17</v>
      </c>
      <c r="G33" s="6">
        <f>'Emission events'!AX33</f>
        <v>4416962834010147</v>
      </c>
      <c r="H33" s="6">
        <f>'Emission events'!CE33</f>
        <v>420606325077714.88</v>
      </c>
      <c r="I33" s="6">
        <f>'Emission events'!DL33</f>
        <v>40052336264456.313</v>
      </c>
      <c r="J33" s="6">
        <f>'Emission events'!ES33</f>
        <v>3813993144170.3315</v>
      </c>
      <c r="K33" s="6">
        <f>'Emission events'!FZ33</f>
        <v>363188394497.90961</v>
      </c>
      <c r="L33" s="6">
        <f t="shared" si="2"/>
        <v>4881798676890986</v>
      </c>
      <c r="M33" s="6">
        <f t="shared" si="3"/>
        <v>5.425148882969353E+17</v>
      </c>
      <c r="N33" s="6"/>
      <c r="O33">
        <v>3.2584000000000002E-2</v>
      </c>
      <c r="P33" s="6">
        <f t="shared" si="4"/>
        <v>4.425656632E+17</v>
      </c>
      <c r="Q33" s="6">
        <f t="shared" si="0"/>
        <v>1.767730512026734E+16</v>
      </c>
    </row>
    <row r="34" spans="1:17" x14ac:dyDescent="0.25">
      <c r="A34">
        <f>'Initial absorption'!A34</f>
        <v>440</v>
      </c>
      <c r="B34" s="6">
        <f>'Input spectra'!I34</f>
        <v>1.46654E+19</v>
      </c>
      <c r="C34" s="6">
        <f>'Initial absorption'!G34</f>
        <v>1.4078784E+19</v>
      </c>
      <c r="D34">
        <f>(1-'Initial absorption'!H34) * _transm</f>
        <v>0.12289428024172554</v>
      </c>
      <c r="E34" s="6">
        <f t="shared" si="1"/>
        <v>1.7302020263587215E+18</v>
      </c>
      <c r="G34" s="6">
        <f>'Emission events'!AX34</f>
        <v>1.6961712414745882E+16</v>
      </c>
      <c r="H34" s="6">
        <f>'Emission events'!CE34</f>
        <v>1615183055392430.8</v>
      </c>
      <c r="I34" s="6">
        <f>'Emission events'!DL34</f>
        <v>153806186464924.34</v>
      </c>
      <c r="J34" s="6">
        <f>'Emission events'!ES34</f>
        <v>14646230293157.359</v>
      </c>
      <c r="K34" s="6">
        <f>'Emission events'!FZ34</f>
        <v>1394690725584.8252</v>
      </c>
      <c r="L34" s="6">
        <f t="shared" si="2"/>
        <v>1.8746742577621976E+16</v>
      </c>
      <c r="M34" s="6">
        <f t="shared" si="3"/>
        <v>1.7489487689363436E+18</v>
      </c>
      <c r="N34" s="6"/>
      <c r="O34">
        <v>3.7900000000000003E-2</v>
      </c>
      <c r="P34" s="6">
        <f t="shared" si="4"/>
        <v>5.5581866000000006E+17</v>
      </c>
      <c r="Q34" s="6">
        <f t="shared" ref="Q34:Q65" si="5">O34*M34</f>
        <v>6.6285158342687424E+16</v>
      </c>
    </row>
    <row r="35" spans="1:17" x14ac:dyDescent="0.25">
      <c r="A35">
        <f>'Initial absorption'!A35</f>
        <v>445</v>
      </c>
      <c r="B35" s="6">
        <f>'Input spectra'!I35</f>
        <v>1.60494E+19</v>
      </c>
      <c r="C35" s="6">
        <f>'Initial absorption'!G35</f>
        <v>1.5407424E+19</v>
      </c>
      <c r="D35">
        <f>(1-'Initial absorption'!H35) * _transm</f>
        <v>0.15432881287374037</v>
      </c>
      <c r="E35" s="6">
        <f t="shared" si="1"/>
        <v>2.3778094553623762E+18</v>
      </c>
      <c r="G35" s="6">
        <f>'Emission events'!AX35</f>
        <v>1.691240848500411E+16</v>
      </c>
      <c r="H35" s="6">
        <f>'Emission events'!CE35</f>
        <v>1610488077082696.8</v>
      </c>
      <c r="I35" s="6">
        <f>'Emission events'!DL35</f>
        <v>153359106050760.25</v>
      </c>
      <c r="J35" s="6">
        <f>'Emission events'!ES35</f>
        <v>14603656955530.912</v>
      </c>
      <c r="K35" s="6">
        <f>'Emission events'!FZ35</f>
        <v>1390636669492.8259</v>
      </c>
      <c r="L35" s="6">
        <f t="shared" si="2"/>
        <v>1.8692249961762592E+16</v>
      </c>
      <c r="M35" s="6">
        <f t="shared" si="3"/>
        <v>2.396501705324139E+18</v>
      </c>
      <c r="N35" s="6"/>
      <c r="O35">
        <v>4.2390999999999998E-2</v>
      </c>
      <c r="P35" s="6">
        <f t="shared" si="4"/>
        <v>6.803501154E+17</v>
      </c>
      <c r="Q35" s="6">
        <f t="shared" si="5"/>
        <v>1.0159010379039557E+17</v>
      </c>
    </row>
    <row r="36" spans="1:17" x14ac:dyDescent="0.25">
      <c r="A36">
        <f>'Initial absorption'!A36</f>
        <v>450</v>
      </c>
      <c r="B36" s="6">
        <f>'Input spectra'!I36</f>
        <v>1.76447E+19</v>
      </c>
      <c r="C36" s="6">
        <f>'Initial absorption'!G36</f>
        <v>1.6938912E+19</v>
      </c>
      <c r="D36">
        <f>(1-'Initial absorption'!H36) * _transm</f>
        <v>0.17071253189352911</v>
      </c>
      <c r="E36" s="6">
        <f t="shared" si="1"/>
        <v>2.8916845550416829E+18</v>
      </c>
      <c r="G36" s="6">
        <f>'Emission events'!AX36</f>
        <v>2.1505229874854168E+16</v>
      </c>
      <c r="H36" s="6">
        <f>'Emission events'!CE36</f>
        <v>2047840574515714.5</v>
      </c>
      <c r="I36" s="6">
        <f>'Emission events'!DL36</f>
        <v>195006100517736.94</v>
      </c>
      <c r="J36" s="6">
        <f>'Emission events'!ES36</f>
        <v>18569501802222.406</v>
      </c>
      <c r="K36" s="6">
        <f>'Emission events'!FZ36</f>
        <v>1768285178090.5032</v>
      </c>
      <c r="L36" s="6">
        <f t="shared" si="2"/>
        <v>2.3768414336867936E+16</v>
      </c>
      <c r="M36" s="6">
        <f t="shared" si="3"/>
        <v>2.9154529693785508E+18</v>
      </c>
      <c r="N36" s="6"/>
      <c r="O36">
        <v>4.6800000000000001E-2</v>
      </c>
      <c r="P36" s="6">
        <f t="shared" si="4"/>
        <v>8.2577196E+17</v>
      </c>
      <c r="Q36" s="6">
        <f t="shared" si="5"/>
        <v>1.3644319896691618E+17</v>
      </c>
    </row>
    <row r="37" spans="1:17" x14ac:dyDescent="0.25">
      <c r="A37">
        <f>'Initial absorption'!A37</f>
        <v>455</v>
      </c>
      <c r="B37" s="6">
        <f>'Input spectra'!I37</f>
        <v>1.748305E+19</v>
      </c>
      <c r="C37" s="6">
        <f>'Initial absorption'!G37</f>
        <v>1.6783728E+19</v>
      </c>
      <c r="D37">
        <f>(1-'Initial absorption'!H37) * _transm</f>
        <v>0.18698113763528454</v>
      </c>
      <c r="E37" s="6">
        <f t="shared" si="1"/>
        <v>3.1382405552011791E+18</v>
      </c>
      <c r="G37" s="6">
        <f>'Emission events'!AX37</f>
        <v>3.6059442838213248E+16</v>
      </c>
      <c r="H37" s="6">
        <f>'Emission events'!CE37</f>
        <v>3433768928220951.5</v>
      </c>
      <c r="I37" s="6">
        <f>'Emission events'!DL37</f>
        <v>326981454076174.38</v>
      </c>
      <c r="J37" s="6">
        <f>'Emission events'!ES37</f>
        <v>31136885895569.969</v>
      </c>
      <c r="K37" s="6">
        <f>'Emission events'!FZ37</f>
        <v>2965017285194.0571</v>
      </c>
      <c r="L37" s="6">
        <f t="shared" si="2"/>
        <v>3.9854295123691136E+16</v>
      </c>
      <c r="M37" s="6">
        <f t="shared" si="3"/>
        <v>3.1780948503248701E+18</v>
      </c>
      <c r="N37" s="6"/>
      <c r="O37">
        <v>5.2122000000000002E-2</v>
      </c>
      <c r="P37" s="6">
        <f t="shared" si="4"/>
        <v>9.112515321E+17</v>
      </c>
      <c r="Q37" s="6">
        <f t="shared" si="5"/>
        <v>1.656486597886329E+17</v>
      </c>
    </row>
    <row r="38" spans="1:17" x14ac:dyDescent="0.25">
      <c r="A38">
        <f>'Initial absorption'!A38</f>
        <v>460</v>
      </c>
      <c r="B38" s="6">
        <f>'Input spectra'!I38</f>
        <v>1.768965E+19</v>
      </c>
      <c r="C38" s="6">
        <f>'Initial absorption'!G38</f>
        <v>1.6982064E+19</v>
      </c>
      <c r="D38">
        <f>(1-'Initial absorption'!H38) * _transm</f>
        <v>0.19851730817159782</v>
      </c>
      <c r="E38" s="6">
        <f t="shared" si="1"/>
        <v>3.3712336324777974E+18</v>
      </c>
      <c r="G38" s="6">
        <f>'Emission events'!AX38</f>
        <v>6.2715253977562936E+16</v>
      </c>
      <c r="H38" s="6">
        <f>'Emission events'!CE38</f>
        <v>5972074815460783</v>
      </c>
      <c r="I38" s="6">
        <f>'Emission events'!DL38</f>
        <v>568692229393198.75</v>
      </c>
      <c r="J38" s="6">
        <f>'Emission events'!ES38</f>
        <v>54153851344083.25</v>
      </c>
      <c r="K38" s="6">
        <f>'Emission events'!FZ38</f>
        <v>5156813235387.8428</v>
      </c>
      <c r="L38" s="6">
        <f t="shared" si="2"/>
        <v>6.9315331686996384E+16</v>
      </c>
      <c r="M38" s="6">
        <f t="shared" si="3"/>
        <v>3.4405489641647939E+18</v>
      </c>
      <c r="N38" s="6"/>
      <c r="O38">
        <v>0.06</v>
      </c>
      <c r="P38" s="6">
        <f t="shared" si="4"/>
        <v>1.061379E+18</v>
      </c>
      <c r="Q38" s="6">
        <f t="shared" si="5"/>
        <v>2.0643293784988762E+17</v>
      </c>
    </row>
    <row r="39" spans="1:17" x14ac:dyDescent="0.25">
      <c r="A39">
        <f>'Initial absorption'!A39</f>
        <v>465</v>
      </c>
      <c r="B39" s="6">
        <f>'Input spectra'!I39</f>
        <v>1.796965E+19</v>
      </c>
      <c r="C39" s="6">
        <f>'Initial absorption'!G39</f>
        <v>1.7250864E+19</v>
      </c>
      <c r="D39">
        <f>(1-'Initial absorption'!H39) * _transm</f>
        <v>0.2086797613001645</v>
      </c>
      <c r="E39" s="6">
        <f t="shared" si="1"/>
        <v>3.5999061817416008E+18</v>
      </c>
      <c r="G39" s="6">
        <f>'Emission events'!AX39</f>
        <v>1.0592737087161222E+17</v>
      </c>
      <c r="H39" s="6">
        <f>'Emission events'!CE39</f>
        <v>1.0176823039488722E+16</v>
      </c>
      <c r="I39" s="6">
        <f>'Emission events'!DL39</f>
        <v>979267194744982.88</v>
      </c>
      <c r="J39" s="6">
        <f>'Emission events'!ES39</f>
        <v>94403440961025.688</v>
      </c>
      <c r="K39" s="6">
        <f>'Emission events'!FZ39</f>
        <v>9120105778010.5664</v>
      </c>
      <c r="L39" s="6">
        <f t="shared" si="2"/>
        <v>1.1718698465258496E+17</v>
      </c>
      <c r="M39" s="6">
        <f t="shared" si="3"/>
        <v>3.7170931663941857E+18</v>
      </c>
      <c r="N39" s="6"/>
      <c r="O39">
        <v>7.2942000000000007E-2</v>
      </c>
      <c r="P39" s="6">
        <f t="shared" si="4"/>
        <v>1.3107422103E+18</v>
      </c>
      <c r="Q39" s="6">
        <f t="shared" si="5"/>
        <v>2.7113220974312474E+17</v>
      </c>
    </row>
    <row r="40" spans="1:17" x14ac:dyDescent="0.25">
      <c r="A40">
        <f>'Initial absorption'!A40</f>
        <v>470</v>
      </c>
      <c r="B40" s="6">
        <f>'Input spectra'!I40</f>
        <v>1.78673E+19</v>
      </c>
      <c r="C40" s="6">
        <f>'Initial absorption'!G40</f>
        <v>1.7152608E+19</v>
      </c>
      <c r="D40">
        <f>(1-'Initial absorption'!H40) * _transm</f>
        <v>0.21841616494378932</v>
      </c>
      <c r="E40" s="6">
        <f t="shared" si="1"/>
        <v>3.7464068581441603E+18</v>
      </c>
      <c r="G40" s="6">
        <f>'Emission events'!AX40</f>
        <v>2.0134281412671958E+17</v>
      </c>
      <c r="H40" s="6">
        <f>'Emission events'!CE40</f>
        <v>1.9415654584933628E+16</v>
      </c>
      <c r="I40" s="6">
        <f>'Emission events'!DL40</f>
        <v>1876349522120054</v>
      </c>
      <c r="J40" s="6">
        <f>'Emission events'!ES40</f>
        <v>181788890940863.56</v>
      </c>
      <c r="K40" s="6">
        <f>'Emission events'!FZ40</f>
        <v>17663434367757.348</v>
      </c>
      <c r="L40" s="6">
        <f t="shared" si="2"/>
        <v>2.2283427055908189E+17</v>
      </c>
      <c r="M40" s="6">
        <f t="shared" si="3"/>
        <v>3.9692411287032422E+18</v>
      </c>
      <c r="N40" s="6"/>
      <c r="O40">
        <v>9.0980000000000005E-2</v>
      </c>
      <c r="P40" s="6">
        <f t="shared" si="4"/>
        <v>1.625566954E+18</v>
      </c>
      <c r="Q40" s="6">
        <f t="shared" si="5"/>
        <v>3.6112155788942099E+17</v>
      </c>
    </row>
    <row r="41" spans="1:17" x14ac:dyDescent="0.25">
      <c r="A41">
        <f>'Initial absorption'!A41</f>
        <v>475</v>
      </c>
      <c r="B41" s="6">
        <f>'Input spectra'!I41</f>
        <v>1.908795E+19</v>
      </c>
      <c r="C41" s="6">
        <f>'Initial absorption'!G41</f>
        <v>1.8324432E+19</v>
      </c>
      <c r="D41">
        <f>(1-'Initial absorption'!H41) * _transm</f>
        <v>0.21629933822931877</v>
      </c>
      <c r="E41" s="6">
        <f t="shared" si="1"/>
        <v>3.9635625150281523E+18</v>
      </c>
      <c r="G41" s="6">
        <f>'Emission events'!AX41</f>
        <v>2.9466112455561811E+17</v>
      </c>
      <c r="H41" s="6">
        <f>'Emission events'!CE41</f>
        <v>2.8447595809490252E+16</v>
      </c>
      <c r="I41" s="6">
        <f>'Emission events'!DL41</f>
        <v>2752916386185869</v>
      </c>
      <c r="J41" s="6">
        <f>'Emission events'!ES41</f>
        <v>267128536149538.75</v>
      </c>
      <c r="K41" s="6">
        <f>'Emission events'!FZ41</f>
        <v>26001507678596.746</v>
      </c>
      <c r="L41" s="6">
        <f t="shared" si="2"/>
        <v>3.2615476679512237E+17</v>
      </c>
      <c r="M41" s="6">
        <f t="shared" si="3"/>
        <v>4.2897172818232745E+18</v>
      </c>
      <c r="N41" s="6"/>
      <c r="O41">
        <v>0.11284</v>
      </c>
      <c r="P41" s="6">
        <f t="shared" si="4"/>
        <v>2.153884278E+18</v>
      </c>
      <c r="Q41" s="6">
        <f t="shared" si="5"/>
        <v>4.840516980809383E+17</v>
      </c>
    </row>
    <row r="42" spans="1:17" x14ac:dyDescent="0.25">
      <c r="A42">
        <f>'Initial absorption'!A42</f>
        <v>480</v>
      </c>
      <c r="B42" s="6">
        <f>'Input spectra'!I42</f>
        <v>1.94096E+19</v>
      </c>
      <c r="C42" s="6">
        <f>'Initial absorption'!G42</f>
        <v>1.8633216E+19</v>
      </c>
      <c r="D42">
        <f>(1-'Initial absorption'!H42) * _transm</f>
        <v>0.2127060062640784</v>
      </c>
      <c r="E42" s="6">
        <f t="shared" si="1"/>
        <v>3.9633969592159258E+18</v>
      </c>
      <c r="G42" s="6">
        <f>'Emission events'!AX42</f>
        <v>4.6909210776630195E+17</v>
      </c>
      <c r="H42" s="6">
        <f>'Emission events'!CE42</f>
        <v>4.5197590667061864E+16</v>
      </c>
      <c r="I42" s="6">
        <f>'Emission events'!DL42</f>
        <v>4363766335008630</v>
      </c>
      <c r="J42" s="6">
        <f>'Emission events'!ES42</f>
        <v>422314541602827.19</v>
      </c>
      <c r="K42" s="6">
        <f>'Emission events'!FZ42</f>
        <v>40982119471674.484</v>
      </c>
      <c r="L42" s="6">
        <f t="shared" si="2"/>
        <v>5.1911676142944698E+17</v>
      </c>
      <c r="M42" s="6">
        <f t="shared" si="3"/>
        <v>4.4825137206453729E+18</v>
      </c>
      <c r="N42" s="6"/>
      <c r="O42">
        <v>0.13902</v>
      </c>
      <c r="P42" s="6">
        <f t="shared" si="4"/>
        <v>2.698322592E+18</v>
      </c>
      <c r="Q42" s="6">
        <f t="shared" si="5"/>
        <v>6.2315905744411981E+17</v>
      </c>
    </row>
    <row r="43" spans="1:17" x14ac:dyDescent="0.25">
      <c r="A43">
        <f>'Initial absorption'!A43</f>
        <v>485</v>
      </c>
      <c r="B43" s="6">
        <f>'Input spectra'!I43</f>
        <v>1.86053E+19</v>
      </c>
      <c r="C43" s="6">
        <f>'Initial absorption'!G43</f>
        <v>1.7861088E+19</v>
      </c>
      <c r="D43">
        <f>(1-'Initial absorption'!H43) * _transm</f>
        <v>0.25425358662649811</v>
      </c>
      <c r="E43" s="6">
        <f t="shared" si="1"/>
        <v>4.5412456850515057E+18</v>
      </c>
      <c r="G43" s="6">
        <f>'Emission events'!AX43</f>
        <v>7.177456155659063E+17</v>
      </c>
      <c r="H43" s="6">
        <f>'Emission events'!CE43</f>
        <v>6.9481890696997368E+16</v>
      </c>
      <c r="I43" s="6">
        <f>'Emission events'!DL43</f>
        <v>6744895938094378</v>
      </c>
      <c r="J43" s="6">
        <f>'Emission events'!ES43</f>
        <v>656832714496611.5</v>
      </c>
      <c r="K43" s="6">
        <f>'Emission events'!FZ43</f>
        <v>64194609313008.883</v>
      </c>
      <c r="L43" s="6">
        <f t="shared" si="2"/>
        <v>7.9469342952480768E+17</v>
      </c>
      <c r="M43" s="6">
        <f t="shared" si="3"/>
        <v>5.3359391145763133E+18</v>
      </c>
      <c r="N43" s="6"/>
      <c r="O43">
        <v>0.16986999999999999</v>
      </c>
      <c r="P43" s="6">
        <f t="shared" si="4"/>
        <v>3.160482311E+18</v>
      </c>
      <c r="Q43" s="6">
        <f t="shared" si="5"/>
        <v>9.0641597739307827E+17</v>
      </c>
    </row>
    <row r="44" spans="1:17" x14ac:dyDescent="0.25">
      <c r="A44">
        <f>'Initial absorption'!A44</f>
        <v>490</v>
      </c>
      <c r="B44" s="6">
        <f>'Input spectra'!I44</f>
        <v>1.96137E+19</v>
      </c>
      <c r="C44" s="6">
        <f>'Initial absorption'!G44</f>
        <v>1.8829152E+19</v>
      </c>
      <c r="D44">
        <f>(1-'Initial absorption'!H44) * _transm</f>
        <v>0.27430807829594717</v>
      </c>
      <c r="E44" s="6">
        <f t="shared" si="1"/>
        <v>5.1649885010622904E+18</v>
      </c>
      <c r="G44" s="6">
        <f>'Emission events'!AX44</f>
        <v>8.5936033763332288E+17</v>
      </c>
      <c r="H44" s="6">
        <f>'Emission events'!CE44</f>
        <v>8.3923450477938288E+16</v>
      </c>
      <c r="I44" s="6">
        <f>'Emission events'!DL44</f>
        <v>8228390664597169</v>
      </c>
      <c r="J44" s="6">
        <f>'Emission events'!ES44</f>
        <v>810362763456472.38</v>
      </c>
      <c r="K44" s="6">
        <f>'Emission events'!FZ44</f>
        <v>80203392122325.938</v>
      </c>
      <c r="L44" s="6">
        <f t="shared" si="2"/>
        <v>9.5240274493143718E+17</v>
      </c>
      <c r="M44" s="6">
        <f t="shared" si="3"/>
        <v>6.117391245993728E+18</v>
      </c>
      <c r="N44" s="6"/>
      <c r="O44">
        <v>0.20802000000000001</v>
      </c>
      <c r="P44" s="6">
        <f t="shared" si="4"/>
        <v>4.080041874E+18</v>
      </c>
      <c r="Q44" s="6">
        <f t="shared" si="5"/>
        <v>1.2725397269916155E+18</v>
      </c>
    </row>
    <row r="45" spans="1:17" x14ac:dyDescent="0.25">
      <c r="A45">
        <f>'Initial absorption'!A45</f>
        <v>495</v>
      </c>
      <c r="B45" s="6">
        <f>'Input spectra'!I45</f>
        <v>2.015625E+19</v>
      </c>
      <c r="C45" s="6">
        <f>'Initial absorption'!G45</f>
        <v>1.935E+19</v>
      </c>
      <c r="D45">
        <f>(1-'Initial absorption'!H45) * _transm</f>
        <v>0.24974698878434576</v>
      </c>
      <c r="E45" s="6">
        <f t="shared" si="1"/>
        <v>4.8326042329770906E+18</v>
      </c>
      <c r="G45" s="6">
        <f>'Emission events'!AX45</f>
        <v>7.1855103344261197E+17</v>
      </c>
      <c r="H45" s="6">
        <f>'Emission events'!CE45</f>
        <v>7.1545568867437776E+16</v>
      </c>
      <c r="I45" s="6">
        <f>'Emission events'!DL45</f>
        <v>7166429325773362</v>
      </c>
      <c r="J45" s="6">
        <f>'Emission events'!ES45</f>
        <v>722456004997828.75</v>
      </c>
      <c r="K45" s="6">
        <f>'Emission events'!FZ45</f>
        <v>73329431212333.469</v>
      </c>
      <c r="L45" s="6">
        <f t="shared" si="2"/>
        <v>7.9805881707203328E+17</v>
      </c>
      <c r="M45" s="6">
        <f t="shared" si="3"/>
        <v>5.6306630500491244E+18</v>
      </c>
      <c r="N45" s="6"/>
      <c r="O45">
        <v>0.25807999999999998</v>
      </c>
      <c r="P45" s="6">
        <f t="shared" si="4"/>
        <v>5.201925E+18</v>
      </c>
      <c r="Q45" s="6">
        <f t="shared" si="5"/>
        <v>1.4531615199566779E+18</v>
      </c>
    </row>
    <row r="46" spans="1:17" x14ac:dyDescent="0.25">
      <c r="A46">
        <f>'Initial absorption'!A46</f>
        <v>500</v>
      </c>
      <c r="B46" s="6">
        <f>'Input spectra'!I46</f>
        <v>1.93065E+19</v>
      </c>
      <c r="C46" s="6">
        <f>'Initial absorption'!G46</f>
        <v>1.853424E+19</v>
      </c>
      <c r="D46">
        <f>(1-'Initial absorption'!H46) * _transm</f>
        <v>0.21431238226134247</v>
      </c>
      <c r="E46" s="6">
        <f t="shared" si="1"/>
        <v>3.9721171278034642E+18</v>
      </c>
      <c r="G46" s="6">
        <f>'Emission events'!AX46</f>
        <v>5.9951938513508787E+17</v>
      </c>
      <c r="H46" s="6">
        <f>'Emission events'!CE46</f>
        <v>6.187833919157404E+16</v>
      </c>
      <c r="I46" s="6">
        <f>'Emission events'!DL46</f>
        <v>6434713823448246</v>
      </c>
      <c r="J46" s="6">
        <f>'Emission events'!ES46</f>
        <v>674164716985489.13</v>
      </c>
      <c r="K46" s="6">
        <f>'Emission events'!FZ46</f>
        <v>71152831546449.953</v>
      </c>
      <c r="L46" s="6">
        <f t="shared" si="2"/>
        <v>6.6857775569864205E+17</v>
      </c>
      <c r="M46" s="6">
        <f t="shared" si="3"/>
        <v>4.6406948835021066E+18</v>
      </c>
      <c r="N46" s="6"/>
      <c r="O46">
        <v>0.32300000000000001</v>
      </c>
      <c r="P46" s="6">
        <f t="shared" si="4"/>
        <v>6.2359995E+18</v>
      </c>
      <c r="Q46" s="6">
        <f t="shared" si="5"/>
        <v>1.4989444473711805E+18</v>
      </c>
    </row>
    <row r="47" spans="1:17" x14ac:dyDescent="0.25">
      <c r="A47">
        <f>'Initial absorption'!A47</f>
        <v>505</v>
      </c>
      <c r="B47" s="6">
        <f>'Input spectra'!I47</f>
        <v>1.973775E+19</v>
      </c>
      <c r="C47" s="6">
        <f>'Initial absorption'!G47</f>
        <v>1.894824E+19</v>
      </c>
      <c r="D47">
        <f>(1-'Initial absorption'!H47) * _transm</f>
        <v>0.19242778887237005</v>
      </c>
      <c r="E47" s="6">
        <f t="shared" si="1"/>
        <v>3.646167926222997E+18</v>
      </c>
      <c r="G47" s="6">
        <f>'Emission events'!AX47</f>
        <v>5.0095803645221862E+17</v>
      </c>
      <c r="H47" s="6">
        <f>'Emission events'!CE47</f>
        <v>5.3746194555097288E+16</v>
      </c>
      <c r="I47" s="6">
        <f>'Emission events'!DL47</f>
        <v>5802269915183461</v>
      </c>
      <c r="J47" s="6">
        <f>'Emission events'!ES47</f>
        <v>630014500053454.5</v>
      </c>
      <c r="K47" s="6">
        <f>'Emission events'!FZ47</f>
        <v>68768989741787.172</v>
      </c>
      <c r="L47" s="6">
        <f t="shared" si="2"/>
        <v>5.6120528441229459E+17</v>
      </c>
      <c r="M47" s="6">
        <f t="shared" si="3"/>
        <v>4.2073732106352916E+18</v>
      </c>
      <c r="N47" s="6"/>
      <c r="O47">
        <v>0.40539999999999998</v>
      </c>
      <c r="P47" s="6">
        <f t="shared" si="4"/>
        <v>8.00168385E+18</v>
      </c>
      <c r="Q47" s="6">
        <f t="shared" si="5"/>
        <v>1.7056690995915471E+18</v>
      </c>
    </row>
    <row r="48" spans="1:17" x14ac:dyDescent="0.25">
      <c r="A48">
        <f>'Initial absorption'!A48</f>
        <v>510</v>
      </c>
      <c r="B48" s="6">
        <f>'Input spectra'!I48</f>
        <v>1.9869E+19</v>
      </c>
      <c r="C48" s="6">
        <f>'Initial absorption'!G48</f>
        <v>1.907424E+19</v>
      </c>
      <c r="D48">
        <f>(1-'Initial absorption'!H48) * _transm</f>
        <v>0.17468692933925214</v>
      </c>
      <c r="E48" s="6">
        <f t="shared" si="1"/>
        <v>3.332020415079937E+18</v>
      </c>
      <c r="G48" s="6">
        <f>'Emission events'!AX48</f>
        <v>4.7430192269309459E+17</v>
      </c>
      <c r="H48" s="6">
        <f>'Emission events'!CE48</f>
        <v>5.2338121835616144E+16</v>
      </c>
      <c r="I48" s="6">
        <f>'Emission events'!DL48</f>
        <v>5796184291530719</v>
      </c>
      <c r="J48" s="6">
        <f>'Emission events'!ES48</f>
        <v>643930394320816.63</v>
      </c>
      <c r="K48" s="6">
        <f>'Emission events'!FZ48</f>
        <v>71735690076323.547</v>
      </c>
      <c r="L48" s="6">
        <f t="shared" si="2"/>
        <v>5.3315189490463859E+17</v>
      </c>
      <c r="M48" s="6">
        <f t="shared" si="3"/>
        <v>3.8651723099845755E+18</v>
      </c>
      <c r="N48" s="6"/>
      <c r="O48">
        <v>0.503</v>
      </c>
      <c r="P48" s="6">
        <f t="shared" si="4"/>
        <v>9.994107E+18</v>
      </c>
      <c r="Q48" s="6">
        <f t="shared" si="5"/>
        <v>1.9441816719222415E+18</v>
      </c>
    </row>
    <row r="49" spans="1:17" x14ac:dyDescent="0.25">
      <c r="A49">
        <f>'Initial absorption'!A49</f>
        <v>515</v>
      </c>
      <c r="B49" s="6">
        <f>'Input spectra'!I49</f>
        <v>1.975615E+19</v>
      </c>
      <c r="C49" s="6">
        <f>'Initial absorption'!G49</f>
        <v>1.8965904E+19</v>
      </c>
      <c r="D49">
        <f>(1-'Initial absorption'!H49) * _transm</f>
        <v>0.21484594502190488</v>
      </c>
      <c r="E49" s="6">
        <f t="shared" si="1"/>
        <v>4.0747475680747259E+18</v>
      </c>
      <c r="G49" s="6">
        <f>'Emission events'!AX49</f>
        <v>7.3714326548878592E+17</v>
      </c>
      <c r="H49" s="6">
        <f>'Emission events'!CE49</f>
        <v>8.2003751648337024E+16</v>
      </c>
      <c r="I49" s="6">
        <f>'Emission events'!DL49</f>
        <v>9149903347599894</v>
      </c>
      <c r="J49" s="6">
        <f>'Emission events'!ES49</f>
        <v>1023499923725040.8</v>
      </c>
      <c r="K49" s="6">
        <f>'Emission events'!FZ49</f>
        <v>114727377573185.91</v>
      </c>
      <c r="L49" s="6">
        <f t="shared" si="2"/>
        <v>8.2943514778602112E+17</v>
      </c>
      <c r="M49" s="6">
        <f t="shared" si="3"/>
        <v>4.9041827158607473E+18</v>
      </c>
      <c r="N49" s="6"/>
      <c r="O49">
        <v>0.60811000000000004</v>
      </c>
      <c r="P49" s="6">
        <f t="shared" si="4"/>
        <v>1.2013912376500001E+19</v>
      </c>
      <c r="Q49" s="6">
        <f t="shared" si="5"/>
        <v>2.982282551342079E+18</v>
      </c>
    </row>
    <row r="50" spans="1:17" x14ac:dyDescent="0.25">
      <c r="A50">
        <f>'Initial absorption'!A50</f>
        <v>520</v>
      </c>
      <c r="B50" s="6">
        <f>'Input spectra'!I50</f>
        <v>1.968635E+19</v>
      </c>
      <c r="C50" s="6">
        <f>'Initial absorption'!G50</f>
        <v>1.8898896E+19</v>
      </c>
      <c r="D50">
        <f>(1-'Initial absorption'!H50) * _transm</f>
        <v>0.28477501758493423</v>
      </c>
      <c r="E50" s="6">
        <f t="shared" si="1"/>
        <v>5.3819334407358433E+18</v>
      </c>
      <c r="G50" s="6">
        <f>'Emission events'!AX50</f>
        <v>1.1041131093194277E+18</v>
      </c>
      <c r="H50" s="6">
        <f>'Emission events'!CE50</f>
        <v>1.2282545496159475E+17</v>
      </c>
      <c r="I50" s="6">
        <f>'Emission events'!DL50</f>
        <v>1.3710398776850438E+16</v>
      </c>
      <c r="J50" s="6">
        <f>'Emission events'!ES50</f>
        <v>1534687761647177.5</v>
      </c>
      <c r="K50" s="6">
        <f>'Emission events'!FZ50</f>
        <v>172174140702367</v>
      </c>
      <c r="L50" s="6">
        <f t="shared" si="2"/>
        <v>1.2423558249602225E+18</v>
      </c>
      <c r="M50" s="6">
        <f t="shared" si="3"/>
        <v>6.6242892656960655E+18</v>
      </c>
      <c r="N50" s="6"/>
      <c r="O50">
        <v>0.71</v>
      </c>
      <c r="P50" s="6">
        <f t="shared" si="4"/>
        <v>1.39773085E+19</v>
      </c>
      <c r="Q50" s="6">
        <f t="shared" si="5"/>
        <v>4.7032453786442066E+18</v>
      </c>
    </row>
    <row r="51" spans="1:17" x14ac:dyDescent="0.25">
      <c r="A51">
        <f>'Initial absorption'!A51</f>
        <v>525</v>
      </c>
      <c r="B51" s="6">
        <f>'Input spectra'!I51</f>
        <v>2.0701E+19</v>
      </c>
      <c r="C51" s="6">
        <f>'Initial absorption'!G51</f>
        <v>1.987296E+19</v>
      </c>
      <c r="D51">
        <f>(1-'Initial absorption'!H51) * _transm</f>
        <v>0.40860211237863864</v>
      </c>
      <c r="E51" s="6">
        <f t="shared" si="1"/>
        <v>8.1201334352161905E+18</v>
      </c>
      <c r="G51" s="6">
        <f>'Emission events'!AX51</f>
        <v>1.4849929195854692E+18</v>
      </c>
      <c r="H51" s="6">
        <f>'Emission events'!CE51</f>
        <v>1.6443484016040403E+17</v>
      </c>
      <c r="I51" s="6">
        <f>'Emission events'!DL51</f>
        <v>1.8290223699865028E+16</v>
      </c>
      <c r="J51" s="6">
        <f>'Emission events'!ES51</f>
        <v>2041857910623550.8</v>
      </c>
      <c r="K51" s="6">
        <f>'Emission events'!FZ51</f>
        <v>228613868287965.5</v>
      </c>
      <c r="L51" s="6">
        <f t="shared" si="2"/>
        <v>1.6699884552246497E+18</v>
      </c>
      <c r="M51" s="6">
        <f t="shared" si="3"/>
        <v>9.7901218904408392E+18</v>
      </c>
      <c r="N51" s="6"/>
      <c r="O51">
        <v>0.79510000000000003</v>
      </c>
      <c r="P51" s="6">
        <f t="shared" si="4"/>
        <v>1.64593651E+19</v>
      </c>
      <c r="Q51" s="6">
        <f t="shared" si="5"/>
        <v>7.7841259150895114E+18</v>
      </c>
    </row>
    <row r="52" spans="1:17" x14ac:dyDescent="0.25">
      <c r="A52">
        <f>'Initial absorption'!A52</f>
        <v>530</v>
      </c>
      <c r="B52" s="6">
        <f>'Input spectra'!I52</f>
        <v>2.076485E+19</v>
      </c>
      <c r="C52" s="6">
        <f>'Initial absorption'!G52</f>
        <v>1.9934256E+19</v>
      </c>
      <c r="D52">
        <f>(1-'Initial absorption'!H52) * _transm</f>
        <v>0.56389543273205445</v>
      </c>
      <c r="E52" s="6">
        <f t="shared" si="1"/>
        <v>1.1240835913311554E+19</v>
      </c>
      <c r="G52" s="6">
        <f>'Emission events'!AX52</f>
        <v>1.8708259126947512E+18</v>
      </c>
      <c r="H52" s="6">
        <f>'Emission events'!CE52</f>
        <v>2.0254808996947219E+17</v>
      </c>
      <c r="I52" s="6">
        <f>'Emission events'!DL52</f>
        <v>2.211878879376728E+16</v>
      </c>
      <c r="J52" s="6">
        <f>'Emission events'!ES52</f>
        <v>2432817735958097</v>
      </c>
      <c r="K52" s="6">
        <f>'Emission events'!FZ52</f>
        <v>269164422880221.59</v>
      </c>
      <c r="L52" s="6">
        <f t="shared" si="2"/>
        <v>2.0981947736168289E+18</v>
      </c>
      <c r="M52" s="6">
        <f t="shared" si="3"/>
        <v>1.3339030686928382E+19</v>
      </c>
      <c r="N52" s="6"/>
      <c r="O52">
        <v>0.86199999999999999</v>
      </c>
      <c r="P52" s="6">
        <f t="shared" si="4"/>
        <v>1.78993007E+19</v>
      </c>
      <c r="Q52" s="6">
        <f t="shared" si="5"/>
        <v>1.1498244452132266E+19</v>
      </c>
    </row>
    <row r="53" spans="1:17" x14ac:dyDescent="0.25">
      <c r="A53">
        <f>'Initial absorption'!A53</f>
        <v>535</v>
      </c>
      <c r="B53" s="6">
        <f>'Input spectra'!I53</f>
        <v>2.09439E+19</v>
      </c>
      <c r="C53" s="6">
        <f>'Initial absorption'!G53</f>
        <v>2.0106144E+19</v>
      </c>
      <c r="D53">
        <f>(1-'Initial absorption'!H53) * _transm</f>
        <v>0.635094823822965</v>
      </c>
      <c r="E53" s="6">
        <f t="shared" si="1"/>
        <v>1.2769307981439164E+19</v>
      </c>
      <c r="G53" s="6">
        <f>'Emission events'!AX53</f>
        <v>1.9024122895224343E+18</v>
      </c>
      <c r="H53" s="6">
        <f>'Emission events'!CE53</f>
        <v>1.9990939939413491E+17</v>
      </c>
      <c r="I53" s="6">
        <f>'Emission events'!DL53</f>
        <v>2.1276235403469308E+16</v>
      </c>
      <c r="J53" s="6">
        <f>'Emission events'!ES53</f>
        <v>2289825807685271.5</v>
      </c>
      <c r="K53" s="6">
        <f>'Emission events'!FZ53</f>
        <v>248807136060860.63</v>
      </c>
      <c r="L53" s="6">
        <f t="shared" si="2"/>
        <v>2.1261365572637847E+18</v>
      </c>
      <c r="M53" s="6">
        <f t="shared" si="3"/>
        <v>1.4895444538702948E+19</v>
      </c>
      <c r="N53" s="6"/>
      <c r="O53">
        <v>0.91505000000000003</v>
      </c>
      <c r="P53" s="6">
        <f t="shared" si="4"/>
        <v>1.9164715695000003E+19</v>
      </c>
      <c r="Q53" s="6">
        <f t="shared" si="5"/>
        <v>1.3630076525140134E+19</v>
      </c>
    </row>
    <row r="54" spans="1:17" x14ac:dyDescent="0.25">
      <c r="A54">
        <f>'Initial absorption'!A54</f>
        <v>540</v>
      </c>
      <c r="B54" s="6">
        <f>'Input spectra'!I54</f>
        <v>2.00869E+19</v>
      </c>
      <c r="C54" s="6">
        <f>'Initial absorption'!G54</f>
        <v>1.9283424E+19</v>
      </c>
      <c r="D54">
        <f>(1-'Initial absorption'!H54) * _transm</f>
        <v>0.7139644363333344</v>
      </c>
      <c r="E54" s="6">
        <f t="shared" si="1"/>
        <v>1.3767678946736693E+19</v>
      </c>
      <c r="G54" s="6">
        <f>'Emission events'!AX54</f>
        <v>1.770821548186922E+18</v>
      </c>
      <c r="H54" s="6">
        <f>'Emission events'!CE54</f>
        <v>1.7679805964317859E+17</v>
      </c>
      <c r="I54" s="6">
        <f>'Emission events'!DL54</f>
        <v>1.7938534407922736E+16</v>
      </c>
      <c r="J54" s="6">
        <f>'Emission events'!ES54</f>
        <v>1848587021668115.8</v>
      </c>
      <c r="K54" s="6">
        <f>'Emission events'!FZ54</f>
        <v>193281199317926.25</v>
      </c>
      <c r="L54" s="6">
        <f t="shared" si="2"/>
        <v>1.9676000104590093E+18</v>
      </c>
      <c r="M54" s="6">
        <f t="shared" si="3"/>
        <v>1.5735278957195702E+19</v>
      </c>
      <c r="N54" s="6"/>
      <c r="O54">
        <v>0.95399999999999996</v>
      </c>
      <c r="P54" s="6">
        <f t="shared" si="4"/>
        <v>1.91629026E+19</v>
      </c>
      <c r="Q54" s="6">
        <f t="shared" si="5"/>
        <v>1.50114561251647E+19</v>
      </c>
    </row>
    <row r="55" spans="1:17" x14ac:dyDescent="0.25">
      <c r="A55">
        <f>'Initial absorption'!A55</f>
        <v>545</v>
      </c>
      <c r="B55" s="6">
        <f>'Input spectra'!I55</f>
        <v>2.112975E+19</v>
      </c>
      <c r="C55" s="6">
        <f>'Initial absorption'!G55</f>
        <v>2.028456E+19</v>
      </c>
      <c r="D55">
        <f>(1-'Initial absorption'!H55) * _transm</f>
        <v>0.79952260064784231</v>
      </c>
      <c r="E55" s="6">
        <f t="shared" si="1"/>
        <v>1.6217964164197196E+19</v>
      </c>
      <c r="G55" s="6">
        <f>'Emission events'!AX55</f>
        <v>1.9803947341417487E+18</v>
      </c>
      <c r="H55" s="6">
        <f>'Emission events'!CE55</f>
        <v>1.9067332503696448E+17</v>
      </c>
      <c r="I55" s="6">
        <f>'Emission events'!DL55</f>
        <v>1.8645066012823112E+16</v>
      </c>
      <c r="J55" s="6">
        <f>'Emission events'!ES55</f>
        <v>1852699713792928</v>
      </c>
      <c r="K55" s="6">
        <f>'Emission events'!FZ55</f>
        <v>187082064652274.97</v>
      </c>
      <c r="L55" s="6">
        <f t="shared" si="2"/>
        <v>2.1917529069699814E+18</v>
      </c>
      <c r="M55" s="6">
        <f t="shared" si="3"/>
        <v>1.8409717071167177E+19</v>
      </c>
      <c r="N55" s="6"/>
      <c r="O55">
        <v>0.98004000000000002</v>
      </c>
      <c r="P55" s="6">
        <f t="shared" si="4"/>
        <v>2.0708000190000001E+19</v>
      </c>
      <c r="Q55" s="6">
        <f t="shared" si="5"/>
        <v>1.8042259118426679E+19</v>
      </c>
    </row>
    <row r="56" spans="1:17" x14ac:dyDescent="0.25">
      <c r="A56">
        <f>'Initial absorption'!A56</f>
        <v>550</v>
      </c>
      <c r="B56" s="6">
        <f>'Input spectra'!I56</f>
        <v>2.13063E+19</v>
      </c>
      <c r="C56" s="6">
        <f>'Initial absorption'!G56</f>
        <v>2.0454048E+19</v>
      </c>
      <c r="D56">
        <f>(1-'Initial absorption'!H56) * _transm</f>
        <v>0.88622506091312292</v>
      </c>
      <c r="E56" s="6">
        <f t="shared" si="1"/>
        <v>1.8126889934719941E+19</v>
      </c>
      <c r="G56" s="6">
        <f>'Emission events'!AX56</f>
        <v>1.9187094786205788E+18</v>
      </c>
      <c r="H56" s="6">
        <f>'Emission events'!CE56</f>
        <v>1.7956241650939978E+17</v>
      </c>
      <c r="I56" s="6">
        <f>'Emission events'!DL56</f>
        <v>1.7019440482354432E+16</v>
      </c>
      <c r="J56" s="6">
        <f>'Emission events'!ES56</f>
        <v>1635844089740770.8</v>
      </c>
      <c r="K56" s="6">
        <f>'Emission events'!FZ56</f>
        <v>159598249020311.25</v>
      </c>
      <c r="L56" s="6">
        <f t="shared" si="2"/>
        <v>2.1170867779510943E+18</v>
      </c>
      <c r="M56" s="6">
        <f t="shared" si="3"/>
        <v>2.0243976712671035E+19</v>
      </c>
      <c r="N56" s="6"/>
      <c r="O56">
        <v>0.99495</v>
      </c>
      <c r="P56" s="6">
        <f t="shared" si="4"/>
        <v>2.1198703185000002E+19</v>
      </c>
      <c r="Q56" s="6">
        <f t="shared" si="5"/>
        <v>2.0141744630272045E+19</v>
      </c>
    </row>
    <row r="57" spans="1:17" x14ac:dyDescent="0.25">
      <c r="A57">
        <f>'Initial absorption'!A57</f>
        <v>555</v>
      </c>
      <c r="B57" s="6">
        <f>'Input spectra'!I57</f>
        <v>2.17094E+19</v>
      </c>
      <c r="C57" s="6">
        <f>'Initial absorption'!G57</f>
        <v>2.0841024E+19</v>
      </c>
      <c r="D57">
        <f>(1-'Initial absorption'!H57) * _transm</f>
        <v>0.89605854063748136</v>
      </c>
      <c r="E57" s="6">
        <f t="shared" si="1"/>
        <v>1.8674777550830723E+19</v>
      </c>
      <c r="G57" s="6">
        <f>'Emission events'!AX57</f>
        <v>1.7381220778563259E+18</v>
      </c>
      <c r="H57" s="6">
        <f>'Emission events'!CE57</f>
        <v>1.6119271282265427E+17</v>
      </c>
      <c r="I57" s="6">
        <f>'Emission events'!DL57</f>
        <v>1.511390333085854E+16</v>
      </c>
      <c r="J57" s="6">
        <f>'Emission events'!ES57</f>
        <v>1434648600843483.5</v>
      </c>
      <c r="K57" s="6">
        <f>'Emission events'!FZ57</f>
        <v>138025695619719.41</v>
      </c>
      <c r="L57" s="6">
        <f t="shared" si="2"/>
        <v>1.916001368306302E+18</v>
      </c>
      <c r="M57" s="6">
        <f t="shared" si="3"/>
        <v>2.0590778919137026E+19</v>
      </c>
      <c r="N57" s="6"/>
      <c r="O57">
        <v>1</v>
      </c>
      <c r="P57" s="6">
        <f t="shared" si="4"/>
        <v>2.17094E+19</v>
      </c>
      <c r="Q57" s="6">
        <f t="shared" si="5"/>
        <v>2.0590778919137026E+19</v>
      </c>
    </row>
    <row r="58" spans="1:17" x14ac:dyDescent="0.25">
      <c r="A58">
        <f>'Initial absorption'!A58</f>
        <v>560</v>
      </c>
      <c r="B58" s="6">
        <f>'Input spectra'!I58</f>
        <v>2.081325E+19</v>
      </c>
      <c r="C58" s="6">
        <f>'Initial absorption'!G58</f>
        <v>1.998072E+19</v>
      </c>
      <c r="D58">
        <f>(1-'Initial absorption'!H58) * _transm</f>
        <v>0.9060011318367398</v>
      </c>
      <c r="E58" s="6">
        <f t="shared" si="1"/>
        <v>1.8102554934912983E+19</v>
      </c>
      <c r="G58" s="6">
        <f>'Emission events'!AX58</f>
        <v>1.5915501973971505E+18</v>
      </c>
      <c r="H58" s="6">
        <f>'Emission events'!CE58</f>
        <v>1.4712270891942755E+17</v>
      </c>
      <c r="I58" s="6">
        <f>'Emission events'!DL58</f>
        <v>1.37333284503289E+16</v>
      </c>
      <c r="J58" s="6">
        <f>'Emission events'!ES58</f>
        <v>1296125529389889.5</v>
      </c>
      <c r="K58" s="6">
        <f>'Emission events'!FZ58</f>
        <v>123822548630258.48</v>
      </c>
      <c r="L58" s="6">
        <f t="shared" si="2"/>
        <v>1.753826182844927E+18</v>
      </c>
      <c r="M58" s="6">
        <f t="shared" si="3"/>
        <v>1.9856381117757911E+19</v>
      </c>
      <c r="N58" s="6"/>
      <c r="O58">
        <v>0.995</v>
      </c>
      <c r="P58" s="6">
        <f t="shared" si="4"/>
        <v>2.0709183750000001E+19</v>
      </c>
      <c r="Q58" s="6">
        <f t="shared" si="5"/>
        <v>1.9757099212169122E+19</v>
      </c>
    </row>
    <row r="59" spans="1:17" x14ac:dyDescent="0.25">
      <c r="A59">
        <f>'Initial absorption'!A59</f>
        <v>565</v>
      </c>
      <c r="B59" s="6">
        <f>'Input spectra'!I59</f>
        <v>2.14255E+19</v>
      </c>
      <c r="C59" s="6">
        <f>'Initial absorption'!G59</f>
        <v>2.056848E+19</v>
      </c>
      <c r="D59">
        <f>(1-'Initial absorption'!H59) * _transm</f>
        <v>0.91605404520276756</v>
      </c>
      <c r="E59" s="6">
        <f t="shared" si="1"/>
        <v>1.884183930767222E+19</v>
      </c>
      <c r="G59" s="6">
        <f>'Emission events'!AX59</f>
        <v>1.5139088128661865E+18</v>
      </c>
      <c r="H59" s="6">
        <f>'Emission events'!CE59</f>
        <v>1.3962081874457208E+17</v>
      </c>
      <c r="I59" s="6">
        <f>'Emission events'!DL59</f>
        <v>1.298744456943902E+16</v>
      </c>
      <c r="J59" s="6">
        <f>'Emission events'!ES59</f>
        <v>1219852201315077.3</v>
      </c>
      <c r="K59" s="6">
        <f>'Emission events'!FZ59</f>
        <v>115818952419448.02</v>
      </c>
      <c r="L59" s="6">
        <f t="shared" si="2"/>
        <v>1.667852747333932E+18</v>
      </c>
      <c r="M59" s="6">
        <f t="shared" si="3"/>
        <v>2.0509692055006151E+19</v>
      </c>
      <c r="N59" s="6"/>
      <c r="O59">
        <v>0.97875000000000001</v>
      </c>
      <c r="P59" s="6">
        <f t="shared" si="4"/>
        <v>2.0970208124999999E+19</v>
      </c>
      <c r="Q59" s="6">
        <f t="shared" si="5"/>
        <v>2.0073861098837271E+19</v>
      </c>
    </row>
    <row r="60" spans="1:17" x14ac:dyDescent="0.25">
      <c r="A60">
        <f>'Initial absorption'!A60</f>
        <v>570</v>
      </c>
      <c r="B60" s="6">
        <f>'Input spectra'!I60</f>
        <v>2.113115E+19</v>
      </c>
      <c r="C60" s="6">
        <f>'Initial absorption'!G60</f>
        <v>2.0285904E+19</v>
      </c>
      <c r="D60">
        <f>(1-'Initial absorption'!H60) * _transm</f>
        <v>0.92621850486117163</v>
      </c>
      <c r="E60" s="6">
        <f t="shared" si="1"/>
        <v>1.878917967263726E+19</v>
      </c>
      <c r="G60" s="6">
        <f>'Emission events'!AX60</f>
        <v>1.4081482091276086E+18</v>
      </c>
      <c r="H60" s="6">
        <f>'Emission events'!CE60</f>
        <v>1.2944024049517467E+17</v>
      </c>
      <c r="I60" s="6">
        <f>'Emission events'!DL60</f>
        <v>1.1986109467714578E+16</v>
      </c>
      <c r="J60" s="6">
        <f>'Emission events'!ES60</f>
        <v>1119188953157130</v>
      </c>
      <c r="K60" s="6">
        <f>'Emission events'!FZ60</f>
        <v>105483566073254.52</v>
      </c>
      <c r="L60" s="6">
        <f t="shared" si="2"/>
        <v>1.5507992316097283E+18</v>
      </c>
      <c r="M60" s="6">
        <f t="shared" si="3"/>
        <v>2.0339978904246989E+19</v>
      </c>
      <c r="N60" s="6"/>
      <c r="O60">
        <v>0.95199999999999996</v>
      </c>
      <c r="P60" s="6">
        <f t="shared" si="4"/>
        <v>2.01168548E+19</v>
      </c>
      <c r="Q60" s="6">
        <f t="shared" si="5"/>
        <v>1.9363659916843131E+19</v>
      </c>
    </row>
    <row r="61" spans="1:17" x14ac:dyDescent="0.25">
      <c r="A61">
        <f>'Initial absorption'!A61</f>
        <v>575</v>
      </c>
      <c r="B61" s="6">
        <f>'Input spectra'!I61</f>
        <v>2.131655E+19</v>
      </c>
      <c r="C61" s="6">
        <f>'Initial absorption'!G61</f>
        <v>2.0463888E+19</v>
      </c>
      <c r="D61">
        <f>(1-'Initial absorption'!H61) * _transm</f>
        <v>0.93477474457774923</v>
      </c>
      <c r="E61" s="6">
        <f t="shared" si="1"/>
        <v>1.9129125678267666E+19</v>
      </c>
      <c r="G61" s="6">
        <f>'Emission events'!AX61</f>
        <v>1.3097689357853591E+18</v>
      </c>
      <c r="H61" s="6">
        <f>'Emission events'!CE61</f>
        <v>1.2066530724188854E+17</v>
      </c>
      <c r="I61" s="6">
        <f>'Emission events'!DL61</f>
        <v>1.1194745486806284E+16</v>
      </c>
      <c r="J61" s="6">
        <f>'Emission events'!ES61</f>
        <v>1046838016225940.5</v>
      </c>
      <c r="K61" s="6">
        <f>'Emission events'!FZ61</f>
        <v>98759809706834.281</v>
      </c>
      <c r="L61" s="6">
        <f t="shared" si="2"/>
        <v>1.4427745863399867E+18</v>
      </c>
      <c r="M61" s="6">
        <f t="shared" si="3"/>
        <v>2.0571900264607654E+19</v>
      </c>
      <c r="N61" s="6"/>
      <c r="O61">
        <v>0.91557999999999995</v>
      </c>
      <c r="P61" s="6">
        <f t="shared" si="4"/>
        <v>1.9517006848999997E+19</v>
      </c>
      <c r="Q61" s="6">
        <f t="shared" si="5"/>
        <v>1.8835220444269474E+19</v>
      </c>
    </row>
    <row r="62" spans="1:17" x14ac:dyDescent="0.25">
      <c r="A62">
        <f>'Initial absorption'!A62</f>
        <v>580</v>
      </c>
      <c r="B62" s="6">
        <f>'Input spectra'!I62</f>
        <v>2.183015E+19</v>
      </c>
      <c r="C62" s="6">
        <f>'Initial absorption'!G62</f>
        <v>2.0956944E+19</v>
      </c>
      <c r="D62">
        <f>(1-'Initial absorption'!H62) * _transm</f>
        <v>0.93488529963905842</v>
      </c>
      <c r="E62" s="6">
        <f t="shared" si="1"/>
        <v>1.9592338870958969E+19</v>
      </c>
      <c r="G62" s="6">
        <f>'Emission events'!AX62</f>
        <v>1.1708141770050281E+18</v>
      </c>
      <c r="H62" s="6">
        <f>'Emission events'!CE62</f>
        <v>1.0844187979877683E+17</v>
      </c>
      <c r="I62" s="6">
        <f>'Emission events'!DL62</f>
        <v>1.0113132055393008E+16</v>
      </c>
      <c r="J62" s="6">
        <f>'Emission events'!ES62</f>
        <v>950390352506110.38</v>
      </c>
      <c r="K62" s="6">
        <f>'Emission events'!FZ62</f>
        <v>90074887548430.031</v>
      </c>
      <c r="L62" s="6">
        <f t="shared" si="2"/>
        <v>1.2904096540992525E+18</v>
      </c>
      <c r="M62" s="6">
        <f t="shared" si="3"/>
        <v>2.088274852505822E+19</v>
      </c>
      <c r="N62" s="6"/>
      <c r="O62">
        <v>0.87</v>
      </c>
      <c r="P62" s="6">
        <f t="shared" si="4"/>
        <v>1.8992230499999998E+19</v>
      </c>
      <c r="Q62" s="6">
        <f t="shared" si="5"/>
        <v>1.8167991216800651E+19</v>
      </c>
    </row>
    <row r="63" spans="1:17" x14ac:dyDescent="0.25">
      <c r="A63">
        <f>'Initial absorption'!A63</f>
        <v>585</v>
      </c>
      <c r="B63" s="6">
        <f>'Input spectra'!I63</f>
        <v>2.245985E+19</v>
      </c>
      <c r="C63" s="6">
        <f>'Initial absorption'!G63</f>
        <v>2.1561456E+19</v>
      </c>
      <c r="D63">
        <f>(1-'Initial absorption'!H63) * _transm</f>
        <v>0.9349183226307185</v>
      </c>
      <c r="E63" s="6">
        <f t="shared" si="1"/>
        <v>2.0158200276996043E+19</v>
      </c>
      <c r="G63" s="6">
        <f>'Emission events'!AX63</f>
        <v>1.0317932350949437E+18</v>
      </c>
      <c r="H63" s="6">
        <f>'Emission events'!CE63</f>
        <v>9.6212377907239888E+16</v>
      </c>
      <c r="I63" s="6">
        <f>'Emission events'!DL63</f>
        <v>9030957134778738</v>
      </c>
      <c r="J63" s="6">
        <f>'Emission events'!ES63</f>
        <v>853890368392638.88</v>
      </c>
      <c r="K63" s="6">
        <f>'Emission events'!FZ63</f>
        <v>81385045770669.438</v>
      </c>
      <c r="L63" s="6">
        <f t="shared" si="2"/>
        <v>1.1379718455511256E+18</v>
      </c>
      <c r="M63" s="6">
        <f t="shared" si="3"/>
        <v>2.1296172122547167E+19</v>
      </c>
      <c r="N63" s="6"/>
      <c r="O63">
        <v>0.81623000000000001</v>
      </c>
      <c r="P63" s="6">
        <f t="shared" si="4"/>
        <v>1.83324033655E+19</v>
      </c>
      <c r="Q63" s="6">
        <f t="shared" si="5"/>
        <v>1.7382574571586675E+19</v>
      </c>
    </row>
    <row r="64" spans="1:17" x14ac:dyDescent="0.25">
      <c r="A64">
        <f>'Initial absorption'!A64</f>
        <v>590</v>
      </c>
      <c r="B64" s="6">
        <f>'Input spectra'!I64</f>
        <v>2.035135E+19</v>
      </c>
      <c r="C64" s="6">
        <f>'Initial absorption'!G64</f>
        <v>1.9537296E+19</v>
      </c>
      <c r="D64">
        <f>(1-'Initial absorption'!H64) * _transm</f>
        <v>0.93494967743549351</v>
      </c>
      <c r="E64" s="6">
        <f t="shared" si="1"/>
        <v>1.8266388593161757E+19</v>
      </c>
      <c r="G64" s="6">
        <f>'Emission events'!AX64</f>
        <v>9.7127070529968141E+17</v>
      </c>
      <c r="H64" s="6">
        <f>'Emission events'!CE64</f>
        <v>9.083005713040536E+16</v>
      </c>
      <c r="I64" s="6">
        <f>'Emission events'!DL64</f>
        <v>8546040947580368</v>
      </c>
      <c r="J64" s="6">
        <f>'Emission events'!ES64</f>
        <v>809487403091261</v>
      </c>
      <c r="K64" s="6">
        <f>'Emission events'!FZ64</f>
        <v>77239460110174.891</v>
      </c>
      <c r="L64" s="6">
        <f t="shared" si="2"/>
        <v>1.0715335302408686E+18</v>
      </c>
      <c r="M64" s="6">
        <f t="shared" si="3"/>
        <v>1.9337922123402625E+19</v>
      </c>
      <c r="N64" s="6"/>
      <c r="O64">
        <v>0.75700000000000001</v>
      </c>
      <c r="P64" s="6">
        <f t="shared" si="4"/>
        <v>1.5405971950000001E+19</v>
      </c>
      <c r="Q64" s="6">
        <f t="shared" si="5"/>
        <v>1.4638807047415788E+19</v>
      </c>
    </row>
    <row r="65" spans="1:17" x14ac:dyDescent="0.25">
      <c r="A65">
        <f>'Initial absorption'!A65</f>
        <v>595</v>
      </c>
      <c r="B65" s="6">
        <f>'Input spectra'!I65</f>
        <v>2.14967E+19</v>
      </c>
      <c r="C65" s="6">
        <f>'Initial absorption'!G65</f>
        <v>2.0636832E+19</v>
      </c>
      <c r="D65">
        <f>(1-'Initial absorption'!H65) * _transm</f>
        <v>0.9349810332918298</v>
      </c>
      <c r="E65" s="6">
        <f t="shared" si="1"/>
        <v>1.9295046507229897E+19</v>
      </c>
      <c r="G65" s="6">
        <f>'Emission events'!AX65</f>
        <v>8.9726405216748352E+17</v>
      </c>
      <c r="H65" s="6">
        <f>'Emission events'!CE65</f>
        <v>8.4099176601363664E+16</v>
      </c>
      <c r="I65" s="6">
        <f>'Emission events'!DL65</f>
        <v>7925566468876433</v>
      </c>
      <c r="J65" s="6">
        <f>'Emission events'!ES65</f>
        <v>751381657927568.88</v>
      </c>
      <c r="K65" s="6">
        <f>'Emission events'!FZ65</f>
        <v>71700349551417.031</v>
      </c>
      <c r="L65" s="6">
        <f t="shared" si="2"/>
        <v>9.9011187724520256E+17</v>
      </c>
      <c r="M65" s="6">
        <f t="shared" si="3"/>
        <v>2.0285158384475099E+19</v>
      </c>
      <c r="N65" s="6"/>
      <c r="O65">
        <v>0.69482999999999995</v>
      </c>
      <c r="P65" s="6">
        <f t="shared" si="4"/>
        <v>1.4936552060999999E+19</v>
      </c>
      <c r="Q65" s="6">
        <f t="shared" si="5"/>
        <v>1.4094736600284832E+19</v>
      </c>
    </row>
    <row r="66" spans="1:17" x14ac:dyDescent="0.25">
      <c r="A66">
        <f>'Initial absorption'!A66</f>
        <v>600</v>
      </c>
      <c r="B66" s="6">
        <f>'Input spectra'!I66</f>
        <v>2.213015E+19</v>
      </c>
      <c r="C66" s="6">
        <f>'Initial absorption'!G66</f>
        <v>2.1244944E+19</v>
      </c>
      <c r="D66">
        <f>(1-'Initial absorption'!H66) * _transm</f>
        <v>0.93501239019976246</v>
      </c>
      <c r="E66" s="6">
        <f t="shared" si="1"/>
        <v>1.9864285869100102E+19</v>
      </c>
      <c r="G66" s="6">
        <f>'Emission events'!AX66</f>
        <v>7.931894874551831E+17</v>
      </c>
      <c r="H66" s="6">
        <f>'Emission events'!CE66</f>
        <v>7.4480283450271056E+16</v>
      </c>
      <c r="I66" s="6">
        <f>'Emission events'!DL66</f>
        <v>7027272498563489</v>
      </c>
      <c r="J66" s="6">
        <f>'Emission events'!ES66</f>
        <v>666502460886830.38</v>
      </c>
      <c r="K66" s="6">
        <f>'Emission events'!FZ66</f>
        <v>63575711031639.813</v>
      </c>
      <c r="L66" s="6">
        <f t="shared" si="2"/>
        <v>8.7542712157593613E+17</v>
      </c>
      <c r="M66" s="6">
        <f t="shared" si="3"/>
        <v>2.0739712990676038E+19</v>
      </c>
      <c r="N66" s="6"/>
      <c r="O66">
        <v>0.63100000000000001</v>
      </c>
      <c r="P66" s="6">
        <f t="shared" si="4"/>
        <v>1.3964124650000001E+19</v>
      </c>
      <c r="Q66" s="6">
        <f t="shared" ref="Q66:Q97" si="6">O66*M66</f>
        <v>1.308675889711658E+19</v>
      </c>
    </row>
    <row r="67" spans="1:17" x14ac:dyDescent="0.25">
      <c r="A67">
        <f>'Initial absorption'!A67</f>
        <v>605</v>
      </c>
      <c r="B67" s="6">
        <f>'Input spectra'!I67</f>
        <v>2.2657E+19</v>
      </c>
      <c r="C67" s="6">
        <f>'Initial absorption'!G67</f>
        <v>2.175072E+19</v>
      </c>
      <c r="D67">
        <f>(1-'Initial absorption'!H67) * _transm</f>
        <v>0.93504374815932689</v>
      </c>
      <c r="E67" s="6">
        <f t="shared" ref="E67:E107" si="7">C67*D67</f>
        <v>2.0337874753964036E+19</v>
      </c>
      <c r="G67" s="6">
        <f>'Emission events'!AX67</f>
        <v>7.0437856847149722E+17</v>
      </c>
      <c r="H67" s="6">
        <f>'Emission events'!CE67</f>
        <v>6.6192774058755992E+16</v>
      </c>
      <c r="I67" s="6">
        <f>'Emission events'!DL67</f>
        <v>6245109092818695</v>
      </c>
      <c r="J67" s="6">
        <f>'Emission events'!ES67</f>
        <v>591752755337188.75</v>
      </c>
      <c r="K67" s="6">
        <f>'Emission events'!FZ67</f>
        <v>56334611977990.477</v>
      </c>
      <c r="L67" s="6">
        <f t="shared" ref="L67:L107" si="8">SUM(G67:K67)</f>
        <v>7.7746453899038707E+17</v>
      </c>
      <c r="M67" s="6">
        <f t="shared" ref="M67:M107" si="9">E67+L67</f>
        <v>2.1115339292954423E+19</v>
      </c>
      <c r="N67" s="6"/>
      <c r="O67">
        <v>0.56654000000000004</v>
      </c>
      <c r="P67" s="6">
        <f t="shared" ref="P67:P107" si="10">B67*O67</f>
        <v>1.283609678E+19</v>
      </c>
      <c r="Q67" s="6">
        <f t="shared" si="6"/>
        <v>1.1962684323030399E+19</v>
      </c>
    </row>
    <row r="68" spans="1:17" x14ac:dyDescent="0.25">
      <c r="A68">
        <f>'Initial absorption'!A68</f>
        <v>610</v>
      </c>
      <c r="B68" s="6">
        <f>'Input spectra'!I68</f>
        <v>2.242225E+19</v>
      </c>
      <c r="C68" s="6">
        <f>'Initial absorption'!G68</f>
        <v>2.152536E+19</v>
      </c>
      <c r="D68">
        <f>(1-'Initial absorption'!H68) * _transm</f>
        <v>0.9350751071705582</v>
      </c>
      <c r="E68" s="6">
        <f t="shared" si="7"/>
        <v>2.0127828308884845E+19</v>
      </c>
      <c r="G68" s="6">
        <f>'Emission events'!AX68</f>
        <v>6.5118608953613786E+17</v>
      </c>
      <c r="H68" s="6">
        <f>'Emission events'!CE68</f>
        <v>6.1012138738778912E+16</v>
      </c>
      <c r="I68" s="6">
        <f>'Emission events'!DL68</f>
        <v>5733947177789530</v>
      </c>
      <c r="J68" s="6">
        <f>'Emission events'!ES68</f>
        <v>540641487851829.06</v>
      </c>
      <c r="K68" s="6">
        <f>'Emission events'!FZ68</f>
        <v>51155399043736.234</v>
      </c>
      <c r="L68" s="6">
        <f t="shared" si="8"/>
        <v>7.1852397233960179E+17</v>
      </c>
      <c r="M68" s="6">
        <f t="shared" si="9"/>
        <v>2.0846352281224446E+19</v>
      </c>
      <c r="N68" s="6"/>
      <c r="O68">
        <v>0.503</v>
      </c>
      <c r="P68" s="6">
        <f t="shared" si="10"/>
        <v>1.1278391750000001E+19</v>
      </c>
      <c r="Q68" s="6">
        <f t="shared" si="6"/>
        <v>1.0485715197455897E+19</v>
      </c>
    </row>
    <row r="69" spans="1:17" x14ac:dyDescent="0.25">
      <c r="A69">
        <f>'Initial absorption'!A69</f>
        <v>615</v>
      </c>
      <c r="B69" s="6">
        <f>'Input spectra'!I69</f>
        <v>2.254805E+19</v>
      </c>
      <c r="C69" s="6">
        <f>'Initial absorption'!G69</f>
        <v>2.1646128E+19</v>
      </c>
      <c r="D69">
        <f>(1-'Initial absorption'!H69) * _transm</f>
        <v>0.9351337266786458</v>
      </c>
      <c r="E69" s="6">
        <f t="shared" si="7"/>
        <v>2.0242024344802984E+19</v>
      </c>
      <c r="G69" s="6">
        <f>'Emission events'!AX69</f>
        <v>5.8776871412875584E+17</v>
      </c>
      <c r="H69" s="6">
        <f>'Emission events'!CE69</f>
        <v>5.485781280657612E+16</v>
      </c>
      <c r="I69" s="6">
        <f>'Emission events'!DL69</f>
        <v>5130063149694553</v>
      </c>
      <c r="J69" s="6">
        <f>'Emission events'!ES69</f>
        <v>480700516874623.19</v>
      </c>
      <c r="K69" s="6">
        <f>'Emission events'!FZ69</f>
        <v>45135353408436.5</v>
      </c>
      <c r="L69" s="6">
        <f t="shared" si="8"/>
        <v>6.4828242595530957E+17</v>
      </c>
      <c r="M69" s="6">
        <f t="shared" si="9"/>
        <v>2.0890306770758296E+19</v>
      </c>
      <c r="N69" s="6"/>
      <c r="O69">
        <v>0.44172</v>
      </c>
      <c r="P69" s="6">
        <f t="shared" si="10"/>
        <v>9.959924646000001E+18</v>
      </c>
      <c r="Q69" s="6">
        <f t="shared" si="6"/>
        <v>9.2276663067793551E+18</v>
      </c>
    </row>
    <row r="70" spans="1:17" x14ac:dyDescent="0.25">
      <c r="A70">
        <f>'Initial absorption'!A70</f>
        <v>620</v>
      </c>
      <c r="B70" s="6">
        <f>'Input spectra'!I70</f>
        <v>2.29458E+19</v>
      </c>
      <c r="C70" s="6">
        <f>'Initial absorption'!G70</f>
        <v>2.2027968E+19</v>
      </c>
      <c r="D70">
        <f>(1-'Initial absorption'!H70) * _transm</f>
        <v>0.93528536782926885</v>
      </c>
      <c r="E70" s="6">
        <f t="shared" si="7"/>
        <v>2.0602436153411363E+19</v>
      </c>
      <c r="G70" s="6">
        <f>'Emission events'!AX70</f>
        <v>5.0232212235026778E+17</v>
      </c>
      <c r="H70" s="6">
        <f>'Emission events'!CE70</f>
        <v>4.6778942406357512E+16</v>
      </c>
      <c r="I70" s="6">
        <f>'Emission events'!DL70</f>
        <v>4362528629330914.5</v>
      </c>
      <c r="J70" s="6">
        <f>'Emission events'!ES70</f>
        <v>407397293887123.56</v>
      </c>
      <c r="K70" s="6">
        <f>'Emission events'!FZ70</f>
        <v>38094459968193.773</v>
      </c>
      <c r="L70" s="6">
        <f t="shared" si="8"/>
        <v>5.5390908513981152E+17</v>
      </c>
      <c r="M70" s="6">
        <f t="shared" si="9"/>
        <v>2.1156345238551175E+19</v>
      </c>
      <c r="N70" s="6"/>
      <c r="O70">
        <v>0.38100000000000001</v>
      </c>
      <c r="P70" s="6">
        <f t="shared" si="10"/>
        <v>8.7423498E+18</v>
      </c>
      <c r="Q70" s="6">
        <f t="shared" si="6"/>
        <v>8.060567535887998E+18</v>
      </c>
    </row>
    <row r="71" spans="1:17" x14ac:dyDescent="0.25">
      <c r="A71">
        <f>'Initial absorption'!A71</f>
        <v>625</v>
      </c>
      <c r="B71" s="6">
        <f>'Input spectra'!I71</f>
        <v>2.20303E+19</v>
      </c>
      <c r="C71" s="6">
        <f>'Initial absorption'!G71</f>
        <v>2.1149088E+19</v>
      </c>
      <c r="D71">
        <f>(1-'Initial absorption'!H71) * _transm</f>
        <v>0.93543703356999919</v>
      </c>
      <c r="E71" s="6">
        <f t="shared" si="7"/>
        <v>1.9783640141430866E+19</v>
      </c>
      <c r="G71" s="6">
        <f>'Emission events'!AX71</f>
        <v>4.2382219972546189E+17</v>
      </c>
      <c r="H71" s="6">
        <f>'Emission events'!CE71</f>
        <v>3.9487048904803576E+16</v>
      </c>
      <c r="I71" s="6">
        <f>'Emission events'!DL71</f>
        <v>3684143352302700.5</v>
      </c>
      <c r="J71" s="6">
        <f>'Emission events'!ES71</f>
        <v>344192396180132.44</v>
      </c>
      <c r="K71" s="6">
        <f>'Emission events'!FZ71</f>
        <v>32197396939506.391</v>
      </c>
      <c r="L71" s="6">
        <f t="shared" si="8"/>
        <v>4.6736978177568787E+17</v>
      </c>
      <c r="M71" s="6">
        <f t="shared" si="9"/>
        <v>2.0251009923206554E+19</v>
      </c>
      <c r="N71" s="6"/>
      <c r="O71">
        <v>0.32052000000000003</v>
      </c>
      <c r="P71" s="6">
        <f t="shared" si="10"/>
        <v>7.061151756000001E+18</v>
      </c>
      <c r="Q71" s="6">
        <f t="shared" si="6"/>
        <v>6.4908537005861652E+18</v>
      </c>
    </row>
    <row r="72" spans="1:17" x14ac:dyDescent="0.25">
      <c r="A72">
        <f>'Initial absorption'!A72</f>
        <v>630</v>
      </c>
      <c r="B72" s="6">
        <f>'Input spectra'!I72</f>
        <v>2.21075E+19</v>
      </c>
      <c r="C72" s="6">
        <f>'Initial absorption'!G72</f>
        <v>2.12232E+19</v>
      </c>
      <c r="D72">
        <f>(1-'Initial absorption'!H72) * _transm</f>
        <v>0.93558872390482406</v>
      </c>
      <c r="E72" s="6">
        <f t="shared" si="7"/>
        <v>1.9856186605176861E+19</v>
      </c>
      <c r="G72" s="6">
        <f>'Emission events'!AX72</f>
        <v>3.6533095239287731E+17</v>
      </c>
      <c r="H72" s="6">
        <f>'Emission events'!CE72</f>
        <v>3.4100519428994224E+16</v>
      </c>
      <c r="I72" s="6">
        <f>'Emission events'!DL72</f>
        <v>3187199710029301</v>
      </c>
      <c r="J72" s="6">
        <f>'Emission events'!ES72</f>
        <v>298265573538735.5</v>
      </c>
      <c r="K72" s="6">
        <f>'Emission events'!FZ72</f>
        <v>27945664716982.328</v>
      </c>
      <c r="L72" s="6">
        <f t="shared" si="8"/>
        <v>4.0294488277015661E+17</v>
      </c>
      <c r="M72" s="6">
        <f t="shared" si="9"/>
        <v>2.0259131487947018E+19</v>
      </c>
      <c r="N72" s="6"/>
      <c r="O72">
        <v>0.26500000000000001</v>
      </c>
      <c r="P72" s="6">
        <f t="shared" si="10"/>
        <v>5.8584875E+18</v>
      </c>
      <c r="Q72" s="6">
        <f t="shared" si="6"/>
        <v>5.3686698443059599E+18</v>
      </c>
    </row>
    <row r="73" spans="1:17" x14ac:dyDescent="0.25">
      <c r="A73">
        <f>'Initial absorption'!A73</f>
        <v>635</v>
      </c>
      <c r="B73" s="6">
        <f>'Input spectra'!I73</f>
        <v>2.290195E+19</v>
      </c>
      <c r="C73" s="6">
        <f>'Initial absorption'!G73</f>
        <v>2.1985872E+19</v>
      </c>
      <c r="D73">
        <f>(1-'Initial absorption'!H73) * _transm</f>
        <v>0.93574043883773184</v>
      </c>
      <c r="E73" s="6">
        <f t="shared" si="7"/>
        <v>2.0573069513510199E+19</v>
      </c>
      <c r="G73" s="6">
        <f>'Emission events'!AX73</f>
        <v>3.0912790796450925E+17</v>
      </c>
      <c r="H73" s="6">
        <f>'Emission events'!CE73</f>
        <v>2.8931917827090572E+16</v>
      </c>
      <c r="I73" s="6">
        <f>'Emission events'!DL73</f>
        <v>2711011197983060</v>
      </c>
      <c r="J73" s="6">
        <f>'Emission events'!ES73</f>
        <v>254315415767472.88</v>
      </c>
      <c r="K73" s="6">
        <f>'Emission events'!FZ73</f>
        <v>23882182915040.293</v>
      </c>
      <c r="L73" s="6">
        <f t="shared" si="8"/>
        <v>3.4104903458826541E+17</v>
      </c>
      <c r="M73" s="6">
        <f t="shared" si="9"/>
        <v>2.0914118548098466E+19</v>
      </c>
      <c r="N73" s="6"/>
      <c r="O73">
        <v>0.21701999999999999</v>
      </c>
      <c r="P73" s="6">
        <f t="shared" si="10"/>
        <v>4.9701811889999995E+18</v>
      </c>
      <c r="Q73" s="6">
        <f t="shared" si="6"/>
        <v>4.538782007308329E+18</v>
      </c>
    </row>
    <row r="74" spans="1:17" x14ac:dyDescent="0.25">
      <c r="A74">
        <f>'Initial absorption'!A74</f>
        <v>640</v>
      </c>
      <c r="B74" s="6">
        <f>'Input spectra'!I74</f>
        <v>2.308225E+19</v>
      </c>
      <c r="C74" s="6">
        <f>'Initial absorption'!G74</f>
        <v>2.215896E+19</v>
      </c>
      <c r="D74">
        <f>(1-'Initial absorption'!H74) * _transm</f>
        <v>0.93589217837271133</v>
      </c>
      <c r="E74" s="6">
        <f t="shared" si="7"/>
        <v>2.0738397344873775E+19</v>
      </c>
      <c r="G74" s="6">
        <f>'Emission events'!AX74</f>
        <v>2.5494704642309037E+17</v>
      </c>
      <c r="H74" s="6">
        <f>'Emission events'!CE74</f>
        <v>2.395591228088488E+16</v>
      </c>
      <c r="I74" s="6">
        <f>'Emission events'!DL74</f>
        <v>2253165587860937.5</v>
      </c>
      <c r="J74" s="6">
        <f>'Emission events'!ES74</f>
        <v>212112217862639.5</v>
      </c>
      <c r="K74" s="6">
        <f>'Emission events'!FZ74</f>
        <v>19985077821006.547</v>
      </c>
      <c r="L74" s="6">
        <f t="shared" si="8"/>
        <v>2.8138822158751978E+17</v>
      </c>
      <c r="M74" s="6">
        <f t="shared" si="9"/>
        <v>2.1019785566461297E+19</v>
      </c>
      <c r="N74" s="6"/>
      <c r="O74">
        <v>0.17499999999999999</v>
      </c>
      <c r="P74" s="6">
        <f t="shared" si="10"/>
        <v>4.0393937499999995E+18</v>
      </c>
      <c r="Q74" s="6">
        <f t="shared" si="6"/>
        <v>3.6784624741307269E+18</v>
      </c>
    </row>
    <row r="75" spans="1:17" x14ac:dyDescent="0.25">
      <c r="A75">
        <f>'Initial absorption'!A75</f>
        <v>645</v>
      </c>
      <c r="B75" s="6">
        <f>'Input spectra'!I75</f>
        <v>2.342485E+19</v>
      </c>
      <c r="C75" s="6">
        <f>'Initial absorption'!G75</f>
        <v>2.2487856E+19</v>
      </c>
      <c r="D75">
        <f>(1-'Initial absorption'!H75) * _transm</f>
        <v>0.936043942513752</v>
      </c>
      <c r="E75" s="6">
        <f t="shared" si="7"/>
        <v>2.1049621388921532E+19</v>
      </c>
      <c r="G75" s="6">
        <f>'Emission events'!AX75</f>
        <v>2.0836256150519744E+17</v>
      </c>
      <c r="H75" s="6">
        <f>'Emission events'!CE75</f>
        <v>1.9703306700945364E+16</v>
      </c>
      <c r="I75" s="6">
        <f>'Emission events'!DL75</f>
        <v>1864208806978368.3</v>
      </c>
      <c r="J75" s="6">
        <f>'Emission events'!ES75</f>
        <v>176469227649120.81</v>
      </c>
      <c r="K75" s="6">
        <f>'Emission events'!FZ75</f>
        <v>16712692091799.328</v>
      </c>
      <c r="L75" s="6">
        <f t="shared" si="8"/>
        <v>2.3012325893286211E+17</v>
      </c>
      <c r="M75" s="6">
        <f t="shared" si="9"/>
        <v>2.1279744647854395E+19</v>
      </c>
      <c r="N75" s="6"/>
      <c r="O75">
        <v>0.13811999999999999</v>
      </c>
      <c r="P75" s="6">
        <f t="shared" si="10"/>
        <v>3.235440282E+18</v>
      </c>
      <c r="Q75" s="6">
        <f t="shared" si="6"/>
        <v>2.9391583307616492E+18</v>
      </c>
    </row>
    <row r="76" spans="1:17" x14ac:dyDescent="0.25">
      <c r="A76">
        <f>'Initial absorption'!A76</f>
        <v>650</v>
      </c>
      <c r="B76" s="6">
        <f>'Input spectra'!I76</f>
        <v>2.23801E+19</v>
      </c>
      <c r="C76" s="6">
        <f>'Initial absorption'!G76</f>
        <v>2.1484896E+19</v>
      </c>
      <c r="D76">
        <f>(1-'Initial absorption'!H76) * _transm</f>
        <v>0.93619573126484412</v>
      </c>
      <c r="E76" s="6">
        <f t="shared" si="7"/>
        <v>2.0114067921869124E+19</v>
      </c>
      <c r="G76" s="6">
        <f>'Emission events'!AX76</f>
        <v>1.6744334847960739E+17</v>
      </c>
      <c r="H76" s="6">
        <f>'Emission events'!CE76</f>
        <v>1.594483225451406E+16</v>
      </c>
      <c r="I76" s="6">
        <f>'Emission events'!DL76</f>
        <v>1518350402885995</v>
      </c>
      <c r="J76" s="6">
        <f>'Emission events'!ES76</f>
        <v>144585274347517.66</v>
      </c>
      <c r="K76" s="6">
        <f>'Emission events'!FZ76</f>
        <v>13768166767310.156</v>
      </c>
      <c r="L76" s="6">
        <f t="shared" si="8"/>
        <v>1.8506488457812224E+17</v>
      </c>
      <c r="M76" s="6">
        <f t="shared" si="9"/>
        <v>2.0299132806447247E+19</v>
      </c>
      <c r="N76" s="6"/>
      <c r="O76">
        <v>0.107</v>
      </c>
      <c r="P76" s="6">
        <f t="shared" si="10"/>
        <v>2.3946707E+18</v>
      </c>
      <c r="Q76" s="6">
        <f t="shared" si="6"/>
        <v>2.1720072102898555E+18</v>
      </c>
    </row>
    <row r="77" spans="1:17" x14ac:dyDescent="0.25">
      <c r="A77">
        <f>'Initial absorption'!A77</f>
        <v>655</v>
      </c>
      <c r="B77" s="6">
        <f>'Input spectra'!I77</f>
        <v>2.20168E+19</v>
      </c>
      <c r="C77" s="6">
        <f>'Initial absorption'!G77</f>
        <v>2.1136128E+19</v>
      </c>
      <c r="D77">
        <f>(1-'Initial absorption'!H77) * _transm</f>
        <v>0.93634754462997805</v>
      </c>
      <c r="E77" s="6">
        <f t="shared" si="7"/>
        <v>1.9790761555784929E+19</v>
      </c>
      <c r="G77" s="6">
        <f>'Emission events'!AX77</f>
        <v>1.4525512727654278E+17</v>
      </c>
      <c r="H77" s="6">
        <f>'Emission events'!CE77</f>
        <v>1.3831953670077464E+16</v>
      </c>
      <c r="I77" s="6">
        <f>'Emission events'!DL77</f>
        <v>1317151042571604</v>
      </c>
      <c r="J77" s="6">
        <f>'Emission events'!ES77</f>
        <v>125426017924028.22</v>
      </c>
      <c r="K77" s="6">
        <f>'Emission events'!FZ77</f>
        <v>11943722066653.889</v>
      </c>
      <c r="L77" s="6">
        <f t="shared" si="8"/>
        <v>1.6054160172918256E+17</v>
      </c>
      <c r="M77" s="6">
        <f t="shared" si="9"/>
        <v>1.9951303157514113E+19</v>
      </c>
      <c r="N77" s="6"/>
      <c r="O77">
        <v>8.1652000000000002E-2</v>
      </c>
      <c r="P77" s="6">
        <f t="shared" si="10"/>
        <v>1.7977157536E+18</v>
      </c>
      <c r="Q77" s="6">
        <f t="shared" si="6"/>
        <v>1.6290638054173425E+18</v>
      </c>
    </row>
    <row r="78" spans="1:17" x14ac:dyDescent="0.25">
      <c r="A78">
        <f>'Initial absorption'!A78</f>
        <v>660</v>
      </c>
      <c r="B78" s="6">
        <f>'Input spectra'!I78</f>
        <v>2.320175E+19</v>
      </c>
      <c r="C78" s="6">
        <f>'Initial absorption'!G78</f>
        <v>2.227368E+19</v>
      </c>
      <c r="D78">
        <f>(1-'Initial absorption'!H78) * _transm</f>
        <v>0.93649938261314558</v>
      </c>
      <c r="E78" s="6">
        <f t="shared" si="7"/>
        <v>2.0859287568522768E+19</v>
      </c>
      <c r="G78" s="6">
        <f>'Emission events'!AX78</f>
        <v>1.2651323586504573E+17</v>
      </c>
      <c r="H78" s="6">
        <f>'Emission events'!CE78</f>
        <v>1.2047252650884494E+16</v>
      </c>
      <c r="I78" s="6">
        <f>'Emission events'!DL78</f>
        <v>1147202468120121.3</v>
      </c>
      <c r="J78" s="6">
        <f>'Emission events'!ES78</f>
        <v>109242624936920.64</v>
      </c>
      <c r="K78" s="6">
        <f>'Emission events'!FZ78</f>
        <v>10402654661878.857</v>
      </c>
      <c r="L78" s="6">
        <f t="shared" si="8"/>
        <v>1.3982733626364915E+17</v>
      </c>
      <c r="M78" s="6">
        <f t="shared" si="9"/>
        <v>2.0999114904786416E+19</v>
      </c>
      <c r="N78" s="6"/>
      <c r="O78">
        <v>6.0999999999999999E-2</v>
      </c>
      <c r="P78" s="6">
        <f t="shared" si="10"/>
        <v>1.41530675E+18</v>
      </c>
      <c r="Q78" s="6">
        <f t="shared" si="6"/>
        <v>1.2809460091919713E+18</v>
      </c>
    </row>
    <row r="79" spans="1:17" x14ac:dyDescent="0.25">
      <c r="A79">
        <f>'Initial absorption'!A79</f>
        <v>665</v>
      </c>
      <c r="B79" s="6">
        <f>'Input spectra'!I79</f>
        <v>2.369115E+19</v>
      </c>
      <c r="C79" s="6">
        <f>'Initial absorption'!G79</f>
        <v>2.2743504E+19</v>
      </c>
      <c r="D79">
        <f>(1-'Initial absorption'!H79) * _transm</f>
        <v>0.93665124521833854</v>
      </c>
      <c r="E79" s="6">
        <f t="shared" si="7"/>
        <v>2.1302731342228263E+19</v>
      </c>
      <c r="G79" s="6">
        <f>'Emission events'!AX79</f>
        <v>1.0776794943005517E+17</v>
      </c>
      <c r="H79" s="6">
        <f>'Emission events'!CE79</f>
        <v>1.0262228339780588E+16</v>
      </c>
      <c r="I79" s="6">
        <f>'Emission events'!DL79</f>
        <v>977223108120356.13</v>
      </c>
      <c r="J79" s="6">
        <f>'Emission events'!ES79</f>
        <v>93056300388734.766</v>
      </c>
      <c r="K79" s="6">
        <f>'Emission events'!FZ79</f>
        <v>8861308098510.418</v>
      </c>
      <c r="L79" s="6">
        <f t="shared" si="8"/>
        <v>1.1910931848644336E+17</v>
      </c>
      <c r="M79" s="6">
        <f t="shared" si="9"/>
        <v>2.1421840660714705E+19</v>
      </c>
      <c r="N79" s="6"/>
      <c r="O79">
        <v>4.4326999999999998E-2</v>
      </c>
      <c r="P79" s="6">
        <f t="shared" si="10"/>
        <v>1.05015760605E+18</v>
      </c>
      <c r="Q79" s="6">
        <f t="shared" si="6"/>
        <v>9.4956593096750067E+17</v>
      </c>
    </row>
    <row r="80" spans="1:17" x14ac:dyDescent="0.25">
      <c r="A80">
        <f>'Initial absorption'!A80</f>
        <v>670</v>
      </c>
      <c r="B80" s="6">
        <f>'Input spectra'!I80</f>
        <v>2.395355E+19</v>
      </c>
      <c r="C80" s="6">
        <f>'Initial absorption'!G80</f>
        <v>2.2995408E+19</v>
      </c>
      <c r="D80">
        <f>(1-'Initial absorption'!H80) * _transm</f>
        <v>0.93687231334911458</v>
      </c>
      <c r="E80" s="6">
        <f t="shared" si="7"/>
        <v>2.1543761089366737E+19</v>
      </c>
      <c r="G80" s="6">
        <f>'Emission events'!AX80</f>
        <v>8.4260085386833088E+16</v>
      </c>
      <c r="H80" s="6">
        <f>'Emission events'!CE80</f>
        <v>8023686455408584</v>
      </c>
      <c r="I80" s="6">
        <f>'Emission events'!DL80</f>
        <v>764057430503950.5</v>
      </c>
      <c r="J80" s="6">
        <f>'Emission events'!ES80</f>
        <v>72757548584763.547</v>
      </c>
      <c r="K80" s="6">
        <f>'Emission events'!FZ80</f>
        <v>6928354682150.8945</v>
      </c>
      <c r="L80" s="6">
        <f t="shared" si="8"/>
        <v>9.3127515176012528E+16</v>
      </c>
      <c r="M80" s="6">
        <f t="shared" si="9"/>
        <v>2.1636888604542751E+19</v>
      </c>
      <c r="N80" s="6"/>
      <c r="O80">
        <v>3.2000000000000001E-2</v>
      </c>
      <c r="P80" s="6">
        <f t="shared" si="10"/>
        <v>7.665136E+17</v>
      </c>
      <c r="Q80" s="6">
        <f t="shared" si="6"/>
        <v>6.9238043534536806E+17</v>
      </c>
    </row>
    <row r="81" spans="1:20" x14ac:dyDescent="0.25">
      <c r="A81">
        <f>'Initial absorption'!A81</f>
        <v>675</v>
      </c>
      <c r="B81" s="6">
        <f>'Input spectra'!I81</f>
        <v>2.36654E+19</v>
      </c>
      <c r="C81" s="6">
        <f>'Initial absorption'!G81</f>
        <v>2.2718784E+19</v>
      </c>
      <c r="D81">
        <f>(1-'Initial absorption'!H81) * _transm</f>
        <v>0.93709385589679506</v>
      </c>
      <c r="E81" s="6">
        <f t="shared" si="7"/>
        <v>2.1289632899846414E+19</v>
      </c>
      <c r="G81" s="6">
        <f>'Emission events'!AX81</f>
        <v>5.891803394335148E+16</v>
      </c>
      <c r="H81" s="6">
        <f>'Emission events'!CE81</f>
        <v>5610483644305032</v>
      </c>
      <c r="I81" s="6">
        <f>'Emission events'!DL81</f>
        <v>534259625045861</v>
      </c>
      <c r="J81" s="6">
        <f>'Emission events'!ES81</f>
        <v>50874998493913.352</v>
      </c>
      <c r="K81" s="6">
        <f>'Emission events'!FZ81</f>
        <v>4844583701292.2451</v>
      </c>
      <c r="L81" s="6">
        <f t="shared" si="8"/>
        <v>6.5118496794897584E+16</v>
      </c>
      <c r="M81" s="6">
        <f t="shared" si="9"/>
        <v>2.1354751396641313E+19</v>
      </c>
      <c r="N81" s="6"/>
      <c r="O81">
        <v>2.3453999999999999E-2</v>
      </c>
      <c r="P81" s="6">
        <f t="shared" si="10"/>
        <v>5.550482916E+17</v>
      </c>
      <c r="Q81" s="6">
        <f t="shared" si="6"/>
        <v>5.0085433925682534E+17</v>
      </c>
    </row>
    <row r="82" spans="1:20" x14ac:dyDescent="0.25">
      <c r="A82">
        <f>'Initial absorption'!A82</f>
        <v>680</v>
      </c>
      <c r="B82" s="6">
        <f>'Input spectra'!I82</f>
        <v>2.377655E+19</v>
      </c>
      <c r="C82" s="6">
        <f>'Initial absorption'!G82</f>
        <v>2.2825488E+19</v>
      </c>
      <c r="D82">
        <f>(1-'Initial absorption'!H82) * _transm</f>
        <v>0.93731545083272483</v>
      </c>
      <c r="E82" s="6">
        <f t="shared" si="7"/>
        <v>2.1394682575196951E+19</v>
      </c>
      <c r="G82" s="6">
        <f>'Emission events'!AX82</f>
        <v>4.2201351075678168E+16</v>
      </c>
      <c r="H82" s="6">
        <f>'Emission events'!CE82</f>
        <v>4018633585182367</v>
      </c>
      <c r="I82" s="6">
        <f>'Emission events'!DL82</f>
        <v>382675328640438.88</v>
      </c>
      <c r="J82" s="6">
        <f>'Emission events'!ES82</f>
        <v>36440348204431.383</v>
      </c>
      <c r="K82" s="6">
        <f>'Emission events'!FZ82</f>
        <v>3470040731337.2866</v>
      </c>
      <c r="L82" s="6">
        <f t="shared" si="8"/>
        <v>4.6642570378436744E+16</v>
      </c>
      <c r="M82" s="6">
        <f t="shared" si="9"/>
        <v>2.1441325145575387E+19</v>
      </c>
      <c r="N82" s="6"/>
      <c r="O82">
        <v>1.7000000000000001E-2</v>
      </c>
      <c r="P82" s="6">
        <f t="shared" si="10"/>
        <v>4.0420135E+17</v>
      </c>
      <c r="Q82" s="6">
        <f t="shared" si="6"/>
        <v>3.6450252747478163E+17</v>
      </c>
    </row>
    <row r="83" spans="1:20" x14ac:dyDescent="0.25">
      <c r="A83">
        <f>'Initial absorption'!A83</f>
        <v>685</v>
      </c>
      <c r="B83" s="6">
        <f>'Input spectra'!I83</f>
        <v>2.35421E+19</v>
      </c>
      <c r="C83" s="6">
        <f>'Initial absorption'!G83</f>
        <v>2.2600416E+19</v>
      </c>
      <c r="D83">
        <f>(1-'Initial absorption'!H83) * _transm</f>
        <v>0.93753709816929232</v>
      </c>
      <c r="E83" s="6">
        <f t="shared" si="7"/>
        <v>2.1188728434058846E+19</v>
      </c>
      <c r="G83" s="6">
        <f>'Emission events'!AX83</f>
        <v>2.7387416054122708E+16</v>
      </c>
      <c r="H83" s="6">
        <f>'Emission events'!CE83</f>
        <v>2607973137378792</v>
      </c>
      <c r="I83" s="6">
        <f>'Emission events'!DL83</f>
        <v>248344855602598</v>
      </c>
      <c r="J83" s="6">
        <f>'Emission events'!ES83</f>
        <v>23648697304552.535</v>
      </c>
      <c r="K83" s="6">
        <f>'Emission events'!FZ83</f>
        <v>2251952764817.0044</v>
      </c>
      <c r="L83" s="6">
        <f t="shared" si="8"/>
        <v>3.0269634697173464E+16</v>
      </c>
      <c r="M83" s="6">
        <f t="shared" si="9"/>
        <v>2.1218998068756021E+19</v>
      </c>
      <c r="N83" s="6"/>
      <c r="O83">
        <v>1.1872000000000001E-2</v>
      </c>
      <c r="P83" s="6">
        <f t="shared" si="10"/>
        <v>2.794918112E+17</v>
      </c>
      <c r="Q83" s="6">
        <f t="shared" si="6"/>
        <v>2.5191194507227149E+17</v>
      </c>
    </row>
    <row r="84" spans="1:20" x14ac:dyDescent="0.25">
      <c r="A84">
        <f>'Initial absorption'!A84</f>
        <v>690</v>
      </c>
      <c r="B84" s="6">
        <f>'Input spectra'!I84</f>
        <v>2.045955E+19</v>
      </c>
      <c r="C84" s="6">
        <f>'Initial absorption'!G84</f>
        <v>1.9641168E+19</v>
      </c>
      <c r="D84">
        <f>(1-'Initial absorption'!H84) * _transm</f>
        <v>0.93775879791888883</v>
      </c>
      <c r="E84" s="6">
        <f t="shared" si="7"/>
        <v>1.8418678093402946E+19</v>
      </c>
      <c r="G84" s="6">
        <f>'Emission events'!AX84</f>
        <v>1.2663830226248472E+16</v>
      </c>
      <c r="H84" s="6">
        <f>'Emission events'!CE84</f>
        <v>1205916212800585.3</v>
      </c>
      <c r="I84" s="6">
        <f>'Emission events'!DL84</f>
        <v>114833655088102.66</v>
      </c>
      <c r="J84" s="6">
        <f>'Emission events'!ES84</f>
        <v>10935061823465.129</v>
      </c>
      <c r="K84" s="6">
        <f>'Emission events'!FZ84</f>
        <v>1041293834906.3583</v>
      </c>
      <c r="L84" s="6">
        <f t="shared" si="8"/>
        <v>1.3996556449795532E+16</v>
      </c>
      <c r="M84" s="6">
        <f t="shared" si="9"/>
        <v>1.8432674649852742E+19</v>
      </c>
      <c r="N84" s="6"/>
      <c r="O84">
        <v>8.2100000000000003E-3</v>
      </c>
      <c r="P84" s="6">
        <f t="shared" si="10"/>
        <v>1.679729055E+17</v>
      </c>
      <c r="Q84" s="6">
        <f t="shared" si="6"/>
        <v>1.5133225887529101E+17</v>
      </c>
    </row>
    <row r="85" spans="1:20" x14ac:dyDescent="0.25">
      <c r="A85">
        <f>'Initial absorption'!A85</f>
        <v>695</v>
      </c>
      <c r="B85" s="6">
        <f>'Input spectra'!I85</f>
        <v>2.211565E+19</v>
      </c>
      <c r="C85" s="6">
        <f>'Initial absorption'!G85</f>
        <v>2.1231024E+19</v>
      </c>
      <c r="D85">
        <f>(1-'Initial absorption'!H85) * _transm</f>
        <v>0.93798055009390835</v>
      </c>
      <c r="E85" s="6">
        <f t="shared" si="7"/>
        <v>1.991428757057697E+19</v>
      </c>
      <c r="G85" s="6">
        <f>'Emission events'!AX85</f>
        <v>3125249010357166</v>
      </c>
      <c r="H85" s="6">
        <f>'Emission events'!CE85</f>
        <v>297602572310001.25</v>
      </c>
      <c r="I85" s="6">
        <f>'Emission events'!DL85</f>
        <v>28339274967215.398</v>
      </c>
      <c r="J85" s="6">
        <f>'Emission events'!ES85</f>
        <v>2698614126328.4092</v>
      </c>
      <c r="K85" s="6">
        <f>'Emission events'!FZ85</f>
        <v>256976165101.05154</v>
      </c>
      <c r="L85" s="6">
        <f t="shared" si="8"/>
        <v>3454146447925812</v>
      </c>
      <c r="M85" s="6">
        <f t="shared" si="9"/>
        <v>1.9917741717024895E+19</v>
      </c>
      <c r="N85" s="6"/>
      <c r="O85">
        <v>5.7723000000000002E-3</v>
      </c>
      <c r="P85" s="6">
        <f t="shared" si="10"/>
        <v>1.27658166495E+17</v>
      </c>
      <c r="Q85" s="6">
        <f t="shared" si="6"/>
        <v>1.149711805131828E+17</v>
      </c>
    </row>
    <row r="86" spans="1:20" x14ac:dyDescent="0.25">
      <c r="A86">
        <f>'Initial absorption'!A86</f>
        <v>700</v>
      </c>
      <c r="B86" s="6">
        <f>'Input spectra'!I86</f>
        <v>2.25169E+19</v>
      </c>
      <c r="C86" s="6">
        <f>'Initial absorption'!G86</f>
        <v>2.1616224E+19</v>
      </c>
      <c r="D86">
        <f>(1-'Initial absorption'!H86) * _transm</f>
        <v>0.93805981620244472</v>
      </c>
      <c r="E86" s="6">
        <f t="shared" si="7"/>
        <v>2.0277311112430875E+19</v>
      </c>
      <c r="G86" s="6">
        <f>'Emission events'!AX86</f>
        <v>0</v>
      </c>
      <c r="H86" s="6">
        <f>'Emission events'!CE86</f>
        <v>0</v>
      </c>
      <c r="I86" s="6">
        <f>'Emission events'!DL86</f>
        <v>0</v>
      </c>
      <c r="J86" s="6">
        <f>'Emission events'!ES86</f>
        <v>0</v>
      </c>
      <c r="K86" s="6">
        <f>'Emission events'!FZ86</f>
        <v>0</v>
      </c>
      <c r="L86" s="6">
        <f t="shared" si="8"/>
        <v>0</v>
      </c>
      <c r="M86" s="6">
        <f t="shared" si="9"/>
        <v>2.0277311112430875E+19</v>
      </c>
      <c r="N86" s="6"/>
      <c r="O86">
        <v>4.1019999999999997E-3</v>
      </c>
      <c r="P86" s="6">
        <f t="shared" si="10"/>
        <v>9.23643238E+16</v>
      </c>
      <c r="Q86" s="6">
        <f t="shared" si="6"/>
        <v>8.317753018319144E+16</v>
      </c>
    </row>
    <row r="87" spans="1:20" x14ac:dyDescent="0.25">
      <c r="A87">
        <f>'Initial absorption'!A87</f>
        <v>705</v>
      </c>
      <c r="B87" s="6">
        <f>'Input spectra'!I87</f>
        <v>2.334275E+19</v>
      </c>
      <c r="C87" s="6">
        <f>'Initial absorption'!G87</f>
        <v>2.240904E+19</v>
      </c>
      <c r="D87">
        <f>(1-'Initial absorption'!H87) * _transm</f>
        <v>0.9381325190925085</v>
      </c>
      <c r="E87" s="6">
        <f t="shared" si="7"/>
        <v>2.1022649145644786E+19</v>
      </c>
      <c r="G87" s="6">
        <f>'Emission events'!AX87</f>
        <v>0</v>
      </c>
      <c r="H87" s="6">
        <f>'Emission events'!CE87</f>
        <v>0</v>
      </c>
      <c r="I87" s="6">
        <f>'Emission events'!DL87</f>
        <v>0</v>
      </c>
      <c r="J87" s="6">
        <f>'Emission events'!ES87</f>
        <v>0</v>
      </c>
      <c r="K87" s="6">
        <f>'Emission events'!FZ87</f>
        <v>0</v>
      </c>
      <c r="L87" s="6">
        <f t="shared" si="8"/>
        <v>0</v>
      </c>
      <c r="M87" s="6">
        <f t="shared" si="9"/>
        <v>2.1022649145644786E+19</v>
      </c>
      <c r="N87" s="6"/>
      <c r="O87">
        <v>2.9291E-3</v>
      </c>
      <c r="P87" s="6">
        <f t="shared" si="10"/>
        <v>6.8373249025E+16</v>
      </c>
      <c r="Q87" s="6">
        <f t="shared" si="6"/>
        <v>6.1577441612508144E+16</v>
      </c>
    </row>
    <row r="88" spans="1:20" x14ac:dyDescent="0.25">
      <c r="A88">
        <f>'Initial absorption'!A88</f>
        <v>710</v>
      </c>
      <c r="B88" s="6">
        <f>'Input spectra'!I88</f>
        <v>2.33967E+19</v>
      </c>
      <c r="C88" s="6">
        <f>'Initial absorption'!G88</f>
        <v>2.2460832E+19</v>
      </c>
      <c r="D88">
        <f>(1-'Initial absorption'!H88) * _transm</f>
        <v>0.93820522761729841</v>
      </c>
      <c r="E88" s="6">
        <f t="shared" si="7"/>
        <v>2.1072869999033901E+19</v>
      </c>
      <c r="G88" s="6">
        <f>'Emission events'!AX88</f>
        <v>0</v>
      </c>
      <c r="H88" s="6">
        <f>'Emission events'!CE88</f>
        <v>0</v>
      </c>
      <c r="I88" s="6">
        <f>'Emission events'!DL88</f>
        <v>0</v>
      </c>
      <c r="J88" s="6">
        <f>'Emission events'!ES88</f>
        <v>0</v>
      </c>
      <c r="K88" s="6">
        <f>'Emission events'!FZ88</f>
        <v>0</v>
      </c>
      <c r="L88" s="6">
        <f t="shared" si="8"/>
        <v>0</v>
      </c>
      <c r="M88" s="6">
        <f t="shared" si="9"/>
        <v>2.1072869999033901E+19</v>
      </c>
      <c r="N88" s="6"/>
      <c r="O88">
        <v>2.091E-3</v>
      </c>
      <c r="P88" s="6">
        <f t="shared" si="10"/>
        <v>4.89224997E+16</v>
      </c>
      <c r="Q88" s="6">
        <f t="shared" si="6"/>
        <v>4.4063371167979888E+16</v>
      </c>
    </row>
    <row r="89" spans="1:20" x14ac:dyDescent="0.25">
      <c r="A89">
        <f>'Initial absorption'!A89</f>
        <v>715</v>
      </c>
      <c r="B89" s="6">
        <f>'Input spectra'!I89</f>
        <v>2.27746E+19</v>
      </c>
      <c r="C89" s="6">
        <f>'Initial absorption'!G89</f>
        <v>2.1863616E+19</v>
      </c>
      <c r="D89">
        <f>(1-'Initial absorption'!H89) * _transm</f>
        <v>0.93827794177725121</v>
      </c>
      <c r="E89" s="6">
        <f t="shared" si="7"/>
        <v>2.0514148620288176E+19</v>
      </c>
      <c r="G89" s="6">
        <f>'Emission events'!AX89</f>
        <v>0</v>
      </c>
      <c r="H89" s="6">
        <f>'Emission events'!CE89</f>
        <v>0</v>
      </c>
      <c r="I89" s="6">
        <f>'Emission events'!DL89</f>
        <v>0</v>
      </c>
      <c r="J89" s="6">
        <f>'Emission events'!ES89</f>
        <v>0</v>
      </c>
      <c r="K89" s="6">
        <f>'Emission events'!FZ89</f>
        <v>0</v>
      </c>
      <c r="L89" s="6">
        <f t="shared" si="8"/>
        <v>0</v>
      </c>
      <c r="M89" s="6">
        <f t="shared" si="9"/>
        <v>2.0514148620288176E+19</v>
      </c>
      <c r="N89" s="6"/>
      <c r="O89">
        <v>1.4821999999999999E-3</v>
      </c>
      <c r="P89" s="6">
        <f t="shared" si="10"/>
        <v>3.375651212E+16</v>
      </c>
      <c r="Q89" s="6">
        <f t="shared" si="6"/>
        <v>3.0406071084991132E+16</v>
      </c>
    </row>
    <row r="90" spans="1:20" x14ac:dyDescent="0.25">
      <c r="A90">
        <f>'Initial absorption'!A90</f>
        <v>720</v>
      </c>
      <c r="B90" s="6">
        <f>'Input spectra'!I90</f>
        <v>1.788295E+19</v>
      </c>
      <c r="C90" s="6">
        <f>'Initial absorption'!G90</f>
        <v>1.7167632E+19</v>
      </c>
      <c r="D90">
        <f>(1-'Initial absorption'!H90) * _transm</f>
        <v>0.93835066157280378</v>
      </c>
      <c r="E90" s="6">
        <f t="shared" si="7"/>
        <v>1.6109258844838437E+19</v>
      </c>
      <c r="G90" s="6">
        <f>'Emission events'!AX90</f>
        <v>0</v>
      </c>
      <c r="H90" s="6">
        <f>'Emission events'!CE90</f>
        <v>0</v>
      </c>
      <c r="I90" s="6">
        <f>'Emission events'!DL90</f>
        <v>0</v>
      </c>
      <c r="J90" s="6">
        <f>'Emission events'!ES90</f>
        <v>0</v>
      </c>
      <c r="K90" s="6">
        <f>'Emission events'!FZ90</f>
        <v>0</v>
      </c>
      <c r="L90" s="6">
        <f t="shared" si="8"/>
        <v>0</v>
      </c>
      <c r="M90" s="6">
        <f t="shared" si="9"/>
        <v>1.6109258844838437E+19</v>
      </c>
      <c r="N90" s="6"/>
      <c r="O90">
        <v>1.047E-3</v>
      </c>
      <c r="P90" s="6">
        <f t="shared" si="10"/>
        <v>1.872344865E+16</v>
      </c>
      <c r="Q90" s="6">
        <f t="shared" si="6"/>
        <v>1.6866394010545842E+16</v>
      </c>
    </row>
    <row r="91" spans="1:20" x14ac:dyDescent="0.25">
      <c r="A91">
        <f>'Initial absorption'!A91</f>
        <v>725</v>
      </c>
      <c r="B91" s="6">
        <f>'Input spectra'!I91</f>
        <v>1.90809E+19</v>
      </c>
      <c r="C91" s="6">
        <f>'Initial absorption'!G91</f>
        <v>1.8317664E+19</v>
      </c>
      <c r="D91">
        <f>(1-'Initial absorption'!H91) * _transm</f>
        <v>0.93842338700439276</v>
      </c>
      <c r="E91" s="6">
        <f t="shared" si="7"/>
        <v>1.7189724292888433E+19</v>
      </c>
      <c r="G91" s="6">
        <f>'Emission events'!AX91</f>
        <v>0</v>
      </c>
      <c r="H91" s="6">
        <f>'Emission events'!CE91</f>
        <v>0</v>
      </c>
      <c r="I91" s="6">
        <f>'Emission events'!DL91</f>
        <v>0</v>
      </c>
      <c r="J91" s="6">
        <f>'Emission events'!ES91</f>
        <v>0</v>
      </c>
      <c r="K91" s="6">
        <f>'Emission events'!FZ91</f>
        <v>0</v>
      </c>
      <c r="L91" s="6">
        <f t="shared" si="8"/>
        <v>0</v>
      </c>
      <c r="M91" s="6">
        <f t="shared" si="9"/>
        <v>1.7189724292888433E+19</v>
      </c>
      <c r="N91" s="6"/>
      <c r="O91">
        <v>7.4014999999999997E-4</v>
      </c>
      <c r="P91" s="6">
        <f t="shared" si="10"/>
        <v>1.4122728135E+16</v>
      </c>
      <c r="Q91" s="6">
        <f t="shared" si="6"/>
        <v>1.2722974435381372E+16</v>
      </c>
      <c r="T91" s="6"/>
    </row>
    <row r="92" spans="1:20" x14ac:dyDescent="0.25">
      <c r="A92">
        <f>'Initial absorption'!A92</f>
        <v>730</v>
      </c>
      <c r="B92" s="6">
        <f>'Input spectra'!I92</f>
        <v>2.04061E+19</v>
      </c>
      <c r="C92" s="6">
        <f>'Initial absorption'!G92</f>
        <v>1.9589856E+19</v>
      </c>
      <c r="D92">
        <f>(1-'Initial absorption'!H92) * _transm</f>
        <v>0.93839539837640151</v>
      </c>
      <c r="E92" s="6">
        <f t="shared" si="7"/>
        <v>1.8383030725256339E+19</v>
      </c>
      <c r="G92" s="6">
        <f>'Emission events'!AX92</f>
        <v>0</v>
      </c>
      <c r="H92" s="6">
        <f>'Emission events'!CE92</f>
        <v>0</v>
      </c>
      <c r="I92" s="6">
        <f>'Emission events'!DL92</f>
        <v>0</v>
      </c>
      <c r="J92" s="6">
        <f>'Emission events'!ES92</f>
        <v>0</v>
      </c>
      <c r="K92" s="6">
        <f>'Emission events'!FZ92</f>
        <v>0</v>
      </c>
      <c r="L92" s="6">
        <f t="shared" si="8"/>
        <v>0</v>
      </c>
      <c r="M92" s="6">
        <f t="shared" si="9"/>
        <v>1.8383030725256339E+19</v>
      </c>
      <c r="N92" s="6"/>
      <c r="O92">
        <v>5.1999999999999995E-4</v>
      </c>
      <c r="P92" s="6">
        <f t="shared" si="10"/>
        <v>1.0611172E+16</v>
      </c>
      <c r="Q92" s="6">
        <f t="shared" si="6"/>
        <v>9559175977133296</v>
      </c>
    </row>
    <row r="93" spans="1:20" x14ac:dyDescent="0.25">
      <c r="A93">
        <f>'Initial absorption'!A93</f>
        <v>735</v>
      </c>
      <c r="B93" s="6">
        <f>'Input spectra'!I93</f>
        <v>2.239475E+19</v>
      </c>
      <c r="C93" s="6">
        <f>'Initial absorption'!G93</f>
        <v>2.149896E+19</v>
      </c>
      <c r="D93">
        <f>(1-'Initial absorption'!H93) * _transm</f>
        <v>0.93835858350993318</v>
      </c>
      <c r="E93" s="6">
        <f t="shared" si="7"/>
        <v>2.0173733652536713E+19</v>
      </c>
      <c r="G93" s="6">
        <f>'Emission events'!AX93</f>
        <v>0</v>
      </c>
      <c r="H93" s="6">
        <f>'Emission events'!CE93</f>
        <v>0</v>
      </c>
      <c r="I93" s="6">
        <f>'Emission events'!DL93</f>
        <v>0</v>
      </c>
      <c r="J93" s="6">
        <f>'Emission events'!ES93</f>
        <v>0</v>
      </c>
      <c r="K93" s="6">
        <f>'Emission events'!FZ93</f>
        <v>0</v>
      </c>
      <c r="L93" s="6">
        <f t="shared" si="8"/>
        <v>0</v>
      </c>
      <c r="M93" s="6">
        <f t="shared" si="9"/>
        <v>2.0173733652536713E+19</v>
      </c>
      <c r="N93" s="6"/>
      <c r="O93">
        <v>3.6092999999999997E-4</v>
      </c>
      <c r="P93" s="6">
        <f t="shared" si="10"/>
        <v>8082937117499999</v>
      </c>
      <c r="Q93" s="6">
        <f t="shared" si="6"/>
        <v>7281305687210075</v>
      </c>
      <c r="T93" s="6"/>
    </row>
    <row r="94" spans="1:20" x14ac:dyDescent="0.25">
      <c r="A94">
        <f>'Initial absorption'!A94</f>
        <v>740</v>
      </c>
      <c r="B94" s="6">
        <f>'Input spectra'!I94</f>
        <v>2.26169E+19</v>
      </c>
      <c r="C94" s="6">
        <f>'Initial absorption'!G94</f>
        <v>2.1712224E+19</v>
      </c>
      <c r="D94">
        <f>(1-'Initial absorption'!H94) * _transm</f>
        <v>0.93832177008777518</v>
      </c>
      <c r="E94" s="6">
        <f t="shared" si="7"/>
        <v>2.0373052456222274E+19</v>
      </c>
      <c r="G94" s="6">
        <f>'Emission events'!AX94</f>
        <v>0</v>
      </c>
      <c r="H94" s="6">
        <f>'Emission events'!CE94</f>
        <v>0</v>
      </c>
      <c r="I94" s="6">
        <f>'Emission events'!DL94</f>
        <v>0</v>
      </c>
      <c r="J94" s="6">
        <f>'Emission events'!ES94</f>
        <v>0</v>
      </c>
      <c r="K94" s="6">
        <f>'Emission events'!FZ94</f>
        <v>0</v>
      </c>
      <c r="L94" s="6">
        <f t="shared" si="8"/>
        <v>0</v>
      </c>
      <c r="M94" s="6">
        <f t="shared" si="9"/>
        <v>2.0373052456222274E+19</v>
      </c>
      <c r="N94" s="6"/>
      <c r="O94">
        <v>2.4919999999999999E-4</v>
      </c>
      <c r="P94" s="6">
        <f t="shared" si="10"/>
        <v>5636131480000000</v>
      </c>
      <c r="Q94" s="6">
        <f t="shared" si="6"/>
        <v>5076964672090590</v>
      </c>
      <c r="T94" s="6"/>
    </row>
    <row r="95" spans="1:20" x14ac:dyDescent="0.25">
      <c r="A95">
        <f>'Initial absorption'!A95</f>
        <v>745</v>
      </c>
      <c r="B95" s="6">
        <f>'Input spectra'!I95</f>
        <v>2.34022E+19</v>
      </c>
      <c r="C95" s="6">
        <f>'Initial absorption'!G95</f>
        <v>2.2466112E+19</v>
      </c>
      <c r="D95">
        <f>(1-'Initial absorption'!H95) * _transm</f>
        <v>0.93828495810987123</v>
      </c>
      <c r="E95" s="6">
        <f t="shared" si="7"/>
        <v>2.1079614956811674E+19</v>
      </c>
      <c r="G95" s="6">
        <f>'Emission events'!AX95</f>
        <v>0</v>
      </c>
      <c r="H95" s="6">
        <f>'Emission events'!CE95</f>
        <v>0</v>
      </c>
      <c r="I95" s="6">
        <f>'Emission events'!DL95</f>
        <v>0</v>
      </c>
      <c r="J95" s="6">
        <f>'Emission events'!ES95</f>
        <v>0</v>
      </c>
      <c r="K95" s="6">
        <f>'Emission events'!FZ95</f>
        <v>0</v>
      </c>
      <c r="L95" s="6">
        <f t="shared" si="8"/>
        <v>0</v>
      </c>
      <c r="M95" s="6">
        <f t="shared" si="9"/>
        <v>2.1079614956811674E+19</v>
      </c>
      <c r="N95" s="6"/>
      <c r="O95">
        <v>1.7231000000000001E-4</v>
      </c>
      <c r="P95" s="6">
        <f t="shared" si="10"/>
        <v>4032433082000000</v>
      </c>
      <c r="Q95" s="6">
        <f t="shared" si="6"/>
        <v>3632228453208219.5</v>
      </c>
      <c r="T95" s="6"/>
    </row>
    <row r="96" spans="1:20" x14ac:dyDescent="0.25">
      <c r="A96">
        <f>'Initial absorption'!A96</f>
        <v>750</v>
      </c>
      <c r="B96" s="6">
        <f>'Input spectra'!I96</f>
        <v>2.32055E+19</v>
      </c>
      <c r="C96" s="6">
        <f>'Initial absorption'!G96</f>
        <v>2.227728E+19</v>
      </c>
      <c r="D96">
        <f>(1-'Initial absorption'!H96) * _transm</f>
        <v>0.93824814757616437</v>
      </c>
      <c r="E96" s="6">
        <f t="shared" si="7"/>
        <v>2.0901616693035536E+19</v>
      </c>
      <c r="G96" s="6">
        <f>'Emission events'!AX96</f>
        <v>0</v>
      </c>
      <c r="H96" s="6">
        <f>'Emission events'!CE96</f>
        <v>0</v>
      </c>
      <c r="I96" s="6">
        <f>'Emission events'!DL96</f>
        <v>0</v>
      </c>
      <c r="J96" s="6">
        <f>'Emission events'!ES96</f>
        <v>0</v>
      </c>
      <c r="K96" s="6">
        <f>'Emission events'!FZ96</f>
        <v>0</v>
      </c>
      <c r="L96" s="6">
        <f t="shared" si="8"/>
        <v>0</v>
      </c>
      <c r="M96" s="6">
        <f t="shared" si="9"/>
        <v>2.0901616693035536E+19</v>
      </c>
      <c r="N96" s="6"/>
      <c r="O96">
        <v>1.2E-4</v>
      </c>
      <c r="P96" s="6">
        <f t="shared" si="10"/>
        <v>2784660000000000</v>
      </c>
      <c r="Q96" s="6">
        <f t="shared" si="6"/>
        <v>2508194003164264.5</v>
      </c>
      <c r="T96" s="6"/>
    </row>
    <row r="97" spans="1:20" x14ac:dyDescent="0.25">
      <c r="A97">
        <f>'Initial absorption'!A97</f>
        <v>755</v>
      </c>
      <c r="B97" s="6">
        <f>'Input spectra'!I97</f>
        <v>2.33602E+19</v>
      </c>
      <c r="C97" s="6">
        <f>'Initial absorption'!G97</f>
        <v>2.2425792E+19</v>
      </c>
      <c r="D97">
        <f>(1-'Initial absorption'!H97) * _transm</f>
        <v>0.93821133848659821</v>
      </c>
      <c r="E97" s="6">
        <f t="shared" si="7"/>
        <v>2.1040132328942047E+19</v>
      </c>
      <c r="G97" s="6">
        <f>'Emission events'!AX97</f>
        <v>0</v>
      </c>
      <c r="H97" s="6">
        <f>'Emission events'!CE97</f>
        <v>0</v>
      </c>
      <c r="I97" s="6">
        <f>'Emission events'!DL97</f>
        <v>0</v>
      </c>
      <c r="J97" s="6">
        <f>'Emission events'!ES97</f>
        <v>0</v>
      </c>
      <c r="K97" s="6">
        <f>'Emission events'!FZ97</f>
        <v>0</v>
      </c>
      <c r="L97" s="6">
        <f t="shared" si="8"/>
        <v>0</v>
      </c>
      <c r="M97" s="6">
        <f t="shared" si="9"/>
        <v>2.1040132328942047E+19</v>
      </c>
      <c r="N97" s="6"/>
      <c r="O97" s="6">
        <v>8.462E-5</v>
      </c>
      <c r="P97" s="6">
        <f t="shared" si="10"/>
        <v>1976740124000000</v>
      </c>
      <c r="Q97" s="6">
        <f t="shared" si="6"/>
        <v>1780415997675076</v>
      </c>
      <c r="T97" s="6"/>
    </row>
    <row r="98" spans="1:20" x14ac:dyDescent="0.25">
      <c r="A98">
        <f>'Initial absorption'!A98</f>
        <v>760</v>
      </c>
      <c r="B98" s="6">
        <f>'Input spectra'!I98</f>
        <v>7.01145E+18</v>
      </c>
      <c r="C98" s="6">
        <f>'Initial absorption'!G98</f>
        <v>6.730992E+18</v>
      </c>
      <c r="D98">
        <f>(1-'Initial absorption'!H98) * _transm</f>
        <v>0.93822096489167961</v>
      </c>
      <c r="E98" s="6">
        <f t="shared" si="7"/>
        <v>6.3151578089181768E+18</v>
      </c>
      <c r="G98" s="6">
        <f>'Emission events'!AX98</f>
        <v>0</v>
      </c>
      <c r="H98" s="6">
        <f>'Emission events'!CE98</f>
        <v>0</v>
      </c>
      <c r="I98" s="6">
        <f>'Emission events'!DL98</f>
        <v>0</v>
      </c>
      <c r="J98" s="6">
        <f>'Emission events'!ES98</f>
        <v>0</v>
      </c>
      <c r="K98" s="6">
        <f>'Emission events'!FZ98</f>
        <v>0</v>
      </c>
      <c r="L98" s="6">
        <f t="shared" si="8"/>
        <v>0</v>
      </c>
      <c r="M98" s="6">
        <f t="shared" si="9"/>
        <v>6.3151578089181768E+18</v>
      </c>
      <c r="N98" s="6"/>
      <c r="O98" s="6">
        <v>6.0000000000000002E-5</v>
      </c>
      <c r="P98" s="6">
        <f t="shared" si="10"/>
        <v>420687000000000</v>
      </c>
      <c r="Q98" s="6">
        <f t="shared" ref="Q98:Q107" si="11">O98*M98</f>
        <v>378909468535090.63</v>
      </c>
      <c r="T98" s="6"/>
    </row>
    <row r="99" spans="1:20" x14ac:dyDescent="0.25">
      <c r="A99">
        <f>'Initial absorption'!A99</f>
        <v>765</v>
      </c>
      <c r="B99" s="6">
        <f>'Input spectra'!I99</f>
        <v>1.31169E+19</v>
      </c>
      <c r="C99" s="6">
        <f>'Initial absorption'!G99</f>
        <v>1.2592224E+19</v>
      </c>
      <c r="D99">
        <f>(1-'Initial absorption'!H99) * _transm</f>
        <v>0.93828195957121352</v>
      </c>
      <c r="E99" s="6">
        <f t="shared" si="7"/>
        <v>1.1815056610079664E+19</v>
      </c>
      <c r="G99" s="6">
        <f>'Emission events'!AX99</f>
        <v>0</v>
      </c>
      <c r="H99" s="6">
        <f>'Emission events'!CE99</f>
        <v>0</v>
      </c>
      <c r="I99" s="6">
        <f>'Emission events'!DL99</f>
        <v>0</v>
      </c>
      <c r="J99" s="6">
        <f>'Emission events'!ES99</f>
        <v>0</v>
      </c>
      <c r="K99" s="6">
        <f>'Emission events'!FZ99</f>
        <v>0</v>
      </c>
      <c r="L99" s="6">
        <f t="shared" si="8"/>
        <v>0</v>
      </c>
      <c r="M99" s="6">
        <f t="shared" si="9"/>
        <v>1.1815056610079664E+19</v>
      </c>
      <c r="N99" s="6"/>
      <c r="O99" s="6">
        <v>4.2446E-5</v>
      </c>
      <c r="P99" s="6">
        <f t="shared" si="10"/>
        <v>556759937400000</v>
      </c>
      <c r="Q99" s="6">
        <f t="shared" si="11"/>
        <v>501501892871441.44</v>
      </c>
      <c r="T99" s="6"/>
    </row>
    <row r="100" spans="1:20" x14ac:dyDescent="0.25">
      <c r="A100">
        <f>'Initial absorption'!A100</f>
        <v>770</v>
      </c>
      <c r="B100" s="6">
        <f>'Input spectra'!I100</f>
        <v>2.239585E+19</v>
      </c>
      <c r="C100" s="6">
        <f>'Initial absorption'!G100</f>
        <v>2.1500016E+19</v>
      </c>
      <c r="D100">
        <f>(1-'Initial absorption'!H100) * _transm</f>
        <v>0.93834295821607216</v>
      </c>
      <c r="E100" s="6">
        <f t="shared" si="7"/>
        <v>2.0174388615132885E+19</v>
      </c>
      <c r="G100" s="6">
        <f>'Emission events'!AX100</f>
        <v>0</v>
      </c>
      <c r="H100" s="6">
        <f>'Emission events'!CE100</f>
        <v>0</v>
      </c>
      <c r="I100" s="6">
        <f>'Emission events'!DL100</f>
        <v>0</v>
      </c>
      <c r="J100" s="6">
        <f>'Emission events'!ES100</f>
        <v>0</v>
      </c>
      <c r="K100" s="6">
        <f>'Emission events'!FZ100</f>
        <v>0</v>
      </c>
      <c r="L100" s="6">
        <f t="shared" si="8"/>
        <v>0</v>
      </c>
      <c r="M100" s="6">
        <f t="shared" si="9"/>
        <v>2.0174388615132885E+19</v>
      </c>
      <c r="N100" s="6"/>
      <c r="O100" s="6">
        <v>3.0000000000000001E-5</v>
      </c>
      <c r="P100" s="6">
        <f t="shared" si="10"/>
        <v>671875500000000</v>
      </c>
      <c r="Q100" s="6">
        <f t="shared" si="11"/>
        <v>605231658453986.63</v>
      </c>
      <c r="T100" s="6"/>
    </row>
    <row r="101" spans="1:20" x14ac:dyDescent="0.25">
      <c r="A101">
        <f>'Initial absorption'!A101</f>
        <v>775</v>
      </c>
      <c r="B101" s="6">
        <f>'Input spectra'!I101</f>
        <v>2.28337E+19</v>
      </c>
      <c r="C101" s="6">
        <f>'Initial absorption'!G101</f>
        <v>2.1920352E+19</v>
      </c>
      <c r="D101">
        <f>(1-'Initial absorption'!H101) * _transm</f>
        <v>0.93840396082651345</v>
      </c>
      <c r="E101" s="6">
        <f t="shared" si="7"/>
        <v>2.0570145139511386E+19</v>
      </c>
      <c r="G101" s="6">
        <f>'Emission events'!AX101</f>
        <v>0</v>
      </c>
      <c r="H101" s="6">
        <f>'Emission events'!CE101</f>
        <v>0</v>
      </c>
      <c r="I101" s="6">
        <f>'Emission events'!DL101</f>
        <v>0</v>
      </c>
      <c r="J101" s="6">
        <f>'Emission events'!ES101</f>
        <v>0</v>
      </c>
      <c r="K101" s="6">
        <f>'Emission events'!FZ101</f>
        <v>0</v>
      </c>
      <c r="L101" s="6">
        <f t="shared" si="8"/>
        <v>0</v>
      </c>
      <c r="M101" s="6">
        <f t="shared" si="9"/>
        <v>2.0570145139511386E+19</v>
      </c>
      <c r="N101" s="6"/>
      <c r="O101" s="6">
        <v>2.1209999999999999E-5</v>
      </c>
      <c r="P101" s="6">
        <f t="shared" si="10"/>
        <v>484302776999999.94</v>
      </c>
      <c r="Q101" s="6">
        <f t="shared" si="11"/>
        <v>436292778409036.5</v>
      </c>
      <c r="T101" s="6"/>
    </row>
    <row r="102" spans="1:20" x14ac:dyDescent="0.25">
      <c r="A102">
        <f>'Initial absorption'!A102</f>
        <v>780</v>
      </c>
      <c r="B102" s="6">
        <f>'Input spectra'!I102</f>
        <v>2.27848E+19</v>
      </c>
      <c r="C102" s="6">
        <f>'Initial absorption'!G102</f>
        <v>2.1873408E+19</v>
      </c>
      <c r="D102">
        <f>(1-'Initial absorption'!H102) * _transm</f>
        <v>0.93846496740279539</v>
      </c>
      <c r="E102" s="6">
        <f t="shared" si="7"/>
        <v>2.0527427125708042E+19</v>
      </c>
      <c r="G102" s="6">
        <f>'Emission events'!AX102</f>
        <v>0</v>
      </c>
      <c r="H102" s="6">
        <f>'Emission events'!CE102</f>
        <v>0</v>
      </c>
      <c r="I102" s="6">
        <f>'Emission events'!DL102</f>
        <v>0</v>
      </c>
      <c r="J102" s="6">
        <f>'Emission events'!ES102</f>
        <v>0</v>
      </c>
      <c r="K102" s="6">
        <f>'Emission events'!FZ102</f>
        <v>0</v>
      </c>
      <c r="L102" s="6">
        <f t="shared" si="8"/>
        <v>0</v>
      </c>
      <c r="M102" s="6">
        <f t="shared" si="9"/>
        <v>2.0527427125708042E+19</v>
      </c>
      <c r="N102" s="6"/>
      <c r="O102" s="6">
        <v>1.4989E-5</v>
      </c>
      <c r="P102" s="6">
        <f t="shared" si="10"/>
        <v>341521367200000</v>
      </c>
      <c r="Q102" s="6">
        <f t="shared" si="11"/>
        <v>307685605187237.88</v>
      </c>
      <c r="T102" s="6"/>
    </row>
    <row r="103" spans="1:20" x14ac:dyDescent="0.25">
      <c r="A103">
        <f>'Initial absorption'!A103</f>
        <v>785</v>
      </c>
      <c r="B103" s="6">
        <f>'Input spectra'!I103</f>
        <v>2.28815E+19</v>
      </c>
      <c r="C103" s="6">
        <f>'Initial absorption'!G103</f>
        <v>2.196624E+19</v>
      </c>
      <c r="D103">
        <f>(1-'Initial absorption'!H103) * _transm</f>
        <v>0.93852597794517545</v>
      </c>
      <c r="E103" s="6">
        <f t="shared" si="7"/>
        <v>2.0615886877778432E+19</v>
      </c>
      <c r="G103" s="6">
        <f>'Emission events'!AX103</f>
        <v>0</v>
      </c>
      <c r="H103" s="6">
        <f>'Emission events'!CE103</f>
        <v>0</v>
      </c>
      <c r="I103" s="6">
        <f>'Emission events'!DL103</f>
        <v>0</v>
      </c>
      <c r="J103" s="6">
        <f>'Emission events'!ES103</f>
        <v>0</v>
      </c>
      <c r="K103" s="6">
        <f>'Emission events'!FZ103</f>
        <v>0</v>
      </c>
      <c r="L103" s="6">
        <f t="shared" si="8"/>
        <v>0</v>
      </c>
      <c r="M103" s="6">
        <f t="shared" si="9"/>
        <v>2.0615886877778432E+19</v>
      </c>
      <c r="N103" s="6"/>
      <c r="O103" s="6">
        <v>1.0584000000000001E-5</v>
      </c>
      <c r="P103" s="6">
        <f t="shared" si="10"/>
        <v>242177796000000</v>
      </c>
      <c r="Q103" s="6">
        <f t="shared" si="11"/>
        <v>218198546714406.94</v>
      </c>
      <c r="T103" s="6"/>
    </row>
    <row r="104" spans="1:20" x14ac:dyDescent="0.25">
      <c r="A104">
        <f>'Initial absorption'!A104</f>
        <v>790</v>
      </c>
      <c r="B104" s="6">
        <f>'Input spectra'!I104</f>
        <v>2.176035E+19</v>
      </c>
      <c r="C104" s="6">
        <f>'Initial absorption'!G104</f>
        <v>2.0889936E+19</v>
      </c>
      <c r="D104">
        <f>(1-'Initial absorption'!H104) * _transm</f>
        <v>0.93858699245391175</v>
      </c>
      <c r="E104" s="6">
        <f t="shared" si="7"/>
        <v>1.9607022202794701E+19</v>
      </c>
      <c r="G104" s="6">
        <f>'Emission events'!AX104</f>
        <v>0</v>
      </c>
      <c r="H104" s="6">
        <f>'Emission events'!CE104</f>
        <v>0</v>
      </c>
      <c r="I104" s="6">
        <f>'Emission events'!DL104</f>
        <v>0</v>
      </c>
      <c r="J104" s="6">
        <f>'Emission events'!ES104</f>
        <v>0</v>
      </c>
      <c r="K104" s="6">
        <f>'Emission events'!FZ104</f>
        <v>0</v>
      </c>
      <c r="L104" s="6">
        <f t="shared" si="8"/>
        <v>0</v>
      </c>
      <c r="M104" s="6">
        <f t="shared" si="9"/>
        <v>1.9607022202794701E+19</v>
      </c>
      <c r="N104" s="6"/>
      <c r="O104" s="6">
        <v>7.4656000000000001E-6</v>
      </c>
      <c r="P104" s="6">
        <f t="shared" si="10"/>
        <v>162454068960000</v>
      </c>
      <c r="Q104" s="6">
        <f t="shared" si="11"/>
        <v>146378184957184.13</v>
      </c>
      <c r="T104" s="6"/>
    </row>
    <row r="105" spans="1:20" x14ac:dyDescent="0.25">
      <c r="A105">
        <f>'Initial absorption'!A105</f>
        <v>795</v>
      </c>
      <c r="B105" s="6">
        <f>'Input spectra'!I105</f>
        <v>2.17481E+19</v>
      </c>
      <c r="C105" s="6">
        <f>'Initial absorption'!G105</f>
        <v>2.0878176E+19</v>
      </c>
      <c r="D105">
        <f>(1-'Initial absorption'!H105) * _transm</f>
        <v>0.93858525685015426</v>
      </c>
      <c r="E105" s="6">
        <f t="shared" si="7"/>
        <v>1.9595948183522726E+19</v>
      </c>
      <c r="G105" s="6">
        <f>'Emission events'!AX105</f>
        <v>0</v>
      </c>
      <c r="H105" s="6">
        <f>'Emission events'!CE105</f>
        <v>0</v>
      </c>
      <c r="I105" s="6">
        <f>'Emission events'!DL105</f>
        <v>0</v>
      </c>
      <c r="J105" s="6">
        <f>'Emission events'!ES105</f>
        <v>0</v>
      </c>
      <c r="K105" s="6">
        <f>'Emission events'!FZ105</f>
        <v>0</v>
      </c>
      <c r="L105" s="6">
        <f t="shared" si="8"/>
        <v>0</v>
      </c>
      <c r="M105" s="6">
        <f t="shared" si="9"/>
        <v>1.9595948183522726E+19</v>
      </c>
      <c r="N105" s="6"/>
      <c r="O105" s="6">
        <v>5.2592000000000004E-6</v>
      </c>
      <c r="P105" s="6">
        <f t="shared" si="10"/>
        <v>114377607520000.02</v>
      </c>
      <c r="Q105" s="6">
        <f t="shared" si="11"/>
        <v>103059010686782.73</v>
      </c>
      <c r="T105" s="6"/>
    </row>
    <row r="106" spans="1:20" x14ac:dyDescent="0.25">
      <c r="A106">
        <f>'Initial absorption'!A106</f>
        <v>800</v>
      </c>
      <c r="B106" s="6">
        <f>'Input spectra'!I106</f>
        <v>2.160815E+19</v>
      </c>
      <c r="C106" s="6">
        <f>'Initial absorption'!G106</f>
        <v>2.0743824E+19</v>
      </c>
      <c r="D106">
        <f>(1-'Initial absorption'!H106) * _transm</f>
        <v>0.93844576649522971</v>
      </c>
      <c r="E106" s="6">
        <f t="shared" si="7"/>
        <v>1.9466953813722141E+19</v>
      </c>
      <c r="G106" s="6">
        <f>'Emission events'!AX106</f>
        <v>0</v>
      </c>
      <c r="H106" s="6">
        <f>'Emission events'!CE106</f>
        <v>0</v>
      </c>
      <c r="I106" s="6">
        <f>'Emission events'!DL106</f>
        <v>0</v>
      </c>
      <c r="J106" s="6">
        <f>'Emission events'!ES106</f>
        <v>0</v>
      </c>
      <c r="K106" s="6">
        <f>'Emission events'!FZ106</f>
        <v>0</v>
      </c>
      <c r="L106" s="6">
        <f t="shared" si="8"/>
        <v>0</v>
      </c>
      <c r="M106" s="6">
        <f t="shared" si="9"/>
        <v>1.9466953813722141E+19</v>
      </c>
      <c r="N106" s="6"/>
      <c r="O106" s="6">
        <v>3.7027999999999999E-6</v>
      </c>
      <c r="P106" s="6">
        <f t="shared" si="10"/>
        <v>80010657820000</v>
      </c>
      <c r="Q106" s="6">
        <f t="shared" si="11"/>
        <v>72082236581450.344</v>
      </c>
      <c r="T106" s="6"/>
    </row>
    <row r="107" spans="1:20" x14ac:dyDescent="0.25">
      <c r="A107">
        <f>'Initial absorption'!A107</f>
        <v>805</v>
      </c>
      <c r="B107" s="6">
        <f>'Input spectra'!I107</f>
        <v>2.14395E+19</v>
      </c>
      <c r="C107" s="6">
        <f>'Initial absorption'!G107</f>
        <v>2.058192E+19</v>
      </c>
      <c r="D107">
        <f>(1-'Initial absorption'!H107) * _transm</f>
        <v>0.93830629687103706</v>
      </c>
      <c r="E107" s="6">
        <f t="shared" si="7"/>
        <v>1.9312145137695937E+19</v>
      </c>
      <c r="G107" s="6">
        <f>'Emission events'!AX107</f>
        <v>0</v>
      </c>
      <c r="H107" s="6">
        <f>'Emission events'!CE107</f>
        <v>0</v>
      </c>
      <c r="I107" s="6">
        <f>'Emission events'!DL107</f>
        <v>0</v>
      </c>
      <c r="J107" s="6">
        <f>'Emission events'!ES107</f>
        <v>0</v>
      </c>
      <c r="K107" s="6">
        <f>'Emission events'!FZ107</f>
        <v>0</v>
      </c>
      <c r="L107" s="6">
        <f t="shared" si="8"/>
        <v>0</v>
      </c>
      <c r="M107" s="6">
        <f t="shared" si="9"/>
        <v>1.9312145137695937E+19</v>
      </c>
      <c r="N107" s="6"/>
      <c r="O107" s="6">
        <v>2.6075999999999998E-6</v>
      </c>
      <c r="P107" s="6">
        <f t="shared" si="10"/>
        <v>55905640200000</v>
      </c>
      <c r="Q107" s="6">
        <f t="shared" si="11"/>
        <v>50358349661055.922</v>
      </c>
      <c r="T107" s="6"/>
    </row>
    <row r="108" spans="1:20" x14ac:dyDescent="0.25">
      <c r="A108">
        <f>'Initial absorption'!A108</f>
        <v>810</v>
      </c>
      <c r="B108" s="6">
        <f>'Input spectra'!I108</f>
        <v>2.139435E+19</v>
      </c>
      <c r="C108" s="6">
        <f>'Initial absorption'!G108</f>
        <v>2.0538576E+19</v>
      </c>
      <c r="D108">
        <f>(1-'Initial absorption'!H108) * _transm</f>
        <v>0.93816684797449501</v>
      </c>
      <c r="E108" s="6">
        <f>C108*D108</f>
        <v>1.9268611107804611E+19</v>
      </c>
      <c r="G108" s="6">
        <f>'Emission events'!AX108</f>
        <v>0</v>
      </c>
      <c r="H108" s="6">
        <f>'Emission events'!CE108</f>
        <v>0</v>
      </c>
      <c r="I108" s="6">
        <f>'Emission events'!DL108</f>
        <v>0</v>
      </c>
      <c r="J108" s="6">
        <f>'Emission events'!ES108</f>
        <v>0</v>
      </c>
      <c r="K108" s="6">
        <f>'Emission events'!FZ108</f>
        <v>0</v>
      </c>
      <c r="L108" s="6">
        <f>SUM(G108:K108)</f>
        <v>0</v>
      </c>
      <c r="M108" s="6">
        <f>E108+L108</f>
        <v>1.9268611107804611E+19</v>
      </c>
      <c r="N108" s="6"/>
      <c r="O108" s="6">
        <v>1.8364999999999999E-6</v>
      </c>
      <c r="P108" s="6">
        <f>B108*O108</f>
        <v>39290723775000</v>
      </c>
      <c r="Q108" s="6">
        <f>O108*M108</f>
        <v>35386804299483.164</v>
      </c>
      <c r="T108" s="6"/>
    </row>
    <row r="109" spans="1:20" x14ac:dyDescent="0.25">
      <c r="A109">
        <f>'Initial absorption'!A109</f>
        <v>815</v>
      </c>
      <c r="B109" s="6">
        <f>'Input spectra'!I109</f>
        <v>1.816675E+19</v>
      </c>
      <c r="C109" s="6">
        <f>'Initial absorption'!G109</f>
        <v>1.744008E+19</v>
      </c>
      <c r="D109">
        <f>(1-'Initial absorption'!H109) * _transm</f>
        <v>0.93802741980252313</v>
      </c>
      <c r="E109" s="6">
        <f t="shared" ref="E109:E112" si="12">C109*D109</f>
        <v>1.6359273243549587E+19</v>
      </c>
      <c r="G109" s="6">
        <f>'Emission events'!AX109</f>
        <v>0</v>
      </c>
      <c r="H109" s="6">
        <f>'Emission events'!CE109</f>
        <v>0</v>
      </c>
      <c r="I109" s="6">
        <f>'Emission events'!DL109</f>
        <v>0</v>
      </c>
      <c r="J109" s="6">
        <f>'Emission events'!ES109</f>
        <v>0</v>
      </c>
      <c r="K109" s="6">
        <f>'Emission events'!FZ109</f>
        <v>0</v>
      </c>
      <c r="L109" s="6">
        <f t="shared" ref="L109:L112" si="13">SUM(G109:K109)</f>
        <v>0</v>
      </c>
      <c r="M109" s="6">
        <f t="shared" ref="M109:M112" si="14">E109+L109</f>
        <v>1.6359273243549587E+19</v>
      </c>
      <c r="N109" s="6"/>
      <c r="O109" s="6">
        <v>1.2950000000000001E-6</v>
      </c>
      <c r="P109" s="6">
        <f t="shared" ref="P109:P112" si="15">B109*O109</f>
        <v>23525941250000</v>
      </c>
      <c r="Q109" s="6">
        <f t="shared" ref="Q109:Q112" si="16">O109*M109</f>
        <v>21185258850396.719</v>
      </c>
    </row>
    <row r="110" spans="1:20" x14ac:dyDescent="0.25">
      <c r="A110">
        <f>'Initial absorption'!A110</f>
        <v>820</v>
      </c>
      <c r="B110" s="6">
        <f>'Input spectra'!I110</f>
        <v>1.81828E+19</v>
      </c>
      <c r="C110" s="6">
        <f>'Initial absorption'!G110</f>
        <v>1.7455488E+19</v>
      </c>
      <c r="D110">
        <f>(1-'Initial absorption'!H110) * _transm</f>
        <v>0.93788801235204144</v>
      </c>
      <c r="E110" s="6">
        <f t="shared" si="12"/>
        <v>1.6371292944954911E+19</v>
      </c>
      <c r="G110" s="6">
        <f>'Emission events'!AX110</f>
        <v>0</v>
      </c>
      <c r="H110" s="6">
        <f>'Emission events'!CE110</f>
        <v>0</v>
      </c>
      <c r="I110" s="6">
        <f>'Emission events'!DL110</f>
        <v>0</v>
      </c>
      <c r="J110" s="6">
        <f>'Emission events'!ES110</f>
        <v>0</v>
      </c>
      <c r="K110" s="6">
        <f>'Emission events'!FZ110</f>
        <v>0</v>
      </c>
      <c r="L110" s="6">
        <f t="shared" si="13"/>
        <v>0</v>
      </c>
      <c r="M110" s="6">
        <f t="shared" si="14"/>
        <v>1.6371292944954911E+19</v>
      </c>
      <c r="N110" s="6"/>
      <c r="O110" s="6">
        <v>9.1091999999999995E-7</v>
      </c>
      <c r="P110" s="6">
        <f t="shared" si="15"/>
        <v>16563076176000</v>
      </c>
      <c r="Q110" s="6">
        <f t="shared" si="16"/>
        <v>14912938169418.326</v>
      </c>
    </row>
    <row r="111" spans="1:20" x14ac:dyDescent="0.25">
      <c r="A111">
        <f>'Initial absorption'!A111</f>
        <v>825</v>
      </c>
      <c r="B111" s="6">
        <f>'Input spectra'!I111</f>
        <v>1.988385E+19</v>
      </c>
      <c r="C111" s="6">
        <f>'Initial absorption'!G111</f>
        <v>1.9088496E+19</v>
      </c>
      <c r="D111">
        <f>(1-'Initial absorption'!H111) * _transm</f>
        <v>0.93774862561997052</v>
      </c>
      <c r="E111" s="6">
        <f t="shared" si="12"/>
        <v>1.7900210889152305E+19</v>
      </c>
      <c r="G111" s="6">
        <f>'Emission events'!AX111</f>
        <v>0</v>
      </c>
      <c r="H111" s="6">
        <f>'Emission events'!CE111</f>
        <v>0</v>
      </c>
      <c r="I111" s="6">
        <f>'Emission events'!DL111</f>
        <v>0</v>
      </c>
      <c r="J111" s="6">
        <f>'Emission events'!ES111</f>
        <v>0</v>
      </c>
      <c r="K111" s="6">
        <f>'Emission events'!FZ111</f>
        <v>0</v>
      </c>
      <c r="L111" s="6">
        <f t="shared" si="13"/>
        <v>0</v>
      </c>
      <c r="M111" s="6">
        <f t="shared" si="14"/>
        <v>1.7900210889152305E+19</v>
      </c>
      <c r="N111" s="6"/>
      <c r="O111" s="6">
        <v>6.3564000000000005E-7</v>
      </c>
      <c r="P111" s="6">
        <f t="shared" si="15"/>
        <v>12638970414000</v>
      </c>
      <c r="Q111" s="6">
        <f t="shared" si="16"/>
        <v>11378090049580.771</v>
      </c>
    </row>
    <row r="112" spans="1:20" x14ac:dyDescent="0.25">
      <c r="A112">
        <f>'Initial absorption'!A112</f>
        <v>830</v>
      </c>
      <c r="B112" s="6">
        <f>'Input spectra'!I112</f>
        <v>1.911965E+19</v>
      </c>
      <c r="C112" s="6">
        <f>'Initial absorption'!G112</f>
        <v>1.8354864E+19</v>
      </c>
      <c r="D112">
        <f>(1-'Initial absorption'!H112) * _transm</f>
        <v>0.93778502561744903</v>
      </c>
      <c r="E112" s="6">
        <f t="shared" si="12"/>
        <v>1.7212916606444794E+19</v>
      </c>
      <c r="G112" s="6">
        <f>'Emission events'!AX112</f>
        <v>0</v>
      </c>
      <c r="H112" s="6">
        <f>'Emission events'!CE112</f>
        <v>0</v>
      </c>
      <c r="I112" s="6">
        <f>'Emission events'!DL112</f>
        <v>0</v>
      </c>
      <c r="J112" s="6">
        <f>'Emission events'!ES112</f>
        <v>0</v>
      </c>
      <c r="K112" s="6">
        <f>'Emission events'!FZ112</f>
        <v>0</v>
      </c>
      <c r="L112" s="6">
        <f t="shared" si="13"/>
        <v>0</v>
      </c>
      <c r="M112" s="6">
        <f t="shared" si="14"/>
        <v>1.7212916606444794E+19</v>
      </c>
      <c r="N112" s="6"/>
      <c r="O112" s="6">
        <v>1.05879118406787E-22</v>
      </c>
      <c r="P112" s="6">
        <f t="shared" si="15"/>
        <v>2.024371686246325E-3</v>
      </c>
      <c r="Q112" s="6">
        <f t="shared" si="16"/>
        <v>1.8224884354999186E-3</v>
      </c>
    </row>
    <row r="113" spans="3:17" x14ac:dyDescent="0.25">
      <c r="C113" s="6"/>
      <c r="M113" s="6"/>
      <c r="N113" s="6"/>
      <c r="P113" s="6"/>
      <c r="Q113" s="6"/>
    </row>
    <row r="114" spans="3:17" x14ac:dyDescent="0.25">
      <c r="C114" s="6"/>
      <c r="M114" s="6"/>
      <c r="N114" s="6"/>
      <c r="P114" s="6"/>
      <c r="Q114" s="6"/>
    </row>
    <row r="115" spans="3:17" x14ac:dyDescent="0.25">
      <c r="C115" s="6"/>
      <c r="M115" s="6"/>
      <c r="N115" s="6"/>
      <c r="P115" s="6"/>
      <c r="Q115" s="6"/>
    </row>
    <row r="116" spans="3:17" x14ac:dyDescent="0.25">
      <c r="C116" s="6"/>
      <c r="M116" s="6"/>
      <c r="N116" s="6"/>
      <c r="P116" s="6"/>
      <c r="Q116" s="6"/>
    </row>
    <row r="117" spans="3:17" x14ac:dyDescent="0.25">
      <c r="C117" s="6"/>
      <c r="M117" s="6"/>
      <c r="N117" s="6"/>
      <c r="P117" s="6"/>
      <c r="Q117" s="6"/>
    </row>
    <row r="118" spans="3:17" x14ac:dyDescent="0.25">
      <c r="C118" s="6"/>
      <c r="M118" s="6"/>
      <c r="N118" s="6"/>
      <c r="P118" s="6"/>
      <c r="Q118" s="6"/>
    </row>
    <row r="119" spans="3:17" x14ac:dyDescent="0.25">
      <c r="C119" s="6"/>
      <c r="M119" s="6"/>
      <c r="N119" s="6"/>
      <c r="P119" s="6"/>
      <c r="Q119" s="6"/>
    </row>
    <row r="120" spans="3:17" x14ac:dyDescent="0.25">
      <c r="C120" s="6"/>
      <c r="M120" s="6"/>
      <c r="N120" s="6"/>
      <c r="P120" s="6"/>
      <c r="Q120" s="6"/>
    </row>
    <row r="121" spans="3:17" x14ac:dyDescent="0.25">
      <c r="C121" s="6"/>
      <c r="M121" s="6"/>
      <c r="N121" s="6"/>
      <c r="P121" s="6"/>
      <c r="Q121" s="6"/>
    </row>
    <row r="122" spans="3:17" x14ac:dyDescent="0.25">
      <c r="C122" s="6"/>
      <c r="M122" s="6"/>
      <c r="N122" s="6"/>
      <c r="P122" s="6"/>
      <c r="Q122" s="6"/>
    </row>
    <row r="123" spans="3:17" x14ac:dyDescent="0.25">
      <c r="C123" s="6"/>
      <c r="M123" s="6"/>
      <c r="N123" s="6"/>
      <c r="P123" s="6"/>
      <c r="Q123" s="6"/>
    </row>
    <row r="124" spans="3:17" x14ac:dyDescent="0.25">
      <c r="C124" s="6"/>
      <c r="M124" s="6"/>
      <c r="N124" s="6"/>
      <c r="P124" s="6"/>
      <c r="Q124" s="6"/>
    </row>
    <row r="125" spans="3:17" x14ac:dyDescent="0.25">
      <c r="C125" s="6"/>
      <c r="M125" s="6"/>
      <c r="N125" s="6"/>
      <c r="P125" s="6"/>
      <c r="Q125" s="6"/>
    </row>
    <row r="126" spans="3:17" x14ac:dyDescent="0.25">
      <c r="C126" s="6"/>
      <c r="M126" s="6"/>
      <c r="N126" s="6"/>
      <c r="P126" s="6"/>
      <c r="Q126" s="6"/>
    </row>
    <row r="127" spans="3:17" x14ac:dyDescent="0.25">
      <c r="C127" s="6"/>
      <c r="M127" s="6"/>
      <c r="N127" s="6"/>
      <c r="P127" s="6"/>
      <c r="Q127" s="6"/>
    </row>
    <row r="128" spans="3:17" x14ac:dyDescent="0.25">
      <c r="C128" s="6"/>
      <c r="M128" s="6"/>
      <c r="N128" s="6"/>
      <c r="P128" s="6"/>
      <c r="Q128" s="6"/>
    </row>
    <row r="129" spans="3:17" x14ac:dyDescent="0.25">
      <c r="C129" s="6"/>
      <c r="M129" s="6"/>
      <c r="N129" s="6"/>
      <c r="P129" s="6"/>
      <c r="Q129" s="6"/>
    </row>
    <row r="130" spans="3:17" x14ac:dyDescent="0.25">
      <c r="C130" s="6"/>
      <c r="M130" s="6"/>
      <c r="N130" s="6"/>
      <c r="P130" s="6"/>
      <c r="Q130" s="6"/>
    </row>
    <row r="131" spans="3:17" x14ac:dyDescent="0.25">
      <c r="C131" s="6"/>
      <c r="M131" s="6"/>
      <c r="N131" s="6"/>
      <c r="P131" s="6"/>
      <c r="Q131" s="6"/>
    </row>
    <row r="132" spans="3:17" x14ac:dyDescent="0.25">
      <c r="C132" s="6"/>
      <c r="M132" s="6"/>
      <c r="N132" s="6"/>
      <c r="P132" s="6"/>
      <c r="Q132" s="6"/>
    </row>
    <row r="133" spans="3:17" x14ac:dyDescent="0.25">
      <c r="C133" s="6"/>
      <c r="M133" s="6"/>
      <c r="N133" s="6"/>
      <c r="P133" s="6"/>
      <c r="Q133" s="6"/>
    </row>
    <row r="134" spans="3:17" x14ac:dyDescent="0.25">
      <c r="C134" s="6"/>
      <c r="M134" s="6"/>
      <c r="N134" s="6"/>
      <c r="P134" s="6"/>
      <c r="Q134" s="6"/>
    </row>
    <row r="135" spans="3:17" x14ac:dyDescent="0.25">
      <c r="C135" s="6"/>
      <c r="M135" s="6"/>
      <c r="N135" s="6"/>
      <c r="P135" s="6"/>
      <c r="Q135" s="6"/>
    </row>
    <row r="136" spans="3:17" x14ac:dyDescent="0.25">
      <c r="C136" s="6"/>
      <c r="M136" s="6"/>
      <c r="N136" s="6"/>
      <c r="P136" s="6"/>
      <c r="Q136" s="6"/>
    </row>
    <row r="137" spans="3:17" x14ac:dyDescent="0.25">
      <c r="C137" s="6"/>
      <c r="M137" s="6"/>
      <c r="N137" s="6"/>
      <c r="P137" s="6"/>
      <c r="Q137" s="6"/>
    </row>
    <row r="138" spans="3:17" x14ac:dyDescent="0.25">
      <c r="C138" s="6"/>
      <c r="M138" s="6"/>
      <c r="N138" s="6"/>
      <c r="P138" s="6"/>
      <c r="Q138" s="6"/>
    </row>
    <row r="139" spans="3:17" x14ac:dyDescent="0.25">
      <c r="C139" s="6"/>
      <c r="M139" s="6"/>
      <c r="N139" s="6"/>
      <c r="P139" s="6"/>
      <c r="Q139" s="6"/>
    </row>
    <row r="140" spans="3:17" x14ac:dyDescent="0.25">
      <c r="C140" s="6"/>
      <c r="M140" s="6"/>
      <c r="N140" s="6"/>
      <c r="P140" s="6"/>
      <c r="Q140" s="6"/>
    </row>
    <row r="141" spans="3:17" x14ac:dyDescent="0.25">
      <c r="C141" s="6"/>
      <c r="M141" s="6"/>
      <c r="N141" s="6"/>
      <c r="P141" s="6"/>
      <c r="Q141" s="6"/>
    </row>
    <row r="142" spans="3:17" x14ac:dyDescent="0.25">
      <c r="C142" s="6"/>
      <c r="M142" s="6"/>
      <c r="N142" s="6"/>
      <c r="P142" s="6"/>
      <c r="Q142" s="6"/>
    </row>
    <row r="143" spans="3:17" x14ac:dyDescent="0.25">
      <c r="C143" s="6"/>
      <c r="M143" s="6"/>
      <c r="N143" s="6"/>
      <c r="P143" s="6"/>
      <c r="Q143" s="6"/>
    </row>
    <row r="144" spans="3:17" x14ac:dyDescent="0.25">
      <c r="C144" s="6"/>
      <c r="M144" s="6"/>
      <c r="N144" s="6"/>
      <c r="P144" s="6"/>
      <c r="Q144" s="6"/>
    </row>
    <row r="145" spans="3:17" x14ac:dyDescent="0.25">
      <c r="C145" s="6"/>
      <c r="M145" s="6"/>
      <c r="N145" s="6"/>
      <c r="P145" s="6"/>
      <c r="Q145" s="6"/>
    </row>
    <row r="146" spans="3:17" x14ac:dyDescent="0.25">
      <c r="C146" s="6"/>
      <c r="M146" s="6"/>
      <c r="N146" s="6"/>
      <c r="P146" s="6"/>
      <c r="Q146" s="6"/>
    </row>
    <row r="147" spans="3:17" x14ac:dyDescent="0.25">
      <c r="C147" s="6"/>
      <c r="M147" s="6"/>
      <c r="N147" s="6"/>
      <c r="P147" s="6"/>
      <c r="Q147" s="6"/>
    </row>
    <row r="148" spans="3:17" x14ac:dyDescent="0.25">
      <c r="C148" s="6"/>
      <c r="M148" s="6"/>
      <c r="N148" s="6"/>
      <c r="P148" s="6"/>
      <c r="Q148" s="6"/>
    </row>
    <row r="149" spans="3:17" x14ac:dyDescent="0.25">
      <c r="C149" s="6"/>
      <c r="M149" s="6"/>
      <c r="N149" s="6"/>
      <c r="P149" s="6"/>
      <c r="Q149" s="6"/>
    </row>
    <row r="150" spans="3:17" x14ac:dyDescent="0.25">
      <c r="C150" s="6"/>
      <c r="M150" s="6"/>
      <c r="N150" s="6"/>
      <c r="P150" s="6"/>
      <c r="Q150" s="6"/>
    </row>
    <row r="151" spans="3:17" x14ac:dyDescent="0.25">
      <c r="C151" s="6"/>
      <c r="M151" s="6"/>
      <c r="N151" s="6"/>
      <c r="P151" s="6"/>
      <c r="Q151" s="6"/>
    </row>
    <row r="152" spans="3:17" x14ac:dyDescent="0.25">
      <c r="C152" s="6"/>
      <c r="M152" s="6"/>
      <c r="N152" s="6"/>
      <c r="P152" s="6"/>
      <c r="Q152" s="6"/>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7FED8-ADEE-4C80-A52C-FEEB2480371C}">
  <dimension ref="A1:AL148"/>
  <sheetViews>
    <sheetView workbookViewId="0">
      <pane xSplit="2" ySplit="1" topLeftCell="X5" activePane="bottomRight" state="frozen"/>
      <selection pane="topRight" activeCell="C1" sqref="C1"/>
      <selection pane="bottomLeft" activeCell="A2" sqref="A2"/>
      <selection pane="bottomRight" activeCell="A58" sqref="A58"/>
    </sheetView>
  </sheetViews>
  <sheetFormatPr defaultRowHeight="15" x14ac:dyDescent="0.25"/>
  <cols>
    <col min="1" max="1" width="11.7109375" bestFit="1" customWidth="1"/>
    <col min="2" max="2" width="27.7109375" customWidth="1"/>
    <col min="3" max="3" width="27.85546875" bestFit="1" customWidth="1"/>
    <col min="4" max="4" width="26.28515625" bestFit="1" customWidth="1"/>
    <col min="19" max="19" width="27.7109375" customWidth="1"/>
    <col min="20" max="20" width="28.140625" bestFit="1" customWidth="1"/>
    <col min="21" max="21" width="27.85546875" bestFit="1" customWidth="1"/>
    <col min="22" max="22" width="26.28515625" bestFit="1" customWidth="1"/>
    <col min="24" max="24" width="22.28515625" bestFit="1" customWidth="1"/>
    <col min="25" max="25" width="12" bestFit="1" customWidth="1"/>
    <col min="26" max="26" width="27.7109375" bestFit="1" customWidth="1"/>
    <col min="27" max="27" width="19.7109375" bestFit="1" customWidth="1"/>
    <col min="30" max="30" width="13" bestFit="1" customWidth="1"/>
    <col min="31" max="31" width="11" bestFit="1" customWidth="1"/>
  </cols>
  <sheetData>
    <row r="1" spans="1:38" x14ac:dyDescent="0.25">
      <c r="A1" s="1" t="s">
        <v>0</v>
      </c>
      <c r="B1" s="1" t="s">
        <v>73</v>
      </c>
      <c r="C1" s="1" t="s">
        <v>74</v>
      </c>
      <c r="D1" s="1" t="s">
        <v>75</v>
      </c>
      <c r="F1" t="s">
        <v>76</v>
      </c>
      <c r="G1" t="s">
        <v>77</v>
      </c>
      <c r="H1" t="s">
        <v>78</v>
      </c>
      <c r="I1" t="s">
        <v>79</v>
      </c>
      <c r="J1" t="s">
        <v>80</v>
      </c>
      <c r="K1" t="s">
        <v>81</v>
      </c>
      <c r="L1" t="s">
        <v>82</v>
      </c>
      <c r="M1" t="s">
        <v>83</v>
      </c>
      <c r="N1" t="s">
        <v>84</v>
      </c>
      <c r="O1" t="s">
        <v>85</v>
      </c>
      <c r="P1" t="s">
        <v>86</v>
      </c>
      <c r="Q1" t="s">
        <v>87</v>
      </c>
      <c r="S1" s="1" t="s">
        <v>88</v>
      </c>
      <c r="T1" s="1" t="s">
        <v>89</v>
      </c>
      <c r="U1" s="1" t="s">
        <v>90</v>
      </c>
      <c r="V1" s="1" t="s">
        <v>91</v>
      </c>
      <c r="X1" s="1" t="s">
        <v>92</v>
      </c>
      <c r="AA1" s="1" t="s">
        <v>93</v>
      </c>
      <c r="AD1" t="s">
        <v>79</v>
      </c>
      <c r="AE1" t="s">
        <v>80</v>
      </c>
      <c r="AF1" t="s">
        <v>81</v>
      </c>
      <c r="AG1" t="s">
        <v>82</v>
      </c>
      <c r="AH1" t="s">
        <v>83</v>
      </c>
      <c r="AI1" t="s">
        <v>84</v>
      </c>
      <c r="AJ1" t="s">
        <v>85</v>
      </c>
      <c r="AK1" t="s">
        <v>86</v>
      </c>
      <c r="AL1" t="s">
        <v>204</v>
      </c>
    </row>
    <row r="2" spans="1:38" s="11" customFormat="1" x14ac:dyDescent="0.25">
      <c r="A2" s="11">
        <v>300</v>
      </c>
      <c r="B2" s="59">
        <v>1.0200000000000001E-3</v>
      </c>
      <c r="C2" s="11">
        <f>SUMPRODUCT(B2:B148,G2:G148)</f>
        <v>32.141563100260015</v>
      </c>
      <c r="D2" s="11">
        <f t="shared" ref="D2:D29" si="0">B2/$C$2*100</f>
        <v>3.1734610940304534E-3</v>
      </c>
      <c r="F2" s="11">
        <v>0</v>
      </c>
      <c r="G2" s="11">
        <v>0</v>
      </c>
      <c r="H2" s="11">
        <v>0</v>
      </c>
      <c r="I2" s="11">
        <v>0</v>
      </c>
      <c r="J2" s="11">
        <v>0</v>
      </c>
      <c r="K2" s="11">
        <v>0</v>
      </c>
      <c r="L2" s="11">
        <v>0</v>
      </c>
      <c r="M2" s="11">
        <v>0</v>
      </c>
      <c r="N2" s="11">
        <v>0</v>
      </c>
      <c r="O2" s="11">
        <v>0</v>
      </c>
      <c r="P2" s="11">
        <v>0</v>
      </c>
      <c r="Q2" s="11">
        <v>0</v>
      </c>
      <c r="S2" s="17">
        <f>AVT!M6</f>
        <v>237954029413.28781</v>
      </c>
      <c r="T2" s="17">
        <f>S2*(_h_planck*_c_light)/(A2*10^-9)/5</f>
        <v>3.1512186394661321E-8</v>
      </c>
      <c r="U2" s="11">
        <f>SUMPRODUCT(T2:T108,G2:G108)</f>
        <v>24.508236014613722</v>
      </c>
      <c r="V2" s="11">
        <f>T2/$U$2*100</f>
        <v>1.2857794569903479E-7</v>
      </c>
      <c r="X2" s="18" t="s">
        <v>94</v>
      </c>
      <c r="Y2"/>
      <c r="Z2"/>
      <c r="AA2"/>
      <c r="AB2"/>
      <c r="AC2" s="19" t="s">
        <v>95</v>
      </c>
      <c r="AD2" s="19">
        <f>SUMPRODUCT($D$2:$D$148,$F$2:$F$148,I$2:I$148)</f>
        <v>34.281588956975952</v>
      </c>
      <c r="AE2" s="19">
        <f t="shared" ref="AE2:AL2" si="1">SUMPRODUCT($D2:$D148,$F2:$F148,J2:J148)</f>
        <v>28.601322665684844</v>
      </c>
      <c r="AF2" s="19">
        <f t="shared" si="1"/>
        <v>24.741123988878901</v>
      </c>
      <c r="AG2" s="19">
        <f t="shared" si="1"/>
        <v>20.665826192298791</v>
      </c>
      <c r="AH2" s="19">
        <f t="shared" si="1"/>
        <v>24.827412181875882</v>
      </c>
      <c r="AI2" s="19">
        <f t="shared" si="1"/>
        <v>27.753103163148946</v>
      </c>
      <c r="AJ2" s="19">
        <f t="shared" si="1"/>
        <v>33.519505812521814</v>
      </c>
      <c r="AK2" s="19">
        <f t="shared" si="1"/>
        <v>38.63057342047594</v>
      </c>
      <c r="AL2" s="19">
        <f t="shared" si="1"/>
        <v>96.641747624180439</v>
      </c>
    </row>
    <row r="3" spans="1:38" x14ac:dyDescent="0.25">
      <c r="A3">
        <f>'Input spectra'!A7</f>
        <v>305</v>
      </c>
      <c r="B3">
        <v>1.6500000000000001E-2</v>
      </c>
      <c r="D3">
        <f t="shared" si="0"/>
        <v>5.1335400050492634E-2</v>
      </c>
      <c r="F3">
        <v>0</v>
      </c>
      <c r="G3">
        <v>0</v>
      </c>
      <c r="H3">
        <v>0</v>
      </c>
      <c r="I3">
        <v>0</v>
      </c>
      <c r="J3">
        <v>0</v>
      </c>
      <c r="K3">
        <v>0</v>
      </c>
      <c r="L3">
        <v>0</v>
      </c>
      <c r="M3">
        <v>0</v>
      </c>
      <c r="N3">
        <v>0</v>
      </c>
      <c r="O3">
        <v>0</v>
      </c>
      <c r="P3">
        <v>0</v>
      </c>
      <c r="Q3">
        <v>0</v>
      </c>
      <c r="S3" s="6">
        <f>AVT!M7</f>
        <v>5031081319489.9072</v>
      </c>
      <c r="T3">
        <f t="shared" ref="T3:T29" si="2">S3*(_h_planck*_c_light)/(A3*10^-9)/5</f>
        <v>6.5534233731672716E-7</v>
      </c>
      <c r="V3">
        <f t="shared" ref="V3:V63" si="3">T3/$U$2*100</f>
        <v>2.6739677915863097E-6</v>
      </c>
      <c r="X3" t="s">
        <v>95</v>
      </c>
      <c r="Y3" t="s">
        <v>169</v>
      </c>
      <c r="Z3">
        <f>SUMPRODUCT(V2:V148,F2:F148)</f>
        <v>100.59227954679369</v>
      </c>
      <c r="AC3" s="19" t="s">
        <v>96</v>
      </c>
      <c r="AD3" s="19">
        <f>SUMPRODUCT($D$2:$D$148,$G$2:$G$148,I$2:I$148)</f>
        <v>30.236896040541563</v>
      </c>
      <c r="AE3" s="19">
        <f t="shared" ref="AE3:AL3" si="4">SUMPRODUCT($D2:$D148,$G2:$G148,J2:J148)</f>
        <v>29.141315363167237</v>
      </c>
      <c r="AF3" s="19">
        <f t="shared" si="4"/>
        <v>30.406511250200481</v>
      </c>
      <c r="AG3" s="19">
        <f t="shared" si="4"/>
        <v>29.107139414157519</v>
      </c>
      <c r="AH3" s="19">
        <f t="shared" si="4"/>
        <v>30.439206578355169</v>
      </c>
      <c r="AI3" s="19">
        <f t="shared" si="4"/>
        <v>29.401427036114974</v>
      </c>
      <c r="AJ3" s="19">
        <f t="shared" si="4"/>
        <v>29.430260439280676</v>
      </c>
      <c r="AK3" s="19">
        <f t="shared" si="4"/>
        <v>31.709267708814455</v>
      </c>
      <c r="AL3" s="19">
        <f t="shared" si="4"/>
        <v>99.999999999999957</v>
      </c>
    </row>
    <row r="4" spans="1:38" x14ac:dyDescent="0.25">
      <c r="A4">
        <f>'Input spectra'!A8</f>
        <v>310</v>
      </c>
      <c r="B4">
        <v>5.0900000000000001E-2</v>
      </c>
      <c r="D4">
        <f t="shared" si="0"/>
        <v>0.15836193106485302</v>
      </c>
      <c r="F4">
        <v>0</v>
      </c>
      <c r="G4">
        <v>0</v>
      </c>
      <c r="H4">
        <v>0</v>
      </c>
      <c r="I4">
        <v>0</v>
      </c>
      <c r="J4">
        <v>0</v>
      </c>
      <c r="K4">
        <v>0</v>
      </c>
      <c r="L4">
        <v>0</v>
      </c>
      <c r="M4">
        <v>0</v>
      </c>
      <c r="N4">
        <v>0</v>
      </c>
      <c r="O4">
        <v>0</v>
      </c>
      <c r="P4">
        <v>0</v>
      </c>
      <c r="Q4">
        <v>0</v>
      </c>
      <c r="S4" s="6">
        <f>AVT!M8</f>
        <v>22229048941798.922</v>
      </c>
      <c r="T4" s="6">
        <f>S4*(_h_planck*_c_light)/(A4*10^-9)/5</f>
        <v>2.8488259470191776E-6</v>
      </c>
      <c r="V4">
        <f t="shared" si="3"/>
        <v>1.162395345515885E-5</v>
      </c>
      <c r="X4" t="s">
        <v>96</v>
      </c>
      <c r="Y4" t="s">
        <v>170</v>
      </c>
      <c r="Z4">
        <f>SUMPRODUCT(V2:V148,G2:G148)</f>
        <v>100.00000000000009</v>
      </c>
      <c r="AC4" s="19" t="s">
        <v>97</v>
      </c>
      <c r="AD4" s="19">
        <f>SUMPRODUCT($D$2:$D$148,$H$2:$H$148,I$2:I$148)</f>
        <v>21.206252156820788</v>
      </c>
      <c r="AE4" s="19">
        <f t="shared" ref="AE4:AL4" si="5">SUMPRODUCT($D2:$D148,$H2:$H148,J2:J148)</f>
        <v>13.012296958138812</v>
      </c>
      <c r="AF4" s="19">
        <f t="shared" si="5"/>
        <v>8.7157076628912868</v>
      </c>
      <c r="AG4" s="19">
        <f t="shared" si="5"/>
        <v>18.709739467387493</v>
      </c>
      <c r="AH4" s="19">
        <f t="shared" si="5"/>
        <v>35.080782244669926</v>
      </c>
      <c r="AI4" s="19">
        <f t="shared" si="5"/>
        <v>50.006185798929536</v>
      </c>
      <c r="AJ4" s="19">
        <f t="shared" si="5"/>
        <v>45.748201497303818</v>
      </c>
      <c r="AK4" s="19">
        <f t="shared" si="5"/>
        <v>39.065082697964456</v>
      </c>
      <c r="AL4" s="19">
        <f t="shared" si="5"/>
        <v>94.336798783612096</v>
      </c>
    </row>
    <row r="5" spans="1:38" x14ac:dyDescent="0.25">
      <c r="A5">
        <f>'Input spectra'!A9</f>
        <v>315</v>
      </c>
      <c r="B5">
        <v>0.13600000000000001</v>
      </c>
      <c r="D5">
        <f t="shared" si="0"/>
        <v>0.42312814587072717</v>
      </c>
      <c r="F5">
        <v>0</v>
      </c>
      <c r="G5">
        <v>0</v>
      </c>
      <c r="H5">
        <v>0</v>
      </c>
      <c r="I5">
        <v>0</v>
      </c>
      <c r="J5">
        <v>0</v>
      </c>
      <c r="K5">
        <v>0</v>
      </c>
      <c r="L5">
        <v>0</v>
      </c>
      <c r="M5">
        <v>0</v>
      </c>
      <c r="N5">
        <v>0</v>
      </c>
      <c r="O5">
        <v>0</v>
      </c>
      <c r="P5">
        <v>0</v>
      </c>
      <c r="Q5">
        <v>0</v>
      </c>
      <c r="S5" s="6">
        <f>AVT!M9</f>
        <v>72842219796323.781</v>
      </c>
      <c r="T5">
        <f t="shared" si="2"/>
        <v>9.1871190945993051E-6</v>
      </c>
      <c r="V5">
        <f t="shared" si="3"/>
        <v>3.7485843898031782E-5</v>
      </c>
      <c r="X5" t="s">
        <v>97</v>
      </c>
      <c r="Y5" t="s">
        <v>171</v>
      </c>
      <c r="Z5">
        <f>SUMPRODUCT(V2:V148,H2:H148)</f>
        <v>20.199392397195457</v>
      </c>
      <c r="AC5" s="19" t="s">
        <v>98</v>
      </c>
      <c r="AD5" s="19">
        <f t="shared" ref="AD5:AL5" si="6">AD2/(AD2+AD3+AD4)</f>
        <v>0.39990310959199077</v>
      </c>
      <c r="AE5" s="19">
        <f t="shared" si="6"/>
        <v>0.40423078151288705</v>
      </c>
      <c r="AF5" s="19">
        <f t="shared" si="6"/>
        <v>0.38740728036827288</v>
      </c>
      <c r="AG5" s="19">
        <f t="shared" si="6"/>
        <v>0.30176708367485139</v>
      </c>
      <c r="AH5" s="19">
        <f t="shared" si="6"/>
        <v>0.27479940657650015</v>
      </c>
      <c r="AI5" s="19">
        <f t="shared" si="6"/>
        <v>0.25898579441758129</v>
      </c>
      <c r="AJ5" s="19">
        <f t="shared" si="6"/>
        <v>0.30837288411767388</v>
      </c>
      <c r="AK5" s="19">
        <f t="shared" si="6"/>
        <v>0.35309721051926118</v>
      </c>
      <c r="AL5" s="19">
        <f t="shared" si="6"/>
        <v>0.33212671111753261</v>
      </c>
    </row>
    <row r="6" spans="1:38" x14ac:dyDescent="0.25">
      <c r="A6">
        <f>'Input spectra'!A10</f>
        <v>320</v>
      </c>
      <c r="B6">
        <v>0.20499999999999999</v>
      </c>
      <c r="D6">
        <f t="shared" si="0"/>
        <v>0.63780345517278725</v>
      </c>
      <c r="F6">
        <v>0</v>
      </c>
      <c r="G6">
        <v>0</v>
      </c>
      <c r="H6">
        <v>0</v>
      </c>
      <c r="I6">
        <v>0</v>
      </c>
      <c r="J6">
        <v>0</v>
      </c>
      <c r="K6">
        <v>0</v>
      </c>
      <c r="L6">
        <v>0</v>
      </c>
      <c r="M6">
        <v>0</v>
      </c>
      <c r="N6">
        <v>0</v>
      </c>
      <c r="O6">
        <v>0</v>
      </c>
      <c r="P6">
        <v>0</v>
      </c>
      <c r="Q6">
        <v>0</v>
      </c>
      <c r="S6" s="6">
        <f>AVT!M10</f>
        <v>157824099506035.19</v>
      </c>
      <c r="T6">
        <f t="shared" si="2"/>
        <v>1.9594314288876495E-5</v>
      </c>
      <c r="V6">
        <f>T6/$U$2*100</f>
        <v>7.9949916743060726E-5</v>
      </c>
      <c r="AC6" s="19" t="s">
        <v>99</v>
      </c>
      <c r="AD6" s="19">
        <f t="shared" ref="AD6:AL6" si="7">AD3/(AD2+AD3+AD4)</f>
        <v>0.35272077867212631</v>
      </c>
      <c r="AE6" s="19">
        <f t="shared" si="7"/>
        <v>0.41186265478902928</v>
      </c>
      <c r="AF6" s="19">
        <f t="shared" si="7"/>
        <v>0.47611837822010111</v>
      </c>
      <c r="AG6" s="19">
        <f t="shared" si="7"/>
        <v>0.42502905489454246</v>
      </c>
      <c r="AH6" s="19">
        <f t="shared" si="7"/>
        <v>0.33691291879778551</v>
      </c>
      <c r="AI6" s="19">
        <f t="shared" si="7"/>
        <v>0.27436758668736994</v>
      </c>
      <c r="AJ6" s="19">
        <f t="shared" si="7"/>
        <v>0.27075262811914574</v>
      </c>
      <c r="AK6" s="19">
        <f t="shared" si="7"/>
        <v>0.2898340092890323</v>
      </c>
      <c r="AL6" s="19">
        <f t="shared" si="7"/>
        <v>0.34366794815125223</v>
      </c>
    </row>
    <row r="7" spans="1:38" x14ac:dyDescent="0.25">
      <c r="A7">
        <f>'Input spectra'!A11</f>
        <v>325</v>
      </c>
      <c r="B7">
        <v>0.27900000000000003</v>
      </c>
      <c r="D7">
        <f t="shared" si="0"/>
        <v>0.86803494630833</v>
      </c>
      <c r="F7">
        <v>0</v>
      </c>
      <c r="G7">
        <v>0</v>
      </c>
      <c r="H7">
        <v>0</v>
      </c>
      <c r="I7">
        <v>0</v>
      </c>
      <c r="J7">
        <v>0</v>
      </c>
      <c r="K7">
        <v>0</v>
      </c>
      <c r="L7">
        <v>0</v>
      </c>
      <c r="M7">
        <v>0</v>
      </c>
      <c r="N7">
        <v>0</v>
      </c>
      <c r="O7">
        <v>0</v>
      </c>
      <c r="P7">
        <v>0</v>
      </c>
      <c r="Q7">
        <v>0</v>
      </c>
      <c r="S7" s="6">
        <f>AVT!M11</f>
        <v>285472320373965</v>
      </c>
      <c r="T7">
        <f t="shared" si="2"/>
        <v>3.4896942039234122E-5</v>
      </c>
      <c r="V7">
        <f t="shared" si="3"/>
        <v>1.4238863220684608E-4</v>
      </c>
      <c r="X7" s="18" t="s">
        <v>100</v>
      </c>
      <c r="Y7" s="18"/>
      <c r="AC7" s="19" t="s">
        <v>101</v>
      </c>
      <c r="AD7" s="19">
        <f t="shared" ref="AD7:AL7" si="8">4*AD2/(AD2+15*AD3+3*AD4)</f>
        <v>0.24866336817399401</v>
      </c>
      <c r="AE7" s="19">
        <f t="shared" si="8"/>
        <v>0.22665376944626681</v>
      </c>
      <c r="AF7" s="13">
        <f t="shared" si="8"/>
        <v>0.19520166711714088</v>
      </c>
      <c r="AG7" s="19">
        <f t="shared" si="8"/>
        <v>0.16101083147869605</v>
      </c>
      <c r="AH7" s="19">
        <f t="shared" si="8"/>
        <v>0.16928035215494053</v>
      </c>
      <c r="AI7" s="19">
        <f t="shared" si="8"/>
        <v>0.17940151358185621</v>
      </c>
      <c r="AJ7" s="19">
        <f t="shared" si="8"/>
        <v>0.21900372016228942</v>
      </c>
      <c r="AK7" s="19">
        <f t="shared" si="8"/>
        <v>0.24470451019909045</v>
      </c>
      <c r="AL7" s="19">
        <f t="shared" si="8"/>
        <v>0.20565879263129228</v>
      </c>
    </row>
    <row r="8" spans="1:38" x14ac:dyDescent="0.25">
      <c r="A8">
        <f>'Input spectra'!A12</f>
        <v>330</v>
      </c>
      <c r="B8">
        <v>0.47099999999999997</v>
      </c>
      <c r="D8">
        <f t="shared" si="0"/>
        <v>1.4653923287140622</v>
      </c>
      <c r="F8">
        <v>0</v>
      </c>
      <c r="G8">
        <v>0</v>
      </c>
      <c r="H8">
        <v>0</v>
      </c>
      <c r="I8">
        <v>0</v>
      </c>
      <c r="J8">
        <v>0</v>
      </c>
      <c r="K8">
        <v>0</v>
      </c>
      <c r="L8">
        <v>0</v>
      </c>
      <c r="M8">
        <v>0</v>
      </c>
      <c r="N8">
        <v>0</v>
      </c>
      <c r="O8">
        <v>0</v>
      </c>
      <c r="P8">
        <v>0</v>
      </c>
      <c r="Q8">
        <v>0</v>
      </c>
      <c r="S8" s="6">
        <f>AVT!M12</f>
        <v>595812006475475.5</v>
      </c>
      <c r="T8">
        <f t="shared" si="2"/>
        <v>7.1730199509260532E-5</v>
      </c>
      <c r="V8">
        <f t="shared" si="3"/>
        <v>2.9267793678210618E-4</v>
      </c>
      <c r="X8" t="s">
        <v>98</v>
      </c>
      <c r="Y8" t="s">
        <v>177</v>
      </c>
      <c r="Z8">
        <f>_X/(_X+_Y+_Z)</f>
        <v>0.45559816029796674</v>
      </c>
      <c r="AC8" s="19" t="s">
        <v>102</v>
      </c>
      <c r="AD8" s="19">
        <f t="shared" ref="AD8:AK8" si="9">6*AD3/(AD2+15*AD3+3*AD4)</f>
        <v>0.32898745250712635</v>
      </c>
      <c r="AE8" s="19">
        <f t="shared" si="9"/>
        <v>0.34639948565781337</v>
      </c>
      <c r="AF8" s="19">
        <f t="shared" si="9"/>
        <v>0.35985036633278189</v>
      </c>
      <c r="AG8" s="19">
        <f t="shared" si="9"/>
        <v>0.34016772487806196</v>
      </c>
      <c r="AH8" s="19">
        <f t="shared" si="9"/>
        <v>0.31131474181565016</v>
      </c>
      <c r="AI8" s="19">
        <f t="shared" si="9"/>
        <v>0.28508490459992891</v>
      </c>
      <c r="AJ8" s="19">
        <f t="shared" si="9"/>
        <v>0.28842921600322718</v>
      </c>
      <c r="AK8" s="19">
        <f t="shared" si="9"/>
        <v>0.30129247910714851</v>
      </c>
      <c r="AL8" s="19">
        <f>6*AL3/(AL2+15*AL3+3*AL4)</f>
        <v>0.31920799916262316</v>
      </c>
    </row>
    <row r="9" spans="1:38" x14ac:dyDescent="0.25">
      <c r="A9">
        <f>'Input spectra'!A13</f>
        <v>335</v>
      </c>
      <c r="B9">
        <v>0.46400000000000002</v>
      </c>
      <c r="D9">
        <f t="shared" si="0"/>
        <v>1.4436136741471868</v>
      </c>
      <c r="F9">
        <v>0</v>
      </c>
      <c r="G9">
        <v>0</v>
      </c>
      <c r="H9">
        <v>0</v>
      </c>
      <c r="I9">
        <v>0</v>
      </c>
      <c r="J9">
        <v>0</v>
      </c>
      <c r="K9">
        <v>0</v>
      </c>
      <c r="L9">
        <v>0</v>
      </c>
      <c r="M9">
        <v>0</v>
      </c>
      <c r="N9">
        <v>0</v>
      </c>
      <c r="O9">
        <v>0</v>
      </c>
      <c r="P9">
        <v>0</v>
      </c>
      <c r="Q9">
        <v>0</v>
      </c>
      <c r="S9" s="6">
        <f>AVT!M13</f>
        <v>782166923026169.63</v>
      </c>
      <c r="T9">
        <f t="shared" si="2"/>
        <v>9.2760133960851322E-5</v>
      </c>
      <c r="V9">
        <f t="shared" si="3"/>
        <v>3.7848555850996578E-4</v>
      </c>
      <c r="X9" t="s">
        <v>99</v>
      </c>
      <c r="Y9" t="s">
        <v>178</v>
      </c>
      <c r="Z9">
        <f>_Y/(_X+_Y+_Z)</f>
        <v>0.45291563363571175</v>
      </c>
      <c r="AC9" s="19" t="s">
        <v>205</v>
      </c>
      <c r="AD9" s="19">
        <f>(4-AD7-10*AD8)/AD8</f>
        <v>1.4026738808366757</v>
      </c>
      <c r="AE9" s="19">
        <f t="shared" ref="AE9:AL9" si="10">(4-AE7-10*AE8)/AE8</f>
        <v>0.89304801763241759</v>
      </c>
      <c r="AF9" s="19">
        <f t="shared" si="10"/>
        <v>0.5732790316635753</v>
      </c>
      <c r="AG9" s="19">
        <f t="shared" si="10"/>
        <v>1.2855773424637658</v>
      </c>
      <c r="AH9" s="19">
        <f t="shared" si="10"/>
        <v>2.3049734988569206</v>
      </c>
      <c r="AI9" s="19">
        <f t="shared" si="10"/>
        <v>3.4016162370285556</v>
      </c>
      <c r="AJ9" s="19">
        <f t="shared" si="10"/>
        <v>3.1089226404699777</v>
      </c>
      <c r="AK9" s="19">
        <f t="shared" si="10"/>
        <v>2.46395363378923</v>
      </c>
      <c r="AL9" s="19">
        <f t="shared" si="10"/>
        <v>1.8867359756722428</v>
      </c>
    </row>
    <row r="10" spans="1:38" x14ac:dyDescent="0.25">
      <c r="A10">
        <f>'Input spectra'!A14</f>
        <v>340</v>
      </c>
      <c r="B10">
        <v>0.502</v>
      </c>
      <c r="D10">
        <f t="shared" si="0"/>
        <v>1.5618406560816545</v>
      </c>
      <c r="F10">
        <v>0</v>
      </c>
      <c r="G10">
        <v>0</v>
      </c>
      <c r="H10">
        <v>0</v>
      </c>
      <c r="I10">
        <v>0</v>
      </c>
      <c r="J10">
        <v>0</v>
      </c>
      <c r="K10">
        <v>0</v>
      </c>
      <c r="L10">
        <v>0</v>
      </c>
      <c r="M10">
        <v>0</v>
      </c>
      <c r="N10">
        <v>0</v>
      </c>
      <c r="O10">
        <v>0</v>
      </c>
      <c r="P10">
        <v>0</v>
      </c>
      <c r="Q10">
        <v>0</v>
      </c>
      <c r="S10" s="6">
        <f>AVT!M14</f>
        <v>1121500761469984.8</v>
      </c>
      <c r="T10">
        <f t="shared" si="2"/>
        <v>1.3104709067125999E-4</v>
      </c>
      <c r="V10">
        <f t="shared" si="3"/>
        <v>5.3470633542585238E-4</v>
      </c>
      <c r="AC10" s="19" t="s">
        <v>206</v>
      </c>
      <c r="AD10" s="19">
        <f>(1.708*AD8+0.404-1.481*AD7)/AD8</f>
        <v>1.81660460319088</v>
      </c>
      <c r="AE10" s="19">
        <f t="shared" ref="AE10:AL10" si="11">(1.708*AE8+0.404-1.481*AE7)/AE8</f>
        <v>1.9052455799705594</v>
      </c>
      <c r="AF10" s="19">
        <f t="shared" si="11"/>
        <v>2.0273169765825703</v>
      </c>
      <c r="AG10" s="19">
        <f t="shared" si="11"/>
        <v>2.1946509855965681</v>
      </c>
      <c r="AH10" s="19">
        <f t="shared" si="11"/>
        <v>2.2004141965281865</v>
      </c>
      <c r="AI10" s="19">
        <f t="shared" si="11"/>
        <v>2.1931409392558394</v>
      </c>
      <c r="AJ10" s="19">
        <f t="shared" si="11"/>
        <v>1.9841699786985456</v>
      </c>
      <c r="AK10" s="19">
        <f t="shared" si="11"/>
        <v>1.8460473237115067</v>
      </c>
      <c r="AL10" s="19">
        <f t="shared" si="11"/>
        <v>2.0194562554004363</v>
      </c>
    </row>
    <row r="11" spans="1:38" x14ac:dyDescent="0.25">
      <c r="A11">
        <f>'Input spectra'!A15</f>
        <v>345</v>
      </c>
      <c r="B11">
        <v>0.45900000000000002</v>
      </c>
      <c r="D11">
        <f t="shared" si="0"/>
        <v>1.4280574923137042</v>
      </c>
      <c r="F11">
        <v>0</v>
      </c>
      <c r="G11">
        <v>0</v>
      </c>
      <c r="H11">
        <v>0</v>
      </c>
      <c r="I11">
        <v>0</v>
      </c>
      <c r="J11">
        <v>0</v>
      </c>
      <c r="K11">
        <v>0</v>
      </c>
      <c r="L11">
        <v>0</v>
      </c>
      <c r="M11">
        <v>0</v>
      </c>
      <c r="N11">
        <v>0</v>
      </c>
      <c r="O11">
        <v>0</v>
      </c>
      <c r="P11">
        <v>0</v>
      </c>
      <c r="Q11">
        <v>0</v>
      </c>
      <c r="S11" s="6">
        <f>AVT!M15</f>
        <v>1356605551357401.8</v>
      </c>
      <c r="T11">
        <f t="shared" si="2"/>
        <v>1.5622165085676224E-4</v>
      </c>
      <c r="V11">
        <f t="shared" si="3"/>
        <v>6.3742511196485422E-4</v>
      </c>
      <c r="X11" t="s">
        <v>105</v>
      </c>
      <c r="Y11" t="s">
        <v>183</v>
      </c>
      <c r="Z11">
        <f>4*_X/(_X+15*_Y+3*_Z)</f>
        <v>0.24221733068295814</v>
      </c>
      <c r="AC11" s="19" t="s">
        <v>103</v>
      </c>
      <c r="AD11" s="19">
        <f>IF(AD3/$AL$3&gt;(6/29)^3,(AD3/$AL$3)^(1/3),(841/108)*(AD3/$AL$3)+(4/29))</f>
        <v>0.67119039908524292</v>
      </c>
      <c r="AE11" s="19">
        <f t="shared" ref="AE11:AL11" si="12">IF(AE3/$AL$3&gt;(6/29)^3,(AE3/$AL$3)^(1/3),(841/108)*(AE3/$AL$3)+(4/29))</f>
        <v>0.66298400412127556</v>
      </c>
      <c r="AF11" s="19">
        <f t="shared" si="12"/>
        <v>0.67244308377281314</v>
      </c>
      <c r="AG11" s="19">
        <f t="shared" si="12"/>
        <v>0.66272472766599533</v>
      </c>
      <c r="AH11" s="19">
        <f t="shared" si="12"/>
        <v>0.67268401760415686</v>
      </c>
      <c r="AI11" s="19">
        <f t="shared" si="12"/>
        <v>0.66495073436915608</v>
      </c>
      <c r="AJ11" s="19">
        <f t="shared" si="12"/>
        <v>0.66516803140191172</v>
      </c>
      <c r="AK11" s="19">
        <f t="shared" si="12"/>
        <v>0.68191263510552114</v>
      </c>
      <c r="AL11" s="19">
        <f t="shared" si="12"/>
        <v>1</v>
      </c>
    </row>
    <row r="12" spans="1:38" x14ac:dyDescent="0.25">
      <c r="A12">
        <f>'Input spectra'!A16</f>
        <v>350</v>
      </c>
      <c r="B12">
        <v>0.52800000000000002</v>
      </c>
      <c r="D12">
        <f t="shared" si="0"/>
        <v>1.6427328016157643</v>
      </c>
      <c r="F12">
        <v>0</v>
      </c>
      <c r="G12">
        <v>0</v>
      </c>
      <c r="H12">
        <v>0</v>
      </c>
      <c r="I12">
        <v>0</v>
      </c>
      <c r="J12">
        <v>0</v>
      </c>
      <c r="K12">
        <v>0</v>
      </c>
      <c r="L12">
        <v>0</v>
      </c>
      <c r="M12">
        <v>0</v>
      </c>
      <c r="N12">
        <v>0</v>
      </c>
      <c r="O12">
        <v>0</v>
      </c>
      <c r="P12">
        <v>0</v>
      </c>
      <c r="Q12">
        <v>0</v>
      </c>
      <c r="S12" s="6">
        <f>AVT!M16</f>
        <v>2079298610778729.5</v>
      </c>
      <c r="T12">
        <f t="shared" si="2"/>
        <v>2.360236634946817E-4</v>
      </c>
      <c r="V12">
        <f t="shared" si="3"/>
        <v>9.6303815319040496E-4</v>
      </c>
      <c r="X12" t="s">
        <v>102</v>
      </c>
      <c r="Y12" t="s">
        <v>184</v>
      </c>
      <c r="Z12">
        <f>6*_Y/(_X+15*_Y+3*_Z)</f>
        <v>0.36118676071499589</v>
      </c>
      <c r="AC12" s="19" t="s">
        <v>104</v>
      </c>
      <c r="AD12" s="19">
        <f>IF(_Duv_elab&lt;_planck_limit,116*AD11-16,25*(AD3)^(1/3)-17)</f>
        <v>60.88474654055419</v>
      </c>
      <c r="AE12" s="19">
        <f t="shared" ref="AE12:AK12" si="13">IF(_Duv_elab&lt;_planck_limit,116*AE11-16,25*(AE3)^(1/3)-17)</f>
        <v>59.932478759830019</v>
      </c>
      <c r="AF12" s="19">
        <f t="shared" si="13"/>
        <v>61.030107722000793</v>
      </c>
      <c r="AG12" s="19">
        <f t="shared" si="13"/>
        <v>59.902392392338839</v>
      </c>
      <c r="AH12" s="19">
        <f t="shared" si="13"/>
        <v>61.058065616530897</v>
      </c>
      <c r="AI12" s="19">
        <f t="shared" si="13"/>
        <v>60.160697588762289</v>
      </c>
      <c r="AJ12" s="19">
        <f t="shared" si="13"/>
        <v>60.185912675782689</v>
      </c>
      <c r="AK12" s="19">
        <f t="shared" si="13"/>
        <v>62.128951815131302</v>
      </c>
      <c r="AL12" s="19">
        <f>IF(_Duv_elab&lt;_planck_limit,116*AL11-16,25*(AL3)^(1/3)-17)</f>
        <v>99.039720840319433</v>
      </c>
    </row>
    <row r="13" spans="1:38" x14ac:dyDescent="0.25">
      <c r="A13">
        <f>'Input spectra'!A17</f>
        <v>355</v>
      </c>
      <c r="B13">
        <v>0.61099999999999999</v>
      </c>
      <c r="D13">
        <f t="shared" si="0"/>
        <v>1.9009654200515753</v>
      </c>
      <c r="F13">
        <v>0</v>
      </c>
      <c r="G13">
        <v>0</v>
      </c>
      <c r="H13">
        <v>0</v>
      </c>
      <c r="I13">
        <v>0</v>
      </c>
      <c r="J13">
        <v>0</v>
      </c>
      <c r="K13">
        <v>0</v>
      </c>
      <c r="L13">
        <v>0</v>
      </c>
      <c r="M13">
        <v>0</v>
      </c>
      <c r="N13">
        <v>0</v>
      </c>
      <c r="O13">
        <v>0</v>
      </c>
      <c r="P13">
        <v>0</v>
      </c>
      <c r="Q13">
        <v>0</v>
      </c>
      <c r="S13" s="6">
        <f>AVT!M17</f>
        <v>3207833164955192</v>
      </c>
      <c r="T13">
        <f t="shared" si="2"/>
        <v>3.5899644512395358E-4</v>
      </c>
      <c r="V13">
        <f t="shared" si="3"/>
        <v>1.4647992001949545E-3</v>
      </c>
      <c r="X13" t="s">
        <v>108</v>
      </c>
      <c r="Y13" t="s">
        <v>185</v>
      </c>
      <c r="Z13">
        <f>1.5*_v</f>
        <v>0.54178014107249384</v>
      </c>
      <c r="AC13" s="19" t="s">
        <v>106</v>
      </c>
      <c r="AD13" s="19">
        <f t="shared" ref="AD13:AK13" si="14">13*AD12*(AD7 - $AL$7)</f>
        <v>34.038194866019637</v>
      </c>
      <c r="AE13" s="19">
        <f t="shared" si="14"/>
        <v>16.357653026345602</v>
      </c>
      <c r="AF13" s="19">
        <f t="shared" si="14"/>
        <v>-8.2965934556848566</v>
      </c>
      <c r="AG13" s="19">
        <f t="shared" si="14"/>
        <v>-34.768755950249364</v>
      </c>
      <c r="AH13" s="19">
        <f t="shared" si="14"/>
        <v>-28.875563673217929</v>
      </c>
      <c r="AI13" s="19">
        <f t="shared" si="14"/>
        <v>-20.535530917159267</v>
      </c>
      <c r="AJ13" s="19">
        <f t="shared" si="14"/>
        <v>10.441296359588149</v>
      </c>
      <c r="AK13" s="19">
        <f t="shared" si="14"/>
        <v>31.536303569640467</v>
      </c>
    </row>
    <row r="14" spans="1:38" x14ac:dyDescent="0.25">
      <c r="A14">
        <f>'Input spectra'!A18</f>
        <v>360</v>
      </c>
      <c r="B14">
        <v>0.59799999999999998</v>
      </c>
      <c r="D14">
        <f t="shared" si="0"/>
        <v>1.8605193472845207</v>
      </c>
      <c r="F14">
        <v>1.2990000000000001E-4</v>
      </c>
      <c r="G14">
        <v>3.9000000000000002E-7</v>
      </c>
      <c r="H14">
        <v>6.0610000000000004E-4</v>
      </c>
      <c r="I14">
        <v>0.11600000000000001</v>
      </c>
      <c r="J14">
        <v>5.2999999999999999E-2</v>
      </c>
      <c r="K14">
        <v>5.8000000000000003E-2</v>
      </c>
      <c r="L14">
        <v>5.7000000000000002E-2</v>
      </c>
      <c r="M14">
        <v>0.14299999999999999</v>
      </c>
      <c r="N14">
        <v>7.9000000000000001E-2</v>
      </c>
      <c r="O14">
        <v>0.15</v>
      </c>
      <c r="P14">
        <v>7.4999999999999997E-2</v>
      </c>
      <c r="Q14">
        <v>1</v>
      </c>
      <c r="S14" s="6">
        <f>AVT!M18</f>
        <v>4114639674696874</v>
      </c>
      <c r="T14">
        <f t="shared" si="2"/>
        <v>4.5408382974790101E-4</v>
      </c>
      <c r="V14">
        <f t="shared" si="3"/>
        <v>1.852780548861782E-3</v>
      </c>
      <c r="AC14" s="19" t="s">
        <v>107</v>
      </c>
      <c r="AD14" s="19">
        <f t="shared" ref="AD14:AK14" si="15">13*AD12*(AD8 - $AL$8)</f>
        <v>7.7404539964082781</v>
      </c>
      <c r="AE14" s="19">
        <f t="shared" si="15"/>
        <v>21.185491428675498</v>
      </c>
      <c r="AF14" s="19">
        <f t="shared" si="15"/>
        <v>32.245304604134652</v>
      </c>
      <c r="AG14" s="19">
        <f t="shared" si="15"/>
        <v>16.321990285146132</v>
      </c>
      <c r="AH14" s="19">
        <f t="shared" si="15"/>
        <v>-6.2653113252553405</v>
      </c>
      <c r="AI14" s="19">
        <f t="shared" si="15"/>
        <v>-26.687299246126834</v>
      </c>
      <c r="AJ14" s="19">
        <f t="shared" si="15"/>
        <v>-24.081839021477339</v>
      </c>
      <c r="AK14" s="19">
        <f t="shared" si="15"/>
        <v>-14.469942269504834</v>
      </c>
    </row>
    <row r="15" spans="1:38" x14ac:dyDescent="0.25">
      <c r="A15">
        <f>'Input spectra'!A19</f>
        <v>365</v>
      </c>
      <c r="B15">
        <v>0.624</v>
      </c>
      <c r="D15">
        <f t="shared" si="0"/>
        <v>1.9414114928186301</v>
      </c>
      <c r="F15">
        <v>2.321E-4</v>
      </c>
      <c r="G15">
        <v>6.9700000000000002E-6</v>
      </c>
      <c r="H15">
        <v>1.09E-3</v>
      </c>
      <c r="I15">
        <v>0.13600000000000001</v>
      </c>
      <c r="J15">
        <v>5.5E-2</v>
      </c>
      <c r="K15">
        <v>5.8999999999999997E-2</v>
      </c>
      <c r="L15">
        <v>5.8999999999999997E-2</v>
      </c>
      <c r="M15">
        <v>0.187</v>
      </c>
      <c r="N15">
        <v>8.1000000000000003E-2</v>
      </c>
      <c r="O15">
        <v>0.17699999999999999</v>
      </c>
      <c r="P15">
        <v>7.8E-2</v>
      </c>
      <c r="Q15">
        <v>1</v>
      </c>
      <c r="S15" s="6">
        <f>AVT!M19</f>
        <v>6029341885419082</v>
      </c>
      <c r="T15">
        <f t="shared" si="2"/>
        <v>6.5627184710275312E-4</v>
      </c>
      <c r="V15">
        <f t="shared" si="3"/>
        <v>2.6777604341309291E-3</v>
      </c>
      <c r="X15" s="1" t="s">
        <v>110</v>
      </c>
    </row>
    <row r="16" spans="1:38" x14ac:dyDescent="0.25">
      <c r="A16">
        <f>'Input spectra'!A20</f>
        <v>370</v>
      </c>
      <c r="B16">
        <v>0.755</v>
      </c>
      <c r="D16">
        <f t="shared" si="0"/>
        <v>2.348983456855875</v>
      </c>
      <c r="F16">
        <v>4.149E-4</v>
      </c>
      <c r="G16">
        <v>1.239E-5</v>
      </c>
      <c r="H16">
        <v>1.9499999999999999E-3</v>
      </c>
      <c r="I16">
        <v>0.159</v>
      </c>
      <c r="J16">
        <v>5.8999999999999997E-2</v>
      </c>
      <c r="K16">
        <v>6.0999999999999999E-2</v>
      </c>
      <c r="L16">
        <v>6.2E-2</v>
      </c>
      <c r="M16">
        <v>0.23300000000000001</v>
      </c>
      <c r="N16">
        <v>8.8999999999999996E-2</v>
      </c>
      <c r="O16">
        <v>0.218</v>
      </c>
      <c r="P16">
        <v>8.4000000000000005E-2</v>
      </c>
      <c r="Q16">
        <v>1</v>
      </c>
      <c r="S16" s="6">
        <f>AVT!M20</f>
        <v>9595781816043750</v>
      </c>
      <c r="T16">
        <f t="shared" si="2"/>
        <v>1.0303514072748719E-3</v>
      </c>
      <c r="V16">
        <f t="shared" si="3"/>
        <v>4.2041026806682296E-3</v>
      </c>
      <c r="X16" s="19" t="s">
        <v>111</v>
      </c>
      <c r="Y16" t="s">
        <v>187</v>
      </c>
      <c r="Z16" s="19">
        <v>0.33200000000000002</v>
      </c>
      <c r="AD16" t="s">
        <v>79</v>
      </c>
      <c r="AE16" t="s">
        <v>80</v>
      </c>
      <c r="AF16" t="s">
        <v>81</v>
      </c>
      <c r="AG16" t="s">
        <v>82</v>
      </c>
      <c r="AH16" t="s">
        <v>83</v>
      </c>
      <c r="AI16" t="s">
        <v>84</v>
      </c>
      <c r="AJ16" t="s">
        <v>85</v>
      </c>
      <c r="AK16" t="s">
        <v>86</v>
      </c>
      <c r="AL16" t="s">
        <v>207</v>
      </c>
    </row>
    <row r="17" spans="1:38" x14ac:dyDescent="0.25">
      <c r="A17">
        <f>'Input spectra'!A21</f>
        <v>375</v>
      </c>
      <c r="B17">
        <v>0.58899999999999997</v>
      </c>
      <c r="D17">
        <f t="shared" si="0"/>
        <v>1.832518219984252</v>
      </c>
      <c r="F17">
        <v>7.4160000000000003E-4</v>
      </c>
      <c r="G17">
        <v>2.2019999999999999E-5</v>
      </c>
      <c r="H17">
        <v>3.49E-3</v>
      </c>
      <c r="I17">
        <v>0.19</v>
      </c>
      <c r="J17">
        <v>6.4000000000000001E-2</v>
      </c>
      <c r="K17">
        <v>6.3E-2</v>
      </c>
      <c r="L17">
        <v>6.7000000000000004E-2</v>
      </c>
      <c r="M17">
        <v>0.26900000000000002</v>
      </c>
      <c r="N17">
        <v>0.113</v>
      </c>
      <c r="O17">
        <v>0.29299999999999998</v>
      </c>
      <c r="P17">
        <v>0.09</v>
      </c>
      <c r="Q17">
        <v>1</v>
      </c>
      <c r="S17" s="6">
        <f>AVT!M21</f>
        <v>1.1919816097522954E+16</v>
      </c>
      <c r="T17">
        <f t="shared" si="2"/>
        <v>1.2628303629280844E-3</v>
      </c>
      <c r="V17">
        <f t="shared" si="3"/>
        <v>5.1526775006372821E-3</v>
      </c>
      <c r="X17" t="s">
        <v>112</v>
      </c>
      <c r="Y17" t="s">
        <v>188</v>
      </c>
      <c r="Z17" s="19">
        <v>0.18579999999999999</v>
      </c>
      <c r="AA17" s="1" t="s">
        <v>109</v>
      </c>
      <c r="AC17" s="19" t="s">
        <v>95</v>
      </c>
      <c r="AD17" s="19">
        <f t="shared" ref="AD17:AL17" si="16">SUMPRODUCT($V$2:$V$148,$F$2:$F$148,I$2:I$148)</f>
        <v>37.850202829211334</v>
      </c>
      <c r="AE17" s="19">
        <f t="shared" si="16"/>
        <v>32.495188970518711</v>
      </c>
      <c r="AF17" s="19">
        <f t="shared" si="16"/>
        <v>28.536721852417436</v>
      </c>
      <c r="AG17" s="19">
        <f t="shared" si="16"/>
        <v>21.977175688508193</v>
      </c>
      <c r="AH17" s="19">
        <f t="shared" si="16"/>
        <v>24.028662718670027</v>
      </c>
      <c r="AI17" s="19">
        <f t="shared" si="16"/>
        <v>24.751980176460474</v>
      </c>
      <c r="AJ17" s="19">
        <f t="shared" si="16"/>
        <v>32.267293304443555</v>
      </c>
      <c r="AK17" s="19">
        <f t="shared" si="16"/>
        <v>39.644802987044244</v>
      </c>
      <c r="AL17" s="19">
        <f t="shared" si="16"/>
        <v>100.59227954679369</v>
      </c>
    </row>
    <row r="18" spans="1:38" x14ac:dyDescent="0.25">
      <c r="A18">
        <f>'Input spectra'!A22</f>
        <v>380</v>
      </c>
      <c r="B18">
        <v>0.70099999999999996</v>
      </c>
      <c r="D18">
        <f t="shared" si="0"/>
        <v>2.1809766930542622</v>
      </c>
      <c r="F18">
        <v>1.3699999999999999E-3</v>
      </c>
      <c r="G18">
        <v>3.8999999999999999E-5</v>
      </c>
      <c r="H18">
        <v>6.45E-3</v>
      </c>
      <c r="I18">
        <v>0.219</v>
      </c>
      <c r="J18">
        <v>7.0000000000000007E-2</v>
      </c>
      <c r="K18">
        <v>6.5000000000000002E-2</v>
      </c>
      <c r="L18">
        <v>7.3999999999999996E-2</v>
      </c>
      <c r="M18">
        <v>0.29499999999999998</v>
      </c>
      <c r="N18">
        <v>0.151</v>
      </c>
      <c r="O18">
        <v>0.378</v>
      </c>
      <c r="P18">
        <v>0.104</v>
      </c>
      <c r="Q18">
        <v>1</v>
      </c>
      <c r="S18" s="6">
        <f>AVT!M22</f>
        <v>1.9297198060277736E+16</v>
      </c>
      <c r="T18">
        <f t="shared" si="2"/>
        <v>2.0175178495484762E-3</v>
      </c>
      <c r="V18">
        <f t="shared" si="3"/>
        <v>8.2319994321316085E-3</v>
      </c>
      <c r="X18" s="19" t="s">
        <v>115</v>
      </c>
      <c r="Y18" t="s">
        <v>179</v>
      </c>
      <c r="Z18" s="20">
        <v>437</v>
      </c>
      <c r="AC18" s="19" t="s">
        <v>96</v>
      </c>
      <c r="AD18" s="19">
        <f t="shared" ref="AD18:AL18" si="17">SUMPRODUCT($V$2:$V$148,$G$2:$G$148,I$2:I$148)</f>
        <v>31.994786187428669</v>
      </c>
      <c r="AE18" s="19">
        <f t="shared" si="17"/>
        <v>30.629019732227285</v>
      </c>
      <c r="AF18" s="19">
        <f t="shared" si="17"/>
        <v>31.93256619280201</v>
      </c>
      <c r="AG18" s="19">
        <f t="shared" si="17"/>
        <v>27.601169808088027</v>
      </c>
      <c r="AH18" s="19">
        <f t="shared" si="17"/>
        <v>28.427220991282823</v>
      </c>
      <c r="AI18" s="19">
        <f t="shared" si="17"/>
        <v>26.589240813856183</v>
      </c>
      <c r="AJ18" s="19">
        <f t="shared" si="17"/>
        <v>28.803017995897779</v>
      </c>
      <c r="AK18" s="19">
        <f t="shared" si="17"/>
        <v>32.111968854718128</v>
      </c>
      <c r="AL18" s="19">
        <f t="shared" si="17"/>
        <v>100.00000000000009</v>
      </c>
    </row>
    <row r="19" spans="1:38" x14ac:dyDescent="0.25">
      <c r="A19">
        <f>'Input spectra'!A23</f>
        <v>385</v>
      </c>
      <c r="B19">
        <v>0.67400000000000004</v>
      </c>
      <c r="D19">
        <f t="shared" si="0"/>
        <v>2.0969733111534565</v>
      </c>
      <c r="F19">
        <v>2.2399999999999998E-3</v>
      </c>
      <c r="G19">
        <v>6.3999999999999997E-5</v>
      </c>
      <c r="H19">
        <v>1.055E-2</v>
      </c>
      <c r="I19">
        <v>0.23899999999999999</v>
      </c>
      <c r="J19">
        <v>7.9000000000000001E-2</v>
      </c>
      <c r="K19">
        <v>6.8000000000000005E-2</v>
      </c>
      <c r="L19">
        <v>8.3000000000000004E-2</v>
      </c>
      <c r="M19">
        <v>0.30599999999999999</v>
      </c>
      <c r="N19">
        <v>0.20300000000000001</v>
      </c>
      <c r="O19">
        <v>0.45900000000000002</v>
      </c>
      <c r="P19">
        <v>0.129</v>
      </c>
      <c r="Q19">
        <v>1</v>
      </c>
      <c r="S19" s="6">
        <f>AVT!M23</f>
        <v>2.43635288901905E+16</v>
      </c>
      <c r="T19">
        <f t="shared" si="2"/>
        <v>2.5141210924388134E-3</v>
      </c>
      <c r="V19">
        <f t="shared" si="3"/>
        <v>1.0258270284894018E-2</v>
      </c>
      <c r="X19" s="19" t="s">
        <v>114</v>
      </c>
      <c r="Y19" t="s">
        <v>180</v>
      </c>
      <c r="Z19" s="20">
        <v>3601</v>
      </c>
      <c r="AC19" s="19" t="s">
        <v>97</v>
      </c>
      <c r="AD19" s="19">
        <f t="shared" ref="AD19:AL19" si="18">SUMPRODUCT($V$2:$V$148,$H$2:$H$148,I$2:I$148)</f>
        <v>4.4674351999514395</v>
      </c>
      <c r="AE19" s="19">
        <f t="shared" si="18"/>
        <v>3.017610737165195</v>
      </c>
      <c r="AF19" s="19">
        <f t="shared" si="18"/>
        <v>2.2150540399695982</v>
      </c>
      <c r="AG19" s="19">
        <f t="shared" si="18"/>
        <v>4.6605836403656111</v>
      </c>
      <c r="AH19" s="19">
        <f t="shared" si="18"/>
        <v>7.787011160546891</v>
      </c>
      <c r="AI19" s="19">
        <f t="shared" si="18"/>
        <v>10.533877347790323</v>
      </c>
      <c r="AJ19" s="19">
        <f t="shared" si="18"/>
        <v>9.0915631831692405</v>
      </c>
      <c r="AK19" s="19">
        <f t="shared" si="18"/>
        <v>7.8064672655275089</v>
      </c>
      <c r="AL19" s="19">
        <f t="shared" si="18"/>
        <v>20.199392397195457</v>
      </c>
    </row>
    <row r="20" spans="1:38" x14ac:dyDescent="0.25">
      <c r="A20">
        <f>'Input spectra'!A24</f>
        <v>390</v>
      </c>
      <c r="B20">
        <v>0.79700000000000004</v>
      </c>
      <c r="D20">
        <f t="shared" si="0"/>
        <v>2.4796553842571289</v>
      </c>
      <c r="F20">
        <v>4.2399999999999998E-3</v>
      </c>
      <c r="G20">
        <v>1.2E-4</v>
      </c>
      <c r="H20">
        <v>2.0049999999999998E-2</v>
      </c>
      <c r="I20">
        <v>0.252</v>
      </c>
      <c r="J20">
        <v>8.8999999999999996E-2</v>
      </c>
      <c r="K20">
        <v>7.0000000000000007E-2</v>
      </c>
      <c r="L20">
        <v>9.2999999999999999E-2</v>
      </c>
      <c r="M20">
        <v>0.31</v>
      </c>
      <c r="N20">
        <v>0.26500000000000001</v>
      </c>
      <c r="O20">
        <v>0.52400000000000002</v>
      </c>
      <c r="P20">
        <v>0.17</v>
      </c>
      <c r="Q20">
        <v>1</v>
      </c>
      <c r="S20" s="6">
        <f>AVT!M24</f>
        <v>3.9558798496843288E+16</v>
      </c>
      <c r="T20">
        <f t="shared" si="2"/>
        <v>4.0298159686073653E-3</v>
      </c>
      <c r="V20">
        <f t="shared" si="3"/>
        <v>1.6442701001428559E-2</v>
      </c>
      <c r="X20" s="19" t="s">
        <v>113</v>
      </c>
      <c r="Y20" t="s">
        <v>181</v>
      </c>
      <c r="Z20" s="20">
        <v>6861</v>
      </c>
      <c r="AC20" s="19" t="s">
        <v>98</v>
      </c>
      <c r="AD20" s="19">
        <f>AD17/(AD17+AD18+AD19)</f>
        <v>0.50933882494390048</v>
      </c>
      <c r="AE20" s="19">
        <f t="shared" ref="AE20:AK20" si="19">AE17/(AE17+AE18+AE19)</f>
        <v>0.49129566204389169</v>
      </c>
      <c r="AF20" s="19">
        <f t="shared" si="19"/>
        <v>0.45524481717676107</v>
      </c>
      <c r="AG20" s="19">
        <f t="shared" si="19"/>
        <v>0.40519191728532045</v>
      </c>
      <c r="AH20" s="19">
        <f t="shared" si="19"/>
        <v>0.39886301563566778</v>
      </c>
      <c r="AI20" s="19">
        <f t="shared" si="19"/>
        <v>0.40003136708093906</v>
      </c>
      <c r="AJ20" s="19">
        <f t="shared" si="19"/>
        <v>0.45989782259918111</v>
      </c>
      <c r="AK20" s="19">
        <f t="shared" si="19"/>
        <v>0.49828040476813412</v>
      </c>
      <c r="AL20" s="19">
        <f>AL17/(AL17+AL18+AL19)</f>
        <v>0.45559816029796674</v>
      </c>
    </row>
    <row r="21" spans="1:38" x14ac:dyDescent="0.25">
      <c r="A21">
        <f>'Input spectra'!A25</f>
        <v>395</v>
      </c>
      <c r="B21">
        <v>0.80800000000000005</v>
      </c>
      <c r="D21">
        <f t="shared" si="0"/>
        <v>2.5138789842907907</v>
      </c>
      <c r="F21">
        <v>7.6499999999999997E-3</v>
      </c>
      <c r="G21">
        <v>2.1699999999999999E-4</v>
      </c>
      <c r="H21">
        <v>3.6209999999999999E-2</v>
      </c>
      <c r="I21">
        <v>0.25600000000000001</v>
      </c>
      <c r="J21">
        <v>0.10100000000000001</v>
      </c>
      <c r="K21">
        <v>7.1999999999999995E-2</v>
      </c>
      <c r="L21">
        <v>0.105</v>
      </c>
      <c r="M21">
        <v>0.312</v>
      </c>
      <c r="N21">
        <v>0.33900000000000002</v>
      </c>
      <c r="O21">
        <v>0.54600000000000004</v>
      </c>
      <c r="P21">
        <v>0.24</v>
      </c>
      <c r="Q21">
        <v>1</v>
      </c>
      <c r="S21" s="6">
        <f>AVT!M25</f>
        <v>5.2700499129489832E+16</v>
      </c>
      <c r="T21">
        <f t="shared" si="2"/>
        <v>5.3005918058458626E-3</v>
      </c>
      <c r="V21">
        <f t="shared" si="3"/>
        <v>2.1627798111154294E-2</v>
      </c>
      <c r="X21" s="19" t="s">
        <v>116</v>
      </c>
      <c r="Y21" t="s">
        <v>172</v>
      </c>
      <c r="Z21" s="20">
        <v>5514</v>
      </c>
      <c r="AC21" s="19" t="s">
        <v>99</v>
      </c>
      <c r="AD21" s="19">
        <f>AD18/(AD17+AD18+AD19)</f>
        <v>0.43054423973811529</v>
      </c>
      <c r="AE21" s="19">
        <f t="shared" ref="AE21:AK21" si="20">AE18/(AE17+AE18+AE19)</f>
        <v>0.46308099764405891</v>
      </c>
      <c r="AF21" s="19">
        <f t="shared" si="20"/>
        <v>0.50941854266261788</v>
      </c>
      <c r="AG21" s="19">
        <f t="shared" si="20"/>
        <v>0.50888117164685776</v>
      </c>
      <c r="AH21" s="19">
        <f t="shared" si="20"/>
        <v>0.47187674251695549</v>
      </c>
      <c r="AI21" s="19">
        <f t="shared" si="20"/>
        <v>0.42972442110012266</v>
      </c>
      <c r="AJ21" s="19">
        <f t="shared" si="20"/>
        <v>0.41052235573704715</v>
      </c>
      <c r="AK21" s="19">
        <f t="shared" si="20"/>
        <v>0.40360308623704472</v>
      </c>
      <c r="AL21" s="19">
        <f>AL18/(AL17+AL18+AL19)</f>
        <v>0.45291563363571175</v>
      </c>
    </row>
    <row r="22" spans="1:38" x14ac:dyDescent="0.25">
      <c r="A22">
        <f>'Input spectra'!A26</f>
        <v>400</v>
      </c>
      <c r="B22">
        <v>1.1100000000000001</v>
      </c>
      <c r="D22">
        <f t="shared" si="0"/>
        <v>3.4534723670331404</v>
      </c>
      <c r="F22">
        <v>1.431E-2</v>
      </c>
      <c r="G22">
        <v>3.9599999999999998E-4</v>
      </c>
      <c r="H22">
        <v>6.7849999999999994E-2</v>
      </c>
      <c r="I22">
        <v>0.25600000000000001</v>
      </c>
      <c r="J22">
        <v>0.111</v>
      </c>
      <c r="K22">
        <v>7.2999999999999995E-2</v>
      </c>
      <c r="L22">
        <v>0.11600000000000001</v>
      </c>
      <c r="M22">
        <v>0.313</v>
      </c>
      <c r="N22">
        <v>0.41</v>
      </c>
      <c r="O22">
        <v>0.55100000000000005</v>
      </c>
      <c r="P22">
        <v>0.31900000000000001</v>
      </c>
      <c r="Q22">
        <v>1</v>
      </c>
      <c r="S22" s="6">
        <f>AVT!M26</f>
        <v>9.8193077443991776E+16</v>
      </c>
      <c r="T22">
        <f t="shared" si="2"/>
        <v>9.7527615944660688E-3</v>
      </c>
      <c r="V22">
        <f t="shared" si="3"/>
        <v>3.9793812939661229E-2</v>
      </c>
      <c r="X22" s="19" t="s">
        <v>117</v>
      </c>
      <c r="Y22" t="s">
        <v>182</v>
      </c>
      <c r="Z22" s="19">
        <f>(_xx-_xx_cct)/(_yy_cct-_yy)</f>
        <v>-0.46271406362732032</v>
      </c>
      <c r="AC22" s="19" t="s">
        <v>101</v>
      </c>
      <c r="AD22" s="19">
        <f>4*AD17/(AD17+15*AD18+3*AD19)</f>
        <v>0.28503037696527556</v>
      </c>
      <c r="AE22" s="19">
        <f t="shared" ref="AE22:AK22" si="21">4*AE17/(AE17+15*AE18+3*AE19)</f>
        <v>0.25945126599725776</v>
      </c>
      <c r="AF22" s="13">
        <f t="shared" si="21"/>
        <v>0.22200206885855445</v>
      </c>
      <c r="AG22" s="19">
        <f t="shared" si="21"/>
        <v>0.1953628864752604</v>
      </c>
      <c r="AH22" s="19">
        <f t="shared" si="21"/>
        <v>0.20285997118837751</v>
      </c>
      <c r="AI22" s="19">
        <f t="shared" si="21"/>
        <v>0.21750793487372794</v>
      </c>
      <c r="AJ22" s="19">
        <f t="shared" si="21"/>
        <v>0.26255598062115765</v>
      </c>
      <c r="AK22" s="19">
        <f t="shared" si="21"/>
        <v>0.29110791185146151</v>
      </c>
      <c r="AL22" s="19">
        <f>4*AL17/(AL17+15*AL18+3*AL19)</f>
        <v>0.24221733068295814</v>
      </c>
    </row>
    <row r="23" spans="1:38" x14ac:dyDescent="0.25">
      <c r="A23">
        <f>'Input spectra'!A27</f>
        <v>405</v>
      </c>
      <c r="B23">
        <v>1.1499999999999999</v>
      </c>
      <c r="D23">
        <f t="shared" si="0"/>
        <v>3.5779218217010009</v>
      </c>
      <c r="F23">
        <v>2.3199999999999998E-2</v>
      </c>
      <c r="G23">
        <v>6.4000000000000005E-4</v>
      </c>
      <c r="H23">
        <v>0.11020000000000001</v>
      </c>
      <c r="I23">
        <v>0.254</v>
      </c>
      <c r="J23">
        <v>0.11600000000000001</v>
      </c>
      <c r="K23">
        <v>7.2999999999999995E-2</v>
      </c>
      <c r="L23">
        <v>0.121</v>
      </c>
      <c r="M23">
        <v>0.315</v>
      </c>
      <c r="N23">
        <v>0.46400000000000002</v>
      </c>
      <c r="O23">
        <v>0.55500000000000005</v>
      </c>
      <c r="P23">
        <v>0.41599999999999998</v>
      </c>
      <c r="Q23">
        <v>1</v>
      </c>
      <c r="S23" s="6">
        <f>AVT!M27</f>
        <v>1.2371300433824378E+17</v>
      </c>
      <c r="T23">
        <f t="shared" si="2"/>
        <v>1.2135762219414901E-2</v>
      </c>
      <c r="V23">
        <f t="shared" si="3"/>
        <v>4.9517077492556433E-2</v>
      </c>
      <c r="X23" s="21" t="s">
        <v>119</v>
      </c>
      <c r="Y23" t="s">
        <v>173</v>
      </c>
      <c r="Z23" s="19">
        <f>_n3_cct*_n_cct^3 + _n2_cct*_n_cct^2 + _n1_cct*_n_cct + _constant</f>
        <v>3067.0152257613622</v>
      </c>
      <c r="AC23" s="19" t="s">
        <v>102</v>
      </c>
      <c r="AD23" s="19">
        <f>6*AD18/(AD17+15*AD18+3*AD19)</f>
        <v>0.36140437644715007</v>
      </c>
      <c r="AE23" s="19">
        <f t="shared" ref="AE23:AK23" si="22">6*AE18/(AE17+15*AE18+3*AE19)</f>
        <v>0.36682682256399751</v>
      </c>
      <c r="AF23" s="19">
        <f t="shared" si="22"/>
        <v>0.37263017431157253</v>
      </c>
      <c r="AG23" s="19">
        <f t="shared" si="22"/>
        <v>0.36803483852259566</v>
      </c>
      <c r="AH23" s="19">
        <f t="shared" si="22"/>
        <v>0.35999164615036433</v>
      </c>
      <c r="AI23" s="19">
        <f t="shared" si="22"/>
        <v>0.35047928396344086</v>
      </c>
      <c r="AJ23" s="19">
        <f t="shared" si="22"/>
        <v>0.3515512393653592</v>
      </c>
      <c r="AK23" s="19">
        <f t="shared" si="22"/>
        <v>0.35369257107133562</v>
      </c>
      <c r="AL23" s="19">
        <f>6*AL18/(AL17+15*AL18+3*AL19)</f>
        <v>0.36118676071499589</v>
      </c>
    </row>
    <row r="24" spans="1:38" x14ac:dyDescent="0.25">
      <c r="A24">
        <f>'Input spectra'!A28</f>
        <v>410</v>
      </c>
      <c r="B24">
        <v>1.05</v>
      </c>
      <c r="D24">
        <f t="shared" si="0"/>
        <v>3.266798185031349</v>
      </c>
      <c r="F24">
        <v>4.351E-2</v>
      </c>
      <c r="G24">
        <v>1.2099999999999999E-3</v>
      </c>
      <c r="H24">
        <v>0.2074</v>
      </c>
      <c r="I24">
        <v>0.252</v>
      </c>
      <c r="J24">
        <v>0.11799999999999999</v>
      </c>
      <c r="K24">
        <v>7.3999999999999996E-2</v>
      </c>
      <c r="L24">
        <v>0.124</v>
      </c>
      <c r="M24">
        <v>0.31900000000000001</v>
      </c>
      <c r="N24">
        <v>0.49199999999999999</v>
      </c>
      <c r="O24">
        <v>0.55900000000000005</v>
      </c>
      <c r="P24">
        <v>0.46200000000000002</v>
      </c>
      <c r="Q24">
        <v>1</v>
      </c>
      <c r="S24" s="6">
        <f>AVT!M28</f>
        <v>1.3773265123364093E+17</v>
      </c>
      <c r="T24">
        <f t="shared" si="2"/>
        <v>1.3346266070107523E-2</v>
      </c>
      <c r="V24">
        <f t="shared" si="3"/>
        <v>5.4456249165176301E-2</v>
      </c>
      <c r="AC24" s="19" t="s">
        <v>208</v>
      </c>
      <c r="AD24" s="19">
        <f t="shared" ref="AD24:AL24" si="23">(4-AD22-10*AD23)/AD23</f>
        <v>0.27926020032018684</v>
      </c>
      <c r="AE24" s="19">
        <f t="shared" si="23"/>
        <v>0.19704259317121467</v>
      </c>
      <c r="AF24" s="19">
        <f t="shared" si="23"/>
        <v>0.1387332309339368</v>
      </c>
      <c r="AG24" s="19">
        <f t="shared" si="23"/>
        <v>0.33770913861773511</v>
      </c>
      <c r="AH24" s="19">
        <f t="shared" si="23"/>
        <v>0.54785595559515121</v>
      </c>
      <c r="AI24" s="19">
        <f t="shared" si="23"/>
        <v>0.79234133998296707</v>
      </c>
      <c r="AJ24" s="19">
        <f t="shared" si="23"/>
        <v>0.63129240029389255</v>
      </c>
      <c r="AK24" s="19">
        <f t="shared" si="23"/>
        <v>0.48620296692773474</v>
      </c>
      <c r="AL24" s="19">
        <f t="shared" si="23"/>
        <v>0.40398784794390968</v>
      </c>
    </row>
    <row r="25" spans="1:38" x14ac:dyDescent="0.25">
      <c r="A25">
        <f>'Input spectra'!A29</f>
        <v>415</v>
      </c>
      <c r="B25">
        <v>1.23</v>
      </c>
      <c r="D25">
        <f t="shared" si="0"/>
        <v>3.8268207310367233</v>
      </c>
      <c r="F25">
        <v>7.7630000000000005E-2</v>
      </c>
      <c r="G25">
        <v>2.1800000000000001E-3</v>
      </c>
      <c r="H25">
        <v>0.37130000000000002</v>
      </c>
      <c r="I25">
        <v>0.248</v>
      </c>
      <c r="J25">
        <v>0.12</v>
      </c>
      <c r="K25">
        <v>7.3999999999999996E-2</v>
      </c>
      <c r="L25">
        <v>0.126</v>
      </c>
      <c r="M25">
        <v>0.32200000000000001</v>
      </c>
      <c r="N25">
        <v>0.50800000000000001</v>
      </c>
      <c r="O25">
        <v>0.56000000000000005</v>
      </c>
      <c r="P25">
        <v>0.48199999999999998</v>
      </c>
      <c r="Q25">
        <v>1</v>
      </c>
      <c r="S25" s="6">
        <f>AVT!M29</f>
        <v>1.3174733612514181E+17</v>
      </c>
      <c r="T25">
        <f t="shared" si="2"/>
        <v>1.261247951981664E-2</v>
      </c>
      <c r="V25">
        <f t="shared" si="3"/>
        <v>5.1462208509401065E-2</v>
      </c>
      <c r="AC25" s="19" t="s">
        <v>209</v>
      </c>
      <c r="AD25" s="19">
        <f t="shared" ref="AD25:AL25" si="24">(1.708*AD23+0.404-1.481*AD22)/AD23</f>
        <v>1.6578346188726238</v>
      </c>
      <c r="AE25" s="19">
        <f t="shared" si="24"/>
        <v>1.7618474120294603</v>
      </c>
      <c r="AF25" s="19">
        <f t="shared" si="24"/>
        <v>1.9098487530148065</v>
      </c>
      <c r="AG25" s="19">
        <f t="shared" si="24"/>
        <v>2.019567148345113</v>
      </c>
      <c r="AH25" s="19">
        <f t="shared" si="24"/>
        <v>1.9956855165321123</v>
      </c>
      <c r="AI25" s="19">
        <f t="shared" si="24"/>
        <v>1.9415965410741625</v>
      </c>
      <c r="AJ25" s="19">
        <f t="shared" si="24"/>
        <v>1.7511077777664035</v>
      </c>
      <c r="AK25" s="19">
        <f t="shared" si="24"/>
        <v>1.6312926567560202</v>
      </c>
      <c r="AL25" s="19">
        <f t="shared" si="24"/>
        <v>1.8333538008118335</v>
      </c>
    </row>
    <row r="26" spans="1:38" x14ac:dyDescent="0.25">
      <c r="A26">
        <f>'Input spectra'!A30</f>
        <v>420</v>
      </c>
      <c r="B26">
        <v>1.1200000000000001</v>
      </c>
      <c r="D26">
        <f t="shared" si="0"/>
        <v>3.4845847307001061</v>
      </c>
      <c r="F26">
        <v>0.13438</v>
      </c>
      <c r="G26">
        <v>4.0000000000000001E-3</v>
      </c>
      <c r="H26">
        <v>0.64559999999999995</v>
      </c>
      <c r="I26">
        <v>0.24399999999999999</v>
      </c>
      <c r="J26">
        <v>0.121</v>
      </c>
      <c r="K26">
        <v>7.3999999999999996E-2</v>
      </c>
      <c r="L26">
        <v>0.128</v>
      </c>
      <c r="M26">
        <v>0.32600000000000001</v>
      </c>
      <c r="N26">
        <v>0.51700000000000002</v>
      </c>
      <c r="O26">
        <v>0.56100000000000005</v>
      </c>
      <c r="P26">
        <v>0.49</v>
      </c>
      <c r="Q26">
        <v>1</v>
      </c>
      <c r="S26" s="6">
        <f>AVT!M30</f>
        <v>8.5826310708868E+16</v>
      </c>
      <c r="T26">
        <f t="shared" si="2"/>
        <v>8.1185390162860742E-3</v>
      </c>
      <c r="V26">
        <f t="shared" si="3"/>
        <v>3.3125758261203161E-2</v>
      </c>
      <c r="X26" s="1" t="s">
        <v>120</v>
      </c>
      <c r="AC26" s="19" t="s">
        <v>210</v>
      </c>
      <c r="AD26" s="19">
        <f>(10.872+0.404*$AL$9/$AL$24*AD24-4*$AL$10/$AL$25*AD25)/(16.518+1.481*$AL$9/$AL$24*AD24-$AL$10/$AL$25*AD25)</f>
        <v>0.24630441042959508</v>
      </c>
      <c r="AE26" s="19">
        <f t="shared" ref="AE26:AL26" si="25">(10.872+0.404*$AL$9/$AL$24*AE24-4*$AL$10/$AL$25*AE25)/(16.518+1.481*$AL$9/$AL$24*AE24-$AL$10/$AL$25*AE25)</f>
        <v>0.21837966425937164</v>
      </c>
      <c r="AF26" s="19">
        <f t="shared" si="25"/>
        <v>0.17685191878152853</v>
      </c>
      <c r="AG26" s="19">
        <f t="shared" si="25"/>
        <v>0.15700638230447517</v>
      </c>
      <c r="AH26" s="19">
        <f t="shared" si="25"/>
        <v>0.17188206374240711</v>
      </c>
      <c r="AI26" s="19">
        <f t="shared" si="25"/>
        <v>0.1919585759833313</v>
      </c>
      <c r="AJ26" s="19">
        <f t="shared" si="25"/>
        <v>0.2293609625030939</v>
      </c>
      <c r="AK26" s="19">
        <f t="shared" si="25"/>
        <v>0.25446920033636916</v>
      </c>
      <c r="AL26" s="19">
        <f t="shared" si="25"/>
        <v>0.20565879263129216</v>
      </c>
    </row>
    <row r="27" spans="1:38" x14ac:dyDescent="0.25">
      <c r="A27">
        <f>'Input spectra'!A31</f>
        <v>425</v>
      </c>
      <c r="B27">
        <v>1.25</v>
      </c>
      <c r="D27">
        <f t="shared" si="0"/>
        <v>3.8890454583706537</v>
      </c>
      <c r="F27">
        <v>0.21476999999999999</v>
      </c>
      <c r="G27">
        <v>7.3000000000000001E-3</v>
      </c>
      <c r="H27">
        <v>1.03905</v>
      </c>
      <c r="I27">
        <v>0.24</v>
      </c>
      <c r="J27">
        <v>0.122</v>
      </c>
      <c r="K27">
        <v>7.2999999999999995E-2</v>
      </c>
      <c r="L27">
        <v>0.13100000000000001</v>
      </c>
      <c r="M27">
        <v>0.33</v>
      </c>
      <c r="N27">
        <v>0.52400000000000002</v>
      </c>
      <c r="O27">
        <v>0.55800000000000005</v>
      </c>
      <c r="P27">
        <v>0.48799999999999999</v>
      </c>
      <c r="Q27">
        <v>1</v>
      </c>
      <c r="S27" s="6">
        <f>AVT!M31</f>
        <v>4.0184616101910064E+16</v>
      </c>
      <c r="T27">
        <f t="shared" si="2"/>
        <v>3.7564500789063239E-3</v>
      </c>
      <c r="V27">
        <f t="shared" si="3"/>
        <v>1.5327296818369284E-2</v>
      </c>
      <c r="X27" t="s">
        <v>121</v>
      </c>
      <c r="Y27" t="s">
        <v>174</v>
      </c>
      <c r="Z27">
        <f>(6/29)^3</f>
        <v>8.8564516790356311E-3</v>
      </c>
      <c r="AC27" s="19" t="s">
        <v>211</v>
      </c>
      <c r="AD27" s="19">
        <f>5.52/(16.518+1.481*$AL$9/$AL$24*AD24-$AL$10/$AL$25*AD25)</f>
        <v>0.33206135178395879</v>
      </c>
      <c r="AE27" s="19">
        <f t="shared" ref="AE27:AL27" si="26">5.52/(16.518+1.481*$AL$9/$AL$24*AE24-$AL$10/$AL$25*AE25)</f>
        <v>0.34629449427534342</v>
      </c>
      <c r="AF27" s="19">
        <f t="shared" si="26"/>
        <v>0.3590510672629581</v>
      </c>
      <c r="AG27" s="19">
        <f t="shared" si="26"/>
        <v>0.33194511415686251</v>
      </c>
      <c r="AH27" s="19">
        <f t="shared" si="26"/>
        <v>0.30481946139796257</v>
      </c>
      <c r="AI27" s="19">
        <f t="shared" si="26"/>
        <v>0.2779499938666869</v>
      </c>
      <c r="AJ27" s="19">
        <f t="shared" si="26"/>
        <v>0.2912070033804201</v>
      </c>
      <c r="AK27" s="19">
        <f t="shared" si="26"/>
        <v>0.30524173230499635</v>
      </c>
      <c r="AL27" s="19">
        <f t="shared" si="26"/>
        <v>0.31920799916262305</v>
      </c>
    </row>
    <row r="28" spans="1:38" x14ac:dyDescent="0.25">
      <c r="A28">
        <f>'Input spectra'!A32</f>
        <v>430</v>
      </c>
      <c r="B28">
        <v>0.875</v>
      </c>
      <c r="D28">
        <f t="shared" si="0"/>
        <v>2.7223318208594574</v>
      </c>
      <c r="F28">
        <v>0.28389999999999999</v>
      </c>
      <c r="G28">
        <v>1.1599999999999999E-2</v>
      </c>
      <c r="H28">
        <v>1.3855999999999999</v>
      </c>
      <c r="I28">
        <v>0.23699999999999999</v>
      </c>
      <c r="J28">
        <v>0.122</v>
      </c>
      <c r="K28">
        <v>7.2999999999999995E-2</v>
      </c>
      <c r="L28">
        <v>0.13500000000000001</v>
      </c>
      <c r="M28">
        <v>0.33400000000000002</v>
      </c>
      <c r="N28">
        <v>0.53100000000000003</v>
      </c>
      <c r="O28">
        <v>0.55600000000000005</v>
      </c>
      <c r="P28">
        <v>0.48199999999999998</v>
      </c>
      <c r="Q28">
        <v>1</v>
      </c>
      <c r="S28" s="6">
        <f>AVT!M32</f>
        <v>3.925499041791148E+16</v>
      </c>
      <c r="T28">
        <f t="shared" si="2"/>
        <v>3.6268796785154022E-3</v>
      </c>
      <c r="V28">
        <f t="shared" si="3"/>
        <v>1.4798615764728126E-2</v>
      </c>
      <c r="AC28" s="19" t="s">
        <v>118</v>
      </c>
      <c r="AD28" s="19">
        <f>IF(AD18/$AL$18&gt;(6/29)^3,(AD18/$AL$18)^(1/3),(841/108)*(AD18/$AL$18)+(4/29))</f>
        <v>0.68395322876094256</v>
      </c>
      <c r="AE28" s="19">
        <f t="shared" ref="AE28:AK28" si="27">IF(AE18/$AL$18&gt;(6/29)^3,(AE18/$AL$18)^(1/3),(841/108)*(AE18/$AL$18)+(4/29))</f>
        <v>0.67407936481027209</v>
      </c>
      <c r="AF28" s="19">
        <f t="shared" si="27"/>
        <v>0.68350958166555342</v>
      </c>
      <c r="AG28" s="19">
        <f t="shared" si="27"/>
        <v>0.65109220559959269</v>
      </c>
      <c r="AH28" s="19">
        <f t="shared" si="27"/>
        <v>0.65752378670349221</v>
      </c>
      <c r="AI28" s="19">
        <f t="shared" si="27"/>
        <v>0.64303603720036528</v>
      </c>
      <c r="AJ28" s="19">
        <f t="shared" si="27"/>
        <v>0.660408516572496</v>
      </c>
      <c r="AK28" s="19">
        <f t="shared" si="27"/>
        <v>0.68478721687412336</v>
      </c>
      <c r="AL28" s="19"/>
    </row>
    <row r="29" spans="1:38" x14ac:dyDescent="0.25">
      <c r="A29">
        <f>'Input spectra'!A33</f>
        <v>435</v>
      </c>
      <c r="B29">
        <v>1.25</v>
      </c>
      <c r="D29">
        <f t="shared" si="0"/>
        <v>3.8890454583706537</v>
      </c>
      <c r="F29">
        <v>0.32850000000000001</v>
      </c>
      <c r="G29">
        <v>1.6840000000000001E-2</v>
      </c>
      <c r="H29">
        <v>1.62296</v>
      </c>
      <c r="I29">
        <v>0.23200000000000001</v>
      </c>
      <c r="J29">
        <v>0.122</v>
      </c>
      <c r="K29">
        <v>7.2999999999999995E-2</v>
      </c>
      <c r="L29">
        <v>0.13900000000000001</v>
      </c>
      <c r="M29">
        <v>0.33900000000000002</v>
      </c>
      <c r="N29">
        <v>0.53800000000000003</v>
      </c>
      <c r="O29">
        <v>0.55100000000000005</v>
      </c>
      <c r="P29">
        <v>0.47299999999999998</v>
      </c>
      <c r="Q29">
        <v>1</v>
      </c>
      <c r="S29" s="6">
        <f>AVT!M33</f>
        <v>5.425148882969353E+17</v>
      </c>
      <c r="T29">
        <f t="shared" si="2"/>
        <v>4.9548342634439579E-2</v>
      </c>
      <c r="V29">
        <f t="shared" si="3"/>
        <v>0.20217017089640801</v>
      </c>
      <c r="X29" s="1" t="s">
        <v>123</v>
      </c>
      <c r="Y29" s="22" t="s">
        <v>124</v>
      </c>
      <c r="Z29" s="1" t="s">
        <v>125</v>
      </c>
      <c r="AC29" s="19" t="s">
        <v>104</v>
      </c>
      <c r="AD29" s="19">
        <f>IF(_Duv_elab&lt;_planck_limit,116*AD28-16,25*(AD18)^(1/3)-17)</f>
        <v>62.365741733254964</v>
      </c>
      <c r="AE29" s="19">
        <f t="shared" ref="AE29:AK29" si="28">IF(_Duv_elab&lt;_planck_limit,116*AE28-16,25*(AE18)^(1/3)-17)</f>
        <v>61.219981316803853</v>
      </c>
      <c r="AF29" s="19">
        <f t="shared" si="28"/>
        <v>62.314261048154378</v>
      </c>
      <c r="AG29" s="19">
        <f t="shared" si="28"/>
        <v>58.552557779084623</v>
      </c>
      <c r="AH29" s="19">
        <f t="shared" si="28"/>
        <v>59.298876654943015</v>
      </c>
      <c r="AI29" s="19">
        <f t="shared" si="28"/>
        <v>57.617722246995683</v>
      </c>
      <c r="AJ29" s="19">
        <f t="shared" si="28"/>
        <v>59.633619903641943</v>
      </c>
      <c r="AK29" s="19">
        <f t="shared" si="28"/>
        <v>62.462517481092604</v>
      </c>
    </row>
    <row r="30" spans="1:38" x14ac:dyDescent="0.25">
      <c r="A30">
        <f>'Input spectra'!A34</f>
        <v>440</v>
      </c>
      <c r="B30">
        <v>1.35</v>
      </c>
      <c r="D30">
        <f t="shared" ref="D30:D61" si="29">B30/$C$2*100</f>
        <v>4.2001690950403061</v>
      </c>
      <c r="F30">
        <v>0.34827999999999998</v>
      </c>
      <c r="G30">
        <v>2.3E-2</v>
      </c>
      <c r="H30">
        <v>1.7470600000000001</v>
      </c>
      <c r="I30">
        <v>0.23</v>
      </c>
      <c r="J30">
        <v>0.123</v>
      </c>
      <c r="K30">
        <v>7.2999999999999995E-2</v>
      </c>
      <c r="L30">
        <v>0.14399999999999999</v>
      </c>
      <c r="M30">
        <v>0.34599999999999997</v>
      </c>
      <c r="N30">
        <v>0.54400000000000004</v>
      </c>
      <c r="O30">
        <v>0.54400000000000004</v>
      </c>
      <c r="P30">
        <v>0.46200000000000002</v>
      </c>
      <c r="Q30">
        <v>1</v>
      </c>
      <c r="S30" s="6">
        <f>AVT!M34</f>
        <v>1.7489487689363436E+18</v>
      </c>
      <c r="T30">
        <f t="shared" ref="T30:T61" si="30">S30*(_h_planck*_c_light)/(A30*10^-9)/5</f>
        <v>0.15791781983724174</v>
      </c>
      <c r="V30">
        <f t="shared" si="3"/>
        <v>0.64434592413374348</v>
      </c>
      <c r="X30" s="23" t="s">
        <v>95</v>
      </c>
      <c r="Y30" s="24">
        <f>AL2</f>
        <v>96.641747624180439</v>
      </c>
      <c r="Z30" s="24">
        <f>SUMPRODUCT(T2:T148,F2:F148)/SUMPRODUCT(B2:B148,G2:G148)*100</f>
        <v>76.702533747055909</v>
      </c>
      <c r="AA30" s="24"/>
      <c r="AC30" s="19" t="s">
        <v>106</v>
      </c>
      <c r="AD30" s="19">
        <f>IF(_Duv_elab&lt;_planck_limit,13*AD29*(AD22 - $AL$22),13*AD29*(AD26 - $AL$26))</f>
        <v>32.953623328568163</v>
      </c>
      <c r="AE30" s="19">
        <f t="shared" ref="AE30:AK30" si="31">IF(_Duv_elab&lt;_planck_limit,13*AE29*(AE22 - $AL$22),13*AE29*(AE26 - $AL$26))</f>
        <v>10.12402980425831</v>
      </c>
      <c r="AF30" s="19">
        <f t="shared" si="31"/>
        <v>-23.336027741720496</v>
      </c>
      <c r="AG30" s="19">
        <f t="shared" si="31"/>
        <v>-37.033399867784915</v>
      </c>
      <c r="AH30" s="19">
        <f t="shared" si="31"/>
        <v>-26.037987042462792</v>
      </c>
      <c r="AI30" s="19">
        <f t="shared" si="31"/>
        <v>-10.261878608096382</v>
      </c>
      <c r="AJ30" s="19">
        <f t="shared" si="31"/>
        <v>18.374800457345518</v>
      </c>
      <c r="AK30" s="19">
        <f t="shared" si="31"/>
        <v>39.634672278989179</v>
      </c>
    </row>
    <row r="31" spans="1:38" x14ac:dyDescent="0.25">
      <c r="A31">
        <f>'Input spectra'!A35</f>
        <v>445</v>
      </c>
      <c r="B31">
        <v>1.46</v>
      </c>
      <c r="D31">
        <f t="shared" si="29"/>
        <v>4.5424050953769237</v>
      </c>
      <c r="F31">
        <v>0.34805999999999998</v>
      </c>
      <c r="G31">
        <v>2.98E-2</v>
      </c>
      <c r="H31">
        <v>1.7826</v>
      </c>
      <c r="I31">
        <v>0.22600000000000001</v>
      </c>
      <c r="J31">
        <v>0.124</v>
      </c>
      <c r="K31">
        <v>7.2999999999999995E-2</v>
      </c>
      <c r="L31">
        <v>0.151</v>
      </c>
      <c r="M31">
        <v>0.35199999999999998</v>
      </c>
      <c r="N31">
        <v>0.55100000000000005</v>
      </c>
      <c r="O31">
        <v>0.53500000000000003</v>
      </c>
      <c r="P31">
        <v>0.45</v>
      </c>
      <c r="Q31">
        <v>1</v>
      </c>
      <c r="S31" s="6">
        <f>AVT!M35</f>
        <v>2.396501705324139E+18</v>
      </c>
      <c r="T31">
        <f t="shared" si="30"/>
        <v>0.21395599479512262</v>
      </c>
      <c r="V31">
        <f t="shared" si="3"/>
        <v>0.87299630486480284</v>
      </c>
      <c r="X31" s="23" t="s">
        <v>96</v>
      </c>
      <c r="Y31" s="24">
        <f>AL3</f>
        <v>99.999999999999957</v>
      </c>
      <c r="Z31" s="24">
        <f>SUMPRODUCT(T2:T148,G2:G148)/SUMPRODUCT(B2:B148,G2:G148)*100</f>
        <v>76.250915172247673</v>
      </c>
      <c r="AA31" s="24"/>
      <c r="AC31" s="19" t="s">
        <v>107</v>
      </c>
      <c r="AD31" s="19">
        <f t="shared" ref="AD31:AK31" si="32">IF(_Duv_elab&lt;_planck_limit,13*AD29*(AD23 - $AL$23),13*AD29*(AD27 - $AL$27))</f>
        <v>10.42091530985285</v>
      </c>
      <c r="AE31" s="19">
        <f t="shared" si="32"/>
        <v>21.557051421599724</v>
      </c>
      <c r="AF31" s="19">
        <f t="shared" si="32"/>
        <v>32.276287505327723</v>
      </c>
      <c r="AG31" s="19">
        <f t="shared" si="32"/>
        <v>9.6952786013076651</v>
      </c>
      <c r="AH31" s="19">
        <f t="shared" si="32"/>
        <v>-11.091913639970688</v>
      </c>
      <c r="AI31" s="19">
        <f t="shared" si="32"/>
        <v>-30.903499764882241</v>
      </c>
      <c r="AJ31" s="19">
        <f t="shared" si="32"/>
        <v>-21.707409612191828</v>
      </c>
      <c r="AK31" s="19">
        <f t="shared" si="32"/>
        <v>-11.340786440621454</v>
      </c>
    </row>
    <row r="32" spans="1:38" x14ac:dyDescent="0.25">
      <c r="A32">
        <f>'Input spectra'!A36</f>
        <v>450</v>
      </c>
      <c r="B32">
        <v>1.56</v>
      </c>
      <c r="D32">
        <f t="shared" si="29"/>
        <v>4.8535287320465761</v>
      </c>
      <c r="F32">
        <v>0.3362</v>
      </c>
      <c r="G32">
        <v>3.7999999999999999E-2</v>
      </c>
      <c r="H32">
        <v>1.7721100000000001</v>
      </c>
      <c r="I32">
        <v>0.22500000000000001</v>
      </c>
      <c r="J32">
        <v>0.127</v>
      </c>
      <c r="K32">
        <v>7.3999999999999996E-2</v>
      </c>
      <c r="L32">
        <v>0.161</v>
      </c>
      <c r="M32">
        <v>0.36</v>
      </c>
      <c r="N32">
        <v>0.55600000000000005</v>
      </c>
      <c r="O32">
        <v>0.52200000000000002</v>
      </c>
      <c r="P32">
        <v>0.439</v>
      </c>
      <c r="Q32">
        <v>1</v>
      </c>
      <c r="S32" s="6">
        <f>AVT!M36</f>
        <v>2.9154529693785508E+18</v>
      </c>
      <c r="T32">
        <f t="shared" si="30"/>
        <v>0.25739508767709174</v>
      </c>
      <c r="V32">
        <f t="shared" si="3"/>
        <v>1.0502391421545505</v>
      </c>
      <c r="X32" s="23" t="s">
        <v>97</v>
      </c>
      <c r="Y32" s="24">
        <f>AL4</f>
        <v>94.336798783612096</v>
      </c>
      <c r="Z32" s="24">
        <f>SUMPRODUCT(T2:T148,H2:H148)/SUMPRODUCT(B2:B148,G2:G148)*100</f>
        <v>15.402221562094946</v>
      </c>
      <c r="AA32" s="24"/>
      <c r="AD32" s="35"/>
      <c r="AE32" s="4"/>
      <c r="AF32" s="4"/>
      <c r="AG32" s="4"/>
      <c r="AH32" s="4"/>
      <c r="AI32" s="4"/>
      <c r="AJ32" s="4"/>
      <c r="AK32" s="4"/>
    </row>
    <row r="33" spans="1:37" x14ac:dyDescent="0.25">
      <c r="A33">
        <f>'Input spectra'!A37</f>
        <v>455</v>
      </c>
      <c r="B33">
        <v>1.52</v>
      </c>
      <c r="D33">
        <f t="shared" si="29"/>
        <v>4.7290792773787151</v>
      </c>
      <c r="F33">
        <v>0.31869999999999998</v>
      </c>
      <c r="G33">
        <v>4.8000000000000001E-2</v>
      </c>
      <c r="H33">
        <v>1.7441</v>
      </c>
      <c r="I33">
        <v>0.222</v>
      </c>
      <c r="J33">
        <v>0.128</v>
      </c>
      <c r="K33">
        <v>7.4999999999999997E-2</v>
      </c>
      <c r="L33">
        <v>0.17199999999999999</v>
      </c>
      <c r="M33">
        <v>0.36899999999999999</v>
      </c>
      <c r="N33">
        <v>0.55600000000000005</v>
      </c>
      <c r="O33">
        <v>0.50600000000000001</v>
      </c>
      <c r="P33">
        <v>0.42599999999999999</v>
      </c>
      <c r="Q33">
        <v>1</v>
      </c>
      <c r="S33" s="6">
        <f>AVT!M37</f>
        <v>3.1780948503248701E+18</v>
      </c>
      <c r="T33">
        <f t="shared" si="30"/>
        <v>0.27749948787051354</v>
      </c>
      <c r="V33">
        <f t="shared" si="3"/>
        <v>1.1322703425291265</v>
      </c>
      <c r="X33" s="23" t="s">
        <v>127</v>
      </c>
      <c r="Y33" s="24">
        <f t="shared" ref="Y33:Z35" si="33">IF((Y30/$Y30)&gt;_L_threshold, (Y30/$Y30)^(1/3), 841/108*(Y30/$Y30)+16/116)</f>
        <v>1</v>
      </c>
      <c r="Z33" s="24">
        <f t="shared" si="33"/>
        <v>0.92586637471304223</v>
      </c>
      <c r="AA33" s="24"/>
      <c r="AC33" s="19" t="s">
        <v>136</v>
      </c>
      <c r="AD33" s="4">
        <f t="shared" ref="AD33:AK33" si="34">(AD12-AD29)^2+(AD13-AD30)^2+(AD14-AD31)^2</f>
        <v>10.554515033525657</v>
      </c>
      <c r="AE33" s="4">
        <f t="shared" si="34"/>
        <v>40.653778137501966</v>
      </c>
      <c r="AF33" s="4">
        <f t="shared" si="34"/>
        <v>227.83459334922199</v>
      </c>
      <c r="AG33" s="4">
        <f t="shared" si="34"/>
        <v>50.863973297091178</v>
      </c>
      <c r="AH33" s="4">
        <f t="shared" si="34"/>
        <v>34.442676842395876</v>
      </c>
      <c r="AI33" s="4">
        <f t="shared" si="34"/>
        <v>129.79100217069953</v>
      </c>
      <c r="AJ33" s="4">
        <f t="shared" si="34"/>
        <v>68.88342959497183</v>
      </c>
      <c r="AK33" s="4">
        <f t="shared" si="34"/>
        <v>75.486458007501355</v>
      </c>
    </row>
    <row r="34" spans="1:37" x14ac:dyDescent="0.25">
      <c r="A34">
        <f>'Input spectra'!A38</f>
        <v>460</v>
      </c>
      <c r="B34">
        <v>1.53</v>
      </c>
      <c r="D34">
        <f t="shared" si="29"/>
        <v>4.7601916410456804</v>
      </c>
      <c r="F34">
        <v>0.2908</v>
      </c>
      <c r="G34">
        <v>0.06</v>
      </c>
      <c r="H34">
        <v>1.6692</v>
      </c>
      <c r="I34">
        <v>0.22</v>
      </c>
      <c r="J34">
        <v>0.13100000000000001</v>
      </c>
      <c r="K34">
        <v>7.6999999999999999E-2</v>
      </c>
      <c r="L34">
        <v>0.186</v>
      </c>
      <c r="M34">
        <v>0.38100000000000001</v>
      </c>
      <c r="N34">
        <v>0.55400000000000005</v>
      </c>
      <c r="O34">
        <v>0.48799999999999999</v>
      </c>
      <c r="P34">
        <v>0.41299999999999998</v>
      </c>
      <c r="Q34">
        <v>1</v>
      </c>
      <c r="S34" s="6">
        <f>AVT!M38</f>
        <v>3.4405489641647939E+18</v>
      </c>
      <c r="T34">
        <f t="shared" si="30"/>
        <v>0.29715061896448663</v>
      </c>
      <c r="V34">
        <f t="shared" si="3"/>
        <v>1.2124520866671198</v>
      </c>
      <c r="X34" s="23" t="s">
        <v>128</v>
      </c>
      <c r="Y34" s="24">
        <f t="shared" si="33"/>
        <v>1</v>
      </c>
      <c r="Z34" s="24">
        <f t="shared" si="33"/>
        <v>0.91358372342533289</v>
      </c>
      <c r="AA34" s="24"/>
      <c r="AC34" s="19" t="s">
        <v>122</v>
      </c>
      <c r="AD34" s="4">
        <f>SQRT(AD33)</f>
        <v>3.2487713113615211</v>
      </c>
      <c r="AE34" s="4">
        <f>SQRT(AE33)</f>
        <v>6.376031535171542</v>
      </c>
      <c r="AF34" s="4">
        <f t="shared" ref="AF34:AK34" si="35">SQRT(AF33)</f>
        <v>15.09419071527924</v>
      </c>
      <c r="AG34" s="4">
        <f t="shared" si="35"/>
        <v>7.1318982954814478</v>
      </c>
      <c r="AH34" s="4">
        <f t="shared" si="35"/>
        <v>5.8687883623790587</v>
      </c>
      <c r="AI34" s="4">
        <f t="shared" si="35"/>
        <v>11.392585403265562</v>
      </c>
      <c r="AJ34" s="4">
        <f t="shared" si="35"/>
        <v>8.2996041830301657</v>
      </c>
      <c r="AK34" s="4">
        <f t="shared" si="35"/>
        <v>8.6882943094430996</v>
      </c>
    </row>
    <row r="35" spans="1:37" x14ac:dyDescent="0.25">
      <c r="A35">
        <f>'Input spectra'!A39</f>
        <v>465</v>
      </c>
      <c r="B35">
        <v>1.54</v>
      </c>
      <c r="D35">
        <f t="shared" si="29"/>
        <v>4.7913040047126456</v>
      </c>
      <c r="F35">
        <v>0.25109999999999999</v>
      </c>
      <c r="G35">
        <v>7.3899999999999993E-2</v>
      </c>
      <c r="H35">
        <v>1.5281</v>
      </c>
      <c r="I35">
        <v>0.218</v>
      </c>
      <c r="J35">
        <v>0.13400000000000001</v>
      </c>
      <c r="K35">
        <v>0.08</v>
      </c>
      <c r="L35">
        <v>0.20499999999999999</v>
      </c>
      <c r="M35">
        <v>0.39400000000000002</v>
      </c>
      <c r="N35">
        <v>0.54900000000000004</v>
      </c>
      <c r="O35">
        <v>0.46899999999999997</v>
      </c>
      <c r="P35">
        <v>0.39700000000000002</v>
      </c>
      <c r="Q35">
        <v>1</v>
      </c>
      <c r="S35" s="6">
        <f>AVT!M39</f>
        <v>3.7170931663941857E+18</v>
      </c>
      <c r="T35">
        <f t="shared" si="30"/>
        <v>0.31758298154926118</v>
      </c>
      <c r="V35">
        <f t="shared" si="3"/>
        <v>1.295821459202096</v>
      </c>
      <c r="X35" s="23" t="s">
        <v>129</v>
      </c>
      <c r="Y35" s="24">
        <f t="shared" si="33"/>
        <v>1</v>
      </c>
      <c r="Z35" s="24">
        <f t="shared" si="33"/>
        <v>0.5465552586559167</v>
      </c>
      <c r="AA35" s="24"/>
      <c r="AB35" s="24"/>
      <c r="AC35" s="19" t="s">
        <v>72</v>
      </c>
      <c r="AD35" s="4">
        <f>100-4.6*AD34</f>
        <v>85.055651967737006</v>
      </c>
      <c r="AE35" s="4">
        <f t="shared" ref="AE35:AK35" si="36">100-4.6*AE34</f>
        <v>70.670254938210917</v>
      </c>
      <c r="AF35" s="4">
        <f t="shared" si="36"/>
        <v>30.566722709715506</v>
      </c>
      <c r="AG35" s="4">
        <f t="shared" si="36"/>
        <v>67.193267840785353</v>
      </c>
      <c r="AH35" s="4">
        <f t="shared" si="36"/>
        <v>73.00357353305634</v>
      </c>
      <c r="AI35" s="4">
        <f t="shared" si="36"/>
        <v>47.594107144978423</v>
      </c>
      <c r="AJ35" s="4">
        <f t="shared" si="36"/>
        <v>61.821820758061243</v>
      </c>
      <c r="AK35" s="4">
        <f t="shared" si="36"/>
        <v>60.033846176561745</v>
      </c>
    </row>
    <row r="36" spans="1:37" x14ac:dyDescent="0.25">
      <c r="A36">
        <f>'Input spectra'!A40</f>
        <v>470</v>
      </c>
      <c r="B36">
        <v>1.51</v>
      </c>
      <c r="D36">
        <f t="shared" si="29"/>
        <v>4.6979669137117499</v>
      </c>
      <c r="F36">
        <v>0.19536000000000001</v>
      </c>
      <c r="G36">
        <v>9.0980000000000005E-2</v>
      </c>
      <c r="H36">
        <v>1.2876399999999999</v>
      </c>
      <c r="I36">
        <v>0.216</v>
      </c>
      <c r="J36">
        <v>0.13800000000000001</v>
      </c>
      <c r="K36">
        <v>8.5000000000000006E-2</v>
      </c>
      <c r="L36">
        <v>0.22900000000000001</v>
      </c>
      <c r="M36">
        <v>0.40300000000000002</v>
      </c>
      <c r="N36">
        <v>0.54100000000000004</v>
      </c>
      <c r="O36">
        <v>0.44800000000000001</v>
      </c>
      <c r="P36">
        <v>0.38200000000000001</v>
      </c>
      <c r="Q36">
        <v>1</v>
      </c>
      <c r="S36" s="6">
        <f>AVT!M40</f>
        <v>3.9692411287032422E+18</v>
      </c>
      <c r="T36">
        <f t="shared" si="30"/>
        <v>0.33551840834628477</v>
      </c>
      <c r="V36">
        <f t="shared" si="3"/>
        <v>1.3690026819809573</v>
      </c>
      <c r="X36" s="23" t="s">
        <v>104</v>
      </c>
      <c r="Y36" s="24">
        <f>116*Y34-16</f>
        <v>100</v>
      </c>
      <c r="Z36" s="24">
        <f>116*Z34-16</f>
        <v>89.975711917338614</v>
      </c>
      <c r="AA36" s="24"/>
      <c r="AB36" s="24"/>
      <c r="AD36" s="4"/>
      <c r="AE36" s="4"/>
      <c r="AF36" s="4"/>
      <c r="AG36" s="4"/>
      <c r="AH36" s="4"/>
      <c r="AI36" s="4"/>
      <c r="AJ36" s="4"/>
      <c r="AK36" s="4"/>
    </row>
    <row r="37" spans="1:37" x14ac:dyDescent="0.25">
      <c r="A37">
        <f>'Input spectra'!A41</f>
        <v>475</v>
      </c>
      <c r="B37">
        <v>1.62</v>
      </c>
      <c r="D37">
        <f t="shared" si="29"/>
        <v>5.0402029140483675</v>
      </c>
      <c r="F37">
        <v>0.1421</v>
      </c>
      <c r="G37">
        <v>0.11260000000000001</v>
      </c>
      <c r="H37">
        <v>1.0419</v>
      </c>
      <c r="I37">
        <v>0.214</v>
      </c>
      <c r="J37">
        <v>0.14299999999999999</v>
      </c>
      <c r="K37">
        <v>9.4E-2</v>
      </c>
      <c r="L37">
        <v>0.254</v>
      </c>
      <c r="M37">
        <v>0.41</v>
      </c>
      <c r="N37">
        <v>0.53100000000000003</v>
      </c>
      <c r="O37">
        <v>0.42899999999999999</v>
      </c>
      <c r="P37">
        <v>0.36599999999999999</v>
      </c>
      <c r="Q37">
        <v>1</v>
      </c>
      <c r="S37" s="6">
        <f>AVT!M41</f>
        <v>4.2897172818232745E+18</v>
      </c>
      <c r="T37">
        <f t="shared" si="30"/>
        <v>0.35879120517128449</v>
      </c>
      <c r="V37">
        <f t="shared" si="3"/>
        <v>1.4639617676169969</v>
      </c>
      <c r="X37" s="26" t="s">
        <v>130</v>
      </c>
      <c r="Y37" s="24">
        <f>500*(Y33-Y34)</f>
        <v>0</v>
      </c>
      <c r="Z37" s="24">
        <f>500*(Z33-Z34)</f>
        <v>6.1413256438546675</v>
      </c>
      <c r="AA37" s="27"/>
      <c r="AB37" s="24"/>
      <c r="AC37" s="1" t="s">
        <v>126</v>
      </c>
      <c r="AD37" s="25">
        <f>AVERAGE(AD35:AK35)</f>
        <v>61.992405633638306</v>
      </c>
      <c r="AE37" s="4"/>
      <c r="AF37" s="4"/>
      <c r="AG37" s="4"/>
      <c r="AH37" s="4"/>
      <c r="AI37" s="4"/>
      <c r="AJ37" s="4"/>
      <c r="AK37" s="4"/>
    </row>
    <row r="38" spans="1:37" x14ac:dyDescent="0.25">
      <c r="A38">
        <f>'Input spectra'!A42</f>
        <v>480</v>
      </c>
      <c r="B38">
        <v>1.62</v>
      </c>
      <c r="D38">
        <f t="shared" si="29"/>
        <v>5.0402029140483675</v>
      </c>
      <c r="F38">
        <v>9.5640000000000003E-2</v>
      </c>
      <c r="G38">
        <v>0.13902</v>
      </c>
      <c r="H38">
        <v>0.81294999999999995</v>
      </c>
      <c r="I38">
        <v>0.214</v>
      </c>
      <c r="J38">
        <v>0.15</v>
      </c>
      <c r="K38">
        <v>0.109</v>
      </c>
      <c r="L38">
        <v>0.28100000000000003</v>
      </c>
      <c r="M38">
        <v>0.41499999999999998</v>
      </c>
      <c r="N38">
        <v>0.51900000000000002</v>
      </c>
      <c r="O38">
        <v>0.40799999999999997</v>
      </c>
      <c r="P38">
        <v>0.35199999999999998</v>
      </c>
      <c r="Q38">
        <v>1</v>
      </c>
      <c r="S38" s="6">
        <f>AVT!M42</f>
        <v>4.4825137206453729E+18</v>
      </c>
      <c r="T38">
        <f t="shared" si="30"/>
        <v>0.37101128374955122</v>
      </c>
      <c r="V38">
        <f t="shared" si="3"/>
        <v>1.5138228778616516</v>
      </c>
      <c r="X38" s="26" t="s">
        <v>131</v>
      </c>
      <c r="Y38" s="24">
        <f>500*(Y34-Y35)</f>
        <v>0</v>
      </c>
      <c r="Z38" s="24">
        <f>200*(Z34-Z35)</f>
        <v>73.405692953883232</v>
      </c>
      <c r="AA38" s="27"/>
      <c r="AB38" s="24"/>
    </row>
    <row r="39" spans="1:37" x14ac:dyDescent="0.25">
      <c r="A39">
        <f>'Input spectra'!A43</f>
        <v>485</v>
      </c>
      <c r="B39">
        <v>1.57</v>
      </c>
      <c r="D39">
        <f t="shared" si="29"/>
        <v>4.8846410957135413</v>
      </c>
      <c r="F39">
        <v>5.7950000000000002E-2</v>
      </c>
      <c r="G39">
        <v>0.16930000000000001</v>
      </c>
      <c r="H39">
        <v>0.61619999999999997</v>
      </c>
      <c r="I39">
        <v>0.214</v>
      </c>
      <c r="J39">
        <v>0.159</v>
      </c>
      <c r="K39">
        <v>0.126</v>
      </c>
      <c r="L39">
        <v>0.308</v>
      </c>
      <c r="M39">
        <v>0.41799999999999998</v>
      </c>
      <c r="N39">
        <v>0.504</v>
      </c>
      <c r="O39">
        <v>0.38500000000000001</v>
      </c>
      <c r="P39">
        <v>0.33700000000000002</v>
      </c>
      <c r="Q39">
        <v>1</v>
      </c>
      <c r="S39" s="6">
        <f>AVT!M43</f>
        <v>5.3359391145763133E+18</v>
      </c>
      <c r="T39">
        <f t="shared" si="30"/>
        <v>0.43709501641851711</v>
      </c>
      <c r="V39">
        <f t="shared" si="3"/>
        <v>1.7834617561128714</v>
      </c>
      <c r="X39" s="26"/>
      <c r="Y39" s="24"/>
      <c r="Z39" s="24"/>
      <c r="AA39" s="27"/>
      <c r="AB39" s="24"/>
      <c r="AD39" s="35"/>
    </row>
    <row r="40" spans="1:37" x14ac:dyDescent="0.25">
      <c r="A40">
        <f>'Input spectra'!A44</f>
        <v>490</v>
      </c>
      <c r="B40">
        <v>1.62</v>
      </c>
      <c r="D40">
        <f t="shared" si="29"/>
        <v>5.0402029140483675</v>
      </c>
      <c r="F40">
        <v>3.2009999999999997E-2</v>
      </c>
      <c r="G40">
        <v>0.20802000000000001</v>
      </c>
      <c r="H40">
        <v>0.46517999999999998</v>
      </c>
      <c r="I40">
        <v>0.216</v>
      </c>
      <c r="J40">
        <v>0.17399999999999999</v>
      </c>
      <c r="K40">
        <v>0.14799999999999999</v>
      </c>
      <c r="L40">
        <v>0.33200000000000002</v>
      </c>
      <c r="M40">
        <v>0.41899999999999998</v>
      </c>
      <c r="N40">
        <v>0.48799999999999999</v>
      </c>
      <c r="O40">
        <v>0.36299999999999999</v>
      </c>
      <c r="P40">
        <v>0.32500000000000001</v>
      </c>
      <c r="Q40">
        <v>1</v>
      </c>
      <c r="S40" s="6">
        <f>AVT!M44</f>
        <v>6.117391245993728E+18</v>
      </c>
      <c r="T40">
        <f t="shared" si="30"/>
        <v>0.49599455090462702</v>
      </c>
      <c r="V40">
        <f t="shared" si="3"/>
        <v>2.0237872305819007</v>
      </c>
      <c r="X40" s="28" t="s">
        <v>212</v>
      </c>
      <c r="Y40" s="24"/>
      <c r="Z40" s="24"/>
      <c r="AA40" s="27"/>
      <c r="AB40" s="24"/>
    </row>
    <row r="41" spans="1:37" x14ac:dyDescent="0.25">
      <c r="A41">
        <f>'Input spectra'!A45</f>
        <v>495</v>
      </c>
      <c r="B41">
        <v>1.65</v>
      </c>
      <c r="D41">
        <f t="shared" si="29"/>
        <v>5.1335400050492623</v>
      </c>
      <c r="F41">
        <v>1.47E-2</v>
      </c>
      <c r="G41">
        <v>0.2586</v>
      </c>
      <c r="H41">
        <v>0.3533</v>
      </c>
      <c r="I41">
        <v>0.218</v>
      </c>
      <c r="J41">
        <v>0.19</v>
      </c>
      <c r="K41">
        <v>0.17199999999999999</v>
      </c>
      <c r="L41">
        <v>0.35199999999999998</v>
      </c>
      <c r="M41">
        <v>0.41699999999999998</v>
      </c>
      <c r="N41">
        <v>0.46899999999999997</v>
      </c>
      <c r="O41">
        <v>0.34100000000000003</v>
      </c>
      <c r="P41">
        <v>0.31</v>
      </c>
      <c r="Q41">
        <v>1</v>
      </c>
      <c r="S41" s="6">
        <f>AVT!M45</f>
        <v>5.6306630500491244E+18</v>
      </c>
      <c r="T41">
        <f t="shared" si="30"/>
        <v>0.45191948641501545</v>
      </c>
      <c r="V41">
        <f t="shared" si="3"/>
        <v>1.843949463133723</v>
      </c>
      <c r="X41" s="29" t="s">
        <v>132</v>
      </c>
      <c r="Y41" s="38" t="s">
        <v>175</v>
      </c>
      <c r="Z41" s="30">
        <f>SQRT((_u-0.292)^2+(_v-0.24)^2)</f>
        <v>0.13101353035821764</v>
      </c>
      <c r="AC41" s="1" t="s">
        <v>213</v>
      </c>
      <c r="AH41" s="20"/>
      <c r="AI41" s="20"/>
    </row>
    <row r="42" spans="1:37" x14ac:dyDescent="0.25">
      <c r="A42">
        <f>'Input spectra'!A46</f>
        <v>500</v>
      </c>
      <c r="B42">
        <v>1.55</v>
      </c>
      <c r="D42">
        <f t="shared" si="29"/>
        <v>4.8224163683796109</v>
      </c>
      <c r="F42">
        <v>4.8999999999999998E-3</v>
      </c>
      <c r="G42">
        <v>0.32300000000000001</v>
      </c>
      <c r="H42">
        <v>0.27200000000000002</v>
      </c>
      <c r="I42">
        <v>0.223</v>
      </c>
      <c r="J42">
        <v>0.20699999999999999</v>
      </c>
      <c r="K42">
        <v>0.19800000000000001</v>
      </c>
      <c r="L42">
        <v>0.37</v>
      </c>
      <c r="M42">
        <v>0.41299999999999998</v>
      </c>
      <c r="N42">
        <v>0.45</v>
      </c>
      <c r="O42">
        <v>0.32400000000000001</v>
      </c>
      <c r="P42">
        <v>0.29899999999999999</v>
      </c>
      <c r="Q42">
        <v>1</v>
      </c>
      <c r="S42" s="6">
        <f>AVT!M46</f>
        <v>4.6406948835021066E+18</v>
      </c>
      <c r="T42">
        <f t="shared" si="30"/>
        <v>0.36873956502499955</v>
      </c>
      <c r="V42">
        <f t="shared" si="3"/>
        <v>1.504553672508818</v>
      </c>
      <c r="X42" s="29" t="s">
        <v>133</v>
      </c>
      <c r="Y42" s="38" t="s">
        <v>186</v>
      </c>
      <c r="Z42" s="31">
        <f>ACOS((_u-0.29)/_Lfp)</f>
        <v>1.9441235987361334</v>
      </c>
      <c r="AC42" s="43" t="s">
        <v>214</v>
      </c>
      <c r="AD42" s="43" t="s">
        <v>215</v>
      </c>
      <c r="AE42" s="43" t="s">
        <v>108</v>
      </c>
      <c r="AF42" s="43" t="s">
        <v>101</v>
      </c>
      <c r="AG42" s="43" t="s">
        <v>102</v>
      </c>
      <c r="AH42" s="43" t="s">
        <v>216</v>
      </c>
      <c r="AI42" s="43" t="s">
        <v>217</v>
      </c>
    </row>
    <row r="43" spans="1:37" x14ac:dyDescent="0.25">
      <c r="A43">
        <f>'Input spectra'!A47</f>
        <v>505</v>
      </c>
      <c r="B43">
        <v>1.56</v>
      </c>
      <c r="D43">
        <f t="shared" si="29"/>
        <v>4.8535287320465761</v>
      </c>
      <c r="F43">
        <v>2.3999999999999998E-3</v>
      </c>
      <c r="G43">
        <v>0.4073</v>
      </c>
      <c r="H43">
        <v>0.21229999999999999</v>
      </c>
      <c r="I43">
        <v>0.22500000000000001</v>
      </c>
      <c r="J43">
        <v>0.22500000000000001</v>
      </c>
      <c r="K43">
        <v>0.221</v>
      </c>
      <c r="L43">
        <v>0.38300000000000001</v>
      </c>
      <c r="M43">
        <v>0.40899999999999997</v>
      </c>
      <c r="N43">
        <v>0.43099999999999999</v>
      </c>
      <c r="O43">
        <v>0.311</v>
      </c>
      <c r="P43">
        <v>0.28899999999999998</v>
      </c>
      <c r="Q43">
        <v>1</v>
      </c>
      <c r="S43" s="6">
        <f>AVT!M47</f>
        <v>4.2073732106352916E+18</v>
      </c>
      <c r="T43">
        <f t="shared" si="30"/>
        <v>0.33099877559389551</v>
      </c>
      <c r="V43">
        <f t="shared" si="3"/>
        <v>1.3505614006513085</v>
      </c>
      <c r="X43" s="39" t="s">
        <v>134</v>
      </c>
      <c r="Y43" s="40" t="s">
        <v>176</v>
      </c>
      <c r="Z43" s="30">
        <f>_k6*_a_Duv^6+_k5*_a_Duv^5+_k4*_a_Duv^4+_k3*_a_Duv^3+_k2*_a_Duv^2+_k1*_a_Duv^1+_k0</f>
        <v>0.11529236992548308</v>
      </c>
      <c r="AC43" s="43">
        <v>1000</v>
      </c>
      <c r="AD43" s="43">
        <v>0.443</v>
      </c>
      <c r="AE43" s="43">
        <v>0.53300000000000003</v>
      </c>
      <c r="AF43" s="43">
        <v>0.443</v>
      </c>
      <c r="AG43" s="43">
        <f>AE43*2/3</f>
        <v>0.35533333333333333</v>
      </c>
      <c r="AH43" s="44">
        <f>((_u-AD43)^2+(_vv-AE43)^2)^0.5</f>
        <v>0.20097455355176055</v>
      </c>
      <c r="AI43" s="44">
        <f t="shared" ref="AI43:AI83" si="37">((_u-AF43)^2+(_v-AG43)^2)^0.5</f>
        <v>0.20086797382905264</v>
      </c>
    </row>
    <row r="44" spans="1:37" x14ac:dyDescent="0.25">
      <c r="A44">
        <f>'Input spectra'!A48</f>
        <v>510</v>
      </c>
      <c r="B44">
        <v>1.55</v>
      </c>
      <c r="D44">
        <f t="shared" si="29"/>
        <v>4.8224163683796109</v>
      </c>
      <c r="F44">
        <v>9.2999999999999992E-3</v>
      </c>
      <c r="G44">
        <v>0.503</v>
      </c>
      <c r="H44">
        <v>0.15820000000000001</v>
      </c>
      <c r="I44">
        <v>0.22600000000000001</v>
      </c>
      <c r="J44">
        <v>0.24199999999999999</v>
      </c>
      <c r="K44">
        <v>0.24099999999999999</v>
      </c>
      <c r="L44">
        <v>0.39</v>
      </c>
      <c r="M44">
        <v>0.40300000000000002</v>
      </c>
      <c r="N44">
        <v>0.41399999999999998</v>
      </c>
      <c r="O44">
        <v>0.30099999999999999</v>
      </c>
      <c r="P44">
        <v>0.28299999999999997</v>
      </c>
      <c r="Q44">
        <v>1</v>
      </c>
      <c r="S44" s="6">
        <f>AVT!M48</f>
        <v>3.8651723099845755E+18</v>
      </c>
      <c r="T44">
        <f t="shared" si="30"/>
        <v>0.3010962949935535</v>
      </c>
      <c r="V44">
        <f t="shared" si="3"/>
        <v>1.2285514747532886</v>
      </c>
      <c r="X44" s="39" t="s">
        <v>135</v>
      </c>
      <c r="Y44" s="40"/>
      <c r="Z44" s="31">
        <f>Z41-Z43</f>
        <v>1.5721160432734554E-2</v>
      </c>
      <c r="AC44" s="43">
        <v>1200</v>
      </c>
      <c r="AD44" s="43">
        <v>0.40200000000000002</v>
      </c>
      <c r="AE44" s="43">
        <v>0.53800000000000003</v>
      </c>
      <c r="AF44" s="43">
        <v>0.40200000000000002</v>
      </c>
      <c r="AG44" s="43">
        <f t="shared" ref="AG44:AG83" si="38">AE44*2/3</f>
        <v>0.35866666666666669</v>
      </c>
      <c r="AH44" s="44">
        <f t="shared" ref="AH44:AH83" si="39">((_u-AD44)^2+(_vv-AE44)^2)^0.5</f>
        <v>0.15982737838245084</v>
      </c>
      <c r="AI44" s="44">
        <f t="shared" si="37"/>
        <v>0.15980254155704651</v>
      </c>
    </row>
    <row r="45" spans="1:37" x14ac:dyDescent="0.25">
      <c r="A45">
        <f>'Input spectra'!A49</f>
        <v>515</v>
      </c>
      <c r="B45">
        <v>1.53</v>
      </c>
      <c r="D45">
        <f t="shared" si="29"/>
        <v>4.7601916410456804</v>
      </c>
      <c r="F45">
        <v>2.9100000000000001E-2</v>
      </c>
      <c r="G45">
        <v>0.60819999999999996</v>
      </c>
      <c r="H45">
        <v>0.11169999999999999</v>
      </c>
      <c r="I45">
        <v>0.22600000000000001</v>
      </c>
      <c r="J45">
        <v>0.253</v>
      </c>
      <c r="K45">
        <v>0.26</v>
      </c>
      <c r="L45">
        <v>0.39400000000000002</v>
      </c>
      <c r="M45">
        <v>0.39600000000000002</v>
      </c>
      <c r="N45">
        <v>0.39500000000000002</v>
      </c>
      <c r="O45">
        <v>0.29099999999999998</v>
      </c>
      <c r="P45">
        <v>0.27600000000000002</v>
      </c>
      <c r="Q45">
        <v>1</v>
      </c>
      <c r="S45" s="6">
        <f>AVT!M49</f>
        <v>4.9041827158607473E+18</v>
      </c>
      <c r="T45">
        <f t="shared" si="30"/>
        <v>0.37832595878147418</v>
      </c>
      <c r="V45">
        <f t="shared" si="3"/>
        <v>1.5436686612446802</v>
      </c>
      <c r="Y45" s="40"/>
      <c r="AC45" s="43">
        <v>1400</v>
      </c>
      <c r="AD45" s="43">
        <v>0.36899999999999999</v>
      </c>
      <c r="AE45" s="43">
        <v>0.54100000000000004</v>
      </c>
      <c r="AF45" s="43">
        <v>0.36899999999999999</v>
      </c>
      <c r="AG45" s="43">
        <f t="shared" si="38"/>
        <v>0.36066666666666669</v>
      </c>
      <c r="AH45" s="44">
        <f t="shared" si="39"/>
        <v>0.12678506954388352</v>
      </c>
      <c r="AI45" s="44">
        <f t="shared" si="37"/>
        <v>0.12678373609013696</v>
      </c>
    </row>
    <row r="46" spans="1:37" x14ac:dyDescent="0.25">
      <c r="A46">
        <f>'Input spectra'!A50</f>
        <v>520</v>
      </c>
      <c r="B46">
        <v>1.52</v>
      </c>
      <c r="D46">
        <f t="shared" si="29"/>
        <v>4.7290792773787151</v>
      </c>
      <c r="F46">
        <v>6.3270000000000007E-2</v>
      </c>
      <c r="G46">
        <v>0.71</v>
      </c>
      <c r="H46">
        <v>7.825E-2</v>
      </c>
      <c r="I46">
        <v>0.22500000000000001</v>
      </c>
      <c r="J46">
        <v>0.26</v>
      </c>
      <c r="K46">
        <v>0.27800000000000002</v>
      </c>
      <c r="L46">
        <v>0.39500000000000002</v>
      </c>
      <c r="M46">
        <v>0.38900000000000001</v>
      </c>
      <c r="N46">
        <v>0.377</v>
      </c>
      <c r="O46">
        <v>0.28299999999999997</v>
      </c>
      <c r="P46">
        <v>0.27</v>
      </c>
      <c r="Q46">
        <v>1</v>
      </c>
      <c r="S46" s="6">
        <f>AVT!M50</f>
        <v>6.6242892656960655E+18</v>
      </c>
      <c r="T46">
        <f t="shared" si="30"/>
        <v>0.50610738339992567</v>
      </c>
      <c r="V46">
        <f t="shared" si="3"/>
        <v>2.0650502267814992</v>
      </c>
      <c r="X46" s="1" t="s">
        <v>196</v>
      </c>
      <c r="Y46" s="41"/>
      <c r="AC46" s="43">
        <v>1600</v>
      </c>
      <c r="AD46" s="43">
        <v>0.34200000000000003</v>
      </c>
      <c r="AE46" s="43">
        <v>0.54200000000000004</v>
      </c>
      <c r="AF46" s="43">
        <v>0.34200000000000003</v>
      </c>
      <c r="AG46" s="43">
        <f t="shared" si="38"/>
        <v>0.36133333333333334</v>
      </c>
      <c r="AH46" s="44">
        <f t="shared" si="39"/>
        <v>9.9782911532897936E-2</v>
      </c>
      <c r="AI46" s="44">
        <f t="shared" si="37"/>
        <v>9.9782776968606046E-2</v>
      </c>
    </row>
    <row r="47" spans="1:37" x14ac:dyDescent="0.25">
      <c r="A47">
        <f>'Input spectra'!A51</f>
        <v>525</v>
      </c>
      <c r="B47">
        <v>1.58</v>
      </c>
      <c r="D47">
        <f t="shared" si="29"/>
        <v>4.9157534593805066</v>
      </c>
      <c r="F47">
        <v>0.1096</v>
      </c>
      <c r="G47">
        <v>0.79320000000000002</v>
      </c>
      <c r="H47">
        <v>5.7250000000000002E-2</v>
      </c>
      <c r="I47">
        <v>0.22500000000000001</v>
      </c>
      <c r="J47">
        <v>0.26400000000000001</v>
      </c>
      <c r="K47">
        <v>0.30199999999999999</v>
      </c>
      <c r="L47">
        <v>0.39200000000000002</v>
      </c>
      <c r="M47">
        <v>0.38100000000000001</v>
      </c>
      <c r="N47">
        <v>0.35799999999999998</v>
      </c>
      <c r="O47">
        <v>0.27300000000000002</v>
      </c>
      <c r="P47">
        <v>0.26200000000000001</v>
      </c>
      <c r="Q47">
        <v>1</v>
      </c>
      <c r="S47" s="6">
        <f>AVT!M51</f>
        <v>9.7901218904408392E+18</v>
      </c>
      <c r="T47">
        <f t="shared" si="30"/>
        <v>0.74085893600949482</v>
      </c>
      <c r="V47">
        <f t="shared" si="3"/>
        <v>3.0228978355183824</v>
      </c>
      <c r="X47" s="39" t="s">
        <v>162</v>
      </c>
      <c r="Y47" s="40" t="s">
        <v>189</v>
      </c>
      <c r="Z47">
        <v>-6.1679300000000003E-3</v>
      </c>
      <c r="AC47" s="43">
        <v>1800</v>
      </c>
      <c r="AD47" s="43">
        <v>0.32100000000000001</v>
      </c>
      <c r="AE47" s="43">
        <v>0.54200000000000004</v>
      </c>
      <c r="AF47" s="43">
        <v>0.32100000000000001</v>
      </c>
      <c r="AG47" s="43">
        <f t="shared" si="38"/>
        <v>0.36133333333333334</v>
      </c>
      <c r="AH47" s="44">
        <f t="shared" si="39"/>
        <v>7.8782976096783586E-2</v>
      </c>
      <c r="AI47" s="44">
        <f t="shared" si="37"/>
        <v>7.8782805663741212E-2</v>
      </c>
    </row>
    <row r="48" spans="1:37" x14ac:dyDescent="0.25">
      <c r="A48">
        <f>'Input spectra'!A52</f>
        <v>530</v>
      </c>
      <c r="B48">
        <v>1.54</v>
      </c>
      <c r="D48">
        <f t="shared" si="29"/>
        <v>4.7913040047126456</v>
      </c>
      <c r="F48">
        <v>0.16550000000000001</v>
      </c>
      <c r="G48">
        <v>0.86199999999999999</v>
      </c>
      <c r="H48">
        <v>4.2160000000000003E-2</v>
      </c>
      <c r="I48">
        <v>0.22700000000000001</v>
      </c>
      <c r="J48">
        <v>0.26700000000000002</v>
      </c>
      <c r="K48">
        <v>0.33900000000000002</v>
      </c>
      <c r="L48">
        <v>0.38500000000000001</v>
      </c>
      <c r="M48">
        <v>0.372</v>
      </c>
      <c r="N48">
        <v>0.34100000000000003</v>
      </c>
      <c r="O48">
        <v>0.26500000000000001</v>
      </c>
      <c r="P48">
        <v>0.25600000000000001</v>
      </c>
      <c r="Q48">
        <v>1</v>
      </c>
      <c r="S48" s="6">
        <f>AVT!M52</f>
        <v>1.3339030686928382E+19</v>
      </c>
      <c r="T48">
        <f t="shared" si="30"/>
        <v>0.99989668854457769</v>
      </c>
      <c r="V48">
        <f t="shared" si="3"/>
        <v>4.0798394790565968</v>
      </c>
      <c r="X48" s="39" t="s">
        <v>163</v>
      </c>
      <c r="Y48" s="40" t="s">
        <v>190</v>
      </c>
      <c r="Z48">
        <v>8.9394399999999999E-2</v>
      </c>
      <c r="AC48" s="43">
        <v>2000</v>
      </c>
      <c r="AD48" s="43">
        <v>0.30299999999999999</v>
      </c>
      <c r="AE48" s="43">
        <v>0.54</v>
      </c>
      <c r="AF48" s="43">
        <v>0.30299999999999999</v>
      </c>
      <c r="AG48" s="43">
        <f t="shared" si="38"/>
        <v>0.36000000000000004</v>
      </c>
      <c r="AH48" s="44">
        <f t="shared" si="39"/>
        <v>6.0808731211420948E-2</v>
      </c>
      <c r="AI48" s="44">
        <f t="shared" si="37"/>
        <v>6.0794253760528376E-2</v>
      </c>
    </row>
    <row r="49" spans="1:35" x14ac:dyDescent="0.25">
      <c r="A49">
        <f>'Input spectra'!A53</f>
        <v>535</v>
      </c>
      <c r="B49">
        <v>1.55</v>
      </c>
      <c r="D49">
        <f t="shared" si="29"/>
        <v>4.8224163683796109</v>
      </c>
      <c r="F49">
        <v>0.22575000000000001</v>
      </c>
      <c r="G49">
        <v>0.91485000000000005</v>
      </c>
      <c r="H49">
        <v>2.9839999999999998E-2</v>
      </c>
      <c r="I49">
        <v>0.23</v>
      </c>
      <c r="J49">
        <v>0.26900000000000002</v>
      </c>
      <c r="K49">
        <v>0.37</v>
      </c>
      <c r="L49">
        <v>0.377</v>
      </c>
      <c r="M49">
        <v>0.36299999999999999</v>
      </c>
      <c r="N49">
        <v>0.32500000000000001</v>
      </c>
      <c r="O49">
        <v>0.26</v>
      </c>
      <c r="P49">
        <v>0.251</v>
      </c>
      <c r="Q49">
        <v>1</v>
      </c>
      <c r="S49" s="6">
        <f>AVT!M53</f>
        <v>1.4895444538702948E+19</v>
      </c>
      <c r="T49">
        <f t="shared" si="30"/>
        <v>1.1061306203475927</v>
      </c>
      <c r="V49">
        <f t="shared" si="3"/>
        <v>4.5133016496496579</v>
      </c>
      <c r="X49" s="39" t="s">
        <v>164</v>
      </c>
      <c r="Y49" s="40" t="s">
        <v>191</v>
      </c>
      <c r="Z49">
        <v>-0.51797219999999999</v>
      </c>
      <c r="AC49" s="43">
        <v>2200</v>
      </c>
      <c r="AD49" s="43">
        <v>0.28799999999999998</v>
      </c>
      <c r="AE49" s="43">
        <v>0.53800000000000003</v>
      </c>
      <c r="AF49" s="43">
        <v>0.28799999999999998</v>
      </c>
      <c r="AG49" s="43">
        <f t="shared" si="38"/>
        <v>0.35866666666666669</v>
      </c>
      <c r="AH49" s="44">
        <f t="shared" si="39"/>
        <v>4.5938461841049473E-2</v>
      </c>
      <c r="AI49" s="44">
        <f t="shared" si="37"/>
        <v>4.5851975789555979E-2</v>
      </c>
    </row>
    <row r="50" spans="1:35" x14ac:dyDescent="0.25">
      <c r="A50">
        <f>'Input spectra'!A54</f>
        <v>540</v>
      </c>
      <c r="B50">
        <v>1.48</v>
      </c>
      <c r="D50">
        <f t="shared" si="29"/>
        <v>4.6046298227108542</v>
      </c>
      <c r="F50">
        <v>0.29039999999999999</v>
      </c>
      <c r="G50">
        <v>0.95399999999999996</v>
      </c>
      <c r="H50">
        <v>2.0299999999999999E-2</v>
      </c>
      <c r="I50">
        <v>0.23599999999999999</v>
      </c>
      <c r="J50">
        <v>0.27200000000000002</v>
      </c>
      <c r="K50">
        <v>0.39200000000000002</v>
      </c>
      <c r="L50">
        <v>0.36699999999999999</v>
      </c>
      <c r="M50">
        <v>0.35299999999999998</v>
      </c>
      <c r="N50">
        <v>0.309</v>
      </c>
      <c r="O50">
        <v>0.25700000000000001</v>
      </c>
      <c r="P50">
        <v>0.25</v>
      </c>
      <c r="Q50">
        <v>1</v>
      </c>
      <c r="S50" s="6">
        <f>AVT!M54</f>
        <v>1.5735278957195702E+19</v>
      </c>
      <c r="T50">
        <f t="shared" si="30"/>
        <v>1.1576770257631153</v>
      </c>
      <c r="V50">
        <f t="shared" si="3"/>
        <v>4.7236244382207593</v>
      </c>
      <c r="X50" s="39" t="s">
        <v>165</v>
      </c>
      <c r="Y50" s="40" t="s">
        <v>192</v>
      </c>
      <c r="Z50">
        <v>1.5317403000000001</v>
      </c>
      <c r="AC50" s="43">
        <v>2400</v>
      </c>
      <c r="AD50" s="43">
        <v>0.27600000000000002</v>
      </c>
      <c r="AE50" s="43">
        <v>0.53500000000000003</v>
      </c>
      <c r="AF50" s="43">
        <v>0.27600000000000002</v>
      </c>
      <c r="AG50" s="43">
        <f t="shared" si="38"/>
        <v>0.35666666666666669</v>
      </c>
      <c r="AH50" s="44">
        <f t="shared" si="39"/>
        <v>3.4456335544388934E-2</v>
      </c>
      <c r="AI50" s="44">
        <f t="shared" si="37"/>
        <v>3.4083720401246458E-2</v>
      </c>
    </row>
    <row r="51" spans="1:35" x14ac:dyDescent="0.25">
      <c r="A51">
        <f>'Input spectra'!A55</f>
        <v>545</v>
      </c>
      <c r="B51">
        <v>1.54</v>
      </c>
      <c r="D51">
        <f t="shared" si="29"/>
        <v>4.7913040047126456</v>
      </c>
      <c r="F51">
        <v>0.35970000000000002</v>
      </c>
      <c r="G51">
        <v>0.98029999999999995</v>
      </c>
      <c r="H51">
        <v>1.34E-2</v>
      </c>
      <c r="I51">
        <v>0.245</v>
      </c>
      <c r="J51">
        <v>0.27600000000000002</v>
      </c>
      <c r="K51">
        <v>0.39900000000000002</v>
      </c>
      <c r="L51">
        <v>0.35399999999999998</v>
      </c>
      <c r="M51">
        <v>0.34200000000000003</v>
      </c>
      <c r="N51">
        <v>0.29299999999999998</v>
      </c>
      <c r="O51">
        <v>0.25700000000000001</v>
      </c>
      <c r="P51">
        <v>0.251</v>
      </c>
      <c r="Q51">
        <v>1</v>
      </c>
      <c r="S51" s="6">
        <f>AVT!M55</f>
        <v>1.8409717071167177E+19</v>
      </c>
      <c r="T51">
        <f t="shared" si="30"/>
        <v>1.3420149066900529</v>
      </c>
      <c r="V51">
        <f t="shared" si="3"/>
        <v>5.4757711076792264</v>
      </c>
      <c r="X51" s="39" t="s">
        <v>166</v>
      </c>
      <c r="Y51" s="40" t="s">
        <v>193</v>
      </c>
      <c r="Z51">
        <v>-2.4243787000000001</v>
      </c>
      <c r="AC51" s="43">
        <v>2600</v>
      </c>
      <c r="AD51" s="43">
        <v>0.26600000000000001</v>
      </c>
      <c r="AE51" s="43">
        <v>0.53100000000000003</v>
      </c>
      <c r="AF51" s="43">
        <v>0.26600000000000001</v>
      </c>
      <c r="AG51" s="43">
        <f t="shared" si="38"/>
        <v>0.35400000000000004</v>
      </c>
      <c r="AH51" s="44">
        <f t="shared" si="39"/>
        <v>2.6111813445002876E-2</v>
      </c>
      <c r="AI51" s="44">
        <f t="shared" si="37"/>
        <v>2.4844816147807831E-2</v>
      </c>
    </row>
    <row r="52" spans="1:35" x14ac:dyDescent="0.25">
      <c r="A52">
        <f>'Input spectra'!A56</f>
        <v>550</v>
      </c>
      <c r="B52">
        <v>1.54</v>
      </c>
      <c r="D52">
        <f t="shared" si="29"/>
        <v>4.7913040047126456</v>
      </c>
      <c r="F52">
        <v>0.43345</v>
      </c>
      <c r="G52">
        <v>0.99495</v>
      </c>
      <c r="H52">
        <v>8.7500000000000008E-3</v>
      </c>
      <c r="I52">
        <v>0.253</v>
      </c>
      <c r="J52">
        <v>0.28199999999999997</v>
      </c>
      <c r="K52">
        <v>0.4</v>
      </c>
      <c r="L52">
        <v>0.34100000000000003</v>
      </c>
      <c r="M52">
        <v>0.33100000000000002</v>
      </c>
      <c r="N52">
        <v>0.27900000000000003</v>
      </c>
      <c r="O52">
        <v>0.25900000000000001</v>
      </c>
      <c r="P52">
        <v>0.254</v>
      </c>
      <c r="Q52">
        <v>1</v>
      </c>
      <c r="S52" s="6">
        <f>AVT!M56</f>
        <v>2.0243976712671035E+19</v>
      </c>
      <c r="T52">
        <f t="shared" si="30"/>
        <v>1.4623114062947187</v>
      </c>
      <c r="V52">
        <f t="shared" si="3"/>
        <v>5.9666122254689178</v>
      </c>
      <c r="X52" s="39" t="s">
        <v>167</v>
      </c>
      <c r="Y52" s="40" t="s">
        <v>194</v>
      </c>
      <c r="Z52">
        <v>1.9258649999999999</v>
      </c>
      <c r="AC52" s="43">
        <v>2800</v>
      </c>
      <c r="AD52" s="43">
        <v>0.25700000000000001</v>
      </c>
      <c r="AE52" s="43">
        <v>0.52800000000000002</v>
      </c>
      <c r="AF52" s="43">
        <v>0.25700000000000001</v>
      </c>
      <c r="AG52" s="43">
        <f t="shared" si="38"/>
        <v>0.35200000000000004</v>
      </c>
      <c r="AH52" s="44">
        <f t="shared" si="39"/>
        <v>2.0209393858175013E-2</v>
      </c>
      <c r="AI52" s="44">
        <f t="shared" si="37"/>
        <v>1.7404708689650689E-2</v>
      </c>
    </row>
    <row r="53" spans="1:35" x14ac:dyDescent="0.25">
      <c r="A53">
        <f>'Input spectra'!A57</f>
        <v>555</v>
      </c>
      <c r="B53">
        <v>1.56</v>
      </c>
      <c r="D53">
        <f t="shared" si="29"/>
        <v>4.8535287320465761</v>
      </c>
      <c r="F53">
        <v>0.51205000000000001</v>
      </c>
      <c r="G53">
        <v>1</v>
      </c>
      <c r="H53">
        <v>5.7499999999999999E-3</v>
      </c>
      <c r="I53">
        <v>0.26200000000000001</v>
      </c>
      <c r="J53">
        <v>0.28899999999999998</v>
      </c>
      <c r="K53">
        <v>0.39300000000000002</v>
      </c>
      <c r="L53">
        <v>0.32700000000000001</v>
      </c>
      <c r="M53">
        <v>0.32</v>
      </c>
      <c r="N53">
        <v>0.26500000000000001</v>
      </c>
      <c r="O53">
        <v>0.26</v>
      </c>
      <c r="P53">
        <v>0.25800000000000001</v>
      </c>
      <c r="Q53">
        <v>1</v>
      </c>
      <c r="S53" s="6">
        <f>AVT!M57</f>
        <v>2.0590778919137026E+19</v>
      </c>
      <c r="T53">
        <f t="shared" si="30"/>
        <v>1.4739627920500624</v>
      </c>
      <c r="V53">
        <f t="shared" si="3"/>
        <v>6.0141529205576889</v>
      </c>
      <c r="X53" s="39" t="s">
        <v>168</v>
      </c>
      <c r="Y53" s="40" t="s">
        <v>195</v>
      </c>
      <c r="Z53">
        <v>-0.47110600000000002</v>
      </c>
      <c r="AC53" s="43">
        <v>3000</v>
      </c>
      <c r="AD53" s="43">
        <v>0.25</v>
      </c>
      <c r="AE53" s="43">
        <v>0.52400000000000002</v>
      </c>
      <c r="AF53" s="43">
        <v>0.25</v>
      </c>
      <c r="AG53" s="43">
        <f t="shared" si="38"/>
        <v>0.34933333333333333</v>
      </c>
      <c r="AH53" s="44">
        <f t="shared" si="39"/>
        <v>1.9408847422147619E-2</v>
      </c>
      <c r="AI53" s="44">
        <f t="shared" si="37"/>
        <v>1.4180045218220305E-2</v>
      </c>
    </row>
    <row r="54" spans="1:35" x14ac:dyDescent="0.25">
      <c r="A54">
        <f>'Input spectra'!A58</f>
        <v>560</v>
      </c>
      <c r="B54">
        <v>1.47</v>
      </c>
      <c r="D54">
        <f t="shared" si="29"/>
        <v>4.573517459043889</v>
      </c>
      <c r="F54">
        <v>0.59450000000000003</v>
      </c>
      <c r="G54">
        <v>0.995</v>
      </c>
      <c r="H54">
        <v>3.8999999999999998E-3</v>
      </c>
      <c r="I54">
        <v>0.27200000000000002</v>
      </c>
      <c r="J54">
        <v>0.29899999999999999</v>
      </c>
      <c r="K54">
        <v>0.38</v>
      </c>
      <c r="L54">
        <v>0.312</v>
      </c>
      <c r="M54">
        <v>0.308</v>
      </c>
      <c r="N54">
        <v>0.253</v>
      </c>
      <c r="O54">
        <v>0.26</v>
      </c>
      <c r="P54">
        <v>0.26400000000000001</v>
      </c>
      <c r="Q54">
        <v>1</v>
      </c>
      <c r="S54" s="6">
        <f>AVT!M58</f>
        <v>1.9856381117757911E+19</v>
      </c>
      <c r="T54">
        <f t="shared" si="30"/>
        <v>1.4087009289050147</v>
      </c>
      <c r="V54">
        <f t="shared" si="3"/>
        <v>5.7478674844857762</v>
      </c>
      <c r="AC54" s="43">
        <v>3200</v>
      </c>
      <c r="AD54" s="43">
        <v>0.24299999999999999</v>
      </c>
      <c r="AE54" s="43">
        <v>0.52</v>
      </c>
      <c r="AF54" s="43">
        <v>0.24299999999999999</v>
      </c>
      <c r="AG54" s="43">
        <f t="shared" si="38"/>
        <v>0.34666666666666668</v>
      </c>
      <c r="AH54" s="44">
        <f t="shared" si="39"/>
        <v>2.179419914558851E-2</v>
      </c>
      <c r="AI54" s="44">
        <f t="shared" si="37"/>
        <v>1.4541172663584054E-2</v>
      </c>
    </row>
    <row r="55" spans="1:35" x14ac:dyDescent="0.25">
      <c r="A55">
        <f>'Input spectra'!A59</f>
        <v>565</v>
      </c>
      <c r="B55">
        <v>1.52</v>
      </c>
      <c r="D55">
        <f t="shared" si="29"/>
        <v>4.7290792773787151</v>
      </c>
      <c r="F55">
        <v>0.6784</v>
      </c>
      <c r="G55">
        <v>0.97860000000000003</v>
      </c>
      <c r="H55">
        <v>2.7499999999999998E-3</v>
      </c>
      <c r="I55">
        <v>0.28299999999999997</v>
      </c>
      <c r="J55">
        <v>0.309</v>
      </c>
      <c r="K55">
        <v>0.36499999999999999</v>
      </c>
      <c r="L55">
        <v>0.29599999999999999</v>
      </c>
      <c r="M55">
        <v>0.29599999999999999</v>
      </c>
      <c r="N55">
        <v>0.24099999999999999</v>
      </c>
      <c r="O55">
        <v>0.25800000000000001</v>
      </c>
      <c r="P55">
        <v>0.26900000000000002</v>
      </c>
      <c r="Q55">
        <v>1</v>
      </c>
      <c r="S55" s="6">
        <f>AVT!M59</f>
        <v>2.0509692055006151E+19</v>
      </c>
      <c r="T55">
        <f t="shared" si="30"/>
        <v>1.4421731969581333</v>
      </c>
      <c r="V55">
        <f t="shared" si="3"/>
        <v>5.884443074965481</v>
      </c>
      <c r="X55" s="45" t="s">
        <v>218</v>
      </c>
      <c r="AC55" s="43">
        <v>3400</v>
      </c>
      <c r="AD55" s="43">
        <v>0.23699999999999999</v>
      </c>
      <c r="AE55" s="43">
        <v>0.51600000000000001</v>
      </c>
      <c r="AF55" s="43">
        <v>0.23699999999999999</v>
      </c>
      <c r="AG55" s="43">
        <f t="shared" si="38"/>
        <v>0.34400000000000003</v>
      </c>
      <c r="AH55" s="44">
        <f t="shared" si="39"/>
        <v>2.6302779571235807E-2</v>
      </c>
      <c r="AI55" s="44">
        <f t="shared" si="37"/>
        <v>1.7961216087165749E-2</v>
      </c>
    </row>
    <row r="56" spans="1:35" x14ac:dyDescent="0.25">
      <c r="A56">
        <f>'Input spectra'!A60</f>
        <v>570</v>
      </c>
      <c r="B56">
        <v>1.48</v>
      </c>
      <c r="D56">
        <f t="shared" si="29"/>
        <v>4.6046298227108542</v>
      </c>
      <c r="F56">
        <v>0.7621</v>
      </c>
      <c r="G56">
        <v>0.95199999999999996</v>
      </c>
      <c r="H56">
        <v>2.0999999999999999E-3</v>
      </c>
      <c r="I56">
        <v>0.29799999999999999</v>
      </c>
      <c r="J56">
        <v>0.32200000000000001</v>
      </c>
      <c r="K56">
        <v>0.34899999999999998</v>
      </c>
      <c r="L56">
        <v>0.28000000000000003</v>
      </c>
      <c r="M56">
        <v>0.28399999999999997</v>
      </c>
      <c r="N56">
        <v>0.23400000000000001</v>
      </c>
      <c r="O56">
        <v>0.25600000000000001</v>
      </c>
      <c r="P56">
        <v>0.27200000000000002</v>
      </c>
      <c r="Q56">
        <v>1</v>
      </c>
      <c r="S56" s="6">
        <f>AVT!M60</f>
        <v>2.0339978904246989E+19</v>
      </c>
      <c r="T56">
        <f t="shared" si="30"/>
        <v>1.4176935729416855</v>
      </c>
      <c r="V56">
        <f t="shared" si="3"/>
        <v>5.7845598193862102</v>
      </c>
      <c r="X56" s="46" t="s">
        <v>364</v>
      </c>
      <c r="Y56" s="46" t="s">
        <v>219</v>
      </c>
      <c r="Z56" s="19">
        <f>MIN(AI43:AI83)</f>
        <v>1.4180045218220305E-2</v>
      </c>
      <c r="AC56" s="43">
        <v>3600</v>
      </c>
      <c r="AD56" s="43">
        <v>0.23300000000000001</v>
      </c>
      <c r="AE56" s="43">
        <v>0.51200000000000001</v>
      </c>
      <c r="AF56" s="43">
        <v>0.23300000000000001</v>
      </c>
      <c r="AG56" s="43">
        <f t="shared" si="38"/>
        <v>0.34133333333333332</v>
      </c>
      <c r="AH56" s="44">
        <f t="shared" si="39"/>
        <v>3.1173963290166282E-2</v>
      </c>
      <c r="AI56" s="44">
        <f t="shared" si="37"/>
        <v>2.1888758843706752E-2</v>
      </c>
    </row>
    <row r="57" spans="1:35" x14ac:dyDescent="0.25">
      <c r="A57">
        <f>'Input spectra'!A61</f>
        <v>575</v>
      </c>
      <c r="B57">
        <v>1.48</v>
      </c>
      <c r="D57">
        <f t="shared" si="29"/>
        <v>4.6046298227108542</v>
      </c>
      <c r="F57">
        <v>0.84250000000000003</v>
      </c>
      <c r="G57">
        <v>0.91539999999999999</v>
      </c>
      <c r="H57">
        <v>1.8E-3</v>
      </c>
      <c r="I57">
        <v>0.318</v>
      </c>
      <c r="J57">
        <v>0.32900000000000001</v>
      </c>
      <c r="K57">
        <v>0.33200000000000002</v>
      </c>
      <c r="L57">
        <v>0.26300000000000001</v>
      </c>
      <c r="M57">
        <v>0.27100000000000002</v>
      </c>
      <c r="N57">
        <v>0.22700000000000001</v>
      </c>
      <c r="O57">
        <v>0.254</v>
      </c>
      <c r="P57">
        <v>0.27400000000000002</v>
      </c>
      <c r="Q57">
        <v>1</v>
      </c>
      <c r="S57" s="6">
        <f>AVT!M61</f>
        <v>2.0571900264607654E+19</v>
      </c>
      <c r="T57">
        <f t="shared" si="30"/>
        <v>1.4213901236282025</v>
      </c>
      <c r="V57">
        <f t="shared" si="3"/>
        <v>5.7996427110488851</v>
      </c>
      <c r="X57" t="s">
        <v>220</v>
      </c>
      <c r="Y57" t="s">
        <v>221</v>
      </c>
      <c r="Z57">
        <v>2.5000000000000001E-3</v>
      </c>
      <c r="AC57" s="43">
        <v>3800</v>
      </c>
      <c r="AD57" s="43">
        <v>0.22800000000000001</v>
      </c>
      <c r="AE57" s="43">
        <v>0.50800000000000001</v>
      </c>
      <c r="AF57" s="43">
        <v>0.22800000000000001</v>
      </c>
      <c r="AG57" s="43">
        <f t="shared" si="38"/>
        <v>0.33866666666666667</v>
      </c>
      <c r="AH57" s="44">
        <f t="shared" si="39"/>
        <v>3.6650108084781516E-2</v>
      </c>
      <c r="AI57" s="44">
        <f t="shared" si="37"/>
        <v>2.6632445019077314E-2</v>
      </c>
    </row>
    <row r="58" spans="1:35" x14ac:dyDescent="0.25">
      <c r="A58">
        <f>'Input spectra'!A62</f>
        <v>580</v>
      </c>
      <c r="B58">
        <v>1.5</v>
      </c>
      <c r="D58">
        <f t="shared" si="29"/>
        <v>4.6668545500447838</v>
      </c>
      <c r="F58">
        <v>0.91600000000000004</v>
      </c>
      <c r="G58">
        <v>0.87</v>
      </c>
      <c r="H58">
        <v>1.65E-3</v>
      </c>
      <c r="I58">
        <v>0.34100000000000003</v>
      </c>
      <c r="J58">
        <v>0.33500000000000002</v>
      </c>
      <c r="K58">
        <v>0.315</v>
      </c>
      <c r="L58">
        <v>0.247</v>
      </c>
      <c r="M58">
        <v>0.26</v>
      </c>
      <c r="N58">
        <v>0.22500000000000001</v>
      </c>
      <c r="O58">
        <v>0.254</v>
      </c>
      <c r="P58">
        <v>0.27800000000000002</v>
      </c>
      <c r="Q58">
        <v>1</v>
      </c>
      <c r="S58" s="6">
        <f>AVT!M62</f>
        <v>2.088274852505822E+19</v>
      </c>
      <c r="T58">
        <f t="shared" si="30"/>
        <v>1.4304292859822341</v>
      </c>
      <c r="V58">
        <f t="shared" si="3"/>
        <v>5.8365248528262113</v>
      </c>
      <c r="AC58" s="43">
        <v>4000</v>
      </c>
      <c r="AD58" s="43">
        <v>0.22500000000000001</v>
      </c>
      <c r="AE58" s="43">
        <v>0.504</v>
      </c>
      <c r="AF58" s="43">
        <v>0.22500000000000001</v>
      </c>
      <c r="AG58" s="43">
        <f t="shared" si="38"/>
        <v>0.33600000000000002</v>
      </c>
      <c r="AH58" s="44">
        <f t="shared" si="39"/>
        <v>4.1518375875073281E-2</v>
      </c>
      <c r="AI58" s="44">
        <f t="shared" si="37"/>
        <v>3.0509168968701705E-2</v>
      </c>
    </row>
    <row r="59" spans="1:35" x14ac:dyDescent="0.25">
      <c r="A59">
        <f>'Input spectra'!A63</f>
        <v>585</v>
      </c>
      <c r="B59">
        <v>1.53</v>
      </c>
      <c r="D59">
        <f t="shared" si="29"/>
        <v>4.7601916410456804</v>
      </c>
      <c r="F59">
        <v>0.97860000000000003</v>
      </c>
      <c r="G59">
        <v>0.81630000000000003</v>
      </c>
      <c r="H59">
        <v>1.4E-3</v>
      </c>
      <c r="I59">
        <v>0.36699999999999999</v>
      </c>
      <c r="J59">
        <v>0.33900000000000002</v>
      </c>
      <c r="K59">
        <v>0.29899999999999999</v>
      </c>
      <c r="L59">
        <v>0.22900000000000001</v>
      </c>
      <c r="M59">
        <v>0.247</v>
      </c>
      <c r="N59">
        <v>0.222</v>
      </c>
      <c r="O59">
        <v>0.25900000000000001</v>
      </c>
      <c r="P59">
        <v>0.28399999999999997</v>
      </c>
      <c r="Q59">
        <v>1</v>
      </c>
      <c r="S59" s="6">
        <f>AVT!M63</f>
        <v>2.1296172122547167E+19</v>
      </c>
      <c r="T59">
        <f t="shared" si="30"/>
        <v>1.4462800986654472</v>
      </c>
      <c r="V59">
        <f t="shared" si="3"/>
        <v>5.9012003059015026</v>
      </c>
      <c r="AC59" s="43">
        <v>4200</v>
      </c>
      <c r="AD59" s="43">
        <v>0.221</v>
      </c>
      <c r="AE59" s="43">
        <v>0.5</v>
      </c>
      <c r="AF59" s="43">
        <v>0.221</v>
      </c>
      <c r="AG59" s="43">
        <f t="shared" si="38"/>
        <v>0.33333333333333331</v>
      </c>
      <c r="AH59" s="44">
        <f t="shared" si="39"/>
        <v>4.6858887197067364E-2</v>
      </c>
      <c r="AI59" s="44">
        <f t="shared" si="37"/>
        <v>3.5014119126654426E-2</v>
      </c>
    </row>
    <row r="60" spans="1:35" x14ac:dyDescent="0.25">
      <c r="A60">
        <f>'Input spectra'!A64</f>
        <v>590</v>
      </c>
      <c r="B60">
        <v>1.37</v>
      </c>
      <c r="D60">
        <f t="shared" si="29"/>
        <v>4.2623938223742366</v>
      </c>
      <c r="F60">
        <v>1.0263</v>
      </c>
      <c r="G60">
        <v>0.75700000000000001</v>
      </c>
      <c r="H60">
        <v>1.1E-5</v>
      </c>
      <c r="I60">
        <v>0.39</v>
      </c>
      <c r="J60">
        <v>0.34100000000000003</v>
      </c>
      <c r="K60">
        <v>0.28499999999999998</v>
      </c>
      <c r="L60">
        <v>0.214</v>
      </c>
      <c r="M60">
        <v>0.23200000000000001</v>
      </c>
      <c r="N60">
        <v>0.221</v>
      </c>
      <c r="O60">
        <v>0.27</v>
      </c>
      <c r="P60">
        <v>0.29499999999999998</v>
      </c>
      <c r="Q60">
        <v>1</v>
      </c>
      <c r="S60" s="6">
        <f>AVT!M64</f>
        <v>1.9337922123402625E+19</v>
      </c>
      <c r="T60">
        <f t="shared" si="30"/>
        <v>1.3021605182339577</v>
      </c>
      <c r="V60">
        <f t="shared" si="3"/>
        <v>5.3131548001149813</v>
      </c>
      <c r="AC60" s="43">
        <v>4400</v>
      </c>
      <c r="AD60" s="43">
        <v>0.218</v>
      </c>
      <c r="AE60" s="43">
        <v>0.497</v>
      </c>
      <c r="AF60" s="43">
        <v>0.218</v>
      </c>
      <c r="AG60" s="43">
        <f t="shared" si="38"/>
        <v>0.33133333333333331</v>
      </c>
      <c r="AH60" s="44">
        <f t="shared" si="39"/>
        <v>5.0909136114063017E-2</v>
      </c>
      <c r="AI60" s="44">
        <f t="shared" si="37"/>
        <v>3.8440944731366146E-2</v>
      </c>
    </row>
    <row r="61" spans="1:35" x14ac:dyDescent="0.25">
      <c r="A61">
        <f>'Input spectra'!A65</f>
        <v>595</v>
      </c>
      <c r="B61">
        <v>1.43</v>
      </c>
      <c r="D61">
        <f t="shared" si="29"/>
        <v>4.449068004376028</v>
      </c>
      <c r="F61">
        <v>1.0567</v>
      </c>
      <c r="G61">
        <v>0.69489999999999996</v>
      </c>
      <c r="H61">
        <v>1.0000000000000001E-5</v>
      </c>
      <c r="I61">
        <v>0.40899999999999997</v>
      </c>
      <c r="J61">
        <v>0.34100000000000003</v>
      </c>
      <c r="K61">
        <v>0.27200000000000002</v>
      </c>
      <c r="L61">
        <v>0.19800000000000001</v>
      </c>
      <c r="M61">
        <v>0.22</v>
      </c>
      <c r="N61">
        <v>0.22</v>
      </c>
      <c r="O61">
        <v>0.28399999999999997</v>
      </c>
      <c r="P61">
        <v>0.316</v>
      </c>
      <c r="Q61">
        <v>1</v>
      </c>
      <c r="S61" s="6">
        <f>AVT!M65</f>
        <v>2.0285158384475099E+19</v>
      </c>
      <c r="T61">
        <f t="shared" si="30"/>
        <v>1.3544661793092576</v>
      </c>
      <c r="V61">
        <f t="shared" si="3"/>
        <v>5.5265755499564282</v>
      </c>
      <c r="AC61" s="43">
        <v>4600</v>
      </c>
      <c r="AD61" s="43">
        <v>0.216</v>
      </c>
      <c r="AE61" s="43">
        <v>0.49399999999999999</v>
      </c>
      <c r="AF61" s="43">
        <v>0.216</v>
      </c>
      <c r="AG61" s="43">
        <f t="shared" si="38"/>
        <v>0.32933333333333331</v>
      </c>
      <c r="AH61" s="44">
        <f t="shared" si="39"/>
        <v>5.4500369806515916E-2</v>
      </c>
      <c r="AI61" s="44">
        <f t="shared" si="37"/>
        <v>4.1255172573853451E-2</v>
      </c>
    </row>
    <row r="62" spans="1:35" x14ac:dyDescent="0.25">
      <c r="A62">
        <f>'Input spectra'!A66</f>
        <v>600</v>
      </c>
      <c r="B62">
        <v>1.48</v>
      </c>
      <c r="D62">
        <f t="shared" ref="D62:D93" si="40">B62/$C$2*100</f>
        <v>4.6046298227108542</v>
      </c>
      <c r="F62">
        <v>1.0622</v>
      </c>
      <c r="G62">
        <v>0.63100000000000001</v>
      </c>
      <c r="H62">
        <v>8.0000000000000007E-5</v>
      </c>
      <c r="I62">
        <v>0.42399999999999999</v>
      </c>
      <c r="J62">
        <v>0.34200000000000003</v>
      </c>
      <c r="K62">
        <v>0.26400000000000001</v>
      </c>
      <c r="L62">
        <v>0.185</v>
      </c>
      <c r="M62">
        <v>0.21</v>
      </c>
      <c r="N62">
        <v>0.22</v>
      </c>
      <c r="O62">
        <v>0.30199999999999999</v>
      </c>
      <c r="P62">
        <v>0.34799999999999998</v>
      </c>
      <c r="Q62">
        <v>1</v>
      </c>
      <c r="S62" s="6">
        <f>AVT!M66</f>
        <v>2.0739712990676038E+19</v>
      </c>
      <c r="T62">
        <f t="shared" ref="T62:T93" si="41">S62*(_h_planck*_c_light)/(A62*10^-9)/5</f>
        <v>1.3732772316262074</v>
      </c>
      <c r="V62">
        <f t="shared" si="3"/>
        <v>5.6033295534095249</v>
      </c>
      <c r="AC62" s="43">
        <v>4800</v>
      </c>
      <c r="AD62" s="43">
        <v>0.21299999999999999</v>
      </c>
      <c r="AE62" s="43">
        <v>0.49</v>
      </c>
      <c r="AF62" s="43">
        <v>0.21299999999999999</v>
      </c>
      <c r="AG62" s="43">
        <f t="shared" si="38"/>
        <v>0.32666666666666666</v>
      </c>
      <c r="AH62" s="44">
        <f t="shared" si="39"/>
        <v>5.9454481931345525E-2</v>
      </c>
      <c r="AI62" s="44">
        <f t="shared" si="37"/>
        <v>4.5224874851599345E-2</v>
      </c>
    </row>
    <row r="63" spans="1:35" x14ac:dyDescent="0.25">
      <c r="A63">
        <f>'Input spectra'!A67</f>
        <v>605</v>
      </c>
      <c r="B63">
        <v>1.49</v>
      </c>
      <c r="D63">
        <f t="shared" si="40"/>
        <v>4.6357421863778194</v>
      </c>
      <c r="F63">
        <v>1.0456000000000001</v>
      </c>
      <c r="G63">
        <v>0.56679999999999997</v>
      </c>
      <c r="H63">
        <v>6.0000000000000002E-5</v>
      </c>
      <c r="I63">
        <v>0.435</v>
      </c>
      <c r="J63">
        <v>0.34200000000000003</v>
      </c>
      <c r="K63">
        <v>0.25700000000000001</v>
      </c>
      <c r="L63">
        <v>0.17499999999999999</v>
      </c>
      <c r="M63">
        <v>0.2</v>
      </c>
      <c r="N63">
        <v>0.22</v>
      </c>
      <c r="O63">
        <v>0.32400000000000001</v>
      </c>
      <c r="P63">
        <v>0.38400000000000001</v>
      </c>
      <c r="Q63">
        <v>1</v>
      </c>
      <c r="S63" s="6">
        <f>AVT!M67</f>
        <v>2.1115339292954423E+19</v>
      </c>
      <c r="T63">
        <f t="shared" si="41"/>
        <v>1.3865943226705222</v>
      </c>
      <c r="V63">
        <f t="shared" si="3"/>
        <v>5.6576667608542959</v>
      </c>
      <c r="AC63" s="43">
        <v>5000</v>
      </c>
      <c r="AD63" s="43">
        <v>0.21099999999999999</v>
      </c>
      <c r="AE63" s="43">
        <v>0.48699999999999999</v>
      </c>
      <c r="AF63" s="43">
        <v>0.21099999999999999</v>
      </c>
      <c r="AG63" s="43">
        <f t="shared" si="38"/>
        <v>0.32466666666666666</v>
      </c>
      <c r="AH63" s="44">
        <f t="shared" si="39"/>
        <v>6.3050658925117409E-2</v>
      </c>
      <c r="AI63" s="44">
        <f t="shared" si="37"/>
        <v>4.8044136002929352E-2</v>
      </c>
    </row>
    <row r="64" spans="1:35" x14ac:dyDescent="0.25">
      <c r="A64">
        <f>'Input spectra'!A68</f>
        <v>610</v>
      </c>
      <c r="B64">
        <v>1.47</v>
      </c>
      <c r="D64">
        <f t="shared" si="40"/>
        <v>4.573517459043889</v>
      </c>
      <c r="F64">
        <v>1.0025999999999999</v>
      </c>
      <c r="G64">
        <v>0.503</v>
      </c>
      <c r="H64">
        <v>3.4E-5</v>
      </c>
      <c r="I64">
        <v>0.442</v>
      </c>
      <c r="J64">
        <v>0.34200000000000003</v>
      </c>
      <c r="K64">
        <v>0.252</v>
      </c>
      <c r="L64">
        <v>0.16900000000000001</v>
      </c>
      <c r="M64">
        <v>0.19400000000000001</v>
      </c>
      <c r="N64">
        <v>0.22</v>
      </c>
      <c r="O64">
        <v>0.34399999999999997</v>
      </c>
      <c r="P64">
        <v>0.434</v>
      </c>
      <c r="Q64">
        <v>1</v>
      </c>
      <c r="S64" s="6">
        <f>AVT!M68</f>
        <v>2.0846352281224446E+19</v>
      </c>
      <c r="T64">
        <f t="shared" si="41"/>
        <v>1.3577098401870626</v>
      </c>
      <c r="V64">
        <f t="shared" ref="V64:V104" si="42">T64/$U$2*100</f>
        <v>5.5398105329877279</v>
      </c>
      <c r="AC64" s="43">
        <v>5200</v>
      </c>
      <c r="AD64" s="43">
        <v>0.20899999999999999</v>
      </c>
      <c r="AE64" s="43">
        <v>0.48399999999999999</v>
      </c>
      <c r="AF64" s="43">
        <v>0.20899999999999999</v>
      </c>
      <c r="AG64" s="43">
        <f t="shared" si="38"/>
        <v>0.32266666666666666</v>
      </c>
      <c r="AH64" s="44">
        <f t="shared" si="39"/>
        <v>6.6647848877951665E-2</v>
      </c>
      <c r="AI64" s="44">
        <f t="shared" si="37"/>
        <v>5.0864414900725269E-2</v>
      </c>
    </row>
    <row r="65" spans="1:35" x14ac:dyDescent="0.25">
      <c r="A65">
        <f>'Input spectra'!A69</f>
        <v>615</v>
      </c>
      <c r="B65">
        <v>1.47</v>
      </c>
      <c r="D65">
        <f t="shared" si="40"/>
        <v>4.573517459043889</v>
      </c>
      <c r="F65">
        <v>0.93840000000000001</v>
      </c>
      <c r="G65">
        <v>0.44119999999999998</v>
      </c>
      <c r="H65">
        <v>2.4000000000000001E-5</v>
      </c>
      <c r="I65">
        <v>0.44800000000000001</v>
      </c>
      <c r="J65">
        <v>0.34100000000000003</v>
      </c>
      <c r="K65">
        <v>0.247</v>
      </c>
      <c r="L65">
        <v>0.16400000000000001</v>
      </c>
      <c r="M65">
        <v>0.189</v>
      </c>
      <c r="N65">
        <v>0.22</v>
      </c>
      <c r="O65">
        <v>0.36199999999999999</v>
      </c>
      <c r="P65">
        <v>0.48199999999999998</v>
      </c>
      <c r="Q65">
        <v>1</v>
      </c>
      <c r="S65" s="6">
        <f>AVT!M69</f>
        <v>2.0890306770758296E+19</v>
      </c>
      <c r="T65">
        <f t="shared" si="41"/>
        <v>1.3495110029054644</v>
      </c>
      <c r="V65">
        <f t="shared" si="42"/>
        <v>5.5063571368448576</v>
      </c>
      <c r="AC65" s="43">
        <v>5400</v>
      </c>
      <c r="AD65" s="43">
        <v>0.20799999999999999</v>
      </c>
      <c r="AE65" s="43">
        <v>0.48099999999999998</v>
      </c>
      <c r="AF65" s="43">
        <v>0.20799999999999999</v>
      </c>
      <c r="AG65" s="43">
        <f t="shared" si="38"/>
        <v>0.32066666666666666</v>
      </c>
      <c r="AH65" s="44">
        <f t="shared" si="39"/>
        <v>6.974991948281492E-2</v>
      </c>
      <c r="AI65" s="44">
        <f t="shared" si="37"/>
        <v>5.3034929440439117E-2</v>
      </c>
    </row>
    <row r="66" spans="1:35" x14ac:dyDescent="0.25">
      <c r="A66">
        <f>'Input spectra'!A70</f>
        <v>620</v>
      </c>
      <c r="B66">
        <v>1.47</v>
      </c>
      <c r="D66">
        <f t="shared" si="40"/>
        <v>4.573517459043889</v>
      </c>
      <c r="F66">
        <v>0.85445000000000004</v>
      </c>
      <c r="G66">
        <v>0.38100000000000001</v>
      </c>
      <c r="H66">
        <v>1.9000000000000001E-5</v>
      </c>
      <c r="I66">
        <v>0.45</v>
      </c>
      <c r="J66">
        <v>0.34100000000000003</v>
      </c>
      <c r="K66">
        <v>0.24099999999999999</v>
      </c>
      <c r="L66">
        <v>0.16</v>
      </c>
      <c r="M66">
        <v>0.185</v>
      </c>
      <c r="N66">
        <v>0.223</v>
      </c>
      <c r="O66">
        <v>0.377</v>
      </c>
      <c r="P66">
        <v>0.52800000000000002</v>
      </c>
      <c r="Q66">
        <v>1</v>
      </c>
      <c r="S66" s="6">
        <f>AVT!M70</f>
        <v>2.1156345238551175E+19</v>
      </c>
      <c r="T66">
        <f t="shared" si="41"/>
        <v>1.3556753016623371</v>
      </c>
      <c r="V66">
        <f t="shared" si="42"/>
        <v>5.5315090847581923</v>
      </c>
      <c r="AC66" s="43">
        <v>5600</v>
      </c>
      <c r="AD66" s="43">
        <v>0.20599999999999999</v>
      </c>
      <c r="AE66" s="43">
        <v>0.47899999999999998</v>
      </c>
      <c r="AF66" s="43">
        <v>0.20599999999999999</v>
      </c>
      <c r="AG66" s="43">
        <f t="shared" si="38"/>
        <v>0.3193333333333333</v>
      </c>
      <c r="AH66" s="44">
        <f t="shared" si="39"/>
        <v>7.2477866655144954E-2</v>
      </c>
      <c r="AI66" s="44">
        <f t="shared" si="37"/>
        <v>5.5348030004606724E-2</v>
      </c>
    </row>
    <row r="67" spans="1:35" x14ac:dyDescent="0.25">
      <c r="A67">
        <f>'Input spectra'!A71</f>
        <v>625</v>
      </c>
      <c r="B67">
        <v>1.4</v>
      </c>
      <c r="D67">
        <f t="shared" si="40"/>
        <v>4.3557309133751314</v>
      </c>
      <c r="F67">
        <v>0.75139999999999996</v>
      </c>
      <c r="G67">
        <v>0.32100000000000001</v>
      </c>
      <c r="H67">
        <v>1.0000000000000001E-5</v>
      </c>
      <c r="I67">
        <v>0.45100000000000001</v>
      </c>
      <c r="J67">
        <v>0.33900000000000002</v>
      </c>
      <c r="K67">
        <v>0.23499999999999999</v>
      </c>
      <c r="L67">
        <v>0.156</v>
      </c>
      <c r="M67">
        <v>0.183</v>
      </c>
      <c r="N67">
        <v>0.22700000000000001</v>
      </c>
      <c r="O67">
        <v>0.38900000000000001</v>
      </c>
      <c r="P67">
        <v>0.56799999999999995</v>
      </c>
      <c r="Q67">
        <v>1</v>
      </c>
      <c r="S67" s="6">
        <f>AVT!M71</f>
        <v>2.0251009923206554E+19</v>
      </c>
      <c r="T67">
        <f t="shared" si="41"/>
        <v>1.2872811124811361</v>
      </c>
      <c r="V67">
        <f t="shared" si="42"/>
        <v>5.2524429408691784</v>
      </c>
      <c r="AC67" s="43">
        <v>5800</v>
      </c>
      <c r="AD67" s="43">
        <v>0.20499999999999999</v>
      </c>
      <c r="AE67" s="43">
        <v>0.47599999999999998</v>
      </c>
      <c r="AF67" s="43">
        <v>0.20499999999999999</v>
      </c>
      <c r="AG67" s="43">
        <f t="shared" si="38"/>
        <v>0.3173333333333333</v>
      </c>
      <c r="AH67" s="44">
        <f t="shared" si="39"/>
        <v>7.557881093720549E-2</v>
      </c>
      <c r="AI67" s="44">
        <f t="shared" si="37"/>
        <v>5.7517412983229807E-2</v>
      </c>
    </row>
    <row r="68" spans="1:35" x14ac:dyDescent="0.25">
      <c r="A68">
        <f>'Input spectra'!A72</f>
        <v>630</v>
      </c>
      <c r="B68">
        <v>1.39</v>
      </c>
      <c r="D68">
        <f t="shared" si="40"/>
        <v>4.3246185497081671</v>
      </c>
      <c r="F68">
        <v>0.64239999999999997</v>
      </c>
      <c r="G68">
        <v>0.26500000000000001</v>
      </c>
      <c r="H68">
        <v>5.0000000000000002E-5</v>
      </c>
      <c r="I68">
        <v>0.45100000000000001</v>
      </c>
      <c r="J68">
        <v>0.33900000000000002</v>
      </c>
      <c r="K68">
        <v>0.22900000000000001</v>
      </c>
      <c r="L68">
        <v>0.154</v>
      </c>
      <c r="M68">
        <v>0.18</v>
      </c>
      <c r="N68">
        <v>0.23300000000000001</v>
      </c>
      <c r="O68">
        <v>0.4</v>
      </c>
      <c r="P68">
        <v>0.60399999999999998</v>
      </c>
      <c r="Q68">
        <v>1</v>
      </c>
      <c r="S68" s="6">
        <f>AVT!M72</f>
        <v>2.0259131487947018E+19</v>
      </c>
      <c r="T68">
        <f t="shared" si="41"/>
        <v>1.2775767559894529</v>
      </c>
      <c r="V68">
        <f t="shared" si="42"/>
        <v>5.212846633383414</v>
      </c>
      <c r="AC68" s="43">
        <v>6000</v>
      </c>
      <c r="AD68" s="43">
        <v>0.20300000000000001</v>
      </c>
      <c r="AE68" s="43">
        <v>0.47299999999999998</v>
      </c>
      <c r="AF68" s="43">
        <v>0.20300000000000001</v>
      </c>
      <c r="AG68" s="43">
        <f t="shared" si="38"/>
        <v>0.3153333333333333</v>
      </c>
      <c r="AH68" s="44">
        <f t="shared" si="39"/>
        <v>7.9175165499344849E-2</v>
      </c>
      <c r="AI68" s="44">
        <f t="shared" si="37"/>
        <v>6.033685298838426E-2</v>
      </c>
    </row>
    <row r="69" spans="1:35" x14ac:dyDescent="0.25">
      <c r="A69">
        <f>'Input spectra'!A73</f>
        <v>635</v>
      </c>
      <c r="B69">
        <v>1.45</v>
      </c>
      <c r="D69">
        <f t="shared" si="40"/>
        <v>4.5112927317099576</v>
      </c>
      <c r="F69">
        <v>0.54190000000000005</v>
      </c>
      <c r="G69">
        <v>0.217</v>
      </c>
      <c r="H69">
        <v>3.0000000000000001E-5</v>
      </c>
      <c r="I69">
        <v>0.45100000000000001</v>
      </c>
      <c r="J69">
        <v>0.33800000000000002</v>
      </c>
      <c r="K69">
        <v>0.224</v>
      </c>
      <c r="L69">
        <v>0.152</v>
      </c>
      <c r="M69">
        <v>0.17699999999999999</v>
      </c>
      <c r="N69">
        <v>0.23899999999999999</v>
      </c>
      <c r="O69">
        <v>0.41</v>
      </c>
      <c r="P69">
        <v>0.629</v>
      </c>
      <c r="Q69">
        <v>1</v>
      </c>
      <c r="S69" s="6">
        <f>AVT!M73</f>
        <v>2.0914118548098466E+19</v>
      </c>
      <c r="T69">
        <f t="shared" si="41"/>
        <v>1.3084965085288744</v>
      </c>
      <c r="V69">
        <f t="shared" si="42"/>
        <v>5.3390072943179057</v>
      </c>
      <c r="AC69" s="43">
        <v>6200</v>
      </c>
      <c r="AD69" s="43">
        <v>0.20200000000000001</v>
      </c>
      <c r="AE69" s="43">
        <v>0.47099999999999997</v>
      </c>
      <c r="AF69" s="43">
        <v>0.20200000000000001</v>
      </c>
      <c r="AG69" s="43">
        <f t="shared" si="38"/>
        <v>0.314</v>
      </c>
      <c r="AH69" s="44">
        <f t="shared" si="39"/>
        <v>8.1407997503344459E-2</v>
      </c>
      <c r="AI69" s="44">
        <f t="shared" si="37"/>
        <v>6.2000194145153169E-2</v>
      </c>
    </row>
    <row r="70" spans="1:35" x14ac:dyDescent="0.25">
      <c r="A70">
        <f>'Input spectra'!A74</f>
        <v>640</v>
      </c>
      <c r="B70">
        <v>1.43</v>
      </c>
      <c r="D70">
        <f t="shared" si="40"/>
        <v>4.449068004376028</v>
      </c>
      <c r="F70">
        <v>0.44790000000000002</v>
      </c>
      <c r="G70">
        <v>0.17499999999999999</v>
      </c>
      <c r="H70">
        <v>2.0000000000000002E-5</v>
      </c>
      <c r="I70">
        <v>0.45100000000000001</v>
      </c>
      <c r="J70">
        <v>0.33800000000000002</v>
      </c>
      <c r="K70">
        <v>0.22</v>
      </c>
      <c r="L70">
        <v>0.151</v>
      </c>
      <c r="M70">
        <v>0.17599999999999999</v>
      </c>
      <c r="N70">
        <v>0.24399999999999999</v>
      </c>
      <c r="O70">
        <v>0.42</v>
      </c>
      <c r="P70">
        <v>0.64800000000000002</v>
      </c>
      <c r="Q70">
        <v>1</v>
      </c>
      <c r="S70" s="6">
        <f>AVT!M74</f>
        <v>2.1019785566461297E+19</v>
      </c>
      <c r="T70">
        <f t="shared" si="41"/>
        <v>1.3048333111454964</v>
      </c>
      <c r="V70">
        <f t="shared" si="42"/>
        <v>5.3240604928378081</v>
      </c>
      <c r="AC70" s="43">
        <v>6400</v>
      </c>
      <c r="AD70" s="43">
        <v>0.20100000000000001</v>
      </c>
      <c r="AE70" s="43">
        <v>0.46899999999999997</v>
      </c>
      <c r="AF70" s="43">
        <v>0.20100000000000001</v>
      </c>
      <c r="AG70" s="43">
        <f t="shared" si="38"/>
        <v>0.31266666666666665</v>
      </c>
      <c r="AH70" s="44">
        <f t="shared" si="39"/>
        <v>8.3641002404086659E-2</v>
      </c>
      <c r="AI70" s="44">
        <f t="shared" si="37"/>
        <v>6.3663709247003791E-2</v>
      </c>
    </row>
    <row r="71" spans="1:35" x14ac:dyDescent="0.25">
      <c r="A71">
        <f>'Input spectra'!A75</f>
        <v>645</v>
      </c>
      <c r="B71">
        <v>1.46</v>
      </c>
      <c r="D71">
        <f t="shared" si="40"/>
        <v>4.5424050953769237</v>
      </c>
      <c r="F71">
        <v>0.36080000000000001</v>
      </c>
      <c r="G71">
        <v>0.13819999999999999</v>
      </c>
      <c r="H71">
        <v>1.0000000000000001E-5</v>
      </c>
      <c r="I71">
        <v>0.45100000000000001</v>
      </c>
      <c r="J71">
        <v>0.33700000000000002</v>
      </c>
      <c r="K71">
        <v>0.217</v>
      </c>
      <c r="L71">
        <v>0.14899999999999999</v>
      </c>
      <c r="M71">
        <v>0.17499999999999999</v>
      </c>
      <c r="N71">
        <v>0.251</v>
      </c>
      <c r="O71">
        <v>0.42899999999999999</v>
      </c>
      <c r="P71">
        <v>0.66300000000000003</v>
      </c>
      <c r="Q71">
        <v>1</v>
      </c>
      <c r="S71" s="6">
        <f>AVT!M75</f>
        <v>2.1279744647854395E+19</v>
      </c>
      <c r="T71">
        <f t="shared" si="41"/>
        <v>1.3107305611447271</v>
      </c>
      <c r="V71">
        <f t="shared" si="42"/>
        <v>5.3481228121157613</v>
      </c>
      <c r="AC71" s="43">
        <v>6500</v>
      </c>
      <c r="AD71" s="43">
        <v>0.20100000000000001</v>
      </c>
      <c r="AE71" s="43">
        <v>0.46800000000000003</v>
      </c>
      <c r="AF71" s="43">
        <v>0.20100000000000001</v>
      </c>
      <c r="AG71" s="43">
        <f t="shared" si="38"/>
        <v>0.312</v>
      </c>
      <c r="AH71" s="44">
        <f t="shared" si="39"/>
        <v>8.4512588206168485E-2</v>
      </c>
      <c r="AI71" s="44">
        <f t="shared" si="37"/>
        <v>6.4173248151099427E-2</v>
      </c>
    </row>
    <row r="72" spans="1:35" x14ac:dyDescent="0.25">
      <c r="A72">
        <f>'Input spectra'!A76</f>
        <v>650</v>
      </c>
      <c r="B72">
        <v>1.36</v>
      </c>
      <c r="D72">
        <f t="shared" si="40"/>
        <v>4.2312814587072713</v>
      </c>
      <c r="F72">
        <v>0.28349999999999997</v>
      </c>
      <c r="G72">
        <v>0.107</v>
      </c>
      <c r="H72">
        <v>0</v>
      </c>
      <c r="I72">
        <v>0.45</v>
      </c>
      <c r="J72">
        <v>0.33600000000000002</v>
      </c>
      <c r="K72">
        <v>0.216</v>
      </c>
      <c r="L72">
        <v>0.14799999999999999</v>
      </c>
      <c r="M72">
        <v>0.17499999999999999</v>
      </c>
      <c r="N72">
        <v>0.25800000000000001</v>
      </c>
      <c r="O72">
        <v>0.438</v>
      </c>
      <c r="P72">
        <v>0.67600000000000005</v>
      </c>
      <c r="Q72">
        <v>1</v>
      </c>
      <c r="S72" s="6">
        <f>AVT!M76</f>
        <v>2.0299132806447247E+19</v>
      </c>
      <c r="T72">
        <f t="shared" si="41"/>
        <v>1.2407116389871704</v>
      </c>
      <c r="V72">
        <f t="shared" si="42"/>
        <v>5.0624273336006773</v>
      </c>
      <c r="AC72" s="43">
        <v>6600</v>
      </c>
      <c r="AD72" s="43">
        <v>0.2</v>
      </c>
      <c r="AE72" s="43">
        <v>0.46600000000000003</v>
      </c>
      <c r="AF72" s="43">
        <v>0.2</v>
      </c>
      <c r="AG72" s="43">
        <f t="shared" si="38"/>
        <v>0.3106666666666667</v>
      </c>
      <c r="AH72" s="44">
        <f t="shared" si="39"/>
        <v>8.6746370477163492E-2</v>
      </c>
      <c r="AI72" s="44">
        <f t="shared" si="37"/>
        <v>6.5837549412521915E-2</v>
      </c>
    </row>
    <row r="73" spans="1:35" x14ac:dyDescent="0.25">
      <c r="A73">
        <f>'Input spectra'!A77</f>
        <v>655</v>
      </c>
      <c r="B73">
        <v>1.35</v>
      </c>
      <c r="D73">
        <f t="shared" si="40"/>
        <v>4.2001690950403061</v>
      </c>
      <c r="F73">
        <v>0.21870000000000001</v>
      </c>
      <c r="G73">
        <v>8.1600000000000006E-2</v>
      </c>
      <c r="H73">
        <v>0</v>
      </c>
      <c r="I73">
        <v>0.45</v>
      </c>
      <c r="J73">
        <v>0.33500000000000002</v>
      </c>
      <c r="K73">
        <v>0.216</v>
      </c>
      <c r="L73">
        <v>0.14799999999999999</v>
      </c>
      <c r="M73">
        <v>0.17499999999999999</v>
      </c>
      <c r="N73">
        <v>0.26300000000000001</v>
      </c>
      <c r="O73">
        <v>0.44500000000000001</v>
      </c>
      <c r="P73">
        <v>0.68500000000000005</v>
      </c>
      <c r="Q73">
        <v>1</v>
      </c>
      <c r="S73" s="6">
        <f>AVT!M77</f>
        <v>1.9951303157514113E+19</v>
      </c>
      <c r="T73">
        <f t="shared" si="41"/>
        <v>1.2101430076936257</v>
      </c>
      <c r="V73">
        <f t="shared" si="42"/>
        <v>4.9376993389978949</v>
      </c>
      <c r="AC73" s="43">
        <v>6800</v>
      </c>
      <c r="AD73" s="43">
        <v>0.19900000000000001</v>
      </c>
      <c r="AE73" s="43">
        <v>0.46400000000000002</v>
      </c>
      <c r="AF73" s="43">
        <v>0.19900000000000001</v>
      </c>
      <c r="AG73" s="43">
        <f t="shared" si="38"/>
        <v>0.30933333333333335</v>
      </c>
      <c r="AH73" s="44">
        <f t="shared" si="39"/>
        <v>8.8980267568810972E-2</v>
      </c>
      <c r="AI73" s="44">
        <f t="shared" si="37"/>
        <v>6.7501967397887774E-2</v>
      </c>
    </row>
    <row r="74" spans="1:35" x14ac:dyDescent="0.25">
      <c r="A74">
        <f>'Input spectra'!A78</f>
        <v>660</v>
      </c>
      <c r="B74">
        <v>1.4</v>
      </c>
      <c r="D74">
        <f t="shared" si="40"/>
        <v>4.3557309133751314</v>
      </c>
      <c r="F74">
        <v>0.16489999999999999</v>
      </c>
      <c r="G74">
        <v>6.0999999999999999E-2</v>
      </c>
      <c r="H74">
        <v>0</v>
      </c>
      <c r="I74">
        <v>0.45100000000000001</v>
      </c>
      <c r="J74">
        <v>0.33400000000000002</v>
      </c>
      <c r="K74">
        <v>0.219</v>
      </c>
      <c r="L74">
        <v>0.14799999999999999</v>
      </c>
      <c r="M74">
        <v>0.17499999999999999</v>
      </c>
      <c r="N74">
        <v>0.26800000000000002</v>
      </c>
      <c r="O74">
        <v>0.45200000000000001</v>
      </c>
      <c r="P74">
        <v>0.69299999999999995</v>
      </c>
      <c r="Q74">
        <v>1</v>
      </c>
      <c r="S74" s="6">
        <f>AVT!M78</f>
        <v>2.0999114904786416E+19</v>
      </c>
      <c r="T74">
        <f t="shared" si="41"/>
        <v>1.2640486304971907</v>
      </c>
      <c r="V74">
        <f t="shared" si="42"/>
        <v>5.1576483503074897</v>
      </c>
      <c r="AC74" s="43">
        <v>7000</v>
      </c>
      <c r="AD74" s="43">
        <v>0.19800000000000001</v>
      </c>
      <c r="AE74" s="43">
        <v>0.46200000000000002</v>
      </c>
      <c r="AF74" s="43">
        <v>0.19800000000000001</v>
      </c>
      <c r="AG74" s="43">
        <f t="shared" si="38"/>
        <v>0.308</v>
      </c>
      <c r="AH74" s="44">
        <f t="shared" si="39"/>
        <v>9.1214271045012937E-2</v>
      </c>
      <c r="AI74" s="44">
        <f t="shared" si="37"/>
        <v>6.9166493680685462E-2</v>
      </c>
    </row>
    <row r="75" spans="1:35" x14ac:dyDescent="0.25">
      <c r="A75">
        <f>'Input spectra'!A79</f>
        <v>665</v>
      </c>
      <c r="B75">
        <v>1.42</v>
      </c>
      <c r="D75">
        <f t="shared" si="40"/>
        <v>4.4179556407090628</v>
      </c>
      <c r="F75">
        <v>0.1212</v>
      </c>
      <c r="G75">
        <v>4.4580000000000002E-2</v>
      </c>
      <c r="H75">
        <v>0</v>
      </c>
      <c r="I75">
        <v>0.45100000000000001</v>
      </c>
      <c r="J75">
        <v>0.33200000000000002</v>
      </c>
      <c r="K75">
        <v>0.224</v>
      </c>
      <c r="L75">
        <v>0.14899999999999999</v>
      </c>
      <c r="M75">
        <v>0.17699999999999999</v>
      </c>
      <c r="N75">
        <v>0.27300000000000002</v>
      </c>
      <c r="O75">
        <v>0.45700000000000002</v>
      </c>
      <c r="P75">
        <v>0.7</v>
      </c>
      <c r="Q75">
        <v>1</v>
      </c>
      <c r="S75" s="6">
        <f>AVT!M79</f>
        <v>2.1421840660714705E+19</v>
      </c>
      <c r="T75">
        <f t="shared" si="41"/>
        <v>1.279799297232517</v>
      </c>
      <c r="V75">
        <f t="shared" si="42"/>
        <v>5.221915181775632</v>
      </c>
      <c r="AC75" s="43">
        <v>7200</v>
      </c>
      <c r="AD75" s="43">
        <v>0.19800000000000001</v>
      </c>
      <c r="AE75" s="43">
        <v>0.46</v>
      </c>
      <c r="AF75" s="43">
        <v>0.19800000000000001</v>
      </c>
      <c r="AG75" s="43">
        <f t="shared" si="38"/>
        <v>0.3066666666666667</v>
      </c>
      <c r="AH75" s="44">
        <f t="shared" si="39"/>
        <v>9.2968617320916755E-2</v>
      </c>
      <c r="AI75" s="44">
        <f t="shared" si="37"/>
        <v>7.0196958536426143E-2</v>
      </c>
    </row>
    <row r="76" spans="1:35" x14ac:dyDescent="0.25">
      <c r="A76">
        <f>'Input spectra'!A80</f>
        <v>670</v>
      </c>
      <c r="B76">
        <v>1.42</v>
      </c>
      <c r="D76">
        <f t="shared" si="40"/>
        <v>4.4179556407090628</v>
      </c>
      <c r="F76">
        <v>8.7400000000000005E-2</v>
      </c>
      <c r="G76">
        <v>3.2000000000000001E-2</v>
      </c>
      <c r="H76">
        <v>0</v>
      </c>
      <c r="I76">
        <v>0.45300000000000001</v>
      </c>
      <c r="J76">
        <v>0.33200000000000002</v>
      </c>
      <c r="K76">
        <v>0.23</v>
      </c>
      <c r="L76">
        <v>0.151</v>
      </c>
      <c r="M76">
        <v>0.18</v>
      </c>
      <c r="N76">
        <v>0.27800000000000002</v>
      </c>
      <c r="O76">
        <v>0.46200000000000002</v>
      </c>
      <c r="P76">
        <v>0.70499999999999996</v>
      </c>
      <c r="Q76">
        <v>1</v>
      </c>
      <c r="S76" s="6">
        <f>AVT!M80</f>
        <v>2.1636888604542751E+19</v>
      </c>
      <c r="T76">
        <f t="shared" si="41"/>
        <v>1.2830002307488599</v>
      </c>
      <c r="V76">
        <f t="shared" si="42"/>
        <v>5.2349758260196086</v>
      </c>
      <c r="AC76" s="43">
        <v>7400</v>
      </c>
      <c r="AD76" s="43">
        <v>0.19700000000000001</v>
      </c>
      <c r="AE76" s="43">
        <v>0.45900000000000002</v>
      </c>
      <c r="AF76" s="43">
        <v>0.19700000000000001</v>
      </c>
      <c r="AG76" s="43">
        <f t="shared" si="38"/>
        <v>0.30599999999999999</v>
      </c>
      <c r="AH76" s="44">
        <f t="shared" si="39"/>
        <v>9.4324751524051023E-2</v>
      </c>
      <c r="AI76" s="44">
        <f t="shared" si="37"/>
        <v>7.1345536316620412E-2</v>
      </c>
    </row>
    <row r="77" spans="1:35" x14ac:dyDescent="0.25">
      <c r="A77">
        <f>'Input spectra'!A81</f>
        <v>675</v>
      </c>
      <c r="B77">
        <v>1.4</v>
      </c>
      <c r="D77">
        <f t="shared" si="40"/>
        <v>4.3557309133751314</v>
      </c>
      <c r="F77">
        <v>6.3600000000000004E-2</v>
      </c>
      <c r="G77">
        <v>2.3199999999999998E-2</v>
      </c>
      <c r="H77">
        <v>0</v>
      </c>
      <c r="I77">
        <v>0.45400000000000001</v>
      </c>
      <c r="J77">
        <v>0.33100000000000002</v>
      </c>
      <c r="K77">
        <v>0.23799999999999999</v>
      </c>
      <c r="L77">
        <v>0.154</v>
      </c>
      <c r="M77">
        <v>0.183</v>
      </c>
      <c r="N77">
        <v>0.28100000000000003</v>
      </c>
      <c r="O77">
        <v>0.46600000000000003</v>
      </c>
      <c r="P77">
        <v>0.70899999999999996</v>
      </c>
      <c r="Q77">
        <v>1</v>
      </c>
      <c r="S77" s="6">
        <f>AVT!M81</f>
        <v>2.1354751396641313E+19</v>
      </c>
      <c r="T77">
        <f t="shared" si="41"/>
        <v>1.256890590883065</v>
      </c>
      <c r="V77">
        <f t="shared" si="42"/>
        <v>5.1284416803135429</v>
      </c>
      <c r="AC77" s="43">
        <v>7600</v>
      </c>
      <c r="AD77" s="43">
        <v>0.19600000000000001</v>
      </c>
      <c r="AE77" s="43">
        <v>0.45700000000000002</v>
      </c>
      <c r="AF77" s="43">
        <v>0.19600000000000001</v>
      </c>
      <c r="AG77" s="43">
        <f t="shared" si="38"/>
        <v>0.3046666666666667</v>
      </c>
      <c r="AH77" s="44">
        <f t="shared" si="39"/>
        <v>9.6559380568279632E-2</v>
      </c>
      <c r="AI77" s="44">
        <f t="shared" si="37"/>
        <v>7.3010702548940598E-2</v>
      </c>
    </row>
    <row r="78" spans="1:35" x14ac:dyDescent="0.25">
      <c r="A78">
        <f>'Input spectra'!A82</f>
        <v>680</v>
      </c>
      <c r="B78">
        <v>1.4</v>
      </c>
      <c r="D78">
        <f t="shared" si="40"/>
        <v>4.3557309133751314</v>
      </c>
      <c r="F78">
        <v>4.6769999999999999E-2</v>
      </c>
      <c r="G78">
        <v>1.7000000000000001E-2</v>
      </c>
      <c r="H78">
        <v>0</v>
      </c>
      <c r="I78">
        <v>0.45500000000000002</v>
      </c>
      <c r="J78">
        <v>0.33100000000000002</v>
      </c>
      <c r="K78">
        <v>0.251</v>
      </c>
      <c r="L78">
        <v>0.158</v>
      </c>
      <c r="M78">
        <v>0.186</v>
      </c>
      <c r="N78">
        <v>0.28299999999999997</v>
      </c>
      <c r="O78">
        <v>0.46800000000000003</v>
      </c>
      <c r="P78">
        <v>0.71199999999999997</v>
      </c>
      <c r="Q78">
        <v>1</v>
      </c>
      <c r="S78" s="6">
        <f>AVT!M82</f>
        <v>2.1441325145575387E+19</v>
      </c>
      <c r="T78">
        <f t="shared" si="41"/>
        <v>1.2527068090356288</v>
      </c>
      <c r="V78">
        <f t="shared" si="42"/>
        <v>5.1113707583388184</v>
      </c>
      <c r="AC78" s="43">
        <v>7800</v>
      </c>
      <c r="AD78" s="43">
        <v>0.19600000000000001</v>
      </c>
      <c r="AE78" s="43">
        <v>0.45500000000000002</v>
      </c>
      <c r="AF78" s="43">
        <v>0.19600000000000001</v>
      </c>
      <c r="AG78" s="43">
        <f t="shared" si="38"/>
        <v>0.30333333333333334</v>
      </c>
      <c r="AH78" s="44">
        <f t="shared" si="39"/>
        <v>9.8320061737266179E-2</v>
      </c>
      <c r="AI78" s="44">
        <f t="shared" si="37"/>
        <v>7.4047692167029791E-2</v>
      </c>
    </row>
    <row r="79" spans="1:35" x14ac:dyDescent="0.25">
      <c r="A79">
        <f>'Input spectra'!A83</f>
        <v>685</v>
      </c>
      <c r="B79">
        <v>1.37</v>
      </c>
      <c r="D79">
        <f t="shared" si="40"/>
        <v>4.2623938223742366</v>
      </c>
      <c r="F79">
        <v>3.2899999999999999E-2</v>
      </c>
      <c r="G79">
        <v>1.192E-2</v>
      </c>
      <c r="H79">
        <v>0</v>
      </c>
      <c r="I79">
        <v>0.45700000000000002</v>
      </c>
      <c r="J79">
        <v>0.33</v>
      </c>
      <c r="K79">
        <v>0.26900000000000002</v>
      </c>
      <c r="L79">
        <v>0.16200000000000001</v>
      </c>
      <c r="M79">
        <v>0.189</v>
      </c>
      <c r="N79">
        <v>0.28599999999999998</v>
      </c>
      <c r="O79">
        <v>0.47</v>
      </c>
      <c r="P79">
        <v>0.71499999999999997</v>
      </c>
      <c r="Q79">
        <v>1</v>
      </c>
      <c r="S79" s="6">
        <f>AVT!M83</f>
        <v>2.1218998068756021E+19</v>
      </c>
      <c r="T79">
        <f t="shared" si="41"/>
        <v>1.2306683447162488</v>
      </c>
      <c r="V79">
        <f t="shared" si="42"/>
        <v>5.0214480715071792</v>
      </c>
      <c r="AC79" s="43">
        <v>8000</v>
      </c>
      <c r="AD79" s="43">
        <v>0.19500000000000001</v>
      </c>
      <c r="AE79" s="43">
        <v>0.45400000000000001</v>
      </c>
      <c r="AF79" s="43">
        <v>0.19500000000000001</v>
      </c>
      <c r="AG79" s="43">
        <f t="shared" si="38"/>
        <v>0.30266666666666669</v>
      </c>
      <c r="AH79" s="44">
        <f t="shared" si="39"/>
        <v>9.9673614781098097E-2</v>
      </c>
      <c r="AI79" s="44">
        <f t="shared" si="37"/>
        <v>7.519360161775146E-2</v>
      </c>
    </row>
    <row r="80" spans="1:35" x14ac:dyDescent="0.25">
      <c r="A80">
        <f>'Input spectra'!A84</f>
        <v>690</v>
      </c>
      <c r="B80">
        <v>1.18</v>
      </c>
      <c r="D80">
        <f t="shared" si="40"/>
        <v>3.6712589127018971</v>
      </c>
      <c r="F80">
        <v>2.2700000000000001E-2</v>
      </c>
      <c r="G80">
        <v>8.2100000000000003E-3</v>
      </c>
      <c r="H80">
        <v>0</v>
      </c>
      <c r="I80">
        <v>0.45800000000000002</v>
      </c>
      <c r="J80">
        <v>0.32900000000000001</v>
      </c>
      <c r="K80">
        <v>0.28799999999999998</v>
      </c>
      <c r="L80">
        <v>0.16500000000000001</v>
      </c>
      <c r="M80">
        <v>0.192</v>
      </c>
      <c r="N80">
        <v>0.29099999999999998</v>
      </c>
      <c r="O80">
        <v>0.47299999999999998</v>
      </c>
      <c r="P80">
        <v>0.71699999999999997</v>
      </c>
      <c r="Q80">
        <v>1</v>
      </c>
      <c r="S80" s="6">
        <f>AVT!M84</f>
        <v>1.8432674649852742E+19</v>
      </c>
      <c r="T80">
        <f t="shared" si="41"/>
        <v>1.0613191360688132</v>
      </c>
      <c r="V80">
        <f t="shared" si="42"/>
        <v>4.330459097243768</v>
      </c>
      <c r="AC80" s="43">
        <v>8500</v>
      </c>
      <c r="AD80" s="43">
        <v>0.19400000000000001</v>
      </c>
      <c r="AE80" s="43">
        <v>0.45</v>
      </c>
      <c r="AF80" s="43">
        <v>0.19400000000000001</v>
      </c>
      <c r="AG80" s="43">
        <f t="shared" si="38"/>
        <v>0.3</v>
      </c>
      <c r="AH80" s="44">
        <f t="shared" si="39"/>
        <v>0.10367499830468581</v>
      </c>
      <c r="AI80" s="44">
        <f t="shared" si="37"/>
        <v>7.7902058156276613E-2</v>
      </c>
    </row>
    <row r="81" spans="1:35" x14ac:dyDescent="0.25">
      <c r="A81">
        <f>'Input spectra'!A85</f>
        <v>695</v>
      </c>
      <c r="B81">
        <v>1.27</v>
      </c>
      <c r="D81">
        <f t="shared" si="40"/>
        <v>3.9512701857045842</v>
      </c>
      <c r="F81">
        <v>1.584E-2</v>
      </c>
      <c r="G81">
        <v>5.7200000000000003E-3</v>
      </c>
      <c r="H81">
        <v>0</v>
      </c>
      <c r="I81">
        <v>0.46</v>
      </c>
      <c r="J81">
        <v>0.32800000000000001</v>
      </c>
      <c r="K81">
        <v>0.312</v>
      </c>
      <c r="L81">
        <v>0.16800000000000001</v>
      </c>
      <c r="M81">
        <v>0.19500000000000001</v>
      </c>
      <c r="N81">
        <v>0.29599999999999999</v>
      </c>
      <c r="O81">
        <v>0.47699999999999998</v>
      </c>
      <c r="P81">
        <v>0.71899999999999997</v>
      </c>
      <c r="Q81">
        <v>1</v>
      </c>
      <c r="S81" s="6">
        <f>AVT!M85</f>
        <v>1.9917741717024895E+19</v>
      </c>
      <c r="T81">
        <f t="shared" si="41"/>
        <v>1.1385759861164457</v>
      </c>
      <c r="V81">
        <f t="shared" si="42"/>
        <v>4.6456872107708529</v>
      </c>
      <c r="AC81" s="43">
        <v>9000</v>
      </c>
      <c r="AD81" s="43">
        <v>0.193</v>
      </c>
      <c r="AE81" s="43">
        <v>0.44700000000000001</v>
      </c>
      <c r="AF81" s="43">
        <v>0.193</v>
      </c>
      <c r="AG81" s="43">
        <f t="shared" si="38"/>
        <v>0.29799999999999999</v>
      </c>
      <c r="AH81" s="44">
        <f t="shared" si="39"/>
        <v>0.10679710099659767</v>
      </c>
      <c r="AI81" s="44">
        <f t="shared" si="37"/>
        <v>8.0093148079032339E-2</v>
      </c>
    </row>
    <row r="82" spans="1:35" x14ac:dyDescent="0.25">
      <c r="A82">
        <f>'Input spectra'!A86</f>
        <v>700</v>
      </c>
      <c r="B82">
        <v>1.28</v>
      </c>
      <c r="D82">
        <f t="shared" si="40"/>
        <v>3.9823825493715495</v>
      </c>
      <c r="F82">
        <v>1.136E-2</v>
      </c>
      <c r="G82">
        <v>4.1000000000000003E-3</v>
      </c>
      <c r="H82">
        <v>0</v>
      </c>
      <c r="I82">
        <v>0.46200000000000002</v>
      </c>
      <c r="J82">
        <v>0.32800000000000001</v>
      </c>
      <c r="K82">
        <v>0.34</v>
      </c>
      <c r="L82">
        <v>0.17</v>
      </c>
      <c r="M82">
        <v>0.19900000000000001</v>
      </c>
      <c r="N82">
        <v>0.30199999999999999</v>
      </c>
      <c r="O82">
        <v>0.48299999999999998</v>
      </c>
      <c r="P82">
        <v>0.72099999999999997</v>
      </c>
      <c r="Q82">
        <v>1</v>
      </c>
      <c r="S82" s="6">
        <f>AVT!M86</f>
        <v>2.0277311112430875E+19</v>
      </c>
      <c r="T82">
        <f t="shared" si="41"/>
        <v>1.150850875811664</v>
      </c>
      <c r="V82">
        <f t="shared" si="42"/>
        <v>4.6957719646792899</v>
      </c>
      <c r="AC82" s="43">
        <v>9500</v>
      </c>
      <c r="AD82" s="43">
        <v>0.192</v>
      </c>
      <c r="AE82" s="43">
        <v>0.44400000000000001</v>
      </c>
      <c r="AF82" s="43">
        <v>0.192</v>
      </c>
      <c r="AG82" s="43">
        <f t="shared" si="38"/>
        <v>0.29599999999999999</v>
      </c>
      <c r="AH82" s="44">
        <f t="shared" si="39"/>
        <v>0.10992150057690427</v>
      </c>
      <c r="AI82" s="44">
        <f t="shared" si="37"/>
        <v>8.2286657930892432E-2</v>
      </c>
    </row>
    <row r="83" spans="1:35" x14ac:dyDescent="0.25">
      <c r="A83">
        <f>'Input spectra'!A87</f>
        <v>705</v>
      </c>
      <c r="B83">
        <v>1.32</v>
      </c>
      <c r="D83">
        <f t="shared" si="40"/>
        <v>4.1068320040394104</v>
      </c>
      <c r="F83">
        <v>8.1099999999999992E-3</v>
      </c>
      <c r="G83">
        <v>2.9299999999999999E-3</v>
      </c>
      <c r="H83">
        <v>0</v>
      </c>
      <c r="I83">
        <v>0.46300000000000002</v>
      </c>
      <c r="J83">
        <v>0.32700000000000001</v>
      </c>
      <c r="K83">
        <v>0.36599999999999999</v>
      </c>
      <c r="L83">
        <v>0.17100000000000001</v>
      </c>
      <c r="M83">
        <v>0.2</v>
      </c>
      <c r="N83">
        <v>0.313</v>
      </c>
      <c r="O83">
        <v>0.48899999999999999</v>
      </c>
      <c r="P83">
        <v>0.72</v>
      </c>
      <c r="Q83">
        <v>1</v>
      </c>
      <c r="S83" s="6">
        <f>AVT!M87</f>
        <v>2.1022649145644786E+19</v>
      </c>
      <c r="T83">
        <f t="shared" si="41"/>
        <v>1.1846909021747958</v>
      </c>
      <c r="V83">
        <f t="shared" si="42"/>
        <v>4.8338481050549316</v>
      </c>
      <c r="AC83" s="43">
        <v>10000</v>
      </c>
      <c r="AD83" s="43">
        <v>0.191</v>
      </c>
      <c r="AE83" s="43">
        <v>0.441</v>
      </c>
      <c r="AF83" s="43">
        <v>0.191</v>
      </c>
      <c r="AG83" s="43">
        <f t="shared" si="38"/>
        <v>0.29399999999999998</v>
      </c>
      <c r="AH83" s="44">
        <f t="shared" si="39"/>
        <v>0.11304800660285542</v>
      </c>
      <c r="AI83" s="44">
        <f t="shared" si="37"/>
        <v>8.4482399218189841E-2</v>
      </c>
    </row>
    <row r="84" spans="1:35" x14ac:dyDescent="0.25">
      <c r="A84">
        <f>'Input spectra'!A88</f>
        <v>710</v>
      </c>
      <c r="B84">
        <v>1.32</v>
      </c>
      <c r="D84">
        <f t="shared" si="40"/>
        <v>4.1068320040394104</v>
      </c>
      <c r="F84">
        <v>5.79E-3</v>
      </c>
      <c r="G84">
        <v>2.0899999999999998E-3</v>
      </c>
      <c r="H84">
        <v>0</v>
      </c>
      <c r="I84">
        <v>0.46400000000000002</v>
      </c>
      <c r="J84">
        <v>0.32600000000000001</v>
      </c>
      <c r="K84">
        <v>0.39</v>
      </c>
      <c r="L84">
        <v>0.17</v>
      </c>
      <c r="M84">
        <v>0.19900000000000001</v>
      </c>
      <c r="N84">
        <v>0.32500000000000001</v>
      </c>
      <c r="O84">
        <v>0.496</v>
      </c>
      <c r="P84">
        <v>0.71899999999999997</v>
      </c>
      <c r="Q84">
        <v>1</v>
      </c>
      <c r="S84" s="6">
        <f>AVT!M88</f>
        <v>2.1072869999033901E+19</v>
      </c>
      <c r="T84">
        <f t="shared" si="41"/>
        <v>1.1791581776850375</v>
      </c>
      <c r="V84">
        <f t="shared" si="42"/>
        <v>4.811273145002894</v>
      </c>
    </row>
    <row r="85" spans="1:35" x14ac:dyDescent="0.25">
      <c r="A85">
        <f>'Input spectra'!A89</f>
        <v>715</v>
      </c>
      <c r="B85">
        <v>1.26</v>
      </c>
      <c r="D85">
        <f t="shared" si="40"/>
        <v>3.920157822037619</v>
      </c>
      <c r="F85">
        <v>4.1099999999999999E-3</v>
      </c>
      <c r="G85">
        <v>1.48E-3</v>
      </c>
      <c r="H85">
        <v>0</v>
      </c>
      <c r="I85">
        <v>0.46500000000000002</v>
      </c>
      <c r="J85">
        <v>0.32500000000000001</v>
      </c>
      <c r="K85">
        <v>0.41199999999999998</v>
      </c>
      <c r="L85">
        <v>0.16800000000000001</v>
      </c>
      <c r="M85">
        <v>0.19800000000000001</v>
      </c>
      <c r="N85">
        <v>0.33800000000000002</v>
      </c>
      <c r="O85">
        <v>0.503</v>
      </c>
      <c r="P85">
        <v>0.72199999999999998</v>
      </c>
      <c r="Q85">
        <v>1</v>
      </c>
      <c r="S85" s="6">
        <f>AVT!M89</f>
        <v>2.0514148620288176E+19</v>
      </c>
      <c r="T85">
        <f t="shared" si="41"/>
        <v>1.1398670081037443</v>
      </c>
      <c r="V85">
        <f t="shared" si="42"/>
        <v>4.6509549174574074</v>
      </c>
    </row>
    <row r="86" spans="1:35" x14ac:dyDescent="0.25">
      <c r="A86">
        <f>'Input spectra'!A90</f>
        <v>720</v>
      </c>
      <c r="B86">
        <v>0.98599999999999999</v>
      </c>
      <c r="D86">
        <f t="shared" si="40"/>
        <v>3.0676790575627715</v>
      </c>
      <c r="F86">
        <v>2.8999999999999998E-3</v>
      </c>
      <c r="G86">
        <v>1.0499999999999999E-3</v>
      </c>
      <c r="H86">
        <v>0</v>
      </c>
      <c r="I86">
        <v>0.46600000000000003</v>
      </c>
      <c r="J86">
        <v>0.32400000000000001</v>
      </c>
      <c r="K86">
        <v>0.43099999999999999</v>
      </c>
      <c r="L86">
        <v>0.16600000000000001</v>
      </c>
      <c r="M86">
        <v>0.19600000000000001</v>
      </c>
      <c r="N86">
        <v>0.35099999999999998</v>
      </c>
      <c r="O86">
        <v>0.51100000000000001</v>
      </c>
      <c r="P86">
        <v>0.72499999999999998</v>
      </c>
      <c r="Q86">
        <v>1</v>
      </c>
      <c r="S86" s="6">
        <f>AVT!M90</f>
        <v>1.6109258844838437E+19</v>
      </c>
      <c r="T86">
        <f t="shared" si="41"/>
        <v>0.88889362483525114</v>
      </c>
      <c r="V86">
        <f t="shared" si="42"/>
        <v>3.6269180054624228</v>
      </c>
    </row>
    <row r="87" spans="1:35" x14ac:dyDescent="0.25">
      <c r="A87">
        <f>'Input spectra'!A91</f>
        <v>725</v>
      </c>
      <c r="B87">
        <v>1.04</v>
      </c>
      <c r="D87">
        <f t="shared" si="40"/>
        <v>3.2356858213643842</v>
      </c>
      <c r="F87">
        <v>2.0500000000000002E-3</v>
      </c>
      <c r="G87">
        <v>7.3999999999999999E-4</v>
      </c>
      <c r="H87">
        <v>0</v>
      </c>
      <c r="I87">
        <v>0.46600000000000003</v>
      </c>
      <c r="J87">
        <v>0.32400000000000001</v>
      </c>
      <c r="K87">
        <v>0.44700000000000001</v>
      </c>
      <c r="L87">
        <v>0.16400000000000001</v>
      </c>
      <c r="M87">
        <v>0.19500000000000001</v>
      </c>
      <c r="N87">
        <v>0.36399999999999999</v>
      </c>
      <c r="O87">
        <v>0.51800000000000002</v>
      </c>
      <c r="P87">
        <v>0.72699999999999998</v>
      </c>
      <c r="Q87">
        <v>1</v>
      </c>
      <c r="S87" s="6">
        <f>AVT!M91</f>
        <v>1.7189724292888433E+19</v>
      </c>
      <c r="T87">
        <f t="shared" si="41"/>
        <v>0.94197121674870421</v>
      </c>
      <c r="V87">
        <f t="shared" si="42"/>
        <v>3.8434884346104203</v>
      </c>
    </row>
    <row r="88" spans="1:35" x14ac:dyDescent="0.25">
      <c r="A88">
        <f>'Input spectra'!A92</f>
        <v>730</v>
      </c>
      <c r="B88">
        <v>1.1299999999999999</v>
      </c>
      <c r="D88">
        <f t="shared" si="40"/>
        <v>3.5156970943670709</v>
      </c>
      <c r="F88">
        <v>1.4400000000000001E-3</v>
      </c>
      <c r="G88">
        <v>5.1999999999999995E-4</v>
      </c>
      <c r="H88">
        <v>0</v>
      </c>
      <c r="I88">
        <v>0.46600000000000003</v>
      </c>
      <c r="J88">
        <v>0.32400000000000001</v>
      </c>
      <c r="K88">
        <v>0.46</v>
      </c>
      <c r="L88">
        <v>0.16400000000000001</v>
      </c>
      <c r="M88">
        <v>0.19500000000000001</v>
      </c>
      <c r="N88">
        <v>0.376</v>
      </c>
      <c r="O88">
        <v>0.52500000000000002</v>
      </c>
      <c r="P88">
        <v>0.72899999999999998</v>
      </c>
      <c r="Q88">
        <v>1</v>
      </c>
      <c r="S88" s="6">
        <f>AVT!M92</f>
        <v>1.8383030725256339E+19</v>
      </c>
      <c r="T88">
        <f t="shared" si="41"/>
        <v>1.0004628829048472</v>
      </c>
      <c r="V88">
        <f t="shared" si="42"/>
        <v>4.0821496998327138</v>
      </c>
    </row>
    <row r="89" spans="1:35" x14ac:dyDescent="0.25">
      <c r="A89">
        <f>'Input spectra'!A93</f>
        <v>735</v>
      </c>
      <c r="B89">
        <v>1.22</v>
      </c>
      <c r="D89">
        <f t="shared" si="40"/>
        <v>3.795708367369758</v>
      </c>
      <c r="F89">
        <v>0.01</v>
      </c>
      <c r="G89">
        <v>3.611E-4</v>
      </c>
      <c r="H89">
        <v>0</v>
      </c>
      <c r="I89">
        <v>0.46600000000000003</v>
      </c>
      <c r="J89">
        <v>0.32300000000000001</v>
      </c>
      <c r="K89">
        <v>0.47199999999999998</v>
      </c>
      <c r="L89">
        <v>0.16500000000000001</v>
      </c>
      <c r="M89">
        <v>0.19600000000000001</v>
      </c>
      <c r="N89">
        <v>0.38900000000000001</v>
      </c>
      <c r="O89">
        <v>0.53200000000000003</v>
      </c>
      <c r="P89">
        <v>0.73</v>
      </c>
      <c r="Q89">
        <v>1</v>
      </c>
      <c r="S89" s="6">
        <f>AVT!M93</f>
        <v>2.0173733652536713E+19</v>
      </c>
      <c r="T89">
        <f t="shared" si="41"/>
        <v>1.0904497860491831</v>
      </c>
      <c r="V89">
        <f t="shared" si="42"/>
        <v>4.4493197527515722</v>
      </c>
    </row>
    <row r="90" spans="1:35" x14ac:dyDescent="0.25">
      <c r="A90">
        <f>'Input spectra'!A94</f>
        <v>740</v>
      </c>
      <c r="B90">
        <v>1.22</v>
      </c>
      <c r="D90">
        <f t="shared" si="40"/>
        <v>3.795708367369758</v>
      </c>
      <c r="F90">
        <v>6.8999999999999999E-3</v>
      </c>
      <c r="G90">
        <v>2.4919999999999999E-4</v>
      </c>
      <c r="H90">
        <v>0</v>
      </c>
      <c r="I90">
        <v>0.46700000000000003</v>
      </c>
      <c r="J90">
        <v>0.32200000000000001</v>
      </c>
      <c r="K90">
        <v>0.48099999999999998</v>
      </c>
      <c r="L90">
        <v>0.16800000000000001</v>
      </c>
      <c r="M90">
        <v>0.19700000000000001</v>
      </c>
      <c r="N90">
        <v>0.40100000000000002</v>
      </c>
      <c r="O90">
        <v>0.53900000000000003</v>
      </c>
      <c r="P90">
        <v>0.73</v>
      </c>
      <c r="Q90">
        <v>1</v>
      </c>
      <c r="S90" s="6">
        <f>AVT!M94</f>
        <v>2.0373052456222274E+19</v>
      </c>
      <c r="T90">
        <f t="shared" si="41"/>
        <v>1.0937828553821767</v>
      </c>
      <c r="V90">
        <f t="shared" si="42"/>
        <v>4.4629195456171473</v>
      </c>
    </row>
    <row r="91" spans="1:35" x14ac:dyDescent="0.25">
      <c r="A91">
        <f>'Input spectra'!A95</f>
        <v>745</v>
      </c>
      <c r="B91">
        <v>1.25</v>
      </c>
      <c r="D91">
        <f t="shared" si="40"/>
        <v>3.8890454583706537</v>
      </c>
      <c r="F91">
        <v>4.7602000000000001E-4</v>
      </c>
      <c r="G91">
        <v>1.719E-4</v>
      </c>
      <c r="H91">
        <v>0</v>
      </c>
      <c r="I91">
        <v>0.46700000000000003</v>
      </c>
      <c r="J91">
        <v>0.32100000000000001</v>
      </c>
      <c r="K91">
        <v>0.48799999999999999</v>
      </c>
      <c r="L91">
        <v>0.17199999999999999</v>
      </c>
      <c r="M91">
        <v>0.2</v>
      </c>
      <c r="N91">
        <v>0.41299999999999998</v>
      </c>
      <c r="O91">
        <v>0.54600000000000004</v>
      </c>
      <c r="P91">
        <v>0.73</v>
      </c>
      <c r="Q91">
        <v>1</v>
      </c>
      <c r="S91" s="6">
        <f>AVT!M95</f>
        <v>2.1079614956811674E+19</v>
      </c>
      <c r="T91">
        <f t="shared" si="41"/>
        <v>1.1241211758725675</v>
      </c>
      <c r="V91">
        <f t="shared" si="42"/>
        <v>4.5867078120280826</v>
      </c>
    </row>
    <row r="92" spans="1:35" x14ac:dyDescent="0.25">
      <c r="A92">
        <f>'Input spectra'!A96</f>
        <v>750</v>
      </c>
      <c r="B92">
        <v>1.23</v>
      </c>
      <c r="D92">
        <f t="shared" si="40"/>
        <v>3.8268207310367233</v>
      </c>
      <c r="F92">
        <v>3.323E-4</v>
      </c>
      <c r="G92">
        <v>1.2E-4</v>
      </c>
      <c r="H92">
        <v>0</v>
      </c>
      <c r="I92">
        <v>0.46700000000000003</v>
      </c>
      <c r="J92">
        <v>0.32</v>
      </c>
      <c r="K92">
        <v>0.49299999999999999</v>
      </c>
      <c r="L92">
        <v>0.17699999999999999</v>
      </c>
      <c r="M92">
        <v>0.20300000000000001</v>
      </c>
      <c r="N92">
        <v>0.42499999999999999</v>
      </c>
      <c r="O92">
        <v>0.55300000000000005</v>
      </c>
      <c r="P92">
        <v>0.73</v>
      </c>
      <c r="Q92">
        <v>1</v>
      </c>
      <c r="S92" s="6">
        <f>AVT!M96</f>
        <v>2.0901616693035536E+19</v>
      </c>
      <c r="T92">
        <f t="shared" si="41"/>
        <v>1.1071981303358756</v>
      </c>
      <c r="V92">
        <f t="shared" si="42"/>
        <v>4.5176573690398509</v>
      </c>
    </row>
    <row r="93" spans="1:35" x14ac:dyDescent="0.25">
      <c r="A93">
        <f>'Input spectra'!A97</f>
        <v>755</v>
      </c>
      <c r="B93">
        <v>1.24</v>
      </c>
      <c r="D93">
        <f t="shared" si="40"/>
        <v>3.8579330947036881</v>
      </c>
      <c r="F93">
        <v>2.3483E-4</v>
      </c>
      <c r="G93">
        <v>8.4800000000000001E-5</v>
      </c>
      <c r="H93">
        <v>0</v>
      </c>
      <c r="I93">
        <v>0.46700000000000003</v>
      </c>
      <c r="J93">
        <v>0.318</v>
      </c>
      <c r="K93">
        <v>0.497</v>
      </c>
      <c r="L93">
        <v>0.18099999999999999</v>
      </c>
      <c r="M93">
        <v>0.20499999999999999</v>
      </c>
      <c r="N93">
        <v>0.436</v>
      </c>
      <c r="O93">
        <v>0.55900000000000005</v>
      </c>
      <c r="P93">
        <v>0.73</v>
      </c>
      <c r="Q93">
        <v>1</v>
      </c>
      <c r="S93" s="6">
        <f>AVT!M97</f>
        <v>2.1040132328942047E+19</v>
      </c>
      <c r="T93">
        <f t="shared" si="41"/>
        <v>1.1071545350646932</v>
      </c>
      <c r="V93">
        <f t="shared" si="42"/>
        <v>4.5174794889543302</v>
      </c>
    </row>
    <row r="94" spans="1:35" x14ac:dyDescent="0.25">
      <c r="A94">
        <f>'Input spectra'!A98</f>
        <v>760</v>
      </c>
      <c r="B94">
        <v>0.26600000000000001</v>
      </c>
      <c r="D94">
        <f t="shared" ref="D94:D104" si="43">B94/$C$2*100</f>
        <v>0.82758887354127519</v>
      </c>
      <c r="F94">
        <v>1.6615E-4</v>
      </c>
      <c r="G94">
        <v>6.0000000000000002E-5</v>
      </c>
      <c r="H94">
        <v>0</v>
      </c>
      <c r="I94">
        <v>0.46700000000000003</v>
      </c>
      <c r="J94">
        <v>0.316</v>
      </c>
      <c r="K94">
        <v>0.5</v>
      </c>
      <c r="L94">
        <v>0.185</v>
      </c>
      <c r="M94">
        <v>0.20799999999999999</v>
      </c>
      <c r="N94">
        <v>0.44700000000000001</v>
      </c>
      <c r="O94">
        <v>0.56499999999999995</v>
      </c>
      <c r="P94">
        <v>0.73</v>
      </c>
      <c r="Q94">
        <v>1</v>
      </c>
      <c r="S94" s="6">
        <f>AVT!M98</f>
        <v>6.3151578089181768E+18</v>
      </c>
      <c r="T94">
        <f t="shared" ref="T94:T104" si="44">S94*(_h_planck*_c_light)/(A94*10^-9)/5</f>
        <v>0.33012418596755833</v>
      </c>
      <c r="V94">
        <f t="shared" si="42"/>
        <v>1.3469928466933017</v>
      </c>
    </row>
    <row r="95" spans="1:35" x14ac:dyDescent="0.25">
      <c r="A95">
        <f>'Input spectra'!A99</f>
        <v>765</v>
      </c>
      <c r="B95">
        <v>0.68600000000000005</v>
      </c>
      <c r="D95">
        <f t="shared" si="43"/>
        <v>2.1343081475538153</v>
      </c>
      <c r="F95">
        <v>1.1741E-4</v>
      </c>
      <c r="G95">
        <v>4.2400000000000001E-5</v>
      </c>
      <c r="H95">
        <v>0</v>
      </c>
      <c r="I95">
        <v>0.46700000000000003</v>
      </c>
      <c r="J95">
        <v>0.315</v>
      </c>
      <c r="K95">
        <v>0.502</v>
      </c>
      <c r="L95">
        <v>0.189</v>
      </c>
      <c r="M95">
        <v>0.21199999999999999</v>
      </c>
      <c r="N95">
        <v>0.45800000000000002</v>
      </c>
      <c r="O95">
        <v>0.56999999999999995</v>
      </c>
      <c r="P95">
        <v>0.73</v>
      </c>
      <c r="Q95">
        <v>1</v>
      </c>
      <c r="S95" s="6">
        <f>AVT!M99</f>
        <v>1.1815056610079664E+19</v>
      </c>
      <c r="T95">
        <f t="shared" si="44"/>
        <v>0.61359399359667477</v>
      </c>
      <c r="V95">
        <f t="shared" si="42"/>
        <v>2.503623652191052</v>
      </c>
    </row>
    <row r="96" spans="1:35" x14ac:dyDescent="0.25">
      <c r="A96">
        <f>'Input spectra'!A100</f>
        <v>770</v>
      </c>
      <c r="B96">
        <v>1.1599999999999999</v>
      </c>
      <c r="D96">
        <f t="shared" si="43"/>
        <v>3.6090341853679666</v>
      </c>
      <c r="F96">
        <v>8.3079999999999997E-5</v>
      </c>
      <c r="G96">
        <v>3.0000000000000001E-5</v>
      </c>
      <c r="H96">
        <v>0</v>
      </c>
      <c r="I96">
        <v>0.46700000000000003</v>
      </c>
      <c r="J96">
        <v>0.315</v>
      </c>
      <c r="K96">
        <v>0.505</v>
      </c>
      <c r="L96">
        <v>0.192</v>
      </c>
      <c r="M96">
        <v>0.215</v>
      </c>
      <c r="N96">
        <v>0.46899999999999997</v>
      </c>
      <c r="O96">
        <v>0.57499999999999996</v>
      </c>
      <c r="P96">
        <v>0.73</v>
      </c>
      <c r="Q96">
        <v>1</v>
      </c>
      <c r="S96" s="6">
        <f>AVT!M100</f>
        <v>2.0174388615132885E+19</v>
      </c>
      <c r="T96">
        <f t="shared" si="44"/>
        <v>1.040917680130993</v>
      </c>
      <c r="V96">
        <f t="shared" si="42"/>
        <v>4.2472158318955167</v>
      </c>
    </row>
    <row r="97" spans="1:22" x14ac:dyDescent="0.25">
      <c r="A97">
        <f>'Input spectra'!A101</f>
        <v>775</v>
      </c>
      <c r="B97">
        <v>1.18</v>
      </c>
      <c r="D97">
        <f t="shared" si="43"/>
        <v>3.6712589127018971</v>
      </c>
      <c r="F97">
        <v>5.8709999999999999E-5</v>
      </c>
      <c r="G97">
        <v>2.12E-5</v>
      </c>
      <c r="H97">
        <v>0</v>
      </c>
      <c r="I97">
        <v>0.46700000000000003</v>
      </c>
      <c r="J97">
        <v>0.314</v>
      </c>
      <c r="K97">
        <v>0.51</v>
      </c>
      <c r="L97">
        <v>0.19400000000000001</v>
      </c>
      <c r="M97">
        <v>0.217</v>
      </c>
      <c r="N97">
        <v>0.47699999999999998</v>
      </c>
      <c r="O97">
        <v>0.57799999999999996</v>
      </c>
      <c r="P97">
        <v>0.73</v>
      </c>
      <c r="Q97">
        <v>1</v>
      </c>
      <c r="S97" s="6">
        <f>AVT!M101</f>
        <v>2.0570145139511386E+19</v>
      </c>
      <c r="T97">
        <f t="shared" si="44"/>
        <v>1.054489795957021</v>
      </c>
      <c r="V97">
        <f t="shared" si="42"/>
        <v>4.3025936070154209</v>
      </c>
    </row>
    <row r="98" spans="1:22" x14ac:dyDescent="0.25">
      <c r="A98">
        <f>'Input spectra'!A102</f>
        <v>780</v>
      </c>
      <c r="B98">
        <v>1.1599999999999999</v>
      </c>
      <c r="D98">
        <f t="shared" si="43"/>
        <v>3.6090341853679666</v>
      </c>
      <c r="F98">
        <v>4.1510000000000001E-5</v>
      </c>
      <c r="G98">
        <v>1.499E-5</v>
      </c>
      <c r="H98">
        <v>0</v>
      </c>
      <c r="I98">
        <v>0.46700000000000003</v>
      </c>
      <c r="J98">
        <v>0.314</v>
      </c>
      <c r="K98">
        <v>0.51600000000000001</v>
      </c>
      <c r="L98">
        <v>0.19700000000000001</v>
      </c>
      <c r="M98">
        <v>0.219</v>
      </c>
      <c r="N98">
        <v>0.48499999999999999</v>
      </c>
      <c r="O98">
        <v>0.58099999999999996</v>
      </c>
      <c r="P98">
        <v>0.73</v>
      </c>
      <c r="Q98">
        <v>1</v>
      </c>
      <c r="S98" s="6">
        <f>AVT!M102</f>
        <v>2.0527427125708042E+19</v>
      </c>
      <c r="T98">
        <f t="shared" si="44"/>
        <v>1.0455544249176738</v>
      </c>
      <c r="V98">
        <f t="shared" si="42"/>
        <v>4.2661349608932797</v>
      </c>
    </row>
    <row r="99" spans="1:22" x14ac:dyDescent="0.25">
      <c r="A99">
        <f>'Input spectra'!A103</f>
        <v>785</v>
      </c>
      <c r="B99">
        <v>1.1599999999999999</v>
      </c>
      <c r="D99">
        <f t="shared" si="43"/>
        <v>3.6090341853679666</v>
      </c>
      <c r="F99">
        <v>2.9349999999999999E-5</v>
      </c>
      <c r="G99">
        <v>1.06E-5</v>
      </c>
      <c r="H99">
        <v>0</v>
      </c>
      <c r="I99">
        <v>0.46700000000000003</v>
      </c>
      <c r="J99">
        <v>0.313</v>
      </c>
      <c r="K99">
        <v>0.52</v>
      </c>
      <c r="L99">
        <v>0.2</v>
      </c>
      <c r="M99">
        <v>0.222</v>
      </c>
      <c r="N99">
        <v>0.49299999999999999</v>
      </c>
      <c r="O99">
        <v>0.58299999999999996</v>
      </c>
      <c r="P99">
        <v>0.73</v>
      </c>
      <c r="Q99">
        <v>1</v>
      </c>
      <c r="S99" s="6">
        <f>AVT!M103</f>
        <v>2.0615886877778432E+19</v>
      </c>
      <c r="T99">
        <f t="shared" si="44"/>
        <v>1.0433717982118198</v>
      </c>
      <c r="V99">
        <f t="shared" si="42"/>
        <v>4.2572292742312428</v>
      </c>
    </row>
    <row r="100" spans="1:22" x14ac:dyDescent="0.25">
      <c r="A100">
        <f>'Input spectra'!A104</f>
        <v>790</v>
      </c>
      <c r="B100">
        <v>1.0900000000000001</v>
      </c>
      <c r="D100">
        <f t="shared" si="43"/>
        <v>3.3912476396992104</v>
      </c>
      <c r="F100">
        <v>2.067E-5</v>
      </c>
      <c r="G100">
        <v>7.4699999999999996E-6</v>
      </c>
      <c r="H100">
        <v>0</v>
      </c>
      <c r="I100">
        <v>0.46700000000000003</v>
      </c>
      <c r="J100">
        <v>0.313</v>
      </c>
      <c r="K100">
        <v>0.52400000000000002</v>
      </c>
      <c r="L100">
        <v>0.20399999999999999</v>
      </c>
      <c r="M100">
        <v>0.22600000000000001</v>
      </c>
      <c r="N100">
        <v>0.5</v>
      </c>
      <c r="O100">
        <v>0.58499999999999996</v>
      </c>
      <c r="P100">
        <v>0.73099999999999998</v>
      </c>
      <c r="Q100">
        <v>1</v>
      </c>
      <c r="S100" s="6">
        <f>AVT!M104</f>
        <v>1.9607022202794701E+19</v>
      </c>
      <c r="T100">
        <f t="shared" si="44"/>
        <v>0.98603260824730621</v>
      </c>
      <c r="V100">
        <f t="shared" si="42"/>
        <v>4.023270412686399</v>
      </c>
    </row>
    <row r="101" spans="1:22" x14ac:dyDescent="0.25">
      <c r="A101">
        <f>'Input spectra'!A105</f>
        <v>795</v>
      </c>
      <c r="B101">
        <v>1.0900000000000001</v>
      </c>
      <c r="D101">
        <f t="shared" si="43"/>
        <v>3.3912476396992104</v>
      </c>
      <c r="F101">
        <v>1.456E-5</v>
      </c>
      <c r="G101">
        <v>5.2599999999999996E-6</v>
      </c>
      <c r="H101">
        <v>0</v>
      </c>
      <c r="I101">
        <v>0.46600000000000003</v>
      </c>
      <c r="J101">
        <v>0.312</v>
      </c>
      <c r="K101">
        <v>0.52700000000000002</v>
      </c>
      <c r="L101">
        <v>0.21</v>
      </c>
      <c r="M101">
        <v>0.23100000000000001</v>
      </c>
      <c r="N101">
        <v>0.50600000000000001</v>
      </c>
      <c r="O101">
        <v>0.58699999999999997</v>
      </c>
      <c r="P101">
        <v>0.73099999999999998</v>
      </c>
      <c r="Q101">
        <v>1</v>
      </c>
      <c r="S101" s="6">
        <f>AVT!M105</f>
        <v>1.9595948183522726E+19</v>
      </c>
      <c r="T101">
        <f t="shared" si="44"/>
        <v>0.97927773801418339</v>
      </c>
      <c r="V101">
        <f t="shared" si="42"/>
        <v>3.9957087790009109</v>
      </c>
    </row>
    <row r="102" spans="1:22" x14ac:dyDescent="0.25">
      <c r="A102">
        <f>'Input spectra'!A106</f>
        <v>800</v>
      </c>
      <c r="B102">
        <v>1.07</v>
      </c>
      <c r="D102">
        <f t="shared" si="43"/>
        <v>3.3290229123652799</v>
      </c>
      <c r="F102">
        <v>1.025E-5</v>
      </c>
      <c r="G102">
        <v>3.7000000000000002E-6</v>
      </c>
      <c r="H102">
        <v>0</v>
      </c>
      <c r="I102">
        <v>0.46600000000000003</v>
      </c>
      <c r="J102">
        <v>0.312</v>
      </c>
      <c r="K102">
        <v>0.53100000000000003</v>
      </c>
      <c r="L102">
        <v>0.218</v>
      </c>
      <c r="M102">
        <v>0.23699999999999999</v>
      </c>
      <c r="N102">
        <v>0.51200000000000001</v>
      </c>
      <c r="O102">
        <v>0.58799999999999997</v>
      </c>
      <c r="P102">
        <v>0.73099999999999998</v>
      </c>
      <c r="Q102">
        <v>1</v>
      </c>
      <c r="S102" s="6">
        <f>AVT!M106</f>
        <v>1.9466953813722141E+19</v>
      </c>
      <c r="T102">
        <f t="shared" si="44"/>
        <v>0.966751243864447</v>
      </c>
      <c r="V102">
        <f t="shared" si="42"/>
        <v>3.9445974132450603</v>
      </c>
    </row>
    <row r="103" spans="1:22" x14ac:dyDescent="0.25">
      <c r="A103">
        <f>'Input spectra'!A107</f>
        <v>805</v>
      </c>
      <c r="B103">
        <v>1.05</v>
      </c>
      <c r="D103">
        <f t="shared" si="43"/>
        <v>3.266798185031349</v>
      </c>
      <c r="F103">
        <v>7.2200000000000003E-6</v>
      </c>
      <c r="G103">
        <v>2.61E-6</v>
      </c>
      <c r="H103">
        <v>0</v>
      </c>
      <c r="I103">
        <v>0.46600000000000003</v>
      </c>
      <c r="J103">
        <v>0.311</v>
      </c>
      <c r="K103">
        <v>0.53500000000000003</v>
      </c>
      <c r="L103">
        <v>0.22500000000000001</v>
      </c>
      <c r="M103">
        <v>0.24299999999999999</v>
      </c>
      <c r="N103">
        <v>0.51700000000000002</v>
      </c>
      <c r="O103">
        <v>0.58899999999999997</v>
      </c>
      <c r="P103">
        <v>0.73099999999999998</v>
      </c>
      <c r="Q103">
        <v>1</v>
      </c>
      <c r="S103" s="6">
        <f>AVT!M107</f>
        <v>1.9312145137695937E+19</v>
      </c>
      <c r="T103">
        <f t="shared" si="44"/>
        <v>0.95310635283068112</v>
      </c>
      <c r="V103">
        <f t="shared" si="42"/>
        <v>3.8889226962820365</v>
      </c>
    </row>
    <row r="104" spans="1:22" x14ac:dyDescent="0.25">
      <c r="A104">
        <f>'Input spectra'!A108</f>
        <v>810</v>
      </c>
      <c r="B104">
        <v>1.06</v>
      </c>
      <c r="D104">
        <f t="shared" si="43"/>
        <v>3.2979105486983142</v>
      </c>
      <c r="F104">
        <v>5.0900000000000004E-6</v>
      </c>
      <c r="G104">
        <v>1.84E-6</v>
      </c>
      <c r="H104">
        <v>0</v>
      </c>
      <c r="I104">
        <v>0.46600000000000003</v>
      </c>
      <c r="J104">
        <v>0.311</v>
      </c>
      <c r="K104">
        <v>0.53900000000000003</v>
      </c>
      <c r="L104">
        <v>0.23300000000000001</v>
      </c>
      <c r="M104">
        <v>0.249</v>
      </c>
      <c r="N104">
        <v>0.52100000000000002</v>
      </c>
      <c r="O104">
        <v>0.59</v>
      </c>
      <c r="P104">
        <v>0.73099999999999998</v>
      </c>
      <c r="Q104">
        <v>1</v>
      </c>
      <c r="S104" s="6">
        <f>AVT!M108</f>
        <v>1.9268611107804611E+19</v>
      </c>
      <c r="T104">
        <f t="shared" si="44"/>
        <v>0.94508772118795792</v>
      </c>
      <c r="V104">
        <f t="shared" si="42"/>
        <v>3.8562045861824692</v>
      </c>
    </row>
    <row r="105" spans="1:22" x14ac:dyDescent="0.25">
      <c r="A105">
        <f>'Input spectra'!A109</f>
        <v>815</v>
      </c>
      <c r="B105">
        <v>0.89500000000000002</v>
      </c>
      <c r="D105">
        <f t="shared" ref="D105:D108" si="45">B105/$C$2*100</f>
        <v>2.7845565481933883</v>
      </c>
      <c r="F105">
        <v>3.58E-6</v>
      </c>
      <c r="G105">
        <v>1.2899999999999999E-6</v>
      </c>
      <c r="H105">
        <v>0</v>
      </c>
      <c r="I105">
        <v>0.46600000000000003</v>
      </c>
      <c r="J105">
        <v>0.311</v>
      </c>
      <c r="K105">
        <v>0.54400000000000004</v>
      </c>
      <c r="L105">
        <v>0.24299999999999999</v>
      </c>
      <c r="M105">
        <v>0.25700000000000001</v>
      </c>
      <c r="N105">
        <v>0.52500000000000002</v>
      </c>
      <c r="O105">
        <v>0.59</v>
      </c>
      <c r="P105">
        <v>0.73099999999999998</v>
      </c>
      <c r="Q105">
        <v>1</v>
      </c>
      <c r="S105" s="6">
        <f>AVT!M109</f>
        <v>1.6359273243549587E+19</v>
      </c>
      <c r="T105">
        <f t="shared" ref="T105:T108" si="46">S105*(_h_planck*_c_light)/(A105*10^-9)/5</f>
        <v>0.79746774381880714</v>
      </c>
      <c r="V105">
        <f t="shared" ref="V105:V108" si="47">T105/$U$2*100</f>
        <v>3.2538765472280207</v>
      </c>
    </row>
    <row r="106" spans="1:22" x14ac:dyDescent="0.25">
      <c r="A106">
        <f>'Input spectra'!A110</f>
        <v>820</v>
      </c>
      <c r="B106">
        <v>0.86199999999999999</v>
      </c>
      <c r="D106">
        <f t="shared" si="45"/>
        <v>2.681885748092403</v>
      </c>
      <c r="F106">
        <v>2.52E-6</v>
      </c>
      <c r="G106">
        <v>9.0999999999999997E-7</v>
      </c>
      <c r="H106">
        <v>0</v>
      </c>
      <c r="I106">
        <v>0.46500000000000002</v>
      </c>
      <c r="J106">
        <v>0.311</v>
      </c>
      <c r="K106">
        <v>0.54800000000000004</v>
      </c>
      <c r="L106">
        <v>0.254</v>
      </c>
      <c r="M106">
        <v>0.26500000000000001</v>
      </c>
      <c r="N106">
        <v>0.52900000000000003</v>
      </c>
      <c r="O106">
        <v>0.59</v>
      </c>
      <c r="P106">
        <v>0.73099999999999998</v>
      </c>
      <c r="Q106">
        <v>1</v>
      </c>
      <c r="S106" s="6">
        <f>AVT!M110</f>
        <v>1.6371292944954911E+19</v>
      </c>
      <c r="T106">
        <f t="shared" si="46"/>
        <v>0.79318748894334545</v>
      </c>
      <c r="V106">
        <f t="shared" si="47"/>
        <v>3.2364119901178738</v>
      </c>
    </row>
    <row r="107" spans="1:22" x14ac:dyDescent="0.25">
      <c r="A107">
        <f>'Input spectra'!A111</f>
        <v>825</v>
      </c>
      <c r="B107">
        <v>0.96899999999999997</v>
      </c>
      <c r="D107">
        <f t="shared" si="45"/>
        <v>3.0147880393289306</v>
      </c>
      <c r="F107">
        <v>1.7799999999999999E-6</v>
      </c>
      <c r="G107">
        <v>6.4000000000000001E-7</v>
      </c>
      <c r="H107">
        <v>0</v>
      </c>
      <c r="I107">
        <v>0.46400000000000002</v>
      </c>
      <c r="J107">
        <v>0.311</v>
      </c>
      <c r="K107">
        <v>0.55200000000000005</v>
      </c>
      <c r="L107">
        <v>0.26400000000000001</v>
      </c>
      <c r="M107">
        <v>0.27300000000000002</v>
      </c>
      <c r="N107">
        <v>0.53200000000000003</v>
      </c>
      <c r="O107">
        <v>0.59099999999999997</v>
      </c>
      <c r="P107">
        <v>0.73099999999999998</v>
      </c>
      <c r="Q107">
        <v>1</v>
      </c>
      <c r="S107" s="6">
        <f>AVT!M111</f>
        <v>1.7900210889152305E+19</v>
      </c>
      <c r="T107">
        <f t="shared" si="46"/>
        <v>0.86200726697815122</v>
      </c>
      <c r="V107">
        <f t="shared" si="47"/>
        <v>3.5172146476154187</v>
      </c>
    </row>
    <row r="108" spans="1:22" x14ac:dyDescent="0.25">
      <c r="A108">
        <f>'Input spectra'!A112</f>
        <v>830</v>
      </c>
      <c r="B108">
        <v>0.91600000000000004</v>
      </c>
      <c r="D108">
        <f t="shared" si="45"/>
        <v>2.8498925118940153</v>
      </c>
      <c r="F108" s="6">
        <v>1.2500000000000001E-6</v>
      </c>
      <c r="G108">
        <v>4.9999999999999998E-7</v>
      </c>
      <c r="H108">
        <v>0</v>
      </c>
      <c r="I108">
        <v>0.46400000000000002</v>
      </c>
      <c r="J108">
        <v>0.31</v>
      </c>
      <c r="K108">
        <v>0.55500000000000005</v>
      </c>
      <c r="L108">
        <v>0.27400000000000002</v>
      </c>
      <c r="M108">
        <v>0.28000000000000003</v>
      </c>
      <c r="N108">
        <v>0.53500000000000003</v>
      </c>
      <c r="O108">
        <v>0.59199999999999997</v>
      </c>
      <c r="P108">
        <v>0.73099999999999998</v>
      </c>
      <c r="Q108">
        <v>1</v>
      </c>
      <c r="S108" s="6">
        <f>AVT!M112</f>
        <v>1.7212916606444794E+19</v>
      </c>
      <c r="T108">
        <f t="shared" si="46"/>
        <v>0.82391631041740365</v>
      </c>
      <c r="V108">
        <f t="shared" si="47"/>
        <v>3.3617936024694739</v>
      </c>
    </row>
    <row r="109" spans="1:22" x14ac:dyDescent="0.25">
      <c r="S109" s="6"/>
    </row>
    <row r="110" spans="1:22" x14ac:dyDescent="0.25">
      <c r="S110" s="6"/>
    </row>
    <row r="111" spans="1:22" x14ac:dyDescent="0.25">
      <c r="S111" s="6"/>
    </row>
    <row r="112" spans="1:22" x14ac:dyDescent="0.25">
      <c r="S112" s="6"/>
    </row>
    <row r="113" spans="19:19" x14ac:dyDescent="0.25">
      <c r="S113" s="6"/>
    </row>
    <row r="114" spans="19:19" x14ac:dyDescent="0.25">
      <c r="S114" s="6"/>
    </row>
    <row r="115" spans="19:19" x14ac:dyDescent="0.25">
      <c r="S115" s="6"/>
    </row>
    <row r="116" spans="19:19" x14ac:dyDescent="0.25">
      <c r="S116" s="6"/>
    </row>
    <row r="117" spans="19:19" x14ac:dyDescent="0.25">
      <c r="S117" s="6"/>
    </row>
    <row r="118" spans="19:19" x14ac:dyDescent="0.25">
      <c r="S118" s="6"/>
    </row>
    <row r="119" spans="19:19" x14ac:dyDescent="0.25">
      <c r="S119" s="6"/>
    </row>
    <row r="120" spans="19:19" x14ac:dyDescent="0.25">
      <c r="S120" s="6"/>
    </row>
    <row r="121" spans="19:19" x14ac:dyDescent="0.25">
      <c r="S121" s="6"/>
    </row>
    <row r="122" spans="19:19" x14ac:dyDescent="0.25">
      <c r="S122" s="6"/>
    </row>
    <row r="123" spans="19:19" x14ac:dyDescent="0.25">
      <c r="S123" s="6"/>
    </row>
    <row r="124" spans="19:19" x14ac:dyDescent="0.25">
      <c r="S124" s="6"/>
    </row>
    <row r="125" spans="19:19" x14ac:dyDescent="0.25">
      <c r="S125" s="6"/>
    </row>
    <row r="126" spans="19:19" x14ac:dyDescent="0.25">
      <c r="S126" s="6"/>
    </row>
    <row r="127" spans="19:19" x14ac:dyDescent="0.25">
      <c r="S127" s="6"/>
    </row>
    <row r="128" spans="19:19" x14ac:dyDescent="0.25">
      <c r="S128" s="6"/>
    </row>
    <row r="129" spans="19:19" x14ac:dyDescent="0.25">
      <c r="S129" s="6"/>
    </row>
    <row r="130" spans="19:19" x14ac:dyDescent="0.25">
      <c r="S130" s="6"/>
    </row>
    <row r="131" spans="19:19" x14ac:dyDescent="0.25">
      <c r="S131" s="6"/>
    </row>
    <row r="132" spans="19:19" x14ac:dyDescent="0.25">
      <c r="S132" s="6"/>
    </row>
    <row r="133" spans="19:19" x14ac:dyDescent="0.25">
      <c r="S133" s="6"/>
    </row>
    <row r="134" spans="19:19" x14ac:dyDescent="0.25">
      <c r="S134" s="6"/>
    </row>
    <row r="135" spans="19:19" x14ac:dyDescent="0.25">
      <c r="S135" s="6"/>
    </row>
    <row r="136" spans="19:19" x14ac:dyDescent="0.25">
      <c r="S136" s="6"/>
    </row>
    <row r="137" spans="19:19" x14ac:dyDescent="0.25">
      <c r="S137" s="6"/>
    </row>
    <row r="138" spans="19:19" x14ac:dyDescent="0.25">
      <c r="S138" s="6"/>
    </row>
    <row r="139" spans="19:19" x14ac:dyDescent="0.25">
      <c r="S139" s="6"/>
    </row>
    <row r="140" spans="19:19" x14ac:dyDescent="0.25">
      <c r="S140" s="6"/>
    </row>
    <row r="141" spans="19:19" x14ac:dyDescent="0.25">
      <c r="S141" s="6"/>
    </row>
    <row r="142" spans="19:19" x14ac:dyDescent="0.25">
      <c r="S142" s="6"/>
    </row>
    <row r="143" spans="19:19" x14ac:dyDescent="0.25">
      <c r="S143" s="6"/>
    </row>
    <row r="144" spans="19:19" x14ac:dyDescent="0.25">
      <c r="S144" s="6"/>
    </row>
    <row r="145" spans="19:19" x14ac:dyDescent="0.25">
      <c r="S145" s="6"/>
    </row>
    <row r="146" spans="19:19" x14ac:dyDescent="0.25">
      <c r="S146" s="6"/>
    </row>
    <row r="147" spans="19:19" x14ac:dyDescent="0.25">
      <c r="S147" s="6"/>
    </row>
    <row r="148" spans="19:19" x14ac:dyDescent="0.25">
      <c r="S148" s="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45A20-AD75-40F8-ABED-B286E2A9DA88}">
  <dimension ref="A1:HR246"/>
  <sheetViews>
    <sheetView zoomScaleNormal="100" workbookViewId="0">
      <selection activeCell="B13" sqref="B13"/>
    </sheetView>
  </sheetViews>
  <sheetFormatPr defaultRowHeight="15" x14ac:dyDescent="0.25"/>
  <cols>
    <col min="1" max="1" width="39" bestFit="1" customWidth="1"/>
    <col min="2" max="2" width="18.140625" bestFit="1" customWidth="1"/>
    <col min="5" max="5" width="11.28515625" customWidth="1"/>
    <col min="6" max="6" width="20.28515625" bestFit="1" customWidth="1"/>
    <col min="7" max="7" width="13" bestFit="1" customWidth="1"/>
    <col min="8" max="10" width="12.5703125" bestFit="1" customWidth="1"/>
    <col min="11" max="11" width="13.28515625" bestFit="1" customWidth="1"/>
    <col min="13" max="13" width="18.28515625" style="1" bestFit="1" customWidth="1"/>
    <col min="14" max="14" width="18.28515625" style="1" customWidth="1"/>
    <col min="15" max="15" width="10.140625" customWidth="1"/>
    <col min="16" max="16" width="11.7109375" bestFit="1" customWidth="1"/>
    <col min="116" max="116" width="15.5703125" bestFit="1" customWidth="1"/>
    <col min="117" max="117" width="15.5703125" customWidth="1"/>
    <col min="118" max="118" width="12" bestFit="1" customWidth="1"/>
    <col min="218" max="218" width="12" bestFit="1" customWidth="1"/>
  </cols>
  <sheetData>
    <row r="1" spans="1:226" x14ac:dyDescent="0.25">
      <c r="A1" t="s">
        <v>157</v>
      </c>
      <c r="E1" s="55" t="s">
        <v>0</v>
      </c>
      <c r="F1" t="s">
        <v>142</v>
      </c>
      <c r="G1" t="s">
        <v>143</v>
      </c>
      <c r="H1" t="s">
        <v>144</v>
      </c>
      <c r="I1" t="s">
        <v>145</v>
      </c>
      <c r="J1" t="s">
        <v>146</v>
      </c>
      <c r="K1" t="s">
        <v>147</v>
      </c>
      <c r="M1" s="1" t="s">
        <v>349</v>
      </c>
      <c r="N1" s="1">
        <v>0</v>
      </c>
      <c r="O1" s="1">
        <v>0.01</v>
      </c>
      <c r="P1" s="1">
        <v>0.02</v>
      </c>
      <c r="Q1" s="1">
        <v>0.03</v>
      </c>
      <c r="R1" s="1">
        <v>0.04</v>
      </c>
      <c r="S1" s="1">
        <v>0.05</v>
      </c>
      <c r="T1" s="1">
        <v>0.06</v>
      </c>
      <c r="U1" s="1">
        <v>7.0000000000000007E-2</v>
      </c>
      <c r="V1" s="1">
        <v>0.08</v>
      </c>
      <c r="W1" s="1">
        <v>0.09</v>
      </c>
      <c r="X1" s="1">
        <v>0.1</v>
      </c>
      <c r="Y1" s="1">
        <v>0.11</v>
      </c>
      <c r="Z1" s="1">
        <v>0.12</v>
      </c>
      <c r="AA1" s="1">
        <v>0.13</v>
      </c>
      <c r="AB1" s="1">
        <v>0.14000000000000001</v>
      </c>
      <c r="AC1" s="1">
        <v>0.15</v>
      </c>
      <c r="AD1" s="1">
        <v>0.16</v>
      </c>
      <c r="AE1" s="1">
        <v>0.17</v>
      </c>
      <c r="AF1" s="1">
        <v>0.18</v>
      </c>
      <c r="AG1" s="1">
        <v>0.19</v>
      </c>
      <c r="AH1" s="1">
        <v>0.2</v>
      </c>
      <c r="AI1" s="1">
        <v>0.21</v>
      </c>
      <c r="AJ1" s="1">
        <v>0.22</v>
      </c>
      <c r="AK1" s="1">
        <v>0.23</v>
      </c>
      <c r="AL1" s="1">
        <v>0.24</v>
      </c>
      <c r="AM1" s="1">
        <v>0.25</v>
      </c>
      <c r="AN1" s="1">
        <v>0.26</v>
      </c>
      <c r="AO1" s="1">
        <v>0.27</v>
      </c>
      <c r="AP1" s="1">
        <v>0.28000000000000003</v>
      </c>
      <c r="AQ1" s="1">
        <v>0.28999999999999998</v>
      </c>
      <c r="AR1" s="1">
        <v>0.3</v>
      </c>
      <c r="AS1" s="1">
        <v>0.31</v>
      </c>
      <c r="AT1" s="1">
        <v>0.32</v>
      </c>
      <c r="AU1" s="1">
        <v>0.33</v>
      </c>
      <c r="AV1" s="1">
        <v>0.34</v>
      </c>
      <c r="AW1" s="1">
        <v>0.35</v>
      </c>
      <c r="AX1" s="1">
        <v>0.36</v>
      </c>
      <c r="AY1" s="1">
        <v>0.37</v>
      </c>
      <c r="AZ1" s="1">
        <v>0.38</v>
      </c>
      <c r="BA1" s="1">
        <v>0.39</v>
      </c>
      <c r="BB1" s="1">
        <v>0.4</v>
      </c>
      <c r="BC1" s="1">
        <v>0.41</v>
      </c>
      <c r="BD1" s="1">
        <v>0.42</v>
      </c>
      <c r="BE1" s="1">
        <v>0.43</v>
      </c>
      <c r="BF1" s="1">
        <v>0.44</v>
      </c>
      <c r="BG1" s="1">
        <v>0.45</v>
      </c>
      <c r="BH1" s="1">
        <v>0.46</v>
      </c>
      <c r="BI1" s="1">
        <v>0.47</v>
      </c>
      <c r="BJ1" s="1">
        <v>0.48</v>
      </c>
      <c r="BK1" s="1">
        <v>0.49</v>
      </c>
      <c r="BL1" s="1">
        <v>0.5</v>
      </c>
      <c r="BM1" s="1">
        <v>0.51</v>
      </c>
      <c r="BN1" s="1">
        <v>0.52</v>
      </c>
      <c r="BO1" s="1">
        <v>0.53</v>
      </c>
      <c r="BP1" s="1">
        <v>0.54</v>
      </c>
      <c r="BQ1" s="1">
        <v>0.55000000000000004</v>
      </c>
      <c r="BR1" s="1">
        <v>0.56000000000000005</v>
      </c>
      <c r="BS1" s="1">
        <v>0.56999999999999995</v>
      </c>
      <c r="BT1" s="1">
        <v>0.57999999999999996</v>
      </c>
      <c r="BU1" s="1">
        <v>0.59</v>
      </c>
      <c r="BV1" s="1">
        <v>0.6</v>
      </c>
      <c r="BW1" s="1">
        <v>0.61</v>
      </c>
      <c r="BX1" s="1">
        <v>0.62</v>
      </c>
      <c r="BY1" s="1">
        <v>0.63</v>
      </c>
      <c r="BZ1" s="1">
        <v>0.64</v>
      </c>
      <c r="CA1" s="1">
        <v>0.65</v>
      </c>
      <c r="CB1" s="1">
        <v>0.66</v>
      </c>
      <c r="CC1" s="1">
        <v>0.67</v>
      </c>
      <c r="CD1" s="1">
        <v>0.68</v>
      </c>
      <c r="CE1" s="1">
        <v>0.69</v>
      </c>
      <c r="CF1" s="1">
        <v>0.7</v>
      </c>
      <c r="CG1" s="1">
        <v>0.71</v>
      </c>
      <c r="CH1" s="1">
        <v>0.72</v>
      </c>
      <c r="CI1" s="1">
        <v>0.73</v>
      </c>
      <c r="CJ1" s="1">
        <v>0.74</v>
      </c>
      <c r="CK1" s="1">
        <v>0.75</v>
      </c>
      <c r="CL1" s="1">
        <v>0.76</v>
      </c>
      <c r="CM1" s="1">
        <v>0.77</v>
      </c>
      <c r="CN1" s="1">
        <v>0.78</v>
      </c>
      <c r="CO1" s="1">
        <v>0.79</v>
      </c>
      <c r="CP1" s="1">
        <v>0.8</v>
      </c>
      <c r="CQ1" s="1">
        <v>0.81</v>
      </c>
      <c r="CR1" s="1">
        <v>0.82</v>
      </c>
      <c r="CS1" s="1">
        <v>0.83</v>
      </c>
      <c r="CT1" s="1">
        <v>0.84</v>
      </c>
      <c r="CU1" s="1">
        <v>0.85</v>
      </c>
      <c r="CV1" s="1">
        <v>0.86</v>
      </c>
      <c r="CW1" s="1">
        <v>0.87</v>
      </c>
      <c r="CX1" s="1">
        <v>0.88</v>
      </c>
      <c r="CY1" s="1">
        <v>0.89</v>
      </c>
      <c r="CZ1" s="1">
        <v>0.9</v>
      </c>
      <c r="DA1" s="1">
        <v>0.91</v>
      </c>
      <c r="DB1" s="1">
        <v>0.92</v>
      </c>
      <c r="DC1" s="1">
        <v>0.93</v>
      </c>
      <c r="DD1" s="1">
        <v>0.94</v>
      </c>
      <c r="DE1" s="1">
        <v>0.95</v>
      </c>
      <c r="DF1" s="1">
        <v>0.96</v>
      </c>
      <c r="DG1" s="1">
        <v>0.97</v>
      </c>
      <c r="DH1" s="1">
        <v>0.98</v>
      </c>
      <c r="DI1" s="1">
        <v>0.99</v>
      </c>
      <c r="DJ1" s="1">
        <v>1</v>
      </c>
      <c r="DL1" s="1" t="s">
        <v>351</v>
      </c>
      <c r="DM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R1" t="s">
        <v>153</v>
      </c>
    </row>
    <row r="2" spans="1:226" x14ac:dyDescent="0.25">
      <c r="A2" t="s">
        <v>49</v>
      </c>
      <c r="B2" s="6">
        <f>SUM(F2:F246)</f>
        <v>1.1932442100200212E+20</v>
      </c>
      <c r="C2" t="s">
        <v>57</v>
      </c>
      <c r="E2">
        <v>280</v>
      </c>
      <c r="F2" s="6">
        <f>'Emission events'!AJ2</f>
        <v>0</v>
      </c>
      <c r="G2" s="6">
        <f>'Emission events'!BQ2</f>
        <v>0</v>
      </c>
      <c r="H2" s="6">
        <f>'Emission events'!CX2</f>
        <v>0</v>
      </c>
      <c r="I2" s="6">
        <f>'Emission events'!EE2</f>
        <v>0</v>
      </c>
      <c r="J2" s="6">
        <f>'Emission events'!FL2</f>
        <v>0</v>
      </c>
      <c r="K2" s="6">
        <f>SUM(F2:J2)</f>
        <v>0</v>
      </c>
      <c r="M2" s="1" t="s">
        <v>350</v>
      </c>
      <c r="N2" s="1">
        <f>N1*$B$13</f>
        <v>0</v>
      </c>
      <c r="O2" s="1">
        <f>O1*$B$13</f>
        <v>0.20944162446310347</v>
      </c>
      <c r="P2" s="1">
        <f t="shared" ref="P2:CA2" si="0">P1*$B$13</f>
        <v>0.41888324892620693</v>
      </c>
      <c r="Q2" s="1">
        <f t="shared" si="0"/>
        <v>0.62832487338931042</v>
      </c>
      <c r="R2" s="1">
        <f t="shared" si="0"/>
        <v>0.83776649785241386</v>
      </c>
      <c r="S2" s="1">
        <f t="shared" si="0"/>
        <v>1.0472081223155174</v>
      </c>
      <c r="T2" s="1">
        <f t="shared" si="0"/>
        <v>1.2566497467786208</v>
      </c>
      <c r="U2" s="1">
        <f t="shared" si="0"/>
        <v>1.4660913712417245</v>
      </c>
      <c r="V2" s="1">
        <f t="shared" si="0"/>
        <v>1.6755329957048277</v>
      </c>
      <c r="W2" s="1">
        <f t="shared" si="0"/>
        <v>1.8849746201679312</v>
      </c>
      <c r="X2" s="1">
        <f t="shared" si="0"/>
        <v>2.0944162446310348</v>
      </c>
      <c r="Y2" s="1">
        <f t="shared" si="0"/>
        <v>2.3038578690941383</v>
      </c>
      <c r="Z2" s="1">
        <f t="shared" si="0"/>
        <v>2.5132994935572417</v>
      </c>
      <c r="AA2" s="1">
        <f t="shared" si="0"/>
        <v>2.7227411180203451</v>
      </c>
      <c r="AB2" s="1">
        <f t="shared" si="0"/>
        <v>2.932182742483449</v>
      </c>
      <c r="AC2" s="1">
        <f t="shared" si="0"/>
        <v>3.141624366946552</v>
      </c>
      <c r="AD2" s="1">
        <f t="shared" si="0"/>
        <v>3.3510659914096554</v>
      </c>
      <c r="AE2" s="1">
        <f t="shared" si="0"/>
        <v>3.5605076158727593</v>
      </c>
      <c r="AF2" s="1">
        <f t="shared" si="0"/>
        <v>3.7699492403358623</v>
      </c>
      <c r="AG2" s="1">
        <f t="shared" si="0"/>
        <v>3.9793908647989662</v>
      </c>
      <c r="AH2" s="1">
        <f t="shared" si="0"/>
        <v>4.1888324892620696</v>
      </c>
      <c r="AI2" s="1">
        <f t="shared" si="0"/>
        <v>4.3982741137251731</v>
      </c>
      <c r="AJ2" s="1">
        <f t="shared" si="0"/>
        <v>4.6077157381882765</v>
      </c>
      <c r="AK2" s="1">
        <f t="shared" si="0"/>
        <v>4.8171573626513799</v>
      </c>
      <c r="AL2" s="1">
        <f t="shared" si="0"/>
        <v>5.0265989871144834</v>
      </c>
      <c r="AM2" s="1">
        <f t="shared" si="0"/>
        <v>5.2360406115775868</v>
      </c>
      <c r="AN2" s="1">
        <f t="shared" si="0"/>
        <v>5.4454822360406903</v>
      </c>
      <c r="AO2" s="1">
        <f t="shared" si="0"/>
        <v>5.6549238605037937</v>
      </c>
      <c r="AP2" s="1">
        <f t="shared" si="0"/>
        <v>5.864365484966898</v>
      </c>
      <c r="AQ2" s="1">
        <f t="shared" si="0"/>
        <v>6.0738071094300006</v>
      </c>
      <c r="AR2" s="1">
        <f t="shared" si="0"/>
        <v>6.283248733893104</v>
      </c>
      <c r="AS2" s="1">
        <f t="shared" si="0"/>
        <v>6.4926903583562074</v>
      </c>
      <c r="AT2" s="1">
        <f t="shared" si="0"/>
        <v>6.7021319828193109</v>
      </c>
      <c r="AU2" s="1">
        <f t="shared" si="0"/>
        <v>6.9115736072824152</v>
      </c>
      <c r="AV2" s="1">
        <f t="shared" si="0"/>
        <v>7.1210152317455186</v>
      </c>
      <c r="AW2" s="1">
        <f t="shared" si="0"/>
        <v>7.3304568562086212</v>
      </c>
      <c r="AX2" s="1">
        <f t="shared" si="0"/>
        <v>7.5398984806717246</v>
      </c>
      <c r="AY2" s="1">
        <f t="shared" si="0"/>
        <v>7.7493401051348281</v>
      </c>
      <c r="AZ2" s="1">
        <f t="shared" si="0"/>
        <v>7.9587817295979324</v>
      </c>
      <c r="BA2" s="1">
        <f t="shared" si="0"/>
        <v>8.1682233540610358</v>
      </c>
      <c r="BB2" s="1">
        <f t="shared" si="0"/>
        <v>8.3776649785241393</v>
      </c>
      <c r="BC2" s="1">
        <f t="shared" si="0"/>
        <v>8.5871066029872427</v>
      </c>
      <c r="BD2" s="1">
        <f t="shared" si="0"/>
        <v>8.7965482274503461</v>
      </c>
      <c r="BE2" s="1">
        <f t="shared" si="0"/>
        <v>9.0059898519134496</v>
      </c>
      <c r="BF2" s="1">
        <f t="shared" si="0"/>
        <v>9.215431476376553</v>
      </c>
      <c r="BG2" s="1">
        <f t="shared" si="0"/>
        <v>9.4248731008396565</v>
      </c>
      <c r="BH2" s="1">
        <f t="shared" si="0"/>
        <v>9.6343147253027599</v>
      </c>
      <c r="BI2" s="1">
        <f t="shared" si="0"/>
        <v>9.8437563497658633</v>
      </c>
      <c r="BJ2" s="1">
        <f t="shared" si="0"/>
        <v>10.053197974228967</v>
      </c>
      <c r="BK2" s="1">
        <f t="shared" si="0"/>
        <v>10.26263959869207</v>
      </c>
      <c r="BL2" s="1">
        <f t="shared" si="0"/>
        <v>10.472081223155174</v>
      </c>
      <c r="BM2" s="1">
        <f t="shared" si="0"/>
        <v>10.681522847618277</v>
      </c>
      <c r="BN2" s="1">
        <f t="shared" si="0"/>
        <v>10.890964472081381</v>
      </c>
      <c r="BO2" s="1">
        <f t="shared" si="0"/>
        <v>11.100406096544484</v>
      </c>
      <c r="BP2" s="1">
        <f t="shared" si="0"/>
        <v>11.309847721007587</v>
      </c>
      <c r="BQ2" s="1">
        <f t="shared" si="0"/>
        <v>11.519289345470693</v>
      </c>
      <c r="BR2" s="1">
        <f t="shared" si="0"/>
        <v>11.728730969933796</v>
      </c>
      <c r="BS2" s="1">
        <f t="shared" si="0"/>
        <v>11.938172594396898</v>
      </c>
      <c r="BT2" s="1">
        <f t="shared" si="0"/>
        <v>12.147614218860001</v>
      </c>
      <c r="BU2" s="1">
        <f t="shared" si="0"/>
        <v>12.357055843323105</v>
      </c>
      <c r="BV2" s="1">
        <f t="shared" si="0"/>
        <v>12.566497467786208</v>
      </c>
      <c r="BW2" s="1">
        <f t="shared" si="0"/>
        <v>12.775939092249311</v>
      </c>
      <c r="BX2" s="1">
        <f t="shared" si="0"/>
        <v>12.985380716712415</v>
      </c>
      <c r="BY2" s="1">
        <f t="shared" si="0"/>
        <v>13.194822341175518</v>
      </c>
      <c r="BZ2" s="1">
        <f t="shared" si="0"/>
        <v>13.404263965638622</v>
      </c>
      <c r="CA2" s="1">
        <f t="shared" si="0"/>
        <v>13.613705590101727</v>
      </c>
      <c r="CB2" s="1">
        <f t="shared" ref="CB2:DJ2" si="1">CB1*$B$13</f>
        <v>13.82314721456483</v>
      </c>
      <c r="CC2" s="1">
        <f t="shared" si="1"/>
        <v>14.032588839027934</v>
      </c>
      <c r="CD2" s="1">
        <f t="shared" si="1"/>
        <v>14.242030463491037</v>
      </c>
      <c r="CE2" s="1">
        <f t="shared" si="1"/>
        <v>14.451472087954139</v>
      </c>
      <c r="CF2" s="1">
        <f t="shared" si="1"/>
        <v>14.660913712417242</v>
      </c>
      <c r="CG2" s="1">
        <f t="shared" si="1"/>
        <v>14.870355336880346</v>
      </c>
      <c r="CH2" s="1">
        <f t="shared" si="1"/>
        <v>15.079796961343449</v>
      </c>
      <c r="CI2" s="1">
        <f t="shared" si="1"/>
        <v>15.289238585806553</v>
      </c>
      <c r="CJ2" s="1">
        <f t="shared" si="1"/>
        <v>15.498680210269656</v>
      </c>
      <c r="CK2" s="1">
        <f t="shared" si="1"/>
        <v>15.708121834732761</v>
      </c>
      <c r="CL2" s="1">
        <f t="shared" si="1"/>
        <v>15.917563459195865</v>
      </c>
      <c r="CM2" s="1">
        <f t="shared" si="1"/>
        <v>16.127005083658968</v>
      </c>
      <c r="CN2" s="1">
        <f t="shared" si="1"/>
        <v>16.336446708122072</v>
      </c>
      <c r="CO2" s="1">
        <f t="shared" si="1"/>
        <v>16.545888332585175</v>
      </c>
      <c r="CP2" s="1">
        <f t="shared" si="1"/>
        <v>16.755329957048279</v>
      </c>
      <c r="CQ2" s="1">
        <f t="shared" si="1"/>
        <v>16.964771581511382</v>
      </c>
      <c r="CR2" s="1">
        <f t="shared" si="1"/>
        <v>17.174213205974485</v>
      </c>
      <c r="CS2" s="1">
        <f t="shared" si="1"/>
        <v>17.383654830437589</v>
      </c>
      <c r="CT2" s="1">
        <f t="shared" si="1"/>
        <v>17.593096454900692</v>
      </c>
      <c r="CU2" s="1">
        <f t="shared" si="1"/>
        <v>17.802538079363796</v>
      </c>
      <c r="CV2" s="1">
        <f t="shared" si="1"/>
        <v>18.011979703826899</v>
      </c>
      <c r="CW2" s="1">
        <f t="shared" si="1"/>
        <v>18.221421328290003</v>
      </c>
      <c r="CX2" s="1">
        <f t="shared" si="1"/>
        <v>18.430862952753106</v>
      </c>
      <c r="CY2" s="1">
        <f t="shared" si="1"/>
        <v>18.640304577216209</v>
      </c>
      <c r="CZ2" s="1">
        <f t="shared" si="1"/>
        <v>18.849746201679313</v>
      </c>
      <c r="DA2" s="1">
        <f t="shared" si="1"/>
        <v>19.059187826142416</v>
      </c>
      <c r="DB2" s="1">
        <f t="shared" si="1"/>
        <v>19.26862945060552</v>
      </c>
      <c r="DC2" s="1">
        <f t="shared" si="1"/>
        <v>19.478071075068623</v>
      </c>
      <c r="DD2" s="1">
        <f t="shared" si="1"/>
        <v>19.687512699531727</v>
      </c>
      <c r="DE2" s="1">
        <f t="shared" si="1"/>
        <v>19.89695432399483</v>
      </c>
      <c r="DF2" s="1">
        <f t="shared" si="1"/>
        <v>20.106395948457934</v>
      </c>
      <c r="DG2" s="1">
        <f t="shared" si="1"/>
        <v>20.315837572921037</v>
      </c>
      <c r="DH2" s="1">
        <f t="shared" si="1"/>
        <v>20.52527919738414</v>
      </c>
      <c r="DI2" s="1">
        <f t="shared" si="1"/>
        <v>20.734720821847244</v>
      </c>
      <c r="DJ2" s="1">
        <f t="shared" si="1"/>
        <v>20.944162446310347</v>
      </c>
      <c r="DL2" s="1" t="s">
        <v>348</v>
      </c>
      <c r="DM2" s="1">
        <v>0</v>
      </c>
      <c r="DN2" s="1">
        <v>0.01</v>
      </c>
      <c r="DO2" s="1">
        <v>0.02</v>
      </c>
      <c r="DP2" s="1">
        <v>0.03</v>
      </c>
      <c r="DQ2" s="1">
        <v>0.04</v>
      </c>
      <c r="DR2" s="1">
        <v>0.05</v>
      </c>
      <c r="DS2" s="1">
        <v>0.06</v>
      </c>
      <c r="DT2" s="1">
        <v>7.0000000000000007E-2</v>
      </c>
      <c r="DU2" s="1">
        <v>0.08</v>
      </c>
      <c r="DV2" s="1">
        <v>0.09</v>
      </c>
      <c r="DW2" s="1">
        <v>0.1</v>
      </c>
      <c r="DX2" s="1">
        <v>0.11</v>
      </c>
      <c r="DY2" s="1">
        <v>0.12</v>
      </c>
      <c r="DZ2" s="1">
        <v>0.13</v>
      </c>
      <c r="EA2" s="1">
        <v>0.14000000000000001</v>
      </c>
      <c r="EB2" s="1">
        <v>0.15</v>
      </c>
      <c r="EC2" s="1">
        <v>0.16</v>
      </c>
      <c r="ED2" s="1">
        <v>0.17</v>
      </c>
      <c r="EE2" s="1">
        <v>0.18</v>
      </c>
      <c r="EF2" s="1">
        <v>0.19</v>
      </c>
      <c r="EG2" s="1">
        <v>0.2</v>
      </c>
      <c r="EH2" s="1">
        <v>0.21</v>
      </c>
      <c r="EI2" s="1">
        <v>0.22</v>
      </c>
      <c r="EJ2" s="1">
        <v>0.23</v>
      </c>
      <c r="EK2" s="1">
        <v>0.24</v>
      </c>
      <c r="EL2" s="1">
        <v>0.25</v>
      </c>
      <c r="EM2" s="1">
        <v>0.26</v>
      </c>
      <c r="EN2" s="1">
        <v>0.27</v>
      </c>
      <c r="EO2" s="1">
        <v>0.28000000000000003</v>
      </c>
      <c r="EP2" s="1">
        <v>0.28999999999999998</v>
      </c>
      <c r="EQ2" s="1">
        <v>0.3</v>
      </c>
      <c r="ER2" s="1">
        <v>0.31</v>
      </c>
      <c r="ES2" s="1">
        <v>0.32</v>
      </c>
      <c r="ET2" s="1">
        <v>0.33</v>
      </c>
      <c r="EU2" s="1">
        <v>0.34</v>
      </c>
      <c r="EV2" s="1">
        <v>0.35</v>
      </c>
      <c r="EW2" s="1">
        <v>0.36</v>
      </c>
      <c r="EX2" s="1">
        <v>0.37</v>
      </c>
      <c r="EY2" s="1">
        <v>0.38</v>
      </c>
      <c r="EZ2" s="1">
        <v>0.39</v>
      </c>
      <c r="FA2" s="1">
        <v>0.4</v>
      </c>
      <c r="FB2" s="1">
        <v>0.41</v>
      </c>
      <c r="FC2" s="1">
        <v>0.42</v>
      </c>
      <c r="FD2" s="1">
        <v>0.43</v>
      </c>
      <c r="FE2" s="1">
        <v>0.44</v>
      </c>
      <c r="FF2" s="1">
        <v>0.45</v>
      </c>
      <c r="FG2" s="1">
        <v>0.46</v>
      </c>
      <c r="FH2" s="1">
        <v>0.47</v>
      </c>
      <c r="FI2" s="1">
        <v>0.48</v>
      </c>
      <c r="FJ2" s="1">
        <v>0.49</v>
      </c>
      <c r="FK2" s="1">
        <v>0.5</v>
      </c>
      <c r="FL2" s="1">
        <v>0.51</v>
      </c>
      <c r="FM2" s="1">
        <v>0.52</v>
      </c>
      <c r="FN2" s="1">
        <v>0.53</v>
      </c>
      <c r="FO2" s="1">
        <v>0.54</v>
      </c>
      <c r="FP2" s="1">
        <v>0.55000000000000004</v>
      </c>
      <c r="FQ2" s="1">
        <v>0.56000000000000005</v>
      </c>
      <c r="FR2" s="1">
        <v>0.56999999999999995</v>
      </c>
      <c r="FS2" s="1">
        <v>0.57999999999999996</v>
      </c>
      <c r="FT2" s="1">
        <v>0.59</v>
      </c>
      <c r="FU2" s="1">
        <v>0.6</v>
      </c>
      <c r="FV2" s="1">
        <v>0.61</v>
      </c>
      <c r="FW2" s="1">
        <v>0.62</v>
      </c>
      <c r="FX2" s="1">
        <v>0.63</v>
      </c>
      <c r="FY2" s="1">
        <v>0.64</v>
      </c>
      <c r="FZ2" s="1">
        <v>0.65</v>
      </c>
      <c r="GA2" s="1">
        <v>0.66</v>
      </c>
      <c r="GB2" s="1">
        <v>0.67</v>
      </c>
      <c r="GC2" s="1">
        <v>0.68</v>
      </c>
      <c r="GD2" s="1">
        <v>0.69</v>
      </c>
      <c r="GE2" s="1">
        <v>0.7</v>
      </c>
      <c r="GF2" s="1">
        <v>0.71</v>
      </c>
      <c r="GG2" s="1">
        <v>0.72</v>
      </c>
      <c r="GH2" s="1">
        <v>0.73</v>
      </c>
      <c r="GI2" s="1">
        <v>0.74</v>
      </c>
      <c r="GJ2" s="1">
        <v>0.75</v>
      </c>
      <c r="GK2" s="1">
        <v>0.76</v>
      </c>
      <c r="GL2" s="1">
        <v>0.77</v>
      </c>
      <c r="GM2" s="1">
        <v>0.78</v>
      </c>
      <c r="GN2" s="1">
        <v>0.79</v>
      </c>
      <c r="GO2" s="1">
        <v>0.8</v>
      </c>
      <c r="GP2" s="1">
        <v>0.81</v>
      </c>
      <c r="GQ2" s="1">
        <v>0.82</v>
      </c>
      <c r="GR2" s="1">
        <v>0.83</v>
      </c>
      <c r="GS2" s="1">
        <v>0.84</v>
      </c>
      <c r="GT2" s="1">
        <v>0.85</v>
      </c>
      <c r="GU2" s="1">
        <v>0.86</v>
      </c>
      <c r="GV2" s="1">
        <v>0.87</v>
      </c>
      <c r="GW2" s="1">
        <v>0.88</v>
      </c>
      <c r="GX2" s="1">
        <v>0.89</v>
      </c>
      <c r="GY2" s="1">
        <v>0.9</v>
      </c>
      <c r="GZ2" s="1">
        <v>0.91</v>
      </c>
      <c r="HA2" s="1">
        <v>0.92</v>
      </c>
      <c r="HB2" s="1">
        <v>0.93</v>
      </c>
      <c r="HC2" s="1">
        <v>0.94</v>
      </c>
      <c r="HD2" s="1">
        <v>0.95</v>
      </c>
      <c r="HE2" s="1">
        <v>0.96</v>
      </c>
      <c r="HF2" s="1">
        <v>0.97</v>
      </c>
      <c r="HG2" s="1">
        <v>0.98</v>
      </c>
      <c r="HH2" s="1">
        <v>0.99</v>
      </c>
      <c r="HI2" s="1">
        <v>1</v>
      </c>
      <c r="HK2" t="s">
        <v>339</v>
      </c>
      <c r="HL2" t="s">
        <v>342</v>
      </c>
      <c r="HM2" t="s">
        <v>352</v>
      </c>
      <c r="HN2" t="s">
        <v>340</v>
      </c>
      <c r="HO2" t="s">
        <v>153</v>
      </c>
      <c r="HQ2" t="s">
        <v>341</v>
      </c>
      <c r="HR2">
        <f>MAX(HO3:HO102)</f>
        <v>7.722658401126874</v>
      </c>
    </row>
    <row r="3" spans="1:226" x14ac:dyDescent="0.25">
      <c r="A3" t="s">
        <v>50</v>
      </c>
      <c r="B3" s="6">
        <f>SUM(G2:G246)</f>
        <v>1.1367780062684236E+19</v>
      </c>
      <c r="C3" t="s">
        <v>57</v>
      </c>
      <c r="E3">
        <v>285</v>
      </c>
      <c r="F3" s="6">
        <f>'Emission events'!AJ3</f>
        <v>0</v>
      </c>
      <c r="G3" s="6">
        <f>'Emission events'!BQ3</f>
        <v>0</v>
      </c>
      <c r="H3" s="6">
        <f>'Emission events'!CX3</f>
        <v>0</v>
      </c>
      <c r="I3" s="6">
        <f>'Emission events'!EE3</f>
        <v>0</v>
      </c>
      <c r="J3" s="6">
        <f>'Emission events'!FL3</f>
        <v>0</v>
      </c>
      <c r="K3" s="6">
        <f t="shared" ref="K3:K66" si="2">SUM(F3:J3)</f>
        <v>0</v>
      </c>
      <c r="M3" s="1">
        <v>0</v>
      </c>
      <c r="N3" s="55">
        <f t="shared" ref="N3:W12" si="3">$B$13-_J0*EXP(($M3+N$2*_r_S)/(_V_th*_diode_n))-($M3+N$2*_r_S)/_r_sh</f>
        <v>20.944162121310349</v>
      </c>
      <c r="O3" s="55">
        <f t="shared" si="3"/>
        <v>20.943952679354375</v>
      </c>
      <c r="P3" s="55">
        <f t="shared" si="3"/>
        <v>20.943743237398067</v>
      </c>
      <c r="Q3" s="55">
        <f t="shared" si="3"/>
        <v>20.943533795441418</v>
      </c>
      <c r="R3" s="55">
        <f t="shared" si="3"/>
        <v>20.943324353484428</v>
      </c>
      <c r="S3" s="55">
        <f t="shared" si="3"/>
        <v>20.943114911527104</v>
      </c>
      <c r="T3" s="55">
        <f t="shared" si="3"/>
        <v>20.942905469569435</v>
      </c>
      <c r="U3" s="55">
        <f t="shared" si="3"/>
        <v>20.942696027611429</v>
      </c>
      <c r="V3" s="55">
        <f t="shared" si="3"/>
        <v>20.942486585653086</v>
      </c>
      <c r="W3" s="55">
        <f t="shared" si="3"/>
        <v>20.942277143694398</v>
      </c>
      <c r="X3" s="55">
        <f t="shared" ref="X3:AG12" si="4">$B$13-_J0*EXP(($M3+X$2*_r_S)/(_V_th*_diode_n))-($M3+X$2*_r_S)/_r_sh</f>
        <v>20.942067701735368</v>
      </c>
      <c r="Y3" s="55">
        <f t="shared" si="4"/>
        <v>20.941858259776001</v>
      </c>
      <c r="Z3" s="55">
        <f t="shared" si="4"/>
        <v>20.94164881781629</v>
      </c>
      <c r="AA3" s="55">
        <f t="shared" si="4"/>
        <v>20.941439375856238</v>
      </c>
      <c r="AB3" s="55">
        <f t="shared" si="4"/>
        <v>20.941229933895844</v>
      </c>
      <c r="AC3" s="55">
        <f t="shared" si="4"/>
        <v>20.941020491935106</v>
      </c>
      <c r="AD3" s="55">
        <f t="shared" si="4"/>
        <v>20.940811049974023</v>
      </c>
      <c r="AE3" s="55">
        <f t="shared" si="4"/>
        <v>20.940601608012599</v>
      </c>
      <c r="AF3" s="55">
        <f t="shared" si="4"/>
        <v>20.940392166050835</v>
      </c>
      <c r="AG3" s="55">
        <f t="shared" si="4"/>
        <v>20.940182724088721</v>
      </c>
      <c r="AH3" s="55">
        <f t="shared" ref="AH3:AQ12" si="5">$B$13-_J0*EXP(($M3+AH$2*_r_S)/(_V_th*_diode_n))-($M3+AH$2*_r_S)/_r_sh</f>
        <v>20.939973282126264</v>
      </c>
      <c r="AI3" s="55">
        <f t="shared" si="5"/>
        <v>20.939763840163465</v>
      </c>
      <c r="AJ3" s="55">
        <f t="shared" si="5"/>
        <v>20.939554398200318</v>
      </c>
      <c r="AK3" s="55">
        <f t="shared" si="5"/>
        <v>20.939344956236827</v>
      </c>
      <c r="AL3" s="55">
        <f t="shared" si="5"/>
        <v>20.939135514272991</v>
      </c>
      <c r="AM3" s="55">
        <f t="shared" si="5"/>
        <v>20.938926072308806</v>
      </c>
      <c r="AN3" s="55">
        <f t="shared" si="5"/>
        <v>20.938716630344278</v>
      </c>
      <c r="AO3" s="55">
        <f t="shared" si="5"/>
        <v>20.938507188379401</v>
      </c>
      <c r="AP3" s="55">
        <f t="shared" si="5"/>
        <v>20.938297746414175</v>
      </c>
      <c r="AQ3" s="55">
        <f t="shared" si="5"/>
        <v>20.938088304448602</v>
      </c>
      <c r="AR3" s="55">
        <f t="shared" ref="AR3:BA12" si="6">$B$13-_J0*EXP(($M3+AR$2*_r_S)/(_V_th*_diode_n))-($M3+AR$2*_r_S)/_r_sh</f>
        <v>20.937878862482684</v>
      </c>
      <c r="AS3" s="55">
        <f t="shared" si="6"/>
        <v>20.937669420516418</v>
      </c>
      <c r="AT3" s="55">
        <f t="shared" si="6"/>
        <v>20.9374599785498</v>
      </c>
      <c r="AU3" s="55">
        <f t="shared" si="6"/>
        <v>20.937250536582834</v>
      </c>
      <c r="AV3" s="55">
        <f t="shared" si="6"/>
        <v>20.93704109461552</v>
      </c>
      <c r="AW3" s="55">
        <f t="shared" si="6"/>
        <v>20.936831652647854</v>
      </c>
      <c r="AX3" s="55">
        <f t="shared" si="6"/>
        <v>20.93662221067984</v>
      </c>
      <c r="AY3" s="55">
        <f t="shared" si="6"/>
        <v>20.936412768711474</v>
      </c>
      <c r="AZ3" s="55">
        <f t="shared" si="6"/>
        <v>20.93620332674276</v>
      </c>
      <c r="BA3" s="55">
        <f t="shared" si="6"/>
        <v>20.935993884773691</v>
      </c>
      <c r="BB3" s="55">
        <f t="shared" ref="BB3:BK12" si="7">$B$13-_J0*EXP(($M3+BB$2*_r_S)/(_V_th*_diode_n))-($M3+BB$2*_r_S)/_r_sh</f>
        <v>20.935784442804273</v>
      </c>
      <c r="BC3" s="55">
        <f t="shared" si="7"/>
        <v>20.935575000834504</v>
      </c>
      <c r="BD3" s="55">
        <f t="shared" si="7"/>
        <v>20.93536555886438</v>
      </c>
      <c r="BE3" s="55">
        <f t="shared" si="7"/>
        <v>20.935156116893904</v>
      </c>
      <c r="BF3" s="55">
        <f t="shared" si="7"/>
        <v>20.934946674923076</v>
      </c>
      <c r="BG3" s="55">
        <f t="shared" si="7"/>
        <v>20.934737232951896</v>
      </c>
      <c r="BH3" s="55">
        <f t="shared" si="7"/>
        <v>20.934527790980361</v>
      </c>
      <c r="BI3" s="55">
        <f t="shared" si="7"/>
        <v>20.934318349008471</v>
      </c>
      <c r="BJ3" s="55">
        <f t="shared" si="7"/>
        <v>20.934108907036226</v>
      </c>
      <c r="BK3" s="55">
        <f t="shared" si="7"/>
        <v>20.933899465063629</v>
      </c>
      <c r="BL3" s="55">
        <f t="shared" ref="BL3:BU12" si="8">$B$13-_J0*EXP(($M3+BL$2*_r_S)/(_V_th*_diode_n))-($M3+BL$2*_r_S)/_r_sh</f>
        <v>20.933690023090676</v>
      </c>
      <c r="BM3" s="55">
        <f t="shared" si="8"/>
        <v>20.933480581117365</v>
      </c>
      <c r="BN3" s="55">
        <f t="shared" si="8"/>
        <v>20.933271139143702</v>
      </c>
      <c r="BO3" s="55">
        <f t="shared" si="8"/>
        <v>20.933061697169681</v>
      </c>
      <c r="BP3" s="55">
        <f t="shared" si="8"/>
        <v>20.932852255195304</v>
      </c>
      <c r="BQ3" s="55">
        <f t="shared" si="8"/>
        <v>20.932642813220571</v>
      </c>
      <c r="BR3" s="55">
        <f t="shared" si="8"/>
        <v>20.932433371245477</v>
      </c>
      <c r="BS3" s="55">
        <f t="shared" si="8"/>
        <v>20.93222392927003</v>
      </c>
      <c r="BT3" s="55">
        <f t="shared" si="8"/>
        <v>20.932014487294222</v>
      </c>
      <c r="BU3" s="55">
        <f t="shared" si="8"/>
        <v>20.931805045318054</v>
      </c>
      <c r="BV3" s="55">
        <f t="shared" ref="BV3:CE12" si="9">$B$13-_J0*EXP(($M3+BV$2*_r_S)/(_V_th*_diode_n))-($M3+BV$2*_r_S)/_r_sh</f>
        <v>20.931595603341531</v>
      </c>
      <c r="BW3" s="55">
        <f t="shared" si="9"/>
        <v>20.931386161364646</v>
      </c>
      <c r="BX3" s="55">
        <f t="shared" si="9"/>
        <v>20.931176719387405</v>
      </c>
      <c r="BY3" s="55">
        <f t="shared" si="9"/>
        <v>20.930967277409803</v>
      </c>
      <c r="BZ3" s="55">
        <f t="shared" si="9"/>
        <v>20.930757835431837</v>
      </c>
      <c r="CA3" s="55">
        <f t="shared" si="9"/>
        <v>20.930548393453513</v>
      </c>
      <c r="CB3" s="55">
        <f t="shared" si="9"/>
        <v>20.93033895147483</v>
      </c>
      <c r="CC3" s="55">
        <f t="shared" si="9"/>
        <v>20.930129509495785</v>
      </c>
      <c r="CD3" s="55">
        <f t="shared" si="9"/>
        <v>20.929920067516377</v>
      </c>
      <c r="CE3" s="55">
        <f t="shared" si="9"/>
        <v>20.929710625536607</v>
      </c>
      <c r="CF3" s="55">
        <f t="shared" ref="CF3:CO12" si="10">$B$13-_J0*EXP(($M3+CF$2*_r_S)/(_V_th*_diode_n))-($M3+CF$2*_r_S)/_r_sh</f>
        <v>20.929501183556475</v>
      </c>
      <c r="CG3" s="55">
        <f t="shared" si="10"/>
        <v>20.92929174157598</v>
      </c>
      <c r="CH3" s="55">
        <f t="shared" si="10"/>
        <v>20.929082299595123</v>
      </c>
      <c r="CI3" s="55">
        <f t="shared" si="10"/>
        <v>20.9288728576139</v>
      </c>
      <c r="CJ3" s="55">
        <f t="shared" si="10"/>
        <v>20.928663415632315</v>
      </c>
      <c r="CK3" s="55">
        <f t="shared" si="10"/>
        <v>20.928453973650367</v>
      </c>
      <c r="CL3" s="55">
        <f t="shared" si="10"/>
        <v>20.928244531668049</v>
      </c>
      <c r="CM3" s="55">
        <f t="shared" si="10"/>
        <v>20.92803508968537</v>
      </c>
      <c r="CN3" s="55">
        <f t="shared" si="10"/>
        <v>20.927825647702328</v>
      </c>
      <c r="CO3" s="55">
        <f t="shared" si="10"/>
        <v>20.927616205718916</v>
      </c>
      <c r="CP3" s="55">
        <f t="shared" ref="CP3:CY12" si="11">$B$13-_J0*EXP(($M3+CP$2*_r_S)/(_V_th*_diode_n))-($M3+CP$2*_r_S)/_r_sh</f>
        <v>20.927406763735139</v>
      </c>
      <c r="CQ3" s="55">
        <f t="shared" si="11"/>
        <v>20.927197321750995</v>
      </c>
      <c r="CR3" s="55">
        <f t="shared" si="11"/>
        <v>20.926987879766486</v>
      </c>
      <c r="CS3" s="55">
        <f t="shared" si="11"/>
        <v>20.926778437781607</v>
      </c>
      <c r="CT3" s="55">
        <f t="shared" si="11"/>
        <v>20.926568995796366</v>
      </c>
      <c r="CU3" s="55">
        <f t="shared" si="11"/>
        <v>20.926359553810755</v>
      </c>
      <c r="CV3" s="55">
        <f t="shared" si="11"/>
        <v>20.926150111824771</v>
      </c>
      <c r="CW3" s="55">
        <f t="shared" si="11"/>
        <v>20.925940669838422</v>
      </c>
      <c r="CX3" s="55">
        <f t="shared" si="11"/>
        <v>20.925731227851703</v>
      </c>
      <c r="CY3" s="55">
        <f t="shared" si="11"/>
        <v>20.925521785864614</v>
      </c>
      <c r="CZ3" s="55">
        <f t="shared" ref="CZ3:DJ12" si="12">$B$13-_J0*EXP(($M3+CZ$2*_r_S)/(_V_th*_diode_n))-($M3+CZ$2*_r_S)/_r_sh</f>
        <v>20.925312343877156</v>
      </c>
      <c r="DA3" s="55">
        <f t="shared" si="12"/>
        <v>20.925102901889325</v>
      </c>
      <c r="DB3" s="55">
        <f t="shared" si="12"/>
        <v>20.924893459901128</v>
      </c>
      <c r="DC3" s="55">
        <f t="shared" si="12"/>
        <v>20.924684017912558</v>
      </c>
      <c r="DD3" s="55">
        <f t="shared" si="12"/>
        <v>20.924474575923615</v>
      </c>
      <c r="DE3" s="55">
        <f t="shared" si="12"/>
        <v>20.924265133934302</v>
      </c>
      <c r="DF3" s="55">
        <f t="shared" si="12"/>
        <v>20.924055691944616</v>
      </c>
      <c r="DG3" s="55">
        <f t="shared" si="12"/>
        <v>20.923846249954558</v>
      </c>
      <c r="DH3" s="55">
        <f t="shared" si="12"/>
        <v>20.923636807964126</v>
      </c>
      <c r="DI3" s="55">
        <f t="shared" si="12"/>
        <v>20.923427365973321</v>
      </c>
      <c r="DJ3" s="55">
        <f t="shared" si="12"/>
        <v>20.923217923982143</v>
      </c>
      <c r="DL3">
        <f>M3</f>
        <v>0</v>
      </c>
      <c r="DM3">
        <f t="shared" ref="DM3:ER3" si="13">ABS(N3-N$2)</f>
        <v>20.944162121310349</v>
      </c>
      <c r="DN3">
        <f t="shared" si="13"/>
        <v>20.734511054891271</v>
      </c>
      <c r="DO3">
        <f t="shared" si="13"/>
        <v>20.52485998847186</v>
      </c>
      <c r="DP3">
        <f t="shared" si="13"/>
        <v>20.315208922052108</v>
      </c>
      <c r="DQ3">
        <f t="shared" si="13"/>
        <v>20.105557855632014</v>
      </c>
      <c r="DR3">
        <f t="shared" si="13"/>
        <v>19.895906789211587</v>
      </c>
      <c r="DS3">
        <f t="shared" si="13"/>
        <v>19.686255722790815</v>
      </c>
      <c r="DT3">
        <f t="shared" si="13"/>
        <v>19.476604656369705</v>
      </c>
      <c r="DU3">
        <f t="shared" si="13"/>
        <v>19.266953589948258</v>
      </c>
      <c r="DV3">
        <f t="shared" si="13"/>
        <v>19.057302523526467</v>
      </c>
      <c r="DW3">
        <f t="shared" si="13"/>
        <v>18.847651457104334</v>
      </c>
      <c r="DX3">
        <f t="shared" si="13"/>
        <v>18.638000390681864</v>
      </c>
      <c r="DY3">
        <f t="shared" si="13"/>
        <v>18.428349324259049</v>
      </c>
      <c r="DZ3">
        <f t="shared" si="13"/>
        <v>18.218698257835893</v>
      </c>
      <c r="EA3">
        <f t="shared" si="13"/>
        <v>18.009047191412396</v>
      </c>
      <c r="EB3">
        <f t="shared" si="13"/>
        <v>17.799396124988554</v>
      </c>
      <c r="EC3">
        <f t="shared" si="13"/>
        <v>17.589745058564368</v>
      </c>
      <c r="ED3">
        <f t="shared" si="13"/>
        <v>17.380093992139841</v>
      </c>
      <c r="EE3">
        <f t="shared" si="13"/>
        <v>17.170442925714973</v>
      </c>
      <c r="EF3">
        <f t="shared" si="13"/>
        <v>16.960791859289756</v>
      </c>
      <c r="EG3">
        <f t="shared" si="13"/>
        <v>16.751140792864195</v>
      </c>
      <c r="EH3">
        <f t="shared" si="13"/>
        <v>16.541489726438293</v>
      </c>
      <c r="EI3">
        <f t="shared" si="13"/>
        <v>16.331838660012043</v>
      </c>
      <c r="EJ3">
        <f t="shared" si="13"/>
        <v>16.122187593585448</v>
      </c>
      <c r="EK3">
        <f t="shared" si="13"/>
        <v>15.912536527158508</v>
      </c>
      <c r="EL3">
        <f t="shared" si="13"/>
        <v>15.70288546073122</v>
      </c>
      <c r="EM3">
        <f t="shared" si="13"/>
        <v>15.493234394303588</v>
      </c>
      <c r="EN3">
        <f t="shared" si="13"/>
        <v>15.283583327875608</v>
      </c>
      <c r="EO3">
        <f t="shared" si="13"/>
        <v>15.073932261447277</v>
      </c>
      <c r="EP3">
        <f t="shared" si="13"/>
        <v>14.864281195018602</v>
      </c>
      <c r="EQ3">
        <f t="shared" si="13"/>
        <v>14.654630128589581</v>
      </c>
      <c r="ER3">
        <f t="shared" si="13"/>
        <v>14.444979062160211</v>
      </c>
      <c r="ES3">
        <f t="shared" ref="ES3:FX3" si="14">ABS(AT3-AT$2)</f>
        <v>14.23532799573049</v>
      </c>
      <c r="ET3">
        <f t="shared" si="14"/>
        <v>14.025676929300419</v>
      </c>
      <c r="EU3">
        <f t="shared" si="14"/>
        <v>13.816025862870001</v>
      </c>
      <c r="EV3">
        <f t="shared" si="14"/>
        <v>13.606374796439233</v>
      </c>
      <c r="EW3">
        <f t="shared" si="14"/>
        <v>13.396723730008116</v>
      </c>
      <c r="EX3">
        <f t="shared" si="14"/>
        <v>13.187072663576647</v>
      </c>
      <c r="EY3">
        <f t="shared" si="14"/>
        <v>12.977421597144827</v>
      </c>
      <c r="EZ3">
        <f t="shared" si="14"/>
        <v>12.767770530712655</v>
      </c>
      <c r="FA3">
        <f t="shared" si="14"/>
        <v>12.558119464280134</v>
      </c>
      <c r="FB3">
        <f t="shared" si="14"/>
        <v>12.348468397847261</v>
      </c>
      <c r="FC3">
        <f t="shared" si="14"/>
        <v>12.138817331414034</v>
      </c>
      <c r="FD3">
        <f t="shared" si="14"/>
        <v>11.929166264980454</v>
      </c>
      <c r="FE3">
        <f t="shared" si="14"/>
        <v>11.719515198546523</v>
      </c>
      <c r="FF3">
        <f t="shared" si="14"/>
        <v>11.50986413211224</v>
      </c>
      <c r="FG3">
        <f t="shared" si="14"/>
        <v>11.300213065677601</v>
      </c>
      <c r="FH3">
        <f t="shared" si="14"/>
        <v>11.090561999242608</v>
      </c>
      <c r="FI3">
        <f t="shared" si="14"/>
        <v>10.880910932807259</v>
      </c>
      <c r="FJ3">
        <f t="shared" si="14"/>
        <v>10.671259866371559</v>
      </c>
      <c r="FK3">
        <f t="shared" si="14"/>
        <v>10.461608799935503</v>
      </c>
      <c r="FL3">
        <f t="shared" si="14"/>
        <v>10.251957733499088</v>
      </c>
      <c r="FM3">
        <f t="shared" si="14"/>
        <v>10.042306667062322</v>
      </c>
      <c r="FN3">
        <f t="shared" si="14"/>
        <v>9.8326556006251966</v>
      </c>
      <c r="FO3">
        <f t="shared" si="14"/>
        <v>9.6230045341877162</v>
      </c>
      <c r="FP3">
        <f t="shared" si="14"/>
        <v>9.4133534677498787</v>
      </c>
      <c r="FQ3">
        <f t="shared" si="14"/>
        <v>9.2037024013116806</v>
      </c>
      <c r="FR3">
        <f t="shared" si="14"/>
        <v>8.9940513348731326</v>
      </c>
      <c r="FS3">
        <f t="shared" si="14"/>
        <v>8.7844002684342204</v>
      </c>
      <c r="FT3">
        <f t="shared" si="14"/>
        <v>8.5747492019949494</v>
      </c>
      <c r="FU3">
        <f t="shared" si="14"/>
        <v>8.3650981355553231</v>
      </c>
      <c r="FV3">
        <f t="shared" si="14"/>
        <v>8.1554470691153345</v>
      </c>
      <c r="FW3">
        <f t="shared" si="14"/>
        <v>7.9457960026749905</v>
      </c>
      <c r="FX3">
        <f t="shared" si="14"/>
        <v>7.7361449362342842</v>
      </c>
      <c r="FY3">
        <f t="shared" ref="FY3:HD3" si="15">ABS(BZ3-BZ$2)</f>
        <v>7.5264938697932156</v>
      </c>
      <c r="FZ3">
        <f t="shared" si="15"/>
        <v>7.3168428033517863</v>
      </c>
      <c r="GA3">
        <f t="shared" si="15"/>
        <v>7.1071917369099999</v>
      </c>
      <c r="GB3">
        <f t="shared" si="15"/>
        <v>6.8975406704678512</v>
      </c>
      <c r="GC3">
        <f t="shared" si="15"/>
        <v>6.6878896040253402</v>
      </c>
      <c r="GD3">
        <f t="shared" si="15"/>
        <v>6.4782385375824685</v>
      </c>
      <c r="GE3">
        <f t="shared" si="15"/>
        <v>6.2685874711392326</v>
      </c>
      <c r="GF3">
        <f t="shared" si="15"/>
        <v>6.0589364046956344</v>
      </c>
      <c r="GG3">
        <f t="shared" si="15"/>
        <v>5.8492853382516738</v>
      </c>
      <c r="GH3">
        <f t="shared" si="15"/>
        <v>5.6396342718073473</v>
      </c>
      <c r="GI3">
        <f t="shared" si="15"/>
        <v>5.4299832053626584</v>
      </c>
      <c r="GJ3">
        <f t="shared" si="15"/>
        <v>5.2203321389176054</v>
      </c>
      <c r="GK3">
        <f t="shared" si="15"/>
        <v>5.0106810724721846</v>
      </c>
      <c r="GL3">
        <f t="shared" si="15"/>
        <v>4.8010300060264015</v>
      </c>
      <c r="GM3">
        <f t="shared" si="15"/>
        <v>4.591378939580256</v>
      </c>
      <c r="GN3">
        <f t="shared" si="15"/>
        <v>4.381727873133741</v>
      </c>
      <c r="GO3">
        <f t="shared" si="15"/>
        <v>4.1720768066868601</v>
      </c>
      <c r="GP3">
        <f t="shared" si="15"/>
        <v>3.9624257402396132</v>
      </c>
      <c r="GQ3">
        <f t="shared" si="15"/>
        <v>3.7527746737920005</v>
      </c>
      <c r="GR3">
        <f t="shared" si="15"/>
        <v>3.5431236073440182</v>
      </c>
      <c r="GS3">
        <f t="shared" si="15"/>
        <v>3.3334725408956736</v>
      </c>
      <c r="GT3">
        <f t="shared" si="15"/>
        <v>3.1238214744469595</v>
      </c>
      <c r="GU3">
        <f t="shared" si="15"/>
        <v>2.9141704079978723</v>
      </c>
      <c r="GV3">
        <f t="shared" si="15"/>
        <v>2.7045193415484192</v>
      </c>
      <c r="GW3">
        <f t="shared" si="15"/>
        <v>2.4948682750985967</v>
      </c>
      <c r="GX3">
        <f t="shared" si="15"/>
        <v>2.2852172086484046</v>
      </c>
      <c r="GY3">
        <f t="shared" si="15"/>
        <v>2.0755661421978431</v>
      </c>
      <c r="GZ3">
        <f t="shared" si="15"/>
        <v>1.8659150757469085</v>
      </c>
      <c r="HA3">
        <f t="shared" si="15"/>
        <v>1.656264009295608</v>
      </c>
      <c r="HB3">
        <f t="shared" si="15"/>
        <v>1.4466129428439345</v>
      </c>
      <c r="HC3">
        <f t="shared" si="15"/>
        <v>1.2369618763918879</v>
      </c>
      <c r="HD3">
        <f t="shared" si="15"/>
        <v>1.0273108099394719</v>
      </c>
      <c r="HE3">
        <f t="shared" ref="HE3:HI3" si="16">ABS(DF3-DF$2)</f>
        <v>0.8176597434866828</v>
      </c>
      <c r="HF3">
        <f t="shared" si="16"/>
        <v>0.60800867703352068</v>
      </c>
      <c r="HG3">
        <f t="shared" si="16"/>
        <v>0.39835761057998553</v>
      </c>
      <c r="HH3">
        <f t="shared" si="16"/>
        <v>0.18870654412607735</v>
      </c>
      <c r="HI3">
        <f t="shared" si="16"/>
        <v>2.0944522328203874E-2</v>
      </c>
      <c r="HJ3">
        <f>MIN(DN3:HI3)</f>
        <v>2.0944522328203874E-2</v>
      </c>
      <c r="HK3">
        <f>MATCH(HJ3,$DM3:$HI3,0)</f>
        <v>101</v>
      </c>
      <c r="HL3">
        <v>1</v>
      </c>
      <c r="HM3">
        <f>M3</f>
        <v>0</v>
      </c>
      <c r="HN3" cm="1">
        <f t="array" ref="HN3">INDEX($N$3:$DJ$102,HL3,HK3)</f>
        <v>20.923217923982143</v>
      </c>
      <c r="HO3">
        <f>HN3*DL3</f>
        <v>0</v>
      </c>
    </row>
    <row r="4" spans="1:226" x14ac:dyDescent="0.25">
      <c r="A4" t="s">
        <v>51</v>
      </c>
      <c r="B4" s="6">
        <f>SUM(H2:H246)</f>
        <v>1.0937288275280532E+18</v>
      </c>
      <c r="C4" t="s">
        <v>57</v>
      </c>
      <c r="E4">
        <v>290</v>
      </c>
      <c r="F4" s="6">
        <f>'Emission events'!AJ4</f>
        <v>0</v>
      </c>
      <c r="G4" s="6">
        <f>'Emission events'!BQ4</f>
        <v>0</v>
      </c>
      <c r="H4" s="6">
        <f>'Emission events'!CX4</f>
        <v>0</v>
      </c>
      <c r="I4" s="6">
        <f>'Emission events'!EE4</f>
        <v>0</v>
      </c>
      <c r="J4" s="6">
        <f>'Emission events'!FL4</f>
        <v>0</v>
      </c>
      <c r="K4" s="6">
        <f t="shared" si="2"/>
        <v>0</v>
      </c>
      <c r="M4" s="1">
        <v>0.01</v>
      </c>
      <c r="N4" s="55">
        <f t="shared" si="3"/>
        <v>20.877495330051385</v>
      </c>
      <c r="O4" s="55">
        <f t="shared" si="3"/>
        <v>20.877285887968327</v>
      </c>
      <c r="P4" s="55">
        <f t="shared" si="3"/>
        <v>20.8770764458848</v>
      </c>
      <c r="Q4" s="55">
        <f t="shared" si="3"/>
        <v>20.876867003800804</v>
      </c>
      <c r="R4" s="55">
        <f t="shared" si="3"/>
        <v>20.876657561716339</v>
      </c>
      <c r="S4" s="55">
        <f t="shared" si="3"/>
        <v>20.876448119631405</v>
      </c>
      <c r="T4" s="55">
        <f t="shared" si="3"/>
        <v>20.876238677546002</v>
      </c>
      <c r="U4" s="55">
        <f t="shared" si="3"/>
        <v>20.87602923546013</v>
      </c>
      <c r="V4" s="55">
        <f t="shared" si="3"/>
        <v>20.875819793373786</v>
      </c>
      <c r="W4" s="55">
        <f t="shared" si="3"/>
        <v>20.875610351286969</v>
      </c>
      <c r="X4" s="55">
        <f t="shared" si="4"/>
        <v>20.875400909199683</v>
      </c>
      <c r="Y4" s="55">
        <f t="shared" si="4"/>
        <v>20.875191467111925</v>
      </c>
      <c r="Z4" s="55">
        <f t="shared" si="4"/>
        <v>20.874982025023694</v>
      </c>
      <c r="AA4" s="55">
        <f t="shared" si="4"/>
        <v>20.874772582934987</v>
      </c>
      <c r="AB4" s="55">
        <f t="shared" si="4"/>
        <v>20.874563140845812</v>
      </c>
      <c r="AC4" s="55">
        <f t="shared" si="4"/>
        <v>20.87435369875616</v>
      </c>
      <c r="AD4" s="55">
        <f t="shared" si="4"/>
        <v>20.874144256666032</v>
      </c>
      <c r="AE4" s="55">
        <f t="shared" si="4"/>
        <v>20.873934814575431</v>
      </c>
      <c r="AF4" s="55">
        <f t="shared" si="4"/>
        <v>20.873725372484355</v>
      </c>
      <c r="AG4" s="55">
        <f t="shared" si="4"/>
        <v>20.873515930392802</v>
      </c>
      <c r="AH4" s="55">
        <f t="shared" si="5"/>
        <v>20.87330648830077</v>
      </c>
      <c r="AI4" s="55">
        <f t="shared" si="5"/>
        <v>20.873097046208265</v>
      </c>
      <c r="AJ4" s="55">
        <f t="shared" si="5"/>
        <v>20.872887604115281</v>
      </c>
      <c r="AK4" s="55">
        <f t="shared" si="5"/>
        <v>20.87267816202182</v>
      </c>
      <c r="AL4" s="55">
        <f t="shared" si="5"/>
        <v>20.87246871992788</v>
      </c>
      <c r="AM4" s="55">
        <f t="shared" si="5"/>
        <v>20.872259277833461</v>
      </c>
      <c r="AN4" s="55">
        <f t="shared" si="5"/>
        <v>20.872049835738562</v>
      </c>
      <c r="AO4" s="55">
        <f t="shared" si="5"/>
        <v>20.871840393643186</v>
      </c>
      <c r="AP4" s="55">
        <f t="shared" si="5"/>
        <v>20.871630951547328</v>
      </c>
      <c r="AQ4" s="55">
        <f t="shared" si="5"/>
        <v>20.871421509450986</v>
      </c>
      <c r="AR4" s="55">
        <f t="shared" si="6"/>
        <v>20.871212067354165</v>
      </c>
      <c r="AS4" s="55">
        <f t="shared" si="6"/>
        <v>20.871002625256864</v>
      </c>
      <c r="AT4" s="55">
        <f t="shared" si="6"/>
        <v>20.87079318315908</v>
      </c>
      <c r="AU4" s="55">
        <f t="shared" si="6"/>
        <v>20.870583741060813</v>
      </c>
      <c r="AV4" s="55">
        <f t="shared" si="6"/>
        <v>20.870374298962059</v>
      </c>
      <c r="AW4" s="55">
        <f t="shared" si="6"/>
        <v>20.870164856862825</v>
      </c>
      <c r="AX4" s="55">
        <f t="shared" si="6"/>
        <v>20.869955414763108</v>
      </c>
      <c r="AY4" s="55">
        <f t="shared" si="6"/>
        <v>20.869745972662905</v>
      </c>
      <c r="AZ4" s="55">
        <f t="shared" si="6"/>
        <v>20.869536530562215</v>
      </c>
      <c r="BA4" s="55">
        <f t="shared" si="6"/>
        <v>20.869327088461038</v>
      </c>
      <c r="BB4" s="55">
        <f t="shared" si="7"/>
        <v>20.869117646359378</v>
      </c>
      <c r="BC4" s="55">
        <f t="shared" si="7"/>
        <v>20.868908204257231</v>
      </c>
      <c r="BD4" s="55">
        <f t="shared" si="7"/>
        <v>20.868698762154597</v>
      </c>
      <c r="BE4" s="55">
        <f t="shared" si="7"/>
        <v>20.868489320051474</v>
      </c>
      <c r="BF4" s="55">
        <f t="shared" si="7"/>
        <v>20.868279877947863</v>
      </c>
      <c r="BG4" s="55">
        <f t="shared" si="7"/>
        <v>20.868070435843762</v>
      </c>
      <c r="BH4" s="55">
        <f t="shared" si="7"/>
        <v>20.867860993739175</v>
      </c>
      <c r="BI4" s="55">
        <f t="shared" si="7"/>
        <v>20.867651551634093</v>
      </c>
      <c r="BJ4" s="55">
        <f t="shared" si="7"/>
        <v>20.867442109528525</v>
      </c>
      <c r="BK4" s="55">
        <f t="shared" si="7"/>
        <v>20.867232667422467</v>
      </c>
      <c r="BL4" s="55">
        <f t="shared" si="8"/>
        <v>20.867023225315915</v>
      </c>
      <c r="BM4" s="55">
        <f t="shared" si="8"/>
        <v>20.866813783208872</v>
      </c>
      <c r="BN4" s="55">
        <f t="shared" si="8"/>
        <v>20.866604341101336</v>
      </c>
      <c r="BO4" s="55">
        <f t="shared" si="8"/>
        <v>20.86639489899331</v>
      </c>
      <c r="BP4" s="55">
        <f t="shared" si="8"/>
        <v>20.866185456884789</v>
      </c>
      <c r="BQ4" s="55">
        <f t="shared" si="8"/>
        <v>20.865976014775775</v>
      </c>
      <c r="BR4" s="55">
        <f t="shared" si="8"/>
        <v>20.865766572666264</v>
      </c>
      <c r="BS4" s="55">
        <f t="shared" si="8"/>
        <v>20.865557130556262</v>
      </c>
      <c r="BT4" s="55">
        <f t="shared" si="8"/>
        <v>20.865347688445762</v>
      </c>
      <c r="BU4" s="55">
        <f t="shared" si="8"/>
        <v>20.865138246334769</v>
      </c>
      <c r="BV4" s="55">
        <f t="shared" si="9"/>
        <v>20.864928804223275</v>
      </c>
      <c r="BW4" s="55">
        <f t="shared" si="9"/>
        <v>20.864719362111288</v>
      </c>
      <c r="BX4" s="55">
        <f t="shared" si="9"/>
        <v>20.864509919998802</v>
      </c>
      <c r="BY4" s="55">
        <f t="shared" si="9"/>
        <v>20.86430047788582</v>
      </c>
      <c r="BZ4" s="55">
        <f t="shared" si="9"/>
        <v>20.86409103577234</v>
      </c>
      <c r="CA4" s="55">
        <f t="shared" si="9"/>
        <v>20.863881593658359</v>
      </c>
      <c r="CB4" s="55">
        <f t="shared" si="9"/>
        <v>20.863672151543881</v>
      </c>
      <c r="CC4" s="55">
        <f t="shared" si="9"/>
        <v>20.863462709428902</v>
      </c>
      <c r="CD4" s="55">
        <f t="shared" si="9"/>
        <v>20.863253267313421</v>
      </c>
      <c r="CE4" s="55">
        <f t="shared" si="9"/>
        <v>20.86304382519744</v>
      </c>
      <c r="CF4" s="55">
        <f t="shared" si="10"/>
        <v>20.862834383080958</v>
      </c>
      <c r="CG4" s="55">
        <f t="shared" si="10"/>
        <v>20.862624940963975</v>
      </c>
      <c r="CH4" s="55">
        <f t="shared" si="10"/>
        <v>20.862415498846492</v>
      </c>
      <c r="CI4" s="55">
        <f t="shared" si="10"/>
        <v>20.862206056728503</v>
      </c>
      <c r="CJ4" s="55">
        <f t="shared" si="10"/>
        <v>20.86199661461001</v>
      </c>
      <c r="CK4" s="55">
        <f t="shared" si="10"/>
        <v>20.861787172491013</v>
      </c>
      <c r="CL4" s="55">
        <f t="shared" si="10"/>
        <v>20.861577730371511</v>
      </c>
      <c r="CM4" s="55">
        <f t="shared" si="10"/>
        <v>20.861368288251509</v>
      </c>
      <c r="CN4" s="55">
        <f t="shared" si="10"/>
        <v>20.861158846130994</v>
      </c>
      <c r="CO4" s="55">
        <f t="shared" si="10"/>
        <v>20.860949404009979</v>
      </c>
      <c r="CP4" s="55">
        <f t="shared" si="11"/>
        <v>20.860739961888456</v>
      </c>
      <c r="CQ4" s="55">
        <f t="shared" si="11"/>
        <v>20.860530519766424</v>
      </c>
      <c r="CR4" s="55">
        <f t="shared" si="11"/>
        <v>20.860321077643889</v>
      </c>
      <c r="CS4" s="55">
        <f t="shared" si="11"/>
        <v>20.860111635520841</v>
      </c>
      <c r="CT4" s="55">
        <f t="shared" si="11"/>
        <v>20.859902193397286</v>
      </c>
      <c r="CU4" s="55">
        <f t="shared" si="11"/>
        <v>20.859692751273222</v>
      </c>
      <c r="CV4" s="55">
        <f t="shared" si="11"/>
        <v>20.859483309148651</v>
      </c>
      <c r="CW4" s="55">
        <f t="shared" si="11"/>
        <v>20.859273867023564</v>
      </c>
      <c r="CX4" s="55">
        <f t="shared" si="11"/>
        <v>20.859064424897973</v>
      </c>
      <c r="CY4" s="55">
        <f t="shared" si="11"/>
        <v>20.858854982771867</v>
      </c>
      <c r="CZ4" s="55">
        <f t="shared" si="12"/>
        <v>20.858645540645249</v>
      </c>
      <c r="DA4" s="55">
        <f t="shared" si="12"/>
        <v>20.858436098518119</v>
      </c>
      <c r="DB4" s="55">
        <f t="shared" si="12"/>
        <v>20.858226656390478</v>
      </c>
      <c r="DC4" s="55">
        <f t="shared" si="12"/>
        <v>20.858017214262322</v>
      </c>
      <c r="DD4" s="55">
        <f t="shared" si="12"/>
        <v>20.857807772133654</v>
      </c>
      <c r="DE4" s="55">
        <f t="shared" si="12"/>
        <v>20.857598330004471</v>
      </c>
      <c r="DF4" s="55">
        <f t="shared" si="12"/>
        <v>20.857388887874777</v>
      </c>
      <c r="DG4" s="55">
        <f t="shared" si="12"/>
        <v>20.857179445744563</v>
      </c>
      <c r="DH4" s="55">
        <f t="shared" si="12"/>
        <v>20.856970003613831</v>
      </c>
      <c r="DI4" s="55">
        <f t="shared" si="12"/>
        <v>20.856760561482588</v>
      </c>
      <c r="DJ4" s="55">
        <f t="shared" si="12"/>
        <v>20.856551119350826</v>
      </c>
      <c r="DL4">
        <f t="shared" ref="DL4:DL67" si="17">M4</f>
        <v>0.01</v>
      </c>
      <c r="DM4">
        <f t="shared" ref="DM4:DM67" si="18">ABS(N4-N$2)</f>
        <v>20.877495330051385</v>
      </c>
      <c r="DN4">
        <f t="shared" ref="DN4:DN67" si="19">ABS(O4-O$2)</f>
        <v>20.667844263505224</v>
      </c>
      <c r="DO4">
        <f t="shared" ref="DO4:DX5" si="20">ABS(P4-P$2)</f>
        <v>20.458193196958593</v>
      </c>
      <c r="DP4">
        <f t="shared" si="20"/>
        <v>20.248542130411494</v>
      </c>
      <c r="DQ4">
        <f t="shared" si="20"/>
        <v>20.038891063863925</v>
      </c>
      <c r="DR4">
        <f t="shared" si="20"/>
        <v>19.829239997315888</v>
      </c>
      <c r="DS4">
        <f t="shared" si="20"/>
        <v>19.619588930767382</v>
      </c>
      <c r="DT4">
        <f t="shared" si="20"/>
        <v>19.409937864218406</v>
      </c>
      <c r="DU4">
        <f t="shared" si="20"/>
        <v>19.200286797668959</v>
      </c>
      <c r="DV4">
        <f t="shared" si="20"/>
        <v>18.990635731119038</v>
      </c>
      <c r="DW4">
        <f t="shared" si="20"/>
        <v>18.780984664568649</v>
      </c>
      <c r="DX4">
        <f t="shared" si="20"/>
        <v>18.571333598017787</v>
      </c>
      <c r="DY4">
        <f t="shared" ref="DY4:EH5" si="21">ABS(Z4-Z$2)</f>
        <v>18.361682531466453</v>
      </c>
      <c r="DZ4">
        <f t="shared" si="21"/>
        <v>18.152031464914643</v>
      </c>
      <c r="EA4">
        <f t="shared" si="21"/>
        <v>17.942380398362364</v>
      </c>
      <c r="EB4">
        <f t="shared" si="21"/>
        <v>17.732729331809608</v>
      </c>
      <c r="EC4">
        <f t="shared" si="21"/>
        <v>17.523078265256377</v>
      </c>
      <c r="ED4">
        <f t="shared" si="21"/>
        <v>17.313427198702673</v>
      </c>
      <c r="EE4">
        <f t="shared" si="21"/>
        <v>17.103776132148493</v>
      </c>
      <c r="EF4">
        <f t="shared" si="21"/>
        <v>16.894125065593837</v>
      </c>
      <c r="EG4">
        <f t="shared" si="21"/>
        <v>16.684473999038701</v>
      </c>
      <c r="EH4">
        <f t="shared" si="21"/>
        <v>16.474822932483093</v>
      </c>
      <c r="EI4">
        <f t="shared" ref="EI4:ER5" si="22">ABS(AJ4-AJ$2)</f>
        <v>16.265171865927005</v>
      </c>
      <c r="EJ4">
        <f t="shared" si="22"/>
        <v>16.055520799370441</v>
      </c>
      <c r="EK4">
        <f t="shared" si="22"/>
        <v>15.845869732813398</v>
      </c>
      <c r="EL4">
        <f t="shared" si="22"/>
        <v>15.636218666255875</v>
      </c>
      <c r="EM4">
        <f t="shared" si="22"/>
        <v>15.426567599697872</v>
      </c>
      <c r="EN4">
        <f t="shared" si="22"/>
        <v>15.216916533139393</v>
      </c>
      <c r="EO4">
        <f t="shared" si="22"/>
        <v>15.00726546658043</v>
      </c>
      <c r="EP4">
        <f t="shared" si="22"/>
        <v>14.797614400020986</v>
      </c>
      <c r="EQ4">
        <f t="shared" si="22"/>
        <v>14.587963333461062</v>
      </c>
      <c r="ER4">
        <f t="shared" si="22"/>
        <v>14.378312266900657</v>
      </c>
      <c r="ES4">
        <f t="shared" ref="ES4:FB5" si="23">ABS(AT4-AT$2)</f>
        <v>14.16866120033977</v>
      </c>
      <c r="ET4">
        <f t="shared" si="23"/>
        <v>13.959010133778397</v>
      </c>
      <c r="EU4">
        <f t="shared" si="23"/>
        <v>13.74935906721654</v>
      </c>
      <c r="EV4">
        <f t="shared" si="23"/>
        <v>13.539708000654205</v>
      </c>
      <c r="EW4">
        <f t="shared" si="23"/>
        <v>13.330056934091385</v>
      </c>
      <c r="EX4">
        <f t="shared" si="23"/>
        <v>13.120405867528078</v>
      </c>
      <c r="EY4">
        <f t="shared" si="23"/>
        <v>12.910754800964282</v>
      </c>
      <c r="EZ4">
        <f t="shared" si="23"/>
        <v>12.701103734400002</v>
      </c>
      <c r="FA4">
        <f t="shared" si="23"/>
        <v>12.491452667835238</v>
      </c>
      <c r="FB4">
        <f t="shared" si="23"/>
        <v>12.281801601269988</v>
      </c>
      <c r="FC4">
        <f t="shared" ref="FC4:FL5" si="24">ABS(BD4-BD$2)</f>
        <v>12.072150534704251</v>
      </c>
      <c r="FD4">
        <f t="shared" si="24"/>
        <v>11.862499468138024</v>
      </c>
      <c r="FE4">
        <f t="shared" si="24"/>
        <v>11.65284840157131</v>
      </c>
      <c r="FF4">
        <f t="shared" si="24"/>
        <v>11.443197335004106</v>
      </c>
      <c r="FG4">
        <f t="shared" si="24"/>
        <v>11.233546268436415</v>
      </c>
      <c r="FH4">
        <f t="shared" si="24"/>
        <v>11.02389520186823</v>
      </c>
      <c r="FI4">
        <f t="shared" si="24"/>
        <v>10.814244135299559</v>
      </c>
      <c r="FJ4">
        <f t="shared" si="24"/>
        <v>10.604593068730397</v>
      </c>
      <c r="FK4">
        <f t="shared" si="24"/>
        <v>10.394942002160741</v>
      </c>
      <c r="FL4">
        <f t="shared" si="24"/>
        <v>10.185290935590595</v>
      </c>
      <c r="FM4">
        <f t="shared" ref="FM4:FV5" si="25">ABS(BN4-BN$2)</f>
        <v>9.9756398690199557</v>
      </c>
      <c r="FN4">
        <f t="shared" si="25"/>
        <v>9.7659888024488257</v>
      </c>
      <c r="FO4">
        <f t="shared" si="25"/>
        <v>9.5563377358772019</v>
      </c>
      <c r="FP4">
        <f t="shared" si="25"/>
        <v>9.3466866693050825</v>
      </c>
      <c r="FQ4">
        <f t="shared" si="25"/>
        <v>9.1370356027324675</v>
      </c>
      <c r="FR4">
        <f t="shared" si="25"/>
        <v>8.927384536159364</v>
      </c>
      <c r="FS4">
        <f t="shared" si="25"/>
        <v>8.7177334695857613</v>
      </c>
      <c r="FT4">
        <f t="shared" si="25"/>
        <v>8.5080824030116649</v>
      </c>
      <c r="FU4">
        <f t="shared" si="25"/>
        <v>8.2984313364370674</v>
      </c>
      <c r="FV4">
        <f t="shared" si="25"/>
        <v>8.0887802698619762</v>
      </c>
      <c r="FW4">
        <f t="shared" ref="FW4:GF5" si="26">ABS(BX4-BX$2)</f>
        <v>7.8791292032863876</v>
      </c>
      <c r="FX4">
        <f t="shared" si="26"/>
        <v>7.6694781367103015</v>
      </c>
      <c r="FY4">
        <f t="shared" si="26"/>
        <v>7.4598270701337182</v>
      </c>
      <c r="FZ4">
        <f t="shared" si="26"/>
        <v>7.2501760035566321</v>
      </c>
      <c r="GA4">
        <f t="shared" si="26"/>
        <v>7.0405249369790504</v>
      </c>
      <c r="GB4">
        <f t="shared" si="26"/>
        <v>6.8308738704009677</v>
      </c>
      <c r="GC4">
        <f t="shared" si="26"/>
        <v>6.6212228038223842</v>
      </c>
      <c r="GD4">
        <f t="shared" si="26"/>
        <v>6.4115717372433014</v>
      </c>
      <c r="GE4">
        <f t="shared" si="26"/>
        <v>6.201920670663716</v>
      </c>
      <c r="GF4">
        <f t="shared" si="26"/>
        <v>5.9922696040836296</v>
      </c>
      <c r="GG4">
        <f t="shared" ref="GG4:GP5" si="27">ABS(CH4-CH$2)</f>
        <v>5.7826185375030423</v>
      </c>
      <c r="GH4">
        <f t="shared" si="27"/>
        <v>5.5729674709219506</v>
      </c>
      <c r="GI4">
        <f t="shared" si="27"/>
        <v>5.3633164043403543</v>
      </c>
      <c r="GJ4">
        <f t="shared" si="27"/>
        <v>5.1536653377582518</v>
      </c>
      <c r="GK4">
        <f t="shared" si="27"/>
        <v>4.9440142711756465</v>
      </c>
      <c r="GL4">
        <f t="shared" si="27"/>
        <v>4.7343632045925403</v>
      </c>
      <c r="GM4">
        <f t="shared" si="27"/>
        <v>4.5247121380089226</v>
      </c>
      <c r="GN4">
        <f t="shared" si="27"/>
        <v>4.3150610714248039</v>
      </c>
      <c r="GO4">
        <f t="shared" si="27"/>
        <v>4.1054100048401772</v>
      </c>
      <c r="GP4">
        <f t="shared" si="27"/>
        <v>3.8957589382550424</v>
      </c>
      <c r="GQ4">
        <f t="shared" ref="GQ4:GZ5" si="28">ABS(CR4-CR$2)</f>
        <v>3.6861078716694031</v>
      </c>
      <c r="GR4">
        <f t="shared" si="28"/>
        <v>3.4764568050832523</v>
      </c>
      <c r="GS4">
        <f t="shared" si="28"/>
        <v>3.2668057384965934</v>
      </c>
      <c r="GT4">
        <f t="shared" si="28"/>
        <v>3.0571546719094265</v>
      </c>
      <c r="GU4">
        <f t="shared" si="28"/>
        <v>2.8475036053217515</v>
      </c>
      <c r="GV4">
        <f t="shared" si="28"/>
        <v>2.6378525387335614</v>
      </c>
      <c r="GW4">
        <f t="shared" si="28"/>
        <v>2.4282014721448668</v>
      </c>
      <c r="GX4">
        <f t="shared" si="28"/>
        <v>2.2185504055556571</v>
      </c>
      <c r="GY4">
        <f t="shared" si="28"/>
        <v>2.0088993389659358</v>
      </c>
      <c r="GZ4">
        <f t="shared" si="28"/>
        <v>1.7992482723757028</v>
      </c>
      <c r="HA4">
        <f t="shared" ref="HA4:HI5" si="29">ABS(DB4-DB$2)</f>
        <v>1.5895972057849583</v>
      </c>
      <c r="HB4">
        <f t="shared" si="29"/>
        <v>1.3799461391936987</v>
      </c>
      <c r="HC4">
        <f t="shared" si="29"/>
        <v>1.1702950726019274</v>
      </c>
      <c r="HD4">
        <f t="shared" si="29"/>
        <v>0.96064400600964106</v>
      </c>
      <c r="HE4">
        <f t="shared" si="29"/>
        <v>0.75099293941684309</v>
      </c>
      <c r="HF4">
        <f t="shared" si="29"/>
        <v>0.54134187282352642</v>
      </c>
      <c r="HG4">
        <f t="shared" si="29"/>
        <v>0.33169080622969105</v>
      </c>
      <c r="HH4">
        <f t="shared" si="29"/>
        <v>0.12203973963534409</v>
      </c>
      <c r="HI4">
        <f t="shared" si="29"/>
        <v>8.7611326959521563E-2</v>
      </c>
      <c r="HJ4">
        <f t="shared" ref="HJ4:HJ67" si="30">MIN(DN4:HI4)</f>
        <v>8.7611326959521563E-2</v>
      </c>
      <c r="HK4">
        <f t="shared" ref="HK4:HK67" si="31">MATCH(HJ4,$DM4:$HI4,0)</f>
        <v>101</v>
      </c>
      <c r="HL4">
        <v>2</v>
      </c>
      <c r="HM4">
        <f t="shared" ref="HM4:HM67" si="32">M4</f>
        <v>0.01</v>
      </c>
      <c r="HN4" cm="1">
        <f t="array" ref="HN4">INDEX($N$3:$DJ$102,HL4,HK4)</f>
        <v>20.856551119350826</v>
      </c>
      <c r="HO4">
        <f t="shared" ref="HO4:HO67" si="33">HN4*DL4</f>
        <v>0.20856551119350827</v>
      </c>
    </row>
    <row r="5" spans="1:226" x14ac:dyDescent="0.25">
      <c r="A5" t="s">
        <v>52</v>
      </c>
      <c r="B5" s="6">
        <f>SUM(I2:I246)</f>
        <v>1.0635154426811202E+17</v>
      </c>
      <c r="C5" t="s">
        <v>57</v>
      </c>
      <c r="E5">
        <v>295</v>
      </c>
      <c r="F5" s="6">
        <f>'Emission events'!AJ5</f>
        <v>0</v>
      </c>
      <c r="G5" s="6">
        <f>'Emission events'!BQ5</f>
        <v>0</v>
      </c>
      <c r="H5" s="6">
        <f>'Emission events'!CX5</f>
        <v>0</v>
      </c>
      <c r="I5" s="6">
        <f>'Emission events'!EE5</f>
        <v>0</v>
      </c>
      <c r="J5" s="6">
        <f>'Emission events'!FL5</f>
        <v>0</v>
      </c>
      <c r="K5" s="6">
        <f t="shared" si="2"/>
        <v>0</v>
      </c>
      <c r="M5" s="1">
        <v>0.02</v>
      </c>
      <c r="N5" s="55">
        <f t="shared" si="3"/>
        <v>20.810828491028609</v>
      </c>
      <c r="O5" s="55">
        <f t="shared" si="3"/>
        <v>20.810619048769741</v>
      </c>
      <c r="P5" s="55">
        <f t="shared" si="3"/>
        <v>20.810409606510227</v>
      </c>
      <c r="Q5" s="55">
        <f t="shared" si="3"/>
        <v>20.810200164250066</v>
      </c>
      <c r="R5" s="55">
        <f t="shared" si="3"/>
        <v>20.809990721989255</v>
      </c>
      <c r="S5" s="55">
        <f t="shared" si="3"/>
        <v>20.809781279727794</v>
      </c>
      <c r="T5" s="55">
        <f t="shared" si="3"/>
        <v>20.809571837465686</v>
      </c>
      <c r="U5" s="55">
        <f t="shared" si="3"/>
        <v>20.809362395202925</v>
      </c>
      <c r="V5" s="55">
        <f t="shared" si="3"/>
        <v>20.809152952939513</v>
      </c>
      <c r="W5" s="55">
        <f t="shared" si="3"/>
        <v>20.808943510675451</v>
      </c>
      <c r="X5" s="55">
        <f t="shared" si="4"/>
        <v>20.808734068410736</v>
      </c>
      <c r="Y5" s="55">
        <f t="shared" si="4"/>
        <v>20.808524626145367</v>
      </c>
      <c r="Z5" s="55">
        <f t="shared" si="4"/>
        <v>20.808315183879344</v>
      </c>
      <c r="AA5" s="55">
        <f t="shared" si="4"/>
        <v>20.808105741612668</v>
      </c>
      <c r="AB5" s="55">
        <f t="shared" si="4"/>
        <v>20.807896299345337</v>
      </c>
      <c r="AC5" s="55">
        <f t="shared" si="4"/>
        <v>20.80768685707735</v>
      </c>
      <c r="AD5" s="55">
        <f t="shared" si="4"/>
        <v>20.807477414808705</v>
      </c>
      <c r="AE5" s="55">
        <f t="shared" si="4"/>
        <v>20.807267972539407</v>
      </c>
      <c r="AF5" s="55">
        <f t="shared" si="4"/>
        <v>20.807058530269448</v>
      </c>
      <c r="AG5" s="55">
        <f t="shared" si="4"/>
        <v>20.806849087998831</v>
      </c>
      <c r="AH5" s="55">
        <f t="shared" si="5"/>
        <v>20.806639645727554</v>
      </c>
      <c r="AI5" s="55">
        <f t="shared" si="5"/>
        <v>20.806430203455619</v>
      </c>
      <c r="AJ5" s="55">
        <f t="shared" si="5"/>
        <v>20.806220761183024</v>
      </c>
      <c r="AK5" s="55">
        <f t="shared" si="5"/>
        <v>20.806011318909764</v>
      </c>
      <c r="AL5" s="55">
        <f t="shared" si="5"/>
        <v>20.805801876635847</v>
      </c>
      <c r="AM5" s="55">
        <f t="shared" si="5"/>
        <v>20.805592434361266</v>
      </c>
      <c r="AN5" s="55">
        <f t="shared" si="5"/>
        <v>20.80538299208602</v>
      </c>
      <c r="AO5" s="55">
        <f t="shared" si="5"/>
        <v>20.80517354981011</v>
      </c>
      <c r="AP5" s="55">
        <f t="shared" si="5"/>
        <v>20.804964107533539</v>
      </c>
      <c r="AQ5" s="55">
        <f t="shared" si="5"/>
        <v>20.804754665256301</v>
      </c>
      <c r="AR5" s="55">
        <f t="shared" si="6"/>
        <v>20.804545222978398</v>
      </c>
      <c r="AS5" s="55">
        <f t="shared" si="6"/>
        <v>20.804335780699827</v>
      </c>
      <c r="AT5" s="55">
        <f t="shared" si="6"/>
        <v>20.804126338420588</v>
      </c>
      <c r="AU5" s="55">
        <f t="shared" si="6"/>
        <v>20.803916896140681</v>
      </c>
      <c r="AV5" s="55">
        <f t="shared" si="6"/>
        <v>20.803707453860106</v>
      </c>
      <c r="AW5" s="55">
        <f t="shared" si="6"/>
        <v>20.803498011578863</v>
      </c>
      <c r="AX5" s="55">
        <f t="shared" si="6"/>
        <v>20.803288569296949</v>
      </c>
      <c r="AY5" s="55">
        <f t="shared" si="6"/>
        <v>20.803079127014367</v>
      </c>
      <c r="AZ5" s="55">
        <f t="shared" si="6"/>
        <v>20.80286968473111</v>
      </c>
      <c r="BA5" s="55">
        <f t="shared" si="6"/>
        <v>20.802660242447185</v>
      </c>
      <c r="BB5" s="55">
        <f t="shared" si="7"/>
        <v>20.802450800162585</v>
      </c>
      <c r="BC5" s="55">
        <f t="shared" si="7"/>
        <v>20.80224135787731</v>
      </c>
      <c r="BD5" s="55">
        <f t="shared" si="7"/>
        <v>20.802031915591364</v>
      </c>
      <c r="BE5" s="55">
        <f t="shared" si="7"/>
        <v>20.801822473304743</v>
      </c>
      <c r="BF5" s="55">
        <f t="shared" si="7"/>
        <v>20.801613031017443</v>
      </c>
      <c r="BG5" s="55">
        <f t="shared" si="7"/>
        <v>20.801403588729471</v>
      </c>
      <c r="BH5" s="55">
        <f t="shared" si="7"/>
        <v>20.801194146440821</v>
      </c>
      <c r="BI5" s="55">
        <f t="shared" si="7"/>
        <v>20.800984704151492</v>
      </c>
      <c r="BJ5" s="55">
        <f t="shared" si="7"/>
        <v>20.800775261861485</v>
      </c>
      <c r="BK5" s="55">
        <f t="shared" si="7"/>
        <v>20.800565819570799</v>
      </c>
      <c r="BL5" s="55">
        <f t="shared" si="8"/>
        <v>20.800356377279435</v>
      </c>
      <c r="BM5" s="55">
        <f t="shared" si="8"/>
        <v>20.800146934987392</v>
      </c>
      <c r="BN5" s="55">
        <f t="shared" si="8"/>
        <v>20.799937492694664</v>
      </c>
      <c r="BO5" s="55">
        <f t="shared" si="8"/>
        <v>20.799728050401256</v>
      </c>
      <c r="BP5" s="55">
        <f t="shared" si="8"/>
        <v>20.799518608107167</v>
      </c>
      <c r="BQ5" s="55">
        <f t="shared" si="8"/>
        <v>20.799309165812396</v>
      </c>
      <c r="BR5" s="55">
        <f t="shared" si="8"/>
        <v>20.799099723516939</v>
      </c>
      <c r="BS5" s="55">
        <f t="shared" si="8"/>
        <v>20.798890281220796</v>
      </c>
      <c r="BT5" s="55">
        <f t="shared" si="8"/>
        <v>20.798680838923971</v>
      </c>
      <c r="BU5" s="55">
        <f t="shared" si="8"/>
        <v>20.798471396626461</v>
      </c>
      <c r="BV5" s="55">
        <f t="shared" si="9"/>
        <v>20.798261954328261</v>
      </c>
      <c r="BW5" s="55">
        <f t="shared" si="9"/>
        <v>20.798052512029376</v>
      </c>
      <c r="BX5" s="55">
        <f t="shared" si="9"/>
        <v>20.797843069729801</v>
      </c>
      <c r="BY5" s="55">
        <f t="shared" si="9"/>
        <v>20.797633627429541</v>
      </c>
      <c r="BZ5" s="55">
        <f t="shared" si="9"/>
        <v>20.797424185128587</v>
      </c>
      <c r="CA5" s="55">
        <f t="shared" si="9"/>
        <v>20.797214742826945</v>
      </c>
      <c r="CB5" s="55">
        <f t="shared" si="9"/>
        <v>20.797005300524614</v>
      </c>
      <c r="CC5" s="55">
        <f t="shared" si="9"/>
        <v>20.796795858221589</v>
      </c>
      <c r="CD5" s="55">
        <f t="shared" si="9"/>
        <v>20.796586415917876</v>
      </c>
      <c r="CE5" s="55">
        <f t="shared" si="9"/>
        <v>20.796376973613466</v>
      </c>
      <c r="CF5" s="55">
        <f t="shared" si="10"/>
        <v>20.796167531308363</v>
      </c>
      <c r="CG5" s="55">
        <f t="shared" si="10"/>
        <v>20.795958089002568</v>
      </c>
      <c r="CH5" s="55">
        <f t="shared" si="10"/>
        <v>20.795748646696076</v>
      </c>
      <c r="CI5" s="55">
        <f t="shared" si="10"/>
        <v>20.795539204388888</v>
      </c>
      <c r="CJ5" s="55">
        <f t="shared" si="10"/>
        <v>20.795329762081003</v>
      </c>
      <c r="CK5" s="55">
        <f t="shared" si="10"/>
        <v>20.795120319772423</v>
      </c>
      <c r="CL5" s="55">
        <f t="shared" si="10"/>
        <v>20.794910877463145</v>
      </c>
      <c r="CM5" s="55">
        <f t="shared" si="10"/>
        <v>20.794701435153168</v>
      </c>
      <c r="CN5" s="55">
        <f t="shared" si="10"/>
        <v>20.794491992842492</v>
      </c>
      <c r="CO5" s="55">
        <f t="shared" si="10"/>
        <v>20.794282550531115</v>
      </c>
      <c r="CP5" s="55">
        <f t="shared" si="11"/>
        <v>20.794073108219038</v>
      </c>
      <c r="CQ5" s="55">
        <f t="shared" si="11"/>
        <v>20.793863665906258</v>
      </c>
      <c r="CR5" s="55">
        <f t="shared" si="11"/>
        <v>20.793654223592778</v>
      </c>
      <c r="CS5" s="55">
        <f t="shared" si="11"/>
        <v>20.793444781278595</v>
      </c>
      <c r="CT5" s="55">
        <f t="shared" si="11"/>
        <v>20.793235338963708</v>
      </c>
      <c r="CU5" s="55">
        <f t="shared" si="11"/>
        <v>20.793025896648118</v>
      </c>
      <c r="CV5" s="55">
        <f t="shared" si="11"/>
        <v>20.79281645433182</v>
      </c>
      <c r="CW5" s="55">
        <f t="shared" si="11"/>
        <v>20.79260701201482</v>
      </c>
      <c r="CX5" s="55">
        <f t="shared" si="11"/>
        <v>20.792397569697112</v>
      </c>
      <c r="CY5" s="55">
        <f t="shared" si="11"/>
        <v>20.792188127378697</v>
      </c>
      <c r="CZ5" s="55">
        <f t="shared" si="12"/>
        <v>20.791978685059572</v>
      </c>
      <c r="DA5" s="55">
        <f t="shared" si="12"/>
        <v>20.79176924273974</v>
      </c>
      <c r="DB5" s="55">
        <f t="shared" si="12"/>
        <v>20.791559800419201</v>
      </c>
      <c r="DC5" s="55">
        <f t="shared" si="12"/>
        <v>20.791350358097951</v>
      </c>
      <c r="DD5" s="55">
        <f t="shared" si="12"/>
        <v>20.791140915775987</v>
      </c>
      <c r="DE5" s="55">
        <f t="shared" si="12"/>
        <v>20.790931473453313</v>
      </c>
      <c r="DF5" s="55">
        <f t="shared" si="12"/>
        <v>20.790722031129928</v>
      </c>
      <c r="DG5" s="55">
        <f t="shared" si="12"/>
        <v>20.790512588805829</v>
      </c>
      <c r="DH5" s="55">
        <f t="shared" si="12"/>
        <v>20.790303146481019</v>
      </c>
      <c r="DI5" s="55">
        <f t="shared" si="12"/>
        <v>20.790093704155492</v>
      </c>
      <c r="DJ5" s="55">
        <f t="shared" si="12"/>
        <v>20.789884261829251</v>
      </c>
      <c r="DL5">
        <f t="shared" si="17"/>
        <v>0.02</v>
      </c>
      <c r="DM5">
        <f t="shared" si="18"/>
        <v>20.810828491028609</v>
      </c>
      <c r="DN5">
        <f t="shared" si="19"/>
        <v>20.601177424306638</v>
      </c>
      <c r="DO5">
        <f t="shared" si="20"/>
        <v>20.39152635758402</v>
      </c>
      <c r="DP5">
        <f t="shared" si="20"/>
        <v>20.181875290860756</v>
      </c>
      <c r="DQ5">
        <f t="shared" si="20"/>
        <v>19.972224224136841</v>
      </c>
      <c r="DR5">
        <f t="shared" si="20"/>
        <v>19.762573157412277</v>
      </c>
      <c r="DS5">
        <f t="shared" si="20"/>
        <v>19.552922090687066</v>
      </c>
      <c r="DT5">
        <f t="shared" si="20"/>
        <v>19.343271023961201</v>
      </c>
      <c r="DU5">
        <f t="shared" si="20"/>
        <v>19.133619957234686</v>
      </c>
      <c r="DV5">
        <f t="shared" si="20"/>
        <v>18.923968890507521</v>
      </c>
      <c r="DW5">
        <f t="shared" si="20"/>
        <v>18.714317823779702</v>
      </c>
      <c r="DX5">
        <f t="shared" si="20"/>
        <v>18.504666757051229</v>
      </c>
      <c r="DY5">
        <f t="shared" si="21"/>
        <v>18.295015690322103</v>
      </c>
      <c r="DZ5">
        <f t="shared" si="21"/>
        <v>18.085364623592323</v>
      </c>
      <c r="EA5">
        <f t="shared" si="21"/>
        <v>17.875713556861889</v>
      </c>
      <c r="EB5">
        <f t="shared" si="21"/>
        <v>17.666062490130798</v>
      </c>
      <c r="EC5">
        <f t="shared" si="21"/>
        <v>17.45641142339905</v>
      </c>
      <c r="ED5">
        <f t="shared" si="21"/>
        <v>17.246760356666648</v>
      </c>
      <c r="EE5">
        <f t="shared" si="21"/>
        <v>17.037109289933586</v>
      </c>
      <c r="EF5">
        <f t="shared" si="21"/>
        <v>16.827458223199866</v>
      </c>
      <c r="EG5">
        <f t="shared" si="21"/>
        <v>16.617807156465485</v>
      </c>
      <c r="EH5">
        <f t="shared" si="21"/>
        <v>16.408156089730447</v>
      </c>
      <c r="EI5">
        <f t="shared" si="22"/>
        <v>16.198505022994748</v>
      </c>
      <c r="EJ5">
        <f t="shared" si="22"/>
        <v>15.988853956258385</v>
      </c>
      <c r="EK5">
        <f t="shared" si="22"/>
        <v>15.779202889521365</v>
      </c>
      <c r="EL5">
        <f t="shared" si="22"/>
        <v>15.56955182278368</v>
      </c>
      <c r="EM5">
        <f t="shared" si="22"/>
        <v>15.359900756045331</v>
      </c>
      <c r="EN5">
        <f t="shared" si="22"/>
        <v>15.150249689306317</v>
      </c>
      <c r="EO5">
        <f t="shared" si="22"/>
        <v>14.940598622566641</v>
      </c>
      <c r="EP5">
        <f t="shared" si="22"/>
        <v>14.730947555826301</v>
      </c>
      <c r="EQ5">
        <f t="shared" si="22"/>
        <v>14.521296489085294</v>
      </c>
      <c r="ER5">
        <f t="shared" si="22"/>
        <v>14.31164542234362</v>
      </c>
      <c r="ES5">
        <f t="shared" si="23"/>
        <v>14.101994355601278</v>
      </c>
      <c r="ET5">
        <f t="shared" si="23"/>
        <v>13.892343288858266</v>
      </c>
      <c r="EU5">
        <f t="shared" si="23"/>
        <v>13.682692222114587</v>
      </c>
      <c r="EV5">
        <f t="shared" si="23"/>
        <v>13.473041155370243</v>
      </c>
      <c r="EW5">
        <f t="shared" si="23"/>
        <v>13.263390088625226</v>
      </c>
      <c r="EX5">
        <f t="shared" si="23"/>
        <v>13.05373902187954</v>
      </c>
      <c r="EY5">
        <f t="shared" si="23"/>
        <v>12.844087955133178</v>
      </c>
      <c r="EZ5">
        <f t="shared" si="23"/>
        <v>12.63443688838615</v>
      </c>
      <c r="FA5">
        <f t="shared" si="23"/>
        <v>12.424785821638446</v>
      </c>
      <c r="FB5">
        <f t="shared" si="23"/>
        <v>12.215134754890068</v>
      </c>
      <c r="FC5">
        <f t="shared" si="24"/>
        <v>12.005483688141018</v>
      </c>
      <c r="FD5">
        <f t="shared" si="24"/>
        <v>11.795832621391293</v>
      </c>
      <c r="FE5">
        <f t="shared" si="24"/>
        <v>11.58618155464089</v>
      </c>
      <c r="FF5">
        <f t="shared" si="24"/>
        <v>11.376530487889815</v>
      </c>
      <c r="FG5">
        <f t="shared" si="24"/>
        <v>11.166879421138061</v>
      </c>
      <c r="FH5">
        <f t="shared" si="24"/>
        <v>10.957228354385629</v>
      </c>
      <c r="FI5">
        <f t="shared" si="24"/>
        <v>10.747577287632518</v>
      </c>
      <c r="FJ5">
        <f t="shared" si="24"/>
        <v>10.537926220878729</v>
      </c>
      <c r="FK5">
        <f t="shared" si="24"/>
        <v>10.328275154124261</v>
      </c>
      <c r="FL5">
        <f t="shared" si="24"/>
        <v>10.118624087369115</v>
      </c>
      <c r="FM5">
        <f t="shared" si="25"/>
        <v>9.9089730206132831</v>
      </c>
      <c r="FN5">
        <f t="shared" si="25"/>
        <v>9.6993219538567725</v>
      </c>
      <c r="FO5">
        <f t="shared" si="25"/>
        <v>9.4896708870995798</v>
      </c>
      <c r="FP5">
        <f t="shared" si="25"/>
        <v>9.2800198203417033</v>
      </c>
      <c r="FQ5">
        <f t="shared" si="25"/>
        <v>9.0703687535831428</v>
      </c>
      <c r="FR5">
        <f t="shared" si="25"/>
        <v>8.8607176868238984</v>
      </c>
      <c r="FS5">
        <f t="shared" si="25"/>
        <v>8.6510666200639701</v>
      </c>
      <c r="FT5">
        <f t="shared" si="25"/>
        <v>8.4414155533033561</v>
      </c>
      <c r="FU5">
        <f t="shared" si="25"/>
        <v>8.2317644865420529</v>
      </c>
      <c r="FV5">
        <f t="shared" si="25"/>
        <v>8.0221134197800641</v>
      </c>
      <c r="FW5">
        <f t="shared" si="26"/>
        <v>7.812462353017386</v>
      </c>
      <c r="FX5">
        <f t="shared" si="26"/>
        <v>7.6028112862540222</v>
      </c>
      <c r="FY5">
        <f t="shared" si="26"/>
        <v>7.3931602194899657</v>
      </c>
      <c r="FZ5">
        <f t="shared" si="26"/>
        <v>7.1835091527252182</v>
      </c>
      <c r="GA5">
        <f t="shared" si="26"/>
        <v>6.9738580859597832</v>
      </c>
      <c r="GB5">
        <f t="shared" si="26"/>
        <v>6.7642070191936554</v>
      </c>
      <c r="GC5">
        <f t="shared" si="26"/>
        <v>6.5545559524268384</v>
      </c>
      <c r="GD5">
        <f t="shared" si="26"/>
        <v>6.3449048856593269</v>
      </c>
      <c r="GE5">
        <f t="shared" si="26"/>
        <v>6.1352538188911208</v>
      </c>
      <c r="GF5">
        <f t="shared" si="26"/>
        <v>5.9256027521222219</v>
      </c>
      <c r="GG5">
        <f t="shared" si="27"/>
        <v>5.7159516853526267</v>
      </c>
      <c r="GH5">
        <f t="shared" si="27"/>
        <v>5.5063006185823351</v>
      </c>
      <c r="GI5">
        <f t="shared" si="27"/>
        <v>5.2966495518113472</v>
      </c>
      <c r="GJ5">
        <f t="shared" si="27"/>
        <v>5.0869984850396612</v>
      </c>
      <c r="GK5">
        <f t="shared" si="27"/>
        <v>4.8773474182672807</v>
      </c>
      <c r="GL5">
        <f t="shared" si="27"/>
        <v>4.6676963514942003</v>
      </c>
      <c r="GM5">
        <f t="shared" si="27"/>
        <v>4.4580452847204199</v>
      </c>
      <c r="GN5">
        <f t="shared" si="27"/>
        <v>4.2483942179459397</v>
      </c>
      <c r="GO5">
        <f t="shared" si="27"/>
        <v>4.0387431511707597</v>
      </c>
      <c r="GP5">
        <f t="shared" si="27"/>
        <v>3.8290920843948761</v>
      </c>
      <c r="GQ5">
        <f t="shared" si="28"/>
        <v>3.6194410176182927</v>
      </c>
      <c r="GR5">
        <f t="shared" si="28"/>
        <v>3.4097899508410059</v>
      </c>
      <c r="GS5">
        <f t="shared" si="28"/>
        <v>3.2001388840630156</v>
      </c>
      <c r="GT5">
        <f t="shared" si="28"/>
        <v>2.9904878172843219</v>
      </c>
      <c r="GU5">
        <f t="shared" si="28"/>
        <v>2.7808367505049212</v>
      </c>
      <c r="GV5">
        <f t="shared" si="28"/>
        <v>2.571185683724817</v>
      </c>
      <c r="GW5">
        <f t="shared" si="28"/>
        <v>2.3615346169440059</v>
      </c>
      <c r="GX5">
        <f t="shared" si="28"/>
        <v>2.1518835501624878</v>
      </c>
      <c r="GY5">
        <f t="shared" si="28"/>
        <v>1.9422324833802591</v>
      </c>
      <c r="GZ5">
        <f t="shared" si="28"/>
        <v>1.7325814165973235</v>
      </c>
      <c r="HA5">
        <f t="shared" si="29"/>
        <v>1.5229303498136808</v>
      </c>
      <c r="HB5">
        <f t="shared" si="29"/>
        <v>1.3132792830293276</v>
      </c>
      <c r="HC5">
        <f t="shared" si="29"/>
        <v>1.1036282162442603</v>
      </c>
      <c r="HD5">
        <f t="shared" si="29"/>
        <v>0.8939771494584825</v>
      </c>
      <c r="HE5">
        <f t="shared" si="29"/>
        <v>0.68432608267199413</v>
      </c>
      <c r="HF5">
        <f t="shared" si="29"/>
        <v>0.47467501588479166</v>
      </c>
      <c r="HG5">
        <f t="shared" si="29"/>
        <v>0.26502394909687865</v>
      </c>
      <c r="HH5">
        <f t="shared" si="29"/>
        <v>5.5372882308247995E-2</v>
      </c>
      <c r="HI5">
        <f t="shared" si="29"/>
        <v>0.15427818448109676</v>
      </c>
      <c r="HJ5">
        <f t="shared" si="30"/>
        <v>5.5372882308247995E-2</v>
      </c>
      <c r="HK5">
        <f t="shared" si="31"/>
        <v>100</v>
      </c>
      <c r="HL5">
        <v>3</v>
      </c>
      <c r="HM5">
        <f t="shared" si="32"/>
        <v>0.02</v>
      </c>
      <c r="HN5" cm="1">
        <f t="array" ref="HN5">INDEX($N$3:$DJ$102,HL5,HK5)</f>
        <v>20.790093704155492</v>
      </c>
      <c r="HO5">
        <f t="shared" si="33"/>
        <v>0.41580187408310987</v>
      </c>
    </row>
    <row r="6" spans="1:226" x14ac:dyDescent="0.25">
      <c r="A6" t="s">
        <v>53</v>
      </c>
      <c r="B6" s="6">
        <f>SUM(J2:J246)</f>
        <v>1.0457660502053156E+16</v>
      </c>
      <c r="C6" t="s">
        <v>57</v>
      </c>
      <c r="E6">
        <v>300</v>
      </c>
      <c r="F6" s="6">
        <f>'Emission events'!AJ6</f>
        <v>0</v>
      </c>
      <c r="G6" s="6">
        <f>'Emission events'!BQ6</f>
        <v>0</v>
      </c>
      <c r="H6" s="6">
        <f>'Emission events'!CX6</f>
        <v>0</v>
      </c>
      <c r="I6" s="6">
        <f>'Emission events'!EE6</f>
        <v>0</v>
      </c>
      <c r="J6" s="6">
        <f>'Emission events'!FL6</f>
        <v>0</v>
      </c>
      <c r="K6" s="6">
        <f t="shared" si="2"/>
        <v>0</v>
      </c>
      <c r="M6" s="1">
        <v>0.03</v>
      </c>
      <c r="N6" s="55">
        <f t="shared" si="3"/>
        <v>20.744161585931238</v>
      </c>
      <c r="O6" s="55">
        <f t="shared" si="3"/>
        <v>20.743952143429166</v>
      </c>
      <c r="P6" s="55">
        <f t="shared" si="3"/>
        <v>20.743742700926195</v>
      </c>
      <c r="Q6" s="55">
        <f t="shared" si="3"/>
        <v>20.743533258422332</v>
      </c>
      <c r="R6" s="55">
        <f t="shared" si="3"/>
        <v>20.74332381591757</v>
      </c>
      <c r="S6" s="55">
        <f t="shared" si="3"/>
        <v>20.74311437341191</v>
      </c>
      <c r="T6" s="55">
        <f t="shared" si="3"/>
        <v>20.742904930905354</v>
      </c>
      <c r="U6" s="55">
        <f t="shared" si="3"/>
        <v>20.742695488397896</v>
      </c>
      <c r="V6" s="55">
        <f t="shared" si="3"/>
        <v>20.742486045889535</v>
      </c>
      <c r="W6" s="55">
        <f t="shared" si="3"/>
        <v>20.742276603380276</v>
      </c>
      <c r="X6" s="55">
        <f t="shared" si="4"/>
        <v>20.742067160870114</v>
      </c>
      <c r="Y6" s="55">
        <f t="shared" si="4"/>
        <v>20.741857718359046</v>
      </c>
      <c r="Z6" s="55">
        <f t="shared" si="4"/>
        <v>20.741648275847076</v>
      </c>
      <c r="AA6" s="55">
        <f t="shared" si="4"/>
        <v>20.7414388333342</v>
      </c>
      <c r="AB6" s="55">
        <f t="shared" si="4"/>
        <v>20.741229390820418</v>
      </c>
      <c r="AC6" s="55">
        <f t="shared" si="4"/>
        <v>20.741019948305727</v>
      </c>
      <c r="AD6" s="55">
        <f t="shared" si="4"/>
        <v>20.74081050579013</v>
      </c>
      <c r="AE6" s="55">
        <f t="shared" si="4"/>
        <v>20.740601063273626</v>
      </c>
      <c r="AF6" s="55">
        <f t="shared" si="4"/>
        <v>20.74039162075621</v>
      </c>
      <c r="AG6" s="55">
        <f t="shared" si="4"/>
        <v>20.74018217823788</v>
      </c>
      <c r="AH6" s="55">
        <f t="shared" si="5"/>
        <v>20.739972735718641</v>
      </c>
      <c r="AI6" s="55">
        <f t="shared" si="5"/>
        <v>20.739763293198489</v>
      </c>
      <c r="AJ6" s="55">
        <f t="shared" si="5"/>
        <v>20.739553850677424</v>
      </c>
      <c r="AK6" s="55">
        <f t="shared" si="5"/>
        <v>20.739344408155446</v>
      </c>
      <c r="AL6" s="55">
        <f t="shared" si="5"/>
        <v>20.739134965632552</v>
      </c>
      <c r="AM6" s="55">
        <f t="shared" si="5"/>
        <v>20.73892552310874</v>
      </c>
      <c r="AN6" s="55">
        <f t="shared" si="5"/>
        <v>20.738716080584013</v>
      </c>
      <c r="AO6" s="55">
        <f t="shared" si="5"/>
        <v>20.738506638058364</v>
      </c>
      <c r="AP6" s="55">
        <f t="shared" si="5"/>
        <v>20.738297195531796</v>
      </c>
      <c r="AQ6" s="55">
        <f t="shared" si="5"/>
        <v>20.738087753004312</v>
      </c>
      <c r="AR6" s="55">
        <f t="shared" si="6"/>
        <v>20.737878310475903</v>
      </c>
      <c r="AS6" s="55">
        <f t="shared" si="6"/>
        <v>20.737668867946574</v>
      </c>
      <c r="AT6" s="55">
        <f t="shared" si="6"/>
        <v>20.737459425416318</v>
      </c>
      <c r="AU6" s="55">
        <f t="shared" si="6"/>
        <v>20.737249982885142</v>
      </c>
      <c r="AV6" s="55">
        <f t="shared" si="6"/>
        <v>20.737040540353043</v>
      </c>
      <c r="AW6" s="55">
        <f t="shared" si="6"/>
        <v>20.736831097820016</v>
      </c>
      <c r="AX6" s="55">
        <f t="shared" si="6"/>
        <v>20.736621655286061</v>
      </c>
      <c r="AY6" s="55">
        <f t="shared" si="6"/>
        <v>20.73641221275118</v>
      </c>
      <c r="AZ6" s="55">
        <f t="shared" si="6"/>
        <v>20.736202770215368</v>
      </c>
      <c r="BA6" s="55">
        <f t="shared" si="6"/>
        <v>20.735993327678628</v>
      </c>
      <c r="BB6" s="55">
        <f t="shared" si="7"/>
        <v>20.735783885140957</v>
      </c>
      <c r="BC6" s="55">
        <f t="shared" si="7"/>
        <v>20.735574442602356</v>
      </c>
      <c r="BD6" s="55">
        <f t="shared" si="7"/>
        <v>20.735365000062821</v>
      </c>
      <c r="BE6" s="55">
        <f t="shared" si="7"/>
        <v>20.735155557522351</v>
      </c>
      <c r="BF6" s="55">
        <f t="shared" si="7"/>
        <v>20.73494611498095</v>
      </c>
      <c r="BG6" s="55">
        <f t="shared" si="7"/>
        <v>20.734736672438611</v>
      </c>
      <c r="BH6" s="55">
        <f t="shared" si="7"/>
        <v>20.734527229895338</v>
      </c>
      <c r="BI6" s="55">
        <f t="shared" si="7"/>
        <v>20.734317787351127</v>
      </c>
      <c r="BJ6" s="55">
        <f t="shared" si="7"/>
        <v>20.734108344805978</v>
      </c>
      <c r="BK6" s="55">
        <f t="shared" si="7"/>
        <v>20.733898902259888</v>
      </c>
      <c r="BL6" s="55">
        <f t="shared" si="8"/>
        <v>20.73368945971286</v>
      </c>
      <c r="BM6" s="55">
        <f t="shared" si="8"/>
        <v>20.73348001716489</v>
      </c>
      <c r="BN6" s="55">
        <f t="shared" si="8"/>
        <v>20.733270574615979</v>
      </c>
      <c r="BO6" s="55">
        <f t="shared" si="8"/>
        <v>20.733061132066126</v>
      </c>
      <c r="BP6" s="55">
        <f t="shared" si="8"/>
        <v>20.732851689515329</v>
      </c>
      <c r="BQ6" s="55">
        <f t="shared" si="8"/>
        <v>20.732642246963582</v>
      </c>
      <c r="BR6" s="55">
        <f t="shared" si="8"/>
        <v>20.732432804410895</v>
      </c>
      <c r="BS6" s="55">
        <f t="shared" si="8"/>
        <v>20.732223361857258</v>
      </c>
      <c r="BT6" s="55">
        <f t="shared" si="8"/>
        <v>20.732013919302673</v>
      </c>
      <c r="BU6" s="55">
        <f t="shared" si="8"/>
        <v>20.731804476747143</v>
      </c>
      <c r="BV6" s="55">
        <f t="shared" si="9"/>
        <v>20.731595034190661</v>
      </c>
      <c r="BW6" s="55">
        <f t="shared" si="9"/>
        <v>20.731385591633227</v>
      </c>
      <c r="BX6" s="55">
        <f t="shared" si="9"/>
        <v>20.731176149074841</v>
      </c>
      <c r="BY6" s="55">
        <f t="shared" si="9"/>
        <v>20.730966706515506</v>
      </c>
      <c r="BZ6" s="55">
        <f t="shared" si="9"/>
        <v>20.730757263955216</v>
      </c>
      <c r="CA6" s="55">
        <f t="shared" si="9"/>
        <v>20.730547821393969</v>
      </c>
      <c r="CB6" s="55">
        <f t="shared" si="9"/>
        <v>20.730338378831767</v>
      </c>
      <c r="CC6" s="55">
        <f t="shared" si="9"/>
        <v>20.73012893626861</v>
      </c>
      <c r="CD6" s="55">
        <f t="shared" si="9"/>
        <v>20.729919493704497</v>
      </c>
      <c r="CE6" s="55">
        <f t="shared" si="9"/>
        <v>20.729710051139421</v>
      </c>
      <c r="CF6" s="55">
        <f t="shared" si="10"/>
        <v>20.729500608573389</v>
      </c>
      <c r="CG6" s="55">
        <f t="shared" si="10"/>
        <v>20.729291166006398</v>
      </c>
      <c r="CH6" s="55">
        <f t="shared" si="10"/>
        <v>20.729081723438441</v>
      </c>
      <c r="CI6" s="55">
        <f t="shared" si="10"/>
        <v>20.728872280869524</v>
      </c>
      <c r="CJ6" s="55">
        <f t="shared" si="10"/>
        <v>20.728662838299645</v>
      </c>
      <c r="CK6" s="55">
        <f t="shared" si="10"/>
        <v>20.728453395728799</v>
      </c>
      <c r="CL6" s="55">
        <f t="shared" si="10"/>
        <v>20.728243953156991</v>
      </c>
      <c r="CM6" s="55">
        <f t="shared" si="10"/>
        <v>20.728034510584212</v>
      </c>
      <c r="CN6" s="55">
        <f t="shared" si="10"/>
        <v>20.727825068010468</v>
      </c>
      <c r="CO6" s="55">
        <f t="shared" si="10"/>
        <v>20.727615625435757</v>
      </c>
      <c r="CP6" s="55">
        <f t="shared" si="11"/>
        <v>20.727406182860076</v>
      </c>
      <c r="CQ6" s="55">
        <f t="shared" si="11"/>
        <v>20.727196740283425</v>
      </c>
      <c r="CR6" s="55">
        <f t="shared" si="11"/>
        <v>20.726987297705801</v>
      </c>
      <c r="CS6" s="55">
        <f t="shared" si="11"/>
        <v>20.726777855127207</v>
      </c>
      <c r="CT6" s="55">
        <f t="shared" si="11"/>
        <v>20.726568412547639</v>
      </c>
      <c r="CU6" s="55">
        <f t="shared" si="11"/>
        <v>20.726358969967094</v>
      </c>
      <c r="CV6" s="55">
        <f t="shared" si="11"/>
        <v>20.726149527385576</v>
      </c>
      <c r="CW6" s="55">
        <f t="shared" si="11"/>
        <v>20.725940084803085</v>
      </c>
      <c r="CX6" s="55">
        <f t="shared" si="11"/>
        <v>20.725730642219613</v>
      </c>
      <c r="CY6" s="55">
        <f t="shared" si="11"/>
        <v>20.725521199635164</v>
      </c>
      <c r="CZ6" s="55">
        <f t="shared" si="12"/>
        <v>20.725311757049734</v>
      </c>
      <c r="DA6" s="55">
        <f t="shared" si="12"/>
        <v>20.725102314463324</v>
      </c>
      <c r="DB6" s="55">
        <f t="shared" si="12"/>
        <v>20.724892871875934</v>
      </c>
      <c r="DC6" s="55">
        <f t="shared" si="12"/>
        <v>20.724683429287563</v>
      </c>
      <c r="DD6" s="55">
        <f t="shared" si="12"/>
        <v>20.724473986698207</v>
      </c>
      <c r="DE6" s="55">
        <f t="shared" si="12"/>
        <v>20.724264544107868</v>
      </c>
      <c r="DF6" s="55">
        <f t="shared" si="12"/>
        <v>20.724055101516541</v>
      </c>
      <c r="DG6" s="55">
        <f t="shared" si="12"/>
        <v>20.72384565892423</v>
      </c>
      <c r="DH6" s="55">
        <f t="shared" si="12"/>
        <v>20.723636216330934</v>
      </c>
      <c r="DI6" s="55">
        <f t="shared" si="12"/>
        <v>20.723426773736648</v>
      </c>
      <c r="DJ6" s="55">
        <f t="shared" si="12"/>
        <v>20.72321733114137</v>
      </c>
      <c r="DL6">
        <f t="shared" si="17"/>
        <v>0.03</v>
      </c>
      <c r="DM6">
        <f t="shared" si="18"/>
        <v>20.744161585931238</v>
      </c>
      <c r="DN6">
        <f t="shared" si="19"/>
        <v>20.534510518966062</v>
      </c>
      <c r="DO6">
        <f t="shared" ref="DO6:ET6" si="34">ABS(P6-P$2)</f>
        <v>20.324859451999988</v>
      </c>
      <c r="DP6">
        <f t="shared" si="34"/>
        <v>20.115208385033021</v>
      </c>
      <c r="DQ6">
        <f t="shared" si="34"/>
        <v>19.905557318065156</v>
      </c>
      <c r="DR6">
        <f t="shared" si="34"/>
        <v>19.695906251096392</v>
      </c>
      <c r="DS6">
        <f t="shared" si="34"/>
        <v>19.486255184126733</v>
      </c>
      <c r="DT6">
        <f t="shared" si="34"/>
        <v>19.276604117156172</v>
      </c>
      <c r="DU6">
        <f t="shared" si="34"/>
        <v>19.066953050184708</v>
      </c>
      <c r="DV6">
        <f t="shared" si="34"/>
        <v>18.857301983212345</v>
      </c>
      <c r="DW6">
        <f t="shared" si="34"/>
        <v>18.64765091623908</v>
      </c>
      <c r="DX6">
        <f t="shared" si="34"/>
        <v>18.437999849264909</v>
      </c>
      <c r="DY6">
        <f t="shared" si="34"/>
        <v>18.228348782289835</v>
      </c>
      <c r="DZ6">
        <f t="shared" si="34"/>
        <v>18.018697715313856</v>
      </c>
      <c r="EA6">
        <f t="shared" si="34"/>
        <v>17.80904664833697</v>
      </c>
      <c r="EB6">
        <f t="shared" si="34"/>
        <v>17.599395581359175</v>
      </c>
      <c r="EC6">
        <f t="shared" si="34"/>
        <v>17.389744514380475</v>
      </c>
      <c r="ED6">
        <f t="shared" si="34"/>
        <v>17.180093447400868</v>
      </c>
      <c r="EE6">
        <f t="shared" si="34"/>
        <v>16.970442380420348</v>
      </c>
      <c r="EF6">
        <f t="shared" si="34"/>
        <v>16.760791313438915</v>
      </c>
      <c r="EG6">
        <f t="shared" si="34"/>
        <v>16.551140246456573</v>
      </c>
      <c r="EH6">
        <f t="shared" si="34"/>
        <v>16.341489179473317</v>
      </c>
      <c r="EI6">
        <f t="shared" si="34"/>
        <v>16.131838112489149</v>
      </c>
      <c r="EJ6">
        <f t="shared" si="34"/>
        <v>15.922187045504067</v>
      </c>
      <c r="EK6">
        <f t="shared" si="34"/>
        <v>15.712535978518069</v>
      </c>
      <c r="EL6">
        <f t="shared" si="34"/>
        <v>15.502884911531154</v>
      </c>
      <c r="EM6">
        <f t="shared" si="34"/>
        <v>15.293233844543323</v>
      </c>
      <c r="EN6">
        <f t="shared" si="34"/>
        <v>15.083582777554572</v>
      </c>
      <c r="EO6">
        <f t="shared" si="34"/>
        <v>14.873931710564898</v>
      </c>
      <c r="EP6">
        <f t="shared" si="34"/>
        <v>14.664280643574312</v>
      </c>
      <c r="EQ6">
        <f t="shared" si="34"/>
        <v>14.4546295765828</v>
      </c>
      <c r="ER6">
        <f t="shared" si="34"/>
        <v>14.244978509590368</v>
      </c>
      <c r="ES6">
        <f t="shared" si="34"/>
        <v>14.035327442597008</v>
      </c>
      <c r="ET6">
        <f t="shared" si="34"/>
        <v>13.825676375602727</v>
      </c>
      <c r="EU6">
        <f t="shared" ref="EU6:FY6" si="35">ABS(AV6-AV$2)</f>
        <v>13.616025308607524</v>
      </c>
      <c r="EV6">
        <f t="shared" si="35"/>
        <v>13.406374241611395</v>
      </c>
      <c r="EW6">
        <f t="shared" si="35"/>
        <v>13.196723174614338</v>
      </c>
      <c r="EX6">
        <f t="shared" si="35"/>
        <v>12.987072107616353</v>
      </c>
      <c r="EY6">
        <f t="shared" si="35"/>
        <v>12.777421040617435</v>
      </c>
      <c r="EZ6">
        <f t="shared" si="35"/>
        <v>12.567769973617592</v>
      </c>
      <c r="FA6">
        <f t="shared" si="35"/>
        <v>12.358118906616818</v>
      </c>
      <c r="FB6">
        <f t="shared" si="35"/>
        <v>12.148467839615114</v>
      </c>
      <c r="FC6">
        <f t="shared" si="35"/>
        <v>11.938816772612475</v>
      </c>
      <c r="FD6">
        <f t="shared" si="35"/>
        <v>11.729165705608901</v>
      </c>
      <c r="FE6">
        <f t="shared" si="35"/>
        <v>11.519514638604397</v>
      </c>
      <c r="FF6">
        <f t="shared" si="35"/>
        <v>11.309863571598955</v>
      </c>
      <c r="FG6">
        <f t="shared" si="35"/>
        <v>11.100212504592578</v>
      </c>
      <c r="FH6">
        <f t="shared" si="35"/>
        <v>10.890561437585264</v>
      </c>
      <c r="FI6">
        <f t="shared" si="35"/>
        <v>10.680910370577012</v>
      </c>
      <c r="FJ6">
        <f t="shared" si="35"/>
        <v>10.471259303567818</v>
      </c>
      <c r="FK6">
        <f t="shared" si="35"/>
        <v>10.261608236557686</v>
      </c>
      <c r="FL6">
        <f t="shared" si="35"/>
        <v>10.051957169546613</v>
      </c>
      <c r="FM6">
        <f t="shared" si="35"/>
        <v>9.8423061025345984</v>
      </c>
      <c r="FN6">
        <f t="shared" si="35"/>
        <v>9.6326550355216423</v>
      </c>
      <c r="FO6">
        <f t="shared" si="35"/>
        <v>9.4230039685077411</v>
      </c>
      <c r="FP6">
        <f t="shared" si="35"/>
        <v>9.2133529014928897</v>
      </c>
      <c r="FQ6">
        <f t="shared" si="35"/>
        <v>9.0037018344770985</v>
      </c>
      <c r="FR6">
        <f t="shared" si="35"/>
        <v>8.7940507674603605</v>
      </c>
      <c r="FS6">
        <f t="shared" si="35"/>
        <v>8.5843997004426722</v>
      </c>
      <c r="FT6">
        <f t="shared" si="35"/>
        <v>8.3747486334240389</v>
      </c>
      <c r="FU6">
        <f t="shared" si="35"/>
        <v>8.1650975664044534</v>
      </c>
      <c r="FV6">
        <f t="shared" si="35"/>
        <v>7.9554464993839158</v>
      </c>
      <c r="FW6">
        <f t="shared" si="35"/>
        <v>7.7457954323624261</v>
      </c>
      <c r="FX6">
        <f t="shared" si="35"/>
        <v>7.5361443653399878</v>
      </c>
      <c r="FY6">
        <f t="shared" si="35"/>
        <v>7.3264932983165938</v>
      </c>
      <c r="FZ6">
        <f t="shared" ref="FZ6:FZ69" si="36">ABS(CA6-CA$2)</f>
        <v>7.1168422312922424</v>
      </c>
      <c r="GA6">
        <f t="shared" ref="GA6:GJ9" si="37">ABS(CB6-CB$2)</f>
        <v>6.907191164266937</v>
      </c>
      <c r="GB6">
        <f t="shared" si="37"/>
        <v>6.697540097240676</v>
      </c>
      <c r="GC6">
        <f t="shared" si="37"/>
        <v>6.4878890302134593</v>
      </c>
      <c r="GD6">
        <f t="shared" si="37"/>
        <v>6.2782379631852816</v>
      </c>
      <c r="GE6">
        <f t="shared" si="37"/>
        <v>6.0685868961561464</v>
      </c>
      <c r="GF6">
        <f t="shared" si="37"/>
        <v>5.858935829126052</v>
      </c>
      <c r="GG6">
        <f t="shared" si="37"/>
        <v>5.6492847620949913</v>
      </c>
      <c r="GH6">
        <f t="shared" si="37"/>
        <v>5.4396336950629713</v>
      </c>
      <c r="GI6">
        <f t="shared" si="37"/>
        <v>5.2299826280299886</v>
      </c>
      <c r="GJ6">
        <f t="shared" si="37"/>
        <v>5.0203315609960377</v>
      </c>
      <c r="GK6">
        <f t="shared" ref="GK6:GT9" si="38">ABS(CL6-CL$2)</f>
        <v>4.8106804939611258</v>
      </c>
      <c r="GL6">
        <f t="shared" si="38"/>
        <v>4.6010294269252441</v>
      </c>
      <c r="GM6">
        <f t="shared" si="38"/>
        <v>4.391378359888396</v>
      </c>
      <c r="GN6">
        <f t="shared" si="38"/>
        <v>4.1817272928505815</v>
      </c>
      <c r="GO6">
        <f t="shared" si="38"/>
        <v>3.9720762258117972</v>
      </c>
      <c r="GP6">
        <f t="shared" si="38"/>
        <v>3.762425158772043</v>
      </c>
      <c r="GQ6">
        <f t="shared" si="38"/>
        <v>3.5527740917313153</v>
      </c>
      <c r="GR6">
        <f t="shared" si="38"/>
        <v>3.3431230246896178</v>
      </c>
      <c r="GS6">
        <f t="shared" si="38"/>
        <v>3.1334719576469467</v>
      </c>
      <c r="GT6">
        <f t="shared" si="38"/>
        <v>2.9238208906032987</v>
      </c>
      <c r="GU6">
        <f t="shared" ref="GU6:HD9" si="39">ABS(CV6-CV$2)</f>
        <v>2.7141698235586773</v>
      </c>
      <c r="GV6">
        <f t="shared" si="39"/>
        <v>2.5045187565130824</v>
      </c>
      <c r="GW6">
        <f t="shared" si="39"/>
        <v>2.294867689466507</v>
      </c>
      <c r="GX6">
        <f t="shared" si="39"/>
        <v>2.0852166224189546</v>
      </c>
      <c r="GY6">
        <f t="shared" si="39"/>
        <v>1.8755655553704216</v>
      </c>
      <c r="GZ6">
        <f t="shared" si="39"/>
        <v>1.665914488320908</v>
      </c>
      <c r="HA6">
        <f t="shared" si="39"/>
        <v>1.456263421270414</v>
      </c>
      <c r="HB6">
        <f t="shared" si="39"/>
        <v>1.2466123542189393</v>
      </c>
      <c r="HC6">
        <f t="shared" si="39"/>
        <v>1.0369612871664806</v>
      </c>
      <c r="HD6">
        <f t="shared" si="39"/>
        <v>0.82731022011303779</v>
      </c>
      <c r="HE6">
        <f t="shared" ref="HE6:HI9" si="40">ABS(DF6-DF$2)</f>
        <v>0.6176591530586073</v>
      </c>
      <c r="HF6">
        <f t="shared" si="40"/>
        <v>0.40800808600319272</v>
      </c>
      <c r="HG6">
        <f t="shared" si="40"/>
        <v>0.19835701894679403</v>
      </c>
      <c r="HH6">
        <f t="shared" si="40"/>
        <v>1.1294048110595867E-2</v>
      </c>
      <c r="HI6">
        <f t="shared" si="40"/>
        <v>0.22094511516897697</v>
      </c>
      <c r="HJ6">
        <f t="shared" si="30"/>
        <v>1.1294048110595867E-2</v>
      </c>
      <c r="HK6">
        <f t="shared" si="31"/>
        <v>100</v>
      </c>
      <c r="HL6">
        <v>4</v>
      </c>
      <c r="HM6">
        <f t="shared" si="32"/>
        <v>0.03</v>
      </c>
      <c r="HN6" cm="1">
        <f t="array" ref="HN6">INDEX($N$3:$DJ$102,HL6,HK6)</f>
        <v>20.723426773736648</v>
      </c>
      <c r="HO6">
        <f t="shared" si="33"/>
        <v>0.62170280321209936</v>
      </c>
    </row>
    <row r="7" spans="1:226" x14ac:dyDescent="0.25">
      <c r="A7" t="s">
        <v>54</v>
      </c>
      <c r="B7" s="6">
        <f>SUM(B2:B6)</f>
        <v>1.3190273909698457E+20</v>
      </c>
      <c r="C7" t="s">
        <v>57</v>
      </c>
      <c r="E7">
        <v>305</v>
      </c>
      <c r="F7" s="6">
        <f>'Emission events'!AJ7</f>
        <v>0</v>
      </c>
      <c r="G7" s="6">
        <f>'Emission events'!BQ7</f>
        <v>0</v>
      </c>
      <c r="H7" s="6">
        <f>'Emission events'!CX7</f>
        <v>0</v>
      </c>
      <c r="I7" s="6">
        <f>'Emission events'!EE7</f>
        <v>0</v>
      </c>
      <c r="J7" s="6">
        <f>'Emission events'!FL7</f>
        <v>0</v>
      </c>
      <c r="K7" s="6">
        <f t="shared" si="2"/>
        <v>0</v>
      </c>
      <c r="M7" s="1">
        <v>0.04</v>
      </c>
      <c r="N7" s="55">
        <f t="shared" si="3"/>
        <v>20.677494589428854</v>
      </c>
      <c r="O7" s="55">
        <f t="shared" si="3"/>
        <v>20.677285146590339</v>
      </c>
      <c r="P7" s="55">
        <f t="shared" si="3"/>
        <v>20.677075703750585</v>
      </c>
      <c r="Q7" s="55">
        <f t="shared" si="3"/>
        <v>20.676866260909595</v>
      </c>
      <c r="R7" s="55">
        <f t="shared" si="3"/>
        <v>20.676656818067361</v>
      </c>
      <c r="S7" s="55">
        <f t="shared" si="3"/>
        <v>20.676447375223884</v>
      </c>
      <c r="T7" s="55">
        <f t="shared" si="3"/>
        <v>20.676237932379166</v>
      </c>
      <c r="U7" s="55">
        <f t="shared" si="3"/>
        <v>20.676028489533202</v>
      </c>
      <c r="V7" s="55">
        <f t="shared" si="3"/>
        <v>20.675819046685994</v>
      </c>
      <c r="W7" s="55">
        <f t="shared" si="3"/>
        <v>20.675609603837536</v>
      </c>
      <c r="X7" s="55">
        <f t="shared" si="4"/>
        <v>20.675400160987831</v>
      </c>
      <c r="Y7" s="55">
        <f t="shared" si="4"/>
        <v>20.675190718136875</v>
      </c>
      <c r="Z7" s="55">
        <f t="shared" si="4"/>
        <v>20.674981275284669</v>
      </c>
      <c r="AA7" s="55">
        <f t="shared" si="4"/>
        <v>20.674771832431212</v>
      </c>
      <c r="AB7" s="55">
        <f t="shared" si="4"/>
        <v>20.674562389576497</v>
      </c>
      <c r="AC7" s="55">
        <f t="shared" si="4"/>
        <v>20.674352946720532</v>
      </c>
      <c r="AD7" s="55">
        <f t="shared" si="4"/>
        <v>20.674143503863306</v>
      </c>
      <c r="AE7" s="55">
        <f t="shared" si="4"/>
        <v>20.673934061004825</v>
      </c>
      <c r="AF7" s="55">
        <f t="shared" si="4"/>
        <v>20.673724618145087</v>
      </c>
      <c r="AG7" s="55">
        <f t="shared" si="4"/>
        <v>20.673515175284088</v>
      </c>
      <c r="AH7" s="55">
        <f t="shared" si="5"/>
        <v>20.673305732421827</v>
      </c>
      <c r="AI7" s="55">
        <f t="shared" si="5"/>
        <v>20.673096289558302</v>
      </c>
      <c r="AJ7" s="55">
        <f t="shared" si="5"/>
        <v>20.672886846693515</v>
      </c>
      <c r="AK7" s="55">
        <f t="shared" si="5"/>
        <v>20.672677403827464</v>
      </c>
      <c r="AL7" s="55">
        <f t="shared" si="5"/>
        <v>20.672467960960144</v>
      </c>
      <c r="AM7" s="55">
        <f t="shared" si="5"/>
        <v>20.672258518091557</v>
      </c>
      <c r="AN7" s="55">
        <f t="shared" si="5"/>
        <v>20.672049075221704</v>
      </c>
      <c r="AO7" s="55">
        <f t="shared" si="5"/>
        <v>20.671839632350576</v>
      </c>
      <c r="AP7" s="55">
        <f t="shared" si="5"/>
        <v>20.671630189478179</v>
      </c>
      <c r="AQ7" s="55">
        <f t="shared" si="5"/>
        <v>20.671420746604507</v>
      </c>
      <c r="AR7" s="55">
        <f t="shared" si="6"/>
        <v>20.671211303729564</v>
      </c>
      <c r="AS7" s="55">
        <f t="shared" si="6"/>
        <v>20.671001860853345</v>
      </c>
      <c r="AT7" s="55">
        <f t="shared" si="6"/>
        <v>20.670792417975846</v>
      </c>
      <c r="AU7" s="55">
        <f t="shared" si="6"/>
        <v>20.670582975097069</v>
      </c>
      <c r="AV7" s="55">
        <f t="shared" si="6"/>
        <v>20.670373532217017</v>
      </c>
      <c r="AW7" s="55">
        <f t="shared" si="6"/>
        <v>20.670164089335682</v>
      </c>
      <c r="AX7" s="55">
        <f t="shared" si="6"/>
        <v>20.669954646453064</v>
      </c>
      <c r="AY7" s="55">
        <f t="shared" si="6"/>
        <v>20.669745203569164</v>
      </c>
      <c r="AZ7" s="55">
        <f t="shared" si="6"/>
        <v>20.669535760683978</v>
      </c>
      <c r="BA7" s="55">
        <f t="shared" si="6"/>
        <v>20.669326317797506</v>
      </c>
      <c r="BB7" s="55">
        <f t="shared" si="7"/>
        <v>20.669116874909747</v>
      </c>
      <c r="BC7" s="55">
        <f t="shared" si="7"/>
        <v>20.668907432020699</v>
      </c>
      <c r="BD7" s="55">
        <f t="shared" si="7"/>
        <v>20.668697989130361</v>
      </c>
      <c r="BE7" s="55">
        <f t="shared" si="7"/>
        <v>20.668488546238734</v>
      </c>
      <c r="BF7" s="55">
        <f t="shared" si="7"/>
        <v>20.668279103345814</v>
      </c>
      <c r="BG7" s="55">
        <f t="shared" si="7"/>
        <v>20.668069660451597</v>
      </c>
      <c r="BH7" s="55">
        <f t="shared" si="7"/>
        <v>20.667860217556086</v>
      </c>
      <c r="BI7" s="55">
        <f t="shared" si="7"/>
        <v>20.667650774659283</v>
      </c>
      <c r="BJ7" s="55">
        <f t="shared" si="7"/>
        <v>20.667441331761175</v>
      </c>
      <c r="BK7" s="55">
        <f t="shared" si="7"/>
        <v>20.667231888861775</v>
      </c>
      <c r="BL7" s="55">
        <f t="shared" si="8"/>
        <v>20.66702244596107</v>
      </c>
      <c r="BM7" s="55">
        <f t="shared" si="8"/>
        <v>20.666813003059062</v>
      </c>
      <c r="BN7" s="55">
        <f t="shared" si="8"/>
        <v>20.666603560155753</v>
      </c>
      <c r="BO7" s="55">
        <f t="shared" si="8"/>
        <v>20.666394117251141</v>
      </c>
      <c r="BP7" s="55">
        <f t="shared" si="8"/>
        <v>20.666184674345221</v>
      </c>
      <c r="BQ7" s="55">
        <f t="shared" si="8"/>
        <v>20.665975231437997</v>
      </c>
      <c r="BR7" s="55">
        <f t="shared" si="8"/>
        <v>20.665765788529463</v>
      </c>
      <c r="BS7" s="55">
        <f t="shared" si="8"/>
        <v>20.665556345619617</v>
      </c>
      <c r="BT7" s="55">
        <f t="shared" si="8"/>
        <v>20.66534690270846</v>
      </c>
      <c r="BU7" s="55">
        <f t="shared" si="8"/>
        <v>20.665137459795993</v>
      </c>
      <c r="BV7" s="55">
        <f t="shared" si="9"/>
        <v>20.664928016882211</v>
      </c>
      <c r="BW7" s="55">
        <f t="shared" si="9"/>
        <v>20.664718573967114</v>
      </c>
      <c r="BX7" s="55">
        <f t="shared" si="9"/>
        <v>20.6645091310507</v>
      </c>
      <c r="BY7" s="55">
        <f t="shared" si="9"/>
        <v>20.664299688132967</v>
      </c>
      <c r="BZ7" s="55">
        <f t="shared" si="9"/>
        <v>20.664090245213917</v>
      </c>
      <c r="CA7" s="55">
        <f t="shared" si="9"/>
        <v>20.663880802293548</v>
      </c>
      <c r="CB7" s="55">
        <f t="shared" si="9"/>
        <v>20.663671359371854</v>
      </c>
      <c r="CC7" s="55">
        <f t="shared" si="9"/>
        <v>20.663461916448838</v>
      </c>
      <c r="CD7" s="55">
        <f t="shared" si="9"/>
        <v>20.663252473524498</v>
      </c>
      <c r="CE7" s="55">
        <f t="shared" si="9"/>
        <v>20.663043030598832</v>
      </c>
      <c r="CF7" s="55">
        <f t="shared" si="10"/>
        <v>20.662833587671837</v>
      </c>
      <c r="CG7" s="55">
        <f t="shared" si="10"/>
        <v>20.662624144743514</v>
      </c>
      <c r="CH7" s="55">
        <f t="shared" si="10"/>
        <v>20.662414701813862</v>
      </c>
      <c r="CI7" s="55">
        <f t="shared" si="10"/>
        <v>20.662205258882878</v>
      </c>
      <c r="CJ7" s="55">
        <f t="shared" si="10"/>
        <v>20.661995815950561</v>
      </c>
      <c r="CK7" s="55">
        <f t="shared" si="10"/>
        <v>20.661786373016913</v>
      </c>
      <c r="CL7" s="55">
        <f t="shared" si="10"/>
        <v>20.661576930081925</v>
      </c>
      <c r="CM7" s="55">
        <f t="shared" si="10"/>
        <v>20.661367487145604</v>
      </c>
      <c r="CN7" s="55">
        <f t="shared" si="10"/>
        <v>20.661158044207941</v>
      </c>
      <c r="CO7" s="55">
        <f t="shared" si="10"/>
        <v>20.660948601268942</v>
      </c>
      <c r="CP7" s="55">
        <f t="shared" si="11"/>
        <v>20.6607391583286</v>
      </c>
      <c r="CQ7" s="55">
        <f t="shared" si="11"/>
        <v>20.660529715386918</v>
      </c>
      <c r="CR7" s="55">
        <f t="shared" si="11"/>
        <v>20.66032027244389</v>
      </c>
      <c r="CS7" s="55">
        <f t="shared" si="11"/>
        <v>20.660110829499519</v>
      </c>
      <c r="CT7" s="55">
        <f t="shared" si="11"/>
        <v>20.659901386553798</v>
      </c>
      <c r="CU7" s="55">
        <f t="shared" si="11"/>
        <v>20.659691943606735</v>
      </c>
      <c r="CV7" s="55">
        <f t="shared" si="11"/>
        <v>20.659482500658317</v>
      </c>
      <c r="CW7" s="55">
        <f t="shared" si="11"/>
        <v>20.659273057708553</v>
      </c>
      <c r="CX7" s="55">
        <f t="shared" si="11"/>
        <v>20.659063614757436</v>
      </c>
      <c r="CY7" s="55">
        <f t="shared" si="11"/>
        <v>20.658854171804965</v>
      </c>
      <c r="CZ7" s="55">
        <f t="shared" si="12"/>
        <v>20.65864472885114</v>
      </c>
      <c r="DA7" s="55">
        <f t="shared" si="12"/>
        <v>20.658435285895958</v>
      </c>
      <c r="DB7" s="55">
        <f t="shared" si="12"/>
        <v>20.658225842939419</v>
      </c>
      <c r="DC7" s="55">
        <f t="shared" si="12"/>
        <v>20.658016399981523</v>
      </c>
      <c r="DD7" s="55">
        <f t="shared" si="12"/>
        <v>20.657806957022263</v>
      </c>
      <c r="DE7" s="55">
        <f t="shared" si="12"/>
        <v>20.657597514061646</v>
      </c>
      <c r="DF7" s="55">
        <f t="shared" si="12"/>
        <v>20.657388071099664</v>
      </c>
      <c r="DG7" s="55">
        <f t="shared" si="12"/>
        <v>20.657178628136318</v>
      </c>
      <c r="DH7" s="55">
        <f t="shared" si="12"/>
        <v>20.656969185171604</v>
      </c>
      <c r="DI7" s="55">
        <f t="shared" si="12"/>
        <v>20.656759742205526</v>
      </c>
      <c r="DJ7" s="55">
        <f t="shared" si="12"/>
        <v>20.656550299238077</v>
      </c>
      <c r="DL7">
        <f t="shared" si="17"/>
        <v>0.04</v>
      </c>
      <c r="DM7">
        <f t="shared" si="18"/>
        <v>20.677494589428854</v>
      </c>
      <c r="DN7">
        <f t="shared" si="19"/>
        <v>20.467843522127236</v>
      </c>
      <c r="DO7">
        <f t="shared" ref="DO7:DO70" si="41">ABS(P7-P$2)</f>
        <v>20.258192454824378</v>
      </c>
      <c r="DP7">
        <f t="shared" ref="DP7:DP70" si="42">ABS(Q7-Q$2)</f>
        <v>20.048541387520284</v>
      </c>
      <c r="DQ7">
        <f t="shared" ref="DQ7:DQ70" si="43">ABS(R7-R$2)</f>
        <v>19.838890320214947</v>
      </c>
      <c r="DR7">
        <f t="shared" ref="DR7:DR70" si="44">ABS(S7-S$2)</f>
        <v>19.629239252908366</v>
      </c>
      <c r="DS7">
        <f t="shared" ref="DS7:DS70" si="45">ABS(T7-T$2)</f>
        <v>19.419588185600546</v>
      </c>
      <c r="DT7">
        <f t="shared" ref="DT7:DT70" si="46">ABS(U7-U$2)</f>
        <v>19.209937118291478</v>
      </c>
      <c r="DU7">
        <f t="shared" ref="DU7:DU70" si="47">ABS(V7-V$2)</f>
        <v>19.000286050981167</v>
      </c>
      <c r="DV7">
        <f t="shared" ref="DV7:DV70" si="48">ABS(W7-W$2)</f>
        <v>18.790634983669605</v>
      </c>
      <c r="DW7">
        <f t="shared" ref="DW7:DW70" si="49">ABS(X7-X$2)</f>
        <v>18.580983916356796</v>
      </c>
      <c r="DX7">
        <f t="shared" ref="DX7:DX70" si="50">ABS(Y7-Y$2)</f>
        <v>18.371332849042737</v>
      </c>
      <c r="DY7">
        <f t="shared" ref="DY7:DY70" si="51">ABS(Z7-Z$2)</f>
        <v>18.161681781727427</v>
      </c>
      <c r="DZ7">
        <f t="shared" ref="DZ7:DZ70" si="52">ABS(AA7-AA$2)</f>
        <v>17.952030714410867</v>
      </c>
      <c r="EA7">
        <f t="shared" ref="EA7:EA70" si="53">ABS(AB7-AB$2)</f>
        <v>17.742379647093049</v>
      </c>
      <c r="EB7">
        <f t="shared" ref="EB7:EB70" si="54">ABS(AC7-AC$2)</f>
        <v>17.53272857977398</v>
      </c>
      <c r="EC7">
        <f t="shared" ref="EC7:EC70" si="55">ABS(AD7-AD$2)</f>
        <v>17.323077512453651</v>
      </c>
      <c r="ED7">
        <f t="shared" ref="ED7:ED70" si="56">ABS(AE7-AE$2)</f>
        <v>17.113426445132067</v>
      </c>
      <c r="EE7">
        <f t="shared" ref="EE7:EE70" si="57">ABS(AF7-AF$2)</f>
        <v>16.903775377809225</v>
      </c>
      <c r="EF7">
        <f t="shared" ref="EF7:EF70" si="58">ABS(AG7-AG$2)</f>
        <v>16.694124310485122</v>
      </c>
      <c r="EG7">
        <f t="shared" ref="EG7:EG70" si="59">ABS(AH7-AH$2)</f>
        <v>16.484473243159758</v>
      </c>
      <c r="EH7">
        <f t="shared" ref="EH7:EH70" si="60">ABS(AI7-AI$2)</f>
        <v>16.27482217583313</v>
      </c>
      <c r="EI7">
        <f t="shared" ref="EI7:EI70" si="61">ABS(AJ7-AJ$2)</f>
        <v>16.06517110850524</v>
      </c>
      <c r="EJ7">
        <f t="shared" ref="EJ7:EJ70" si="62">ABS(AK7-AK$2)</f>
        <v>15.855520041176085</v>
      </c>
      <c r="EK7">
        <f t="shared" ref="EK7:EK70" si="63">ABS(AL7-AL$2)</f>
        <v>15.645868973845662</v>
      </c>
      <c r="EL7">
        <f t="shared" ref="EL7:EL70" si="64">ABS(AM7-AM$2)</f>
        <v>15.436217906513971</v>
      </c>
      <c r="EM7">
        <f t="shared" ref="EM7:EM70" si="65">ABS(AN7-AN$2)</f>
        <v>15.226566839181015</v>
      </c>
      <c r="EN7">
        <f t="shared" ref="EN7:EN70" si="66">ABS(AO7-AO$2)</f>
        <v>15.016915771846783</v>
      </c>
      <c r="EO7">
        <f t="shared" ref="EO7:EO70" si="67">ABS(AP7-AP$2)</f>
        <v>14.807264704511281</v>
      </c>
      <c r="EP7">
        <f t="shared" ref="EP7:EP70" si="68">ABS(AQ7-AQ$2)</f>
        <v>14.597613637174508</v>
      </c>
      <c r="EQ7">
        <f t="shared" ref="EQ7:EQ70" si="69">ABS(AR7-AR$2)</f>
        <v>14.387962569836461</v>
      </c>
      <c r="ER7">
        <f t="shared" ref="ER7:ER70" si="70">ABS(AS7-AS$2)</f>
        <v>14.178311502497138</v>
      </c>
      <c r="ES7">
        <f t="shared" ref="ES7:ES70" si="71">ABS(AT7-AT$2)</f>
        <v>13.968660435156536</v>
      </c>
      <c r="ET7">
        <f t="shared" ref="ET7:ET70" si="72">ABS(AU7-AU$2)</f>
        <v>13.759009367814654</v>
      </c>
      <c r="EU7">
        <f t="shared" ref="EU7:EU70" si="73">ABS(AV7-AV$2)</f>
        <v>13.549358300471498</v>
      </c>
      <c r="EV7">
        <f t="shared" ref="EV7:EV70" si="74">ABS(AW7-AW$2)</f>
        <v>13.339707233127061</v>
      </c>
      <c r="EW7">
        <f t="shared" ref="EW7:EW70" si="75">ABS(AX7-AX$2)</f>
        <v>13.13005616578134</v>
      </c>
      <c r="EX7">
        <f t="shared" ref="EX7:EX70" si="76">ABS(AY7-AY$2)</f>
        <v>12.920405098434337</v>
      </c>
      <c r="EY7">
        <f t="shared" ref="EY7:EY70" si="77">ABS(AZ7-AZ$2)</f>
        <v>12.710754031086045</v>
      </c>
      <c r="EZ7">
        <f t="shared" ref="EZ7:EZ70" si="78">ABS(BA7-BA$2)</f>
        <v>12.50110296373647</v>
      </c>
      <c r="FA7">
        <f t="shared" ref="FA7:FA70" si="79">ABS(BB7-BB$2)</f>
        <v>12.291451896385608</v>
      </c>
      <c r="FB7">
        <f t="shared" ref="FB7:FB70" si="80">ABS(BC7-BC$2)</f>
        <v>12.081800829033456</v>
      </c>
      <c r="FC7">
        <f t="shared" ref="FC7:FC70" si="81">ABS(BD7-BD$2)</f>
        <v>11.872149761680015</v>
      </c>
      <c r="FD7">
        <f t="shared" ref="FD7:FD70" si="82">ABS(BE7-BE$2)</f>
        <v>11.662498694325285</v>
      </c>
      <c r="FE7">
        <f t="shared" ref="FE7:FE70" si="83">ABS(BF7-BF$2)</f>
        <v>11.452847626969261</v>
      </c>
      <c r="FF7">
        <f t="shared" ref="FF7:FF70" si="84">ABS(BG7-BG$2)</f>
        <v>11.24319655961194</v>
      </c>
      <c r="FG7">
        <f t="shared" ref="FG7:FG70" si="85">ABS(BH7-BH$2)</f>
        <v>11.033545492253326</v>
      </c>
      <c r="FH7">
        <f t="shared" ref="FH7:FH70" si="86">ABS(BI7-BI$2)</f>
        <v>10.823894424893419</v>
      </c>
      <c r="FI7">
        <f t="shared" ref="FI7:FI70" si="87">ABS(BJ7-BJ$2)</f>
        <v>10.614243357532208</v>
      </c>
      <c r="FJ7">
        <f t="shared" ref="FJ7:FJ70" si="88">ABS(BK7-BK$2)</f>
        <v>10.404592290169704</v>
      </c>
      <c r="FK7">
        <f t="shared" ref="FK7:FK70" si="89">ABS(BL7-BL$2)</f>
        <v>10.194941222805896</v>
      </c>
      <c r="FL7">
        <f t="shared" ref="FL7:FL70" si="90">ABS(BM7-BM$2)</f>
        <v>9.9852901554407847</v>
      </c>
      <c r="FM7">
        <f t="shared" ref="FM7:FM70" si="91">ABS(BN7-BN$2)</f>
        <v>9.7756390880743727</v>
      </c>
      <c r="FN7">
        <f t="shared" ref="FN7:FN70" si="92">ABS(BO7-BO$2)</f>
        <v>9.5659880207066568</v>
      </c>
      <c r="FO7">
        <f t="shared" ref="FO7:FO70" si="93">ABS(BP7-BP$2)</f>
        <v>9.3563369533376335</v>
      </c>
      <c r="FP7">
        <f t="shared" ref="FP7:FP70" si="94">ABS(BQ7-BQ$2)</f>
        <v>9.1466858859673046</v>
      </c>
      <c r="FQ7">
        <f t="shared" ref="FQ7:FQ70" si="95">ABS(BR7-BR$2)</f>
        <v>8.9370348185956665</v>
      </c>
      <c r="FR7">
        <f t="shared" ref="FR7:FR70" si="96">ABS(BS7-BS$2)</f>
        <v>8.7273837512227193</v>
      </c>
      <c r="FS7">
        <f t="shared" ref="FS7:FS70" si="97">ABS(BT7-BT$2)</f>
        <v>8.5177326838484593</v>
      </c>
      <c r="FT7">
        <f t="shared" ref="FT7:FT70" si="98">ABS(BU7-BU$2)</f>
        <v>8.3080816164728883</v>
      </c>
      <c r="FU7">
        <f t="shared" ref="FU7:FU70" si="99">ABS(BV7-BV$2)</f>
        <v>8.0984305490960029</v>
      </c>
      <c r="FV7">
        <f t="shared" ref="FV7:FV70" si="100">ABS(BW7-BW$2)</f>
        <v>7.888779481717803</v>
      </c>
      <c r="FW7">
        <f t="shared" ref="FW7:FW70" si="101">ABS(BX7-BX$2)</f>
        <v>7.679128414338285</v>
      </c>
      <c r="FX7">
        <f t="shared" ref="FX7:FX70" si="102">ABS(BY7-BY$2)</f>
        <v>7.4694773469574489</v>
      </c>
      <c r="FY7">
        <f t="shared" ref="FY7:FY70" si="103">ABS(BZ7-BZ$2)</f>
        <v>7.2598262795752948</v>
      </c>
      <c r="FZ7">
        <f t="shared" si="36"/>
        <v>7.0501752121918209</v>
      </c>
      <c r="GA7">
        <f t="shared" si="37"/>
        <v>6.8405241448070235</v>
      </c>
      <c r="GB7">
        <f t="shared" si="37"/>
        <v>6.6308730774209046</v>
      </c>
      <c r="GC7">
        <f t="shared" si="37"/>
        <v>6.4212220100334605</v>
      </c>
      <c r="GD7">
        <f t="shared" si="37"/>
        <v>6.211570942644693</v>
      </c>
      <c r="GE7">
        <f t="shared" si="37"/>
        <v>6.001919875254595</v>
      </c>
      <c r="GF7">
        <f t="shared" si="37"/>
        <v>5.7922688078631683</v>
      </c>
      <c r="GG7">
        <f t="shared" si="37"/>
        <v>5.5826177404704129</v>
      </c>
      <c r="GH7">
        <f t="shared" si="37"/>
        <v>5.3729666730763253</v>
      </c>
      <c r="GI7">
        <f t="shared" si="37"/>
        <v>5.1633156056809053</v>
      </c>
      <c r="GJ7">
        <f t="shared" si="37"/>
        <v>4.9536645382841513</v>
      </c>
      <c r="GK7">
        <f t="shared" si="38"/>
        <v>4.7440134708860597</v>
      </c>
      <c r="GL7">
        <f t="shared" si="38"/>
        <v>4.5343624034866359</v>
      </c>
      <c r="GM7">
        <f t="shared" si="38"/>
        <v>4.3247113360858691</v>
      </c>
      <c r="GN7">
        <f t="shared" si="38"/>
        <v>4.1150602686837665</v>
      </c>
      <c r="GO7">
        <f t="shared" si="38"/>
        <v>3.905409201280321</v>
      </c>
      <c r="GP7">
        <f t="shared" si="38"/>
        <v>3.6957581338755361</v>
      </c>
      <c r="GQ7">
        <f t="shared" si="38"/>
        <v>3.4861070664694047</v>
      </c>
      <c r="GR7">
        <f t="shared" si="38"/>
        <v>3.2764559990619304</v>
      </c>
      <c r="GS7">
        <f t="shared" si="38"/>
        <v>3.0668049316531061</v>
      </c>
      <c r="GT7">
        <f t="shared" si="38"/>
        <v>2.8571538642429388</v>
      </c>
      <c r="GU7">
        <f t="shared" si="39"/>
        <v>2.647502796831418</v>
      </c>
      <c r="GV7">
        <f t="shared" si="39"/>
        <v>2.4378517294185507</v>
      </c>
      <c r="GW7">
        <f t="shared" si="39"/>
        <v>2.2282006620043298</v>
      </c>
      <c r="GX7">
        <f t="shared" si="39"/>
        <v>2.0185495945887553</v>
      </c>
      <c r="GY7">
        <f t="shared" si="39"/>
        <v>1.8088985271718272</v>
      </c>
      <c r="GZ7">
        <f t="shared" si="39"/>
        <v>1.599247459753542</v>
      </c>
      <c r="HA7">
        <f t="shared" si="39"/>
        <v>1.3895963923338996</v>
      </c>
      <c r="HB7">
        <f t="shared" si="39"/>
        <v>1.1799453249129002</v>
      </c>
      <c r="HC7">
        <f t="shared" si="39"/>
        <v>0.97029425749053644</v>
      </c>
      <c r="HD7">
        <f t="shared" si="39"/>
        <v>0.76064319006681558</v>
      </c>
      <c r="HE7">
        <f t="shared" si="40"/>
        <v>0.55099212264173048</v>
      </c>
      <c r="HF7">
        <f t="shared" si="40"/>
        <v>0.34134105521528113</v>
      </c>
      <c r="HG7">
        <f t="shared" si="40"/>
        <v>0.13168998778746399</v>
      </c>
      <c r="HH7">
        <f t="shared" si="40"/>
        <v>7.796107964171739E-2</v>
      </c>
      <c r="HI7">
        <f t="shared" si="40"/>
        <v>0.28761214707227012</v>
      </c>
      <c r="HJ7">
        <f t="shared" si="30"/>
        <v>7.796107964171739E-2</v>
      </c>
      <c r="HK7">
        <f t="shared" si="31"/>
        <v>100</v>
      </c>
      <c r="HL7">
        <v>5</v>
      </c>
      <c r="HM7">
        <f t="shared" si="32"/>
        <v>0.04</v>
      </c>
      <c r="HN7" cm="1">
        <f t="array" ref="HN7">INDEX($N$3:$DJ$102,HL7,HK7)</f>
        <v>20.656759742205526</v>
      </c>
      <c r="HO7">
        <f t="shared" si="33"/>
        <v>0.82627038968822109</v>
      </c>
    </row>
    <row r="8" spans="1:226" x14ac:dyDescent="0.25">
      <c r="E8">
        <v>310</v>
      </c>
      <c r="F8" s="6">
        <f>'Emission events'!AJ8</f>
        <v>0</v>
      </c>
      <c r="G8" s="6">
        <f>'Emission events'!BQ8</f>
        <v>0</v>
      </c>
      <c r="H8" s="6">
        <f>'Emission events'!CX8</f>
        <v>0</v>
      </c>
      <c r="I8" s="6">
        <f>'Emission events'!EE8</f>
        <v>0</v>
      </c>
      <c r="J8" s="6">
        <f>'Emission events'!FL8</f>
        <v>0</v>
      </c>
      <c r="K8" s="6">
        <f t="shared" si="2"/>
        <v>0</v>
      </c>
      <c r="M8" s="1">
        <v>0.05</v>
      </c>
      <c r="N8" s="55">
        <f t="shared" si="3"/>
        <v>20.610827466480352</v>
      </c>
      <c r="O8" s="55">
        <f t="shared" si="3"/>
        <v>20.610618023176418</v>
      </c>
      <c r="P8" s="55">
        <f t="shared" si="3"/>
        <v>20.610408579870768</v>
      </c>
      <c r="Q8" s="55">
        <f t="shared" si="3"/>
        <v>20.610199136563406</v>
      </c>
      <c r="R8" s="55">
        <f t="shared" si="3"/>
        <v>20.609989693254327</v>
      </c>
      <c r="S8" s="55">
        <f t="shared" si="3"/>
        <v>20.60978024994353</v>
      </c>
      <c r="T8" s="55">
        <f t="shared" si="3"/>
        <v>20.609570806631012</v>
      </c>
      <c r="U8" s="55">
        <f t="shared" si="3"/>
        <v>20.609361363316776</v>
      </c>
      <c r="V8" s="55">
        <f t="shared" si="3"/>
        <v>20.609151920000812</v>
      </c>
      <c r="W8" s="55">
        <f t="shared" si="3"/>
        <v>20.608942476683122</v>
      </c>
      <c r="X8" s="55">
        <f t="shared" si="4"/>
        <v>20.608733033363706</v>
      </c>
      <c r="Y8" s="55">
        <f t="shared" si="4"/>
        <v>20.608523590042562</v>
      </c>
      <c r="Z8" s="55">
        <f t="shared" si="4"/>
        <v>20.608314146719689</v>
      </c>
      <c r="AA8" s="55">
        <f t="shared" si="4"/>
        <v>20.608104703395082</v>
      </c>
      <c r="AB8" s="55">
        <f t="shared" si="4"/>
        <v>20.607895260068737</v>
      </c>
      <c r="AC8" s="55">
        <f t="shared" si="4"/>
        <v>20.607685816740659</v>
      </c>
      <c r="AD8" s="55">
        <f t="shared" si="4"/>
        <v>20.607476373410844</v>
      </c>
      <c r="AE8" s="55">
        <f t="shared" si="4"/>
        <v>20.607266930079291</v>
      </c>
      <c r="AF8" s="55">
        <f t="shared" si="4"/>
        <v>20.607057486745994</v>
      </c>
      <c r="AG8" s="55">
        <f t="shared" si="4"/>
        <v>20.606848043410956</v>
      </c>
      <c r="AH8" s="55">
        <f t="shared" si="5"/>
        <v>20.60663860007417</v>
      </c>
      <c r="AI8" s="55">
        <f t="shared" si="5"/>
        <v>20.60642915673564</v>
      </c>
      <c r="AJ8" s="55">
        <f t="shared" si="5"/>
        <v>20.606219713395362</v>
      </c>
      <c r="AK8" s="55">
        <f t="shared" si="5"/>
        <v>20.606010270053332</v>
      </c>
      <c r="AL8" s="55">
        <f t="shared" si="5"/>
        <v>20.605800826709551</v>
      </c>
      <c r="AM8" s="55">
        <f t="shared" si="5"/>
        <v>20.605591383364015</v>
      </c>
      <c r="AN8" s="55">
        <f t="shared" si="5"/>
        <v>20.605381940016727</v>
      </c>
      <c r="AO8" s="55">
        <f t="shared" si="5"/>
        <v>20.605172496667677</v>
      </c>
      <c r="AP8" s="55">
        <f t="shared" si="5"/>
        <v>20.604963053316872</v>
      </c>
      <c r="AQ8" s="55">
        <f t="shared" si="5"/>
        <v>20.604753609964302</v>
      </c>
      <c r="AR8" s="55">
        <f t="shared" si="6"/>
        <v>20.604544166609973</v>
      </c>
      <c r="AS8" s="55">
        <f t="shared" si="6"/>
        <v>20.604334723253878</v>
      </c>
      <c r="AT8" s="55">
        <f t="shared" si="6"/>
        <v>20.604125279896017</v>
      </c>
      <c r="AU8" s="55">
        <f t="shared" si="6"/>
        <v>20.603915836536387</v>
      </c>
      <c r="AV8" s="55">
        <f t="shared" si="6"/>
        <v>20.603706393174988</v>
      </c>
      <c r="AW8" s="55">
        <f t="shared" si="6"/>
        <v>20.603496949811817</v>
      </c>
      <c r="AX8" s="55">
        <f t="shared" si="6"/>
        <v>20.603287506446872</v>
      </c>
      <c r="AY8" s="55">
        <f t="shared" si="6"/>
        <v>20.603078063080151</v>
      </c>
      <c r="AZ8" s="55">
        <f t="shared" si="6"/>
        <v>20.602868619711654</v>
      </c>
      <c r="BA8" s="55">
        <f t="shared" si="6"/>
        <v>20.60265917634138</v>
      </c>
      <c r="BB8" s="55">
        <f t="shared" si="7"/>
        <v>20.602449732969323</v>
      </c>
      <c r="BC8" s="55">
        <f t="shared" si="7"/>
        <v>20.602240289595482</v>
      </c>
      <c r="BD8" s="55">
        <f t="shared" si="7"/>
        <v>20.602030846219858</v>
      </c>
      <c r="BE8" s="55">
        <f t="shared" si="7"/>
        <v>20.601821402842447</v>
      </c>
      <c r="BF8" s="55">
        <f t="shared" si="7"/>
        <v>20.601611959463249</v>
      </c>
      <c r="BG8" s="55">
        <f t="shared" si="7"/>
        <v>20.60140251608226</v>
      </c>
      <c r="BH8" s="55">
        <f t="shared" si="7"/>
        <v>20.601193072699481</v>
      </c>
      <c r="BI8" s="55">
        <f t="shared" si="7"/>
        <v>20.600983629314907</v>
      </c>
      <c r="BJ8" s="55">
        <f t="shared" si="7"/>
        <v>20.60077418592854</v>
      </c>
      <c r="BK8" s="55">
        <f t="shared" si="7"/>
        <v>20.600564742540374</v>
      </c>
      <c r="BL8" s="55">
        <f t="shared" si="8"/>
        <v>20.600355299150408</v>
      </c>
      <c r="BM8" s="55">
        <f t="shared" si="8"/>
        <v>20.600145855758644</v>
      </c>
      <c r="BN8" s="55">
        <f t="shared" si="8"/>
        <v>20.599936412365075</v>
      </c>
      <c r="BO8" s="55">
        <f t="shared" si="8"/>
        <v>20.599726968969701</v>
      </c>
      <c r="BP8" s="55">
        <f t="shared" si="8"/>
        <v>20.599517525572523</v>
      </c>
      <c r="BQ8" s="55">
        <f t="shared" si="8"/>
        <v>20.599308082173536</v>
      </c>
      <c r="BR8" s="55">
        <f t="shared" si="8"/>
        <v>20.599098638772738</v>
      </c>
      <c r="BS8" s="55">
        <f t="shared" si="8"/>
        <v>20.598889195370127</v>
      </c>
      <c r="BT8" s="55">
        <f t="shared" si="8"/>
        <v>20.598679751965705</v>
      </c>
      <c r="BU8" s="55">
        <f t="shared" si="8"/>
        <v>20.598470308559467</v>
      </c>
      <c r="BV8" s="55">
        <f t="shared" si="9"/>
        <v>20.59826086515141</v>
      </c>
      <c r="BW8" s="55">
        <f t="shared" si="9"/>
        <v>20.598051421741534</v>
      </c>
      <c r="BX8" s="55">
        <f t="shared" si="9"/>
        <v>20.597841978329836</v>
      </c>
      <c r="BY8" s="55">
        <f t="shared" si="9"/>
        <v>20.597632534916318</v>
      </c>
      <c r="BZ8" s="55">
        <f t="shared" si="9"/>
        <v>20.597423091500971</v>
      </c>
      <c r="CA8" s="55">
        <f t="shared" si="9"/>
        <v>20.597213648083802</v>
      </c>
      <c r="CB8" s="55">
        <f t="shared" si="9"/>
        <v>20.597004204664799</v>
      </c>
      <c r="CC8" s="55">
        <f t="shared" si="9"/>
        <v>20.59679476124397</v>
      </c>
      <c r="CD8" s="55">
        <f t="shared" si="9"/>
        <v>20.596585317821308</v>
      </c>
      <c r="CE8" s="55">
        <f t="shared" si="9"/>
        <v>20.596375874396809</v>
      </c>
      <c r="CF8" s="55">
        <f t="shared" si="10"/>
        <v>20.596166430970477</v>
      </c>
      <c r="CG8" s="55">
        <f t="shared" si="10"/>
        <v>20.595956987542305</v>
      </c>
      <c r="CH8" s="55">
        <f t="shared" si="10"/>
        <v>20.595747544112296</v>
      </c>
      <c r="CI8" s="55">
        <f t="shared" si="10"/>
        <v>20.595538100680443</v>
      </c>
      <c r="CJ8" s="55">
        <f t="shared" si="10"/>
        <v>20.595328657246746</v>
      </c>
      <c r="CK8" s="55">
        <f t="shared" si="10"/>
        <v>20.595119213811202</v>
      </c>
      <c r="CL8" s="55">
        <f t="shared" si="10"/>
        <v>20.594909770373814</v>
      </c>
      <c r="CM8" s="55">
        <f t="shared" si="10"/>
        <v>20.594700326934575</v>
      </c>
      <c r="CN8" s="55">
        <f t="shared" si="10"/>
        <v>20.594490883493485</v>
      </c>
      <c r="CO8" s="55">
        <f t="shared" si="10"/>
        <v>20.594281440050544</v>
      </c>
      <c r="CP8" s="55">
        <f t="shared" si="11"/>
        <v>20.594071996605745</v>
      </c>
      <c r="CQ8" s="55">
        <f t="shared" si="11"/>
        <v>20.593862553159092</v>
      </c>
      <c r="CR8" s="55">
        <f t="shared" si="11"/>
        <v>20.59365310971058</v>
      </c>
      <c r="CS8" s="55">
        <f t="shared" si="11"/>
        <v>20.593443666260207</v>
      </c>
      <c r="CT8" s="55">
        <f t="shared" si="11"/>
        <v>20.593234222807968</v>
      </c>
      <c r="CU8" s="55">
        <f t="shared" si="11"/>
        <v>20.593024779353868</v>
      </c>
      <c r="CV8" s="55">
        <f t="shared" si="11"/>
        <v>20.592815335897903</v>
      </c>
      <c r="CW8" s="55">
        <f t="shared" si="11"/>
        <v>20.592605892440069</v>
      </c>
      <c r="CX8" s="55">
        <f t="shared" si="11"/>
        <v>20.592396448980363</v>
      </c>
      <c r="CY8" s="55">
        <f t="shared" si="11"/>
        <v>20.592187005518788</v>
      </c>
      <c r="CZ8" s="55">
        <f t="shared" si="12"/>
        <v>20.591977562055337</v>
      </c>
      <c r="DA8" s="55">
        <f t="shared" si="12"/>
        <v>20.591768118590011</v>
      </c>
      <c r="DB8" s="55">
        <f t="shared" si="12"/>
        <v>20.591558675122805</v>
      </c>
      <c r="DC8" s="55">
        <f t="shared" si="12"/>
        <v>20.591349231653719</v>
      </c>
      <c r="DD8" s="55">
        <f t="shared" si="12"/>
        <v>20.591139788182755</v>
      </c>
      <c r="DE8" s="55">
        <f t="shared" si="12"/>
        <v>20.590930344709907</v>
      </c>
      <c r="DF8" s="55">
        <f t="shared" si="12"/>
        <v>20.590720901235173</v>
      </c>
      <c r="DG8" s="55">
        <f t="shared" si="12"/>
        <v>20.590511457758552</v>
      </c>
      <c r="DH8" s="55">
        <f t="shared" si="12"/>
        <v>20.590302014280038</v>
      </c>
      <c r="DI8" s="55">
        <f t="shared" si="12"/>
        <v>20.590092570799637</v>
      </c>
      <c r="DJ8" s="55">
        <f t="shared" si="12"/>
        <v>20.589883127317343</v>
      </c>
      <c r="DL8">
        <f t="shared" si="17"/>
        <v>0.05</v>
      </c>
      <c r="DM8">
        <f t="shared" si="18"/>
        <v>20.610827466480352</v>
      </c>
      <c r="DN8">
        <f t="shared" si="19"/>
        <v>20.401176398713314</v>
      </c>
      <c r="DO8">
        <f t="shared" si="41"/>
        <v>20.191525330944561</v>
      </c>
      <c r="DP8">
        <f t="shared" si="42"/>
        <v>19.981874263174095</v>
      </c>
      <c r="DQ8">
        <f t="shared" si="43"/>
        <v>19.772223195401914</v>
      </c>
      <c r="DR8">
        <f t="shared" si="44"/>
        <v>19.562572127628012</v>
      </c>
      <c r="DS8">
        <f t="shared" si="45"/>
        <v>19.352921059852392</v>
      </c>
      <c r="DT8">
        <f t="shared" si="46"/>
        <v>19.143269992075052</v>
      </c>
      <c r="DU8">
        <f t="shared" si="47"/>
        <v>18.933618924295985</v>
      </c>
      <c r="DV8">
        <f t="shared" si="48"/>
        <v>18.723967856515191</v>
      </c>
      <c r="DW8">
        <f t="shared" si="49"/>
        <v>18.514316788732671</v>
      </c>
      <c r="DX8">
        <f t="shared" si="50"/>
        <v>18.304665720948424</v>
      </c>
      <c r="DY8">
        <f t="shared" si="51"/>
        <v>18.095014653162448</v>
      </c>
      <c r="DZ8">
        <f t="shared" si="52"/>
        <v>17.885363585374737</v>
      </c>
      <c r="EA8">
        <f t="shared" si="53"/>
        <v>17.675712517585289</v>
      </c>
      <c r="EB8">
        <f t="shared" si="54"/>
        <v>17.466061449794108</v>
      </c>
      <c r="EC8">
        <f t="shared" si="55"/>
        <v>17.256410382001189</v>
      </c>
      <c r="ED8">
        <f t="shared" si="56"/>
        <v>17.046759314206533</v>
      </c>
      <c r="EE8">
        <f t="shared" si="57"/>
        <v>16.837108246410132</v>
      </c>
      <c r="EF8">
        <f t="shared" si="58"/>
        <v>16.627457178611991</v>
      </c>
      <c r="EG8">
        <f t="shared" si="59"/>
        <v>16.417806110812101</v>
      </c>
      <c r="EH8">
        <f t="shared" si="60"/>
        <v>16.208155043010468</v>
      </c>
      <c r="EI8">
        <f t="shared" si="61"/>
        <v>15.998503975207086</v>
      </c>
      <c r="EJ8">
        <f t="shared" si="62"/>
        <v>15.788852907401953</v>
      </c>
      <c r="EK8">
        <f t="shared" si="63"/>
        <v>15.579201839595068</v>
      </c>
      <c r="EL8">
        <f t="shared" si="64"/>
        <v>15.369550771786429</v>
      </c>
      <c r="EM8">
        <f t="shared" si="65"/>
        <v>15.159899703976038</v>
      </c>
      <c r="EN8">
        <f t="shared" si="66"/>
        <v>14.950248636163884</v>
      </c>
      <c r="EO8">
        <f t="shared" si="67"/>
        <v>14.740597568349974</v>
      </c>
      <c r="EP8">
        <f t="shared" si="68"/>
        <v>14.530946500534302</v>
      </c>
      <c r="EQ8">
        <f t="shared" si="69"/>
        <v>14.32129543271687</v>
      </c>
      <c r="ER8">
        <f t="shared" si="70"/>
        <v>14.111644364897671</v>
      </c>
      <c r="ES8">
        <f t="shared" si="71"/>
        <v>13.901993297076707</v>
      </c>
      <c r="ET8">
        <f t="shared" si="72"/>
        <v>13.692342229253972</v>
      </c>
      <c r="EU8">
        <f t="shared" si="73"/>
        <v>13.48269116142947</v>
      </c>
      <c r="EV8">
        <f t="shared" si="74"/>
        <v>13.273040093603196</v>
      </c>
      <c r="EW8">
        <f t="shared" si="75"/>
        <v>13.063389025775148</v>
      </c>
      <c r="EX8">
        <f t="shared" si="76"/>
        <v>12.853737957945324</v>
      </c>
      <c r="EY8">
        <f t="shared" si="77"/>
        <v>12.644086890113721</v>
      </c>
      <c r="EZ8">
        <f t="shared" si="78"/>
        <v>12.434435822280344</v>
      </c>
      <c r="FA8">
        <f t="shared" si="79"/>
        <v>12.224784754445183</v>
      </c>
      <c r="FB8">
        <f t="shared" si="80"/>
        <v>12.015133686608239</v>
      </c>
      <c r="FC8">
        <f t="shared" si="81"/>
        <v>11.805482618769512</v>
      </c>
      <c r="FD8">
        <f t="shared" si="82"/>
        <v>11.595831550928997</v>
      </c>
      <c r="FE8">
        <f t="shared" si="83"/>
        <v>11.386180483086696</v>
      </c>
      <c r="FF8">
        <f t="shared" si="84"/>
        <v>11.176529415242603</v>
      </c>
      <c r="FG8">
        <f t="shared" si="85"/>
        <v>10.966878347396721</v>
      </c>
      <c r="FH8">
        <f t="shared" si="86"/>
        <v>10.757227279549044</v>
      </c>
      <c r="FI8">
        <f t="shared" si="87"/>
        <v>10.547576211699573</v>
      </c>
      <c r="FJ8">
        <f t="shared" si="88"/>
        <v>10.337925143848304</v>
      </c>
      <c r="FK8">
        <f t="shared" si="89"/>
        <v>10.128274075995234</v>
      </c>
      <c r="FL8">
        <f t="shared" si="90"/>
        <v>9.9186230081403668</v>
      </c>
      <c r="FM8">
        <f t="shared" si="91"/>
        <v>9.7089719402836945</v>
      </c>
      <c r="FN8">
        <f t="shared" si="92"/>
        <v>9.4993208724252174</v>
      </c>
      <c r="FO8">
        <f t="shared" si="93"/>
        <v>9.2896698045649355</v>
      </c>
      <c r="FP8">
        <f t="shared" si="94"/>
        <v>9.0800187367028435</v>
      </c>
      <c r="FQ8">
        <f t="shared" si="95"/>
        <v>8.8703676688389415</v>
      </c>
      <c r="FR8">
        <f t="shared" si="96"/>
        <v>8.6607166009732293</v>
      </c>
      <c r="FS8">
        <f t="shared" si="97"/>
        <v>8.4510655331057034</v>
      </c>
      <c r="FT8">
        <f t="shared" si="98"/>
        <v>8.2414144652363621</v>
      </c>
      <c r="FU8">
        <f t="shared" si="99"/>
        <v>8.0317633973652018</v>
      </c>
      <c r="FV8">
        <f t="shared" si="100"/>
        <v>7.8221123294922226</v>
      </c>
      <c r="FW8">
        <f t="shared" si="101"/>
        <v>7.6124612616174208</v>
      </c>
      <c r="FX8">
        <f t="shared" si="102"/>
        <v>7.4028101937408</v>
      </c>
      <c r="FY8">
        <f t="shared" si="103"/>
        <v>7.1931591258623495</v>
      </c>
      <c r="FZ8">
        <f t="shared" si="36"/>
        <v>6.9835080579820747</v>
      </c>
      <c r="GA8">
        <f t="shared" si="37"/>
        <v>6.7738569900999686</v>
      </c>
      <c r="GB8">
        <f t="shared" si="37"/>
        <v>6.5642059222160363</v>
      </c>
      <c r="GC8">
        <f t="shared" si="37"/>
        <v>6.3545548543302708</v>
      </c>
      <c r="GD8">
        <f t="shared" si="37"/>
        <v>6.1449037864426703</v>
      </c>
      <c r="GE8">
        <f t="shared" si="37"/>
        <v>5.9352527185532349</v>
      </c>
      <c r="GF8">
        <f t="shared" si="37"/>
        <v>5.7256016506619591</v>
      </c>
      <c r="GG8">
        <f t="shared" si="37"/>
        <v>5.5159505827688466</v>
      </c>
      <c r="GH8">
        <f t="shared" si="37"/>
        <v>5.3062995148738903</v>
      </c>
      <c r="GI8">
        <f t="shared" si="37"/>
        <v>5.0966484469770901</v>
      </c>
      <c r="GJ8">
        <f t="shared" si="37"/>
        <v>4.8869973790784407</v>
      </c>
      <c r="GK8">
        <f t="shared" si="38"/>
        <v>4.6773463111779492</v>
      </c>
      <c r="GL8">
        <f t="shared" si="38"/>
        <v>4.4676952432756067</v>
      </c>
      <c r="GM8">
        <f t="shared" si="38"/>
        <v>4.2580441753714133</v>
      </c>
      <c r="GN8">
        <f t="shared" si="38"/>
        <v>4.048393107465369</v>
      </c>
      <c r="GO8">
        <f t="shared" si="38"/>
        <v>3.8387420395574665</v>
      </c>
      <c r="GP8">
        <f t="shared" si="38"/>
        <v>3.6290909716477096</v>
      </c>
      <c r="GQ8">
        <f t="shared" si="38"/>
        <v>3.4194399037360945</v>
      </c>
      <c r="GR8">
        <f t="shared" si="38"/>
        <v>3.2097888358226179</v>
      </c>
      <c r="GS8">
        <f t="shared" si="38"/>
        <v>3.000137767907276</v>
      </c>
      <c r="GT8">
        <f t="shared" si="38"/>
        <v>2.7904866999900726</v>
      </c>
      <c r="GU8">
        <f t="shared" si="39"/>
        <v>2.580835632071004</v>
      </c>
      <c r="GV8">
        <f t="shared" si="39"/>
        <v>2.3711845641500666</v>
      </c>
      <c r="GW8">
        <f t="shared" si="39"/>
        <v>2.161533496227257</v>
      </c>
      <c r="GX8">
        <f t="shared" si="39"/>
        <v>1.9518824283025786</v>
      </c>
      <c r="GY8">
        <f t="shared" si="39"/>
        <v>1.7422313603760244</v>
      </c>
      <c r="GZ8">
        <f t="shared" si="39"/>
        <v>1.5325802924475944</v>
      </c>
      <c r="HA8">
        <f t="shared" si="39"/>
        <v>1.322929224517285</v>
      </c>
      <c r="HB8">
        <f t="shared" si="39"/>
        <v>1.1132781565850962</v>
      </c>
      <c r="HC8">
        <f t="shared" si="39"/>
        <v>0.90362708865102803</v>
      </c>
      <c r="HD8">
        <f t="shared" si="39"/>
        <v>0.69397602071507691</v>
      </c>
      <c r="HE8">
        <f t="shared" si="40"/>
        <v>0.4843249527772393</v>
      </c>
      <c r="HF8">
        <f t="shared" si="40"/>
        <v>0.2746738848375152</v>
      </c>
      <c r="HG8">
        <f t="shared" si="40"/>
        <v>6.5022816895897506E-2</v>
      </c>
      <c r="HH8">
        <f t="shared" si="40"/>
        <v>0.14462825104760668</v>
      </c>
      <c r="HI8">
        <f t="shared" si="40"/>
        <v>0.35427931899300447</v>
      </c>
      <c r="HJ8">
        <f t="shared" si="30"/>
        <v>6.5022816895897506E-2</v>
      </c>
      <c r="HK8">
        <f t="shared" si="31"/>
        <v>99</v>
      </c>
      <c r="HL8">
        <v>6</v>
      </c>
      <c r="HM8">
        <f t="shared" si="32"/>
        <v>0.05</v>
      </c>
      <c r="HN8" cm="1">
        <f t="array" ref="HN8">INDEX($N$3:$DJ$102,HL8,HK8)</f>
        <v>20.590302014280038</v>
      </c>
      <c r="HO8">
        <f t="shared" si="33"/>
        <v>1.029515100714002</v>
      </c>
    </row>
    <row r="9" spans="1:226" x14ac:dyDescent="0.25">
      <c r="A9" t="s">
        <v>55</v>
      </c>
      <c r="B9">
        <v>4.2906753359855606E+21</v>
      </c>
      <c r="C9" t="s">
        <v>57</v>
      </c>
      <c r="E9">
        <v>315</v>
      </c>
      <c r="F9" s="6">
        <f>'Emission events'!AJ9</f>
        <v>0</v>
      </c>
      <c r="G9" s="6">
        <f>'Emission events'!BQ9</f>
        <v>0</v>
      </c>
      <c r="H9" s="6">
        <f>'Emission events'!CX9</f>
        <v>0</v>
      </c>
      <c r="I9" s="6">
        <f>'Emission events'!EE9</f>
        <v>0</v>
      </c>
      <c r="J9" s="6">
        <f>'Emission events'!FL9</f>
        <v>0</v>
      </c>
      <c r="K9" s="6">
        <f t="shared" si="2"/>
        <v>0</v>
      </c>
      <c r="M9" s="1">
        <v>0.06</v>
      </c>
      <c r="N9" s="55">
        <f t="shared" si="3"/>
        <v>20.544160168611231</v>
      </c>
      <c r="O9" s="55">
        <f t="shared" si="3"/>
        <v>20.543950724663453</v>
      </c>
      <c r="P9" s="55">
        <f t="shared" si="3"/>
        <v>20.543741280713302</v>
      </c>
      <c r="Q9" s="55">
        <f t="shared" si="3"/>
        <v>20.543531836760785</v>
      </c>
      <c r="R9" s="55">
        <f t="shared" si="3"/>
        <v>20.543322392805887</v>
      </c>
      <c r="S9" s="55">
        <f t="shared" si="3"/>
        <v>20.543112948848616</v>
      </c>
      <c r="T9" s="55">
        <f t="shared" si="3"/>
        <v>20.542903504888965</v>
      </c>
      <c r="U9" s="55">
        <f t="shared" si="3"/>
        <v>20.54269406092693</v>
      </c>
      <c r="V9" s="55">
        <f t="shared" si="3"/>
        <v>20.542484616962515</v>
      </c>
      <c r="W9" s="55">
        <f t="shared" si="3"/>
        <v>20.542275172995708</v>
      </c>
      <c r="X9" s="55">
        <f t="shared" si="4"/>
        <v>20.542065729026515</v>
      </c>
      <c r="Y9" s="55">
        <f t="shared" si="4"/>
        <v>20.54185628505493</v>
      </c>
      <c r="Z9" s="55">
        <f t="shared" si="4"/>
        <v>20.541646841080951</v>
      </c>
      <c r="AA9" s="55">
        <f t="shared" si="4"/>
        <v>20.541437397104573</v>
      </c>
      <c r="AB9" s="55">
        <f t="shared" si="4"/>
        <v>20.541227953125798</v>
      </c>
      <c r="AC9" s="55">
        <f t="shared" si="4"/>
        <v>20.541018509144621</v>
      </c>
      <c r="AD9" s="55">
        <f t="shared" si="4"/>
        <v>20.540809065161039</v>
      </c>
      <c r="AE9" s="55">
        <f t="shared" si="4"/>
        <v>20.540599621175055</v>
      </c>
      <c r="AF9" s="55">
        <f t="shared" si="4"/>
        <v>20.540390177186659</v>
      </c>
      <c r="AG9" s="55">
        <f t="shared" si="4"/>
        <v>20.54018073319585</v>
      </c>
      <c r="AH9" s="55">
        <f t="shared" si="5"/>
        <v>20.539971289202629</v>
      </c>
      <c r="AI9" s="55">
        <f t="shared" si="5"/>
        <v>20.539761845206993</v>
      </c>
      <c r="AJ9" s="55">
        <f t="shared" si="5"/>
        <v>20.539552401208937</v>
      </c>
      <c r="AK9" s="55">
        <f t="shared" si="5"/>
        <v>20.539342957208458</v>
      </c>
      <c r="AL9" s="55">
        <f t="shared" si="5"/>
        <v>20.539133513205559</v>
      </c>
      <c r="AM9" s="55">
        <f t="shared" si="5"/>
        <v>20.538924069200231</v>
      </c>
      <c r="AN9" s="55">
        <f t="shared" si="5"/>
        <v>20.538714625192476</v>
      </c>
      <c r="AO9" s="55">
        <f t="shared" si="5"/>
        <v>20.538505181182291</v>
      </c>
      <c r="AP9" s="55">
        <f t="shared" si="5"/>
        <v>20.538295737169673</v>
      </c>
      <c r="AQ9" s="55">
        <f t="shared" si="5"/>
        <v>20.538086293154617</v>
      </c>
      <c r="AR9" s="55">
        <f t="shared" si="6"/>
        <v>20.53787684913712</v>
      </c>
      <c r="AS9" s="55">
        <f t="shared" si="6"/>
        <v>20.537667405117187</v>
      </c>
      <c r="AT9" s="55">
        <f t="shared" si="6"/>
        <v>20.537457961094809</v>
      </c>
      <c r="AU9" s="55">
        <f t="shared" si="6"/>
        <v>20.537248517069983</v>
      </c>
      <c r="AV9" s="55">
        <f t="shared" si="6"/>
        <v>20.53703907304271</v>
      </c>
      <c r="AW9" s="55">
        <f t="shared" si="6"/>
        <v>20.536829629012985</v>
      </c>
      <c r="AX9" s="55">
        <f t="shared" si="6"/>
        <v>20.536620184980809</v>
      </c>
      <c r="AY9" s="55">
        <f t="shared" si="6"/>
        <v>20.536410740946177</v>
      </c>
      <c r="AZ9" s="55">
        <f t="shared" si="6"/>
        <v>20.536201296909084</v>
      </c>
      <c r="BA9" s="55">
        <f t="shared" si="6"/>
        <v>20.535991852869532</v>
      </c>
      <c r="BB9" s="55">
        <f t="shared" si="7"/>
        <v>20.535782408827515</v>
      </c>
      <c r="BC9" s="55">
        <f t="shared" si="7"/>
        <v>20.535572964783032</v>
      </c>
      <c r="BD9" s="55">
        <f t="shared" si="7"/>
        <v>20.535363520736084</v>
      </c>
      <c r="BE9" s="55">
        <f t="shared" si="7"/>
        <v>20.535154076686663</v>
      </c>
      <c r="BF9" s="55">
        <f t="shared" si="7"/>
        <v>20.534944632634765</v>
      </c>
      <c r="BG9" s="55">
        <f t="shared" si="7"/>
        <v>20.534735188580395</v>
      </c>
      <c r="BH9" s="55">
        <f t="shared" si="7"/>
        <v>20.534525744523545</v>
      </c>
      <c r="BI9" s="55">
        <f t="shared" si="7"/>
        <v>20.534316300464216</v>
      </c>
      <c r="BJ9" s="55">
        <f t="shared" si="7"/>
        <v>20.534106856402403</v>
      </c>
      <c r="BK9" s="55">
        <f t="shared" si="7"/>
        <v>20.533897412338099</v>
      </c>
      <c r="BL9" s="55">
        <f t="shared" si="8"/>
        <v>20.533687968271312</v>
      </c>
      <c r="BM9" s="55">
        <f t="shared" si="8"/>
        <v>20.533478524202032</v>
      </c>
      <c r="BN9" s="55">
        <f t="shared" si="8"/>
        <v>20.533269080130257</v>
      </c>
      <c r="BO9" s="55">
        <f t="shared" si="8"/>
        <v>20.533059636055984</v>
      </c>
      <c r="BP9" s="55">
        <f t="shared" si="8"/>
        <v>20.532850191979218</v>
      </c>
      <c r="BQ9" s="55">
        <f t="shared" si="8"/>
        <v>20.532640747899947</v>
      </c>
      <c r="BR9" s="55">
        <f t="shared" si="8"/>
        <v>20.532431303818171</v>
      </c>
      <c r="BS9" s="55">
        <f t="shared" si="8"/>
        <v>20.532221859733891</v>
      </c>
      <c r="BT9" s="55">
        <f t="shared" si="8"/>
        <v>20.532012415647099</v>
      </c>
      <c r="BU9" s="55">
        <f t="shared" si="8"/>
        <v>20.531802971557799</v>
      </c>
      <c r="BV9" s="55">
        <f t="shared" si="9"/>
        <v>20.531593527465979</v>
      </c>
      <c r="BW9" s="55">
        <f t="shared" si="9"/>
        <v>20.531384083371648</v>
      </c>
      <c r="BX9" s="55">
        <f t="shared" si="9"/>
        <v>20.531174639274795</v>
      </c>
      <c r="BY9" s="55">
        <f t="shared" si="9"/>
        <v>20.530965195175423</v>
      </c>
      <c r="BZ9" s="55">
        <f t="shared" si="9"/>
        <v>20.530755751073521</v>
      </c>
      <c r="CA9" s="55">
        <f t="shared" si="9"/>
        <v>20.530546306969097</v>
      </c>
      <c r="CB9" s="55">
        <f t="shared" si="9"/>
        <v>20.530336862862139</v>
      </c>
      <c r="CC9" s="55">
        <f t="shared" si="9"/>
        <v>20.530127418752652</v>
      </c>
      <c r="CD9" s="55">
        <f t="shared" si="9"/>
        <v>20.529917974640632</v>
      </c>
      <c r="CE9" s="55">
        <f t="shared" si="9"/>
        <v>20.529708530526072</v>
      </c>
      <c r="CF9" s="55">
        <f t="shared" si="10"/>
        <v>20.529499086408972</v>
      </c>
      <c r="CG9" s="55">
        <f t="shared" si="10"/>
        <v>20.529289642289328</v>
      </c>
      <c r="CH9" s="55">
        <f t="shared" si="10"/>
        <v>20.52908019816714</v>
      </c>
      <c r="CI9" s="55">
        <f t="shared" si="10"/>
        <v>20.528870754042405</v>
      </c>
      <c r="CJ9" s="55">
        <f t="shared" si="10"/>
        <v>20.528661309915119</v>
      </c>
      <c r="CK9" s="55">
        <f t="shared" si="10"/>
        <v>20.528451865785282</v>
      </c>
      <c r="CL9" s="55">
        <f t="shared" si="10"/>
        <v>20.528242421652887</v>
      </c>
      <c r="CM9" s="55">
        <f t="shared" si="10"/>
        <v>20.528032977517935</v>
      </c>
      <c r="CN9" s="55">
        <f t="shared" si="10"/>
        <v>20.527823533380424</v>
      </c>
      <c r="CO9" s="55">
        <f t="shared" si="10"/>
        <v>20.527614089240345</v>
      </c>
      <c r="CP9" s="55">
        <f t="shared" si="11"/>
        <v>20.527404645097704</v>
      </c>
      <c r="CQ9" s="55">
        <f t="shared" si="11"/>
        <v>20.527195200952495</v>
      </c>
      <c r="CR9" s="55">
        <f t="shared" si="11"/>
        <v>20.526985756804709</v>
      </c>
      <c r="CS9" s="55">
        <f t="shared" si="11"/>
        <v>20.526776312654356</v>
      </c>
      <c r="CT9" s="55">
        <f t="shared" si="11"/>
        <v>20.526566868501423</v>
      </c>
      <c r="CU9" s="55">
        <f t="shared" si="11"/>
        <v>20.52635742434591</v>
      </c>
      <c r="CV9" s="55">
        <f t="shared" si="11"/>
        <v>20.526147980187815</v>
      </c>
      <c r="CW9" s="55">
        <f t="shared" si="11"/>
        <v>20.525938536027137</v>
      </c>
      <c r="CX9" s="55">
        <f t="shared" si="11"/>
        <v>20.525729091863873</v>
      </c>
      <c r="CY9" s="55">
        <f t="shared" si="11"/>
        <v>20.525519647698019</v>
      </c>
      <c r="CZ9" s="55">
        <f t="shared" si="12"/>
        <v>20.525310203529575</v>
      </c>
      <c r="DA9" s="55">
        <f t="shared" si="12"/>
        <v>20.52510075935853</v>
      </c>
      <c r="DB9" s="55">
        <f t="shared" si="12"/>
        <v>20.524891315184892</v>
      </c>
      <c r="DC9" s="55">
        <f t="shared" si="12"/>
        <v>20.524681871008653</v>
      </c>
      <c r="DD9" s="55">
        <f t="shared" si="12"/>
        <v>20.52447242682981</v>
      </c>
      <c r="DE9" s="55">
        <f t="shared" si="12"/>
        <v>20.524262982648363</v>
      </c>
      <c r="DF9" s="55">
        <f t="shared" si="12"/>
        <v>20.524053538464308</v>
      </c>
      <c r="DG9" s="55">
        <f t="shared" si="12"/>
        <v>20.523844094277639</v>
      </c>
      <c r="DH9" s="55">
        <f t="shared" si="12"/>
        <v>20.523634650088358</v>
      </c>
      <c r="DI9" s="55">
        <f t="shared" si="12"/>
        <v>20.523425205896462</v>
      </c>
      <c r="DJ9" s="55">
        <f t="shared" si="12"/>
        <v>20.523215761701948</v>
      </c>
      <c r="DL9">
        <f t="shared" si="17"/>
        <v>0.06</v>
      </c>
      <c r="DM9">
        <f t="shared" si="18"/>
        <v>20.544160168611231</v>
      </c>
      <c r="DN9">
        <f t="shared" si="19"/>
        <v>20.33450910020035</v>
      </c>
      <c r="DO9">
        <f t="shared" si="41"/>
        <v>20.124858031787095</v>
      </c>
      <c r="DP9">
        <f t="shared" si="42"/>
        <v>19.915206963371475</v>
      </c>
      <c r="DQ9">
        <f t="shared" si="43"/>
        <v>19.705555894953473</v>
      </c>
      <c r="DR9">
        <f t="shared" si="44"/>
        <v>19.495904826533099</v>
      </c>
      <c r="DS9">
        <f t="shared" si="45"/>
        <v>19.286253758110345</v>
      </c>
      <c r="DT9">
        <f t="shared" si="46"/>
        <v>19.076602689685206</v>
      </c>
      <c r="DU9">
        <f t="shared" si="47"/>
        <v>18.866951621257687</v>
      </c>
      <c r="DV9">
        <f t="shared" si="48"/>
        <v>18.657300552827778</v>
      </c>
      <c r="DW9">
        <f t="shared" si="49"/>
        <v>18.44764948439548</v>
      </c>
      <c r="DX9">
        <f t="shared" si="50"/>
        <v>18.237998415960792</v>
      </c>
      <c r="DY9">
        <f t="shared" si="51"/>
        <v>18.028347347523709</v>
      </c>
      <c r="DZ9">
        <f t="shared" si="52"/>
        <v>17.818696279084229</v>
      </c>
      <c r="EA9">
        <f t="shared" si="53"/>
        <v>17.60904521064235</v>
      </c>
      <c r="EB9">
        <f t="shared" si="54"/>
        <v>17.399394142198069</v>
      </c>
      <c r="EC9">
        <f t="shared" si="55"/>
        <v>17.189743073751384</v>
      </c>
      <c r="ED9">
        <f t="shared" si="56"/>
        <v>16.980092005302296</v>
      </c>
      <c r="EE9">
        <f t="shared" si="57"/>
        <v>16.770440936850797</v>
      </c>
      <c r="EF9">
        <f t="shared" si="58"/>
        <v>16.560789868396885</v>
      </c>
      <c r="EG9">
        <f t="shared" si="59"/>
        <v>16.351138799940561</v>
      </c>
      <c r="EH9">
        <f t="shared" si="60"/>
        <v>16.141487731481821</v>
      </c>
      <c r="EI9">
        <f t="shared" si="61"/>
        <v>15.931836663020661</v>
      </c>
      <c r="EJ9">
        <f t="shared" si="62"/>
        <v>15.722185594557079</v>
      </c>
      <c r="EK9">
        <f t="shared" si="63"/>
        <v>15.512534526091077</v>
      </c>
      <c r="EL9">
        <f t="shared" si="64"/>
        <v>15.302883457622645</v>
      </c>
      <c r="EM9">
        <f t="shared" si="65"/>
        <v>15.093232389151787</v>
      </c>
      <c r="EN9">
        <f t="shared" si="66"/>
        <v>14.883581320678498</v>
      </c>
      <c r="EO9">
        <f t="shared" si="67"/>
        <v>14.673930252202775</v>
      </c>
      <c r="EP9">
        <f t="shared" si="68"/>
        <v>14.464279183724617</v>
      </c>
      <c r="EQ9">
        <f t="shared" si="69"/>
        <v>14.254628115244017</v>
      </c>
      <c r="ER9">
        <f t="shared" si="70"/>
        <v>14.04497704676098</v>
      </c>
      <c r="ES9">
        <f t="shared" si="71"/>
        <v>13.835325978275499</v>
      </c>
      <c r="ET9">
        <f t="shared" si="72"/>
        <v>13.625674909787568</v>
      </c>
      <c r="EU9">
        <f t="shared" si="73"/>
        <v>13.416023841297191</v>
      </c>
      <c r="EV9">
        <f t="shared" si="74"/>
        <v>13.206372772804365</v>
      </c>
      <c r="EW9">
        <f t="shared" si="75"/>
        <v>12.996721704309085</v>
      </c>
      <c r="EX9">
        <f t="shared" si="76"/>
        <v>12.78707063581135</v>
      </c>
      <c r="EY9">
        <f t="shared" si="77"/>
        <v>12.577419567311152</v>
      </c>
      <c r="EZ9">
        <f t="shared" si="78"/>
        <v>12.367768498808497</v>
      </c>
      <c r="FA9">
        <f t="shared" si="79"/>
        <v>12.158117430303376</v>
      </c>
      <c r="FB9">
        <f t="shared" si="80"/>
        <v>11.94846636179579</v>
      </c>
      <c r="FC9">
        <f t="shared" si="81"/>
        <v>11.738815293285738</v>
      </c>
      <c r="FD9">
        <f t="shared" si="82"/>
        <v>11.529164224773213</v>
      </c>
      <c r="FE9">
        <f t="shared" si="83"/>
        <v>11.319513156258212</v>
      </c>
      <c r="FF9">
        <f t="shared" si="84"/>
        <v>11.109862087740739</v>
      </c>
      <c r="FG9">
        <f t="shared" si="85"/>
        <v>10.900211019220786</v>
      </c>
      <c r="FH9">
        <f t="shared" si="86"/>
        <v>10.690559950698352</v>
      </c>
      <c r="FI9">
        <f t="shared" si="87"/>
        <v>10.480908882173436</v>
      </c>
      <c r="FJ9">
        <f t="shared" si="88"/>
        <v>10.271257813646029</v>
      </c>
      <c r="FK9">
        <f t="shared" si="89"/>
        <v>10.061606745116139</v>
      </c>
      <c r="FL9">
        <f t="shared" si="90"/>
        <v>9.8519556765837546</v>
      </c>
      <c r="FM9">
        <f t="shared" si="91"/>
        <v>9.6423046080488763</v>
      </c>
      <c r="FN9">
        <f t="shared" si="92"/>
        <v>9.4326535395115005</v>
      </c>
      <c r="FO9">
        <f t="shared" si="93"/>
        <v>9.2230024709716307</v>
      </c>
      <c r="FP9">
        <f t="shared" si="94"/>
        <v>9.0133514024292545</v>
      </c>
      <c r="FQ9">
        <f t="shared" si="95"/>
        <v>8.8037003338843753</v>
      </c>
      <c r="FR9">
        <f t="shared" si="96"/>
        <v>8.5940492653369933</v>
      </c>
      <c r="FS9">
        <f t="shared" si="97"/>
        <v>8.3843981967870977</v>
      </c>
      <c r="FT9">
        <f t="shared" si="98"/>
        <v>8.174747128234694</v>
      </c>
      <c r="FU9">
        <f t="shared" si="99"/>
        <v>7.9650960596797713</v>
      </c>
      <c r="FV9">
        <f t="shared" si="100"/>
        <v>7.7554449911223369</v>
      </c>
      <c r="FW9">
        <f t="shared" si="101"/>
        <v>7.54579392256238</v>
      </c>
      <c r="FX9">
        <f t="shared" si="102"/>
        <v>7.3361428539999043</v>
      </c>
      <c r="FY9">
        <f t="shared" si="103"/>
        <v>7.126491785434899</v>
      </c>
      <c r="FZ9">
        <f t="shared" si="36"/>
        <v>6.9168407168673696</v>
      </c>
      <c r="GA9">
        <f t="shared" si="37"/>
        <v>6.7071896482973088</v>
      </c>
      <c r="GB9">
        <f t="shared" si="37"/>
        <v>6.4975385797247185</v>
      </c>
      <c r="GC9">
        <f t="shared" si="37"/>
        <v>6.2878875111495951</v>
      </c>
      <c r="GD9">
        <f t="shared" si="37"/>
        <v>6.0782364425719333</v>
      </c>
      <c r="GE9">
        <f t="shared" si="37"/>
        <v>5.8685853739917295</v>
      </c>
      <c r="GF9">
        <f t="shared" si="37"/>
        <v>5.658934305408982</v>
      </c>
      <c r="GG9">
        <f t="shared" si="37"/>
        <v>5.4492832368236908</v>
      </c>
      <c r="GH9">
        <f t="shared" si="37"/>
        <v>5.2396321682358522</v>
      </c>
      <c r="GI9">
        <f t="shared" si="37"/>
        <v>5.0299810996454628</v>
      </c>
      <c r="GJ9">
        <f t="shared" si="37"/>
        <v>4.8203300310525208</v>
      </c>
      <c r="GK9">
        <f t="shared" si="38"/>
        <v>4.6106789624570226</v>
      </c>
      <c r="GL9">
        <f t="shared" si="38"/>
        <v>4.4010278938589664</v>
      </c>
      <c r="GM9">
        <f t="shared" si="38"/>
        <v>4.1913768252583523</v>
      </c>
      <c r="GN9">
        <f t="shared" si="38"/>
        <v>3.9817257566551696</v>
      </c>
      <c r="GO9">
        <f t="shared" si="38"/>
        <v>3.7720746880494254</v>
      </c>
      <c r="GP9">
        <f t="shared" si="38"/>
        <v>3.5624236194411125</v>
      </c>
      <c r="GQ9">
        <f t="shared" si="38"/>
        <v>3.352772550830224</v>
      </c>
      <c r="GR9">
        <f t="shared" si="38"/>
        <v>3.1431214822167668</v>
      </c>
      <c r="GS9">
        <f t="shared" si="38"/>
        <v>2.9334704136007304</v>
      </c>
      <c r="GT9">
        <f t="shared" si="38"/>
        <v>2.7238193449821146</v>
      </c>
      <c r="GU9">
        <f t="shared" si="39"/>
        <v>2.5141682763609161</v>
      </c>
      <c r="GV9">
        <f t="shared" si="39"/>
        <v>2.3045172077371348</v>
      </c>
      <c r="GW9">
        <f t="shared" si="39"/>
        <v>2.094866139110767</v>
      </c>
      <c r="GX9">
        <f t="shared" si="39"/>
        <v>1.8852150704818094</v>
      </c>
      <c r="GY9">
        <f t="shared" si="39"/>
        <v>1.6755640018502618</v>
      </c>
      <c r="GZ9">
        <f t="shared" si="39"/>
        <v>1.4659129332161136</v>
      </c>
      <c r="HA9">
        <f t="shared" si="39"/>
        <v>1.2562618645793719</v>
      </c>
      <c r="HB9">
        <f t="shared" si="39"/>
        <v>1.0466107959400297</v>
      </c>
      <c r="HC9">
        <f t="shared" si="39"/>
        <v>0.83695972729808332</v>
      </c>
      <c r="HD9">
        <f t="shared" si="39"/>
        <v>0.6273086586535328</v>
      </c>
      <c r="HE9">
        <f t="shared" si="40"/>
        <v>0.41765759000637459</v>
      </c>
      <c r="HF9">
        <f t="shared" si="40"/>
        <v>0.20800652135660158</v>
      </c>
      <c r="HG9">
        <f t="shared" si="40"/>
        <v>1.6445472957826723E-3</v>
      </c>
      <c r="HH9">
        <f t="shared" si="40"/>
        <v>0.21129561595078172</v>
      </c>
      <c r="HI9">
        <f t="shared" si="40"/>
        <v>0.42094668460839912</v>
      </c>
      <c r="HJ9">
        <f t="shared" si="30"/>
        <v>1.6445472957826723E-3</v>
      </c>
      <c r="HK9">
        <f t="shared" si="31"/>
        <v>99</v>
      </c>
      <c r="HL9">
        <v>7</v>
      </c>
      <c r="HM9">
        <f t="shared" si="32"/>
        <v>0.06</v>
      </c>
      <c r="HN9" cm="1">
        <f t="array" ref="HN9">INDEX($N$3:$DJ$102,HL9,HK9)</f>
        <v>20.523634650088358</v>
      </c>
      <c r="HO9">
        <f t="shared" si="33"/>
        <v>1.2314180790053013</v>
      </c>
    </row>
    <row r="10" spans="1:226" x14ac:dyDescent="0.25">
      <c r="E10">
        <v>320</v>
      </c>
      <c r="F10" s="6">
        <f>'Emission events'!AJ10</f>
        <v>0</v>
      </c>
      <c r="G10" s="6">
        <f>'Emission events'!BQ10</f>
        <v>0</v>
      </c>
      <c r="H10" s="6">
        <f>'Emission events'!CX10</f>
        <v>0</v>
      </c>
      <c r="I10" s="6">
        <f>'Emission events'!EE10</f>
        <v>0</v>
      </c>
      <c r="J10" s="6">
        <f>'Emission events'!FL10</f>
        <v>0</v>
      </c>
      <c r="K10" s="6">
        <f t="shared" si="2"/>
        <v>0</v>
      </c>
      <c r="M10" s="1">
        <v>7.0000000000000007E-2</v>
      </c>
      <c r="N10" s="55">
        <f t="shared" si="3"/>
        <v>20.477492628763763</v>
      </c>
      <c r="O10" s="55">
        <f t="shared" si="3"/>
        <v>20.477283183925316</v>
      </c>
      <c r="P10" s="55">
        <f t="shared" si="3"/>
        <v>20.47707373908359</v>
      </c>
      <c r="Q10" s="55">
        <f t="shared" si="3"/>
        <v>20.476864294238585</v>
      </c>
      <c r="R10" s="55">
        <f t="shared" si="3"/>
        <v>20.476654849390293</v>
      </c>
      <c r="S10" s="55">
        <f t="shared" si="3"/>
        <v>20.476445404538712</v>
      </c>
      <c r="T10" s="55">
        <f t="shared" si="3"/>
        <v>20.476235959683841</v>
      </c>
      <c r="U10" s="55">
        <f t="shared" si="3"/>
        <v>20.476026514825676</v>
      </c>
      <c r="V10" s="55">
        <f t="shared" si="3"/>
        <v>20.475817069964211</v>
      </c>
      <c r="W10" s="55">
        <f t="shared" si="3"/>
        <v>20.475607625099443</v>
      </c>
      <c r="X10" s="55">
        <f t="shared" si="4"/>
        <v>20.47539818023137</v>
      </c>
      <c r="Y10" s="55">
        <f t="shared" si="4"/>
        <v>20.475188735359989</v>
      </c>
      <c r="Z10" s="55">
        <f t="shared" si="4"/>
        <v>20.474979290485297</v>
      </c>
      <c r="AA10" s="55">
        <f t="shared" si="4"/>
        <v>20.474769845607291</v>
      </c>
      <c r="AB10" s="55">
        <f t="shared" si="4"/>
        <v>20.474560400725963</v>
      </c>
      <c r="AC10" s="55">
        <f t="shared" si="4"/>
        <v>20.474350955841313</v>
      </c>
      <c r="AD10" s="55">
        <f t="shared" si="4"/>
        <v>20.474141510953341</v>
      </c>
      <c r="AE10" s="55">
        <f t="shared" si="4"/>
        <v>20.473932066062037</v>
      </c>
      <c r="AF10" s="55">
        <f t="shared" si="4"/>
        <v>20.473722621167401</v>
      </c>
      <c r="AG10" s="55">
        <f t="shared" si="4"/>
        <v>20.473513176269432</v>
      </c>
      <c r="AH10" s="55">
        <f t="shared" si="5"/>
        <v>20.473303731368119</v>
      </c>
      <c r="AI10" s="55">
        <f t="shared" si="5"/>
        <v>20.473094286463468</v>
      </c>
      <c r="AJ10" s="55">
        <f t="shared" si="5"/>
        <v>20.472884841555469</v>
      </c>
      <c r="AK10" s="55">
        <f t="shared" si="5"/>
        <v>20.472675396644121</v>
      </c>
      <c r="AL10" s="55">
        <f t="shared" si="5"/>
        <v>20.472465951729422</v>
      </c>
      <c r="AM10" s="55">
        <f t="shared" si="5"/>
        <v>20.472256506811366</v>
      </c>
      <c r="AN10" s="55">
        <f t="shared" si="5"/>
        <v>20.472047061889949</v>
      </c>
      <c r="AO10" s="55">
        <f t="shared" si="5"/>
        <v>20.471837616965171</v>
      </c>
      <c r="AP10" s="55">
        <f t="shared" si="5"/>
        <v>20.471628172037025</v>
      </c>
      <c r="AQ10" s="55">
        <f t="shared" si="5"/>
        <v>20.471418727105508</v>
      </c>
      <c r="AR10" s="55">
        <f t="shared" si="6"/>
        <v>20.471209282170619</v>
      </c>
      <c r="AS10" s="55">
        <f t="shared" si="6"/>
        <v>20.470999837232355</v>
      </c>
      <c r="AT10" s="55">
        <f t="shared" si="6"/>
        <v>20.470790392290709</v>
      </c>
      <c r="AU10" s="55">
        <f t="shared" si="6"/>
        <v>20.470580947345681</v>
      </c>
      <c r="AV10" s="55">
        <f t="shared" si="6"/>
        <v>20.470371502397263</v>
      </c>
      <c r="AW10" s="55">
        <f t="shared" si="6"/>
        <v>20.470162057445457</v>
      </c>
      <c r="AX10" s="55">
        <f t="shared" si="6"/>
        <v>20.469952612490257</v>
      </c>
      <c r="AY10" s="55">
        <f t="shared" si="6"/>
        <v>20.469743167531657</v>
      </c>
      <c r="AZ10" s="55">
        <f t="shared" si="6"/>
        <v>20.469533722569658</v>
      </c>
      <c r="BA10" s="55">
        <f t="shared" si="6"/>
        <v>20.469324277604255</v>
      </c>
      <c r="BB10" s="55">
        <f t="shared" si="7"/>
        <v>20.469114832635444</v>
      </c>
      <c r="BC10" s="55">
        <f t="shared" si="7"/>
        <v>20.46890538766322</v>
      </c>
      <c r="BD10" s="55">
        <f t="shared" si="7"/>
        <v>20.468695942687585</v>
      </c>
      <c r="BE10" s="55">
        <f t="shared" si="7"/>
        <v>20.468486497708529</v>
      </c>
      <c r="BF10" s="55">
        <f t="shared" si="7"/>
        <v>20.468277052726052</v>
      </c>
      <c r="BG10" s="55">
        <f t="shared" si="7"/>
        <v>20.468067607740149</v>
      </c>
      <c r="BH10" s="55">
        <f t="shared" si="7"/>
        <v>20.467858162750815</v>
      </c>
      <c r="BI10" s="55">
        <f t="shared" si="7"/>
        <v>20.467648717758053</v>
      </c>
      <c r="BJ10" s="55">
        <f t="shared" si="7"/>
        <v>20.467439272761855</v>
      </c>
      <c r="BK10" s="55">
        <f t="shared" si="7"/>
        <v>20.467229827762214</v>
      </c>
      <c r="BL10" s="55">
        <f t="shared" si="8"/>
        <v>20.467020382759134</v>
      </c>
      <c r="BM10" s="55">
        <f t="shared" si="8"/>
        <v>20.466810937752605</v>
      </c>
      <c r="BN10" s="55">
        <f t="shared" si="8"/>
        <v>20.466601492742626</v>
      </c>
      <c r="BO10" s="55">
        <f t="shared" si="8"/>
        <v>20.466392047729197</v>
      </c>
      <c r="BP10" s="55">
        <f t="shared" si="8"/>
        <v>20.466182602712308</v>
      </c>
      <c r="BQ10" s="55">
        <f t="shared" si="8"/>
        <v>20.465973157691959</v>
      </c>
      <c r="BR10" s="55">
        <f t="shared" si="8"/>
        <v>20.465763712668149</v>
      </c>
      <c r="BS10" s="55">
        <f t="shared" si="8"/>
        <v>20.465554267640869</v>
      </c>
      <c r="BT10" s="55">
        <f t="shared" si="8"/>
        <v>20.465344822610117</v>
      </c>
      <c r="BU10" s="55">
        <f t="shared" si="8"/>
        <v>20.465135377575894</v>
      </c>
      <c r="BV10" s="55">
        <f t="shared" si="9"/>
        <v>20.46492593253819</v>
      </c>
      <c r="BW10" s="55">
        <f t="shared" si="9"/>
        <v>20.464716487497007</v>
      </c>
      <c r="BX10" s="55">
        <f t="shared" si="9"/>
        <v>20.464507042452336</v>
      </c>
      <c r="BY10" s="55">
        <f t="shared" si="9"/>
        <v>20.464297597404176</v>
      </c>
      <c r="BZ10" s="55">
        <f t="shared" si="9"/>
        <v>20.464088152352527</v>
      </c>
      <c r="CA10" s="55">
        <f t="shared" si="9"/>
        <v>20.463878707297379</v>
      </c>
      <c r="CB10" s="55">
        <f t="shared" si="9"/>
        <v>20.463669262238735</v>
      </c>
      <c r="CC10" s="55">
        <f t="shared" si="9"/>
        <v>20.463459817176584</v>
      </c>
      <c r="CD10" s="55">
        <f t="shared" si="9"/>
        <v>20.463250372110931</v>
      </c>
      <c r="CE10" s="55">
        <f t="shared" si="9"/>
        <v>20.463040927041764</v>
      </c>
      <c r="CF10" s="55">
        <f t="shared" si="10"/>
        <v>20.462831481969086</v>
      </c>
      <c r="CG10" s="55">
        <f t="shared" si="10"/>
        <v>20.462622036892888</v>
      </c>
      <c r="CH10" s="55">
        <f t="shared" si="10"/>
        <v>20.46241259181317</v>
      </c>
      <c r="CI10" s="55">
        <f t="shared" si="10"/>
        <v>20.46220314672993</v>
      </c>
      <c r="CJ10" s="55">
        <f t="shared" si="10"/>
        <v>20.461993701643159</v>
      </c>
      <c r="CK10" s="55">
        <f t="shared" si="10"/>
        <v>20.461784256552857</v>
      </c>
      <c r="CL10" s="55">
        <f t="shared" si="10"/>
        <v>20.46157481145902</v>
      </c>
      <c r="CM10" s="55">
        <f t="shared" si="10"/>
        <v>20.461365366361644</v>
      </c>
      <c r="CN10" s="55">
        <f t="shared" si="10"/>
        <v>20.461155921260726</v>
      </c>
      <c r="CO10" s="55">
        <f t="shared" si="10"/>
        <v>20.460946476156263</v>
      </c>
      <c r="CP10" s="55">
        <f t="shared" si="11"/>
        <v>20.46073703104825</v>
      </c>
      <c r="CQ10" s="55">
        <f t="shared" si="11"/>
        <v>20.460527585936681</v>
      </c>
      <c r="CR10" s="55">
        <f t="shared" si="11"/>
        <v>20.46031814082156</v>
      </c>
      <c r="CS10" s="55">
        <f t="shared" si="11"/>
        <v>20.460108695702875</v>
      </c>
      <c r="CT10" s="55">
        <f t="shared" si="11"/>
        <v>20.459899250580623</v>
      </c>
      <c r="CU10" s="55">
        <f t="shared" si="11"/>
        <v>20.459689805454808</v>
      </c>
      <c r="CV10" s="55">
        <f t="shared" si="11"/>
        <v>20.459480360325419</v>
      </c>
      <c r="CW10" s="55">
        <f t="shared" si="11"/>
        <v>20.459270915192455</v>
      </c>
      <c r="CX10" s="55">
        <f t="shared" si="11"/>
        <v>20.459061470055914</v>
      </c>
      <c r="CY10" s="55">
        <f t="shared" si="11"/>
        <v>20.458852024915789</v>
      </c>
      <c r="CZ10" s="55">
        <f t="shared" si="12"/>
        <v>20.458642579772079</v>
      </c>
      <c r="DA10" s="55">
        <f t="shared" si="12"/>
        <v>20.45843313462478</v>
      </c>
      <c r="DB10" s="55">
        <f t="shared" si="12"/>
        <v>20.458223689473886</v>
      </c>
      <c r="DC10" s="55">
        <f t="shared" si="12"/>
        <v>20.458014244319394</v>
      </c>
      <c r="DD10" s="55">
        <f t="shared" si="12"/>
        <v>20.457804799161302</v>
      </c>
      <c r="DE10" s="55">
        <f t="shared" si="12"/>
        <v>20.457595353999608</v>
      </c>
      <c r="DF10" s="55">
        <f t="shared" si="12"/>
        <v>20.457385908834304</v>
      </c>
      <c r="DG10" s="55">
        <f t="shared" si="12"/>
        <v>20.457176463665387</v>
      </c>
      <c r="DH10" s="55">
        <f t="shared" si="12"/>
        <v>20.456967018492858</v>
      </c>
      <c r="DI10" s="55">
        <f t="shared" si="12"/>
        <v>20.456757573316708</v>
      </c>
      <c r="DJ10" s="55">
        <f t="shared" si="12"/>
        <v>20.456548128136934</v>
      </c>
      <c r="DL10">
        <f t="shared" si="17"/>
        <v>7.0000000000000007E-2</v>
      </c>
      <c r="DM10">
        <f t="shared" si="18"/>
        <v>20.477492628763763</v>
      </c>
      <c r="DN10">
        <f t="shared" si="19"/>
        <v>20.267841559462212</v>
      </c>
      <c r="DO10">
        <f t="shared" si="41"/>
        <v>20.058190490157383</v>
      </c>
      <c r="DP10">
        <f t="shared" si="42"/>
        <v>19.848539420849274</v>
      </c>
      <c r="DQ10">
        <f t="shared" si="43"/>
        <v>19.638888351537879</v>
      </c>
      <c r="DR10">
        <f t="shared" si="44"/>
        <v>19.429237282223195</v>
      </c>
      <c r="DS10">
        <f t="shared" si="45"/>
        <v>19.21958621290522</v>
      </c>
      <c r="DT10">
        <f t="shared" si="46"/>
        <v>19.009935143583952</v>
      </c>
      <c r="DU10">
        <f t="shared" si="47"/>
        <v>18.800284074259384</v>
      </c>
      <c r="DV10">
        <f t="shared" si="48"/>
        <v>18.590633004931512</v>
      </c>
      <c r="DW10">
        <f t="shared" si="49"/>
        <v>18.380981935600335</v>
      </c>
      <c r="DX10">
        <f t="shared" si="50"/>
        <v>18.171330866265851</v>
      </c>
      <c r="DY10">
        <f t="shared" si="51"/>
        <v>17.961679796928056</v>
      </c>
      <c r="DZ10">
        <f t="shared" si="52"/>
        <v>17.752028727586946</v>
      </c>
      <c r="EA10">
        <f t="shared" si="53"/>
        <v>17.542377658242515</v>
      </c>
      <c r="EB10">
        <f t="shared" si="54"/>
        <v>17.332726588894761</v>
      </c>
      <c r="EC10">
        <f t="shared" si="55"/>
        <v>17.123075519543686</v>
      </c>
      <c r="ED10">
        <f t="shared" si="56"/>
        <v>16.913424450189279</v>
      </c>
      <c r="EE10">
        <f t="shared" si="57"/>
        <v>16.703773380831539</v>
      </c>
      <c r="EF10">
        <f t="shared" si="58"/>
        <v>16.494122311470466</v>
      </c>
      <c r="EG10">
        <f t="shared" si="59"/>
        <v>16.284471242106051</v>
      </c>
      <c r="EH10">
        <f t="shared" si="60"/>
        <v>16.074820172738296</v>
      </c>
      <c r="EI10">
        <f t="shared" si="61"/>
        <v>15.865169103367194</v>
      </c>
      <c r="EJ10">
        <f t="shared" si="62"/>
        <v>15.655518033992742</v>
      </c>
      <c r="EK10">
        <f t="shared" si="63"/>
        <v>15.44586696461494</v>
      </c>
      <c r="EL10">
        <f t="shared" si="64"/>
        <v>15.23621589523378</v>
      </c>
      <c r="EM10">
        <f t="shared" si="65"/>
        <v>15.02656482584926</v>
      </c>
      <c r="EN10">
        <f t="shared" si="66"/>
        <v>14.816913756461378</v>
      </c>
      <c r="EO10">
        <f t="shared" si="67"/>
        <v>14.607262687070127</v>
      </c>
      <c r="EP10">
        <f t="shared" si="68"/>
        <v>14.397611617675508</v>
      </c>
      <c r="EQ10">
        <f t="shared" si="69"/>
        <v>14.187960548277516</v>
      </c>
      <c r="ER10">
        <f t="shared" si="70"/>
        <v>13.978309478876149</v>
      </c>
      <c r="ES10">
        <f t="shared" si="71"/>
        <v>13.768658409471399</v>
      </c>
      <c r="ET10">
        <f t="shared" si="72"/>
        <v>13.559007340063266</v>
      </c>
      <c r="EU10">
        <f t="shared" si="73"/>
        <v>13.349356270651745</v>
      </c>
      <c r="EV10">
        <f t="shared" si="74"/>
        <v>13.139705201236836</v>
      </c>
      <c r="EW10">
        <f t="shared" si="75"/>
        <v>12.930054131818533</v>
      </c>
      <c r="EX10">
        <f t="shared" si="76"/>
        <v>12.72040306239683</v>
      </c>
      <c r="EY10">
        <f t="shared" si="77"/>
        <v>12.510751992971725</v>
      </c>
      <c r="EZ10">
        <f t="shared" si="78"/>
        <v>12.301100923543219</v>
      </c>
      <c r="FA10">
        <f t="shared" si="79"/>
        <v>12.091449854111305</v>
      </c>
      <c r="FB10">
        <f t="shared" si="80"/>
        <v>11.881798784675977</v>
      </c>
      <c r="FC10">
        <f t="shared" si="81"/>
        <v>11.672147715237239</v>
      </c>
      <c r="FD10">
        <f t="shared" si="82"/>
        <v>11.462496645795079</v>
      </c>
      <c r="FE10">
        <f t="shared" si="83"/>
        <v>11.252845576349499</v>
      </c>
      <c r="FF10">
        <f t="shared" si="84"/>
        <v>11.043194506900493</v>
      </c>
      <c r="FG10">
        <f t="shared" si="85"/>
        <v>10.833543437448055</v>
      </c>
      <c r="FH10">
        <f t="shared" si="86"/>
        <v>10.623892367992189</v>
      </c>
      <c r="FI10">
        <f t="shared" si="87"/>
        <v>10.414241298532888</v>
      </c>
      <c r="FJ10">
        <f t="shared" si="88"/>
        <v>10.204590229070144</v>
      </c>
      <c r="FK10">
        <f t="shared" si="89"/>
        <v>9.9949391596039607</v>
      </c>
      <c r="FL10">
        <f t="shared" si="90"/>
        <v>9.785288090134328</v>
      </c>
      <c r="FM10">
        <f t="shared" si="91"/>
        <v>9.5756370206612456</v>
      </c>
      <c r="FN10">
        <f t="shared" si="92"/>
        <v>9.3659859511847134</v>
      </c>
      <c r="FO10">
        <f t="shared" si="93"/>
        <v>9.156334881704721</v>
      </c>
      <c r="FP10">
        <f t="shared" si="94"/>
        <v>8.9466838122212664</v>
      </c>
      <c r="FQ10">
        <f t="shared" si="95"/>
        <v>8.7370327427343533</v>
      </c>
      <c r="FR10">
        <f t="shared" si="96"/>
        <v>8.5273816732439709</v>
      </c>
      <c r="FS10">
        <f t="shared" si="97"/>
        <v>8.3177306037501157</v>
      </c>
      <c r="FT10">
        <f t="shared" si="98"/>
        <v>8.1080795342527896</v>
      </c>
      <c r="FU10">
        <f t="shared" si="99"/>
        <v>7.8984284647519818</v>
      </c>
      <c r="FV10">
        <f t="shared" si="100"/>
        <v>7.6887773952476959</v>
      </c>
      <c r="FW10">
        <f t="shared" si="101"/>
        <v>7.4791263257399212</v>
      </c>
      <c r="FX10">
        <f t="shared" si="102"/>
        <v>7.2694752562286578</v>
      </c>
      <c r="FY10">
        <f t="shared" si="103"/>
        <v>7.0598241867139055</v>
      </c>
      <c r="FZ10">
        <f t="shared" si="36"/>
        <v>6.8501731171956521</v>
      </c>
      <c r="GA10">
        <f>ABS(CB10-CB$2)</f>
        <v>6.6405220476739046</v>
      </c>
      <c r="GB10">
        <f>ABS(CC10-CC$2)</f>
        <v>6.4308709781486506</v>
      </c>
      <c r="GC10">
        <f>ABS(CD10-CD$2)</f>
        <v>6.2212199086198936</v>
      </c>
      <c r="GD10">
        <f t="shared" ref="GD10:GD73" si="104">ABS(CE10-CE$2)</f>
        <v>6.0115688390876247</v>
      </c>
      <c r="GE10">
        <f t="shared" ref="GE10:GE73" si="105">ABS(CF10-CF$2)</f>
        <v>5.801917769551844</v>
      </c>
      <c r="GF10">
        <f t="shared" ref="GF10:GF73" si="106">ABS(CG10-CG$2)</f>
        <v>5.5922667000125426</v>
      </c>
      <c r="GG10">
        <f t="shared" ref="GG10:GG73" si="107">ABS(CH10-CH$2)</f>
        <v>5.3826156304697204</v>
      </c>
      <c r="GH10">
        <f t="shared" ref="GH10:GH73" si="108">ABS(CI10-CI$2)</f>
        <v>5.1729645609233774</v>
      </c>
      <c r="GI10">
        <f t="shared" ref="GI10:GI73" si="109">ABS(CJ10-CJ$2)</f>
        <v>4.9633134913735031</v>
      </c>
      <c r="GJ10">
        <f t="shared" ref="GJ10:GJ73" si="110">ABS(CK10-CK$2)</f>
        <v>4.7536624218200956</v>
      </c>
      <c r="GK10">
        <f t="shared" ref="GK10:GK73" si="111">ABS(CL10-CL$2)</f>
        <v>4.5440113522631549</v>
      </c>
      <c r="GL10">
        <f t="shared" ref="GL10:GL73" si="112">ABS(CM10-CM$2)</f>
        <v>4.3343602827026757</v>
      </c>
      <c r="GM10">
        <f t="shared" ref="GM10:GM73" si="113">ABS(CN10-CN$2)</f>
        <v>4.1247092131386545</v>
      </c>
      <c r="GN10">
        <f t="shared" ref="GN10:GN73" si="114">ABS(CO10-CO$2)</f>
        <v>3.9150581435710876</v>
      </c>
      <c r="GO10">
        <f t="shared" ref="GO10:GO73" si="115">ABS(CP10-CP$2)</f>
        <v>3.7054070739999716</v>
      </c>
      <c r="GP10">
        <f t="shared" ref="GP10:GP73" si="116">ABS(CQ10-CQ$2)</f>
        <v>3.4957560044252993</v>
      </c>
      <c r="GQ10">
        <f t="shared" ref="GQ10:GQ73" si="117">ABS(CR10-CR$2)</f>
        <v>3.2861049348470743</v>
      </c>
      <c r="GR10">
        <f t="shared" ref="GR10:GR73" si="118">ABS(CS10-CS$2)</f>
        <v>3.076453865265286</v>
      </c>
      <c r="GS10">
        <f t="shared" ref="GS10:GS73" si="119">ABS(CT10-CT$2)</f>
        <v>2.8668027956799307</v>
      </c>
      <c r="GT10">
        <f t="shared" ref="GT10:GT73" si="120">ABS(CU10-CU$2)</f>
        <v>2.657151726091012</v>
      </c>
      <c r="GU10">
        <f t="shared" ref="GU10:GU73" si="121">ABS(CV10-CV$2)</f>
        <v>2.4475006564985193</v>
      </c>
      <c r="GV10">
        <f t="shared" ref="GV10:GV73" si="122">ABS(CW10-CW$2)</f>
        <v>2.2378495869024526</v>
      </c>
      <c r="GW10">
        <f t="shared" ref="GW10:GW73" si="123">ABS(CX10-CX$2)</f>
        <v>2.0281985173028083</v>
      </c>
      <c r="GX10">
        <f t="shared" ref="GX10:GX73" si="124">ABS(CY10-CY$2)</f>
        <v>1.8185474476995793</v>
      </c>
      <c r="GY10">
        <f t="shared" ref="GY10:GY73" si="125">ABS(CZ10-CZ$2)</f>
        <v>1.6088963780927656</v>
      </c>
      <c r="GZ10">
        <f t="shared" ref="GZ10:GZ73" si="126">ABS(DA10-DA$2)</f>
        <v>1.3992453084823637</v>
      </c>
      <c r="HA10">
        <f t="shared" ref="HA10:HA73" si="127">ABS(DB10-DB$2)</f>
        <v>1.1895942388683665</v>
      </c>
      <c r="HB10">
        <f t="shared" ref="HB10:HB73" si="128">ABS(DC10-DC$2)</f>
        <v>0.9799431692507703</v>
      </c>
      <c r="HC10">
        <f t="shared" ref="HC10:HC73" si="129">ABS(DD10-DD$2)</f>
        <v>0.77029209962957523</v>
      </c>
      <c r="HD10">
        <f t="shared" ref="HD10:HD73" si="130">ABS(DE10-DE$2)</f>
        <v>0.56064103000477772</v>
      </c>
      <c r="HE10">
        <f t="shared" ref="HE10:HE73" si="131">ABS(DF10-DF$2)</f>
        <v>0.35098996037637065</v>
      </c>
      <c r="HF10">
        <f t="shared" ref="HF10:HF73" si="132">ABS(DG10-DG$2)</f>
        <v>0.14133889074435046</v>
      </c>
      <c r="HG10">
        <f t="shared" ref="HG10:HG73" si="133">ABS(DH10-DH$2)</f>
        <v>6.8312178891282826E-2</v>
      </c>
      <c r="HH10">
        <f t="shared" ref="HH10:HH73" si="134">ABS(DI10-DI$2)</f>
        <v>0.27796324853053633</v>
      </c>
      <c r="HI10">
        <f t="shared" ref="HI10:HI73" si="135">ABS(DJ10-DJ$2)</f>
        <v>0.48761431817341361</v>
      </c>
      <c r="HJ10">
        <f t="shared" si="30"/>
        <v>6.8312178891282826E-2</v>
      </c>
      <c r="HK10">
        <f t="shared" si="31"/>
        <v>99</v>
      </c>
      <c r="HL10">
        <v>8</v>
      </c>
      <c r="HM10">
        <f t="shared" si="32"/>
        <v>7.0000000000000007E-2</v>
      </c>
      <c r="HN10" cm="1">
        <f t="array" ref="HN10">INDEX($N$3:$DJ$102,HL10,HK10)</f>
        <v>20.456967018492858</v>
      </c>
      <c r="HO10">
        <f t="shared" si="33"/>
        <v>1.4319876912945002</v>
      </c>
    </row>
    <row r="11" spans="1:226" x14ac:dyDescent="0.25">
      <c r="A11" t="s">
        <v>56</v>
      </c>
      <c r="B11" s="14">
        <f>B7/B9</f>
        <v>3.0741719838536033E-2</v>
      </c>
      <c r="E11">
        <v>325</v>
      </c>
      <c r="F11" s="6">
        <f>'Emission events'!AJ11</f>
        <v>0</v>
      </c>
      <c r="G11" s="6">
        <f>'Emission events'!BQ11</f>
        <v>0</v>
      </c>
      <c r="H11" s="6">
        <f>'Emission events'!CX11</f>
        <v>0</v>
      </c>
      <c r="I11" s="6">
        <f>'Emission events'!EE11</f>
        <v>0</v>
      </c>
      <c r="J11" s="6">
        <f>'Emission events'!FL11</f>
        <v>0</v>
      </c>
      <c r="K11" s="6">
        <f t="shared" si="2"/>
        <v>0</v>
      </c>
      <c r="M11" s="1">
        <v>0.08</v>
      </c>
      <c r="N11" s="55">
        <f t="shared" si="3"/>
        <v>20.410824754172907</v>
      </c>
      <c r="O11" s="55">
        <f t="shared" si="3"/>
        <v>20.410615308102344</v>
      </c>
      <c r="P11" s="55">
        <f t="shared" si="3"/>
        <v>20.410405862027247</v>
      </c>
      <c r="Q11" s="55">
        <f t="shared" si="3"/>
        <v>20.41019641594761</v>
      </c>
      <c r="R11" s="55">
        <f t="shared" si="3"/>
        <v>20.409986969863429</v>
      </c>
      <c r="S11" s="55">
        <f t="shared" si="3"/>
        <v>20.4097775237747</v>
      </c>
      <c r="T11" s="55">
        <f t="shared" si="3"/>
        <v>20.409568077681413</v>
      </c>
      <c r="U11" s="55">
        <f t="shared" si="3"/>
        <v>20.409358631583572</v>
      </c>
      <c r="V11" s="55">
        <f t="shared" si="3"/>
        <v>20.409149185481169</v>
      </c>
      <c r="W11" s="55">
        <f t="shared" si="3"/>
        <v>20.408939739374198</v>
      </c>
      <c r="X11" s="55">
        <f t="shared" si="4"/>
        <v>20.40873029326265</v>
      </c>
      <c r="Y11" s="55">
        <f t="shared" si="4"/>
        <v>20.408520847146534</v>
      </c>
      <c r="Z11" s="55">
        <f t="shared" si="4"/>
        <v>20.408311401025827</v>
      </c>
      <c r="AA11" s="55">
        <f t="shared" si="4"/>
        <v>20.408101954900538</v>
      </c>
      <c r="AB11" s="55">
        <f t="shared" si="4"/>
        <v>20.407892508770658</v>
      </c>
      <c r="AC11" s="55">
        <f t="shared" si="4"/>
        <v>20.407683062636181</v>
      </c>
      <c r="AD11" s="55">
        <f t="shared" si="4"/>
        <v>20.407473616497104</v>
      </c>
      <c r="AE11" s="55">
        <f t="shared" si="4"/>
        <v>20.407264170353422</v>
      </c>
      <c r="AF11" s="55">
        <f t="shared" si="4"/>
        <v>20.407054724205132</v>
      </c>
      <c r="AG11" s="55">
        <f t="shared" si="4"/>
        <v>20.406845278052224</v>
      </c>
      <c r="AH11" s="55">
        <f t="shared" si="5"/>
        <v>20.4066358318947</v>
      </c>
      <c r="AI11" s="55">
        <f t="shared" si="5"/>
        <v>20.406426385732551</v>
      </c>
      <c r="AJ11" s="55">
        <f t="shared" si="5"/>
        <v>20.406216939565773</v>
      </c>
      <c r="AK11" s="55">
        <f t="shared" si="5"/>
        <v>20.406007493394362</v>
      </c>
      <c r="AL11" s="55">
        <f t="shared" si="5"/>
        <v>20.405798047218315</v>
      </c>
      <c r="AM11" s="55">
        <f t="shared" si="5"/>
        <v>20.405588601037621</v>
      </c>
      <c r="AN11" s="55">
        <f t="shared" si="5"/>
        <v>20.405379154852284</v>
      </c>
      <c r="AO11" s="55">
        <f t="shared" si="5"/>
        <v>20.405169708662292</v>
      </c>
      <c r="AP11" s="55">
        <f t="shared" si="5"/>
        <v>20.404960262467643</v>
      </c>
      <c r="AQ11" s="55">
        <f t="shared" si="5"/>
        <v>20.404750816268333</v>
      </c>
      <c r="AR11" s="55">
        <f t="shared" si="6"/>
        <v>20.404541370064358</v>
      </c>
      <c r="AS11" s="55">
        <f t="shared" si="6"/>
        <v>20.404331923855711</v>
      </c>
      <c r="AT11" s="55">
        <f t="shared" si="6"/>
        <v>20.404122477642385</v>
      </c>
      <c r="AU11" s="55">
        <f t="shared" si="6"/>
        <v>20.403913031424381</v>
      </c>
      <c r="AV11" s="55">
        <f t="shared" si="6"/>
        <v>20.403703585201693</v>
      </c>
      <c r="AW11" s="55">
        <f t="shared" si="6"/>
        <v>20.403494138974313</v>
      </c>
      <c r="AX11" s="55">
        <f t="shared" si="6"/>
        <v>20.403284692742236</v>
      </c>
      <c r="AY11" s="55">
        <f t="shared" si="6"/>
        <v>20.403075246505463</v>
      </c>
      <c r="AZ11" s="55">
        <f t="shared" si="6"/>
        <v>20.402865800263982</v>
      </c>
      <c r="BA11" s="55">
        <f t="shared" si="6"/>
        <v>20.402656354017793</v>
      </c>
      <c r="BB11" s="55">
        <f t="shared" si="7"/>
        <v>20.402446907766887</v>
      </c>
      <c r="BC11" s="55">
        <f t="shared" si="7"/>
        <v>20.402237461511266</v>
      </c>
      <c r="BD11" s="55">
        <f t="shared" si="7"/>
        <v>20.40202801525092</v>
      </c>
      <c r="BE11" s="55">
        <f t="shared" si="7"/>
        <v>20.401818568985842</v>
      </c>
      <c r="BF11" s="55">
        <f t="shared" si="7"/>
        <v>20.401609122716035</v>
      </c>
      <c r="BG11" s="55">
        <f t="shared" si="7"/>
        <v>20.401399676441486</v>
      </c>
      <c r="BH11" s="55">
        <f t="shared" si="7"/>
        <v>20.401190230162197</v>
      </c>
      <c r="BI11" s="55">
        <f t="shared" si="7"/>
        <v>20.400980783878158</v>
      </c>
      <c r="BJ11" s="55">
        <f t="shared" si="7"/>
        <v>20.400771337589365</v>
      </c>
      <c r="BK11" s="55">
        <f t="shared" si="7"/>
        <v>20.400561891295819</v>
      </c>
      <c r="BL11" s="55">
        <f t="shared" si="8"/>
        <v>20.400352444997505</v>
      </c>
      <c r="BM11" s="55">
        <f t="shared" si="8"/>
        <v>20.400142998694427</v>
      </c>
      <c r="BN11" s="55">
        <f t="shared" si="8"/>
        <v>20.399933552386575</v>
      </c>
      <c r="BO11" s="55">
        <f t="shared" si="8"/>
        <v>20.399724106073947</v>
      </c>
      <c r="BP11" s="55">
        <f t="shared" si="8"/>
        <v>20.399514659756534</v>
      </c>
      <c r="BQ11" s="55">
        <f t="shared" si="8"/>
        <v>20.399305213434339</v>
      </c>
      <c r="BR11" s="55">
        <f t="shared" si="8"/>
        <v>20.399095767107347</v>
      </c>
      <c r="BS11" s="55">
        <f t="shared" si="8"/>
        <v>20.39888632077556</v>
      </c>
      <c r="BT11" s="55">
        <f t="shared" si="8"/>
        <v>20.398676874438973</v>
      </c>
      <c r="BU11" s="55">
        <f t="shared" si="8"/>
        <v>20.398467428097579</v>
      </c>
      <c r="BV11" s="55">
        <f t="shared" si="9"/>
        <v>20.398257981751375</v>
      </c>
      <c r="BW11" s="55">
        <f t="shared" si="9"/>
        <v>20.398048535400353</v>
      </c>
      <c r="BX11" s="55">
        <f t="shared" si="9"/>
        <v>20.39783908904451</v>
      </c>
      <c r="BY11" s="55">
        <f t="shared" si="9"/>
        <v>20.397629642683839</v>
      </c>
      <c r="BZ11" s="55">
        <f t="shared" si="9"/>
        <v>20.39742019631834</v>
      </c>
      <c r="CA11" s="55">
        <f t="shared" si="9"/>
        <v>20.397210749948002</v>
      </c>
      <c r="CB11" s="55">
        <f t="shared" si="9"/>
        <v>20.397001303572825</v>
      </c>
      <c r="CC11" s="55">
        <f t="shared" si="9"/>
        <v>20.396791857192802</v>
      </c>
      <c r="CD11" s="55">
        <f t="shared" si="9"/>
        <v>20.396582410807927</v>
      </c>
      <c r="CE11" s="55">
        <f t="shared" si="9"/>
        <v>20.396372964418198</v>
      </c>
      <c r="CF11" s="55">
        <f t="shared" si="10"/>
        <v>20.396163518023606</v>
      </c>
      <c r="CG11" s="55">
        <f t="shared" si="10"/>
        <v>20.39595407162415</v>
      </c>
      <c r="CH11" s="55">
        <f t="shared" si="10"/>
        <v>20.395744625219823</v>
      </c>
      <c r="CI11" s="55">
        <f t="shared" si="10"/>
        <v>20.395535178810622</v>
      </c>
      <c r="CJ11" s="55">
        <f t="shared" si="10"/>
        <v>20.39532573239654</v>
      </c>
      <c r="CK11" s="55">
        <f t="shared" si="10"/>
        <v>20.395116285977569</v>
      </c>
      <c r="CL11" s="55">
        <f t="shared" si="10"/>
        <v>20.394906839553713</v>
      </c>
      <c r="CM11" s="55">
        <f t="shared" si="10"/>
        <v>20.394697393124957</v>
      </c>
      <c r="CN11" s="55">
        <f t="shared" si="10"/>
        <v>20.394487946691303</v>
      </c>
      <c r="CO11" s="55">
        <f t="shared" si="10"/>
        <v>20.394278500252742</v>
      </c>
      <c r="CP11" s="55">
        <f t="shared" si="11"/>
        <v>20.394069053809268</v>
      </c>
      <c r="CQ11" s="55">
        <f t="shared" si="11"/>
        <v>20.393859607360884</v>
      </c>
      <c r="CR11" s="55">
        <f t="shared" si="11"/>
        <v>20.393650160907576</v>
      </c>
      <c r="CS11" s="55">
        <f t="shared" si="11"/>
        <v>20.393440714449344</v>
      </c>
      <c r="CT11" s="55">
        <f t="shared" si="11"/>
        <v>20.393231267986181</v>
      </c>
      <c r="CU11" s="55">
        <f t="shared" si="11"/>
        <v>20.393021821518083</v>
      </c>
      <c r="CV11" s="55">
        <f t="shared" si="11"/>
        <v>20.392812375045043</v>
      </c>
      <c r="CW11" s="55">
        <f t="shared" si="11"/>
        <v>20.392602928567058</v>
      </c>
      <c r="CX11" s="55">
        <f t="shared" si="11"/>
        <v>20.39239348208412</v>
      </c>
      <c r="CY11" s="55">
        <f t="shared" si="11"/>
        <v>20.39218403559623</v>
      </c>
      <c r="CZ11" s="55">
        <f t="shared" si="12"/>
        <v>20.391974589103377</v>
      </c>
      <c r="DA11" s="55">
        <f t="shared" si="12"/>
        <v>20.391765142605557</v>
      </c>
      <c r="DB11" s="55">
        <f t="shared" si="12"/>
        <v>20.39155569610277</v>
      </c>
      <c r="DC11" s="55">
        <f t="shared" si="12"/>
        <v>20.391346249595003</v>
      </c>
      <c r="DD11" s="55">
        <f t="shared" si="12"/>
        <v>20.391136803082258</v>
      </c>
      <c r="DE11" s="55">
        <f t="shared" si="12"/>
        <v>20.390927356564525</v>
      </c>
      <c r="DF11" s="55">
        <f t="shared" si="12"/>
        <v>20.390717910041801</v>
      </c>
      <c r="DG11" s="55">
        <f t="shared" si="12"/>
        <v>20.390508463514081</v>
      </c>
      <c r="DH11" s="55">
        <f t="shared" si="12"/>
        <v>20.390299016981359</v>
      </c>
      <c r="DI11" s="55">
        <f t="shared" si="12"/>
        <v>20.390089570443632</v>
      </c>
      <c r="DJ11" s="55">
        <f t="shared" si="12"/>
        <v>20.389880123900891</v>
      </c>
      <c r="DL11">
        <f t="shared" si="17"/>
        <v>0.08</v>
      </c>
      <c r="DM11">
        <f t="shared" si="18"/>
        <v>20.410824754172907</v>
      </c>
      <c r="DN11">
        <f t="shared" si="19"/>
        <v>20.20117368363924</v>
      </c>
      <c r="DO11">
        <f t="shared" si="41"/>
        <v>19.99152261310104</v>
      </c>
      <c r="DP11">
        <f t="shared" si="42"/>
        <v>19.781871542558299</v>
      </c>
      <c r="DQ11">
        <f t="shared" si="43"/>
        <v>19.572220472011015</v>
      </c>
      <c r="DR11">
        <f t="shared" si="44"/>
        <v>19.362569401459183</v>
      </c>
      <c r="DS11">
        <f t="shared" si="45"/>
        <v>19.152918330902793</v>
      </c>
      <c r="DT11">
        <f t="shared" si="46"/>
        <v>18.943267260341848</v>
      </c>
      <c r="DU11">
        <f t="shared" si="47"/>
        <v>18.733616189776342</v>
      </c>
      <c r="DV11">
        <f t="shared" si="48"/>
        <v>18.523965119206267</v>
      </c>
      <c r="DW11">
        <f t="shared" si="49"/>
        <v>18.314314048631616</v>
      </c>
      <c r="DX11">
        <f t="shared" si="50"/>
        <v>18.104662978052396</v>
      </c>
      <c r="DY11">
        <f t="shared" si="51"/>
        <v>17.895011907468586</v>
      </c>
      <c r="DZ11">
        <f t="shared" si="52"/>
        <v>17.685360836880193</v>
      </c>
      <c r="EA11">
        <f t="shared" si="53"/>
        <v>17.47570976628721</v>
      </c>
      <c r="EB11">
        <f t="shared" si="54"/>
        <v>17.26605869568963</v>
      </c>
      <c r="EC11">
        <f t="shared" si="55"/>
        <v>17.056407625087449</v>
      </c>
      <c r="ED11">
        <f t="shared" si="56"/>
        <v>16.846756554480663</v>
      </c>
      <c r="EE11">
        <f t="shared" si="57"/>
        <v>16.63710548386927</v>
      </c>
      <c r="EF11">
        <f t="shared" si="58"/>
        <v>16.427454413253258</v>
      </c>
      <c r="EG11">
        <f t="shared" si="59"/>
        <v>16.217803342632632</v>
      </c>
      <c r="EH11">
        <f t="shared" si="60"/>
        <v>16.008152272007379</v>
      </c>
      <c r="EI11">
        <f t="shared" si="61"/>
        <v>15.798501201377498</v>
      </c>
      <c r="EJ11">
        <f t="shared" si="62"/>
        <v>15.588850130742983</v>
      </c>
      <c r="EK11">
        <f t="shared" si="63"/>
        <v>15.379199060103833</v>
      </c>
      <c r="EL11">
        <f t="shared" si="64"/>
        <v>15.169547989460035</v>
      </c>
      <c r="EM11">
        <f t="shared" si="65"/>
        <v>14.959896918811594</v>
      </c>
      <c r="EN11">
        <f t="shared" si="66"/>
        <v>14.750245848158499</v>
      </c>
      <c r="EO11">
        <f t="shared" si="67"/>
        <v>14.540594777500745</v>
      </c>
      <c r="EP11">
        <f t="shared" si="68"/>
        <v>14.330943706838333</v>
      </c>
      <c r="EQ11">
        <f t="shared" si="69"/>
        <v>14.121292636171255</v>
      </c>
      <c r="ER11">
        <f t="shared" si="70"/>
        <v>13.911641565499504</v>
      </c>
      <c r="ES11">
        <f t="shared" si="71"/>
        <v>13.701990494823075</v>
      </c>
      <c r="ET11">
        <f t="shared" si="72"/>
        <v>13.492339424141965</v>
      </c>
      <c r="EU11">
        <f t="shared" si="73"/>
        <v>13.282688353456175</v>
      </c>
      <c r="EV11">
        <f t="shared" si="74"/>
        <v>13.073037282765693</v>
      </c>
      <c r="EW11">
        <f t="shared" si="75"/>
        <v>12.863386212070512</v>
      </c>
      <c r="EX11">
        <f t="shared" si="76"/>
        <v>12.653735141370635</v>
      </c>
      <c r="EY11">
        <f t="shared" si="77"/>
        <v>12.444084070666049</v>
      </c>
      <c r="EZ11">
        <f t="shared" si="78"/>
        <v>12.234432999956757</v>
      </c>
      <c r="FA11">
        <f t="shared" si="79"/>
        <v>12.024781929242748</v>
      </c>
      <c r="FB11">
        <f t="shared" si="80"/>
        <v>11.815130858524023</v>
      </c>
      <c r="FC11">
        <f t="shared" si="81"/>
        <v>11.605479787800574</v>
      </c>
      <c r="FD11">
        <f t="shared" si="82"/>
        <v>11.395828717072392</v>
      </c>
      <c r="FE11">
        <f t="shared" si="83"/>
        <v>11.186177646339482</v>
      </c>
      <c r="FF11">
        <f t="shared" si="84"/>
        <v>10.976526575601829</v>
      </c>
      <c r="FG11">
        <f t="shared" si="85"/>
        <v>10.766875504859437</v>
      </c>
      <c r="FH11">
        <f t="shared" si="86"/>
        <v>10.557224434112294</v>
      </c>
      <c r="FI11">
        <f t="shared" si="87"/>
        <v>10.347573363360398</v>
      </c>
      <c r="FJ11">
        <f t="shared" si="88"/>
        <v>10.137922292603749</v>
      </c>
      <c r="FK11">
        <f t="shared" si="89"/>
        <v>9.9282712218423317</v>
      </c>
      <c r="FL11">
        <f t="shared" si="90"/>
        <v>9.7186201510761503</v>
      </c>
      <c r="FM11">
        <f t="shared" si="91"/>
        <v>9.5089690803051941</v>
      </c>
      <c r="FN11">
        <f t="shared" si="92"/>
        <v>9.299318009529463</v>
      </c>
      <c r="FO11">
        <f t="shared" si="93"/>
        <v>9.0896669387489464</v>
      </c>
      <c r="FP11">
        <f t="shared" si="94"/>
        <v>8.8800158679636461</v>
      </c>
      <c r="FQ11">
        <f t="shared" si="95"/>
        <v>8.6703647971735514</v>
      </c>
      <c r="FR11">
        <f t="shared" si="96"/>
        <v>8.4607137263786623</v>
      </c>
      <c r="FS11">
        <f t="shared" si="97"/>
        <v>8.2510626555789717</v>
      </c>
      <c r="FT11">
        <f t="shared" si="98"/>
        <v>8.0414115847744743</v>
      </c>
      <c r="FU11">
        <f t="shared" si="99"/>
        <v>7.8317605139651665</v>
      </c>
      <c r="FV11">
        <f t="shared" si="100"/>
        <v>7.6221094431510412</v>
      </c>
      <c r="FW11">
        <f t="shared" si="101"/>
        <v>7.4124583723320949</v>
      </c>
      <c r="FX11">
        <f t="shared" si="102"/>
        <v>7.2028073015083205</v>
      </c>
      <c r="FY11">
        <f t="shared" si="103"/>
        <v>6.9931562306797179</v>
      </c>
      <c r="FZ11">
        <f t="shared" si="36"/>
        <v>6.7835051598462748</v>
      </c>
      <c r="GA11">
        <f t="shared" ref="GA11:GA74" si="136">ABS(CB11-CB$2)</f>
        <v>6.5738540890079946</v>
      </c>
      <c r="GB11">
        <f t="shared" ref="GB11:GB74" si="137">ABS(CC11-CC$2)</f>
        <v>6.3642030181648686</v>
      </c>
      <c r="GC11">
        <f t="shared" ref="GC11:GC74" si="138">ABS(CD11-CD$2)</f>
        <v>6.1545519473168895</v>
      </c>
      <c r="GD11">
        <f t="shared" si="104"/>
        <v>5.9449008764640592</v>
      </c>
      <c r="GE11">
        <f t="shared" si="105"/>
        <v>5.7352498056063634</v>
      </c>
      <c r="GF11">
        <f t="shared" si="106"/>
        <v>5.525598734743804</v>
      </c>
      <c r="GG11">
        <f t="shared" si="107"/>
        <v>5.3159476638763739</v>
      </c>
      <c r="GH11">
        <f t="shared" si="108"/>
        <v>5.1062965930040694</v>
      </c>
      <c r="GI11">
        <f t="shared" si="109"/>
        <v>4.8966455221268834</v>
      </c>
      <c r="GJ11">
        <f t="shared" si="110"/>
        <v>4.6869944512448072</v>
      </c>
      <c r="GK11">
        <f t="shared" si="111"/>
        <v>4.4773433803578477</v>
      </c>
      <c r="GL11">
        <f t="shared" si="112"/>
        <v>4.2676923094659891</v>
      </c>
      <c r="GM11">
        <f t="shared" si="113"/>
        <v>4.0580412385692313</v>
      </c>
      <c r="GN11">
        <f t="shared" si="114"/>
        <v>3.8483901676675671</v>
      </c>
      <c r="GO11">
        <f t="shared" si="115"/>
        <v>3.6387390967609896</v>
      </c>
      <c r="GP11">
        <f t="shared" si="116"/>
        <v>3.4290880258495022</v>
      </c>
      <c r="GQ11">
        <f t="shared" si="117"/>
        <v>3.2194369549330908</v>
      </c>
      <c r="GR11">
        <f t="shared" si="118"/>
        <v>3.0097858840117553</v>
      </c>
      <c r="GS11">
        <f t="shared" si="119"/>
        <v>2.8001348130854886</v>
      </c>
      <c r="GT11">
        <f t="shared" si="120"/>
        <v>2.5904837421542872</v>
      </c>
      <c r="GU11">
        <f t="shared" si="121"/>
        <v>2.380832671218144</v>
      </c>
      <c r="GV11">
        <f t="shared" si="122"/>
        <v>2.1711816002770554</v>
      </c>
      <c r="GW11">
        <f t="shared" si="123"/>
        <v>1.9615305293310143</v>
      </c>
      <c r="GX11">
        <f t="shared" si="124"/>
        <v>1.7518794583800208</v>
      </c>
      <c r="GY11">
        <f t="shared" si="125"/>
        <v>1.5422283874240641</v>
      </c>
      <c r="GZ11">
        <f t="shared" si="126"/>
        <v>1.3325773164631407</v>
      </c>
      <c r="HA11">
        <f t="shared" si="127"/>
        <v>1.1229262454972506</v>
      </c>
      <c r="HB11">
        <f t="shared" si="128"/>
        <v>0.91327517452637963</v>
      </c>
      <c r="HC11">
        <f t="shared" si="129"/>
        <v>0.70362410355053129</v>
      </c>
      <c r="HD11">
        <f t="shared" si="130"/>
        <v>0.49397303256969494</v>
      </c>
      <c r="HE11">
        <f t="shared" si="131"/>
        <v>0.28432196158386702</v>
      </c>
      <c r="HF11">
        <f t="shared" si="132"/>
        <v>7.4670890593043993E-2</v>
      </c>
      <c r="HG11">
        <f t="shared" si="133"/>
        <v>0.13498018040278126</v>
      </c>
      <c r="HH11">
        <f t="shared" si="134"/>
        <v>0.34463125140361228</v>
      </c>
      <c r="HI11">
        <f t="shared" si="135"/>
        <v>0.55428232240945619</v>
      </c>
      <c r="HJ11">
        <f t="shared" si="30"/>
        <v>7.4670890593043993E-2</v>
      </c>
      <c r="HK11">
        <f t="shared" si="31"/>
        <v>98</v>
      </c>
      <c r="HL11">
        <v>9</v>
      </c>
      <c r="HM11">
        <f t="shared" si="32"/>
        <v>0.08</v>
      </c>
      <c r="HN11" cm="1">
        <f t="array" ref="HN11">INDEX($N$3:$DJ$102,HL11,HK11)</f>
        <v>20.390508463514081</v>
      </c>
      <c r="HO11">
        <f t="shared" si="33"/>
        <v>1.6312406770811265</v>
      </c>
    </row>
    <row r="12" spans="1:226" x14ac:dyDescent="0.25">
      <c r="E12">
        <v>330</v>
      </c>
      <c r="F12" s="6">
        <f>'Emission events'!AJ12</f>
        <v>0</v>
      </c>
      <c r="G12" s="6">
        <f>'Emission events'!BQ12</f>
        <v>0</v>
      </c>
      <c r="H12" s="6">
        <f>'Emission events'!CX12</f>
        <v>0</v>
      </c>
      <c r="I12" s="6">
        <f>'Emission events'!EE12</f>
        <v>0</v>
      </c>
      <c r="J12" s="6">
        <f>'Emission events'!FL12</f>
        <v>0</v>
      </c>
      <c r="K12" s="6">
        <f t="shared" si="2"/>
        <v>0</v>
      </c>
      <c r="M12" s="1">
        <v>0.09</v>
      </c>
      <c r="N12" s="55">
        <f t="shared" si="3"/>
        <v>20.34415641651114</v>
      </c>
      <c r="O12" s="55">
        <f t="shared" si="3"/>
        <v>20.34394696873612</v>
      </c>
      <c r="P12" s="55">
        <f t="shared" si="3"/>
        <v>20.343737520954821</v>
      </c>
      <c r="Q12" s="55">
        <f t="shared" si="3"/>
        <v>20.343528073167246</v>
      </c>
      <c r="R12" s="55">
        <f t="shared" si="3"/>
        <v>20.343318625373385</v>
      </c>
      <c r="S12" s="55">
        <f t="shared" si="3"/>
        <v>20.343109177573229</v>
      </c>
      <c r="T12" s="55">
        <f t="shared" si="3"/>
        <v>20.342899729766774</v>
      </c>
      <c r="U12" s="55">
        <f t="shared" si="3"/>
        <v>20.342690281954013</v>
      </c>
      <c r="V12" s="55">
        <f t="shared" si="3"/>
        <v>20.342480834134939</v>
      </c>
      <c r="W12" s="55">
        <f t="shared" si="3"/>
        <v>20.342271386309548</v>
      </c>
      <c r="X12" s="55">
        <f t="shared" si="4"/>
        <v>20.34206193847783</v>
      </c>
      <c r="Y12" s="55">
        <f t="shared" si="4"/>
        <v>20.341852490639784</v>
      </c>
      <c r="Z12" s="55">
        <f t="shared" si="4"/>
        <v>20.341643042795397</v>
      </c>
      <c r="AA12" s="55">
        <f t="shared" si="4"/>
        <v>20.341433594944665</v>
      </c>
      <c r="AB12" s="55">
        <f t="shared" si="4"/>
        <v>20.341224147087583</v>
      </c>
      <c r="AC12" s="55">
        <f t="shared" si="4"/>
        <v>20.341014699224143</v>
      </c>
      <c r="AD12" s="55">
        <f t="shared" si="4"/>
        <v>20.34080525135434</v>
      </c>
      <c r="AE12" s="55">
        <f t="shared" si="4"/>
        <v>20.340595803478166</v>
      </c>
      <c r="AF12" s="55">
        <f t="shared" si="4"/>
        <v>20.340386355595619</v>
      </c>
      <c r="AG12" s="55">
        <f t="shared" si="4"/>
        <v>20.340176907706688</v>
      </c>
      <c r="AH12" s="55">
        <f t="shared" si="5"/>
        <v>20.339967459811362</v>
      </c>
      <c r="AI12" s="55">
        <f t="shared" si="5"/>
        <v>20.339758011909641</v>
      </c>
      <c r="AJ12" s="55">
        <f t="shared" si="5"/>
        <v>20.339548564001518</v>
      </c>
      <c r="AK12" s="55">
        <f t="shared" si="5"/>
        <v>20.339339116086986</v>
      </c>
      <c r="AL12" s="55">
        <f t="shared" si="5"/>
        <v>20.339129668166038</v>
      </c>
      <c r="AM12" s="55">
        <f t="shared" si="5"/>
        <v>20.338920220238666</v>
      </c>
      <c r="AN12" s="55">
        <f t="shared" si="5"/>
        <v>20.338710772304864</v>
      </c>
      <c r="AO12" s="55">
        <f t="shared" si="5"/>
        <v>20.338501324364628</v>
      </c>
      <c r="AP12" s="55">
        <f t="shared" si="5"/>
        <v>20.338291876417951</v>
      </c>
      <c r="AQ12" s="55">
        <f t="shared" si="5"/>
        <v>20.338082428464823</v>
      </c>
      <c r="AR12" s="55">
        <f t="shared" si="6"/>
        <v>20.337872980505242</v>
      </c>
      <c r="AS12" s="55">
        <f t="shared" si="6"/>
        <v>20.337663532539196</v>
      </c>
      <c r="AT12" s="55">
        <f t="shared" si="6"/>
        <v>20.337454084566684</v>
      </c>
      <c r="AU12" s="55">
        <f t="shared" si="6"/>
        <v>20.337244636587695</v>
      </c>
      <c r="AV12" s="55">
        <f t="shared" si="6"/>
        <v>20.337035188602226</v>
      </c>
      <c r="AW12" s="55">
        <f t="shared" si="6"/>
        <v>20.336825740610266</v>
      </c>
      <c r="AX12" s="55">
        <f t="shared" si="6"/>
        <v>20.336616292611811</v>
      </c>
      <c r="AY12" s="55">
        <f t="shared" si="6"/>
        <v>20.336406844606856</v>
      </c>
      <c r="AZ12" s="55">
        <f t="shared" si="6"/>
        <v>20.336197396595391</v>
      </c>
      <c r="BA12" s="55">
        <f t="shared" si="6"/>
        <v>20.335987948577415</v>
      </c>
      <c r="BB12" s="55">
        <f t="shared" si="7"/>
        <v>20.335778500552912</v>
      </c>
      <c r="BC12" s="55">
        <f t="shared" si="7"/>
        <v>20.335569052521887</v>
      </c>
      <c r="BD12" s="55">
        <f t="shared" si="7"/>
        <v>20.335359604484321</v>
      </c>
      <c r="BE12" s="55">
        <f t="shared" si="7"/>
        <v>20.335150156440218</v>
      </c>
      <c r="BF12" s="55">
        <f t="shared" si="7"/>
        <v>20.334940708389563</v>
      </c>
      <c r="BG12" s="55">
        <f t="shared" si="7"/>
        <v>20.334731260332358</v>
      </c>
      <c r="BH12" s="55">
        <f t="shared" si="7"/>
        <v>20.334521812268587</v>
      </c>
      <c r="BI12" s="55">
        <f t="shared" si="7"/>
        <v>20.334312364198251</v>
      </c>
      <c r="BJ12" s="55">
        <f t="shared" si="7"/>
        <v>20.334102916121338</v>
      </c>
      <c r="BK12" s="55">
        <f t="shared" si="7"/>
        <v>20.333893468037843</v>
      </c>
      <c r="BL12" s="55">
        <f t="shared" si="8"/>
        <v>20.333684019947761</v>
      </c>
      <c r="BM12" s="55">
        <f t="shared" si="8"/>
        <v>20.333474571851081</v>
      </c>
      <c r="BN12" s="55">
        <f t="shared" si="8"/>
        <v>20.333265123747804</v>
      </c>
      <c r="BO12" s="55">
        <f t="shared" si="8"/>
        <v>20.333055675637915</v>
      </c>
      <c r="BP12" s="55">
        <f t="shared" si="8"/>
        <v>20.332846227521411</v>
      </c>
      <c r="BQ12" s="55">
        <f t="shared" si="8"/>
        <v>20.332636779398285</v>
      </c>
      <c r="BR12" s="55">
        <f t="shared" si="8"/>
        <v>20.33242733126853</v>
      </c>
      <c r="BS12" s="55">
        <f t="shared" si="8"/>
        <v>20.332217883132142</v>
      </c>
      <c r="BT12" s="55">
        <f t="shared" si="8"/>
        <v>20.33200843498911</v>
      </c>
      <c r="BU12" s="55">
        <f t="shared" si="8"/>
        <v>20.331798986839427</v>
      </c>
      <c r="BV12" s="55">
        <f t="shared" si="9"/>
        <v>20.33158953868309</v>
      </c>
      <c r="BW12" s="55">
        <f t="shared" si="9"/>
        <v>20.331380090520089</v>
      </c>
      <c r="BX12" s="55">
        <f t="shared" si="9"/>
        <v>20.331170642350422</v>
      </c>
      <c r="BY12" s="55">
        <f t="shared" si="9"/>
        <v>20.330961194174076</v>
      </c>
      <c r="BZ12" s="55">
        <f t="shared" si="9"/>
        <v>20.330751745991044</v>
      </c>
      <c r="CA12" s="55">
        <f t="shared" si="9"/>
        <v>20.330542297801326</v>
      </c>
      <c r="CB12" s="55">
        <f t="shared" si="9"/>
        <v>20.330332849604911</v>
      </c>
      <c r="CC12" s="55">
        <f t="shared" si="9"/>
        <v>20.330123401401792</v>
      </c>
      <c r="CD12" s="55">
        <f t="shared" si="9"/>
        <v>20.329913953191962</v>
      </c>
      <c r="CE12" s="55">
        <f t="shared" si="9"/>
        <v>20.329704504975417</v>
      </c>
      <c r="CF12" s="55">
        <f t="shared" si="10"/>
        <v>20.329495056752144</v>
      </c>
      <c r="CG12" s="55">
        <f t="shared" si="10"/>
        <v>20.329285608522142</v>
      </c>
      <c r="CH12" s="55">
        <f t="shared" si="10"/>
        <v>20.329076160285403</v>
      </c>
      <c r="CI12" s="55">
        <f t="shared" si="10"/>
        <v>20.328866712041918</v>
      </c>
      <c r="CJ12" s="55">
        <f t="shared" si="10"/>
        <v>20.328657263791683</v>
      </c>
      <c r="CK12" s="55">
        <f t="shared" si="10"/>
        <v>20.328447815534687</v>
      </c>
      <c r="CL12" s="55">
        <f t="shared" si="10"/>
        <v>20.328238367270931</v>
      </c>
      <c r="CM12" s="55">
        <f t="shared" si="10"/>
        <v>20.328028919000396</v>
      </c>
      <c r="CN12" s="55">
        <f t="shared" si="10"/>
        <v>20.327819470723085</v>
      </c>
      <c r="CO12" s="55">
        <f t="shared" si="10"/>
        <v>20.327610022438989</v>
      </c>
      <c r="CP12" s="55">
        <f t="shared" si="11"/>
        <v>20.327400574148097</v>
      </c>
      <c r="CQ12" s="55">
        <f t="shared" si="11"/>
        <v>20.327191125850408</v>
      </c>
      <c r="CR12" s="55">
        <f t="shared" si="11"/>
        <v>20.326981677545909</v>
      </c>
      <c r="CS12" s="55">
        <f t="shared" si="11"/>
        <v>20.326772229234599</v>
      </c>
      <c r="CT12" s="55">
        <f t="shared" si="11"/>
        <v>20.326562780916468</v>
      </c>
      <c r="CU12" s="55">
        <f t="shared" si="11"/>
        <v>20.326353332591509</v>
      </c>
      <c r="CV12" s="55">
        <f t="shared" si="11"/>
        <v>20.326143884259714</v>
      </c>
      <c r="CW12" s="55">
        <f t="shared" si="11"/>
        <v>20.325934435921077</v>
      </c>
      <c r="CX12" s="55">
        <f t="shared" si="11"/>
        <v>20.325724987575594</v>
      </c>
      <c r="CY12" s="55">
        <f t="shared" si="11"/>
        <v>20.325515539223254</v>
      </c>
      <c r="CZ12" s="55">
        <f t="shared" si="12"/>
        <v>20.325306090864053</v>
      </c>
      <c r="DA12" s="55">
        <f t="shared" si="12"/>
        <v>20.325096642497979</v>
      </c>
      <c r="DB12" s="55">
        <f t="shared" si="12"/>
        <v>20.324887194125029</v>
      </c>
      <c r="DC12" s="55">
        <f t="shared" si="12"/>
        <v>20.324677745745198</v>
      </c>
      <c r="DD12" s="55">
        <f t="shared" si="12"/>
        <v>20.324468297358475</v>
      </c>
      <c r="DE12" s="55">
        <f t="shared" si="12"/>
        <v>20.324258848964853</v>
      </c>
      <c r="DF12" s="55">
        <f t="shared" si="12"/>
        <v>20.324049400564327</v>
      </c>
      <c r="DG12" s="55">
        <f t="shared" si="12"/>
        <v>20.323839952156892</v>
      </c>
      <c r="DH12" s="55">
        <f t="shared" si="12"/>
        <v>20.323630503742535</v>
      </c>
      <c r="DI12" s="55">
        <f t="shared" si="12"/>
        <v>20.323421055321251</v>
      </c>
      <c r="DJ12" s="55">
        <f t="shared" si="12"/>
        <v>20.323211606893036</v>
      </c>
      <c r="DL12">
        <f t="shared" si="17"/>
        <v>0.09</v>
      </c>
      <c r="DM12">
        <f t="shared" si="18"/>
        <v>20.34415641651114</v>
      </c>
      <c r="DN12">
        <f t="shared" si="19"/>
        <v>20.134505344273016</v>
      </c>
      <c r="DO12">
        <f t="shared" si="41"/>
        <v>19.924854272028615</v>
      </c>
      <c r="DP12">
        <f t="shared" si="42"/>
        <v>19.715203199777935</v>
      </c>
      <c r="DQ12">
        <f t="shared" si="43"/>
        <v>19.505552127520971</v>
      </c>
      <c r="DR12">
        <f t="shared" si="44"/>
        <v>19.295901055257712</v>
      </c>
      <c r="DS12">
        <f t="shared" si="45"/>
        <v>19.086249982988154</v>
      </c>
      <c r="DT12">
        <f t="shared" si="46"/>
        <v>18.876598910712289</v>
      </c>
      <c r="DU12">
        <f t="shared" si="47"/>
        <v>18.666947838430112</v>
      </c>
      <c r="DV12">
        <f t="shared" si="48"/>
        <v>18.457296766141617</v>
      </c>
      <c r="DW12">
        <f t="shared" si="49"/>
        <v>18.247645693846795</v>
      </c>
      <c r="DX12">
        <f t="shared" si="50"/>
        <v>18.037994621545646</v>
      </c>
      <c r="DY12">
        <f t="shared" si="51"/>
        <v>17.828343549238156</v>
      </c>
      <c r="DZ12">
        <f t="shared" si="52"/>
        <v>17.61869247692432</v>
      </c>
      <c r="EA12">
        <f t="shared" si="53"/>
        <v>17.409041404604135</v>
      </c>
      <c r="EB12">
        <f t="shared" si="54"/>
        <v>17.199390332277591</v>
      </c>
      <c r="EC12">
        <f t="shared" si="55"/>
        <v>16.989739259944685</v>
      </c>
      <c r="ED12">
        <f t="shared" si="56"/>
        <v>16.780088187605408</v>
      </c>
      <c r="EE12">
        <f t="shared" si="57"/>
        <v>16.570437115259757</v>
      </c>
      <c r="EF12">
        <f t="shared" si="58"/>
        <v>16.360786042907723</v>
      </c>
      <c r="EG12">
        <f t="shared" si="59"/>
        <v>16.151134970549293</v>
      </c>
      <c r="EH12">
        <f t="shared" si="60"/>
        <v>15.941483898184469</v>
      </c>
      <c r="EI12">
        <f t="shared" si="61"/>
        <v>15.731832825813242</v>
      </c>
      <c r="EJ12">
        <f t="shared" si="62"/>
        <v>15.522181753435607</v>
      </c>
      <c r="EK12">
        <f t="shared" si="63"/>
        <v>15.312530681051555</v>
      </c>
      <c r="EL12">
        <f t="shared" si="64"/>
        <v>15.10287960866108</v>
      </c>
      <c r="EM12">
        <f t="shared" si="65"/>
        <v>14.893228536264175</v>
      </c>
      <c r="EN12">
        <f t="shared" si="66"/>
        <v>14.683577463860836</v>
      </c>
      <c r="EO12">
        <f t="shared" si="67"/>
        <v>14.473926391451053</v>
      </c>
      <c r="EP12">
        <f t="shared" si="68"/>
        <v>14.264275319034823</v>
      </c>
      <c r="EQ12">
        <f t="shared" si="69"/>
        <v>14.054624246612139</v>
      </c>
      <c r="ER12">
        <f t="shared" si="70"/>
        <v>13.844973174182989</v>
      </c>
      <c r="ES12">
        <f t="shared" si="71"/>
        <v>13.635322101747374</v>
      </c>
      <c r="ET12">
        <f t="shared" si="72"/>
        <v>13.425671029305279</v>
      </c>
      <c r="EU12">
        <f t="shared" si="73"/>
        <v>13.216019956856707</v>
      </c>
      <c r="EV12">
        <f t="shared" si="74"/>
        <v>13.006368884401645</v>
      </c>
      <c r="EW12">
        <f t="shared" si="75"/>
        <v>12.796717811940088</v>
      </c>
      <c r="EX12">
        <f t="shared" si="76"/>
        <v>12.587066739472029</v>
      </c>
      <c r="EY12">
        <f t="shared" si="77"/>
        <v>12.377415666997459</v>
      </c>
      <c r="EZ12">
        <f t="shared" si="78"/>
        <v>12.167764594516379</v>
      </c>
      <c r="FA12">
        <f t="shared" si="79"/>
        <v>11.958113522028773</v>
      </c>
      <c r="FB12">
        <f t="shared" si="80"/>
        <v>11.748462449534644</v>
      </c>
      <c r="FC12">
        <f t="shared" si="81"/>
        <v>11.538811377033975</v>
      </c>
      <c r="FD12">
        <f t="shared" si="82"/>
        <v>11.329160304526768</v>
      </c>
      <c r="FE12">
        <f t="shared" si="83"/>
        <v>11.11950923201301</v>
      </c>
      <c r="FF12">
        <f t="shared" si="84"/>
        <v>10.909858159492702</v>
      </c>
      <c r="FG12">
        <f t="shared" si="85"/>
        <v>10.700207086965827</v>
      </c>
      <c r="FH12">
        <f t="shared" si="86"/>
        <v>10.490556014432387</v>
      </c>
      <c r="FI12">
        <f t="shared" si="87"/>
        <v>10.280904941892372</v>
      </c>
      <c r="FJ12">
        <f t="shared" si="88"/>
        <v>10.071253869345773</v>
      </c>
      <c r="FK12">
        <f t="shared" si="89"/>
        <v>9.861602796792587</v>
      </c>
      <c r="FL12">
        <f t="shared" si="90"/>
        <v>9.6519517242328039</v>
      </c>
      <c r="FM12">
        <f t="shared" si="91"/>
        <v>9.4423006516664234</v>
      </c>
      <c r="FN12">
        <f t="shared" si="92"/>
        <v>9.2326495790934313</v>
      </c>
      <c r="FO12">
        <f t="shared" si="93"/>
        <v>9.0229985065138241</v>
      </c>
      <c r="FP12">
        <f t="shared" si="94"/>
        <v>8.8133474339275928</v>
      </c>
      <c r="FQ12">
        <f t="shared" si="95"/>
        <v>8.6036963613347339</v>
      </c>
      <c r="FR12">
        <f t="shared" si="96"/>
        <v>8.3940452887352439</v>
      </c>
      <c r="FS12">
        <f t="shared" si="97"/>
        <v>8.1843942161291086</v>
      </c>
      <c r="FT12">
        <f t="shared" si="98"/>
        <v>7.9747431435163225</v>
      </c>
      <c r="FU12">
        <f t="shared" si="99"/>
        <v>7.7650920708968822</v>
      </c>
      <c r="FV12">
        <f t="shared" si="100"/>
        <v>7.5554409982707771</v>
      </c>
      <c r="FW12">
        <f t="shared" si="101"/>
        <v>7.345789925638007</v>
      </c>
      <c r="FX12">
        <f t="shared" si="102"/>
        <v>7.1361388529985579</v>
      </c>
      <c r="FY12">
        <f t="shared" si="103"/>
        <v>6.9264877803524225</v>
      </c>
      <c r="FZ12">
        <f t="shared" si="36"/>
        <v>6.7168367076995992</v>
      </c>
      <c r="GA12">
        <f t="shared" si="136"/>
        <v>6.5071856350400807</v>
      </c>
      <c r="GB12">
        <f t="shared" si="137"/>
        <v>6.2975345623738583</v>
      </c>
      <c r="GC12">
        <f t="shared" si="138"/>
        <v>6.0878834897009249</v>
      </c>
      <c r="GD12">
        <f t="shared" si="104"/>
        <v>5.8782324170212785</v>
      </c>
      <c r="GE12">
        <f t="shared" si="105"/>
        <v>5.6685813443349016</v>
      </c>
      <c r="GF12">
        <f t="shared" si="106"/>
        <v>5.4589302716417958</v>
      </c>
      <c r="GG12">
        <f t="shared" si="107"/>
        <v>5.249279198941954</v>
      </c>
      <c r="GH12">
        <f t="shared" si="108"/>
        <v>5.0396281262353657</v>
      </c>
      <c r="GI12">
        <f t="shared" si="109"/>
        <v>4.8299770535220272</v>
      </c>
      <c r="GJ12">
        <f t="shared" si="110"/>
        <v>4.6203259808019261</v>
      </c>
      <c r="GK12">
        <f t="shared" si="111"/>
        <v>4.410674908075066</v>
      </c>
      <c r="GL12">
        <f t="shared" si="112"/>
        <v>4.2010238353414273</v>
      </c>
      <c r="GM12">
        <f t="shared" si="113"/>
        <v>3.9913727626010136</v>
      </c>
      <c r="GN12">
        <f t="shared" si="114"/>
        <v>3.7817216898538142</v>
      </c>
      <c r="GO12">
        <f t="shared" si="115"/>
        <v>3.5720706170998184</v>
      </c>
      <c r="GP12">
        <f t="shared" si="116"/>
        <v>3.3624195443390263</v>
      </c>
      <c r="GQ12">
        <f t="shared" si="117"/>
        <v>3.1527684715714237</v>
      </c>
      <c r="GR12">
        <f t="shared" si="118"/>
        <v>2.9431173987970105</v>
      </c>
      <c r="GS12">
        <f t="shared" si="119"/>
        <v>2.7334663260157761</v>
      </c>
      <c r="GT12">
        <f t="shared" si="120"/>
        <v>2.5238152532277134</v>
      </c>
      <c r="GU12">
        <f t="shared" si="121"/>
        <v>2.3141641804328152</v>
      </c>
      <c r="GV12">
        <f t="shared" si="122"/>
        <v>2.1045131076310746</v>
      </c>
      <c r="GW12">
        <f t="shared" si="123"/>
        <v>1.8948620348224878</v>
      </c>
      <c r="GX12">
        <f t="shared" si="124"/>
        <v>1.6852109620070443</v>
      </c>
      <c r="GY12">
        <f t="shared" si="125"/>
        <v>1.4755598891847406</v>
      </c>
      <c r="GZ12">
        <f t="shared" si="126"/>
        <v>1.2659088163555623</v>
      </c>
      <c r="HA12">
        <f t="shared" si="127"/>
        <v>1.0562577435195095</v>
      </c>
      <c r="HB12">
        <f t="shared" si="128"/>
        <v>0.84660667067657513</v>
      </c>
      <c r="HC12">
        <f t="shared" si="129"/>
        <v>0.63695559782674849</v>
      </c>
      <c r="HD12">
        <f t="shared" si="130"/>
        <v>0.42730452497002247</v>
      </c>
      <c r="HE12">
        <f t="shared" si="131"/>
        <v>0.21765345210639353</v>
      </c>
      <c r="HF12">
        <f t="shared" si="132"/>
        <v>8.002379235854562E-3</v>
      </c>
      <c r="HG12">
        <f t="shared" si="133"/>
        <v>0.20164869364160509</v>
      </c>
      <c r="HH12">
        <f t="shared" si="134"/>
        <v>0.41129976652599254</v>
      </c>
      <c r="HI12">
        <f t="shared" si="135"/>
        <v>0.62095083941731133</v>
      </c>
      <c r="HJ12">
        <f t="shared" si="30"/>
        <v>8.002379235854562E-3</v>
      </c>
      <c r="HK12">
        <f t="shared" si="31"/>
        <v>98</v>
      </c>
      <c r="HL12">
        <v>10</v>
      </c>
      <c r="HM12">
        <f t="shared" si="32"/>
        <v>0.09</v>
      </c>
      <c r="HN12" cm="1">
        <f t="array" ref="HN12">INDEX($N$3:$DJ$102,HL12,HK12)</f>
        <v>20.323839952156892</v>
      </c>
      <c r="HO12">
        <f t="shared" si="33"/>
        <v>1.8291455956941203</v>
      </c>
    </row>
    <row r="13" spans="1:226" x14ac:dyDescent="0.25">
      <c r="A13" t="s">
        <v>149</v>
      </c>
      <c r="B13">
        <f>_q_charge*SUMPRODUCT('Input spectra'!AA2:AA246,Efficiencies!K2:K246)</f>
        <v>20.944162446310347</v>
      </c>
      <c r="C13" t="s">
        <v>152</v>
      </c>
      <c r="E13">
        <v>335</v>
      </c>
      <c r="F13" s="6">
        <f>'Emission events'!AJ13</f>
        <v>0</v>
      </c>
      <c r="G13" s="6">
        <f>'Emission events'!BQ13</f>
        <v>0</v>
      </c>
      <c r="H13" s="6">
        <f>'Emission events'!CX13</f>
        <v>0</v>
      </c>
      <c r="I13" s="6">
        <f>'Emission events'!EE13</f>
        <v>0</v>
      </c>
      <c r="J13" s="6">
        <f>'Emission events'!FL13</f>
        <v>0</v>
      </c>
      <c r="K13" s="6">
        <f t="shared" si="2"/>
        <v>0</v>
      </c>
      <c r="M13" s="1">
        <v>0.1</v>
      </c>
      <c r="N13" s="55">
        <f t="shared" ref="N13:W22" si="139">$B$13-_J0*EXP(($M13+N$2*_r_S)/(_V_th*_diode_n))-($M13+N$2*_r_S)/_r_sh</f>
        <v>20.277487438255179</v>
      </c>
      <c r="O13" s="55">
        <f t="shared" si="139"/>
        <v>20.277277988122272</v>
      </c>
      <c r="P13" s="55">
        <f t="shared" si="139"/>
        <v>20.277068537980686</v>
      </c>
      <c r="Q13" s="55">
        <f t="shared" si="139"/>
        <v>20.276859087830413</v>
      </c>
      <c r="R13" s="55">
        <f t="shared" si="139"/>
        <v>20.276649637671444</v>
      </c>
      <c r="S13" s="55">
        <f t="shared" si="139"/>
        <v>20.27644018750377</v>
      </c>
      <c r="T13" s="55">
        <f t="shared" si="139"/>
        <v>20.276230737327381</v>
      </c>
      <c r="U13" s="55">
        <f t="shared" si="139"/>
        <v>20.276021287142271</v>
      </c>
      <c r="V13" s="55">
        <f t="shared" si="139"/>
        <v>20.275811836948424</v>
      </c>
      <c r="W13" s="55">
        <f t="shared" si="139"/>
        <v>20.275602386745838</v>
      </c>
      <c r="X13" s="55">
        <f t="shared" ref="X13:AG22" si="140">$B$13-_J0*EXP(($M13+X$2*_r_S)/(_V_th*_diode_n))-($M13+X$2*_r_S)/_r_sh</f>
        <v>20.275392936534505</v>
      </c>
      <c r="Y13" s="55">
        <f t="shared" si="140"/>
        <v>20.275183486314411</v>
      </c>
      <c r="Z13" s="55">
        <f t="shared" si="140"/>
        <v>20.274974036085549</v>
      </c>
      <c r="AA13" s="55">
        <f t="shared" si="140"/>
        <v>20.274764585847912</v>
      </c>
      <c r="AB13" s="55">
        <f t="shared" si="140"/>
        <v>20.274555135601485</v>
      </c>
      <c r="AC13" s="55">
        <f t="shared" si="140"/>
        <v>20.274345685346269</v>
      </c>
      <c r="AD13" s="55">
        <f t="shared" si="140"/>
        <v>20.274136235082246</v>
      </c>
      <c r="AE13" s="55">
        <f t="shared" si="140"/>
        <v>20.273926784809412</v>
      </c>
      <c r="AF13" s="55">
        <f t="shared" si="140"/>
        <v>20.273717334527753</v>
      </c>
      <c r="AG13" s="55">
        <f t="shared" si="140"/>
        <v>20.273507884237265</v>
      </c>
      <c r="AH13" s="55">
        <f t="shared" ref="AH13:AQ22" si="141">$B$13-_J0*EXP(($M13+AH$2*_r_S)/(_V_th*_diode_n))-($M13+AH$2*_r_S)/_r_sh</f>
        <v>20.273298433937939</v>
      </c>
      <c r="AI13" s="55">
        <f t="shared" si="141"/>
        <v>20.273088983629766</v>
      </c>
      <c r="AJ13" s="55">
        <f t="shared" si="141"/>
        <v>20.272879533312732</v>
      </c>
      <c r="AK13" s="55">
        <f t="shared" si="141"/>
        <v>20.272670082986831</v>
      </c>
      <c r="AL13" s="55">
        <f t="shared" si="141"/>
        <v>20.272460632652056</v>
      </c>
      <c r="AM13" s="55">
        <f t="shared" si="141"/>
        <v>20.272251182308395</v>
      </c>
      <c r="AN13" s="55">
        <f t="shared" si="141"/>
        <v>20.272041731955841</v>
      </c>
      <c r="AO13" s="55">
        <f t="shared" si="141"/>
        <v>20.271832281594385</v>
      </c>
      <c r="AP13" s="55">
        <f t="shared" si="141"/>
        <v>20.271622831224022</v>
      </c>
      <c r="AQ13" s="55">
        <f t="shared" si="141"/>
        <v>20.271413380844727</v>
      </c>
      <c r="AR13" s="55">
        <f t="shared" ref="AR13:BA22" si="142">$B$13-_J0*EXP(($M13+AR$2*_r_S)/(_V_th*_diode_n))-($M13+AR$2*_r_S)/_r_sh</f>
        <v>20.271203930456508</v>
      </c>
      <c r="AS13" s="55">
        <f t="shared" si="142"/>
        <v>20.27099448005935</v>
      </c>
      <c r="AT13" s="55">
        <f t="shared" si="142"/>
        <v>20.27078502965324</v>
      </c>
      <c r="AU13" s="55">
        <f t="shared" si="142"/>
        <v>20.270575579238177</v>
      </c>
      <c r="AV13" s="55">
        <f t="shared" si="142"/>
        <v>20.270366128814146</v>
      </c>
      <c r="AW13" s="55">
        <f t="shared" si="142"/>
        <v>20.270156678381138</v>
      </c>
      <c r="AX13" s="55">
        <f t="shared" si="142"/>
        <v>20.269947227939145</v>
      </c>
      <c r="AY13" s="55">
        <f t="shared" si="142"/>
        <v>20.26973777748816</v>
      </c>
      <c r="AZ13" s="55">
        <f t="shared" si="142"/>
        <v>20.269528327028169</v>
      </c>
      <c r="BA13" s="55">
        <f t="shared" si="142"/>
        <v>20.269318876559169</v>
      </c>
      <c r="BB13" s="55">
        <f t="shared" ref="BB13:BK22" si="143">$B$13-_J0*EXP(($M13+BB$2*_r_S)/(_V_th*_diode_n))-($M13+BB$2*_r_S)/_r_sh</f>
        <v>20.269109426081144</v>
      </c>
      <c r="BC13" s="55">
        <f t="shared" si="143"/>
        <v>20.268899975594088</v>
      </c>
      <c r="BD13" s="55">
        <f t="shared" si="143"/>
        <v>20.268690525097995</v>
      </c>
      <c r="BE13" s="55">
        <f t="shared" si="143"/>
        <v>20.268481074592849</v>
      </c>
      <c r="BF13" s="55">
        <f t="shared" si="143"/>
        <v>20.268271624078647</v>
      </c>
      <c r="BG13" s="55">
        <f t="shared" si="143"/>
        <v>20.268062173555375</v>
      </c>
      <c r="BH13" s="55">
        <f t="shared" si="143"/>
        <v>20.267852723023029</v>
      </c>
      <c r="BI13" s="55">
        <f t="shared" si="143"/>
        <v>20.267643272481592</v>
      </c>
      <c r="BJ13" s="55">
        <f t="shared" si="143"/>
        <v>20.267433821931064</v>
      </c>
      <c r="BK13" s="55">
        <f t="shared" si="143"/>
        <v>20.26722437137143</v>
      </c>
      <c r="BL13" s="55">
        <f t="shared" ref="BL13:BU22" si="144">$B$13-_J0*EXP(($M13+BL$2*_r_S)/(_V_th*_diode_n))-($M13+BL$2*_r_S)/_r_sh</f>
        <v>20.26701492080268</v>
      </c>
      <c r="BM13" s="55">
        <f t="shared" si="144"/>
        <v>20.26680547022481</v>
      </c>
      <c r="BN13" s="55">
        <f t="shared" si="144"/>
        <v>20.266596019637806</v>
      </c>
      <c r="BO13" s="55">
        <f t="shared" si="144"/>
        <v>20.266386569041657</v>
      </c>
      <c r="BP13" s="55">
        <f t="shared" si="144"/>
        <v>20.26617711843636</v>
      </c>
      <c r="BQ13" s="55">
        <f t="shared" si="144"/>
        <v>20.265967667821901</v>
      </c>
      <c r="BR13" s="55">
        <f t="shared" si="144"/>
        <v>20.265758217198272</v>
      </c>
      <c r="BS13" s="55">
        <f t="shared" si="144"/>
        <v>20.265548766565466</v>
      </c>
      <c r="BT13" s="55">
        <f t="shared" si="144"/>
        <v>20.265339315923466</v>
      </c>
      <c r="BU13" s="55">
        <f t="shared" si="144"/>
        <v>20.265129865272272</v>
      </c>
      <c r="BV13" s="55">
        <f t="shared" ref="BV13:CE22" si="145">$B$13-_J0*EXP(($M13+BV$2*_r_S)/(_V_th*_diode_n))-($M13+BV$2*_r_S)/_r_sh</f>
        <v>20.264920414611868</v>
      </c>
      <c r="BW13" s="55">
        <f t="shared" si="145"/>
        <v>20.26471096394225</v>
      </c>
      <c r="BX13" s="55">
        <f t="shared" si="145"/>
        <v>20.264501513263404</v>
      </c>
      <c r="BY13" s="55">
        <f t="shared" si="145"/>
        <v>20.264292062575322</v>
      </c>
      <c r="BZ13" s="55">
        <f t="shared" si="145"/>
        <v>20.264082611877996</v>
      </c>
      <c r="CA13" s="55">
        <f t="shared" si="145"/>
        <v>20.263873161171414</v>
      </c>
      <c r="CB13" s="55">
        <f t="shared" si="145"/>
        <v>20.263663710455571</v>
      </c>
      <c r="CC13" s="55">
        <f t="shared" si="145"/>
        <v>20.263454259730452</v>
      </c>
      <c r="CD13" s="55">
        <f t="shared" si="145"/>
        <v>20.263244808996049</v>
      </c>
      <c r="CE13" s="55">
        <f t="shared" si="145"/>
        <v>20.263035358252356</v>
      </c>
      <c r="CF13" s="55">
        <f t="shared" ref="CF13:CO22" si="146">$B$13-_J0*EXP(($M13+CF$2*_r_S)/(_V_th*_diode_n))-($M13+CF$2*_r_S)/_r_sh</f>
        <v>20.262825907499362</v>
      </c>
      <c r="CG13" s="55">
        <f t="shared" si="146"/>
        <v>20.262616456737053</v>
      </c>
      <c r="CH13" s="55">
        <f t="shared" si="146"/>
        <v>20.262407005965425</v>
      </c>
      <c r="CI13" s="55">
        <f t="shared" si="146"/>
        <v>20.262197555184468</v>
      </c>
      <c r="CJ13" s="55">
        <f t="shared" si="146"/>
        <v>20.26198810439417</v>
      </c>
      <c r="CK13" s="55">
        <f t="shared" si="146"/>
        <v>20.261778653594522</v>
      </c>
      <c r="CL13" s="55">
        <f t="shared" si="146"/>
        <v>20.261569202785516</v>
      </c>
      <c r="CM13" s="55">
        <f t="shared" si="146"/>
        <v>20.261359751967138</v>
      </c>
      <c r="CN13" s="55">
        <f t="shared" si="146"/>
        <v>20.261150301139388</v>
      </c>
      <c r="CO13" s="55">
        <f t="shared" si="146"/>
        <v>20.260940850302244</v>
      </c>
      <c r="CP13" s="55">
        <f t="shared" ref="CP13:CY22" si="147">$B$13-_J0*EXP(($M13+CP$2*_r_S)/(_V_th*_diode_n))-($M13+CP$2*_r_S)/_r_sh</f>
        <v>20.260731399455707</v>
      </c>
      <c r="CQ13" s="55">
        <f t="shared" si="147"/>
        <v>20.260521948599763</v>
      </c>
      <c r="CR13" s="55">
        <f t="shared" si="147"/>
        <v>20.260312497734404</v>
      </c>
      <c r="CS13" s="55">
        <f t="shared" si="147"/>
        <v>20.260103046859616</v>
      </c>
      <c r="CT13" s="55">
        <f t="shared" si="147"/>
        <v>20.259893595975392</v>
      </c>
      <c r="CU13" s="55">
        <f t="shared" si="147"/>
        <v>20.259684145081724</v>
      </c>
      <c r="CV13" s="55">
        <f t="shared" si="147"/>
        <v>20.259474694178603</v>
      </c>
      <c r="CW13" s="55">
        <f t="shared" si="147"/>
        <v>20.259265243266015</v>
      </c>
      <c r="CX13" s="55">
        <f t="shared" si="147"/>
        <v>20.259055792343954</v>
      </c>
      <c r="CY13" s="55">
        <f t="shared" si="147"/>
        <v>20.258846341412408</v>
      </c>
      <c r="CZ13" s="55">
        <f t="shared" ref="CZ13:DJ22" si="148">$B$13-_J0*EXP(($M13+CZ$2*_r_S)/(_V_th*_diode_n))-($M13+CZ$2*_r_S)/_r_sh</f>
        <v>20.258636890471369</v>
      </c>
      <c r="DA13" s="55">
        <f t="shared" si="148"/>
        <v>20.25842743952083</v>
      </c>
      <c r="DB13" s="55">
        <f t="shared" si="148"/>
        <v>20.258217988560773</v>
      </c>
      <c r="DC13" s="55">
        <f t="shared" si="148"/>
        <v>20.258008537591198</v>
      </c>
      <c r="DD13" s="55">
        <f t="shared" si="148"/>
        <v>20.257799086612089</v>
      </c>
      <c r="DE13" s="55">
        <f t="shared" si="148"/>
        <v>20.257589635623436</v>
      </c>
      <c r="DF13" s="55">
        <f t="shared" si="148"/>
        <v>20.257380184625234</v>
      </c>
      <c r="DG13" s="55">
        <f t="shared" si="148"/>
        <v>20.257170733617468</v>
      </c>
      <c r="DH13" s="55">
        <f t="shared" si="148"/>
        <v>20.256961282600134</v>
      </c>
      <c r="DI13" s="55">
        <f t="shared" si="148"/>
        <v>20.256751831573215</v>
      </c>
      <c r="DJ13" s="55">
        <f t="shared" si="148"/>
        <v>20.256542380536708</v>
      </c>
      <c r="DL13">
        <f t="shared" si="17"/>
        <v>0.1</v>
      </c>
      <c r="DM13">
        <f t="shared" si="18"/>
        <v>20.277487438255179</v>
      </c>
      <c r="DN13">
        <f t="shared" si="19"/>
        <v>20.067836363659168</v>
      </c>
      <c r="DO13">
        <f t="shared" si="41"/>
        <v>19.858185289054479</v>
      </c>
      <c r="DP13">
        <f t="shared" si="42"/>
        <v>19.648534214441103</v>
      </c>
      <c r="DQ13">
        <f t="shared" si="43"/>
        <v>19.43888313981903</v>
      </c>
      <c r="DR13">
        <f t="shared" si="44"/>
        <v>19.229232065188253</v>
      </c>
      <c r="DS13">
        <f t="shared" si="45"/>
        <v>19.019580990548761</v>
      </c>
      <c r="DT13">
        <f t="shared" si="46"/>
        <v>18.809929915900547</v>
      </c>
      <c r="DU13">
        <f t="shared" si="47"/>
        <v>18.600278841243597</v>
      </c>
      <c r="DV13">
        <f t="shared" si="48"/>
        <v>18.390627766577907</v>
      </c>
      <c r="DW13">
        <f t="shared" si="49"/>
        <v>18.180976691903471</v>
      </c>
      <c r="DX13">
        <f t="shared" si="50"/>
        <v>17.971325617220273</v>
      </c>
      <c r="DY13">
        <f t="shared" si="51"/>
        <v>17.761674542528308</v>
      </c>
      <c r="DZ13">
        <f t="shared" si="52"/>
        <v>17.552023467827567</v>
      </c>
      <c r="EA13">
        <f t="shared" si="53"/>
        <v>17.342372393118037</v>
      </c>
      <c r="EB13">
        <f t="shared" si="54"/>
        <v>17.132721318399717</v>
      </c>
      <c r="EC13">
        <f t="shared" si="55"/>
        <v>16.923070243672591</v>
      </c>
      <c r="ED13">
        <f t="shared" si="56"/>
        <v>16.713419168936653</v>
      </c>
      <c r="EE13">
        <f t="shared" si="57"/>
        <v>16.503768094191891</v>
      </c>
      <c r="EF13">
        <f t="shared" si="58"/>
        <v>16.2941170194383</v>
      </c>
      <c r="EG13">
        <f t="shared" si="59"/>
        <v>16.08446594467587</v>
      </c>
      <c r="EH13">
        <f t="shared" si="60"/>
        <v>15.874814869904593</v>
      </c>
      <c r="EI13">
        <f t="shared" si="61"/>
        <v>15.665163795124457</v>
      </c>
      <c r="EJ13">
        <f t="shared" si="62"/>
        <v>15.455512720335452</v>
      </c>
      <c r="EK13">
        <f t="shared" si="63"/>
        <v>15.245861645537573</v>
      </c>
      <c r="EL13">
        <f t="shared" si="64"/>
        <v>15.036210570730809</v>
      </c>
      <c r="EM13">
        <f t="shared" si="65"/>
        <v>14.826559495915152</v>
      </c>
      <c r="EN13">
        <f t="shared" si="66"/>
        <v>14.616908421090592</v>
      </c>
      <c r="EO13">
        <f t="shared" si="67"/>
        <v>14.407257346257124</v>
      </c>
      <c r="EP13">
        <f t="shared" si="68"/>
        <v>14.197606271414728</v>
      </c>
      <c r="EQ13">
        <f t="shared" si="69"/>
        <v>13.987955196563405</v>
      </c>
      <c r="ER13">
        <f t="shared" si="70"/>
        <v>13.778304121703144</v>
      </c>
      <c r="ES13">
        <f t="shared" si="71"/>
        <v>13.56865304683393</v>
      </c>
      <c r="ET13">
        <f t="shared" si="72"/>
        <v>13.359001971955761</v>
      </c>
      <c r="EU13">
        <f t="shared" si="73"/>
        <v>13.149350897068627</v>
      </c>
      <c r="EV13">
        <f t="shared" si="74"/>
        <v>12.939699822172518</v>
      </c>
      <c r="EW13">
        <f t="shared" si="75"/>
        <v>12.730048747267421</v>
      </c>
      <c r="EX13">
        <f t="shared" si="76"/>
        <v>12.520397672353333</v>
      </c>
      <c r="EY13">
        <f t="shared" si="77"/>
        <v>12.310746597430237</v>
      </c>
      <c r="EZ13">
        <f t="shared" si="78"/>
        <v>12.101095522498133</v>
      </c>
      <c r="FA13">
        <f t="shared" si="79"/>
        <v>11.891444447557005</v>
      </c>
      <c r="FB13">
        <f t="shared" si="80"/>
        <v>11.681793372606846</v>
      </c>
      <c r="FC13">
        <f t="shared" si="81"/>
        <v>11.472142297647649</v>
      </c>
      <c r="FD13">
        <f t="shared" si="82"/>
        <v>11.262491222679399</v>
      </c>
      <c r="FE13">
        <f t="shared" si="83"/>
        <v>11.052840147702094</v>
      </c>
      <c r="FF13">
        <f t="shared" si="84"/>
        <v>10.843189072715719</v>
      </c>
      <c r="FG13">
        <f t="shared" si="85"/>
        <v>10.63353799772027</v>
      </c>
      <c r="FH13">
        <f t="shared" si="86"/>
        <v>10.423886922715729</v>
      </c>
      <c r="FI13">
        <f t="shared" si="87"/>
        <v>10.214235847702097</v>
      </c>
      <c r="FJ13">
        <f t="shared" si="88"/>
        <v>10.00458477267936</v>
      </c>
      <c r="FK13">
        <f t="shared" si="89"/>
        <v>9.7949336976475063</v>
      </c>
      <c r="FL13">
        <f t="shared" si="90"/>
        <v>9.5852826226065329</v>
      </c>
      <c r="FM13">
        <f t="shared" si="91"/>
        <v>9.3756315475564254</v>
      </c>
      <c r="FN13">
        <f t="shared" si="92"/>
        <v>9.1659804724971732</v>
      </c>
      <c r="FO13">
        <f t="shared" si="93"/>
        <v>8.9563293974287728</v>
      </c>
      <c r="FP13">
        <f t="shared" si="94"/>
        <v>8.7466783223512081</v>
      </c>
      <c r="FQ13">
        <f t="shared" si="95"/>
        <v>8.5370272472644757</v>
      </c>
      <c r="FR13">
        <f t="shared" si="96"/>
        <v>8.3273761721685684</v>
      </c>
      <c r="FS13">
        <f t="shared" si="97"/>
        <v>8.1177250970634649</v>
      </c>
      <c r="FT13">
        <f t="shared" si="98"/>
        <v>7.908074021949167</v>
      </c>
      <c r="FU13">
        <f t="shared" si="99"/>
        <v>7.6984229468256604</v>
      </c>
      <c r="FV13">
        <f t="shared" si="100"/>
        <v>7.4887718716929381</v>
      </c>
      <c r="FW13">
        <f t="shared" si="101"/>
        <v>7.2791207965509894</v>
      </c>
      <c r="FX13">
        <f t="shared" si="102"/>
        <v>7.0694697213998037</v>
      </c>
      <c r="FY13">
        <f t="shared" si="103"/>
        <v>6.8598186462393738</v>
      </c>
      <c r="FZ13">
        <f t="shared" si="36"/>
        <v>6.6501675710696873</v>
      </c>
      <c r="GA13">
        <f t="shared" si="136"/>
        <v>6.4405164958907406</v>
      </c>
      <c r="GB13">
        <f t="shared" si="137"/>
        <v>6.2308654207025178</v>
      </c>
      <c r="GC13">
        <f t="shared" si="138"/>
        <v>6.0212143455050118</v>
      </c>
      <c r="GD13">
        <f t="shared" si="104"/>
        <v>5.8115632702982172</v>
      </c>
      <c r="GE13">
        <f t="shared" si="105"/>
        <v>5.6019121950821198</v>
      </c>
      <c r="GF13">
        <f t="shared" si="106"/>
        <v>5.3922611198567072</v>
      </c>
      <c r="GG13">
        <f t="shared" si="107"/>
        <v>5.1826100446219758</v>
      </c>
      <c r="GH13">
        <f t="shared" si="108"/>
        <v>4.972958969377915</v>
      </c>
      <c r="GI13">
        <f t="shared" si="109"/>
        <v>4.7633078941245142</v>
      </c>
      <c r="GJ13">
        <f t="shared" si="110"/>
        <v>4.5536568188617608</v>
      </c>
      <c r="GK13">
        <f t="shared" si="111"/>
        <v>4.3440057435896513</v>
      </c>
      <c r="GL13">
        <f t="shared" si="112"/>
        <v>4.1343546683081698</v>
      </c>
      <c r="GM13">
        <f t="shared" si="113"/>
        <v>3.9247035930173162</v>
      </c>
      <c r="GN13">
        <f t="shared" si="114"/>
        <v>3.7150525177170692</v>
      </c>
      <c r="GO13">
        <f t="shared" si="115"/>
        <v>3.5054014424074289</v>
      </c>
      <c r="GP13">
        <f t="shared" si="116"/>
        <v>3.295750367088381</v>
      </c>
      <c r="GQ13">
        <f t="shared" si="117"/>
        <v>3.0860992917599184</v>
      </c>
      <c r="GR13">
        <f t="shared" si="118"/>
        <v>2.8764482164220269</v>
      </c>
      <c r="GS13">
        <f t="shared" si="119"/>
        <v>2.6667971410746993</v>
      </c>
      <c r="GT13">
        <f t="shared" si="120"/>
        <v>2.4571460657179287</v>
      </c>
      <c r="GU13">
        <f t="shared" si="121"/>
        <v>2.2474949903517043</v>
      </c>
      <c r="GV13">
        <f t="shared" si="122"/>
        <v>2.0378439149760119</v>
      </c>
      <c r="GW13">
        <f t="shared" si="123"/>
        <v>1.828192839590848</v>
      </c>
      <c r="GX13">
        <f t="shared" si="124"/>
        <v>1.6185417641961983</v>
      </c>
      <c r="GY13">
        <f t="shared" si="125"/>
        <v>1.4088906887920558</v>
      </c>
      <c r="GZ13">
        <f t="shared" si="126"/>
        <v>1.1992396133784133</v>
      </c>
      <c r="HA13">
        <f t="shared" si="127"/>
        <v>0.98958853795525314</v>
      </c>
      <c r="HB13">
        <f t="shared" si="128"/>
        <v>0.77993746252257523</v>
      </c>
      <c r="HC13">
        <f t="shared" si="129"/>
        <v>0.57028638708036183</v>
      </c>
      <c r="HD13">
        <f t="shared" si="130"/>
        <v>0.36063531162860585</v>
      </c>
      <c r="HE13">
        <f t="shared" si="131"/>
        <v>0.15098423616730017</v>
      </c>
      <c r="HF13">
        <f t="shared" si="132"/>
        <v>5.8666839303569418E-2</v>
      </c>
      <c r="HG13">
        <f t="shared" si="133"/>
        <v>0.26831791478400646</v>
      </c>
      <c r="HH13">
        <f t="shared" si="134"/>
        <v>0.47796899027402873</v>
      </c>
      <c r="HI13">
        <f t="shared" si="135"/>
        <v>0.68762006577363977</v>
      </c>
      <c r="HJ13">
        <f t="shared" si="30"/>
        <v>5.8666839303569418E-2</v>
      </c>
      <c r="HK13">
        <f t="shared" si="31"/>
        <v>98</v>
      </c>
      <c r="HL13">
        <v>11</v>
      </c>
      <c r="HM13">
        <f t="shared" si="32"/>
        <v>0.1</v>
      </c>
      <c r="HN13" cm="1">
        <f t="array" ref="HN13">INDEX($N$3:$DJ$102,HL13,HK13)</f>
        <v>20.257170733617468</v>
      </c>
      <c r="HO13">
        <f t="shared" si="33"/>
        <v>2.0257170733617467</v>
      </c>
    </row>
    <row r="14" spans="1:226" x14ac:dyDescent="0.25">
      <c r="A14" t="s">
        <v>150</v>
      </c>
      <c r="B14">
        <f>_k_b*300/_q_charge</f>
        <v>2.585161378105106E-2</v>
      </c>
      <c r="C14" t="s">
        <v>148</v>
      </c>
      <c r="E14">
        <v>340</v>
      </c>
      <c r="F14" s="6">
        <f>'Emission events'!AJ14</f>
        <v>0</v>
      </c>
      <c r="G14" s="6">
        <f>'Emission events'!BQ14</f>
        <v>0</v>
      </c>
      <c r="H14" s="6">
        <f>'Emission events'!CX14</f>
        <v>0</v>
      </c>
      <c r="I14" s="6">
        <f>'Emission events'!EE14</f>
        <v>0</v>
      </c>
      <c r="J14" s="6">
        <f>'Emission events'!FL14</f>
        <v>0</v>
      </c>
      <c r="K14" s="6">
        <f t="shared" si="2"/>
        <v>0</v>
      </c>
      <c r="M14" s="1">
        <v>0.11</v>
      </c>
      <c r="N14" s="55">
        <f t="shared" si="139"/>
        <v>20.210817573826244</v>
      </c>
      <c r="O14" s="55">
        <f t="shared" si="139"/>
        <v>20.210608120431534</v>
      </c>
      <c r="P14" s="55">
        <f t="shared" si="139"/>
        <v>20.210398667024819</v>
      </c>
      <c r="Q14" s="55">
        <f t="shared" si="139"/>
        <v>20.210189213606082</v>
      </c>
      <c r="R14" s="55">
        <f t="shared" si="139"/>
        <v>20.209979760175319</v>
      </c>
      <c r="S14" s="55">
        <f t="shared" si="139"/>
        <v>20.209770306732509</v>
      </c>
      <c r="T14" s="55">
        <f t="shared" si="139"/>
        <v>20.209560853277647</v>
      </c>
      <c r="U14" s="55">
        <f t="shared" si="139"/>
        <v>20.209351399810718</v>
      </c>
      <c r="V14" s="55">
        <f t="shared" si="139"/>
        <v>20.209141946331705</v>
      </c>
      <c r="W14" s="55">
        <f t="shared" si="139"/>
        <v>20.208932492840603</v>
      </c>
      <c r="X14" s="55">
        <f t="shared" si="140"/>
        <v>20.208723039337396</v>
      </c>
      <c r="Y14" s="55">
        <f t="shared" si="140"/>
        <v>20.208513585822075</v>
      </c>
      <c r="Z14" s="55">
        <f t="shared" si="140"/>
        <v>20.208304132294625</v>
      </c>
      <c r="AA14" s="55">
        <f t="shared" si="140"/>
        <v>20.208094678755032</v>
      </c>
      <c r="AB14" s="55">
        <f t="shared" si="140"/>
        <v>20.207885225203285</v>
      </c>
      <c r="AC14" s="55">
        <f t="shared" si="140"/>
        <v>20.207675771639369</v>
      </c>
      <c r="AD14" s="55">
        <f t="shared" si="140"/>
        <v>20.207466318063279</v>
      </c>
      <c r="AE14" s="55">
        <f t="shared" si="140"/>
        <v>20.207256864474996</v>
      </c>
      <c r="AF14" s="55">
        <f t="shared" si="140"/>
        <v>20.207047410874509</v>
      </c>
      <c r="AG14" s="55">
        <f t="shared" si="140"/>
        <v>20.206837957261808</v>
      </c>
      <c r="AH14" s="55">
        <f t="shared" si="141"/>
        <v>20.206628503636878</v>
      </c>
      <c r="AI14" s="55">
        <f t="shared" si="141"/>
        <v>20.206419049999706</v>
      </c>
      <c r="AJ14" s="55">
        <f t="shared" si="141"/>
        <v>20.206209596350281</v>
      </c>
      <c r="AK14" s="55">
        <f t="shared" si="141"/>
        <v>20.206000142688591</v>
      </c>
      <c r="AL14" s="55">
        <f t="shared" si="141"/>
        <v>20.205790689014623</v>
      </c>
      <c r="AM14" s="55">
        <f t="shared" si="141"/>
        <v>20.205581235328363</v>
      </c>
      <c r="AN14" s="55">
        <f t="shared" si="141"/>
        <v>20.2053717816298</v>
      </c>
      <c r="AO14" s="55">
        <f t="shared" si="141"/>
        <v>20.205162327918924</v>
      </c>
      <c r="AP14" s="55">
        <f t="shared" si="141"/>
        <v>20.204952874195715</v>
      </c>
      <c r="AQ14" s="55">
        <f t="shared" si="141"/>
        <v>20.204743420460169</v>
      </c>
      <c r="AR14" s="55">
        <f t="shared" si="142"/>
        <v>20.204533966712265</v>
      </c>
      <c r="AS14" s="55">
        <f t="shared" si="142"/>
        <v>20.204324512951999</v>
      </c>
      <c r="AT14" s="55">
        <f t="shared" si="142"/>
        <v>20.204115059179351</v>
      </c>
      <c r="AU14" s="55">
        <f t="shared" si="142"/>
        <v>20.203905605394311</v>
      </c>
      <c r="AV14" s="55">
        <f t="shared" si="142"/>
        <v>20.203696151596869</v>
      </c>
      <c r="AW14" s="55">
        <f t="shared" si="142"/>
        <v>20.20348669778701</v>
      </c>
      <c r="AX14" s="55">
        <f t="shared" si="142"/>
        <v>20.203277243964724</v>
      </c>
      <c r="AY14" s="55">
        <f t="shared" si="142"/>
        <v>20.203067790129992</v>
      </c>
      <c r="AZ14" s="55">
        <f t="shared" si="142"/>
        <v>20.202858336282805</v>
      </c>
      <c r="BA14" s="55">
        <f t="shared" si="142"/>
        <v>20.202648882423155</v>
      </c>
      <c r="BB14" s="55">
        <f t="shared" si="143"/>
        <v>20.202439428551024</v>
      </c>
      <c r="BC14" s="55">
        <f t="shared" si="143"/>
        <v>20.202229974666395</v>
      </c>
      <c r="BD14" s="55">
        <f t="shared" si="143"/>
        <v>20.20202052076926</v>
      </c>
      <c r="BE14" s="55">
        <f t="shared" si="143"/>
        <v>20.201811066859612</v>
      </c>
      <c r="BF14" s="55">
        <f t="shared" si="143"/>
        <v>20.201601612937431</v>
      </c>
      <c r="BG14" s="55">
        <f t="shared" si="143"/>
        <v>20.201392159002708</v>
      </c>
      <c r="BH14" s="55">
        <f t="shared" si="143"/>
        <v>20.201182705055427</v>
      </c>
      <c r="BI14" s="55">
        <f t="shared" si="143"/>
        <v>20.200973251095572</v>
      </c>
      <c r="BJ14" s="55">
        <f t="shared" si="143"/>
        <v>20.200763797123138</v>
      </c>
      <c r="BK14" s="55">
        <f t="shared" si="143"/>
        <v>20.200554343138108</v>
      </c>
      <c r="BL14" s="55">
        <f t="shared" si="144"/>
        <v>20.200344889140471</v>
      </c>
      <c r="BM14" s="55">
        <f t="shared" si="144"/>
        <v>20.20013543513021</v>
      </c>
      <c r="BN14" s="55">
        <f t="shared" si="144"/>
        <v>20.19992598110732</v>
      </c>
      <c r="BO14" s="55">
        <f t="shared" si="144"/>
        <v>20.199716527071779</v>
      </c>
      <c r="BP14" s="55">
        <f t="shared" si="144"/>
        <v>20.199507073023582</v>
      </c>
      <c r="BQ14" s="55">
        <f t="shared" si="144"/>
        <v>20.19929761896271</v>
      </c>
      <c r="BR14" s="55">
        <f t="shared" si="144"/>
        <v>20.199088164889151</v>
      </c>
      <c r="BS14" s="55">
        <f t="shared" si="144"/>
        <v>20.198878710802898</v>
      </c>
      <c r="BT14" s="55">
        <f t="shared" si="144"/>
        <v>20.19866925670393</v>
      </c>
      <c r="BU14" s="55">
        <f t="shared" si="144"/>
        <v>20.198459802592239</v>
      </c>
      <c r="BV14" s="55">
        <f t="shared" si="145"/>
        <v>20.198250348467809</v>
      </c>
      <c r="BW14" s="55">
        <f t="shared" si="145"/>
        <v>20.198040894330632</v>
      </c>
      <c r="BX14" s="55">
        <f t="shared" si="145"/>
        <v>20.197831440180689</v>
      </c>
      <c r="BY14" s="55">
        <f t="shared" si="145"/>
        <v>20.197621986017971</v>
      </c>
      <c r="BZ14" s="55">
        <f t="shared" si="145"/>
        <v>20.197412531842463</v>
      </c>
      <c r="CA14" s="55">
        <f t="shared" si="145"/>
        <v>20.197203077654152</v>
      </c>
      <c r="CB14" s="55">
        <f t="shared" si="145"/>
        <v>20.196993623453029</v>
      </c>
      <c r="CC14" s="55">
        <f t="shared" si="145"/>
        <v>20.196784169239073</v>
      </c>
      <c r="CD14" s="55">
        <f t="shared" si="145"/>
        <v>20.196574715012279</v>
      </c>
      <c r="CE14" s="55">
        <f t="shared" si="145"/>
        <v>20.196365260772627</v>
      </c>
      <c r="CF14" s="55">
        <f t="shared" si="146"/>
        <v>20.196155806520107</v>
      </c>
      <c r="CG14" s="55">
        <f t="shared" si="146"/>
        <v>20.195946352254708</v>
      </c>
      <c r="CH14" s="55">
        <f t="shared" si="146"/>
        <v>20.195736897976417</v>
      </c>
      <c r="CI14" s="55">
        <f t="shared" si="146"/>
        <v>20.195527443685215</v>
      </c>
      <c r="CJ14" s="55">
        <f t="shared" si="146"/>
        <v>20.195317989381095</v>
      </c>
      <c r="CK14" s="55">
        <f t="shared" si="146"/>
        <v>20.19510853506404</v>
      </c>
      <c r="CL14" s="55">
        <f t="shared" si="146"/>
        <v>20.194899080734039</v>
      </c>
      <c r="CM14" s="55">
        <f t="shared" si="146"/>
        <v>20.194689626391074</v>
      </c>
      <c r="CN14" s="55">
        <f t="shared" si="146"/>
        <v>20.194480172035142</v>
      </c>
      <c r="CO14" s="55">
        <f t="shared" si="146"/>
        <v>20.194270717666221</v>
      </c>
      <c r="CP14" s="55">
        <f t="shared" si="147"/>
        <v>20.194061263284301</v>
      </c>
      <c r="CQ14" s="55">
        <f t="shared" si="147"/>
        <v>20.193851808889367</v>
      </c>
      <c r="CR14" s="55">
        <f t="shared" si="147"/>
        <v>20.193642354481405</v>
      </c>
      <c r="CS14" s="55">
        <f t="shared" si="147"/>
        <v>20.193432900060404</v>
      </c>
      <c r="CT14" s="55">
        <f t="shared" si="147"/>
        <v>20.193223445626355</v>
      </c>
      <c r="CU14" s="55">
        <f t="shared" si="147"/>
        <v>20.193013991179235</v>
      </c>
      <c r="CV14" s="55">
        <f t="shared" si="147"/>
        <v>20.192804536719038</v>
      </c>
      <c r="CW14" s="55">
        <f t="shared" si="147"/>
        <v>20.192595082245745</v>
      </c>
      <c r="CX14" s="55">
        <f t="shared" si="147"/>
        <v>20.19238562775935</v>
      </c>
      <c r="CY14" s="55">
        <f t="shared" si="147"/>
        <v>20.192176173259835</v>
      </c>
      <c r="CZ14" s="55">
        <f t="shared" si="148"/>
        <v>20.191966718747185</v>
      </c>
      <c r="DA14" s="55">
        <f t="shared" si="148"/>
        <v>20.191757264221387</v>
      </c>
      <c r="DB14" s="55">
        <f t="shared" si="148"/>
        <v>20.191547809682433</v>
      </c>
      <c r="DC14" s="55">
        <f t="shared" si="148"/>
        <v>20.191338355130306</v>
      </c>
      <c r="DD14" s="55">
        <f t="shared" si="148"/>
        <v>20.191128900564991</v>
      </c>
      <c r="DE14" s="55">
        <f t="shared" si="148"/>
        <v>20.190919445986474</v>
      </c>
      <c r="DF14" s="55">
        <f t="shared" si="148"/>
        <v>20.190709991394748</v>
      </c>
      <c r="DG14" s="55">
        <f t="shared" si="148"/>
        <v>20.190500536789791</v>
      </c>
      <c r="DH14" s="55">
        <f t="shared" si="148"/>
        <v>20.190291082171594</v>
      </c>
      <c r="DI14" s="55">
        <f t="shared" si="148"/>
        <v>20.190081627540145</v>
      </c>
      <c r="DJ14" s="55">
        <f t="shared" si="148"/>
        <v>20.189872172895427</v>
      </c>
      <c r="DL14">
        <f t="shared" si="17"/>
        <v>0.11</v>
      </c>
      <c r="DM14">
        <f t="shared" si="18"/>
        <v>20.210817573826244</v>
      </c>
      <c r="DN14">
        <f t="shared" si="19"/>
        <v>20.00116649596843</v>
      </c>
      <c r="DO14">
        <f t="shared" si="41"/>
        <v>19.791515418098612</v>
      </c>
      <c r="DP14">
        <f t="shared" si="42"/>
        <v>19.581864340216772</v>
      </c>
      <c r="DQ14">
        <f t="shared" si="43"/>
        <v>19.372213262322905</v>
      </c>
      <c r="DR14">
        <f t="shared" si="44"/>
        <v>19.162562184416991</v>
      </c>
      <c r="DS14">
        <f t="shared" si="45"/>
        <v>18.952911106499027</v>
      </c>
      <c r="DT14">
        <f t="shared" si="46"/>
        <v>18.743260028568994</v>
      </c>
      <c r="DU14">
        <f t="shared" si="47"/>
        <v>18.533608950626878</v>
      </c>
      <c r="DV14">
        <f t="shared" si="48"/>
        <v>18.323957872672672</v>
      </c>
      <c r="DW14">
        <f t="shared" si="49"/>
        <v>18.114306794706362</v>
      </c>
      <c r="DX14">
        <f t="shared" si="50"/>
        <v>17.904655716727937</v>
      </c>
      <c r="DY14">
        <f t="shared" si="51"/>
        <v>17.695004638737384</v>
      </c>
      <c r="DZ14">
        <f t="shared" si="52"/>
        <v>17.485353560734687</v>
      </c>
      <c r="EA14">
        <f t="shared" si="53"/>
        <v>17.275702482719836</v>
      </c>
      <c r="EB14">
        <f t="shared" si="54"/>
        <v>17.066051404692818</v>
      </c>
      <c r="EC14">
        <f t="shared" si="55"/>
        <v>16.856400326653624</v>
      </c>
      <c r="ED14">
        <f t="shared" si="56"/>
        <v>16.646749248602237</v>
      </c>
      <c r="EE14">
        <f t="shared" si="57"/>
        <v>16.437098170538647</v>
      </c>
      <c r="EF14">
        <f t="shared" si="58"/>
        <v>16.227447092462842</v>
      </c>
      <c r="EG14">
        <f t="shared" si="59"/>
        <v>16.017796014374809</v>
      </c>
      <c r="EH14">
        <f t="shared" si="60"/>
        <v>15.808144936274534</v>
      </c>
      <c r="EI14">
        <f t="shared" si="61"/>
        <v>15.598493858162005</v>
      </c>
      <c r="EJ14">
        <f t="shared" si="62"/>
        <v>15.388842780037212</v>
      </c>
      <c r="EK14">
        <f t="shared" si="63"/>
        <v>15.179191701900141</v>
      </c>
      <c r="EL14">
        <f t="shared" si="64"/>
        <v>14.969540623750778</v>
      </c>
      <c r="EM14">
        <f t="shared" si="65"/>
        <v>14.759889545589111</v>
      </c>
      <c r="EN14">
        <f t="shared" si="66"/>
        <v>14.550238467415131</v>
      </c>
      <c r="EO14">
        <f t="shared" si="67"/>
        <v>14.340587389228817</v>
      </c>
      <c r="EP14">
        <f t="shared" si="68"/>
        <v>14.130936311030169</v>
      </c>
      <c r="EQ14">
        <f t="shared" si="69"/>
        <v>13.921285232819162</v>
      </c>
      <c r="ER14">
        <f t="shared" si="70"/>
        <v>13.711634154595792</v>
      </c>
      <c r="ES14">
        <f t="shared" si="71"/>
        <v>13.501983076360041</v>
      </c>
      <c r="ET14">
        <f t="shared" si="72"/>
        <v>13.292331998111896</v>
      </c>
      <c r="EU14">
        <f t="shared" si="73"/>
        <v>13.082680919851351</v>
      </c>
      <c r="EV14">
        <f t="shared" si="74"/>
        <v>12.87302984157839</v>
      </c>
      <c r="EW14">
        <f t="shared" si="75"/>
        <v>12.663378763293</v>
      </c>
      <c r="EX14">
        <f t="shared" si="76"/>
        <v>12.453727684995165</v>
      </c>
      <c r="EY14">
        <f t="shared" si="77"/>
        <v>12.244076606684873</v>
      </c>
      <c r="EZ14">
        <f t="shared" si="78"/>
        <v>12.034425528362119</v>
      </c>
      <c r="FA14">
        <f t="shared" si="79"/>
        <v>11.824774450026885</v>
      </c>
      <c r="FB14">
        <f t="shared" si="80"/>
        <v>11.615123371679152</v>
      </c>
      <c r="FC14">
        <f t="shared" si="81"/>
        <v>11.405472293318914</v>
      </c>
      <c r="FD14">
        <f t="shared" si="82"/>
        <v>11.195821214946163</v>
      </c>
      <c r="FE14">
        <f t="shared" si="83"/>
        <v>10.986170136560878</v>
      </c>
      <c r="FF14">
        <f t="shared" si="84"/>
        <v>10.776519058163052</v>
      </c>
      <c r="FG14">
        <f t="shared" si="85"/>
        <v>10.566867979752667</v>
      </c>
      <c r="FH14">
        <f t="shared" si="86"/>
        <v>10.357216901329709</v>
      </c>
      <c r="FI14">
        <f t="shared" si="87"/>
        <v>10.147565822894171</v>
      </c>
      <c r="FJ14">
        <f t="shared" si="88"/>
        <v>9.9379147444460383</v>
      </c>
      <c r="FK14">
        <f t="shared" si="89"/>
        <v>9.7282636659852972</v>
      </c>
      <c r="FL14">
        <f t="shared" si="90"/>
        <v>9.5186125875119334</v>
      </c>
      <c r="FM14">
        <f t="shared" si="91"/>
        <v>9.3089615090259397</v>
      </c>
      <c r="FN14">
        <f t="shared" si="92"/>
        <v>9.0993104305272947</v>
      </c>
      <c r="FO14">
        <f t="shared" si="93"/>
        <v>8.889659352015995</v>
      </c>
      <c r="FP14">
        <f t="shared" si="94"/>
        <v>8.6800082734920174</v>
      </c>
      <c r="FQ14">
        <f t="shared" si="95"/>
        <v>8.4703571949553549</v>
      </c>
      <c r="FR14">
        <f t="shared" si="96"/>
        <v>8.2607061164060003</v>
      </c>
      <c r="FS14">
        <f t="shared" si="97"/>
        <v>8.0510550378439287</v>
      </c>
      <c r="FT14">
        <f t="shared" si="98"/>
        <v>7.8414039592691349</v>
      </c>
      <c r="FU14">
        <f t="shared" si="99"/>
        <v>7.6317528806816011</v>
      </c>
      <c r="FV14">
        <f t="shared" si="100"/>
        <v>7.4221018020813201</v>
      </c>
      <c r="FW14">
        <f t="shared" si="101"/>
        <v>7.2124507234682742</v>
      </c>
      <c r="FX14">
        <f t="shared" si="102"/>
        <v>7.0027996448424528</v>
      </c>
      <c r="FY14">
        <f t="shared" si="103"/>
        <v>6.7931485662038416</v>
      </c>
      <c r="FZ14">
        <f t="shared" si="36"/>
        <v>6.5834974875524246</v>
      </c>
      <c r="GA14">
        <f t="shared" si="136"/>
        <v>6.3738464088881983</v>
      </c>
      <c r="GB14">
        <f t="shared" si="137"/>
        <v>6.1641953302111396</v>
      </c>
      <c r="GC14">
        <f t="shared" si="138"/>
        <v>5.9545442515212414</v>
      </c>
      <c r="GD14">
        <f t="shared" si="104"/>
        <v>5.7448931728184878</v>
      </c>
      <c r="GE14">
        <f t="shared" si="105"/>
        <v>5.5352420941028644</v>
      </c>
      <c r="GF14">
        <f t="shared" si="106"/>
        <v>5.3255910153743624</v>
      </c>
      <c r="GG14">
        <f t="shared" si="107"/>
        <v>5.1159399366329676</v>
      </c>
      <c r="GH14">
        <f t="shared" si="108"/>
        <v>4.9062888578786623</v>
      </c>
      <c r="GI14">
        <f t="shared" si="109"/>
        <v>4.6966377791114393</v>
      </c>
      <c r="GJ14">
        <f t="shared" si="110"/>
        <v>4.4869867003312791</v>
      </c>
      <c r="GK14">
        <f t="shared" si="111"/>
        <v>4.2773356215381746</v>
      </c>
      <c r="GL14">
        <f t="shared" si="112"/>
        <v>4.0676845427321062</v>
      </c>
      <c r="GM14">
        <f t="shared" si="113"/>
        <v>3.8580334639130704</v>
      </c>
      <c r="GN14">
        <f t="shared" si="114"/>
        <v>3.648382385081046</v>
      </c>
      <c r="GO14">
        <f t="shared" si="115"/>
        <v>3.4387313062360221</v>
      </c>
      <c r="GP14">
        <f t="shared" si="116"/>
        <v>3.2290802273779846</v>
      </c>
      <c r="GQ14">
        <f t="shared" si="117"/>
        <v>3.0194291485069193</v>
      </c>
      <c r="GR14">
        <f t="shared" si="118"/>
        <v>2.8097780696228156</v>
      </c>
      <c r="GS14">
        <f t="shared" si="119"/>
        <v>2.6001269907256628</v>
      </c>
      <c r="GT14">
        <f t="shared" si="120"/>
        <v>2.3904759118154395</v>
      </c>
      <c r="GU14">
        <f t="shared" si="121"/>
        <v>2.1808248328921387</v>
      </c>
      <c r="GV14">
        <f t="shared" si="122"/>
        <v>1.9711737539557426</v>
      </c>
      <c r="GW14">
        <f t="shared" si="123"/>
        <v>1.761522675006244</v>
      </c>
      <c r="GX14">
        <f t="shared" si="124"/>
        <v>1.5518715960436253</v>
      </c>
      <c r="GY14">
        <f t="shared" si="125"/>
        <v>1.3422205170678723</v>
      </c>
      <c r="GZ14">
        <f t="shared" si="126"/>
        <v>1.1325694380789706</v>
      </c>
      <c r="HA14">
        <f t="shared" si="127"/>
        <v>0.92291835907691322</v>
      </c>
      <c r="HB14">
        <f t="shared" si="128"/>
        <v>0.71326728006168238</v>
      </c>
      <c r="HC14">
        <f t="shared" si="129"/>
        <v>0.50361620103326388</v>
      </c>
      <c r="HD14">
        <f t="shared" si="130"/>
        <v>0.29396512199164349</v>
      </c>
      <c r="HE14">
        <f t="shared" si="131"/>
        <v>8.4314042936814104E-2</v>
      </c>
      <c r="HF14">
        <f t="shared" si="132"/>
        <v>0.12533703613124558</v>
      </c>
      <c r="HG14">
        <f t="shared" si="133"/>
        <v>0.33498811521254623</v>
      </c>
      <c r="HH14">
        <f t="shared" si="134"/>
        <v>0.54463919430709851</v>
      </c>
      <c r="HI14">
        <f t="shared" si="135"/>
        <v>0.75429027341492016</v>
      </c>
      <c r="HJ14">
        <f t="shared" si="30"/>
        <v>8.4314042936814104E-2</v>
      </c>
      <c r="HK14">
        <f t="shared" si="31"/>
        <v>97</v>
      </c>
      <c r="HL14">
        <v>12</v>
      </c>
      <c r="HM14">
        <f t="shared" si="32"/>
        <v>0.11</v>
      </c>
      <c r="HN14" cm="1">
        <f t="array" ref="HN14">INDEX($N$3:$DJ$102,HL14,HK14)</f>
        <v>20.190709991394748</v>
      </c>
      <c r="HO14">
        <f t="shared" si="33"/>
        <v>2.2209780990534225</v>
      </c>
    </row>
    <row r="15" spans="1:226" x14ac:dyDescent="0.25">
      <c r="A15" t="s">
        <v>151</v>
      </c>
      <c r="B15" s="36">
        <f>HR2/1000</f>
        <v>7.7226584011268742E-3</v>
      </c>
      <c r="E15">
        <v>345</v>
      </c>
      <c r="F15" s="6">
        <f>'Emission events'!AJ15</f>
        <v>0</v>
      </c>
      <c r="G15" s="6">
        <f>'Emission events'!BQ15</f>
        <v>0</v>
      </c>
      <c r="H15" s="6">
        <f>'Emission events'!CX15</f>
        <v>0</v>
      </c>
      <c r="I15" s="6">
        <f>'Emission events'!EE15</f>
        <v>0</v>
      </c>
      <c r="J15" s="6">
        <f>'Emission events'!FL15</f>
        <v>0</v>
      </c>
      <c r="K15" s="6">
        <f t="shared" si="2"/>
        <v>0</v>
      </c>
      <c r="M15" s="1">
        <v>0.12</v>
      </c>
      <c r="N15" s="55">
        <f t="shared" si="139"/>
        <v>20.144146483500265</v>
      </c>
      <c r="O15" s="55">
        <f t="shared" si="139"/>
        <v>20.143937025593303</v>
      </c>
      <c r="P15" s="55">
        <f t="shared" si="139"/>
        <v>20.143727567669732</v>
      </c>
      <c r="Q15" s="55">
        <f t="shared" si="139"/>
        <v>20.143518109729534</v>
      </c>
      <c r="R15" s="55">
        <f t="shared" si="139"/>
        <v>20.143308651772692</v>
      </c>
      <c r="S15" s="55">
        <f t="shared" si="139"/>
        <v>20.143099193799195</v>
      </c>
      <c r="T15" s="55">
        <f t="shared" si="139"/>
        <v>20.142889735809018</v>
      </c>
      <c r="U15" s="55">
        <f t="shared" si="139"/>
        <v>20.14268027780215</v>
      </c>
      <c r="V15" s="55">
        <f t="shared" si="139"/>
        <v>20.14247081977857</v>
      </c>
      <c r="W15" s="55">
        <f t="shared" si="139"/>
        <v>20.14226136173826</v>
      </c>
      <c r="X15" s="55">
        <f t="shared" si="140"/>
        <v>20.14205190368121</v>
      </c>
      <c r="Y15" s="55">
        <f t="shared" si="140"/>
        <v>20.141842445607395</v>
      </c>
      <c r="Z15" s="55">
        <f t="shared" si="140"/>
        <v>20.141632987516804</v>
      </c>
      <c r="AA15" s="55">
        <f t="shared" si="140"/>
        <v>20.141423529409415</v>
      </c>
      <c r="AB15" s="55">
        <f t="shared" si="140"/>
        <v>20.141214071285216</v>
      </c>
      <c r="AC15" s="55">
        <f t="shared" si="140"/>
        <v>20.141004613144183</v>
      </c>
      <c r="AD15" s="55">
        <f t="shared" si="140"/>
        <v>20.140795154986304</v>
      </c>
      <c r="AE15" s="55">
        <f t="shared" si="140"/>
        <v>20.140585696811559</v>
      </c>
      <c r="AF15" s="55">
        <f t="shared" si="140"/>
        <v>20.140376238619936</v>
      </c>
      <c r="AG15" s="55">
        <f t="shared" si="140"/>
        <v>20.140166780411413</v>
      </c>
      <c r="AH15" s="55">
        <f t="shared" si="141"/>
        <v>20.139957322185971</v>
      </c>
      <c r="AI15" s="55">
        <f t="shared" si="141"/>
        <v>20.139747863943597</v>
      </c>
      <c r="AJ15" s="55">
        <f t="shared" si="141"/>
        <v>20.139538405684274</v>
      </c>
      <c r="AK15" s="55">
        <f t="shared" si="141"/>
        <v>20.139328947407979</v>
      </c>
      <c r="AL15" s="55">
        <f t="shared" si="141"/>
        <v>20.139119489114702</v>
      </c>
      <c r="AM15" s="55">
        <f t="shared" si="141"/>
        <v>20.138910030804421</v>
      </c>
      <c r="AN15" s="55">
        <f t="shared" si="141"/>
        <v>20.13870057247712</v>
      </c>
      <c r="AO15" s="55">
        <f t="shared" si="141"/>
        <v>20.138491114132783</v>
      </c>
      <c r="AP15" s="55">
        <f t="shared" si="141"/>
        <v>20.13828165577139</v>
      </c>
      <c r="AQ15" s="55">
        <f t="shared" si="141"/>
        <v>20.138072197392926</v>
      </c>
      <c r="AR15" s="55">
        <f t="shared" si="142"/>
        <v>20.137862738997374</v>
      </c>
      <c r="AS15" s="55">
        <f t="shared" si="142"/>
        <v>20.137653280584711</v>
      </c>
      <c r="AT15" s="55">
        <f t="shared" si="142"/>
        <v>20.137443822154925</v>
      </c>
      <c r="AU15" s="55">
        <f t="shared" si="142"/>
        <v>20.137234363707996</v>
      </c>
      <c r="AV15" s="55">
        <f t="shared" si="142"/>
        <v>20.137024905243912</v>
      </c>
      <c r="AW15" s="55">
        <f t="shared" si="142"/>
        <v>20.136815446762647</v>
      </c>
      <c r="AX15" s="55">
        <f t="shared" si="142"/>
        <v>20.13660598826419</v>
      </c>
      <c r="AY15" s="55">
        <f t="shared" si="142"/>
        <v>20.13639652974852</v>
      </c>
      <c r="AZ15" s="55">
        <f t="shared" si="142"/>
        <v>20.13618707121562</v>
      </c>
      <c r="BA15" s="55">
        <f t="shared" si="142"/>
        <v>20.135977612665474</v>
      </c>
      <c r="BB15" s="55">
        <f t="shared" si="143"/>
        <v>20.135768154098063</v>
      </c>
      <c r="BC15" s="55">
        <f t="shared" si="143"/>
        <v>20.135558695513367</v>
      </c>
      <c r="BD15" s="55">
        <f t="shared" si="143"/>
        <v>20.135349236911374</v>
      </c>
      <c r="BE15" s="55">
        <f t="shared" si="143"/>
        <v>20.135139778292064</v>
      </c>
      <c r="BF15" s="55">
        <f t="shared" si="143"/>
        <v>20.134930319655417</v>
      </c>
      <c r="BG15" s="55">
        <f t="shared" si="143"/>
        <v>20.134720861001419</v>
      </c>
      <c r="BH15" s="55">
        <f t="shared" si="143"/>
        <v>20.134511402330048</v>
      </c>
      <c r="BI15" s="55">
        <f t="shared" si="143"/>
        <v>20.13430194364129</v>
      </c>
      <c r="BJ15" s="55">
        <f t="shared" si="143"/>
        <v>20.134092484935127</v>
      </c>
      <c r="BK15" s="55">
        <f t="shared" si="143"/>
        <v>20.133883026211539</v>
      </c>
      <c r="BL15" s="55">
        <f t="shared" si="144"/>
        <v>20.13367356747051</v>
      </c>
      <c r="BM15" s="55">
        <f t="shared" si="144"/>
        <v>20.133464108712026</v>
      </c>
      <c r="BN15" s="55">
        <f t="shared" si="144"/>
        <v>20.13325464993606</v>
      </c>
      <c r="BO15" s="55">
        <f t="shared" si="144"/>
        <v>20.1330451911426</v>
      </c>
      <c r="BP15" s="55">
        <f t="shared" si="144"/>
        <v>20.132835732331625</v>
      </c>
      <c r="BQ15" s="55">
        <f t="shared" si="144"/>
        <v>20.132626273503121</v>
      </c>
      <c r="BR15" s="55">
        <f t="shared" si="144"/>
        <v>20.132416814657066</v>
      </c>
      <c r="BS15" s="55">
        <f t="shared" si="144"/>
        <v>20.132207355793447</v>
      </c>
      <c r="BT15" s="55">
        <f t="shared" si="144"/>
        <v>20.131997896912246</v>
      </c>
      <c r="BU15" s="55">
        <f t="shared" si="144"/>
        <v>20.131788438013437</v>
      </c>
      <c r="BV15" s="55">
        <f t="shared" si="145"/>
        <v>20.131578979097011</v>
      </c>
      <c r="BW15" s="55">
        <f t="shared" si="145"/>
        <v>20.131369520162945</v>
      </c>
      <c r="BX15" s="55">
        <f t="shared" si="145"/>
        <v>20.131160061211226</v>
      </c>
      <c r="BY15" s="55">
        <f t="shared" si="145"/>
        <v>20.130950602241832</v>
      </c>
      <c r="BZ15" s="55">
        <f t="shared" si="145"/>
        <v>20.130741143254742</v>
      </c>
      <c r="CA15" s="55">
        <f t="shared" si="145"/>
        <v>20.130531684249945</v>
      </c>
      <c r="CB15" s="55">
        <f t="shared" si="145"/>
        <v>20.130322225227417</v>
      </c>
      <c r="CC15" s="55">
        <f t="shared" si="145"/>
        <v>20.130112766187146</v>
      </c>
      <c r="CD15" s="55">
        <f t="shared" si="145"/>
        <v>20.129903307129108</v>
      </c>
      <c r="CE15" s="55">
        <f t="shared" si="145"/>
        <v>20.129693848053286</v>
      </c>
      <c r="CF15" s="55">
        <f t="shared" si="146"/>
        <v>20.129484388959668</v>
      </c>
      <c r="CG15" s="55">
        <f t="shared" si="146"/>
        <v>20.129274929848226</v>
      </c>
      <c r="CH15" s="55">
        <f t="shared" si="146"/>
        <v>20.129065470718949</v>
      </c>
      <c r="CI15" s="55">
        <f t="shared" si="146"/>
        <v>20.128856011571816</v>
      </c>
      <c r="CJ15" s="55">
        <f t="shared" si="146"/>
        <v>20.12864655240681</v>
      </c>
      <c r="CK15" s="55">
        <f t="shared" si="146"/>
        <v>20.128437093223912</v>
      </c>
      <c r="CL15" s="55">
        <f t="shared" si="146"/>
        <v>20.128227634023105</v>
      </c>
      <c r="CM15" s="55">
        <f t="shared" si="146"/>
        <v>20.128018174804367</v>
      </c>
      <c r="CN15" s="55">
        <f t="shared" si="146"/>
        <v>20.127808715567685</v>
      </c>
      <c r="CO15" s="55">
        <f t="shared" si="146"/>
        <v>20.127599256313037</v>
      </c>
      <c r="CP15" s="55">
        <f t="shared" si="147"/>
        <v>20.127389797040404</v>
      </c>
      <c r="CQ15" s="55">
        <f t="shared" si="147"/>
        <v>20.12718033774977</v>
      </c>
      <c r="CR15" s="55">
        <f t="shared" si="147"/>
        <v>20.126970878441117</v>
      </c>
      <c r="CS15" s="55">
        <f t="shared" si="147"/>
        <v>20.126761419114427</v>
      </c>
      <c r="CT15" s="55">
        <f t="shared" si="147"/>
        <v>20.126551959769678</v>
      </c>
      <c r="CU15" s="55">
        <f t="shared" si="147"/>
        <v>20.126342500406857</v>
      </c>
      <c r="CV15" s="55">
        <f t="shared" si="147"/>
        <v>20.126133041025938</v>
      </c>
      <c r="CW15" s="55">
        <f t="shared" si="147"/>
        <v>20.12592358162691</v>
      </c>
      <c r="CX15" s="55">
        <f t="shared" si="147"/>
        <v>20.12571412220975</v>
      </c>
      <c r="CY15" s="55">
        <f t="shared" si="147"/>
        <v>20.125504662774443</v>
      </c>
      <c r="CZ15" s="55">
        <f t="shared" si="148"/>
        <v>20.125295203320967</v>
      </c>
      <c r="DA15" s="55">
        <f t="shared" si="148"/>
        <v>20.125085743849304</v>
      </c>
      <c r="DB15" s="55">
        <f t="shared" si="148"/>
        <v>20.124876284359438</v>
      </c>
      <c r="DC15" s="55">
        <f t="shared" si="148"/>
        <v>20.124666824851346</v>
      </c>
      <c r="DD15" s="55">
        <f t="shared" si="148"/>
        <v>20.124457365325014</v>
      </c>
      <c r="DE15" s="55">
        <f t="shared" si="148"/>
        <v>20.124247905780422</v>
      </c>
      <c r="DF15" s="55">
        <f t="shared" si="148"/>
        <v>20.124038446217551</v>
      </c>
      <c r="DG15" s="55">
        <f t="shared" si="148"/>
        <v>20.123828986636383</v>
      </c>
      <c r="DH15" s="55">
        <f t="shared" si="148"/>
        <v>20.123619527036897</v>
      </c>
      <c r="DI15" s="55">
        <f t="shared" si="148"/>
        <v>20.123410067419076</v>
      </c>
      <c r="DJ15" s="55">
        <f t="shared" si="148"/>
        <v>20.123200607782902</v>
      </c>
      <c r="DL15">
        <f t="shared" si="17"/>
        <v>0.12</v>
      </c>
      <c r="DM15">
        <f t="shared" si="18"/>
        <v>20.144146483500265</v>
      </c>
      <c r="DN15">
        <f t="shared" si="19"/>
        <v>19.934495401130199</v>
      </c>
      <c r="DO15">
        <f t="shared" si="41"/>
        <v>19.724844318743525</v>
      </c>
      <c r="DP15">
        <f t="shared" si="42"/>
        <v>19.515193236340224</v>
      </c>
      <c r="DQ15">
        <f t="shared" si="43"/>
        <v>19.305542153920278</v>
      </c>
      <c r="DR15">
        <f t="shared" si="44"/>
        <v>19.095891071483678</v>
      </c>
      <c r="DS15">
        <f t="shared" si="45"/>
        <v>18.886239989030397</v>
      </c>
      <c r="DT15">
        <f t="shared" si="46"/>
        <v>18.676588906560426</v>
      </c>
      <c r="DU15">
        <f t="shared" si="47"/>
        <v>18.466937824073742</v>
      </c>
      <c r="DV15">
        <f t="shared" si="48"/>
        <v>18.257286741570329</v>
      </c>
      <c r="DW15">
        <f t="shared" si="49"/>
        <v>18.047635659050176</v>
      </c>
      <c r="DX15">
        <f t="shared" si="50"/>
        <v>17.837984576513257</v>
      </c>
      <c r="DY15">
        <f t="shared" si="51"/>
        <v>17.628333493959563</v>
      </c>
      <c r="DZ15">
        <f t="shared" si="52"/>
        <v>17.418682411389071</v>
      </c>
      <c r="EA15">
        <f t="shared" si="53"/>
        <v>17.209031328801768</v>
      </c>
      <c r="EB15">
        <f t="shared" si="54"/>
        <v>16.999380246197632</v>
      </c>
      <c r="EC15">
        <f t="shared" si="55"/>
        <v>16.789729163576649</v>
      </c>
      <c r="ED15">
        <f t="shared" si="56"/>
        <v>16.580078080938801</v>
      </c>
      <c r="EE15">
        <f t="shared" si="57"/>
        <v>16.370426998284074</v>
      </c>
      <c r="EF15">
        <f t="shared" si="58"/>
        <v>16.160775915612447</v>
      </c>
      <c r="EG15">
        <f t="shared" si="59"/>
        <v>15.951124832923902</v>
      </c>
      <c r="EH15">
        <f t="shared" si="60"/>
        <v>15.741473750218425</v>
      </c>
      <c r="EI15">
        <f t="shared" si="61"/>
        <v>15.531822667495998</v>
      </c>
      <c r="EJ15">
        <f t="shared" si="62"/>
        <v>15.3221715847566</v>
      </c>
      <c r="EK15">
        <f t="shared" si="63"/>
        <v>15.112520502000219</v>
      </c>
      <c r="EL15">
        <f t="shared" si="64"/>
        <v>14.902869419226835</v>
      </c>
      <c r="EM15">
        <f t="shared" si="65"/>
        <v>14.693218336436431</v>
      </c>
      <c r="EN15">
        <f t="shared" si="66"/>
        <v>14.483567253628991</v>
      </c>
      <c r="EO15">
        <f t="shared" si="67"/>
        <v>14.273916170804492</v>
      </c>
      <c r="EP15">
        <f t="shared" si="68"/>
        <v>14.064265087962927</v>
      </c>
      <c r="EQ15">
        <f t="shared" si="69"/>
        <v>13.854614005104271</v>
      </c>
      <c r="ER15">
        <f t="shared" si="70"/>
        <v>13.644962922228505</v>
      </c>
      <c r="ES15">
        <f t="shared" si="71"/>
        <v>13.435311839335615</v>
      </c>
      <c r="ET15">
        <f t="shared" si="72"/>
        <v>13.225660756425581</v>
      </c>
      <c r="EU15">
        <f t="shared" si="73"/>
        <v>13.016009673498393</v>
      </c>
      <c r="EV15">
        <f t="shared" si="74"/>
        <v>12.806358590554026</v>
      </c>
      <c r="EW15">
        <f t="shared" si="75"/>
        <v>12.596707507592466</v>
      </c>
      <c r="EX15">
        <f t="shared" si="76"/>
        <v>12.387056424613693</v>
      </c>
      <c r="EY15">
        <f t="shared" si="77"/>
        <v>12.177405341617687</v>
      </c>
      <c r="EZ15">
        <f t="shared" si="78"/>
        <v>11.967754258604439</v>
      </c>
      <c r="FA15">
        <f t="shared" si="79"/>
        <v>11.758103175573924</v>
      </c>
      <c r="FB15">
        <f t="shared" si="80"/>
        <v>11.548452092526125</v>
      </c>
      <c r="FC15">
        <f t="shared" si="81"/>
        <v>11.338801009461028</v>
      </c>
      <c r="FD15">
        <f t="shared" si="82"/>
        <v>11.129149926378615</v>
      </c>
      <c r="FE15">
        <f t="shared" si="83"/>
        <v>10.919498843278864</v>
      </c>
      <c r="FF15">
        <f t="shared" si="84"/>
        <v>10.709847760161763</v>
      </c>
      <c r="FG15">
        <f t="shared" si="85"/>
        <v>10.500196677027288</v>
      </c>
      <c r="FH15">
        <f t="shared" si="86"/>
        <v>10.290545593875427</v>
      </c>
      <c r="FI15">
        <f t="shared" si="87"/>
        <v>10.080894510706161</v>
      </c>
      <c r="FJ15">
        <f t="shared" si="88"/>
        <v>9.8712434275194685</v>
      </c>
      <c r="FK15">
        <f t="shared" si="89"/>
        <v>9.661592344315336</v>
      </c>
      <c r="FL15">
        <f t="shared" si="90"/>
        <v>9.451941261093749</v>
      </c>
      <c r="FM15">
        <f t="shared" si="91"/>
        <v>9.2422901778546791</v>
      </c>
      <c r="FN15">
        <f t="shared" si="92"/>
        <v>9.0326390945981156</v>
      </c>
      <c r="FO15">
        <f t="shared" si="93"/>
        <v>8.8229880113240373</v>
      </c>
      <c r="FP15">
        <f t="shared" si="94"/>
        <v>8.6133369280324281</v>
      </c>
      <c r="FQ15">
        <f t="shared" si="95"/>
        <v>8.4036858447232703</v>
      </c>
      <c r="FR15">
        <f t="shared" si="96"/>
        <v>8.1940347613965496</v>
      </c>
      <c r="FS15">
        <f t="shared" si="97"/>
        <v>7.9843836780522448</v>
      </c>
      <c r="FT15">
        <f t="shared" si="98"/>
        <v>7.7747325946903327</v>
      </c>
      <c r="FU15">
        <f t="shared" si="99"/>
        <v>7.5650815113108028</v>
      </c>
      <c r="FV15">
        <f t="shared" si="100"/>
        <v>7.3554304279136336</v>
      </c>
      <c r="FW15">
        <f t="shared" si="101"/>
        <v>7.1457793444988109</v>
      </c>
      <c r="FX15">
        <f t="shared" si="102"/>
        <v>6.9361282610663135</v>
      </c>
      <c r="FY15">
        <f t="shared" si="103"/>
        <v>6.7264771776161201</v>
      </c>
      <c r="FZ15">
        <f t="shared" si="36"/>
        <v>6.5168260941482181</v>
      </c>
      <c r="GA15">
        <f t="shared" si="136"/>
        <v>6.3071750106625863</v>
      </c>
      <c r="GB15">
        <f t="shared" si="137"/>
        <v>6.0975239271592123</v>
      </c>
      <c r="GC15">
        <f t="shared" si="138"/>
        <v>5.8878728436380712</v>
      </c>
      <c r="GD15">
        <f t="shared" si="104"/>
        <v>5.6782217600991469</v>
      </c>
      <c r="GE15">
        <f t="shared" si="105"/>
        <v>5.4685706765424253</v>
      </c>
      <c r="GF15">
        <f t="shared" si="106"/>
        <v>5.2589195929678798</v>
      </c>
      <c r="GG15">
        <f t="shared" si="107"/>
        <v>5.0492685093754996</v>
      </c>
      <c r="GH15">
        <f t="shared" si="108"/>
        <v>4.8396174257652635</v>
      </c>
      <c r="GI15">
        <f t="shared" si="109"/>
        <v>4.6299663421371537</v>
      </c>
      <c r="GJ15">
        <f t="shared" si="110"/>
        <v>4.4203152584911507</v>
      </c>
      <c r="GK15">
        <f t="shared" si="111"/>
        <v>4.2106641748272402</v>
      </c>
      <c r="GL15">
        <f t="shared" si="112"/>
        <v>4.0010130911453992</v>
      </c>
      <c r="GM15">
        <f t="shared" si="113"/>
        <v>3.7913620074456134</v>
      </c>
      <c r="GN15">
        <f t="shared" si="114"/>
        <v>3.5817109237278615</v>
      </c>
      <c r="GO15">
        <f t="shared" si="115"/>
        <v>3.3720598399921258</v>
      </c>
      <c r="GP15">
        <f t="shared" si="116"/>
        <v>3.1624087562383885</v>
      </c>
      <c r="GQ15">
        <f t="shared" si="117"/>
        <v>2.9527576724666318</v>
      </c>
      <c r="GR15">
        <f t="shared" si="118"/>
        <v>2.743106588676838</v>
      </c>
      <c r="GS15">
        <f t="shared" si="119"/>
        <v>2.5334555048689857</v>
      </c>
      <c r="GT15">
        <f t="shared" si="120"/>
        <v>2.3238044210430608</v>
      </c>
      <c r="GU15">
        <f t="shared" si="121"/>
        <v>2.1141533371990384</v>
      </c>
      <c r="GV15">
        <f t="shared" si="122"/>
        <v>1.9045022533369078</v>
      </c>
      <c r="GW15">
        <f t="shared" si="123"/>
        <v>1.6948511694566442</v>
      </c>
      <c r="GX15">
        <f t="shared" si="124"/>
        <v>1.4852000855582332</v>
      </c>
      <c r="GY15">
        <f t="shared" si="125"/>
        <v>1.2755490016416537</v>
      </c>
      <c r="GZ15">
        <f t="shared" si="126"/>
        <v>1.0658979177068879</v>
      </c>
      <c r="HA15">
        <f t="shared" si="127"/>
        <v>0.85624683375391797</v>
      </c>
      <c r="HB15">
        <f t="shared" si="128"/>
        <v>0.64659574978272261</v>
      </c>
      <c r="HC15">
        <f t="shared" si="129"/>
        <v>0.43694466579328761</v>
      </c>
      <c r="HD15">
        <f t="shared" si="130"/>
        <v>0.22729358178559167</v>
      </c>
      <c r="HE15">
        <f t="shared" si="131"/>
        <v>1.7642497759617015E-2</v>
      </c>
      <c r="HF15">
        <f t="shared" si="132"/>
        <v>0.19200858628465411</v>
      </c>
      <c r="HG15">
        <f t="shared" si="133"/>
        <v>0.40165967034724304</v>
      </c>
      <c r="HH15">
        <f t="shared" si="134"/>
        <v>0.61131075442816751</v>
      </c>
      <c r="HI15">
        <f t="shared" si="135"/>
        <v>0.82096183852744531</v>
      </c>
      <c r="HJ15">
        <f t="shared" si="30"/>
        <v>1.7642497759617015E-2</v>
      </c>
      <c r="HK15">
        <f t="shared" si="31"/>
        <v>97</v>
      </c>
      <c r="HL15">
        <v>13</v>
      </c>
      <c r="HM15">
        <f t="shared" si="32"/>
        <v>0.12</v>
      </c>
      <c r="HN15" cm="1">
        <f t="array" ref="HN15">INDEX($N$3:$DJ$102,HL15,HK15)</f>
        <v>20.124038446217551</v>
      </c>
      <c r="HO15">
        <f t="shared" si="33"/>
        <v>2.4148846135461062</v>
      </c>
    </row>
    <row r="16" spans="1:226" x14ac:dyDescent="0.25">
      <c r="B16" s="36"/>
      <c r="E16">
        <v>350</v>
      </c>
      <c r="F16" s="6">
        <f>'Emission events'!AJ16</f>
        <v>0</v>
      </c>
      <c r="G16" s="6">
        <f>'Emission events'!BQ16</f>
        <v>0</v>
      </c>
      <c r="H16" s="6">
        <f>'Emission events'!CX16</f>
        <v>0</v>
      </c>
      <c r="I16" s="6">
        <f>'Emission events'!EE16</f>
        <v>0</v>
      </c>
      <c r="J16" s="6">
        <f>'Emission events'!FL16</f>
        <v>0</v>
      </c>
      <c r="K16" s="6">
        <f t="shared" si="2"/>
        <v>0</v>
      </c>
      <c r="M16" s="1">
        <v>0.13</v>
      </c>
      <c r="N16" s="55">
        <f t="shared" si="139"/>
        <v>20.07747369731624</v>
      </c>
      <c r="O16" s="55">
        <f t="shared" si="139"/>
        <v>20.077264233167202</v>
      </c>
      <c r="P16" s="55">
        <f t="shared" si="139"/>
        <v>20.07705476899519</v>
      </c>
      <c r="Q16" s="55">
        <f t="shared" si="139"/>
        <v>20.076845304800177</v>
      </c>
      <c r="R16" s="55">
        <f t="shared" si="139"/>
        <v>20.076635840582142</v>
      </c>
      <c r="S16" s="55">
        <f t="shared" si="139"/>
        <v>20.076426376341061</v>
      </c>
      <c r="T16" s="55">
        <f t="shared" si="139"/>
        <v>20.076216912076909</v>
      </c>
      <c r="U16" s="55">
        <f t="shared" si="139"/>
        <v>20.076007447789667</v>
      </c>
      <c r="V16" s="55">
        <f t="shared" si="139"/>
        <v>20.075797983479308</v>
      </c>
      <c r="W16" s="55">
        <f t="shared" si="139"/>
        <v>20.075588519145807</v>
      </c>
      <c r="X16" s="55">
        <f t="shared" si="140"/>
        <v>20.075379054789142</v>
      </c>
      <c r="Y16" s="55">
        <f t="shared" si="140"/>
        <v>20.075169590409292</v>
      </c>
      <c r="Z16" s="55">
        <f t="shared" si="140"/>
        <v>20.074960126006228</v>
      </c>
      <c r="AA16" s="55">
        <f t="shared" si="140"/>
        <v>20.07475066157993</v>
      </c>
      <c r="AB16" s="55">
        <f t="shared" si="140"/>
        <v>20.074541197130376</v>
      </c>
      <c r="AC16" s="55">
        <f t="shared" si="140"/>
        <v>20.074331732657537</v>
      </c>
      <c r="AD16" s="55">
        <f t="shared" si="140"/>
        <v>20.074122268161393</v>
      </c>
      <c r="AE16" s="55">
        <f t="shared" si="140"/>
        <v>20.073912803641917</v>
      </c>
      <c r="AF16" s="55">
        <f t="shared" si="140"/>
        <v>20.07370333909909</v>
      </c>
      <c r="AG16" s="55">
        <f t="shared" si="140"/>
        <v>20.073493874532886</v>
      </c>
      <c r="AH16" s="55">
        <f t="shared" si="141"/>
        <v>20.07328440994328</v>
      </c>
      <c r="AI16" s="55">
        <f t="shared" si="141"/>
        <v>20.073074945330248</v>
      </c>
      <c r="AJ16" s="55">
        <f t="shared" si="141"/>
        <v>20.072865480693768</v>
      </c>
      <c r="AK16" s="55">
        <f t="shared" si="141"/>
        <v>20.072656016033815</v>
      </c>
      <c r="AL16" s="55">
        <f t="shared" si="141"/>
        <v>20.072446551350367</v>
      </c>
      <c r="AM16" s="55">
        <f t="shared" si="141"/>
        <v>20.072237086643398</v>
      </c>
      <c r="AN16" s="55">
        <f t="shared" si="141"/>
        <v>20.072027621912881</v>
      </c>
      <c r="AO16" s="55">
        <f t="shared" si="141"/>
        <v>20.071818157158795</v>
      </c>
      <c r="AP16" s="55">
        <f t="shared" si="141"/>
        <v>20.071608692381119</v>
      </c>
      <c r="AQ16" s="55">
        <f t="shared" si="141"/>
        <v>20.071399227579825</v>
      </c>
      <c r="AR16" s="55">
        <f t="shared" si="142"/>
        <v>20.071189762754891</v>
      </c>
      <c r="AS16" s="55">
        <f t="shared" si="142"/>
        <v>20.070980297906292</v>
      </c>
      <c r="AT16" s="55">
        <f t="shared" si="142"/>
        <v>20.070770833034</v>
      </c>
      <c r="AU16" s="55">
        <f t="shared" si="142"/>
        <v>20.070561368137998</v>
      </c>
      <c r="AV16" s="55">
        <f t="shared" si="142"/>
        <v>20.07035190321826</v>
      </c>
      <c r="AW16" s="55">
        <f t="shared" si="142"/>
        <v>20.070142438274758</v>
      </c>
      <c r="AX16" s="55">
        <f t="shared" si="142"/>
        <v>20.06993297330747</v>
      </c>
      <c r="AY16" s="55">
        <f t="shared" si="142"/>
        <v>20.069723508316372</v>
      </c>
      <c r="AZ16" s="55">
        <f t="shared" si="142"/>
        <v>20.069514043301439</v>
      </c>
      <c r="BA16" s="55">
        <f t="shared" si="142"/>
        <v>20.069304578262646</v>
      </c>
      <c r="BB16" s="55">
        <f t="shared" si="143"/>
        <v>20.069095113199971</v>
      </c>
      <c r="BC16" s="55">
        <f t="shared" si="143"/>
        <v>20.068885648113387</v>
      </c>
      <c r="BD16" s="55">
        <f t="shared" si="143"/>
        <v>20.068676183002871</v>
      </c>
      <c r="BE16" s="55">
        <f t="shared" si="143"/>
        <v>20.0684667178684</v>
      </c>
      <c r="BF16" s="55">
        <f t="shared" si="143"/>
        <v>20.068257252709948</v>
      </c>
      <c r="BG16" s="55">
        <f t="shared" si="143"/>
        <v>20.06804778752749</v>
      </c>
      <c r="BH16" s="55">
        <f t="shared" si="143"/>
        <v>20.067838322321006</v>
      </c>
      <c r="BI16" s="55">
        <f t="shared" si="143"/>
        <v>20.067628857090462</v>
      </c>
      <c r="BJ16" s="55">
        <f t="shared" si="143"/>
        <v>20.067419391835845</v>
      </c>
      <c r="BK16" s="55">
        <f t="shared" si="143"/>
        <v>20.067209926557119</v>
      </c>
      <c r="BL16" s="55">
        <f t="shared" si="144"/>
        <v>20.067000461254267</v>
      </c>
      <c r="BM16" s="55">
        <f t="shared" si="144"/>
        <v>20.066790995927263</v>
      </c>
      <c r="BN16" s="55">
        <f t="shared" si="144"/>
        <v>20.06658153057608</v>
      </c>
      <c r="BO16" s="55">
        <f t="shared" si="144"/>
        <v>20.066372065200699</v>
      </c>
      <c r="BP16" s="55">
        <f t="shared" si="144"/>
        <v>20.066162599801089</v>
      </c>
      <c r="BQ16" s="55">
        <f t="shared" si="144"/>
        <v>20.065953134377228</v>
      </c>
      <c r="BR16" s="55">
        <f t="shared" si="144"/>
        <v>20.065743668929091</v>
      </c>
      <c r="BS16" s="55">
        <f t="shared" si="144"/>
        <v>20.06553420345665</v>
      </c>
      <c r="BT16" s="55">
        <f t="shared" si="144"/>
        <v>20.065324737959887</v>
      </c>
      <c r="BU16" s="55">
        <f t="shared" si="144"/>
        <v>20.065115272438774</v>
      </c>
      <c r="BV16" s="55">
        <f t="shared" si="145"/>
        <v>20.064905806893286</v>
      </c>
      <c r="BW16" s="55">
        <f t="shared" si="145"/>
        <v>20.064696341323394</v>
      </c>
      <c r="BX16" s="55">
        <f t="shared" si="145"/>
        <v>20.064486875729081</v>
      </c>
      <c r="BY16" s="55">
        <f t="shared" si="145"/>
        <v>20.064277410110318</v>
      </c>
      <c r="BZ16" s="55">
        <f t="shared" si="145"/>
        <v>20.064067944467077</v>
      </c>
      <c r="CA16" s="55">
        <f t="shared" si="145"/>
        <v>20.063858478799339</v>
      </c>
      <c r="CB16" s="55">
        <f t="shared" si="145"/>
        <v>20.063649013107074</v>
      </c>
      <c r="CC16" s="55">
        <f t="shared" si="145"/>
        <v>20.06343954739026</v>
      </c>
      <c r="CD16" s="55">
        <f t="shared" si="145"/>
        <v>20.063230081648875</v>
      </c>
      <c r="CE16" s="55">
        <f t="shared" si="145"/>
        <v>20.063020615882888</v>
      </c>
      <c r="CF16" s="55">
        <f t="shared" si="146"/>
        <v>20.062811150092273</v>
      </c>
      <c r="CG16" s="55">
        <f t="shared" si="146"/>
        <v>20.062601684277009</v>
      </c>
      <c r="CH16" s="55">
        <f t="shared" si="146"/>
        <v>20.062392218437072</v>
      </c>
      <c r="CI16" s="55">
        <f t="shared" si="146"/>
        <v>20.062182752572433</v>
      </c>
      <c r="CJ16" s="55">
        <f t="shared" si="146"/>
        <v>20.061973286683067</v>
      </c>
      <c r="CK16" s="55">
        <f t="shared" si="146"/>
        <v>20.061763820768952</v>
      </c>
      <c r="CL16" s="55">
        <f t="shared" si="146"/>
        <v>20.061554354830061</v>
      </c>
      <c r="CM16" s="55">
        <f t="shared" si="146"/>
        <v>20.061344888866365</v>
      </c>
      <c r="CN16" s="55">
        <f t="shared" si="146"/>
        <v>20.061135422877847</v>
      </c>
      <c r="CO16" s="55">
        <f t="shared" si="146"/>
        <v>20.060925956864477</v>
      </c>
      <c r="CP16" s="55">
        <f t="shared" si="147"/>
        <v>20.060716490826227</v>
      </c>
      <c r="CQ16" s="55">
        <f t="shared" si="147"/>
        <v>20.060507024763073</v>
      </c>
      <c r="CR16" s="55">
        <f t="shared" si="147"/>
        <v>20.060297558674993</v>
      </c>
      <c r="CS16" s="55">
        <f t="shared" si="147"/>
        <v>20.060088092561962</v>
      </c>
      <c r="CT16" s="55">
        <f t="shared" si="147"/>
        <v>20.059878626423949</v>
      </c>
      <c r="CU16" s="55">
        <f t="shared" si="147"/>
        <v>20.059669160260931</v>
      </c>
      <c r="CV16" s="55">
        <f t="shared" si="147"/>
        <v>20.059459694072885</v>
      </c>
      <c r="CW16" s="55">
        <f t="shared" si="147"/>
        <v>20.059250227859781</v>
      </c>
      <c r="CX16" s="55">
        <f t="shared" si="147"/>
        <v>20.059040761621596</v>
      </c>
      <c r="CY16" s="55">
        <f t="shared" si="147"/>
        <v>20.058831295358306</v>
      </c>
      <c r="CZ16" s="55">
        <f t="shared" si="148"/>
        <v>20.058621829069885</v>
      </c>
      <c r="DA16" s="55">
        <f t="shared" si="148"/>
        <v>20.058412362756304</v>
      </c>
      <c r="DB16" s="55">
        <f t="shared" si="148"/>
        <v>20.058202896417541</v>
      </c>
      <c r="DC16" s="55">
        <f t="shared" si="148"/>
        <v>20.057993430053568</v>
      </c>
      <c r="DD16" s="55">
        <f t="shared" si="148"/>
        <v>20.057783963664356</v>
      </c>
      <c r="DE16" s="55">
        <f t="shared" si="148"/>
        <v>20.057574497249888</v>
      </c>
      <c r="DF16" s="55">
        <f t="shared" si="148"/>
        <v>20.057365030810132</v>
      </c>
      <c r="DG16" s="55">
        <f t="shared" si="148"/>
        <v>20.057155564345067</v>
      </c>
      <c r="DH16" s="55">
        <f t="shared" si="148"/>
        <v>20.056946097854659</v>
      </c>
      <c r="DI16" s="55">
        <f t="shared" si="148"/>
        <v>20.05673663133889</v>
      </c>
      <c r="DJ16" s="55">
        <f t="shared" si="148"/>
        <v>20.056527164797728</v>
      </c>
      <c r="DL16">
        <f t="shared" si="17"/>
        <v>0.13</v>
      </c>
      <c r="DM16">
        <f t="shared" si="18"/>
        <v>20.07747369731624</v>
      </c>
      <c r="DN16">
        <f t="shared" si="19"/>
        <v>19.867822608704099</v>
      </c>
      <c r="DO16">
        <f t="shared" si="41"/>
        <v>19.658171520068983</v>
      </c>
      <c r="DP16">
        <f t="shared" si="42"/>
        <v>19.448520431410866</v>
      </c>
      <c r="DQ16">
        <f t="shared" si="43"/>
        <v>19.238869342729728</v>
      </c>
      <c r="DR16">
        <f t="shared" si="44"/>
        <v>19.029218254025544</v>
      </c>
      <c r="DS16">
        <f t="shared" si="45"/>
        <v>18.819567165298288</v>
      </c>
      <c r="DT16">
        <f t="shared" si="46"/>
        <v>18.609916076547943</v>
      </c>
      <c r="DU16">
        <f t="shared" si="47"/>
        <v>18.400264987774481</v>
      </c>
      <c r="DV16">
        <f t="shared" si="48"/>
        <v>18.190613898977876</v>
      </c>
      <c r="DW16">
        <f t="shared" si="49"/>
        <v>17.980962810158108</v>
      </c>
      <c r="DX16">
        <f t="shared" si="50"/>
        <v>17.771311721315154</v>
      </c>
      <c r="DY16">
        <f t="shared" si="51"/>
        <v>17.561660632448987</v>
      </c>
      <c r="DZ16">
        <f t="shared" si="52"/>
        <v>17.352009543559586</v>
      </c>
      <c r="EA16">
        <f t="shared" si="53"/>
        <v>17.142358454646928</v>
      </c>
      <c r="EB16">
        <f t="shared" si="54"/>
        <v>16.932707365710986</v>
      </c>
      <c r="EC16">
        <f t="shared" si="55"/>
        <v>16.723056276751738</v>
      </c>
      <c r="ED16">
        <f t="shared" si="56"/>
        <v>16.513405187769159</v>
      </c>
      <c r="EE16">
        <f t="shared" si="57"/>
        <v>16.303754098763228</v>
      </c>
      <c r="EF16">
        <f t="shared" si="58"/>
        <v>16.094103009733921</v>
      </c>
      <c r="EG16">
        <f t="shared" si="59"/>
        <v>15.884451920681212</v>
      </c>
      <c r="EH16">
        <f t="shared" si="60"/>
        <v>15.674800831605076</v>
      </c>
      <c r="EI16">
        <f t="shared" si="61"/>
        <v>15.465149742505492</v>
      </c>
      <c r="EJ16">
        <f t="shared" si="62"/>
        <v>15.255498653382435</v>
      </c>
      <c r="EK16">
        <f t="shared" si="63"/>
        <v>15.045847564235885</v>
      </c>
      <c r="EL16">
        <f t="shared" si="64"/>
        <v>14.836196475065812</v>
      </c>
      <c r="EM16">
        <f t="shared" si="65"/>
        <v>14.626545385872191</v>
      </c>
      <c r="EN16">
        <f t="shared" si="66"/>
        <v>14.416894296655002</v>
      </c>
      <c r="EO16">
        <f t="shared" si="67"/>
        <v>14.207243207414221</v>
      </c>
      <c r="EP16">
        <f t="shared" si="68"/>
        <v>13.997592118149825</v>
      </c>
      <c r="EQ16">
        <f t="shared" si="69"/>
        <v>13.787941028861788</v>
      </c>
      <c r="ER16">
        <f t="shared" si="70"/>
        <v>13.578289939550086</v>
      </c>
      <c r="ES16">
        <f t="shared" si="71"/>
        <v>13.36863885021469</v>
      </c>
      <c r="ET16">
        <f t="shared" si="72"/>
        <v>13.158987760855583</v>
      </c>
      <c r="EU16">
        <f t="shared" si="73"/>
        <v>12.949336671472741</v>
      </c>
      <c r="EV16">
        <f t="shared" si="74"/>
        <v>12.739685582066137</v>
      </c>
      <c r="EW16">
        <f t="shared" si="75"/>
        <v>12.530034492635746</v>
      </c>
      <c r="EX16">
        <f t="shared" si="76"/>
        <v>12.320383403181545</v>
      </c>
      <c r="EY16">
        <f t="shared" si="77"/>
        <v>12.110732313703506</v>
      </c>
      <c r="EZ16">
        <f t="shared" si="78"/>
        <v>11.90108122420161</v>
      </c>
      <c r="FA16">
        <f t="shared" si="79"/>
        <v>11.691430134675832</v>
      </c>
      <c r="FB16">
        <f t="shared" si="80"/>
        <v>11.481779045126144</v>
      </c>
      <c r="FC16">
        <f t="shared" si="81"/>
        <v>11.272127955552525</v>
      </c>
      <c r="FD16">
        <f t="shared" si="82"/>
        <v>11.062476865954951</v>
      </c>
      <c r="FE16">
        <f t="shared" si="83"/>
        <v>10.852825776333395</v>
      </c>
      <c r="FF16">
        <f t="shared" si="84"/>
        <v>10.643174686687834</v>
      </c>
      <c r="FG16">
        <f t="shared" si="85"/>
        <v>10.433523597018246</v>
      </c>
      <c r="FH16">
        <f t="shared" si="86"/>
        <v>10.223872507324598</v>
      </c>
      <c r="FI16">
        <f t="shared" si="87"/>
        <v>10.014221417606878</v>
      </c>
      <c r="FJ16">
        <f t="shared" si="88"/>
        <v>9.8045703278650489</v>
      </c>
      <c r="FK16">
        <f t="shared" si="89"/>
        <v>9.5949192380990933</v>
      </c>
      <c r="FL16">
        <f t="shared" si="90"/>
        <v>9.3852681483089864</v>
      </c>
      <c r="FM16">
        <f t="shared" si="91"/>
        <v>9.1756170584946997</v>
      </c>
      <c r="FN16">
        <f t="shared" si="92"/>
        <v>8.9659659686562154</v>
      </c>
      <c r="FO16">
        <f t="shared" si="93"/>
        <v>8.7563148787935017</v>
      </c>
      <c r="FP16">
        <f t="shared" si="94"/>
        <v>8.5466637889065353</v>
      </c>
      <c r="FQ16">
        <f t="shared" si="95"/>
        <v>8.3370126989952951</v>
      </c>
      <c r="FR16">
        <f t="shared" si="96"/>
        <v>8.1273616090597525</v>
      </c>
      <c r="FS16">
        <f t="shared" si="97"/>
        <v>7.9177105190998862</v>
      </c>
      <c r="FT16">
        <f t="shared" si="98"/>
        <v>7.7080594291156697</v>
      </c>
      <c r="FU16">
        <f t="shared" si="99"/>
        <v>7.4984083391070779</v>
      </c>
      <c r="FV16">
        <f t="shared" si="100"/>
        <v>7.2887572490740826</v>
      </c>
      <c r="FW16">
        <f t="shared" si="101"/>
        <v>7.079106159016666</v>
      </c>
      <c r="FX16">
        <f t="shared" si="102"/>
        <v>6.8694550689347995</v>
      </c>
      <c r="FY16">
        <f t="shared" si="103"/>
        <v>6.6598039788284549</v>
      </c>
      <c r="FZ16">
        <f t="shared" si="36"/>
        <v>6.4501528886976125</v>
      </c>
      <c r="GA16">
        <f t="shared" si="136"/>
        <v>6.240501798542244</v>
      </c>
      <c r="GB16">
        <f t="shared" si="137"/>
        <v>6.0308507083623262</v>
      </c>
      <c r="GC16">
        <f t="shared" si="138"/>
        <v>5.8211996181578378</v>
      </c>
      <c r="GD16">
        <f t="shared" si="104"/>
        <v>5.6115485279287487</v>
      </c>
      <c r="GE16">
        <f t="shared" si="105"/>
        <v>5.4018974376750304</v>
      </c>
      <c r="GF16">
        <f t="shared" si="106"/>
        <v>5.1922463473966634</v>
      </c>
      <c r="GG16">
        <f t="shared" si="107"/>
        <v>4.9825952570936227</v>
      </c>
      <c r="GH16">
        <f t="shared" si="108"/>
        <v>4.7729441667658801</v>
      </c>
      <c r="GI16">
        <f t="shared" si="109"/>
        <v>4.5632930764134105</v>
      </c>
      <c r="GJ16">
        <f t="shared" si="110"/>
        <v>4.353641986036191</v>
      </c>
      <c r="GK16">
        <f t="shared" si="111"/>
        <v>4.1439908956341966</v>
      </c>
      <c r="GL16">
        <f t="shared" si="112"/>
        <v>3.9343398052073972</v>
      </c>
      <c r="GM16">
        <f t="shared" si="113"/>
        <v>3.724688714755775</v>
      </c>
      <c r="GN16">
        <f t="shared" si="114"/>
        <v>3.5150376242793016</v>
      </c>
      <c r="GO16">
        <f t="shared" si="115"/>
        <v>3.3053865337779484</v>
      </c>
      <c r="GP16">
        <f t="shared" si="116"/>
        <v>3.0957354432516908</v>
      </c>
      <c r="GQ16">
        <f t="shared" si="117"/>
        <v>2.8860843527005073</v>
      </c>
      <c r="GR16">
        <f t="shared" si="118"/>
        <v>2.6764332621243732</v>
      </c>
      <c r="GS16">
        <f t="shared" si="119"/>
        <v>2.4667821715232563</v>
      </c>
      <c r="GT16">
        <f t="shared" si="120"/>
        <v>2.2571310808971354</v>
      </c>
      <c r="GU16">
        <f t="shared" si="121"/>
        <v>2.0474799902459857</v>
      </c>
      <c r="GV16">
        <f t="shared" si="122"/>
        <v>1.8378288995697787</v>
      </c>
      <c r="GW16">
        <f t="shared" si="123"/>
        <v>1.6281778088684895</v>
      </c>
      <c r="GX16">
        <f t="shared" si="124"/>
        <v>1.4185267181420969</v>
      </c>
      <c r="GY16">
        <f t="shared" si="125"/>
        <v>1.2088756273905723</v>
      </c>
      <c r="GZ16">
        <f t="shared" si="126"/>
        <v>0.99922453661388744</v>
      </c>
      <c r="HA16">
        <f t="shared" si="127"/>
        <v>0.78957344581202094</v>
      </c>
      <c r="HB16">
        <f t="shared" si="128"/>
        <v>0.57992235498494438</v>
      </c>
      <c r="HC16">
        <f t="shared" si="129"/>
        <v>0.37027126413262934</v>
      </c>
      <c r="HD16">
        <f t="shared" si="130"/>
        <v>0.16062017325505806</v>
      </c>
      <c r="HE16">
        <f t="shared" si="131"/>
        <v>4.9030917647801431E-2</v>
      </c>
      <c r="HF16">
        <f t="shared" si="132"/>
        <v>0.25868200857597046</v>
      </c>
      <c r="HG16">
        <f t="shared" si="133"/>
        <v>0.46833309952948099</v>
      </c>
      <c r="HH16">
        <f t="shared" si="134"/>
        <v>0.67798419050835435</v>
      </c>
      <c r="HI16">
        <f t="shared" si="135"/>
        <v>0.88763528151261895</v>
      </c>
      <c r="HJ16">
        <f t="shared" si="30"/>
        <v>4.9030917647801431E-2</v>
      </c>
      <c r="HK16">
        <f t="shared" si="31"/>
        <v>97</v>
      </c>
      <c r="HL16">
        <v>14</v>
      </c>
      <c r="HM16">
        <f t="shared" si="32"/>
        <v>0.13</v>
      </c>
      <c r="HN16" cm="1">
        <f t="array" ref="HN16">INDEX($N$3:$DJ$102,HL16,HK16)</f>
        <v>20.057365030810132</v>
      </c>
      <c r="HO16">
        <f t="shared" si="33"/>
        <v>2.6074574540053175</v>
      </c>
    </row>
    <row r="17" spans="2:223" x14ac:dyDescent="0.25">
      <c r="B17" s="6"/>
      <c r="E17">
        <v>355</v>
      </c>
      <c r="F17" s="6">
        <f>'Emission events'!AJ17</f>
        <v>0</v>
      </c>
      <c r="G17" s="6">
        <f>'Emission events'!BQ17</f>
        <v>0</v>
      </c>
      <c r="H17" s="6">
        <f>'Emission events'!CX17</f>
        <v>0</v>
      </c>
      <c r="I17" s="6">
        <f>'Emission events'!EE17</f>
        <v>0</v>
      </c>
      <c r="J17" s="6">
        <f>'Emission events'!FL17</f>
        <v>0</v>
      </c>
      <c r="K17" s="6">
        <f t="shared" si="2"/>
        <v>0</v>
      </c>
      <c r="M17" s="1">
        <v>0.14000000000000001</v>
      </c>
      <c r="N17" s="55">
        <f t="shared" si="139"/>
        <v>20.01079856514848</v>
      </c>
      <c r="O17" s="55">
        <f t="shared" si="139"/>
        <v>20.010589092364402</v>
      </c>
      <c r="P17" s="55">
        <f t="shared" si="139"/>
        <v>20.010379619548541</v>
      </c>
      <c r="Q17" s="55">
        <f t="shared" si="139"/>
        <v>20.010170146700862</v>
      </c>
      <c r="R17" s="55">
        <f t="shared" si="139"/>
        <v>20.009960673821336</v>
      </c>
      <c r="S17" s="55">
        <f t="shared" si="139"/>
        <v>20.009751200909928</v>
      </c>
      <c r="T17" s="55">
        <f t="shared" si="139"/>
        <v>20.009541727966607</v>
      </c>
      <c r="U17" s="55">
        <f t="shared" si="139"/>
        <v>20.009332254991339</v>
      </c>
      <c r="V17" s="55">
        <f t="shared" si="139"/>
        <v>20.009122781984093</v>
      </c>
      <c r="W17" s="55">
        <f t="shared" si="139"/>
        <v>20.008913308944834</v>
      </c>
      <c r="X17" s="55">
        <f t="shared" si="140"/>
        <v>20.008703835873533</v>
      </c>
      <c r="Y17" s="55">
        <f t="shared" si="140"/>
        <v>20.008494362770154</v>
      </c>
      <c r="Z17" s="55">
        <f t="shared" si="140"/>
        <v>20.00828488963467</v>
      </c>
      <c r="AA17" s="55">
        <f t="shared" si="140"/>
        <v>20.00807541646704</v>
      </c>
      <c r="AB17" s="55">
        <f t="shared" si="140"/>
        <v>20.007865943267234</v>
      </c>
      <c r="AC17" s="55">
        <f t="shared" si="140"/>
        <v>20.007656470035222</v>
      </c>
      <c r="AD17" s="55">
        <f t="shared" si="140"/>
        <v>20.00744699677097</v>
      </c>
      <c r="AE17" s="55">
        <f t="shared" si="140"/>
        <v>20.007237523474444</v>
      </c>
      <c r="AF17" s="55">
        <f t="shared" si="140"/>
        <v>20.00702805014561</v>
      </c>
      <c r="AG17" s="55">
        <f t="shared" si="140"/>
        <v>20.00681857678444</v>
      </c>
      <c r="AH17" s="55">
        <f t="shared" si="141"/>
        <v>20.006609103390897</v>
      </c>
      <c r="AI17" s="55">
        <f t="shared" si="141"/>
        <v>20.006399629964946</v>
      </c>
      <c r="AJ17" s="55">
        <f t="shared" si="141"/>
        <v>20.006190156506559</v>
      </c>
      <c r="AK17" s="55">
        <f t="shared" si="141"/>
        <v>20.0059806830157</v>
      </c>
      <c r="AL17" s="55">
        <f t="shared" si="141"/>
        <v>20.005771209492337</v>
      </c>
      <c r="AM17" s="55">
        <f t="shared" si="141"/>
        <v>20.005561735936435</v>
      </c>
      <c r="AN17" s="55">
        <f t="shared" si="141"/>
        <v>20.005352262347962</v>
      </c>
      <c r="AO17" s="55">
        <f t="shared" si="141"/>
        <v>20.005142788726886</v>
      </c>
      <c r="AP17" s="55">
        <f t="shared" si="141"/>
        <v>20.004933315073171</v>
      </c>
      <c r="AQ17" s="55">
        <f t="shared" si="141"/>
        <v>20.004723841386788</v>
      </c>
      <c r="AR17" s="55">
        <f t="shared" si="142"/>
        <v>20.004514367667699</v>
      </c>
      <c r="AS17" s="55">
        <f t="shared" si="142"/>
        <v>20.004304893915872</v>
      </c>
      <c r="AT17" s="55">
        <f t="shared" si="142"/>
        <v>20.004095420131275</v>
      </c>
      <c r="AU17" s="55">
        <f t="shared" si="142"/>
        <v>20.003885946313876</v>
      </c>
      <c r="AV17" s="55">
        <f t="shared" si="142"/>
        <v>20.003676472463635</v>
      </c>
      <c r="AW17" s="55">
        <f t="shared" si="142"/>
        <v>20.003466998580524</v>
      </c>
      <c r="AX17" s="55">
        <f t="shared" si="142"/>
        <v>20.003257524664512</v>
      </c>
      <c r="AY17" s="55">
        <f t="shared" si="142"/>
        <v>20.003048050715559</v>
      </c>
      <c r="AZ17" s="55">
        <f t="shared" si="142"/>
        <v>20.002838576733634</v>
      </c>
      <c r="BA17" s="55">
        <f t="shared" si="142"/>
        <v>20.002629102718704</v>
      </c>
      <c r="BB17" s="55">
        <f t="shared" si="143"/>
        <v>20.002419628670733</v>
      </c>
      <c r="BC17" s="55">
        <f t="shared" si="143"/>
        <v>20.00221015458969</v>
      </c>
      <c r="BD17" s="55">
        <f t="shared" si="143"/>
        <v>20.002000680475543</v>
      </c>
      <c r="BE17" s="55">
        <f t="shared" si="143"/>
        <v>20.001791206328253</v>
      </c>
      <c r="BF17" s="55">
        <f t="shared" si="143"/>
        <v>20.001581732147791</v>
      </c>
      <c r="BG17" s="55">
        <f t="shared" si="143"/>
        <v>20.001372257934118</v>
      </c>
      <c r="BH17" s="55">
        <f t="shared" si="143"/>
        <v>20.001162783687203</v>
      </c>
      <c r="BI17" s="55">
        <f t="shared" si="143"/>
        <v>20.000953309407016</v>
      </c>
      <c r="BJ17" s="55">
        <f t="shared" si="143"/>
        <v>20.000743835093516</v>
      </c>
      <c r="BK17" s="55">
        <f t="shared" si="143"/>
        <v>20.000534360746673</v>
      </c>
      <c r="BL17" s="55">
        <f t="shared" si="144"/>
        <v>20.000324886366453</v>
      </c>
      <c r="BM17" s="55">
        <f t="shared" si="144"/>
        <v>20.000115411952823</v>
      </c>
      <c r="BN17" s="55">
        <f t="shared" si="144"/>
        <v>19.999905937505744</v>
      </c>
      <c r="BO17" s="55">
        <f t="shared" si="144"/>
        <v>19.999696463025188</v>
      </c>
      <c r="BP17" s="55">
        <f t="shared" si="144"/>
        <v>19.999486988511116</v>
      </c>
      <c r="BQ17" s="55">
        <f t="shared" si="144"/>
        <v>19.999277513963495</v>
      </c>
      <c r="BR17" s="55">
        <f t="shared" si="144"/>
        <v>19.999068039382291</v>
      </c>
      <c r="BS17" s="55">
        <f t="shared" si="144"/>
        <v>19.99885856476747</v>
      </c>
      <c r="BT17" s="55">
        <f t="shared" si="144"/>
        <v>19.998649090119002</v>
      </c>
      <c r="BU17" s="55">
        <f t="shared" si="144"/>
        <v>19.998439615436844</v>
      </c>
      <c r="BV17" s="55">
        <f t="shared" si="145"/>
        <v>19.99823014072097</v>
      </c>
      <c r="BW17" s="55">
        <f t="shared" si="145"/>
        <v>19.998020665971339</v>
      </c>
      <c r="BX17" s="55">
        <f t="shared" si="145"/>
        <v>19.997811191187921</v>
      </c>
      <c r="BY17" s="55">
        <f t="shared" si="145"/>
        <v>19.997601716370681</v>
      </c>
      <c r="BZ17" s="55">
        <f t="shared" si="145"/>
        <v>19.997392241519581</v>
      </c>
      <c r="CA17" s="55">
        <f t="shared" si="145"/>
        <v>19.997182766634591</v>
      </c>
      <c r="CB17" s="55">
        <f t="shared" si="145"/>
        <v>19.996973291715673</v>
      </c>
      <c r="CC17" s="55">
        <f t="shared" si="145"/>
        <v>19.996763816762794</v>
      </c>
      <c r="CD17" s="55">
        <f t="shared" si="145"/>
        <v>19.996554341775919</v>
      </c>
      <c r="CE17" s="55">
        <f t="shared" si="145"/>
        <v>19.996344866755013</v>
      </c>
      <c r="CF17" s="55">
        <f t="shared" si="146"/>
        <v>19.996135391700044</v>
      </c>
      <c r="CG17" s="55">
        <f t="shared" si="146"/>
        <v>19.995925916610972</v>
      </c>
      <c r="CH17" s="55">
        <f t="shared" si="146"/>
        <v>19.995716441487765</v>
      </c>
      <c r="CI17" s="55">
        <f t="shared" si="146"/>
        <v>19.995506966330396</v>
      </c>
      <c r="CJ17" s="55">
        <f t="shared" si="146"/>
        <v>19.99529749113881</v>
      </c>
      <c r="CK17" s="55">
        <f t="shared" si="146"/>
        <v>19.995088015912998</v>
      </c>
      <c r="CL17" s="55">
        <f t="shared" si="146"/>
        <v>19.994878540652898</v>
      </c>
      <c r="CM17" s="55">
        <f t="shared" si="146"/>
        <v>19.994669065358501</v>
      </c>
      <c r="CN17" s="55">
        <f t="shared" si="146"/>
        <v>19.994459590029756</v>
      </c>
      <c r="CO17" s="55">
        <f t="shared" si="146"/>
        <v>19.994250114666627</v>
      </c>
      <c r="CP17" s="55">
        <f t="shared" si="147"/>
        <v>19.994040639269087</v>
      </c>
      <c r="CQ17" s="55">
        <f t="shared" si="147"/>
        <v>19.993831163837097</v>
      </c>
      <c r="CR17" s="55">
        <f t="shared" si="147"/>
        <v>19.993621688370624</v>
      </c>
      <c r="CS17" s="55">
        <f t="shared" si="147"/>
        <v>19.993412212869629</v>
      </c>
      <c r="CT17" s="55">
        <f t="shared" si="147"/>
        <v>19.99320273733408</v>
      </c>
      <c r="CU17" s="55">
        <f t="shared" si="147"/>
        <v>19.992993261763939</v>
      </c>
      <c r="CV17" s="55">
        <f t="shared" si="147"/>
        <v>19.992783786159176</v>
      </c>
      <c r="CW17" s="55">
        <f t="shared" si="147"/>
        <v>19.99257431051975</v>
      </c>
      <c r="CX17" s="55">
        <f t="shared" si="147"/>
        <v>19.992364834845628</v>
      </c>
      <c r="CY17" s="55">
        <f t="shared" si="147"/>
        <v>19.992155359136774</v>
      </c>
      <c r="CZ17" s="55">
        <f t="shared" si="148"/>
        <v>19.991945883393154</v>
      </c>
      <c r="DA17" s="55">
        <f t="shared" si="148"/>
        <v>19.991736407614731</v>
      </c>
      <c r="DB17" s="55">
        <f t="shared" si="148"/>
        <v>19.99152693180147</v>
      </c>
      <c r="DC17" s="55">
        <f t="shared" si="148"/>
        <v>19.991317455953336</v>
      </c>
      <c r="DD17" s="55">
        <f t="shared" si="148"/>
        <v>19.991107980070293</v>
      </c>
      <c r="DE17" s="55">
        <f t="shared" si="148"/>
        <v>19.990898504152302</v>
      </c>
      <c r="DF17" s="55">
        <f t="shared" si="148"/>
        <v>19.990689028199334</v>
      </c>
      <c r="DG17" s="55">
        <f t="shared" si="148"/>
        <v>19.990479552211351</v>
      </c>
      <c r="DH17" s="55">
        <f t="shared" si="148"/>
        <v>19.990270076188313</v>
      </c>
      <c r="DI17" s="55">
        <f t="shared" si="148"/>
        <v>19.990060600130189</v>
      </c>
      <c r="DJ17" s="55">
        <f t="shared" si="148"/>
        <v>19.989851124036942</v>
      </c>
      <c r="DL17">
        <f t="shared" si="17"/>
        <v>0.14000000000000001</v>
      </c>
      <c r="DM17">
        <f t="shared" si="18"/>
        <v>20.01079856514848</v>
      </c>
      <c r="DN17">
        <f t="shared" si="19"/>
        <v>19.801147467901298</v>
      </c>
      <c r="DO17">
        <f t="shared" si="41"/>
        <v>19.591496370622334</v>
      </c>
      <c r="DP17">
        <f t="shared" si="42"/>
        <v>19.381845273311551</v>
      </c>
      <c r="DQ17">
        <f t="shared" si="43"/>
        <v>19.172194175968922</v>
      </c>
      <c r="DR17">
        <f t="shared" si="44"/>
        <v>18.962543078594411</v>
      </c>
      <c r="DS17">
        <f t="shared" si="45"/>
        <v>18.752891981187986</v>
      </c>
      <c r="DT17">
        <f t="shared" si="46"/>
        <v>18.543240883749615</v>
      </c>
      <c r="DU17">
        <f t="shared" si="47"/>
        <v>18.333589786279266</v>
      </c>
      <c r="DV17">
        <f t="shared" si="48"/>
        <v>18.123938688776903</v>
      </c>
      <c r="DW17">
        <f t="shared" si="49"/>
        <v>17.914287591242498</v>
      </c>
      <c r="DX17">
        <f t="shared" si="50"/>
        <v>17.704636493676016</v>
      </c>
      <c r="DY17">
        <f t="shared" si="51"/>
        <v>17.494985396077428</v>
      </c>
      <c r="DZ17">
        <f t="shared" si="52"/>
        <v>17.285334298446696</v>
      </c>
      <c r="EA17">
        <f t="shared" si="53"/>
        <v>17.075683200783786</v>
      </c>
      <c r="EB17">
        <f t="shared" si="54"/>
        <v>16.866032103088671</v>
      </c>
      <c r="EC17">
        <f t="shared" si="55"/>
        <v>16.656381005361315</v>
      </c>
      <c r="ED17">
        <f t="shared" si="56"/>
        <v>16.446729907601686</v>
      </c>
      <c r="EE17">
        <f t="shared" si="57"/>
        <v>16.237078809809748</v>
      </c>
      <c r="EF17">
        <f t="shared" si="58"/>
        <v>16.027427711985474</v>
      </c>
      <c r="EG17">
        <f t="shared" si="59"/>
        <v>15.817776614128828</v>
      </c>
      <c r="EH17">
        <f t="shared" si="60"/>
        <v>15.608125516239774</v>
      </c>
      <c r="EI17">
        <f t="shared" si="61"/>
        <v>15.398474418318283</v>
      </c>
      <c r="EJ17">
        <f t="shared" si="62"/>
        <v>15.188823320364321</v>
      </c>
      <c r="EK17">
        <f t="shared" si="63"/>
        <v>14.979172222377855</v>
      </c>
      <c r="EL17">
        <f t="shared" si="64"/>
        <v>14.76952112435885</v>
      </c>
      <c r="EM17">
        <f t="shared" si="65"/>
        <v>14.559870026307273</v>
      </c>
      <c r="EN17">
        <f t="shared" si="66"/>
        <v>14.350218928223093</v>
      </c>
      <c r="EO17">
        <f t="shared" si="67"/>
        <v>14.140567830106272</v>
      </c>
      <c r="EP17">
        <f t="shared" si="68"/>
        <v>13.930916731956788</v>
      </c>
      <c r="EQ17">
        <f t="shared" si="69"/>
        <v>13.721265633774596</v>
      </c>
      <c r="ER17">
        <f t="shared" si="70"/>
        <v>13.511614535559666</v>
      </c>
      <c r="ES17">
        <f t="shared" si="71"/>
        <v>13.301963437311965</v>
      </c>
      <c r="ET17">
        <f t="shared" si="72"/>
        <v>13.09231233903146</v>
      </c>
      <c r="EU17">
        <f t="shared" si="73"/>
        <v>12.882661240718116</v>
      </c>
      <c r="EV17">
        <f t="shared" si="74"/>
        <v>12.673010142371904</v>
      </c>
      <c r="EW17">
        <f t="shared" si="75"/>
        <v>12.463359043992789</v>
      </c>
      <c r="EX17">
        <f t="shared" si="76"/>
        <v>12.253707945580732</v>
      </c>
      <c r="EY17">
        <f t="shared" si="77"/>
        <v>12.044056847135701</v>
      </c>
      <c r="EZ17">
        <f t="shared" si="78"/>
        <v>11.834405748657668</v>
      </c>
      <c r="FA17">
        <f t="shared" si="79"/>
        <v>11.624754650146594</v>
      </c>
      <c r="FB17">
        <f t="shared" si="80"/>
        <v>11.415103551602447</v>
      </c>
      <c r="FC17">
        <f t="shared" si="81"/>
        <v>11.205452453025197</v>
      </c>
      <c r="FD17">
        <f t="shared" si="82"/>
        <v>10.995801354414803</v>
      </c>
      <c r="FE17">
        <f t="shared" si="83"/>
        <v>10.786150255771238</v>
      </c>
      <c r="FF17">
        <f t="shared" si="84"/>
        <v>10.576499157094462</v>
      </c>
      <c r="FG17">
        <f t="shared" si="85"/>
        <v>10.366848058384443</v>
      </c>
      <c r="FH17">
        <f t="shared" si="86"/>
        <v>10.157196959641153</v>
      </c>
      <c r="FI17">
        <f t="shared" si="87"/>
        <v>9.9475458608645493</v>
      </c>
      <c r="FJ17">
        <f t="shared" si="88"/>
        <v>9.7378947620546032</v>
      </c>
      <c r="FK17">
        <f t="shared" si="89"/>
        <v>9.5282436632112795</v>
      </c>
      <c r="FL17">
        <f t="shared" si="90"/>
        <v>9.318592564334546</v>
      </c>
      <c r="FM17">
        <f t="shared" si="91"/>
        <v>9.1089414654243637</v>
      </c>
      <c r="FN17">
        <f t="shared" si="92"/>
        <v>8.8992903664807042</v>
      </c>
      <c r="FO17">
        <f t="shared" si="93"/>
        <v>8.6896392675035283</v>
      </c>
      <c r="FP17">
        <f t="shared" si="94"/>
        <v>8.4799881684928025</v>
      </c>
      <c r="FQ17">
        <f t="shared" si="95"/>
        <v>8.2703370694484946</v>
      </c>
      <c r="FR17">
        <f t="shared" si="96"/>
        <v>8.0606859703705727</v>
      </c>
      <c r="FS17">
        <f t="shared" si="97"/>
        <v>7.8510348712590012</v>
      </c>
      <c r="FT17">
        <f t="shared" si="98"/>
        <v>7.6413837721137394</v>
      </c>
      <c r="FU17">
        <f t="shared" si="99"/>
        <v>7.4317326729347624</v>
      </c>
      <c r="FV17">
        <f t="shared" si="100"/>
        <v>7.2220815737220274</v>
      </c>
      <c r="FW17">
        <f t="shared" si="101"/>
        <v>7.0124304744755062</v>
      </c>
      <c r="FX17">
        <f t="shared" si="102"/>
        <v>6.8027793751951631</v>
      </c>
      <c r="FY17">
        <f t="shared" si="103"/>
        <v>6.5931282758809591</v>
      </c>
      <c r="FZ17">
        <f t="shared" si="36"/>
        <v>6.383477176532864</v>
      </c>
      <c r="GA17">
        <f t="shared" si="136"/>
        <v>6.1738260771508422</v>
      </c>
      <c r="GB17">
        <f t="shared" si="137"/>
        <v>5.9641749777348601</v>
      </c>
      <c r="GC17">
        <f t="shared" si="138"/>
        <v>5.754523878284882</v>
      </c>
      <c r="GD17">
        <f t="shared" si="104"/>
        <v>5.5448727788008743</v>
      </c>
      <c r="GE17">
        <f t="shared" si="105"/>
        <v>5.3352216792828013</v>
      </c>
      <c r="GF17">
        <f t="shared" si="106"/>
        <v>5.1255705797306259</v>
      </c>
      <c r="GG17">
        <f t="shared" si="107"/>
        <v>4.915919480144316</v>
      </c>
      <c r="GH17">
        <f t="shared" si="108"/>
        <v>4.7062683805238432</v>
      </c>
      <c r="GI17">
        <f t="shared" si="109"/>
        <v>4.4966172808691542</v>
      </c>
      <c r="GJ17">
        <f t="shared" si="110"/>
        <v>4.2869661811802366</v>
      </c>
      <c r="GK17">
        <f t="shared" si="111"/>
        <v>4.0773150814570336</v>
      </c>
      <c r="GL17">
        <f t="shared" si="112"/>
        <v>3.8676639816995326</v>
      </c>
      <c r="GM17">
        <f t="shared" si="113"/>
        <v>3.658012881907684</v>
      </c>
      <c r="GN17">
        <f t="shared" si="114"/>
        <v>3.4483617820814523</v>
      </c>
      <c r="GO17">
        <f t="shared" si="115"/>
        <v>3.2387106822208089</v>
      </c>
      <c r="GP17">
        <f t="shared" si="116"/>
        <v>3.0290595823257149</v>
      </c>
      <c r="GQ17">
        <f t="shared" si="117"/>
        <v>2.8194084823961383</v>
      </c>
      <c r="GR17">
        <f t="shared" si="118"/>
        <v>2.6097573824320399</v>
      </c>
      <c r="GS17">
        <f t="shared" si="119"/>
        <v>2.4001062824333879</v>
      </c>
      <c r="GT17">
        <f t="shared" si="120"/>
        <v>2.190455182400143</v>
      </c>
      <c r="GU17">
        <f t="shared" si="121"/>
        <v>1.980804082332277</v>
      </c>
      <c r="GV17">
        <f t="shared" si="122"/>
        <v>1.7711529822297472</v>
      </c>
      <c r="GW17">
        <f t="shared" si="123"/>
        <v>1.5615018820925215</v>
      </c>
      <c r="GX17">
        <f t="shared" si="124"/>
        <v>1.3518507819205645</v>
      </c>
      <c r="GY17">
        <f t="shared" si="125"/>
        <v>1.1421996817138407</v>
      </c>
      <c r="GZ17">
        <f t="shared" si="126"/>
        <v>0.93254858147231445</v>
      </c>
      <c r="HA17">
        <f t="shared" si="127"/>
        <v>0.72289748119595032</v>
      </c>
      <c r="HB17">
        <f t="shared" si="128"/>
        <v>0.51324638088471275</v>
      </c>
      <c r="HC17">
        <f t="shared" si="129"/>
        <v>0.30359528053856621</v>
      </c>
      <c r="HD17">
        <f t="shared" si="130"/>
        <v>9.3944180157471635E-2</v>
      </c>
      <c r="HE17">
        <f t="shared" si="131"/>
        <v>0.11570692025859941</v>
      </c>
      <c r="HF17">
        <f t="shared" si="132"/>
        <v>0.325358020709686</v>
      </c>
      <c r="HG17">
        <f t="shared" si="133"/>
        <v>0.53500912119582722</v>
      </c>
      <c r="HH17">
        <f t="shared" si="134"/>
        <v>0.74466022171705504</v>
      </c>
      <c r="HI17">
        <f t="shared" si="135"/>
        <v>0.95431132227340498</v>
      </c>
      <c r="HJ17">
        <f t="shared" si="30"/>
        <v>9.3944180157471635E-2</v>
      </c>
      <c r="HK17">
        <f t="shared" si="31"/>
        <v>96</v>
      </c>
      <c r="HL17">
        <v>15</v>
      </c>
      <c r="HM17">
        <f t="shared" si="32"/>
        <v>0.14000000000000001</v>
      </c>
      <c r="HN17" cm="1">
        <f t="array" ref="HN17">INDEX($N$3:$DJ$102,HL17,HK17)</f>
        <v>19.990898504152302</v>
      </c>
      <c r="HO17">
        <f t="shared" si="33"/>
        <v>2.7987257905813223</v>
      </c>
    </row>
    <row r="18" spans="2:223" x14ac:dyDescent="0.25">
      <c r="E18">
        <v>360</v>
      </c>
      <c r="F18" s="6">
        <f>'Emission events'!AJ18</f>
        <v>0</v>
      </c>
      <c r="G18" s="6">
        <f>'Emission events'!BQ18</f>
        <v>0</v>
      </c>
      <c r="H18" s="6">
        <f>'Emission events'!CX18</f>
        <v>0</v>
      </c>
      <c r="I18" s="6">
        <f>'Emission events'!EE18</f>
        <v>0</v>
      </c>
      <c r="J18" s="6">
        <f>'Emission events'!FL18</f>
        <v>0</v>
      </c>
      <c r="K18" s="6">
        <f t="shared" si="2"/>
        <v>0</v>
      </c>
      <c r="M18" s="1">
        <v>0.15</v>
      </c>
      <c r="N18" s="55">
        <f t="shared" si="139"/>
        <v>19.944120187638543</v>
      </c>
      <c r="O18" s="55">
        <f t="shared" si="139"/>
        <v>19.943910702909083</v>
      </c>
      <c r="P18" s="55">
        <f t="shared" si="139"/>
        <v>19.943701218135658</v>
      </c>
      <c r="Q18" s="55">
        <f t="shared" si="139"/>
        <v>19.943491733318222</v>
      </c>
      <c r="R18" s="55">
        <f t="shared" si="139"/>
        <v>19.943282248456725</v>
      </c>
      <c r="S18" s="55">
        <f t="shared" si="139"/>
        <v>19.943072763551125</v>
      </c>
      <c r="T18" s="55">
        <f t="shared" si="139"/>
        <v>19.942863278601379</v>
      </c>
      <c r="U18" s="55">
        <f t="shared" si="139"/>
        <v>19.942653793607438</v>
      </c>
      <c r="V18" s="55">
        <f t="shared" si="139"/>
        <v>19.942444308569261</v>
      </c>
      <c r="W18" s="55">
        <f t="shared" si="139"/>
        <v>19.9422348234868</v>
      </c>
      <c r="X18" s="55">
        <f t="shared" si="140"/>
        <v>19.942025338360008</v>
      </c>
      <c r="Y18" s="55">
        <f t="shared" si="140"/>
        <v>19.941815853188846</v>
      </c>
      <c r="Z18" s="55">
        <f t="shared" si="140"/>
        <v>19.941606367973264</v>
      </c>
      <c r="AA18" s="55">
        <f t="shared" si="140"/>
        <v>19.941396882713217</v>
      </c>
      <c r="AB18" s="55">
        <f t="shared" si="140"/>
        <v>19.941187397408662</v>
      </c>
      <c r="AC18" s="55">
        <f t="shared" si="140"/>
        <v>19.940977912059552</v>
      </c>
      <c r="AD18" s="55">
        <f t="shared" si="140"/>
        <v>19.940768426665841</v>
      </c>
      <c r="AE18" s="55">
        <f t="shared" si="140"/>
        <v>19.940558941227483</v>
      </c>
      <c r="AF18" s="55">
        <f t="shared" si="140"/>
        <v>19.940349455744435</v>
      </c>
      <c r="AG18" s="55">
        <f t="shared" si="140"/>
        <v>19.940139970216649</v>
      </c>
      <c r="AH18" s="55">
        <f t="shared" si="141"/>
        <v>19.93993048464408</v>
      </c>
      <c r="AI18" s="55">
        <f t="shared" si="141"/>
        <v>19.939720999026687</v>
      </c>
      <c r="AJ18" s="55">
        <f t="shared" si="141"/>
        <v>19.939511513364415</v>
      </c>
      <c r="AK18" s="55">
        <f t="shared" si="141"/>
        <v>19.939302027657227</v>
      </c>
      <c r="AL18" s="55">
        <f t="shared" si="141"/>
        <v>19.939092541905072</v>
      </c>
      <c r="AM18" s="55">
        <f t="shared" si="141"/>
        <v>19.938883056107905</v>
      </c>
      <c r="AN18" s="55">
        <f t="shared" si="141"/>
        <v>19.938673570265681</v>
      </c>
      <c r="AO18" s="55">
        <f t="shared" si="141"/>
        <v>19.938464084378353</v>
      </c>
      <c r="AP18" s="55">
        <f t="shared" si="141"/>
        <v>19.938254598445877</v>
      </c>
      <c r="AQ18" s="55">
        <f t="shared" si="141"/>
        <v>19.938045112468203</v>
      </c>
      <c r="AR18" s="55">
        <f t="shared" si="142"/>
        <v>19.937835626445292</v>
      </c>
      <c r="AS18" s="55">
        <f t="shared" si="142"/>
        <v>19.937626140377088</v>
      </c>
      <c r="AT18" s="55">
        <f t="shared" si="142"/>
        <v>19.937416654263554</v>
      </c>
      <c r="AU18" s="55">
        <f t="shared" si="142"/>
        <v>19.937207168104639</v>
      </c>
      <c r="AV18" s="55">
        <f t="shared" si="142"/>
        <v>19.936997681900298</v>
      </c>
      <c r="AW18" s="55">
        <f t="shared" si="142"/>
        <v>19.936788195650482</v>
      </c>
      <c r="AX18" s="55">
        <f t="shared" si="142"/>
        <v>19.93657870935515</v>
      </c>
      <c r="AY18" s="55">
        <f t="shared" si="142"/>
        <v>19.936369223014253</v>
      </c>
      <c r="AZ18" s="55">
        <f t="shared" si="142"/>
        <v>19.93615973662774</v>
      </c>
      <c r="BA18" s="55">
        <f t="shared" si="142"/>
        <v>19.935950250195571</v>
      </c>
      <c r="BB18" s="55">
        <f t="shared" si="143"/>
        <v>19.935740763717696</v>
      </c>
      <c r="BC18" s="55">
        <f t="shared" si="143"/>
        <v>19.935531277194073</v>
      </c>
      <c r="BD18" s="55">
        <f t="shared" si="143"/>
        <v>19.935321790624648</v>
      </c>
      <c r="BE18" s="55">
        <f t="shared" si="143"/>
        <v>19.93511230400938</v>
      </c>
      <c r="BF18" s="55">
        <f t="shared" si="143"/>
        <v>19.934902817348217</v>
      </c>
      <c r="BG18" s="55">
        <f t="shared" si="143"/>
        <v>19.934693330641117</v>
      </c>
      <c r="BH18" s="55">
        <f t="shared" si="143"/>
        <v>19.934483843888032</v>
      </c>
      <c r="BI18" s="55">
        <f t="shared" si="143"/>
        <v>19.934274357088913</v>
      </c>
      <c r="BJ18" s="55">
        <f t="shared" si="143"/>
        <v>19.934064870243716</v>
      </c>
      <c r="BK18" s="55">
        <f t="shared" si="143"/>
        <v>19.933855383352395</v>
      </c>
      <c r="BL18" s="55">
        <f t="shared" si="144"/>
        <v>19.933645896414895</v>
      </c>
      <c r="BM18" s="55">
        <f t="shared" si="144"/>
        <v>19.933436409431177</v>
      </c>
      <c r="BN18" s="55">
        <f t="shared" si="144"/>
        <v>19.933226922401193</v>
      </c>
      <c r="BO18" s="55">
        <f t="shared" si="144"/>
        <v>19.933017435324892</v>
      </c>
      <c r="BP18" s="55">
        <f t="shared" si="144"/>
        <v>19.932807948202232</v>
      </c>
      <c r="BQ18" s="55">
        <f t="shared" si="144"/>
        <v>19.932598461033159</v>
      </c>
      <c r="BR18" s="55">
        <f t="shared" si="144"/>
        <v>19.932388973817631</v>
      </c>
      <c r="BS18" s="55">
        <f t="shared" si="144"/>
        <v>19.932179486555597</v>
      </c>
      <c r="BT18" s="55">
        <f t="shared" si="144"/>
        <v>19.931969999247016</v>
      </c>
      <c r="BU18" s="55">
        <f t="shared" si="144"/>
        <v>19.931760511891831</v>
      </c>
      <c r="BV18" s="55">
        <f t="shared" si="145"/>
        <v>19.931551024490002</v>
      </c>
      <c r="BW18" s="55">
        <f t="shared" si="145"/>
        <v>19.931341537041479</v>
      </c>
      <c r="BX18" s="55">
        <f t="shared" si="145"/>
        <v>19.931132049546214</v>
      </c>
      <c r="BY18" s="55">
        <f t="shared" si="145"/>
        <v>19.930922562004156</v>
      </c>
      <c r="BZ18" s="55">
        <f t="shared" si="145"/>
        <v>19.930713074415266</v>
      </c>
      <c r="CA18" s="55">
        <f t="shared" si="145"/>
        <v>19.930503586779487</v>
      </c>
      <c r="CB18" s="55">
        <f t="shared" si="145"/>
        <v>19.930294099096777</v>
      </c>
      <c r="CC18" s="55">
        <f t="shared" si="145"/>
        <v>19.930084611367086</v>
      </c>
      <c r="CD18" s="55">
        <f t="shared" si="145"/>
        <v>19.929875123590367</v>
      </c>
      <c r="CE18" s="55">
        <f t="shared" si="145"/>
        <v>19.929665635766572</v>
      </c>
      <c r="CF18" s="55">
        <f t="shared" si="146"/>
        <v>19.929456147895653</v>
      </c>
      <c r="CG18" s="55">
        <f t="shared" si="146"/>
        <v>19.929246659977558</v>
      </c>
      <c r="CH18" s="55">
        <f t="shared" si="146"/>
        <v>19.929037172012244</v>
      </c>
      <c r="CI18" s="55">
        <f t="shared" si="146"/>
        <v>19.928827683999664</v>
      </c>
      <c r="CJ18" s="55">
        <f t="shared" si="146"/>
        <v>19.928618195939762</v>
      </c>
      <c r="CK18" s="55">
        <f t="shared" si="146"/>
        <v>19.928408707832496</v>
      </c>
      <c r="CL18" s="55">
        <f t="shared" si="146"/>
        <v>19.928199219677818</v>
      </c>
      <c r="CM18" s="55">
        <f t="shared" si="146"/>
        <v>19.927989731475677</v>
      </c>
      <c r="CN18" s="55">
        <f t="shared" si="146"/>
        <v>19.927780243226024</v>
      </c>
      <c r="CO18" s="55">
        <f t="shared" si="146"/>
        <v>19.927570754928816</v>
      </c>
      <c r="CP18" s="55">
        <f t="shared" si="147"/>
        <v>19.927361266583997</v>
      </c>
      <c r="CQ18" s="55">
        <f t="shared" si="147"/>
        <v>19.927151778191522</v>
      </c>
      <c r="CR18" s="55">
        <f t="shared" si="147"/>
        <v>19.926942289751345</v>
      </c>
      <c r="CS18" s="55">
        <f t="shared" si="147"/>
        <v>19.926732801263412</v>
      </c>
      <c r="CT18" s="55">
        <f t="shared" si="147"/>
        <v>19.926523312727682</v>
      </c>
      <c r="CU18" s="55">
        <f t="shared" si="147"/>
        <v>19.926313824144096</v>
      </c>
      <c r="CV18" s="55">
        <f t="shared" si="147"/>
        <v>19.926104335512612</v>
      </c>
      <c r="CW18" s="55">
        <f t="shared" si="147"/>
        <v>19.925894846833181</v>
      </c>
      <c r="CX18" s="55">
        <f t="shared" si="147"/>
        <v>19.925685358105746</v>
      </c>
      <c r="CY18" s="55">
        <f t="shared" si="147"/>
        <v>19.925475869330274</v>
      </c>
      <c r="CZ18" s="55">
        <f t="shared" si="148"/>
        <v>19.925266380506699</v>
      </c>
      <c r="DA18" s="55">
        <f t="shared" si="148"/>
        <v>19.925056891634988</v>
      </c>
      <c r="DB18" s="55">
        <f t="shared" si="148"/>
        <v>19.924847402715073</v>
      </c>
      <c r="DC18" s="55">
        <f t="shared" si="148"/>
        <v>19.924637913746924</v>
      </c>
      <c r="DD18" s="55">
        <f t="shared" si="148"/>
        <v>19.924428424730479</v>
      </c>
      <c r="DE18" s="55">
        <f t="shared" si="148"/>
        <v>19.924218935665696</v>
      </c>
      <c r="DF18" s="55">
        <f t="shared" si="148"/>
        <v>19.924009446552521</v>
      </c>
      <c r="DG18" s="55">
        <f t="shared" si="148"/>
        <v>19.923799957390905</v>
      </c>
      <c r="DH18" s="55">
        <f t="shared" si="148"/>
        <v>19.923590468180798</v>
      </c>
      <c r="DI18" s="55">
        <f t="shared" si="148"/>
        <v>19.923380978922157</v>
      </c>
      <c r="DJ18" s="55">
        <f t="shared" si="148"/>
        <v>19.923171489614926</v>
      </c>
      <c r="DL18">
        <f t="shared" si="17"/>
        <v>0.15</v>
      </c>
      <c r="DM18">
        <f t="shared" si="18"/>
        <v>19.944120187638543</v>
      </c>
      <c r="DN18">
        <f t="shared" si="19"/>
        <v>19.734469078445979</v>
      </c>
      <c r="DO18">
        <f t="shared" si="41"/>
        <v>19.524817969209451</v>
      </c>
      <c r="DP18">
        <f t="shared" si="42"/>
        <v>19.315166859928912</v>
      </c>
      <c r="DQ18">
        <f t="shared" si="43"/>
        <v>19.105515750604312</v>
      </c>
      <c r="DR18">
        <f t="shared" si="44"/>
        <v>18.895864641235608</v>
      </c>
      <c r="DS18">
        <f t="shared" si="45"/>
        <v>18.686213531822759</v>
      </c>
      <c r="DT18">
        <f t="shared" si="46"/>
        <v>18.476562422365713</v>
      </c>
      <c r="DU18">
        <f t="shared" si="47"/>
        <v>18.266911312864433</v>
      </c>
      <c r="DV18">
        <f t="shared" si="48"/>
        <v>18.057260203318869</v>
      </c>
      <c r="DW18">
        <f t="shared" si="49"/>
        <v>17.847609093728973</v>
      </c>
      <c r="DX18">
        <f t="shared" si="50"/>
        <v>17.637957984094708</v>
      </c>
      <c r="DY18">
        <f t="shared" si="51"/>
        <v>17.428306874416023</v>
      </c>
      <c r="DZ18">
        <f t="shared" si="52"/>
        <v>17.218655764692873</v>
      </c>
      <c r="EA18">
        <f t="shared" si="53"/>
        <v>17.009004654925214</v>
      </c>
      <c r="EB18">
        <f t="shared" si="54"/>
        <v>16.799353545113</v>
      </c>
      <c r="EC18">
        <f t="shared" si="55"/>
        <v>16.589702435256186</v>
      </c>
      <c r="ED18">
        <f t="shared" si="56"/>
        <v>16.380051325354724</v>
      </c>
      <c r="EE18">
        <f t="shared" si="57"/>
        <v>16.170400215408574</v>
      </c>
      <c r="EF18">
        <f t="shared" si="58"/>
        <v>15.960749105417683</v>
      </c>
      <c r="EG18">
        <f t="shared" si="59"/>
        <v>15.751097995382011</v>
      </c>
      <c r="EH18">
        <f t="shared" si="60"/>
        <v>15.541446885301514</v>
      </c>
      <c r="EI18">
        <f t="shared" si="61"/>
        <v>15.33179577517614</v>
      </c>
      <c r="EJ18">
        <f t="shared" si="62"/>
        <v>15.122144665005848</v>
      </c>
      <c r="EK18">
        <f t="shared" si="63"/>
        <v>14.91249355479059</v>
      </c>
      <c r="EL18">
        <f t="shared" si="64"/>
        <v>14.702842444530319</v>
      </c>
      <c r="EM18">
        <f t="shared" si="65"/>
        <v>14.493191334224992</v>
      </c>
      <c r="EN18">
        <f t="shared" si="66"/>
        <v>14.28354022387456</v>
      </c>
      <c r="EO18">
        <f t="shared" si="67"/>
        <v>14.073889113478979</v>
      </c>
      <c r="EP18">
        <f t="shared" si="68"/>
        <v>13.864238003038203</v>
      </c>
      <c r="EQ18">
        <f t="shared" si="69"/>
        <v>13.654586892552189</v>
      </c>
      <c r="ER18">
        <f t="shared" si="70"/>
        <v>13.444935782020881</v>
      </c>
      <c r="ES18">
        <f t="shared" si="71"/>
        <v>13.235284671444244</v>
      </c>
      <c r="ET18">
        <f t="shared" si="72"/>
        <v>13.025633560822223</v>
      </c>
      <c r="EU18">
        <f t="shared" si="73"/>
        <v>12.815982450154779</v>
      </c>
      <c r="EV18">
        <f t="shared" si="74"/>
        <v>12.606331339441862</v>
      </c>
      <c r="EW18">
        <f t="shared" si="75"/>
        <v>12.396680228683426</v>
      </c>
      <c r="EX18">
        <f t="shared" si="76"/>
        <v>12.187029117879426</v>
      </c>
      <c r="EY18">
        <f t="shared" si="77"/>
        <v>11.977378007029808</v>
      </c>
      <c r="EZ18">
        <f t="shared" si="78"/>
        <v>11.767726896134535</v>
      </c>
      <c r="FA18">
        <f t="shared" si="79"/>
        <v>11.558075785193557</v>
      </c>
      <c r="FB18">
        <f t="shared" si="80"/>
        <v>11.34842467420683</v>
      </c>
      <c r="FC18">
        <f t="shared" si="81"/>
        <v>11.138773563174302</v>
      </c>
      <c r="FD18">
        <f t="shared" si="82"/>
        <v>10.92912245209593</v>
      </c>
      <c r="FE18">
        <f t="shared" si="83"/>
        <v>10.719471340971664</v>
      </c>
      <c r="FF18">
        <f t="shared" si="84"/>
        <v>10.509820229801461</v>
      </c>
      <c r="FG18">
        <f t="shared" si="85"/>
        <v>10.300169118585272</v>
      </c>
      <c r="FH18">
        <f t="shared" si="86"/>
        <v>10.09051800732305</v>
      </c>
      <c r="FI18">
        <f t="shared" si="87"/>
        <v>9.8808668960147497</v>
      </c>
      <c r="FJ18">
        <f t="shared" si="88"/>
        <v>9.6712157846603244</v>
      </c>
      <c r="FK18">
        <f t="shared" si="89"/>
        <v>9.4615646732597209</v>
      </c>
      <c r="FL18">
        <f t="shared" si="90"/>
        <v>9.2519135618129003</v>
      </c>
      <c r="FM18">
        <f t="shared" si="91"/>
        <v>9.0422624503198126</v>
      </c>
      <c r="FN18">
        <f t="shared" si="92"/>
        <v>8.8326113387804082</v>
      </c>
      <c r="FO18">
        <f t="shared" si="93"/>
        <v>8.6229602271946444</v>
      </c>
      <c r="FP18">
        <f t="shared" si="94"/>
        <v>8.4133091155624662</v>
      </c>
      <c r="FQ18">
        <f t="shared" si="95"/>
        <v>8.2036580038838345</v>
      </c>
      <c r="FR18">
        <f t="shared" si="96"/>
        <v>7.9940068921586995</v>
      </c>
      <c r="FS18">
        <f t="shared" si="97"/>
        <v>7.7843557803870151</v>
      </c>
      <c r="FT18">
        <f t="shared" si="98"/>
        <v>7.5747046685687263</v>
      </c>
      <c r="FU18">
        <f t="shared" si="99"/>
        <v>7.3650535567037938</v>
      </c>
      <c r="FV18">
        <f t="shared" si="100"/>
        <v>7.155402444792168</v>
      </c>
      <c r="FW18">
        <f t="shared" si="101"/>
        <v>6.9457513328337992</v>
      </c>
      <c r="FX18">
        <f t="shared" si="102"/>
        <v>6.7361002208286376</v>
      </c>
      <c r="FY18">
        <f t="shared" si="103"/>
        <v>6.5264491087766441</v>
      </c>
      <c r="FZ18">
        <f t="shared" si="36"/>
        <v>6.3167979966777601</v>
      </c>
      <c r="GA18">
        <f t="shared" si="136"/>
        <v>6.1071468845319465</v>
      </c>
      <c r="GB18">
        <f t="shared" si="137"/>
        <v>5.8974957723391519</v>
      </c>
      <c r="GC18">
        <f t="shared" si="138"/>
        <v>5.68784466009933</v>
      </c>
      <c r="GD18">
        <f t="shared" si="104"/>
        <v>5.4781935478124328</v>
      </c>
      <c r="GE18">
        <f t="shared" si="105"/>
        <v>5.2685424354784107</v>
      </c>
      <c r="GF18">
        <f t="shared" si="106"/>
        <v>5.0588913230972121</v>
      </c>
      <c r="GG18">
        <f t="shared" si="107"/>
        <v>4.8492402106687944</v>
      </c>
      <c r="GH18">
        <f t="shared" si="108"/>
        <v>4.6395890981931114</v>
      </c>
      <c r="GI18">
        <f t="shared" si="109"/>
        <v>4.4299379856701062</v>
      </c>
      <c r="GJ18">
        <f t="shared" si="110"/>
        <v>4.2202868730997345</v>
      </c>
      <c r="GK18">
        <f t="shared" si="111"/>
        <v>4.0106357604819536</v>
      </c>
      <c r="GL18">
        <f t="shared" si="112"/>
        <v>3.8009846478167084</v>
      </c>
      <c r="GM18">
        <f t="shared" si="113"/>
        <v>3.5913335351039528</v>
      </c>
      <c r="GN18">
        <f t="shared" si="114"/>
        <v>3.3816824223436406</v>
      </c>
      <c r="GO18">
        <f t="shared" si="115"/>
        <v>3.1720313095357184</v>
      </c>
      <c r="GP18">
        <f t="shared" si="116"/>
        <v>2.9623801966801402</v>
      </c>
      <c r="GQ18">
        <f t="shared" si="117"/>
        <v>2.7527290837768597</v>
      </c>
      <c r="GR18">
        <f t="shared" si="118"/>
        <v>2.5430779708258235</v>
      </c>
      <c r="GS18">
        <f t="shared" si="119"/>
        <v>2.3334268578269892</v>
      </c>
      <c r="GT18">
        <f t="shared" si="120"/>
        <v>2.1237757447802998</v>
      </c>
      <c r="GU18">
        <f t="shared" si="121"/>
        <v>1.9141246316857128</v>
      </c>
      <c r="GV18">
        <f t="shared" si="122"/>
        <v>1.7044735185431783</v>
      </c>
      <c r="GW18">
        <f t="shared" si="123"/>
        <v>1.4948224053526395</v>
      </c>
      <c r="GX18">
        <f t="shared" si="124"/>
        <v>1.2851712921140646</v>
      </c>
      <c r="GY18">
        <f t="shared" si="125"/>
        <v>1.0755201788273858</v>
      </c>
      <c r="GZ18">
        <f t="shared" si="126"/>
        <v>0.86586906549257137</v>
      </c>
      <c r="HA18">
        <f t="shared" si="127"/>
        <v>0.65621795210955369</v>
      </c>
      <c r="HB18">
        <f t="shared" si="128"/>
        <v>0.44656683867830083</v>
      </c>
      <c r="HC18">
        <f t="shared" si="129"/>
        <v>0.23691572519875237</v>
      </c>
      <c r="HD18">
        <f t="shared" si="130"/>
        <v>2.726461167086569E-2</v>
      </c>
      <c r="HE18">
        <f t="shared" si="131"/>
        <v>0.1823865019054125</v>
      </c>
      <c r="HF18">
        <f t="shared" si="132"/>
        <v>0.39203761553013194</v>
      </c>
      <c r="HG18">
        <f t="shared" si="133"/>
        <v>0.60168872920334238</v>
      </c>
      <c r="HH18">
        <f t="shared" si="134"/>
        <v>0.81133984292508643</v>
      </c>
      <c r="HI18">
        <f t="shared" si="135"/>
        <v>1.0209909566954209</v>
      </c>
      <c r="HJ18">
        <f t="shared" si="30"/>
        <v>2.726461167086569E-2</v>
      </c>
      <c r="HK18">
        <f t="shared" si="31"/>
        <v>96</v>
      </c>
      <c r="HL18">
        <v>16</v>
      </c>
      <c r="HM18">
        <f t="shared" si="32"/>
        <v>0.15</v>
      </c>
      <c r="HN18" cm="1">
        <f t="array" ref="HN18">INDEX($N$3:$DJ$102,HL18,HK18)</f>
        <v>19.924218935665696</v>
      </c>
      <c r="HO18">
        <f t="shared" si="33"/>
        <v>2.9886328403498541</v>
      </c>
    </row>
    <row r="19" spans="2:223" x14ac:dyDescent="0.25">
      <c r="E19">
        <v>365</v>
      </c>
      <c r="F19" s="6">
        <f>'Emission events'!AJ19</f>
        <v>0</v>
      </c>
      <c r="G19" s="6">
        <f>'Emission events'!BQ19</f>
        <v>0</v>
      </c>
      <c r="H19" s="6">
        <f>'Emission events'!CX19</f>
        <v>0</v>
      </c>
      <c r="I19" s="6">
        <f>'Emission events'!EE19</f>
        <v>0</v>
      </c>
      <c r="J19" s="6">
        <f>'Emission events'!FL19</f>
        <v>0</v>
      </c>
      <c r="K19" s="6">
        <f t="shared" si="2"/>
        <v>0</v>
      </c>
      <c r="M19" s="1">
        <v>0.16</v>
      </c>
      <c r="N19" s="55">
        <f t="shared" si="139"/>
        <v>19.877437320649094</v>
      </c>
      <c r="O19" s="55">
        <f t="shared" si="139"/>
        <v>19.877227819394868</v>
      </c>
      <c r="P19" s="55">
        <f t="shared" si="139"/>
        <v>19.877018318079816</v>
      </c>
      <c r="Q19" s="55">
        <f t="shared" si="139"/>
        <v>19.876808816703882</v>
      </c>
      <c r="R19" s="55">
        <f t="shared" si="139"/>
        <v>19.876599315266997</v>
      </c>
      <c r="S19" s="55">
        <f t="shared" si="139"/>
        <v>19.876389813769102</v>
      </c>
      <c r="T19" s="55">
        <f t="shared" si="139"/>
        <v>19.876180312210135</v>
      </c>
      <c r="U19" s="55">
        <f t="shared" si="139"/>
        <v>19.875970810590033</v>
      </c>
      <c r="V19" s="55">
        <f t="shared" si="139"/>
        <v>19.875761308908732</v>
      </c>
      <c r="W19" s="55">
        <f t="shared" si="139"/>
        <v>19.875551807166172</v>
      </c>
      <c r="X19" s="55">
        <f t="shared" si="140"/>
        <v>19.875342305362292</v>
      </c>
      <c r="Y19" s="55">
        <f t="shared" si="140"/>
        <v>19.875132803497028</v>
      </c>
      <c r="Z19" s="55">
        <f t="shared" si="140"/>
        <v>19.874923301570313</v>
      </c>
      <c r="AA19" s="55">
        <f t="shared" si="140"/>
        <v>19.874713799582089</v>
      </c>
      <c r="AB19" s="55">
        <f t="shared" si="140"/>
        <v>19.874504297532294</v>
      </c>
      <c r="AC19" s="55">
        <f t="shared" si="140"/>
        <v>19.874294795420862</v>
      </c>
      <c r="AD19" s="55">
        <f t="shared" si="140"/>
        <v>19.874085293247735</v>
      </c>
      <c r="AE19" s="55">
        <f t="shared" si="140"/>
        <v>19.873875791012843</v>
      </c>
      <c r="AF19" s="55">
        <f t="shared" si="140"/>
        <v>19.873666288716127</v>
      </c>
      <c r="AG19" s="55">
        <f t="shared" si="140"/>
        <v>19.873456786357526</v>
      </c>
      <c r="AH19" s="55">
        <f t="shared" si="141"/>
        <v>19.873247283936973</v>
      </c>
      <c r="AI19" s="55">
        <f t="shared" si="141"/>
        <v>19.873037781454407</v>
      </c>
      <c r="AJ19" s="55">
        <f t="shared" si="141"/>
        <v>19.872828278909761</v>
      </c>
      <c r="AK19" s="55">
        <f t="shared" si="141"/>
        <v>19.872618776302978</v>
      </c>
      <c r="AL19" s="55">
        <f t="shared" si="141"/>
        <v>19.872409273633991</v>
      </c>
      <c r="AM19" s="55">
        <f t="shared" si="141"/>
        <v>19.872199770902736</v>
      </c>
      <c r="AN19" s="55">
        <f t="shared" si="141"/>
        <v>19.871990268109151</v>
      </c>
      <c r="AO19" s="55">
        <f t="shared" si="141"/>
        <v>19.871780765253174</v>
      </c>
      <c r="AP19" s="55">
        <f t="shared" si="141"/>
        <v>19.871571262334736</v>
      </c>
      <c r="AQ19" s="55">
        <f t="shared" si="141"/>
        <v>19.871361759353778</v>
      </c>
      <c r="AR19" s="55">
        <f t="shared" si="142"/>
        <v>19.871152256310232</v>
      </c>
      <c r="AS19" s="55">
        <f t="shared" si="142"/>
        <v>19.870942753204041</v>
      </c>
      <c r="AT19" s="55">
        <f t="shared" si="142"/>
        <v>19.870733250035133</v>
      </c>
      <c r="AU19" s="55">
        <f t="shared" si="142"/>
        <v>19.870523746803453</v>
      </c>
      <c r="AV19" s="55">
        <f t="shared" si="142"/>
        <v>19.870314243508929</v>
      </c>
      <c r="AW19" s="55">
        <f t="shared" si="142"/>
        <v>19.870104740151497</v>
      </c>
      <c r="AX19" s="55">
        <f t="shared" si="142"/>
        <v>19.8698952367311</v>
      </c>
      <c r="AY19" s="55">
        <f t="shared" si="142"/>
        <v>19.869685733247668</v>
      </c>
      <c r="AZ19" s="55">
        <f t="shared" si="142"/>
        <v>19.869476229701139</v>
      </c>
      <c r="BA19" s="55">
        <f t="shared" si="142"/>
        <v>19.869266726091446</v>
      </c>
      <c r="BB19" s="55">
        <f t="shared" si="143"/>
        <v>19.86905722241853</v>
      </c>
      <c r="BC19" s="55">
        <f t="shared" si="143"/>
        <v>19.868847718682318</v>
      </c>
      <c r="BD19" s="55">
        <f t="shared" si="143"/>
        <v>19.868638214882754</v>
      </c>
      <c r="BE19" s="55">
        <f t="shared" si="143"/>
        <v>19.868428711019767</v>
      </c>
      <c r="BF19" s="55">
        <f t="shared" si="143"/>
        <v>19.868219207093297</v>
      </c>
      <c r="BG19" s="55">
        <f t="shared" si="143"/>
        <v>19.868009703103276</v>
      </c>
      <c r="BH19" s="55">
        <f t="shared" si="143"/>
        <v>19.86780019904964</v>
      </c>
      <c r="BI19" s="55">
        <f t="shared" si="143"/>
        <v>19.867590694932325</v>
      </c>
      <c r="BJ19" s="55">
        <f t="shared" si="143"/>
        <v>19.867381190751267</v>
      </c>
      <c r="BK19" s="55">
        <f t="shared" si="143"/>
        <v>19.867171686506399</v>
      </c>
      <c r="BL19" s="55">
        <f t="shared" si="144"/>
        <v>19.866962182197657</v>
      </c>
      <c r="BM19" s="55">
        <f t="shared" si="144"/>
        <v>19.866752677824973</v>
      </c>
      <c r="BN19" s="55">
        <f t="shared" si="144"/>
        <v>19.866543173388287</v>
      </c>
      <c r="BO19" s="55">
        <f t="shared" si="144"/>
        <v>19.866333668887528</v>
      </c>
      <c r="BP19" s="55">
        <f t="shared" si="144"/>
        <v>19.866124164322635</v>
      </c>
      <c r="BQ19" s="55">
        <f t="shared" si="144"/>
        <v>19.865914659693541</v>
      </c>
      <c r="BR19" s="55">
        <f t="shared" si="144"/>
        <v>19.865705155000182</v>
      </c>
      <c r="BS19" s="55">
        <f t="shared" si="144"/>
        <v>19.86549565024249</v>
      </c>
      <c r="BT19" s="55">
        <f t="shared" si="144"/>
        <v>19.865286145420399</v>
      </c>
      <c r="BU19" s="55">
        <f t="shared" si="144"/>
        <v>19.865076640533847</v>
      </c>
      <c r="BV19" s="55">
        <f t="shared" si="145"/>
        <v>19.864867135582763</v>
      </c>
      <c r="BW19" s="55">
        <f t="shared" si="145"/>
        <v>19.864657630567088</v>
      </c>
      <c r="BX19" s="55">
        <f t="shared" si="145"/>
        <v>19.864448125486749</v>
      </c>
      <c r="BY19" s="55">
        <f t="shared" si="145"/>
        <v>19.864238620341684</v>
      </c>
      <c r="BZ19" s="55">
        <f t="shared" si="145"/>
        <v>19.864029115131824</v>
      </c>
      <c r="CA19" s="55">
        <f t="shared" si="145"/>
        <v>19.86381960985711</v>
      </c>
      <c r="CB19" s="55">
        <f t="shared" si="145"/>
        <v>19.86361010451747</v>
      </c>
      <c r="CC19" s="55">
        <f t="shared" si="145"/>
        <v>19.863400599112836</v>
      </c>
      <c r="CD19" s="55">
        <f t="shared" si="145"/>
        <v>19.863191093643145</v>
      </c>
      <c r="CE19" s="55">
        <f t="shared" si="145"/>
        <v>19.862981588108333</v>
      </c>
      <c r="CF19" s="55">
        <f t="shared" si="146"/>
        <v>19.862772082508329</v>
      </c>
      <c r="CG19" s="55">
        <f t="shared" si="146"/>
        <v>19.862562576843068</v>
      </c>
      <c r="CH19" s="55">
        <f t="shared" si="146"/>
        <v>19.862353071112484</v>
      </c>
      <c r="CI19" s="55">
        <f t="shared" si="146"/>
        <v>19.862143565316508</v>
      </c>
      <c r="CJ19" s="55">
        <f t="shared" si="146"/>
        <v>19.861934059455077</v>
      </c>
      <c r="CK19" s="55">
        <f t="shared" si="146"/>
        <v>19.861724553528123</v>
      </c>
      <c r="CL19" s="55">
        <f t="shared" si="146"/>
        <v>19.861515047535576</v>
      </c>
      <c r="CM19" s="55">
        <f t="shared" si="146"/>
        <v>19.861305541477375</v>
      </c>
      <c r="CN19" s="55">
        <f t="shared" si="146"/>
        <v>19.861096035353448</v>
      </c>
      <c r="CO19" s="55">
        <f t="shared" si="146"/>
        <v>19.860886529163732</v>
      </c>
      <c r="CP19" s="55">
        <f t="shared" si="147"/>
        <v>19.860677022908156</v>
      </c>
      <c r="CQ19" s="55">
        <f t="shared" si="147"/>
        <v>19.860467516586656</v>
      </c>
      <c r="CR19" s="55">
        <f t="shared" si="147"/>
        <v>19.860258010199161</v>
      </c>
      <c r="CS19" s="55">
        <f t="shared" si="147"/>
        <v>19.86004850374561</v>
      </c>
      <c r="CT19" s="55">
        <f t="shared" si="147"/>
        <v>19.859838997225925</v>
      </c>
      <c r="CU19" s="55">
        <f t="shared" si="147"/>
        <v>19.859629490640049</v>
      </c>
      <c r="CV19" s="55">
        <f t="shared" si="147"/>
        <v>19.859419983987912</v>
      </c>
      <c r="CW19" s="55">
        <f t="shared" si="147"/>
        <v>19.859210477269443</v>
      </c>
      <c r="CX19" s="55">
        <f t="shared" si="147"/>
        <v>19.859000970484576</v>
      </c>
      <c r="CY19" s="55">
        <f t="shared" si="147"/>
        <v>19.858791463633246</v>
      </c>
      <c r="CZ19" s="55">
        <f t="shared" si="148"/>
        <v>19.85858195671538</v>
      </c>
      <c r="DA19" s="55">
        <f t="shared" si="148"/>
        <v>19.858372449730915</v>
      </c>
      <c r="DB19" s="55">
        <f t="shared" si="148"/>
        <v>19.85816294267978</v>
      </c>
      <c r="DC19" s="55">
        <f t="shared" si="148"/>
        <v>19.85795343556191</v>
      </c>
      <c r="DD19" s="55">
        <f t="shared" si="148"/>
        <v>19.857743928377232</v>
      </c>
      <c r="DE19" s="55">
        <f t="shared" si="148"/>
        <v>19.857534421125685</v>
      </c>
      <c r="DF19" s="55">
        <f t="shared" si="148"/>
        <v>19.85732491380719</v>
      </c>
      <c r="DG19" s="55">
        <f t="shared" si="148"/>
        <v>19.857115406421691</v>
      </c>
      <c r="DH19" s="55">
        <f t="shared" si="148"/>
        <v>19.85690589896911</v>
      </c>
      <c r="DI19" s="55">
        <f t="shared" si="148"/>
        <v>19.856696391449383</v>
      </c>
      <c r="DJ19" s="55">
        <f t="shared" si="148"/>
        <v>19.856486883862445</v>
      </c>
      <c r="DL19">
        <f t="shared" si="17"/>
        <v>0.16</v>
      </c>
      <c r="DM19">
        <f t="shared" si="18"/>
        <v>19.877437320649094</v>
      </c>
      <c r="DN19">
        <f t="shared" si="19"/>
        <v>19.667786194931764</v>
      </c>
      <c r="DO19">
        <f t="shared" si="41"/>
        <v>19.458135069153609</v>
      </c>
      <c r="DP19">
        <f t="shared" si="42"/>
        <v>19.248483943314572</v>
      </c>
      <c r="DQ19">
        <f t="shared" si="43"/>
        <v>19.038832817414583</v>
      </c>
      <c r="DR19">
        <f t="shared" si="44"/>
        <v>18.829181691453584</v>
      </c>
      <c r="DS19">
        <f t="shared" si="45"/>
        <v>18.619530565431514</v>
      </c>
      <c r="DT19">
        <f t="shared" si="46"/>
        <v>18.409879439348309</v>
      </c>
      <c r="DU19">
        <f t="shared" si="47"/>
        <v>18.200228313203905</v>
      </c>
      <c r="DV19">
        <f t="shared" si="48"/>
        <v>17.990577186998241</v>
      </c>
      <c r="DW19">
        <f t="shared" si="49"/>
        <v>17.780926060731257</v>
      </c>
      <c r="DX19">
        <f t="shared" si="50"/>
        <v>17.57127493440289</v>
      </c>
      <c r="DY19">
        <f t="shared" si="51"/>
        <v>17.361623808013071</v>
      </c>
      <c r="DZ19">
        <f t="shared" si="52"/>
        <v>17.151972681561745</v>
      </c>
      <c r="EA19">
        <f t="shared" si="53"/>
        <v>16.942321555048846</v>
      </c>
      <c r="EB19">
        <f t="shared" si="54"/>
        <v>16.732670428474311</v>
      </c>
      <c r="EC19">
        <f t="shared" si="55"/>
        <v>16.52301930183808</v>
      </c>
      <c r="ED19">
        <f t="shared" si="56"/>
        <v>16.313368175140084</v>
      </c>
      <c r="EE19">
        <f t="shared" si="57"/>
        <v>16.103717048380265</v>
      </c>
      <c r="EF19">
        <f t="shared" si="58"/>
        <v>15.89406592155856</v>
      </c>
      <c r="EG19">
        <f t="shared" si="59"/>
        <v>15.684414794674904</v>
      </c>
      <c r="EH19">
        <f t="shared" si="60"/>
        <v>15.474763667729235</v>
      </c>
      <c r="EI19">
        <f t="shared" si="61"/>
        <v>15.265112540721486</v>
      </c>
      <c r="EJ19">
        <f t="shared" si="62"/>
        <v>15.055461413651599</v>
      </c>
      <c r="EK19">
        <f t="shared" si="63"/>
        <v>14.845810286519509</v>
      </c>
      <c r="EL19">
        <f t="shared" si="64"/>
        <v>14.63615915932515</v>
      </c>
      <c r="EM19">
        <f t="shared" si="65"/>
        <v>14.426508032068462</v>
      </c>
      <c r="EN19">
        <f t="shared" si="66"/>
        <v>14.216856904749381</v>
      </c>
      <c r="EO19">
        <f t="shared" si="67"/>
        <v>14.007205777367838</v>
      </c>
      <c r="EP19">
        <f t="shared" si="68"/>
        <v>13.797554649923779</v>
      </c>
      <c r="EQ19">
        <f t="shared" si="69"/>
        <v>13.587903522417129</v>
      </c>
      <c r="ER19">
        <f t="shared" si="70"/>
        <v>13.378252394847834</v>
      </c>
      <c r="ES19">
        <f t="shared" si="71"/>
        <v>13.168601267215823</v>
      </c>
      <c r="ET19">
        <f t="shared" si="72"/>
        <v>12.958950139521038</v>
      </c>
      <c r="EU19">
        <f t="shared" si="73"/>
        <v>12.74929901176341</v>
      </c>
      <c r="EV19">
        <f t="shared" si="74"/>
        <v>12.539647883942877</v>
      </c>
      <c r="EW19">
        <f t="shared" si="75"/>
        <v>12.329996756059376</v>
      </c>
      <c r="EX19">
        <f t="shared" si="76"/>
        <v>12.12034562811284</v>
      </c>
      <c r="EY19">
        <f t="shared" si="77"/>
        <v>11.910694500103206</v>
      </c>
      <c r="EZ19">
        <f t="shared" si="78"/>
        <v>11.70104337203041</v>
      </c>
      <c r="FA19">
        <f t="shared" si="79"/>
        <v>11.49139224389439</v>
      </c>
      <c r="FB19">
        <f t="shared" si="80"/>
        <v>11.281741115695075</v>
      </c>
      <c r="FC19">
        <f t="shared" si="81"/>
        <v>11.072089987432408</v>
      </c>
      <c r="FD19">
        <f t="shared" si="82"/>
        <v>10.862438859106318</v>
      </c>
      <c r="FE19">
        <f t="shared" si="83"/>
        <v>10.652787730716744</v>
      </c>
      <c r="FF19">
        <f t="shared" si="84"/>
        <v>10.443136602263619</v>
      </c>
      <c r="FG19">
        <f t="shared" si="85"/>
        <v>10.23348547374688</v>
      </c>
      <c r="FH19">
        <f t="shared" si="86"/>
        <v>10.023834345166462</v>
      </c>
      <c r="FI19">
        <f t="shared" si="87"/>
        <v>9.8141832165223004</v>
      </c>
      <c r="FJ19">
        <f t="shared" si="88"/>
        <v>9.604532087814329</v>
      </c>
      <c r="FK19">
        <f t="shared" si="89"/>
        <v>9.3948809590424833</v>
      </c>
      <c r="FL19">
        <f t="shared" si="90"/>
        <v>9.1852298302066959</v>
      </c>
      <c r="FM19">
        <f t="shared" si="91"/>
        <v>8.9755787013069064</v>
      </c>
      <c r="FN19">
        <f t="shared" si="92"/>
        <v>8.7659275723430436</v>
      </c>
      <c r="FO19">
        <f t="shared" si="93"/>
        <v>8.5562764433150473</v>
      </c>
      <c r="FP19">
        <f t="shared" si="94"/>
        <v>8.3466253142228481</v>
      </c>
      <c r="FQ19">
        <f t="shared" si="95"/>
        <v>8.1369741850663857</v>
      </c>
      <c r="FR19">
        <f t="shared" si="96"/>
        <v>7.9273230558455925</v>
      </c>
      <c r="FS19">
        <f t="shared" si="97"/>
        <v>7.7176719265603975</v>
      </c>
      <c r="FT19">
        <f t="shared" si="98"/>
        <v>7.508020797210742</v>
      </c>
      <c r="FU19">
        <f t="shared" si="99"/>
        <v>7.298369667796555</v>
      </c>
      <c r="FV19">
        <f t="shared" si="100"/>
        <v>7.0887185383177762</v>
      </c>
      <c r="FW19">
        <f t="shared" si="101"/>
        <v>6.8790674087743344</v>
      </c>
      <c r="FX19">
        <f t="shared" si="102"/>
        <v>6.6694162791661658</v>
      </c>
      <c r="FY19">
        <f t="shared" si="103"/>
        <v>6.4597651494932027</v>
      </c>
      <c r="FZ19">
        <f t="shared" si="36"/>
        <v>6.2501140197553831</v>
      </c>
      <c r="GA19">
        <f t="shared" si="136"/>
        <v>6.0404628899526394</v>
      </c>
      <c r="GB19">
        <f t="shared" si="137"/>
        <v>5.8308117600849023</v>
      </c>
      <c r="GC19">
        <f t="shared" si="138"/>
        <v>5.621160630152108</v>
      </c>
      <c r="GD19">
        <f t="shared" si="104"/>
        <v>5.4115095001541942</v>
      </c>
      <c r="GE19">
        <f t="shared" si="105"/>
        <v>5.2018583700910863</v>
      </c>
      <c r="GF19">
        <f t="shared" si="106"/>
        <v>4.9922072399627222</v>
      </c>
      <c r="GG19">
        <f t="shared" si="107"/>
        <v>4.7825561097690343</v>
      </c>
      <c r="GH19">
        <f t="shared" si="108"/>
        <v>4.5729049795099552</v>
      </c>
      <c r="GI19">
        <f t="shared" si="109"/>
        <v>4.3632538491854209</v>
      </c>
      <c r="GJ19">
        <f t="shared" si="110"/>
        <v>4.1536027187953621</v>
      </c>
      <c r="GK19">
        <f t="shared" si="111"/>
        <v>3.9439515883397114</v>
      </c>
      <c r="GL19">
        <f t="shared" si="112"/>
        <v>3.7343004578184065</v>
      </c>
      <c r="GM19">
        <f t="shared" si="113"/>
        <v>3.5246493272313764</v>
      </c>
      <c r="GN19">
        <f t="shared" si="114"/>
        <v>3.3149981965785571</v>
      </c>
      <c r="GO19">
        <f t="shared" si="115"/>
        <v>3.1053470658598776</v>
      </c>
      <c r="GP19">
        <f t="shared" si="116"/>
        <v>2.895695935075274</v>
      </c>
      <c r="GQ19">
        <f t="shared" si="117"/>
        <v>2.6860448042246752</v>
      </c>
      <c r="GR19">
        <f t="shared" si="118"/>
        <v>2.4763936733080207</v>
      </c>
      <c r="GS19">
        <f t="shared" si="119"/>
        <v>2.2667425423252325</v>
      </c>
      <c r="GT19">
        <f t="shared" si="120"/>
        <v>2.0570914112762537</v>
      </c>
      <c r="GU19">
        <f t="shared" si="121"/>
        <v>1.8474402801610132</v>
      </c>
      <c r="GV19">
        <f t="shared" si="122"/>
        <v>1.6377891489794401</v>
      </c>
      <c r="GW19">
        <f t="shared" si="123"/>
        <v>1.4281380177314702</v>
      </c>
      <c r="GX19">
        <f t="shared" si="124"/>
        <v>1.2184868864170362</v>
      </c>
      <c r="GY19">
        <f t="shared" si="125"/>
        <v>1.0088357550360669</v>
      </c>
      <c r="GZ19">
        <f t="shared" si="126"/>
        <v>0.79918462358849851</v>
      </c>
      <c r="HA19">
        <f t="shared" si="127"/>
        <v>0.58953349207425987</v>
      </c>
      <c r="HB19">
        <f t="shared" si="128"/>
        <v>0.37988236049328705</v>
      </c>
      <c r="HC19">
        <f t="shared" si="129"/>
        <v>0.17023122884550546</v>
      </c>
      <c r="HD19">
        <f t="shared" si="130"/>
        <v>3.9419902869145318E-2</v>
      </c>
      <c r="HE19">
        <f t="shared" si="131"/>
        <v>0.24907103465074343</v>
      </c>
      <c r="HF19">
        <f t="shared" si="132"/>
        <v>0.45872216649934572</v>
      </c>
      <c r="HG19">
        <f t="shared" si="133"/>
        <v>0.66837329841503035</v>
      </c>
      <c r="HH19">
        <f t="shared" si="134"/>
        <v>0.87802443039786127</v>
      </c>
      <c r="HI19">
        <f t="shared" si="135"/>
        <v>1.0876755624479024</v>
      </c>
      <c r="HJ19">
        <f t="shared" si="30"/>
        <v>3.9419902869145318E-2</v>
      </c>
      <c r="HK19">
        <f t="shared" si="31"/>
        <v>96</v>
      </c>
      <c r="HL19">
        <v>17</v>
      </c>
      <c r="HM19">
        <f t="shared" si="32"/>
        <v>0.16</v>
      </c>
      <c r="HN19" cm="1">
        <f t="array" ref="HN19">INDEX($N$3:$DJ$102,HL19,HK19)</f>
        <v>19.857534421125685</v>
      </c>
      <c r="HO19">
        <f t="shared" si="33"/>
        <v>3.1772055073801098</v>
      </c>
    </row>
    <row r="20" spans="2:223" x14ac:dyDescent="0.25">
      <c r="E20">
        <v>370</v>
      </c>
      <c r="F20" s="6">
        <f>'Emission events'!AJ20</f>
        <v>0</v>
      </c>
      <c r="G20" s="6">
        <f>'Emission events'!BQ20</f>
        <v>0</v>
      </c>
      <c r="H20" s="6">
        <f>'Emission events'!CX20</f>
        <v>0</v>
      </c>
      <c r="I20" s="6">
        <f>'Emission events'!EE20</f>
        <v>0</v>
      </c>
      <c r="J20" s="6">
        <f>'Emission events'!FL20</f>
        <v>0</v>
      </c>
      <c r="K20" s="6">
        <f t="shared" si="2"/>
        <v>0</v>
      </c>
      <c r="M20" s="1">
        <v>0.17</v>
      </c>
      <c r="N20" s="55">
        <f t="shared" si="139"/>
        <v>19.810748243089204</v>
      </c>
      <c r="O20" s="55">
        <f t="shared" si="139"/>
        <v>19.810538718975256</v>
      </c>
      <c r="P20" s="55">
        <f t="shared" si="139"/>
        <v>19.810329194777168</v>
      </c>
      <c r="Q20" s="55">
        <f t="shared" si="139"/>
        <v>19.810119670494853</v>
      </c>
      <c r="R20" s="55">
        <f t="shared" si="139"/>
        <v>19.809910146128225</v>
      </c>
      <c r="S20" s="55">
        <f t="shared" si="139"/>
        <v>19.809700621677198</v>
      </c>
      <c r="T20" s="55">
        <f t="shared" si="139"/>
        <v>19.809491097141684</v>
      </c>
      <c r="U20" s="55">
        <f t="shared" si="139"/>
        <v>19.809281572521598</v>
      </c>
      <c r="V20" s="55">
        <f t="shared" si="139"/>
        <v>19.809072047816855</v>
      </c>
      <c r="W20" s="55">
        <f t="shared" si="139"/>
        <v>19.808862523027368</v>
      </c>
      <c r="X20" s="55">
        <f t="shared" si="140"/>
        <v>19.80865299815305</v>
      </c>
      <c r="Y20" s="55">
        <f t="shared" si="140"/>
        <v>19.808443473193815</v>
      </c>
      <c r="Z20" s="55">
        <f t="shared" si="140"/>
        <v>19.808233948149578</v>
      </c>
      <c r="AA20" s="55">
        <f t="shared" si="140"/>
        <v>19.80802442302025</v>
      </c>
      <c r="AB20" s="55">
        <f t="shared" si="140"/>
        <v>19.807814897805741</v>
      </c>
      <c r="AC20" s="55">
        <f t="shared" si="140"/>
        <v>19.807605372505972</v>
      </c>
      <c r="AD20" s="55">
        <f t="shared" si="140"/>
        <v>19.807395847120851</v>
      </c>
      <c r="AE20" s="55">
        <f t="shared" si="140"/>
        <v>19.807186321650292</v>
      </c>
      <c r="AF20" s="55">
        <f t="shared" si="140"/>
        <v>19.806976796094208</v>
      </c>
      <c r="AG20" s="55">
        <f t="shared" si="140"/>
        <v>19.806767270452511</v>
      </c>
      <c r="AH20" s="55">
        <f t="shared" si="141"/>
        <v>19.806557744725115</v>
      </c>
      <c r="AI20" s="55">
        <f t="shared" si="141"/>
        <v>19.806348218911928</v>
      </c>
      <c r="AJ20" s="55">
        <f t="shared" si="141"/>
        <v>19.806138693012869</v>
      </c>
      <c r="AK20" s="55">
        <f t="shared" si="141"/>
        <v>19.805929167027848</v>
      </c>
      <c r="AL20" s="55">
        <f t="shared" si="141"/>
        <v>19.805719640956777</v>
      </c>
      <c r="AM20" s="55">
        <f t="shared" si="141"/>
        <v>19.805510114799567</v>
      </c>
      <c r="AN20" s="55">
        <f t="shared" si="141"/>
        <v>19.805300588556133</v>
      </c>
      <c r="AO20" s="55">
        <f t="shared" si="141"/>
        <v>19.805091062226385</v>
      </c>
      <c r="AP20" s="55">
        <f t="shared" si="141"/>
        <v>19.804881535810232</v>
      </c>
      <c r="AQ20" s="55">
        <f t="shared" si="141"/>
        <v>19.804672009307591</v>
      </c>
      <c r="AR20" s="55">
        <f t="shared" si="142"/>
        <v>19.804462482718375</v>
      </c>
      <c r="AS20" s="55">
        <f t="shared" si="142"/>
        <v>19.80425295604249</v>
      </c>
      <c r="AT20" s="55">
        <f t="shared" si="142"/>
        <v>19.804043429279851</v>
      </c>
      <c r="AU20" s="55">
        <f t="shared" si="142"/>
        <v>19.803833902430366</v>
      </c>
      <c r="AV20" s="55">
        <f t="shared" si="142"/>
        <v>19.803624375493953</v>
      </c>
      <c r="AW20" s="55">
        <f t="shared" si="142"/>
        <v>19.803414848470517</v>
      </c>
      <c r="AX20" s="55">
        <f t="shared" si="142"/>
        <v>19.803205321359975</v>
      </c>
      <c r="AY20" s="55">
        <f t="shared" si="142"/>
        <v>19.802995794162232</v>
      </c>
      <c r="AZ20" s="55">
        <f t="shared" si="142"/>
        <v>19.802786266877202</v>
      </c>
      <c r="BA20" s="55">
        <f t="shared" si="142"/>
        <v>19.802576739504797</v>
      </c>
      <c r="BB20" s="55">
        <f t="shared" si="143"/>
        <v>19.802367212044924</v>
      </c>
      <c r="BC20" s="55">
        <f t="shared" si="143"/>
        <v>19.802157684497502</v>
      </c>
      <c r="BD20" s="55">
        <f t="shared" si="143"/>
        <v>19.80194815686243</v>
      </c>
      <c r="BE20" s="55">
        <f t="shared" si="143"/>
        <v>19.801738629139628</v>
      </c>
      <c r="BF20" s="55">
        <f t="shared" si="143"/>
        <v>19.801529101329002</v>
      </c>
      <c r="BG20" s="55">
        <f t="shared" si="143"/>
        <v>19.801319573430465</v>
      </c>
      <c r="BH20" s="55">
        <f t="shared" si="143"/>
        <v>19.801110045443927</v>
      </c>
      <c r="BI20" s="55">
        <f t="shared" si="143"/>
        <v>19.800900517369296</v>
      </c>
      <c r="BJ20" s="55">
        <f t="shared" si="143"/>
        <v>19.800690989206483</v>
      </c>
      <c r="BK20" s="55">
        <f t="shared" si="143"/>
        <v>19.8004814609554</v>
      </c>
      <c r="BL20" s="55">
        <f t="shared" si="144"/>
        <v>19.800271932615956</v>
      </c>
      <c r="BM20" s="55">
        <f t="shared" si="144"/>
        <v>19.800062404188058</v>
      </c>
      <c r="BN20" s="55">
        <f t="shared" si="144"/>
        <v>19.799852875671622</v>
      </c>
      <c r="BO20" s="55">
        <f t="shared" si="144"/>
        <v>19.799643347066549</v>
      </c>
      <c r="BP20" s="55">
        <f t="shared" si="144"/>
        <v>19.799433818372755</v>
      </c>
      <c r="BQ20" s="55">
        <f t="shared" si="144"/>
        <v>19.79922428959015</v>
      </c>
      <c r="BR20" s="55">
        <f t="shared" si="144"/>
        <v>19.799014760718642</v>
      </c>
      <c r="BS20" s="55">
        <f t="shared" si="144"/>
        <v>19.798805231758134</v>
      </c>
      <c r="BT20" s="55">
        <f t="shared" si="144"/>
        <v>19.798595702708546</v>
      </c>
      <c r="BU20" s="55">
        <f t="shared" si="144"/>
        <v>19.798386173569781</v>
      </c>
      <c r="BV20" s="55">
        <f t="shared" si="145"/>
        <v>19.798176644341748</v>
      </c>
      <c r="BW20" s="55">
        <f t="shared" si="145"/>
        <v>19.797967115024356</v>
      </c>
      <c r="BX20" s="55">
        <f t="shared" si="145"/>
        <v>19.797757585617518</v>
      </c>
      <c r="BY20" s="55">
        <f t="shared" si="145"/>
        <v>19.797548056121137</v>
      </c>
      <c r="BZ20" s="55">
        <f t="shared" si="145"/>
        <v>19.797338526535125</v>
      </c>
      <c r="CA20" s="55">
        <f t="shared" si="145"/>
        <v>19.797128996859389</v>
      </c>
      <c r="CB20" s="55">
        <f t="shared" si="145"/>
        <v>19.79691946709384</v>
      </c>
      <c r="CC20" s="55">
        <f t="shared" si="145"/>
        <v>19.796709937238383</v>
      </c>
      <c r="CD20" s="55">
        <f t="shared" si="145"/>
        <v>19.796500407292928</v>
      </c>
      <c r="CE20" s="55">
        <f t="shared" si="145"/>
        <v>19.796290877257384</v>
      </c>
      <c r="CF20" s="55">
        <f t="shared" si="146"/>
        <v>19.796081347131661</v>
      </c>
      <c r="CG20" s="55">
        <f t="shared" si="146"/>
        <v>19.79587181691566</v>
      </c>
      <c r="CH20" s="55">
        <f t="shared" si="146"/>
        <v>19.795662286609296</v>
      </c>
      <c r="CI20" s="55">
        <f t="shared" si="146"/>
        <v>19.795452756212473</v>
      </c>
      <c r="CJ20" s="55">
        <f t="shared" si="146"/>
        <v>19.795243225725098</v>
      </c>
      <c r="CK20" s="55">
        <f t="shared" si="146"/>
        <v>19.795033695147083</v>
      </c>
      <c r="CL20" s="55">
        <f t="shared" si="146"/>
        <v>19.794824164478332</v>
      </c>
      <c r="CM20" s="55">
        <f t="shared" si="146"/>
        <v>19.794614633718755</v>
      </c>
      <c r="CN20" s="55">
        <f t="shared" si="146"/>
        <v>19.794405102868254</v>
      </c>
      <c r="CO20" s="55">
        <f t="shared" si="146"/>
        <v>19.794195571926743</v>
      </c>
      <c r="CP20" s="55">
        <f t="shared" si="147"/>
        <v>19.793986040894126</v>
      </c>
      <c r="CQ20" s="55">
        <f t="shared" si="147"/>
        <v>19.793776509770307</v>
      </c>
      <c r="CR20" s="55">
        <f t="shared" si="147"/>
        <v>19.793566978555202</v>
      </c>
      <c r="CS20" s="55">
        <f t="shared" si="147"/>
        <v>19.793357447248709</v>
      </c>
      <c r="CT20" s="55">
        <f t="shared" si="147"/>
        <v>19.793147915850735</v>
      </c>
      <c r="CU20" s="55">
        <f t="shared" si="147"/>
        <v>19.792938384361193</v>
      </c>
      <c r="CV20" s="55">
        <f t="shared" si="147"/>
        <v>19.792728852779987</v>
      </c>
      <c r="CW20" s="55">
        <f t="shared" si="147"/>
        <v>19.792519321107022</v>
      </c>
      <c r="CX20" s="55">
        <f t="shared" si="147"/>
        <v>19.792309789342205</v>
      </c>
      <c r="CY20" s="55">
        <f t="shared" si="147"/>
        <v>19.792100257485441</v>
      </c>
      <c r="CZ20" s="55">
        <f t="shared" si="148"/>
        <v>19.791890725536639</v>
      </c>
      <c r="DA20" s="55">
        <f t="shared" si="148"/>
        <v>19.791681193495702</v>
      </c>
      <c r="DB20" s="55">
        <f t="shared" si="148"/>
        <v>19.791471661362539</v>
      </c>
      <c r="DC20" s="55">
        <f t="shared" si="148"/>
        <v>19.791262129137053</v>
      </c>
      <c r="DD20" s="55">
        <f t="shared" si="148"/>
        <v>19.791052596819153</v>
      </c>
      <c r="DE20" s="55">
        <f t="shared" si="148"/>
        <v>19.790843064408744</v>
      </c>
      <c r="DF20" s="55">
        <f t="shared" si="148"/>
        <v>19.79063353190573</v>
      </c>
      <c r="DG20" s="55">
        <f t="shared" si="148"/>
        <v>19.790423999310018</v>
      </c>
      <c r="DH20" s="55">
        <f t="shared" si="148"/>
        <v>19.790214466621514</v>
      </c>
      <c r="DI20" s="55">
        <f t="shared" si="148"/>
        <v>19.79000493384012</v>
      </c>
      <c r="DJ20" s="55">
        <f t="shared" si="148"/>
        <v>19.789795400965744</v>
      </c>
      <c r="DL20">
        <f t="shared" si="17"/>
        <v>0.17</v>
      </c>
      <c r="DM20">
        <f t="shared" si="18"/>
        <v>19.810748243089204</v>
      </c>
      <c r="DN20">
        <f t="shared" si="19"/>
        <v>19.601097094512152</v>
      </c>
      <c r="DO20">
        <f t="shared" si="41"/>
        <v>19.391445945850961</v>
      </c>
      <c r="DP20">
        <f t="shared" si="42"/>
        <v>19.181794797105542</v>
      </c>
      <c r="DQ20">
        <f t="shared" si="43"/>
        <v>18.972143648275811</v>
      </c>
      <c r="DR20">
        <f t="shared" si="44"/>
        <v>18.762492499361681</v>
      </c>
      <c r="DS20">
        <f t="shared" si="45"/>
        <v>18.552841350363064</v>
      </c>
      <c r="DT20">
        <f t="shared" si="46"/>
        <v>18.343190201279874</v>
      </c>
      <c r="DU20">
        <f t="shared" si="47"/>
        <v>18.133539052112027</v>
      </c>
      <c r="DV20">
        <f t="shared" si="48"/>
        <v>17.923887902859438</v>
      </c>
      <c r="DW20">
        <f t="shared" si="49"/>
        <v>17.714236753522016</v>
      </c>
      <c r="DX20">
        <f t="shared" si="50"/>
        <v>17.504585604099677</v>
      </c>
      <c r="DY20">
        <f t="shared" si="51"/>
        <v>17.294934454592337</v>
      </c>
      <c r="DZ20">
        <f t="shared" si="52"/>
        <v>17.085283304999905</v>
      </c>
      <c r="EA20">
        <f t="shared" si="53"/>
        <v>16.875632155322293</v>
      </c>
      <c r="EB20">
        <f t="shared" si="54"/>
        <v>16.66598100555942</v>
      </c>
      <c r="EC20">
        <f t="shared" si="55"/>
        <v>16.456329855711196</v>
      </c>
      <c r="ED20">
        <f t="shared" si="56"/>
        <v>16.246678705777533</v>
      </c>
      <c r="EE20">
        <f t="shared" si="57"/>
        <v>16.037027555758346</v>
      </c>
      <c r="EF20">
        <f t="shared" si="58"/>
        <v>15.827376405653546</v>
      </c>
      <c r="EG20">
        <f t="shared" si="59"/>
        <v>15.617725255463046</v>
      </c>
      <c r="EH20">
        <f t="shared" si="60"/>
        <v>15.408074105186756</v>
      </c>
      <c r="EI20">
        <f t="shared" si="61"/>
        <v>15.198422954824593</v>
      </c>
      <c r="EJ20">
        <f t="shared" si="62"/>
        <v>14.988771804376469</v>
      </c>
      <c r="EK20">
        <f t="shared" si="63"/>
        <v>14.779120653842295</v>
      </c>
      <c r="EL20">
        <f t="shared" si="64"/>
        <v>14.569469503221981</v>
      </c>
      <c r="EM20">
        <f t="shared" si="65"/>
        <v>14.359818352515443</v>
      </c>
      <c r="EN20">
        <f t="shared" si="66"/>
        <v>14.150167201722592</v>
      </c>
      <c r="EO20">
        <f t="shared" si="67"/>
        <v>13.940516050843334</v>
      </c>
      <c r="EP20">
        <f t="shared" si="68"/>
        <v>13.730864899877592</v>
      </c>
      <c r="EQ20">
        <f t="shared" si="69"/>
        <v>13.521213748825271</v>
      </c>
      <c r="ER20">
        <f t="shared" si="70"/>
        <v>13.311562597686283</v>
      </c>
      <c r="ES20">
        <f t="shared" si="71"/>
        <v>13.101911446460541</v>
      </c>
      <c r="ET20">
        <f t="shared" si="72"/>
        <v>12.892260295147951</v>
      </c>
      <c r="EU20">
        <f t="shared" si="73"/>
        <v>12.682609143748435</v>
      </c>
      <c r="EV20">
        <f t="shared" si="74"/>
        <v>12.472957992261897</v>
      </c>
      <c r="EW20">
        <f t="shared" si="75"/>
        <v>12.263306840688251</v>
      </c>
      <c r="EX20">
        <f t="shared" si="76"/>
        <v>12.053655689027405</v>
      </c>
      <c r="EY20">
        <f t="shared" si="77"/>
        <v>11.84400453727927</v>
      </c>
      <c r="EZ20">
        <f t="shared" si="78"/>
        <v>11.634353385443761</v>
      </c>
      <c r="FA20">
        <f t="shared" si="79"/>
        <v>11.424702233520785</v>
      </c>
      <c r="FB20">
        <f t="shared" si="80"/>
        <v>11.215051081510259</v>
      </c>
      <c r="FC20">
        <f t="shared" si="81"/>
        <v>11.005399929412084</v>
      </c>
      <c r="FD20">
        <f t="shared" si="82"/>
        <v>10.795748777226178</v>
      </c>
      <c r="FE20">
        <f t="shared" si="83"/>
        <v>10.586097624952449</v>
      </c>
      <c r="FF20">
        <f t="shared" si="84"/>
        <v>10.376446472590809</v>
      </c>
      <c r="FG20">
        <f t="shared" si="85"/>
        <v>10.166795320141167</v>
      </c>
      <c r="FH20">
        <f t="shared" si="86"/>
        <v>9.9571441676034329</v>
      </c>
      <c r="FI20">
        <f t="shared" si="87"/>
        <v>9.7474930149775165</v>
      </c>
      <c r="FJ20">
        <f t="shared" si="88"/>
        <v>9.5378418622633294</v>
      </c>
      <c r="FK20">
        <f t="shared" si="89"/>
        <v>9.3281907094607828</v>
      </c>
      <c r="FL20">
        <f t="shared" si="90"/>
        <v>9.1185395565697807</v>
      </c>
      <c r="FM20">
        <f t="shared" si="91"/>
        <v>8.9088884035902414</v>
      </c>
      <c r="FN20">
        <f t="shared" si="92"/>
        <v>8.6992372505220654</v>
      </c>
      <c r="FO20">
        <f t="shared" si="93"/>
        <v>8.4895860973651676</v>
      </c>
      <c r="FP20">
        <f t="shared" si="94"/>
        <v>8.2799349441194572</v>
      </c>
      <c r="FQ20">
        <f t="shared" si="95"/>
        <v>8.0702837907848455</v>
      </c>
      <c r="FR20">
        <f t="shared" si="96"/>
        <v>7.8606326373612365</v>
      </c>
      <c r="FS20">
        <f t="shared" si="97"/>
        <v>7.650981483848545</v>
      </c>
      <c r="FT20">
        <f t="shared" si="98"/>
        <v>7.4413303302466769</v>
      </c>
      <c r="FU20">
        <f t="shared" si="99"/>
        <v>7.2316791765555397</v>
      </c>
      <c r="FV20">
        <f t="shared" si="100"/>
        <v>7.0220280227750447</v>
      </c>
      <c r="FW20">
        <f t="shared" si="101"/>
        <v>6.812376868905103</v>
      </c>
      <c r="FX20">
        <f t="shared" si="102"/>
        <v>6.6027257149456187</v>
      </c>
      <c r="FY20">
        <f t="shared" si="103"/>
        <v>6.3930745608965029</v>
      </c>
      <c r="FZ20">
        <f t="shared" si="36"/>
        <v>6.1834234067576617</v>
      </c>
      <c r="GA20">
        <f t="shared" si="136"/>
        <v>5.9737722525290096</v>
      </c>
      <c r="GB20">
        <f t="shared" si="137"/>
        <v>5.7641210982104489</v>
      </c>
      <c r="GC20">
        <f t="shared" si="138"/>
        <v>5.554469943801891</v>
      </c>
      <c r="GD20">
        <f t="shared" si="104"/>
        <v>5.3448187893032451</v>
      </c>
      <c r="GE20">
        <f t="shared" si="105"/>
        <v>5.1351676347144188</v>
      </c>
      <c r="GF20">
        <f t="shared" si="106"/>
        <v>4.9255164800353146</v>
      </c>
      <c r="GG20">
        <f t="shared" si="107"/>
        <v>4.7158653252658471</v>
      </c>
      <c r="GH20">
        <f t="shared" si="108"/>
        <v>4.5062141704059204</v>
      </c>
      <c r="GI20">
        <f t="shared" si="109"/>
        <v>4.2965630154554422</v>
      </c>
      <c r="GJ20">
        <f t="shared" si="110"/>
        <v>4.0869118604143218</v>
      </c>
      <c r="GK20">
        <f t="shared" si="111"/>
        <v>3.8772607052824668</v>
      </c>
      <c r="GL20">
        <f t="shared" si="112"/>
        <v>3.6676095500597867</v>
      </c>
      <c r="GM20">
        <f t="shared" si="113"/>
        <v>3.4579583947461821</v>
      </c>
      <c r="GN20">
        <f t="shared" si="114"/>
        <v>3.2483072393415675</v>
      </c>
      <c r="GO20">
        <f t="shared" si="115"/>
        <v>3.0386560838458472</v>
      </c>
      <c r="GP20">
        <f t="shared" si="116"/>
        <v>2.8290049282589251</v>
      </c>
      <c r="GQ20">
        <f t="shared" si="117"/>
        <v>2.6193537725807161</v>
      </c>
      <c r="GR20">
        <f t="shared" si="118"/>
        <v>2.4097026168111206</v>
      </c>
      <c r="GS20">
        <f t="shared" si="119"/>
        <v>2.2000514609500428</v>
      </c>
      <c r="GT20">
        <f t="shared" si="120"/>
        <v>1.9904003049973973</v>
      </c>
      <c r="GU20">
        <f t="shared" si="121"/>
        <v>1.7807491489530882</v>
      </c>
      <c r="GV20">
        <f t="shared" si="122"/>
        <v>1.5710979928170197</v>
      </c>
      <c r="GW20">
        <f t="shared" si="123"/>
        <v>1.3614468365890993</v>
      </c>
      <c r="GX20">
        <f t="shared" si="124"/>
        <v>1.1517956802692311</v>
      </c>
      <c r="GY20">
        <f t="shared" si="125"/>
        <v>0.94214452385732628</v>
      </c>
      <c r="GZ20">
        <f t="shared" si="126"/>
        <v>0.73249336735328541</v>
      </c>
      <c r="HA20">
        <f t="shared" si="127"/>
        <v>0.52284221075701964</v>
      </c>
      <c r="HB20">
        <f t="shared" si="128"/>
        <v>0.31319105406842951</v>
      </c>
      <c r="HC20">
        <f t="shared" si="129"/>
        <v>0.10353989728742619</v>
      </c>
      <c r="HD20">
        <f t="shared" si="130"/>
        <v>0.10611125958608625</v>
      </c>
      <c r="HE20">
        <f t="shared" si="131"/>
        <v>0.31576241655220372</v>
      </c>
      <c r="HF20">
        <f t="shared" si="132"/>
        <v>0.52541357361101859</v>
      </c>
      <c r="HG20">
        <f t="shared" si="133"/>
        <v>0.73506473076262679</v>
      </c>
      <c r="HH20">
        <f t="shared" si="134"/>
        <v>0.94471588800712425</v>
      </c>
      <c r="HI20">
        <f t="shared" si="135"/>
        <v>1.1543670453446033</v>
      </c>
      <c r="HJ20">
        <f t="shared" si="30"/>
        <v>0.10353989728742619</v>
      </c>
      <c r="HK20">
        <f t="shared" si="31"/>
        <v>95</v>
      </c>
      <c r="HL20">
        <v>18</v>
      </c>
      <c r="HM20">
        <f t="shared" si="32"/>
        <v>0.17</v>
      </c>
      <c r="HN20" cm="1">
        <f t="array" ref="HN20">INDEX($N$3:$DJ$102,HL20,HK20)</f>
        <v>19.791052596819153</v>
      </c>
      <c r="HO20">
        <f t="shared" si="33"/>
        <v>3.3644789414592564</v>
      </c>
    </row>
    <row r="21" spans="2:223" x14ac:dyDescent="0.25">
      <c r="E21">
        <v>375</v>
      </c>
      <c r="F21" s="6">
        <f>'Emission events'!AJ21</f>
        <v>0</v>
      </c>
      <c r="G21" s="6">
        <f>'Emission events'!BQ21</f>
        <v>0</v>
      </c>
      <c r="H21" s="6">
        <f>'Emission events'!CX21</f>
        <v>0</v>
      </c>
      <c r="I21" s="6">
        <f>'Emission events'!EE21</f>
        <v>0</v>
      </c>
      <c r="J21" s="6">
        <f>'Emission events'!FL21</f>
        <v>0</v>
      </c>
      <c r="K21" s="6">
        <f t="shared" si="2"/>
        <v>0</v>
      </c>
      <c r="M21" s="1">
        <v>0.18</v>
      </c>
      <c r="N21" s="55">
        <f t="shared" si="139"/>
        <v>19.744050574068947</v>
      </c>
      <c r="O21" s="55">
        <f t="shared" si="139"/>
        <v>19.743841018331754</v>
      </c>
      <c r="P21" s="55">
        <f t="shared" si="139"/>
        <v>19.743631462478167</v>
      </c>
      <c r="Q21" s="55">
        <f t="shared" si="139"/>
        <v>19.743421906508061</v>
      </c>
      <c r="R21" s="55">
        <f t="shared" si="139"/>
        <v>19.74321235042132</v>
      </c>
      <c r="S21" s="55">
        <f t="shared" si="139"/>
        <v>19.743002794217826</v>
      </c>
      <c r="T21" s="55">
        <f t="shared" si="139"/>
        <v>19.742793237897459</v>
      </c>
      <c r="U21" s="55">
        <f t="shared" si="139"/>
        <v>19.742583681460093</v>
      </c>
      <c r="V21" s="55">
        <f t="shared" si="139"/>
        <v>19.74237412490562</v>
      </c>
      <c r="W21" s="55">
        <f t="shared" si="139"/>
        <v>19.742164568233914</v>
      </c>
      <c r="X21" s="55">
        <f t="shared" si="140"/>
        <v>19.741955011444858</v>
      </c>
      <c r="Y21" s="55">
        <f t="shared" si="140"/>
        <v>19.741745454538329</v>
      </c>
      <c r="Z21" s="55">
        <f t="shared" si="140"/>
        <v>19.741535897514211</v>
      </c>
      <c r="AA21" s="55">
        <f t="shared" si="140"/>
        <v>19.741326340372382</v>
      </c>
      <c r="AB21" s="55">
        <f t="shared" si="140"/>
        <v>19.741116783112719</v>
      </c>
      <c r="AC21" s="55">
        <f t="shared" si="140"/>
        <v>19.740907225735107</v>
      </c>
      <c r="AD21" s="55">
        <f t="shared" si="140"/>
        <v>19.740697668239424</v>
      </c>
      <c r="AE21" s="55">
        <f t="shared" si="140"/>
        <v>19.740488110625549</v>
      </c>
      <c r="AF21" s="55">
        <f t="shared" si="140"/>
        <v>19.740278552893361</v>
      </c>
      <c r="AG21" s="55">
        <f t="shared" si="140"/>
        <v>19.740068995042744</v>
      </c>
      <c r="AH21" s="55">
        <f t="shared" si="141"/>
        <v>19.739859437073569</v>
      </c>
      <c r="AI21" s="55">
        <f t="shared" si="141"/>
        <v>19.73964987898572</v>
      </c>
      <c r="AJ21" s="55">
        <f t="shared" si="141"/>
        <v>19.739440320779075</v>
      </c>
      <c r="AK21" s="55">
        <f t="shared" si="141"/>
        <v>19.739230762453513</v>
      </c>
      <c r="AL21" s="55">
        <f t="shared" si="141"/>
        <v>19.739021204008914</v>
      </c>
      <c r="AM21" s="55">
        <f t="shared" si="141"/>
        <v>19.738811645445153</v>
      </c>
      <c r="AN21" s="55">
        <f t="shared" si="141"/>
        <v>19.738602086762111</v>
      </c>
      <c r="AO21" s="55">
        <f t="shared" si="141"/>
        <v>19.738392527959668</v>
      </c>
      <c r="AP21" s="55">
        <f t="shared" si="141"/>
        <v>19.738182969037698</v>
      </c>
      <c r="AQ21" s="55">
        <f t="shared" si="141"/>
        <v>19.737973409996084</v>
      </c>
      <c r="AR21" s="55">
        <f t="shared" si="142"/>
        <v>19.7377638508347</v>
      </c>
      <c r="AS21" s="55">
        <f t="shared" si="142"/>
        <v>19.737554291553426</v>
      </c>
      <c r="AT21" s="55">
        <f t="shared" si="142"/>
        <v>19.737344732152138</v>
      </c>
      <c r="AU21" s="55">
        <f t="shared" si="142"/>
        <v>19.737135172630715</v>
      </c>
      <c r="AV21" s="55">
        <f t="shared" si="142"/>
        <v>19.736925612989033</v>
      </c>
      <c r="AW21" s="55">
        <f t="shared" si="142"/>
        <v>19.736716053226971</v>
      </c>
      <c r="AX21" s="55">
        <f t="shared" si="142"/>
        <v>19.736506493344404</v>
      </c>
      <c r="AY21" s="55">
        <f t="shared" si="142"/>
        <v>19.736296933341212</v>
      </c>
      <c r="AZ21" s="55">
        <f t="shared" si="142"/>
        <v>19.73608737321727</v>
      </c>
      <c r="BA21" s="55">
        <f t="shared" si="142"/>
        <v>19.735877812972454</v>
      </c>
      <c r="BB21" s="55">
        <f t="shared" si="143"/>
        <v>19.735668252606644</v>
      </c>
      <c r="BC21" s="55">
        <f t="shared" si="143"/>
        <v>19.735458692119714</v>
      </c>
      <c r="BD21" s="55">
        <f t="shared" si="143"/>
        <v>19.735249131511541</v>
      </c>
      <c r="BE21" s="55">
        <f t="shared" si="143"/>
        <v>19.735039570782</v>
      </c>
      <c r="BF21" s="55">
        <f t="shared" si="143"/>
        <v>19.73483000993097</v>
      </c>
      <c r="BG21" s="55">
        <f t="shared" si="143"/>
        <v>19.734620448958328</v>
      </c>
      <c r="BH21" s="55">
        <f t="shared" si="143"/>
        <v>19.734410887863945</v>
      </c>
      <c r="BI21" s="55">
        <f t="shared" si="143"/>
        <v>19.7342013266477</v>
      </c>
      <c r="BJ21" s="55">
        <f t="shared" si="143"/>
        <v>19.733991765309465</v>
      </c>
      <c r="BK21" s="55">
        <f t="shared" si="143"/>
        <v>19.733782203849124</v>
      </c>
      <c r="BL21" s="55">
        <f t="shared" si="144"/>
        <v>19.733572642266545</v>
      </c>
      <c r="BM21" s="55">
        <f t="shared" si="144"/>
        <v>19.733363080561602</v>
      </c>
      <c r="BN21" s="55">
        <f t="shared" si="144"/>
        <v>19.733153518734177</v>
      </c>
      <c r="BO21" s="55">
        <f t="shared" si="144"/>
        <v>19.732943956784144</v>
      </c>
      <c r="BP21" s="55">
        <f t="shared" si="144"/>
        <v>19.732734394711372</v>
      </c>
      <c r="BQ21" s="55">
        <f t="shared" si="144"/>
        <v>19.73252483251574</v>
      </c>
      <c r="BR21" s="55">
        <f t="shared" si="144"/>
        <v>19.732315270197123</v>
      </c>
      <c r="BS21" s="55">
        <f t="shared" si="144"/>
        <v>19.732105707755395</v>
      </c>
      <c r="BT21" s="55">
        <f t="shared" si="144"/>
        <v>19.731896145190429</v>
      </c>
      <c r="BU21" s="55">
        <f t="shared" si="144"/>
        <v>19.7316865825021</v>
      </c>
      <c r="BV21" s="55">
        <f t="shared" si="145"/>
        <v>19.731477019690285</v>
      </c>
      <c r="BW21" s="55">
        <f t="shared" si="145"/>
        <v>19.731267456754853</v>
      </c>
      <c r="BX21" s="55">
        <f t="shared" si="145"/>
        <v>19.731057893695681</v>
      </c>
      <c r="BY21" s="55">
        <f t="shared" si="145"/>
        <v>19.730848330512643</v>
      </c>
      <c r="BZ21" s="55">
        <f t="shared" si="145"/>
        <v>19.730638767205612</v>
      </c>
      <c r="CA21" s="55">
        <f t="shared" si="145"/>
        <v>19.730429203774463</v>
      </c>
      <c r="CB21" s="55">
        <f t="shared" si="145"/>
        <v>19.730219640219065</v>
      </c>
      <c r="CC21" s="55">
        <f t="shared" si="145"/>
        <v>19.730010076539294</v>
      </c>
      <c r="CD21" s="55">
        <f t="shared" si="145"/>
        <v>19.729800512735025</v>
      </c>
      <c r="CE21" s="55">
        <f t="shared" si="145"/>
        <v>19.729590948806131</v>
      </c>
      <c r="CF21" s="55">
        <f t="shared" si="146"/>
        <v>19.729381384752479</v>
      </c>
      <c r="CG21" s="55">
        <f t="shared" si="146"/>
        <v>19.729171820573949</v>
      </c>
      <c r="CH21" s="55">
        <f t="shared" si="146"/>
        <v>19.72896225627041</v>
      </c>
      <c r="CI21" s="55">
        <f t="shared" si="146"/>
        <v>19.728752691841734</v>
      </c>
      <c r="CJ21" s="55">
        <f t="shared" si="146"/>
        <v>19.728543127287793</v>
      </c>
      <c r="CK21" s="55">
        <f t="shared" si="146"/>
        <v>19.728333562608462</v>
      </c>
      <c r="CL21" s="55">
        <f t="shared" si="146"/>
        <v>19.728123997803614</v>
      </c>
      <c r="CM21" s="55">
        <f t="shared" si="146"/>
        <v>19.727914432873117</v>
      </c>
      <c r="CN21" s="55">
        <f t="shared" si="146"/>
        <v>19.727704867816843</v>
      </c>
      <c r="CO21" s="55">
        <f t="shared" si="146"/>
        <v>19.727495302634665</v>
      </c>
      <c r="CP21" s="55">
        <f t="shared" si="147"/>
        <v>19.727285737326458</v>
      </c>
      <c r="CQ21" s="55">
        <f t="shared" si="147"/>
        <v>19.727076171892087</v>
      </c>
      <c r="CR21" s="55">
        <f t="shared" si="147"/>
        <v>19.726866606331431</v>
      </c>
      <c r="CS21" s="55">
        <f t="shared" si="147"/>
        <v>19.726657040644351</v>
      </c>
      <c r="CT21" s="55">
        <f t="shared" si="147"/>
        <v>19.726447474830728</v>
      </c>
      <c r="CU21" s="55">
        <f t="shared" si="147"/>
        <v>19.726237908890425</v>
      </c>
      <c r="CV21" s="55">
        <f t="shared" si="147"/>
        <v>19.726028342823319</v>
      </c>
      <c r="CW21" s="55">
        <f t="shared" si="147"/>
        <v>19.725818776629279</v>
      </c>
      <c r="CX21" s="55">
        <f t="shared" si="147"/>
        <v>19.725609210308171</v>
      </c>
      <c r="CY21" s="55">
        <f t="shared" si="147"/>
        <v>19.725399643859873</v>
      </c>
      <c r="CZ21" s="55">
        <f t="shared" si="148"/>
        <v>19.72519007728425</v>
      </c>
      <c r="DA21" s="55">
        <f t="shared" si="148"/>
        <v>19.724980510581172</v>
      </c>
      <c r="DB21" s="55">
        <f t="shared" si="148"/>
        <v>19.724770943750514</v>
      </c>
      <c r="DC21" s="55">
        <f t="shared" si="148"/>
        <v>19.724561376792138</v>
      </c>
      <c r="DD21" s="55">
        <f t="shared" si="148"/>
        <v>19.724351809705919</v>
      </c>
      <c r="DE21" s="55">
        <f t="shared" si="148"/>
        <v>19.724142242491727</v>
      </c>
      <c r="DF21" s="55">
        <f t="shared" si="148"/>
        <v>19.723932675149431</v>
      </c>
      <c r="DG21" s="55">
        <f t="shared" si="148"/>
        <v>19.723723107678897</v>
      </c>
      <c r="DH21" s="55">
        <f t="shared" si="148"/>
        <v>19.723513540079995</v>
      </c>
      <c r="DI21" s="55">
        <f t="shared" si="148"/>
        <v>19.7233039723526</v>
      </c>
      <c r="DJ21" s="55">
        <f t="shared" si="148"/>
        <v>19.723094404496575</v>
      </c>
      <c r="DL21">
        <f t="shared" si="17"/>
        <v>0.18</v>
      </c>
      <c r="DM21">
        <f t="shared" si="18"/>
        <v>19.744050574068947</v>
      </c>
      <c r="DN21">
        <f t="shared" si="19"/>
        <v>19.53439939386865</v>
      </c>
      <c r="DO21">
        <f t="shared" si="41"/>
        <v>19.32474821355196</v>
      </c>
      <c r="DP21">
        <f t="shared" si="42"/>
        <v>19.115097033118751</v>
      </c>
      <c r="DQ21">
        <f t="shared" si="43"/>
        <v>18.905445852568906</v>
      </c>
      <c r="DR21">
        <f t="shared" si="44"/>
        <v>18.695794671902309</v>
      </c>
      <c r="DS21">
        <f t="shared" si="45"/>
        <v>18.486143491118838</v>
      </c>
      <c r="DT21">
        <f t="shared" si="46"/>
        <v>18.276492310218369</v>
      </c>
      <c r="DU21">
        <f t="shared" si="47"/>
        <v>18.066841129200792</v>
      </c>
      <c r="DV21">
        <f t="shared" si="48"/>
        <v>17.857189948065983</v>
      </c>
      <c r="DW21">
        <f t="shared" si="49"/>
        <v>17.647538766813824</v>
      </c>
      <c r="DX21">
        <f t="shared" si="50"/>
        <v>17.437887585444191</v>
      </c>
      <c r="DY21">
        <f t="shared" si="51"/>
        <v>17.22823640395697</v>
      </c>
      <c r="DZ21">
        <f t="shared" si="52"/>
        <v>17.018585222352037</v>
      </c>
      <c r="EA21">
        <f t="shared" si="53"/>
        <v>16.808934040629271</v>
      </c>
      <c r="EB21">
        <f t="shared" si="54"/>
        <v>16.599282858788555</v>
      </c>
      <c r="EC21">
        <f t="shared" si="55"/>
        <v>16.389631676829769</v>
      </c>
      <c r="ED21">
        <f t="shared" si="56"/>
        <v>16.17998049475279</v>
      </c>
      <c r="EE21">
        <f t="shared" si="57"/>
        <v>15.970329312557499</v>
      </c>
      <c r="EF21">
        <f t="shared" si="58"/>
        <v>15.760678130243779</v>
      </c>
      <c r="EG21">
        <f t="shared" si="59"/>
        <v>15.551026947811501</v>
      </c>
      <c r="EH21">
        <f t="shared" si="60"/>
        <v>15.341375765260548</v>
      </c>
      <c r="EI21">
        <f t="shared" si="61"/>
        <v>15.131724582590799</v>
      </c>
      <c r="EJ21">
        <f t="shared" si="62"/>
        <v>14.922073399802134</v>
      </c>
      <c r="EK21">
        <f t="shared" si="63"/>
        <v>14.712422216894431</v>
      </c>
      <c r="EL21">
        <f t="shared" si="64"/>
        <v>14.502771033867567</v>
      </c>
      <c r="EM21">
        <f t="shared" si="65"/>
        <v>14.293119850721421</v>
      </c>
      <c r="EN21">
        <f t="shared" si="66"/>
        <v>14.083468667455875</v>
      </c>
      <c r="EO21">
        <f t="shared" si="67"/>
        <v>13.8738174840708</v>
      </c>
      <c r="EP21">
        <f t="shared" si="68"/>
        <v>13.664166300566084</v>
      </c>
      <c r="EQ21">
        <f t="shared" si="69"/>
        <v>13.454515116941597</v>
      </c>
      <c r="ER21">
        <f t="shared" si="70"/>
        <v>13.24486393319722</v>
      </c>
      <c r="ES21">
        <f t="shared" si="71"/>
        <v>13.035212749332828</v>
      </c>
      <c r="ET21">
        <f t="shared" si="72"/>
        <v>12.8255615653483</v>
      </c>
      <c r="EU21">
        <f t="shared" si="73"/>
        <v>12.615910381243514</v>
      </c>
      <c r="EV21">
        <f t="shared" si="74"/>
        <v>12.40625919701835</v>
      </c>
      <c r="EW21">
        <f t="shared" si="75"/>
        <v>12.19660801267268</v>
      </c>
      <c r="EX21">
        <f t="shared" si="76"/>
        <v>11.986956828206385</v>
      </c>
      <c r="EY21">
        <f t="shared" si="77"/>
        <v>11.777305643619338</v>
      </c>
      <c r="EZ21">
        <f t="shared" si="78"/>
        <v>11.567654458911418</v>
      </c>
      <c r="FA21">
        <f t="shared" si="79"/>
        <v>11.358003274082504</v>
      </c>
      <c r="FB21">
        <f t="shared" si="80"/>
        <v>11.148352089132471</v>
      </c>
      <c r="FC21">
        <f t="shared" si="81"/>
        <v>10.938700904061195</v>
      </c>
      <c r="FD21">
        <f t="shared" si="82"/>
        <v>10.72904971886855</v>
      </c>
      <c r="FE21">
        <f t="shared" si="83"/>
        <v>10.519398533554417</v>
      </c>
      <c r="FF21">
        <f t="shared" si="84"/>
        <v>10.309747348118671</v>
      </c>
      <c r="FG21">
        <f t="shared" si="85"/>
        <v>10.100096162561185</v>
      </c>
      <c r="FH21">
        <f t="shared" si="86"/>
        <v>9.8904449768818363</v>
      </c>
      <c r="FI21">
        <f t="shared" si="87"/>
        <v>9.6807937910804984</v>
      </c>
      <c r="FJ21">
        <f t="shared" si="88"/>
        <v>9.4711426051570538</v>
      </c>
      <c r="FK21">
        <f t="shared" si="89"/>
        <v>9.2614914191113709</v>
      </c>
      <c r="FL21">
        <f t="shared" si="90"/>
        <v>9.0518402329433254</v>
      </c>
      <c r="FM21">
        <f t="shared" si="91"/>
        <v>8.8421890466527966</v>
      </c>
      <c r="FN21">
        <f t="shared" si="92"/>
        <v>8.6325378602396601</v>
      </c>
      <c r="FO21">
        <f t="shared" si="93"/>
        <v>8.4228866737037844</v>
      </c>
      <c r="FP21">
        <f t="shared" si="94"/>
        <v>8.213235487045047</v>
      </c>
      <c r="FQ21">
        <f t="shared" si="95"/>
        <v>8.0035843002633271</v>
      </c>
      <c r="FR21">
        <f t="shared" si="96"/>
        <v>7.7939331133584968</v>
      </c>
      <c r="FS21">
        <f t="shared" si="97"/>
        <v>7.5842819263304282</v>
      </c>
      <c r="FT21">
        <f t="shared" si="98"/>
        <v>7.3746307391789951</v>
      </c>
      <c r="FU21">
        <f t="shared" si="99"/>
        <v>7.1649795519040769</v>
      </c>
      <c r="FV21">
        <f t="shared" si="100"/>
        <v>6.9553283645055419</v>
      </c>
      <c r="FW21">
        <f t="shared" si="101"/>
        <v>6.745677176983266</v>
      </c>
      <c r="FX21">
        <f t="shared" si="102"/>
        <v>6.5360259893371246</v>
      </c>
      <c r="FY21">
        <f t="shared" si="103"/>
        <v>6.3263748015669901</v>
      </c>
      <c r="FZ21">
        <f t="shared" si="36"/>
        <v>6.1167236136727361</v>
      </c>
      <c r="GA21">
        <f t="shared" si="136"/>
        <v>5.9070724256542348</v>
      </c>
      <c r="GB21">
        <f t="shared" si="137"/>
        <v>5.6974212375113602</v>
      </c>
      <c r="GC21">
        <f t="shared" si="138"/>
        <v>5.4877700492439878</v>
      </c>
      <c r="GD21">
        <f t="shared" si="104"/>
        <v>5.2781188608519916</v>
      </c>
      <c r="GE21">
        <f t="shared" si="105"/>
        <v>5.0684676723352364</v>
      </c>
      <c r="GF21">
        <f t="shared" si="106"/>
        <v>4.8588164836936034</v>
      </c>
      <c r="GG21">
        <f t="shared" si="107"/>
        <v>4.6491652949269611</v>
      </c>
      <c r="GH21">
        <f t="shared" si="108"/>
        <v>4.4395141060351815</v>
      </c>
      <c r="GI21">
        <f t="shared" si="109"/>
        <v>4.2298629170181368</v>
      </c>
      <c r="GJ21">
        <f t="shared" si="110"/>
        <v>4.0202117278757008</v>
      </c>
      <c r="GK21">
        <f t="shared" si="111"/>
        <v>3.8105605386077492</v>
      </c>
      <c r="GL21">
        <f t="shared" si="112"/>
        <v>3.6009093492141488</v>
      </c>
      <c r="GM21">
        <f t="shared" si="113"/>
        <v>3.3912581596947717</v>
      </c>
      <c r="GN21">
        <f t="shared" si="114"/>
        <v>3.18160697004949</v>
      </c>
      <c r="GO21">
        <f t="shared" si="115"/>
        <v>2.9719557802781793</v>
      </c>
      <c r="GP21">
        <f t="shared" si="116"/>
        <v>2.7623045903807046</v>
      </c>
      <c r="GQ21">
        <f t="shared" si="117"/>
        <v>2.5526534003569452</v>
      </c>
      <c r="GR21">
        <f t="shared" si="118"/>
        <v>2.3430022102067625</v>
      </c>
      <c r="GS21">
        <f t="shared" si="119"/>
        <v>2.1333510199300356</v>
      </c>
      <c r="GT21">
        <f t="shared" si="120"/>
        <v>1.9236998295266297</v>
      </c>
      <c r="GU21">
        <f t="shared" si="121"/>
        <v>1.7140486389964202</v>
      </c>
      <c r="GV21">
        <f t="shared" si="122"/>
        <v>1.5043974483392759</v>
      </c>
      <c r="GW21">
        <f t="shared" si="123"/>
        <v>1.2947462575550652</v>
      </c>
      <c r="GX21">
        <f t="shared" si="124"/>
        <v>1.0850950666436638</v>
      </c>
      <c r="GY21">
        <f t="shared" si="125"/>
        <v>0.87544387560493675</v>
      </c>
      <c r="GZ21">
        <f t="shared" si="126"/>
        <v>0.66579268443875605</v>
      </c>
      <c r="HA21">
        <f t="shared" si="127"/>
        <v>0.45614149314499386</v>
      </c>
      <c r="HB21">
        <f t="shared" si="128"/>
        <v>0.24649030172351516</v>
      </c>
      <c r="HC21">
        <f t="shared" si="129"/>
        <v>3.6839110174192058E-2</v>
      </c>
      <c r="HD21">
        <f t="shared" si="130"/>
        <v>0.17281208150310334</v>
      </c>
      <c r="HE21">
        <f t="shared" si="131"/>
        <v>0.38246327330850249</v>
      </c>
      <c r="HF21">
        <f t="shared" si="132"/>
        <v>0.5921144652421404</v>
      </c>
      <c r="HG21">
        <f t="shared" si="133"/>
        <v>0.80176565730414495</v>
      </c>
      <c r="HH21">
        <f t="shared" si="134"/>
        <v>1.0114168494946441</v>
      </c>
      <c r="HI21">
        <f t="shared" si="135"/>
        <v>1.2210680418137727</v>
      </c>
      <c r="HJ21">
        <f t="shared" si="30"/>
        <v>3.6839110174192058E-2</v>
      </c>
      <c r="HK21">
        <f t="shared" si="31"/>
        <v>95</v>
      </c>
      <c r="HL21">
        <v>19</v>
      </c>
      <c r="HM21">
        <f t="shared" si="32"/>
        <v>0.18</v>
      </c>
      <c r="HN21" cm="1">
        <f t="array" ref="HN21">INDEX($N$3:$DJ$102,HL21,HK21)</f>
        <v>19.724351809705919</v>
      </c>
      <c r="HO21">
        <f t="shared" si="33"/>
        <v>3.5503833257470654</v>
      </c>
    </row>
    <row r="22" spans="2:223" x14ac:dyDescent="0.25">
      <c r="E22">
        <v>380</v>
      </c>
      <c r="F22" s="6">
        <f>'Emission events'!AJ22</f>
        <v>0</v>
      </c>
      <c r="G22" s="6">
        <f>'Emission events'!BQ22</f>
        <v>0</v>
      </c>
      <c r="H22" s="6">
        <f>'Emission events'!CX22</f>
        <v>0</v>
      </c>
      <c r="I22" s="6">
        <f>'Emission events'!EE22</f>
        <v>0</v>
      </c>
      <c r="J22" s="6">
        <f>'Emission events'!FL22</f>
        <v>0</v>
      </c>
      <c r="K22" s="6">
        <f t="shared" si="2"/>
        <v>0</v>
      </c>
      <c r="M22" s="1">
        <v>0.19</v>
      </c>
      <c r="N22" s="55">
        <f t="shared" si="139"/>
        <v>19.677341019958273</v>
      </c>
      <c r="O22" s="55">
        <f t="shared" si="139"/>
        <v>19.677131420474726</v>
      </c>
      <c r="P22" s="55">
        <f t="shared" si="139"/>
        <v>19.676921820830156</v>
      </c>
      <c r="Q22" s="55">
        <f t="shared" si="139"/>
        <v>19.676712221024403</v>
      </c>
      <c r="R22" s="55">
        <f t="shared" si="139"/>
        <v>19.676502621057299</v>
      </c>
      <c r="S22" s="55">
        <f t="shared" si="139"/>
        <v>19.676293020928682</v>
      </c>
      <c r="T22" s="55">
        <f t="shared" si="139"/>
        <v>19.676083420638385</v>
      </c>
      <c r="U22" s="55">
        <f t="shared" si="139"/>
        <v>19.675873820186247</v>
      </c>
      <c r="V22" s="55">
        <f t="shared" si="139"/>
        <v>19.675664219572099</v>
      </c>
      <c r="W22" s="55">
        <f t="shared" si="139"/>
        <v>19.675454618795779</v>
      </c>
      <c r="X22" s="55">
        <f t="shared" si="140"/>
        <v>19.675245017857119</v>
      </c>
      <c r="Y22" s="55">
        <f t="shared" si="140"/>
        <v>19.675035416755954</v>
      </c>
      <c r="Z22" s="55">
        <f t="shared" si="140"/>
        <v>19.674825815492117</v>
      </c>
      <c r="AA22" s="55">
        <f t="shared" si="140"/>
        <v>19.674616214065445</v>
      </c>
      <c r="AB22" s="55">
        <f t="shared" si="140"/>
        <v>19.674406612475767</v>
      </c>
      <c r="AC22" s="55">
        <f t="shared" si="140"/>
        <v>19.674197010722924</v>
      </c>
      <c r="AD22" s="55">
        <f t="shared" si="140"/>
        <v>19.673987408806745</v>
      </c>
      <c r="AE22" s="55">
        <f t="shared" si="140"/>
        <v>19.673777806727063</v>
      </c>
      <c r="AF22" s="55">
        <f t="shared" si="140"/>
        <v>19.673568204483715</v>
      </c>
      <c r="AG22" s="55">
        <f t="shared" si="140"/>
        <v>19.673358602076529</v>
      </c>
      <c r="AH22" s="55">
        <f t="shared" si="141"/>
        <v>19.67314899950534</v>
      </c>
      <c r="AI22" s="55">
        <f t="shared" si="141"/>
        <v>19.672939396769983</v>
      </c>
      <c r="AJ22" s="55">
        <f t="shared" si="141"/>
        <v>19.672729793870289</v>
      </c>
      <c r="AK22" s="55">
        <f t="shared" si="141"/>
        <v>19.672520190806086</v>
      </c>
      <c r="AL22" s="55">
        <f t="shared" si="141"/>
        <v>19.672310587577211</v>
      </c>
      <c r="AM22" s="55">
        <f t="shared" si="141"/>
        <v>19.672100984183498</v>
      </c>
      <c r="AN22" s="55">
        <f t="shared" si="141"/>
        <v>19.671891380624775</v>
      </c>
      <c r="AO22" s="55">
        <f t="shared" si="141"/>
        <v>19.671681776900872</v>
      </c>
      <c r="AP22" s="55">
        <f t="shared" si="141"/>
        <v>19.671472173011626</v>
      </c>
      <c r="AQ22" s="55">
        <f t="shared" si="141"/>
        <v>19.671262568956866</v>
      </c>
      <c r="AR22" s="55">
        <f t="shared" si="142"/>
        <v>19.671052964736422</v>
      </c>
      <c r="AS22" s="55">
        <f t="shared" si="142"/>
        <v>19.670843360350123</v>
      </c>
      <c r="AT22" s="55">
        <f t="shared" si="142"/>
        <v>19.670633755797805</v>
      </c>
      <c r="AU22" s="55">
        <f t="shared" si="142"/>
        <v>19.670424151079295</v>
      </c>
      <c r="AV22" s="55">
        <f t="shared" si="142"/>
        <v>19.670214546194426</v>
      </c>
      <c r="AW22" s="55">
        <f t="shared" si="142"/>
        <v>19.670004941143027</v>
      </c>
      <c r="AX22" s="55">
        <f t="shared" si="142"/>
        <v>19.669795335924928</v>
      </c>
      <c r="AY22" s="55">
        <f t="shared" si="142"/>
        <v>19.669585730539957</v>
      </c>
      <c r="AZ22" s="55">
        <f t="shared" si="142"/>
        <v>19.669376124987949</v>
      </c>
      <c r="BA22" s="55">
        <f t="shared" si="142"/>
        <v>19.669166519268728</v>
      </c>
      <c r="BB22" s="55">
        <f t="shared" si="143"/>
        <v>19.668956913382125</v>
      </c>
      <c r="BC22" s="55">
        <f t="shared" si="143"/>
        <v>19.668747307327973</v>
      </c>
      <c r="BD22" s="55">
        <f t="shared" si="143"/>
        <v>19.668537701106096</v>
      </c>
      <c r="BE22" s="55">
        <f t="shared" si="143"/>
        <v>19.668328094716326</v>
      </c>
      <c r="BF22" s="55">
        <f t="shared" si="143"/>
        <v>19.668118488158491</v>
      </c>
      <c r="BG22" s="55">
        <f t="shared" si="143"/>
        <v>19.667908881432421</v>
      </c>
      <c r="BH22" s="55">
        <f t="shared" si="143"/>
        <v>19.667699274537942</v>
      </c>
      <c r="BI22" s="55">
        <f t="shared" si="143"/>
        <v>19.667489667474882</v>
      </c>
      <c r="BJ22" s="55">
        <f t="shared" si="143"/>
        <v>19.667280060243069</v>
      </c>
      <c r="BK22" s="55">
        <f t="shared" si="143"/>
        <v>19.667070452842335</v>
      </c>
      <c r="BL22" s="55">
        <f t="shared" si="144"/>
        <v>19.666860845272502</v>
      </c>
      <c r="BM22" s="55">
        <f t="shared" si="144"/>
        <v>19.666651237533401</v>
      </c>
      <c r="BN22" s="55">
        <f t="shared" si="144"/>
        <v>19.66644162962486</v>
      </c>
      <c r="BO22" s="55">
        <f t="shared" si="144"/>
        <v>19.666232021546705</v>
      </c>
      <c r="BP22" s="55">
        <f t="shared" si="144"/>
        <v>19.666022413298759</v>
      </c>
      <c r="BQ22" s="55">
        <f t="shared" si="144"/>
        <v>19.665812804880858</v>
      </c>
      <c r="BR22" s="55">
        <f t="shared" si="144"/>
        <v>19.665603196292818</v>
      </c>
      <c r="BS22" s="55">
        <f t="shared" si="144"/>
        <v>19.665393587534474</v>
      </c>
      <c r="BT22" s="55">
        <f t="shared" si="144"/>
        <v>19.665183978605647</v>
      </c>
      <c r="BU22" s="55">
        <f t="shared" si="144"/>
        <v>19.664974369506165</v>
      </c>
      <c r="BV22" s="55">
        <f t="shared" si="145"/>
        <v>19.664764760235855</v>
      </c>
      <c r="BW22" s="55">
        <f t="shared" si="145"/>
        <v>19.664555150794541</v>
      </c>
      <c r="BX22" s="55">
        <f t="shared" si="145"/>
        <v>19.664345541182051</v>
      </c>
      <c r="BY22" s="55">
        <f t="shared" si="145"/>
        <v>19.664135931398206</v>
      </c>
      <c r="BZ22" s="55">
        <f t="shared" si="145"/>
        <v>19.663926321442837</v>
      </c>
      <c r="CA22" s="55">
        <f t="shared" si="145"/>
        <v>19.663716711315761</v>
      </c>
      <c r="CB22" s="55">
        <f t="shared" si="145"/>
        <v>19.663507101016812</v>
      </c>
      <c r="CC22" s="55">
        <f t="shared" si="145"/>
        <v>19.663297490545808</v>
      </c>
      <c r="CD22" s="55">
        <f t="shared" si="145"/>
        <v>19.663087879902577</v>
      </c>
      <c r="CE22" s="55">
        <f t="shared" si="145"/>
        <v>19.662878269086942</v>
      </c>
      <c r="CF22" s="55">
        <f t="shared" si="146"/>
        <v>19.662668658098731</v>
      </c>
      <c r="CG22" s="55">
        <f t="shared" si="146"/>
        <v>19.662459046937759</v>
      </c>
      <c r="CH22" s="55">
        <f t="shared" si="146"/>
        <v>19.662249435603858</v>
      </c>
      <c r="CI22" s="55">
        <f t="shared" si="146"/>
        <v>19.662039824096848</v>
      </c>
      <c r="CJ22" s="55">
        <f t="shared" si="146"/>
        <v>19.661830212416554</v>
      </c>
      <c r="CK22" s="55">
        <f t="shared" si="146"/>
        <v>19.661620600562795</v>
      </c>
      <c r="CL22" s="55">
        <f t="shared" si="146"/>
        <v>19.661410988535401</v>
      </c>
      <c r="CM22" s="55">
        <f t="shared" si="146"/>
        <v>19.661201376334191</v>
      </c>
      <c r="CN22" s="55">
        <f t="shared" si="146"/>
        <v>19.66099176395899</v>
      </c>
      <c r="CO22" s="55">
        <f t="shared" si="146"/>
        <v>19.660782151409613</v>
      </c>
      <c r="CP22" s="55">
        <f t="shared" si="147"/>
        <v>19.660572538685894</v>
      </c>
      <c r="CQ22" s="55">
        <f t="shared" si="147"/>
        <v>19.660362925787645</v>
      </c>
      <c r="CR22" s="55">
        <f t="shared" si="147"/>
        <v>19.660153312714694</v>
      </c>
      <c r="CS22" s="55">
        <f t="shared" si="147"/>
        <v>19.659943699466858</v>
      </c>
      <c r="CT22" s="55">
        <f t="shared" si="147"/>
        <v>19.659734086043965</v>
      </c>
      <c r="CU22" s="55">
        <f t="shared" si="147"/>
        <v>19.659524472445831</v>
      </c>
      <c r="CV22" s="55">
        <f t="shared" si="147"/>
        <v>19.659314858672282</v>
      </c>
      <c r="CW22" s="55">
        <f t="shared" si="147"/>
        <v>19.659105244723133</v>
      </c>
      <c r="CX22" s="55">
        <f t="shared" si="147"/>
        <v>19.658895630598209</v>
      </c>
      <c r="CY22" s="55">
        <f t="shared" si="147"/>
        <v>19.658686016297331</v>
      </c>
      <c r="CZ22" s="55">
        <f t="shared" si="148"/>
        <v>19.658476401820316</v>
      </c>
      <c r="DA22" s="55">
        <f t="shared" si="148"/>
        <v>19.65826678716699</v>
      </c>
      <c r="DB22" s="55">
        <f t="shared" si="148"/>
        <v>19.658057172337166</v>
      </c>
      <c r="DC22" s="55">
        <f t="shared" si="148"/>
        <v>19.657847557330669</v>
      </c>
      <c r="DD22" s="55">
        <f t="shared" si="148"/>
        <v>19.657637942147321</v>
      </c>
      <c r="DE22" s="55">
        <f t="shared" si="148"/>
        <v>19.657428326786935</v>
      </c>
      <c r="DF22" s="55">
        <f t="shared" si="148"/>
        <v>19.657218711249335</v>
      </c>
      <c r="DG22" s="55">
        <f t="shared" si="148"/>
        <v>19.657009095534338</v>
      </c>
      <c r="DH22" s="55">
        <f t="shared" si="148"/>
        <v>19.656799479641762</v>
      </c>
      <c r="DI22" s="55">
        <f t="shared" si="148"/>
        <v>19.65658986357143</v>
      </c>
      <c r="DJ22" s="55">
        <f t="shared" si="148"/>
        <v>19.65638024732316</v>
      </c>
      <c r="DL22">
        <f t="shared" si="17"/>
        <v>0.19</v>
      </c>
      <c r="DM22">
        <f t="shared" si="18"/>
        <v>19.677341019958273</v>
      </c>
      <c r="DN22">
        <f t="shared" si="19"/>
        <v>19.467689796011623</v>
      </c>
      <c r="DO22">
        <f t="shared" si="41"/>
        <v>19.258038571903949</v>
      </c>
      <c r="DP22">
        <f t="shared" si="42"/>
        <v>19.048387347635092</v>
      </c>
      <c r="DQ22">
        <f t="shared" si="43"/>
        <v>18.838736123204885</v>
      </c>
      <c r="DR22">
        <f t="shared" si="44"/>
        <v>18.629084898613165</v>
      </c>
      <c r="DS22">
        <f t="shared" si="45"/>
        <v>18.419433673859764</v>
      </c>
      <c r="DT22">
        <f t="shared" si="46"/>
        <v>18.209782448944523</v>
      </c>
      <c r="DU22">
        <f t="shared" si="47"/>
        <v>18.000131223867271</v>
      </c>
      <c r="DV22">
        <f t="shared" si="48"/>
        <v>17.790479998627848</v>
      </c>
      <c r="DW22">
        <f t="shared" si="49"/>
        <v>17.580828773226084</v>
      </c>
      <c r="DX22">
        <f t="shared" si="50"/>
        <v>17.371177547661816</v>
      </c>
      <c r="DY22">
        <f t="shared" si="51"/>
        <v>17.161526321934875</v>
      </c>
      <c r="DZ22">
        <f t="shared" si="52"/>
        <v>16.9518750960451</v>
      </c>
      <c r="EA22">
        <f t="shared" si="53"/>
        <v>16.742223869992319</v>
      </c>
      <c r="EB22">
        <f t="shared" si="54"/>
        <v>16.532572643776373</v>
      </c>
      <c r="EC22">
        <f t="shared" si="55"/>
        <v>16.32292141739709</v>
      </c>
      <c r="ED22">
        <f t="shared" si="56"/>
        <v>16.113270190854305</v>
      </c>
      <c r="EE22">
        <f t="shared" si="57"/>
        <v>15.903618964147853</v>
      </c>
      <c r="EF22">
        <f t="shared" si="58"/>
        <v>15.693967737277564</v>
      </c>
      <c r="EG22">
        <f t="shared" si="59"/>
        <v>15.484316510243271</v>
      </c>
      <c r="EH22">
        <f t="shared" si="60"/>
        <v>15.274665283044811</v>
      </c>
      <c r="EI22">
        <f t="shared" si="61"/>
        <v>15.065014055682013</v>
      </c>
      <c r="EJ22">
        <f t="shared" si="62"/>
        <v>14.855362828154707</v>
      </c>
      <c r="EK22">
        <f t="shared" si="63"/>
        <v>14.645711600462729</v>
      </c>
      <c r="EL22">
        <f t="shared" si="64"/>
        <v>14.436060372605912</v>
      </c>
      <c r="EM22">
        <f t="shared" si="65"/>
        <v>14.226409144584085</v>
      </c>
      <c r="EN22">
        <f t="shared" si="66"/>
        <v>14.016757916397079</v>
      </c>
      <c r="EO22">
        <f t="shared" si="67"/>
        <v>13.807106688044728</v>
      </c>
      <c r="EP22">
        <f t="shared" si="68"/>
        <v>13.597455459526866</v>
      </c>
      <c r="EQ22">
        <f t="shared" si="69"/>
        <v>13.387804230843319</v>
      </c>
      <c r="ER22">
        <f t="shared" si="70"/>
        <v>13.178153001993916</v>
      </c>
      <c r="ES22">
        <f t="shared" si="71"/>
        <v>12.968501772978495</v>
      </c>
      <c r="ET22">
        <f t="shared" si="72"/>
        <v>12.75885054379688</v>
      </c>
      <c r="EU22">
        <f t="shared" si="73"/>
        <v>12.549199314448908</v>
      </c>
      <c r="EV22">
        <f t="shared" si="74"/>
        <v>12.339548084934407</v>
      </c>
      <c r="EW22">
        <f t="shared" si="75"/>
        <v>12.129896855253204</v>
      </c>
      <c r="EX22">
        <f t="shared" si="76"/>
        <v>11.92024562540513</v>
      </c>
      <c r="EY22">
        <f t="shared" si="77"/>
        <v>11.710594395390016</v>
      </c>
      <c r="EZ22">
        <f t="shared" si="78"/>
        <v>11.500943165207692</v>
      </c>
      <c r="FA22">
        <f t="shared" si="79"/>
        <v>11.291291934857986</v>
      </c>
      <c r="FB22">
        <f t="shared" si="80"/>
        <v>11.08164070434073</v>
      </c>
      <c r="FC22">
        <f t="shared" si="81"/>
        <v>10.87198947365575</v>
      </c>
      <c r="FD22">
        <f t="shared" si="82"/>
        <v>10.662338242802877</v>
      </c>
      <c r="FE22">
        <f t="shared" si="83"/>
        <v>10.452687011781938</v>
      </c>
      <c r="FF22">
        <f t="shared" si="84"/>
        <v>10.243035780592765</v>
      </c>
      <c r="FG22">
        <f t="shared" si="85"/>
        <v>10.033384549235182</v>
      </c>
      <c r="FH22">
        <f t="shared" si="86"/>
        <v>9.8237333177090189</v>
      </c>
      <c r="FI22">
        <f t="shared" si="87"/>
        <v>9.6140820860141023</v>
      </c>
      <c r="FJ22">
        <f t="shared" si="88"/>
        <v>9.4044308541502648</v>
      </c>
      <c r="FK22">
        <f t="shared" si="89"/>
        <v>9.1947796221173288</v>
      </c>
      <c r="FL22">
        <f t="shared" si="90"/>
        <v>8.9851283899151237</v>
      </c>
      <c r="FM22">
        <f t="shared" si="91"/>
        <v>8.7754771575434791</v>
      </c>
      <c r="FN22">
        <f t="shared" si="92"/>
        <v>8.5658259250022208</v>
      </c>
      <c r="FO22">
        <f t="shared" si="93"/>
        <v>8.3561746922911713</v>
      </c>
      <c r="FP22">
        <f t="shared" si="94"/>
        <v>8.1465234594101652</v>
      </c>
      <c r="FQ22">
        <f t="shared" si="95"/>
        <v>7.9368722263590215</v>
      </c>
      <c r="FR22">
        <f t="shared" si="96"/>
        <v>7.7272209931375766</v>
      </c>
      <c r="FS22">
        <f t="shared" si="97"/>
        <v>7.5175697597456459</v>
      </c>
      <c r="FT22">
        <f t="shared" si="98"/>
        <v>7.3079185261830606</v>
      </c>
      <c r="FU22">
        <f t="shared" si="99"/>
        <v>7.0982672924496466</v>
      </c>
      <c r="FV22">
        <f t="shared" si="100"/>
        <v>6.8886160585452298</v>
      </c>
      <c r="FW22">
        <f t="shared" si="101"/>
        <v>6.6789648244696362</v>
      </c>
      <c r="FX22">
        <f t="shared" si="102"/>
        <v>6.4693135902226881</v>
      </c>
      <c r="FY22">
        <f t="shared" si="103"/>
        <v>6.259662355804215</v>
      </c>
      <c r="FZ22">
        <f t="shared" si="36"/>
        <v>6.0500111212140339</v>
      </c>
      <c r="GA22">
        <f t="shared" si="136"/>
        <v>5.8403598864519815</v>
      </c>
      <c r="GB22">
        <f t="shared" si="137"/>
        <v>5.6307086515178746</v>
      </c>
      <c r="GC22">
        <f t="shared" si="138"/>
        <v>5.4210574164115393</v>
      </c>
      <c r="GD22">
        <f t="shared" si="104"/>
        <v>5.2114061811328032</v>
      </c>
      <c r="GE22">
        <f t="shared" si="105"/>
        <v>5.0017549456814887</v>
      </c>
      <c r="GF22">
        <f t="shared" si="106"/>
        <v>4.7921037100574129</v>
      </c>
      <c r="GG22">
        <f t="shared" si="107"/>
        <v>4.5824524742604087</v>
      </c>
      <c r="GH22">
        <f t="shared" si="108"/>
        <v>4.372801238290295</v>
      </c>
      <c r="GI22">
        <f t="shared" si="109"/>
        <v>4.1631500021468977</v>
      </c>
      <c r="GJ22">
        <f t="shared" si="110"/>
        <v>3.9534987658300338</v>
      </c>
      <c r="GK22">
        <f t="shared" si="111"/>
        <v>3.7438475293395364</v>
      </c>
      <c r="GL22">
        <f t="shared" si="112"/>
        <v>3.5341962926752224</v>
      </c>
      <c r="GM22">
        <f t="shared" si="113"/>
        <v>3.3245450558369178</v>
      </c>
      <c r="GN22">
        <f t="shared" si="114"/>
        <v>3.1148938188244379</v>
      </c>
      <c r="GO22">
        <f t="shared" si="115"/>
        <v>2.9052425816376157</v>
      </c>
      <c r="GP22">
        <f t="shared" si="116"/>
        <v>2.6955913442762629</v>
      </c>
      <c r="GQ22">
        <f t="shared" si="117"/>
        <v>2.4859401067402089</v>
      </c>
      <c r="GR22">
        <f t="shared" si="118"/>
        <v>2.2762888690292691</v>
      </c>
      <c r="GS22">
        <f t="shared" si="119"/>
        <v>2.0666376311432728</v>
      </c>
      <c r="GT22">
        <f t="shared" si="120"/>
        <v>1.8569863930820354</v>
      </c>
      <c r="GU22">
        <f t="shared" si="121"/>
        <v>1.6473351548453827</v>
      </c>
      <c r="GV22">
        <f t="shared" si="122"/>
        <v>1.4376839164331301</v>
      </c>
      <c r="GW22">
        <f t="shared" si="123"/>
        <v>1.2280326778451034</v>
      </c>
      <c r="GX22">
        <f t="shared" si="124"/>
        <v>1.0183814390811214</v>
      </c>
      <c r="GY22">
        <f t="shared" si="125"/>
        <v>0.80873020014100305</v>
      </c>
      <c r="GZ22">
        <f t="shared" si="126"/>
        <v>0.59907896102457414</v>
      </c>
      <c r="HA22">
        <f t="shared" si="127"/>
        <v>0.38942772173164641</v>
      </c>
      <c r="HB22">
        <f t="shared" si="128"/>
        <v>0.17977648226204579</v>
      </c>
      <c r="HC22">
        <f t="shared" si="129"/>
        <v>2.987475738440537E-2</v>
      </c>
      <c r="HD22">
        <f t="shared" si="130"/>
        <v>0.23952599720789536</v>
      </c>
      <c r="HE22">
        <f t="shared" si="131"/>
        <v>0.44917723720859826</v>
      </c>
      <c r="HF22">
        <f t="shared" si="132"/>
        <v>0.65882847738669881</v>
      </c>
      <c r="HG22">
        <f t="shared" si="133"/>
        <v>0.8684797177423782</v>
      </c>
      <c r="HH22">
        <f t="shared" si="134"/>
        <v>1.0781309582758141</v>
      </c>
      <c r="HI22">
        <f t="shared" si="135"/>
        <v>1.2877821989871876</v>
      </c>
      <c r="HJ22">
        <f t="shared" si="30"/>
        <v>2.987475738440537E-2</v>
      </c>
      <c r="HK22">
        <f t="shared" si="31"/>
        <v>95</v>
      </c>
      <c r="HL22">
        <v>20</v>
      </c>
      <c r="HM22">
        <f t="shared" si="32"/>
        <v>0.19</v>
      </c>
      <c r="HN22" cm="1">
        <f t="array" ref="HN22">INDEX($N$3:$DJ$102,HL22,HK22)</f>
        <v>19.657637942147321</v>
      </c>
      <c r="HO22">
        <f t="shared" si="33"/>
        <v>3.734951209007991</v>
      </c>
    </row>
    <row r="23" spans="2:223" x14ac:dyDescent="0.25">
      <c r="E23">
        <v>385</v>
      </c>
      <c r="F23" s="6">
        <f>'Emission events'!AJ23</f>
        <v>0</v>
      </c>
      <c r="G23" s="6">
        <f>'Emission events'!BQ23</f>
        <v>0</v>
      </c>
      <c r="H23" s="6">
        <f>'Emission events'!CX23</f>
        <v>0</v>
      </c>
      <c r="I23" s="6">
        <f>'Emission events'!EE23</f>
        <v>0</v>
      </c>
      <c r="J23" s="6">
        <f>'Emission events'!FL23</f>
        <v>0</v>
      </c>
      <c r="K23" s="6">
        <f t="shared" si="2"/>
        <v>0</v>
      </c>
      <c r="M23" s="1">
        <v>0.2</v>
      </c>
      <c r="N23" s="55">
        <f t="shared" ref="N23:W32" si="149">$B$13-_J0*EXP(($M23+N$2*_r_S)/(_V_th*_diode_n))-($M23+N$2*_r_S)/_r_sh</f>
        <v>19.610615024478143</v>
      </c>
      <c r="O23" s="55">
        <f t="shared" si="149"/>
        <v>19.61040536447759</v>
      </c>
      <c r="P23" s="55">
        <f t="shared" si="149"/>
        <v>19.610195704254291</v>
      </c>
      <c r="Q23" s="55">
        <f t="shared" si="149"/>
        <v>19.609986043808014</v>
      </c>
      <c r="R23" s="55">
        <f t="shared" si="149"/>
        <v>19.609776383138531</v>
      </c>
      <c r="S23" s="55">
        <f t="shared" si="149"/>
        <v>19.609566722245617</v>
      </c>
      <c r="T23" s="55">
        <f t="shared" si="149"/>
        <v>19.609357061129046</v>
      </c>
      <c r="U23" s="55">
        <f t="shared" si="149"/>
        <v>19.609147399788583</v>
      </c>
      <c r="V23" s="55">
        <f t="shared" si="149"/>
        <v>19.608937738224007</v>
      </c>
      <c r="W23" s="55">
        <f t="shared" si="149"/>
        <v>19.608728076435085</v>
      </c>
      <c r="X23" s="55">
        <f t="shared" ref="X23:AG32" si="150">$B$13-_J0*EXP(($M23+X$2*_r_S)/(_V_th*_diode_n))-($M23+X$2*_r_S)/_r_sh</f>
        <v>19.608518414421589</v>
      </c>
      <c r="Y23" s="55">
        <f t="shared" si="150"/>
        <v>19.608308752183291</v>
      </c>
      <c r="Z23" s="55">
        <f t="shared" si="150"/>
        <v>19.608099089719961</v>
      </c>
      <c r="AA23" s="55">
        <f t="shared" si="150"/>
        <v>19.607889427031367</v>
      </c>
      <c r="AB23" s="55">
        <f t="shared" si="150"/>
        <v>19.607679764117282</v>
      </c>
      <c r="AC23" s="55">
        <f t="shared" si="150"/>
        <v>19.607470100977476</v>
      </c>
      <c r="AD23" s="55">
        <f t="shared" si="150"/>
        <v>19.607260437611721</v>
      </c>
      <c r="AE23" s="55">
        <f t="shared" si="150"/>
        <v>19.607050774019783</v>
      </c>
      <c r="AF23" s="55">
        <f t="shared" si="150"/>
        <v>19.60684111020143</v>
      </c>
      <c r="AG23" s="55">
        <f t="shared" si="150"/>
        <v>19.606631446156435</v>
      </c>
      <c r="AH23" s="55">
        <f t="shared" ref="AH23:AQ32" si="151">$B$13-_J0*EXP(($M23+AH$2*_r_S)/(_V_th*_diode_n))-($M23+AH$2*_r_S)/_r_sh</f>
        <v>19.606421781884563</v>
      </c>
      <c r="AI23" s="55">
        <f t="shared" si="151"/>
        <v>19.606212117385585</v>
      </c>
      <c r="AJ23" s="55">
        <f t="shared" si="151"/>
        <v>19.606002452659272</v>
      </c>
      <c r="AK23" s="55">
        <f t="shared" si="151"/>
        <v>19.605792787705386</v>
      </c>
      <c r="AL23" s="55">
        <f t="shared" si="151"/>
        <v>19.605583122523697</v>
      </c>
      <c r="AM23" s="55">
        <f t="shared" si="151"/>
        <v>19.605373457113977</v>
      </c>
      <c r="AN23" s="55">
        <f t="shared" si="151"/>
        <v>19.605163791475988</v>
      </c>
      <c r="AO23" s="55">
        <f t="shared" si="151"/>
        <v>19.604954125609499</v>
      </c>
      <c r="AP23" s="55">
        <f t="shared" si="151"/>
        <v>19.604744459514276</v>
      </c>
      <c r="AQ23" s="55">
        <f t="shared" si="151"/>
        <v>19.604534793190091</v>
      </c>
      <c r="AR23" s="55">
        <f t="shared" ref="AR23:BA32" si="152">$B$13-_J0*EXP(($M23+AR$2*_r_S)/(_V_th*_diode_n))-($M23+AR$2*_r_S)/_r_sh</f>
        <v>19.604325126636702</v>
      </c>
      <c r="AS23" s="55">
        <f t="shared" si="152"/>
        <v>19.60411545985388</v>
      </c>
      <c r="AT23" s="55">
        <f t="shared" si="152"/>
        <v>19.603905792841392</v>
      </c>
      <c r="AU23" s="55">
        <f t="shared" si="152"/>
        <v>19.603696125599001</v>
      </c>
      <c r="AV23" s="55">
        <f t="shared" si="152"/>
        <v>19.603486458126472</v>
      </c>
      <c r="AW23" s="55">
        <f t="shared" si="152"/>
        <v>19.603276790423575</v>
      </c>
      <c r="AX23" s="55">
        <f t="shared" si="152"/>
        <v>19.603067122490071</v>
      </c>
      <c r="AY23" s="55">
        <f t="shared" si="152"/>
        <v>19.602857454325726</v>
      </c>
      <c r="AZ23" s="55">
        <f t="shared" si="152"/>
        <v>19.602647785930301</v>
      </c>
      <c r="BA23" s="55">
        <f t="shared" si="152"/>
        <v>19.602438117303567</v>
      </c>
      <c r="BB23" s="55">
        <f t="shared" ref="BB23:BK32" si="153">$B$13-_J0*EXP(($M23+BB$2*_r_S)/(_V_th*_diode_n))-($M23+BB$2*_r_S)/_r_sh</f>
        <v>19.602228448445281</v>
      </c>
      <c r="BC23" s="55">
        <f t="shared" si="153"/>
        <v>19.602018779355213</v>
      </c>
      <c r="BD23" s="55">
        <f t="shared" si="153"/>
        <v>19.601809110033123</v>
      </c>
      <c r="BE23" s="55">
        <f t="shared" si="153"/>
        <v>19.601599440478775</v>
      </c>
      <c r="BF23" s="55">
        <f t="shared" si="153"/>
        <v>19.601389770691934</v>
      </c>
      <c r="BG23" s="55">
        <f t="shared" si="153"/>
        <v>19.601180100672359</v>
      </c>
      <c r="BH23" s="55">
        <f t="shared" si="153"/>
        <v>19.600970430419817</v>
      </c>
      <c r="BI23" s="55">
        <f t="shared" si="153"/>
        <v>19.600760759934069</v>
      </c>
      <c r="BJ23" s="55">
        <f t="shared" si="153"/>
        <v>19.600551089214871</v>
      </c>
      <c r="BK23" s="55">
        <f t="shared" si="153"/>
        <v>19.600341418261994</v>
      </c>
      <c r="BL23" s="55">
        <f t="shared" ref="BL23:BU32" si="154">$B$13-_J0*EXP(($M23+BL$2*_r_S)/(_V_th*_diode_n))-($M23+BL$2*_r_S)/_r_sh</f>
        <v>19.600131747075196</v>
      </c>
      <c r="BM23" s="55">
        <f t="shared" si="154"/>
        <v>19.599922075654238</v>
      </c>
      <c r="BN23" s="55">
        <f t="shared" si="154"/>
        <v>19.599712403998879</v>
      </c>
      <c r="BO23" s="55">
        <f t="shared" si="154"/>
        <v>19.599502732108885</v>
      </c>
      <c r="BP23" s="55">
        <f t="shared" si="154"/>
        <v>19.599293059984014</v>
      </c>
      <c r="BQ23" s="55">
        <f t="shared" si="154"/>
        <v>19.599083387624024</v>
      </c>
      <c r="BR23" s="55">
        <f t="shared" si="154"/>
        <v>19.598873715028677</v>
      </c>
      <c r="BS23" s="55">
        <f t="shared" si="154"/>
        <v>19.598664042197736</v>
      </c>
      <c r="BT23" s="55">
        <f t="shared" si="154"/>
        <v>19.598454369130959</v>
      </c>
      <c r="BU23" s="55">
        <f t="shared" si="154"/>
        <v>19.5982446958281</v>
      </c>
      <c r="BV23" s="55">
        <f t="shared" ref="BV23:CE32" si="155">$B$13-_J0*EXP(($M23+BV$2*_r_S)/(_V_th*_diode_n))-($M23+BV$2*_r_S)/_r_sh</f>
        <v>19.598035022288926</v>
      </c>
      <c r="BW23" s="55">
        <f t="shared" si="155"/>
        <v>19.597825348513194</v>
      </c>
      <c r="BX23" s="55">
        <f t="shared" si="155"/>
        <v>19.597615674500659</v>
      </c>
      <c r="BY23" s="55">
        <f t="shared" si="155"/>
        <v>19.597406000251084</v>
      </c>
      <c r="BZ23" s="55">
        <f t="shared" si="155"/>
        <v>19.597196325764223</v>
      </c>
      <c r="CA23" s="55">
        <f t="shared" si="155"/>
        <v>19.596986651039835</v>
      </c>
      <c r="CB23" s="55">
        <f t="shared" si="155"/>
        <v>19.596776976077681</v>
      </c>
      <c r="CC23" s="55">
        <f t="shared" si="155"/>
        <v>19.596567300877513</v>
      </c>
      <c r="CD23" s="55">
        <f t="shared" si="155"/>
        <v>19.596357625439097</v>
      </c>
      <c r="CE23" s="55">
        <f t="shared" si="155"/>
        <v>19.59614794976218</v>
      </c>
      <c r="CF23" s="55">
        <f t="shared" ref="CF23:CO32" si="156">$B$13-_J0*EXP(($M23+CF$2*_r_S)/(_V_th*_diode_n))-($M23+CF$2*_r_S)/_r_sh</f>
        <v>19.595938273846524</v>
      </c>
      <c r="CG23" s="55">
        <f t="shared" si="156"/>
        <v>19.595728597691885</v>
      </c>
      <c r="CH23" s="55">
        <f t="shared" si="156"/>
        <v>19.595518921298019</v>
      </c>
      <c r="CI23" s="55">
        <f t="shared" si="156"/>
        <v>19.595309244664683</v>
      </c>
      <c r="CJ23" s="55">
        <f t="shared" si="156"/>
        <v>19.595099567791628</v>
      </c>
      <c r="CK23" s="55">
        <f t="shared" si="156"/>
        <v>19.594889890678616</v>
      </c>
      <c r="CL23" s="55">
        <f t="shared" si="156"/>
        <v>19.5946802133254</v>
      </c>
      <c r="CM23" s="55">
        <f t="shared" si="156"/>
        <v>19.594470535731734</v>
      </c>
      <c r="CN23" s="55">
        <f t="shared" si="156"/>
        <v>19.594260857897371</v>
      </c>
      <c r="CO23" s="55">
        <f t="shared" si="156"/>
        <v>19.594051179822067</v>
      </c>
      <c r="CP23" s="55">
        <f t="shared" ref="CP23:CY32" si="157">$B$13-_J0*EXP(($M23+CP$2*_r_S)/(_V_th*_diode_n))-($M23+CP$2*_r_S)/_r_sh</f>
        <v>19.59384150150558</v>
      </c>
      <c r="CQ23" s="55">
        <f t="shared" si="157"/>
        <v>19.593631822947657</v>
      </c>
      <c r="CR23" s="55">
        <f t="shared" si="157"/>
        <v>19.593422144148057</v>
      </c>
      <c r="CS23" s="55">
        <f t="shared" si="157"/>
        <v>19.593212465106532</v>
      </c>
      <c r="CT23" s="55">
        <f t="shared" si="157"/>
        <v>19.593002785822836</v>
      </c>
      <c r="CU23" s="55">
        <f t="shared" si="157"/>
        <v>19.592793106296721</v>
      </c>
      <c r="CV23" s="55">
        <f t="shared" si="157"/>
        <v>19.592583426527938</v>
      </c>
      <c r="CW23" s="55">
        <f t="shared" si="157"/>
        <v>19.592373746516245</v>
      </c>
      <c r="CX23" s="55">
        <f t="shared" si="157"/>
        <v>19.592164066261386</v>
      </c>
      <c r="CY23" s="55">
        <f t="shared" si="157"/>
        <v>19.59195438576312</v>
      </c>
      <c r="CZ23" s="55">
        <f t="shared" ref="CZ23:DJ32" si="158">$B$13-_J0*EXP(($M23+CZ$2*_r_S)/(_V_th*_diode_n))-($M23+CZ$2*_r_S)/_r_sh</f>
        <v>19.591744705021195</v>
      </c>
      <c r="DA23" s="55">
        <f t="shared" si="158"/>
        <v>19.591535024035366</v>
      </c>
      <c r="DB23" s="55">
        <f t="shared" si="158"/>
        <v>19.59132534280538</v>
      </c>
      <c r="DC23" s="55">
        <f t="shared" si="158"/>
        <v>19.591115661330988</v>
      </c>
      <c r="DD23" s="55">
        <f t="shared" si="158"/>
        <v>19.590905979611946</v>
      </c>
      <c r="DE23" s="55">
        <f t="shared" si="158"/>
        <v>19.590696297648002</v>
      </c>
      <c r="DF23" s="55">
        <f t="shared" si="158"/>
        <v>19.590486615438902</v>
      </c>
      <c r="DG23" s="55">
        <f t="shared" si="158"/>
        <v>19.590276932984398</v>
      </c>
      <c r="DH23" s="55">
        <f t="shared" si="158"/>
        <v>19.590067250284246</v>
      </c>
      <c r="DI23" s="55">
        <f t="shared" si="158"/>
        <v>19.589857567338186</v>
      </c>
      <c r="DJ23" s="55">
        <f t="shared" si="158"/>
        <v>19.589647884145972</v>
      </c>
      <c r="DL23">
        <f t="shared" si="17"/>
        <v>0.2</v>
      </c>
      <c r="DM23">
        <f t="shared" si="18"/>
        <v>19.610615024478143</v>
      </c>
      <c r="DN23">
        <f t="shared" si="19"/>
        <v>19.400963740014486</v>
      </c>
      <c r="DO23">
        <f t="shared" si="41"/>
        <v>19.191312455328084</v>
      </c>
      <c r="DP23">
        <f t="shared" si="42"/>
        <v>18.981661170418704</v>
      </c>
      <c r="DQ23">
        <f t="shared" si="43"/>
        <v>18.772009885286117</v>
      </c>
      <c r="DR23">
        <f t="shared" si="44"/>
        <v>18.5623585999301</v>
      </c>
      <c r="DS23">
        <f t="shared" si="45"/>
        <v>18.352707314350425</v>
      </c>
      <c r="DT23">
        <f t="shared" si="46"/>
        <v>18.143056028546859</v>
      </c>
      <c r="DU23">
        <f t="shared" si="47"/>
        <v>17.93340474251918</v>
      </c>
      <c r="DV23">
        <f t="shared" si="48"/>
        <v>17.723753456267154</v>
      </c>
      <c r="DW23">
        <f t="shared" si="49"/>
        <v>17.514102169790554</v>
      </c>
      <c r="DX23">
        <f t="shared" si="50"/>
        <v>17.304450883089153</v>
      </c>
      <c r="DY23">
        <f t="shared" si="51"/>
        <v>17.094799596162719</v>
      </c>
      <c r="DZ23">
        <f t="shared" si="52"/>
        <v>16.885148309011022</v>
      </c>
      <c r="EA23">
        <f t="shared" si="53"/>
        <v>16.675497021633834</v>
      </c>
      <c r="EB23">
        <f t="shared" si="54"/>
        <v>16.465845734030925</v>
      </c>
      <c r="EC23">
        <f t="shared" si="55"/>
        <v>16.256194446202066</v>
      </c>
      <c r="ED23">
        <f t="shared" si="56"/>
        <v>16.046543158147024</v>
      </c>
      <c r="EE23">
        <f t="shared" si="57"/>
        <v>15.836891869865568</v>
      </c>
      <c r="EF23">
        <f t="shared" si="58"/>
        <v>15.627240581357469</v>
      </c>
      <c r="EG23">
        <f t="shared" si="59"/>
        <v>15.417589292622495</v>
      </c>
      <c r="EH23">
        <f t="shared" si="60"/>
        <v>15.207938003660413</v>
      </c>
      <c r="EI23">
        <f t="shared" si="61"/>
        <v>14.998286714470996</v>
      </c>
      <c r="EJ23">
        <f t="shared" si="62"/>
        <v>14.788635425054007</v>
      </c>
      <c r="EK23">
        <f t="shared" si="63"/>
        <v>14.578984135409215</v>
      </c>
      <c r="EL23">
        <f t="shared" si="64"/>
        <v>14.369332845536391</v>
      </c>
      <c r="EM23">
        <f t="shared" si="65"/>
        <v>14.159681555435299</v>
      </c>
      <c r="EN23">
        <f t="shared" si="66"/>
        <v>13.950030265105706</v>
      </c>
      <c r="EO23">
        <f t="shared" si="67"/>
        <v>13.740378974547378</v>
      </c>
      <c r="EP23">
        <f t="shared" si="68"/>
        <v>13.530727683760091</v>
      </c>
      <c r="EQ23">
        <f t="shared" si="69"/>
        <v>13.321076392743599</v>
      </c>
      <c r="ER23">
        <f t="shared" si="70"/>
        <v>13.111425101497673</v>
      </c>
      <c r="ES23">
        <f t="shared" si="71"/>
        <v>12.901773810022082</v>
      </c>
      <c r="ET23">
        <f t="shared" si="72"/>
        <v>12.692122518316586</v>
      </c>
      <c r="EU23">
        <f t="shared" si="73"/>
        <v>12.482471226380953</v>
      </c>
      <c r="EV23">
        <f t="shared" si="74"/>
        <v>12.272819934214954</v>
      </c>
      <c r="EW23">
        <f t="shared" si="75"/>
        <v>12.063168641818347</v>
      </c>
      <c r="EX23">
        <f t="shared" si="76"/>
        <v>11.853517349190898</v>
      </c>
      <c r="EY23">
        <f t="shared" si="77"/>
        <v>11.643866056332369</v>
      </c>
      <c r="EZ23">
        <f t="shared" si="78"/>
        <v>11.434214763242531</v>
      </c>
      <c r="FA23">
        <f t="shared" si="79"/>
        <v>11.224563469921142</v>
      </c>
      <c r="FB23">
        <f t="shared" si="80"/>
        <v>11.01491217636797</v>
      </c>
      <c r="FC23">
        <f t="shared" si="81"/>
        <v>10.805260882582777</v>
      </c>
      <c r="FD23">
        <f t="shared" si="82"/>
        <v>10.595609588565326</v>
      </c>
      <c r="FE23">
        <f t="shared" si="83"/>
        <v>10.385958294315381</v>
      </c>
      <c r="FF23">
        <f t="shared" si="84"/>
        <v>10.176306999832702</v>
      </c>
      <c r="FG23">
        <f t="shared" si="85"/>
        <v>9.9666557051170575</v>
      </c>
      <c r="FH23">
        <f t="shared" si="86"/>
        <v>9.7570044101682054</v>
      </c>
      <c r="FI23">
        <f t="shared" si="87"/>
        <v>9.5473531149859046</v>
      </c>
      <c r="FJ23">
        <f t="shared" si="88"/>
        <v>9.337701819569924</v>
      </c>
      <c r="FK23">
        <f t="shared" si="89"/>
        <v>9.128050523920022</v>
      </c>
      <c r="FL23">
        <f t="shared" si="90"/>
        <v>8.9183992280359607</v>
      </c>
      <c r="FM23">
        <f t="shared" si="91"/>
        <v>8.7087479319174985</v>
      </c>
      <c r="FN23">
        <f t="shared" si="92"/>
        <v>8.4990966355644009</v>
      </c>
      <c r="FO23">
        <f t="shared" si="93"/>
        <v>8.2894453389764262</v>
      </c>
      <c r="FP23">
        <f t="shared" si="94"/>
        <v>8.0797940421533312</v>
      </c>
      <c r="FQ23">
        <f t="shared" si="95"/>
        <v>7.8701427450948813</v>
      </c>
      <c r="FR23">
        <f t="shared" si="96"/>
        <v>7.6604914478008386</v>
      </c>
      <c r="FS23">
        <f t="shared" si="97"/>
        <v>7.4508401502709578</v>
      </c>
      <c r="FT23">
        <f t="shared" si="98"/>
        <v>7.2411888525049957</v>
      </c>
      <c r="FU23">
        <f t="shared" si="99"/>
        <v>7.0315375545027177</v>
      </c>
      <c r="FV23">
        <f t="shared" si="100"/>
        <v>6.8218862562638822</v>
      </c>
      <c r="FW23">
        <f t="shared" si="101"/>
        <v>6.6122349577882442</v>
      </c>
      <c r="FX23">
        <f t="shared" si="102"/>
        <v>6.4025836590755656</v>
      </c>
      <c r="FY23">
        <f t="shared" si="103"/>
        <v>6.1929323601256012</v>
      </c>
      <c r="FZ23">
        <f t="shared" si="36"/>
        <v>5.9832810609381077</v>
      </c>
      <c r="GA23">
        <f t="shared" si="136"/>
        <v>5.7736297615128507</v>
      </c>
      <c r="GB23">
        <f t="shared" si="137"/>
        <v>5.5639784618495796</v>
      </c>
      <c r="GC23">
        <f t="shared" si="138"/>
        <v>5.3543271619480599</v>
      </c>
      <c r="GD23">
        <f t="shared" si="104"/>
        <v>5.1446758618080413</v>
      </c>
      <c r="GE23">
        <f t="shared" si="105"/>
        <v>4.935024561429282</v>
      </c>
      <c r="GF23">
        <f t="shared" si="106"/>
        <v>4.7253732608115389</v>
      </c>
      <c r="GG23">
        <f t="shared" si="107"/>
        <v>4.5157219599545702</v>
      </c>
      <c r="GH23">
        <f t="shared" si="108"/>
        <v>4.3060706588581308</v>
      </c>
      <c r="GI23">
        <f t="shared" si="109"/>
        <v>4.0964193575219721</v>
      </c>
      <c r="GJ23">
        <f t="shared" si="110"/>
        <v>3.8867680559458542</v>
      </c>
      <c r="GK23">
        <f t="shared" si="111"/>
        <v>3.6771167541295355</v>
      </c>
      <c r="GL23">
        <f t="shared" si="112"/>
        <v>3.4674654520727657</v>
      </c>
      <c r="GM23">
        <f t="shared" si="113"/>
        <v>3.2578141497752995</v>
      </c>
      <c r="GN23">
        <f t="shared" si="114"/>
        <v>3.0481628472368918</v>
      </c>
      <c r="GO23">
        <f t="shared" si="115"/>
        <v>2.838511544457301</v>
      </c>
      <c r="GP23">
        <f t="shared" si="116"/>
        <v>2.6288602414362749</v>
      </c>
      <c r="GQ23">
        <f t="shared" si="117"/>
        <v>2.419208938173572</v>
      </c>
      <c r="GR23">
        <f t="shared" si="118"/>
        <v>2.2095576346689434</v>
      </c>
      <c r="GS23">
        <f t="shared" si="119"/>
        <v>1.9999063309221441</v>
      </c>
      <c r="GT23">
        <f t="shared" si="120"/>
        <v>1.7902550269329254</v>
      </c>
      <c r="GU23">
        <f t="shared" si="121"/>
        <v>1.5806037227010385</v>
      </c>
      <c r="GV23">
        <f t="shared" si="122"/>
        <v>1.370952418226242</v>
      </c>
      <c r="GW23">
        <f t="shared" si="123"/>
        <v>1.16130111350828</v>
      </c>
      <c r="GX23">
        <f t="shared" si="124"/>
        <v>0.95164980854691095</v>
      </c>
      <c r="GY23">
        <f t="shared" si="125"/>
        <v>0.74199850334188255</v>
      </c>
      <c r="GZ23">
        <f t="shared" si="126"/>
        <v>0.53234719789294971</v>
      </c>
      <c r="HA23">
        <f t="shared" si="127"/>
        <v>0.32269589219986017</v>
      </c>
      <c r="HB23">
        <f t="shared" si="128"/>
        <v>0.11304458626236524</v>
      </c>
      <c r="HC23">
        <f t="shared" si="129"/>
        <v>9.6606719919780204E-2</v>
      </c>
      <c r="HD23">
        <f t="shared" si="130"/>
        <v>0.30625802634682842</v>
      </c>
      <c r="HE23">
        <f t="shared" si="131"/>
        <v>0.51590933301903164</v>
      </c>
      <c r="HF23">
        <f t="shared" si="132"/>
        <v>0.72556063993663855</v>
      </c>
      <c r="HG23">
        <f t="shared" si="133"/>
        <v>0.9352119470998943</v>
      </c>
      <c r="HH23">
        <f t="shared" si="134"/>
        <v>1.1448632545090582</v>
      </c>
      <c r="HI23">
        <f t="shared" si="135"/>
        <v>1.3545145621643755</v>
      </c>
      <c r="HJ23">
        <f t="shared" si="30"/>
        <v>9.6606719919780204E-2</v>
      </c>
      <c r="HK23">
        <f t="shared" si="31"/>
        <v>95</v>
      </c>
      <c r="HL23">
        <v>21</v>
      </c>
      <c r="HM23">
        <f t="shared" si="32"/>
        <v>0.2</v>
      </c>
      <c r="HN23" cm="1">
        <f t="array" ref="HN23">INDEX($N$3:$DJ$102,HL23,HK23)</f>
        <v>19.590905979611946</v>
      </c>
      <c r="HO23">
        <f t="shared" si="33"/>
        <v>3.9181811959223896</v>
      </c>
    </row>
    <row r="24" spans="2:223" x14ac:dyDescent="0.25">
      <c r="E24">
        <v>390</v>
      </c>
      <c r="F24" s="6">
        <f>'Emission events'!AJ24</f>
        <v>0</v>
      </c>
      <c r="G24" s="6">
        <f>'Emission events'!BQ24</f>
        <v>0</v>
      </c>
      <c r="H24" s="6">
        <f>'Emission events'!CX24</f>
        <v>0</v>
      </c>
      <c r="I24" s="6">
        <f>'Emission events'!EE24</f>
        <v>0</v>
      </c>
      <c r="J24" s="6">
        <f>'Emission events'!FL24</f>
        <v>0</v>
      </c>
      <c r="K24" s="6">
        <f t="shared" si="2"/>
        <v>0</v>
      </c>
      <c r="M24" s="1">
        <v>0.21</v>
      </c>
      <c r="N24" s="55">
        <f t="shared" si="149"/>
        <v>19.543866284650232</v>
      </c>
      <c r="O24" s="55">
        <f t="shared" si="149"/>
        <v>19.543656540932822</v>
      </c>
      <c r="P24" s="55">
        <f t="shared" si="149"/>
        <v>19.543446796907276</v>
      </c>
      <c r="Q24" s="55">
        <f t="shared" si="149"/>
        <v>19.543237052573268</v>
      </c>
      <c r="R24" s="55">
        <f t="shared" si="149"/>
        <v>19.54302730793049</v>
      </c>
      <c r="S24" s="55">
        <f t="shared" si="149"/>
        <v>19.542817562978623</v>
      </c>
      <c r="T24" s="55">
        <f t="shared" si="149"/>
        <v>19.542607817717357</v>
      </c>
      <c r="U24" s="55">
        <f t="shared" si="149"/>
        <v>19.542398072146373</v>
      </c>
      <c r="V24" s="55">
        <f t="shared" si="149"/>
        <v>19.542188326265354</v>
      </c>
      <c r="W24" s="55">
        <f t="shared" si="149"/>
        <v>19.541978580073984</v>
      </c>
      <c r="X24" s="55">
        <f t="shared" si="150"/>
        <v>19.541768833571947</v>
      </c>
      <c r="Y24" s="55">
        <f t="shared" si="150"/>
        <v>19.54155908675893</v>
      </c>
      <c r="Z24" s="55">
        <f t="shared" si="150"/>
        <v>19.541349339634611</v>
      </c>
      <c r="AA24" s="55">
        <f t="shared" si="150"/>
        <v>19.541139592198672</v>
      </c>
      <c r="AB24" s="55">
        <f t="shared" si="150"/>
        <v>19.540929844450798</v>
      </c>
      <c r="AC24" s="55">
        <f t="shared" si="150"/>
        <v>19.540720096390668</v>
      </c>
      <c r="AD24" s="55">
        <f t="shared" si="150"/>
        <v>19.540510348017968</v>
      </c>
      <c r="AE24" s="55">
        <f t="shared" si="150"/>
        <v>19.540300599332376</v>
      </c>
      <c r="AF24" s="55">
        <f t="shared" si="150"/>
        <v>19.540090850333574</v>
      </c>
      <c r="AG24" s="55">
        <f t="shared" si="150"/>
        <v>19.539881101021241</v>
      </c>
      <c r="AH24" s="55">
        <f t="shared" si="151"/>
        <v>19.539671351395057</v>
      </c>
      <c r="AI24" s="55">
        <f t="shared" si="151"/>
        <v>19.539461601454704</v>
      </c>
      <c r="AJ24" s="55">
        <f t="shared" si="151"/>
        <v>19.539251851199861</v>
      </c>
      <c r="AK24" s="55">
        <f t="shared" si="151"/>
        <v>19.539042100630205</v>
      </c>
      <c r="AL24" s="55">
        <f t="shared" si="151"/>
        <v>19.538832349745419</v>
      </c>
      <c r="AM24" s="55">
        <f t="shared" si="151"/>
        <v>19.538622598545178</v>
      </c>
      <c r="AN24" s="55">
        <f t="shared" si="151"/>
        <v>19.538412847029161</v>
      </c>
      <c r="AO24" s="55">
        <f t="shared" si="151"/>
        <v>19.538203095197044</v>
      </c>
      <c r="AP24" s="55">
        <f t="shared" si="151"/>
        <v>19.537993343048509</v>
      </c>
      <c r="AQ24" s="55">
        <f t="shared" si="151"/>
        <v>19.537783590583231</v>
      </c>
      <c r="AR24" s="55">
        <f t="shared" si="152"/>
        <v>19.537573837800885</v>
      </c>
      <c r="AS24" s="55">
        <f t="shared" si="152"/>
        <v>19.537364084701153</v>
      </c>
      <c r="AT24" s="55">
        <f t="shared" si="152"/>
        <v>19.537154331283705</v>
      </c>
      <c r="AU24" s="55">
        <f t="shared" si="152"/>
        <v>19.536944577548219</v>
      </c>
      <c r="AV24" s="55">
        <f t="shared" si="152"/>
        <v>19.536734823494374</v>
      </c>
      <c r="AW24" s="55">
        <f t="shared" si="152"/>
        <v>19.53652506912184</v>
      </c>
      <c r="AX24" s="55">
        <f t="shared" si="152"/>
        <v>19.536315314430297</v>
      </c>
      <c r="AY24" s="55">
        <f t="shared" si="152"/>
        <v>19.536105559419415</v>
      </c>
      <c r="AZ24" s="55">
        <f t="shared" si="152"/>
        <v>19.535895804088874</v>
      </c>
      <c r="BA24" s="55">
        <f t="shared" si="152"/>
        <v>19.53568604843834</v>
      </c>
      <c r="BB24" s="55">
        <f t="shared" si="153"/>
        <v>19.535476292467493</v>
      </c>
      <c r="BC24" s="55">
        <f t="shared" si="153"/>
        <v>19.535266536176003</v>
      </c>
      <c r="BD24" s="55">
        <f t="shared" si="153"/>
        <v>19.535056779563543</v>
      </c>
      <c r="BE24" s="55">
        <f t="shared" si="153"/>
        <v>19.534847022629791</v>
      </c>
      <c r="BF24" s="55">
        <f t="shared" si="153"/>
        <v>19.53463726537441</v>
      </c>
      <c r="BG24" s="55">
        <f t="shared" si="153"/>
        <v>19.53442750779708</v>
      </c>
      <c r="BH24" s="55">
        <f t="shared" si="153"/>
        <v>19.534217749897469</v>
      </c>
      <c r="BI24" s="55">
        <f t="shared" si="153"/>
        <v>19.534007991675249</v>
      </c>
      <c r="BJ24" s="55">
        <f t="shared" si="153"/>
        <v>19.533798233130089</v>
      </c>
      <c r="BK24" s="55">
        <f t="shared" si="153"/>
        <v>19.533588474261663</v>
      </c>
      <c r="BL24" s="55">
        <f t="shared" si="154"/>
        <v>19.533378715069638</v>
      </c>
      <c r="BM24" s="55">
        <f t="shared" si="154"/>
        <v>19.533168955553688</v>
      </c>
      <c r="BN24" s="55">
        <f t="shared" si="154"/>
        <v>19.532959195713477</v>
      </c>
      <c r="BO24" s="55">
        <f t="shared" si="154"/>
        <v>19.532749435548677</v>
      </c>
      <c r="BP24" s="55">
        <f t="shared" si="154"/>
        <v>19.53253967505896</v>
      </c>
      <c r="BQ24" s="55">
        <f t="shared" si="154"/>
        <v>19.532329914243991</v>
      </c>
      <c r="BR24" s="55">
        <f t="shared" si="154"/>
        <v>19.532120153103438</v>
      </c>
      <c r="BS24" s="55">
        <f t="shared" si="154"/>
        <v>19.53191039163697</v>
      </c>
      <c r="BT24" s="55">
        <f t="shared" si="154"/>
        <v>19.531700629844256</v>
      </c>
      <c r="BU24" s="55">
        <f t="shared" si="154"/>
        <v>19.531490867724962</v>
      </c>
      <c r="BV24" s="55">
        <f t="shared" si="155"/>
        <v>19.531281105278751</v>
      </c>
      <c r="BW24" s="55">
        <f t="shared" si="155"/>
        <v>19.531071342505296</v>
      </c>
      <c r="BX24" s="55">
        <f t="shared" si="155"/>
        <v>19.530861579404259</v>
      </c>
      <c r="BY24" s="55">
        <f t="shared" si="155"/>
        <v>19.530651815975308</v>
      </c>
      <c r="BZ24" s="55">
        <f t="shared" si="155"/>
        <v>19.530442052218106</v>
      </c>
      <c r="CA24" s="55">
        <f t="shared" si="155"/>
        <v>19.530232288132321</v>
      </c>
      <c r="CB24" s="55">
        <f t="shared" si="155"/>
        <v>19.530022523717619</v>
      </c>
      <c r="CC24" s="55">
        <f t="shared" si="155"/>
        <v>19.529812758973659</v>
      </c>
      <c r="CD24" s="55">
        <f t="shared" si="155"/>
        <v>19.529602993900109</v>
      </c>
      <c r="CE24" s="55">
        <f t="shared" si="155"/>
        <v>19.529393228496634</v>
      </c>
      <c r="CF24" s="55">
        <f t="shared" si="156"/>
        <v>19.529183462762894</v>
      </c>
      <c r="CG24" s="55">
        <f t="shared" si="156"/>
        <v>19.528973696698554</v>
      </c>
      <c r="CH24" s="55">
        <f t="shared" si="156"/>
        <v>19.528763930303278</v>
      </c>
      <c r="CI24" s="55">
        <f t="shared" si="156"/>
        <v>19.528554163576725</v>
      </c>
      <c r="CJ24" s="55">
        <f t="shared" si="156"/>
        <v>19.528344396518559</v>
      </c>
      <c r="CK24" s="55">
        <f t="shared" si="156"/>
        <v>19.528134629128441</v>
      </c>
      <c r="CL24" s="55">
        <f t="shared" si="156"/>
        <v>19.527924861406035</v>
      </c>
      <c r="CM24" s="55">
        <f t="shared" si="156"/>
        <v>19.527715093350999</v>
      </c>
      <c r="CN24" s="55">
        <f t="shared" si="156"/>
        <v>19.527505324962995</v>
      </c>
      <c r="CO24" s="55">
        <f t="shared" si="156"/>
        <v>19.527295556241686</v>
      </c>
      <c r="CP24" s="55">
        <f t="shared" si="157"/>
        <v>19.527085787186728</v>
      </c>
      <c r="CQ24" s="55">
        <f t="shared" si="157"/>
        <v>19.526876017797779</v>
      </c>
      <c r="CR24" s="55">
        <f t="shared" si="157"/>
        <v>19.526666248074505</v>
      </c>
      <c r="CS24" s="55">
        <f t="shared" si="157"/>
        <v>19.526456478016559</v>
      </c>
      <c r="CT24" s="55">
        <f t="shared" si="157"/>
        <v>19.526246707623603</v>
      </c>
      <c r="CU24" s="55">
        <f t="shared" si="157"/>
        <v>19.526036936895295</v>
      </c>
      <c r="CV24" s="55">
        <f t="shared" si="157"/>
        <v>19.525827165831291</v>
      </c>
      <c r="CW24" s="55">
        <f t="shared" si="157"/>
        <v>19.525617394431247</v>
      </c>
      <c r="CX24" s="55">
        <f t="shared" si="157"/>
        <v>19.525407622694829</v>
      </c>
      <c r="CY24" s="55">
        <f t="shared" si="157"/>
        <v>19.525197850621684</v>
      </c>
      <c r="CZ24" s="55">
        <f t="shared" si="158"/>
        <v>19.524988078211472</v>
      </c>
      <c r="DA24" s="55">
        <f t="shared" si="158"/>
        <v>19.524778305463851</v>
      </c>
      <c r="DB24" s="55">
        <f t="shared" si="158"/>
        <v>19.524568532378474</v>
      </c>
      <c r="DC24" s="55">
        <f t="shared" si="158"/>
        <v>19.524358758955</v>
      </c>
      <c r="DD24" s="55">
        <f t="shared" si="158"/>
        <v>19.524148985193079</v>
      </c>
      <c r="DE24" s="55">
        <f t="shared" si="158"/>
        <v>19.523939211092372</v>
      </c>
      <c r="DF24" s="55">
        <f t="shared" si="158"/>
        <v>19.523729436652527</v>
      </c>
      <c r="DG24" s="55">
        <f t="shared" si="158"/>
        <v>19.523519661873205</v>
      </c>
      <c r="DH24" s="55">
        <f t="shared" si="158"/>
        <v>19.523309886754053</v>
      </c>
      <c r="DI24" s="55">
        <f t="shared" si="158"/>
        <v>19.523100111294728</v>
      </c>
      <c r="DJ24" s="55">
        <f t="shared" si="158"/>
        <v>19.522890335494882</v>
      </c>
      <c r="DL24">
        <f t="shared" si="17"/>
        <v>0.21</v>
      </c>
      <c r="DM24">
        <f t="shared" si="18"/>
        <v>19.543866284650232</v>
      </c>
      <c r="DN24">
        <f t="shared" si="19"/>
        <v>19.334214916469719</v>
      </c>
      <c r="DO24">
        <f t="shared" si="41"/>
        <v>19.124563547981069</v>
      </c>
      <c r="DP24">
        <f t="shared" si="42"/>
        <v>18.914912179183958</v>
      </c>
      <c r="DQ24">
        <f t="shared" si="43"/>
        <v>18.705260810078077</v>
      </c>
      <c r="DR24">
        <f t="shared" si="44"/>
        <v>18.495609440663106</v>
      </c>
      <c r="DS24">
        <f t="shared" si="45"/>
        <v>18.285958070938737</v>
      </c>
      <c r="DT24">
        <f t="shared" si="46"/>
        <v>18.076306700904649</v>
      </c>
      <c r="DU24">
        <f t="shared" si="47"/>
        <v>17.866655330560526</v>
      </c>
      <c r="DV24">
        <f t="shared" si="48"/>
        <v>17.657003959906053</v>
      </c>
      <c r="DW24">
        <f t="shared" si="49"/>
        <v>17.447352588940912</v>
      </c>
      <c r="DX24">
        <f t="shared" si="50"/>
        <v>17.237701217664792</v>
      </c>
      <c r="DY24">
        <f t="shared" si="51"/>
        <v>17.028049846077369</v>
      </c>
      <c r="DZ24">
        <f t="shared" si="52"/>
        <v>16.818398474178327</v>
      </c>
      <c r="EA24">
        <f t="shared" si="53"/>
        <v>16.608747101967349</v>
      </c>
      <c r="EB24">
        <f t="shared" si="54"/>
        <v>16.399095729444117</v>
      </c>
      <c r="EC24">
        <f t="shared" si="55"/>
        <v>16.189444356608313</v>
      </c>
      <c r="ED24">
        <f t="shared" si="56"/>
        <v>15.979792983459618</v>
      </c>
      <c r="EE24">
        <f t="shared" si="57"/>
        <v>15.770141609997712</v>
      </c>
      <c r="EF24">
        <f t="shared" si="58"/>
        <v>15.560490236222275</v>
      </c>
      <c r="EG24">
        <f t="shared" si="59"/>
        <v>15.350838862132989</v>
      </c>
      <c r="EH24">
        <f t="shared" si="60"/>
        <v>15.141187487729532</v>
      </c>
      <c r="EI24">
        <f t="shared" si="61"/>
        <v>14.931536113011585</v>
      </c>
      <c r="EJ24">
        <f t="shared" si="62"/>
        <v>14.721884737978826</v>
      </c>
      <c r="EK24">
        <f t="shared" si="63"/>
        <v>14.512233362630937</v>
      </c>
      <c r="EL24">
        <f t="shared" si="64"/>
        <v>14.302581986967592</v>
      </c>
      <c r="EM24">
        <f t="shared" si="65"/>
        <v>14.092930610988471</v>
      </c>
      <c r="EN24">
        <f t="shared" si="66"/>
        <v>13.883279234693251</v>
      </c>
      <c r="EO24">
        <f t="shared" si="67"/>
        <v>13.673627858081611</v>
      </c>
      <c r="EP24">
        <f t="shared" si="68"/>
        <v>13.463976481153232</v>
      </c>
      <c r="EQ24">
        <f t="shared" si="69"/>
        <v>13.254325103907782</v>
      </c>
      <c r="ER24">
        <f t="shared" si="70"/>
        <v>13.044673726344946</v>
      </c>
      <c r="ES24">
        <f t="shared" si="71"/>
        <v>12.835022348464395</v>
      </c>
      <c r="ET24">
        <f t="shared" si="72"/>
        <v>12.625370970265804</v>
      </c>
      <c r="EU24">
        <f t="shared" si="73"/>
        <v>12.415719591748855</v>
      </c>
      <c r="EV24">
        <f t="shared" si="74"/>
        <v>12.20606821291322</v>
      </c>
      <c r="EW24">
        <f t="shared" si="75"/>
        <v>11.996416833758573</v>
      </c>
      <c r="EX24">
        <f t="shared" si="76"/>
        <v>11.786765454284588</v>
      </c>
      <c r="EY24">
        <f t="shared" si="77"/>
        <v>11.577114074490941</v>
      </c>
      <c r="EZ24">
        <f t="shared" si="78"/>
        <v>11.367462694377304</v>
      </c>
      <c r="FA24">
        <f t="shared" si="79"/>
        <v>11.157811313943354</v>
      </c>
      <c r="FB24">
        <f t="shared" si="80"/>
        <v>10.94815993318876</v>
      </c>
      <c r="FC24">
        <f t="shared" si="81"/>
        <v>10.738508552113197</v>
      </c>
      <c r="FD24">
        <f t="shared" si="82"/>
        <v>10.528857170716341</v>
      </c>
      <c r="FE24">
        <f t="shared" si="83"/>
        <v>10.319205788997857</v>
      </c>
      <c r="FF24">
        <f t="shared" si="84"/>
        <v>10.109554406957423</v>
      </c>
      <c r="FG24">
        <f t="shared" si="85"/>
        <v>9.8999030245947086</v>
      </c>
      <c r="FH24">
        <f t="shared" si="86"/>
        <v>9.690251641909386</v>
      </c>
      <c r="FI24">
        <f t="shared" si="87"/>
        <v>9.4806002589011218</v>
      </c>
      <c r="FJ24">
        <f t="shared" si="88"/>
        <v>9.2709488755695926</v>
      </c>
      <c r="FK24">
        <f t="shared" si="89"/>
        <v>9.0612974919144644</v>
      </c>
      <c r="FL24">
        <f t="shared" si="90"/>
        <v>8.8516461079354105</v>
      </c>
      <c r="FM24">
        <f t="shared" si="91"/>
        <v>8.6419947236320969</v>
      </c>
      <c r="FN24">
        <f t="shared" si="92"/>
        <v>8.4323433390041931</v>
      </c>
      <c r="FO24">
        <f t="shared" si="93"/>
        <v>8.2226919540513723</v>
      </c>
      <c r="FP24">
        <f t="shared" si="94"/>
        <v>8.0130405687732988</v>
      </c>
      <c r="FQ24">
        <f t="shared" si="95"/>
        <v>7.8033891831696423</v>
      </c>
      <c r="FR24">
        <f t="shared" si="96"/>
        <v>7.5937377972400721</v>
      </c>
      <c r="FS24">
        <f t="shared" si="97"/>
        <v>7.3840864109842546</v>
      </c>
      <c r="FT24">
        <f t="shared" si="98"/>
        <v>7.1744350244018573</v>
      </c>
      <c r="FU24">
        <f t="shared" si="99"/>
        <v>6.9647836374925429</v>
      </c>
      <c r="FV24">
        <f t="shared" si="100"/>
        <v>6.7551322502559845</v>
      </c>
      <c r="FW24">
        <f t="shared" si="101"/>
        <v>6.5454808626918446</v>
      </c>
      <c r="FX24">
        <f t="shared" si="102"/>
        <v>6.3358294747997892</v>
      </c>
      <c r="FY24">
        <f t="shared" si="103"/>
        <v>6.1261780865794844</v>
      </c>
      <c r="FZ24">
        <f t="shared" si="36"/>
        <v>5.9165266980305944</v>
      </c>
      <c r="GA24">
        <f t="shared" si="136"/>
        <v>5.7068753091527888</v>
      </c>
      <c r="GB24">
        <f t="shared" si="137"/>
        <v>5.4972239199457249</v>
      </c>
      <c r="GC24">
        <f t="shared" si="138"/>
        <v>5.2875725304090722</v>
      </c>
      <c r="GD24">
        <f t="shared" si="104"/>
        <v>5.0779211405424949</v>
      </c>
      <c r="GE24">
        <f t="shared" si="105"/>
        <v>4.868269750345652</v>
      </c>
      <c r="GF24">
        <f t="shared" si="106"/>
        <v>4.6586183598182078</v>
      </c>
      <c r="GG24">
        <f t="shared" si="107"/>
        <v>4.4489669689598283</v>
      </c>
      <c r="GH24">
        <f t="shared" si="108"/>
        <v>4.2393155777701725</v>
      </c>
      <c r="GI24">
        <f t="shared" si="109"/>
        <v>4.0296641862489029</v>
      </c>
      <c r="GJ24">
        <f t="shared" si="110"/>
        <v>3.8200127943956801</v>
      </c>
      <c r="GK24">
        <f t="shared" si="111"/>
        <v>3.6103614022101702</v>
      </c>
      <c r="GL24">
        <f t="shared" si="112"/>
        <v>3.4007100096920304</v>
      </c>
      <c r="GM24">
        <f t="shared" si="113"/>
        <v>3.1910586168409232</v>
      </c>
      <c r="GN24">
        <f t="shared" si="114"/>
        <v>2.981407223656511</v>
      </c>
      <c r="GO24">
        <f t="shared" si="115"/>
        <v>2.7717558301384493</v>
      </c>
      <c r="GP24">
        <f t="shared" si="116"/>
        <v>2.5621044362863969</v>
      </c>
      <c r="GQ24">
        <f t="shared" si="117"/>
        <v>2.35245304210002</v>
      </c>
      <c r="GR24">
        <f t="shared" si="118"/>
        <v>2.1428016475789704</v>
      </c>
      <c r="GS24">
        <f t="shared" si="119"/>
        <v>1.9331502527229105</v>
      </c>
      <c r="GT24">
        <f t="shared" si="120"/>
        <v>1.7234988575314993</v>
      </c>
      <c r="GU24">
        <f t="shared" si="121"/>
        <v>1.5138474620043922</v>
      </c>
      <c r="GV24">
        <f t="shared" si="122"/>
        <v>1.3041960661412446</v>
      </c>
      <c r="GW24">
        <f t="shared" si="123"/>
        <v>1.0945446699417225</v>
      </c>
      <c r="GX24">
        <f t="shared" si="124"/>
        <v>0.88489327340547419</v>
      </c>
      <c r="GY24">
        <f t="shared" si="125"/>
        <v>0.67524187653215861</v>
      </c>
      <c r="GZ24">
        <f t="shared" si="126"/>
        <v>0.46559047932143471</v>
      </c>
      <c r="HA24">
        <f t="shared" si="127"/>
        <v>0.25593908177295432</v>
      </c>
      <c r="HB24">
        <f t="shared" si="128"/>
        <v>4.6287683886376385E-2</v>
      </c>
      <c r="HC24">
        <f t="shared" si="129"/>
        <v>0.16336371433864727</v>
      </c>
      <c r="HD24">
        <f t="shared" si="130"/>
        <v>0.3730151129024577</v>
      </c>
      <c r="HE24">
        <f t="shared" si="131"/>
        <v>0.58266651180540663</v>
      </c>
      <c r="HF24">
        <f t="shared" si="132"/>
        <v>0.79231791104783156</v>
      </c>
      <c r="HG24">
        <f t="shared" si="133"/>
        <v>1.0019693106300878</v>
      </c>
      <c r="HH24">
        <f t="shared" si="134"/>
        <v>1.2116207105525163</v>
      </c>
      <c r="HI24">
        <f t="shared" si="135"/>
        <v>1.4212721108154653</v>
      </c>
      <c r="HJ24">
        <f t="shared" si="30"/>
        <v>4.6287683886376385E-2</v>
      </c>
      <c r="HK24">
        <f t="shared" si="31"/>
        <v>94</v>
      </c>
      <c r="HL24">
        <v>22</v>
      </c>
      <c r="HM24">
        <f t="shared" si="32"/>
        <v>0.21</v>
      </c>
      <c r="HN24" cm="1">
        <f t="array" ref="HN24">INDEX($N$3:$DJ$102,HL24,HK24)</f>
        <v>19.524358758955</v>
      </c>
      <c r="HO24">
        <f t="shared" si="33"/>
        <v>4.1001153393805501</v>
      </c>
    </row>
    <row r="25" spans="2:223" x14ac:dyDescent="0.25">
      <c r="E25">
        <v>395</v>
      </c>
      <c r="F25" s="6">
        <f>'Emission events'!AJ25</f>
        <v>0</v>
      </c>
      <c r="G25" s="6">
        <f>'Emission events'!BQ25</f>
        <v>0</v>
      </c>
      <c r="H25" s="6">
        <f>'Emission events'!CX25</f>
        <v>0</v>
      </c>
      <c r="I25" s="6">
        <f>'Emission events'!EE25</f>
        <v>0</v>
      </c>
      <c r="J25" s="6">
        <f>'Emission events'!FL25</f>
        <v>0</v>
      </c>
      <c r="K25" s="6">
        <f t="shared" si="2"/>
        <v>0</v>
      </c>
      <c r="M25" s="1">
        <v>0.22</v>
      </c>
      <c r="N25" s="55">
        <f t="shared" si="149"/>
        <v>19.47708608118073</v>
      </c>
      <c r="O25" s="55">
        <f t="shared" si="149"/>
        <v>19.476876221652699</v>
      </c>
      <c r="P25" s="55">
        <f t="shared" si="149"/>
        <v>19.476666361698392</v>
      </c>
      <c r="Q25" s="55">
        <f t="shared" si="149"/>
        <v>19.476456501317383</v>
      </c>
      <c r="R25" s="55">
        <f t="shared" si="149"/>
        <v>19.476246640509228</v>
      </c>
      <c r="S25" s="55">
        <f t="shared" si="149"/>
        <v>19.476036779273496</v>
      </c>
      <c r="T25" s="55">
        <f t="shared" si="149"/>
        <v>19.475826917609744</v>
      </c>
      <c r="U25" s="55">
        <f t="shared" si="149"/>
        <v>19.475617055517546</v>
      </c>
      <c r="V25" s="55">
        <f t="shared" si="149"/>
        <v>19.475407192996457</v>
      </c>
      <c r="W25" s="55">
        <f t="shared" si="149"/>
        <v>19.475197330046043</v>
      </c>
      <c r="X25" s="55">
        <f t="shared" si="150"/>
        <v>19.474987466665866</v>
      </c>
      <c r="Y25" s="55">
        <f t="shared" si="150"/>
        <v>19.474777602855482</v>
      </c>
      <c r="Z25" s="55">
        <f t="shared" si="150"/>
        <v>19.474567738614461</v>
      </c>
      <c r="AA25" s="55">
        <f t="shared" si="150"/>
        <v>19.47435787394236</v>
      </c>
      <c r="AB25" s="55">
        <f t="shared" si="150"/>
        <v>19.474148008838739</v>
      </c>
      <c r="AC25" s="55">
        <f t="shared" si="150"/>
        <v>19.473938143303155</v>
      </c>
      <c r="AD25" s="55">
        <f t="shared" si="150"/>
        <v>19.473728277335173</v>
      </c>
      <c r="AE25" s="55">
        <f t="shared" si="150"/>
        <v>19.473518410934346</v>
      </c>
      <c r="AF25" s="55">
        <f t="shared" si="150"/>
        <v>19.473308544100238</v>
      </c>
      <c r="AG25" s="55">
        <f t="shared" si="150"/>
        <v>19.473098676832404</v>
      </c>
      <c r="AH25" s="55">
        <f t="shared" si="151"/>
        <v>19.472888809130399</v>
      </c>
      <c r="AI25" s="55">
        <f t="shared" si="151"/>
        <v>19.472678940993788</v>
      </c>
      <c r="AJ25" s="55">
        <f t="shared" si="151"/>
        <v>19.472469072422122</v>
      </c>
      <c r="AK25" s="55">
        <f t="shared" si="151"/>
        <v>19.472259203414957</v>
      </c>
      <c r="AL25" s="55">
        <f t="shared" si="151"/>
        <v>19.472049333971849</v>
      </c>
      <c r="AM25" s="55">
        <f t="shared" si="151"/>
        <v>19.471839464092358</v>
      </c>
      <c r="AN25" s="55">
        <f t="shared" si="151"/>
        <v>19.471629593776033</v>
      </c>
      <c r="AO25" s="55">
        <f t="shared" si="151"/>
        <v>19.471419723022432</v>
      </c>
      <c r="AP25" s="55">
        <f t="shared" si="151"/>
        <v>19.471209851831105</v>
      </c>
      <c r="AQ25" s="55">
        <f t="shared" si="151"/>
        <v>19.470999980201611</v>
      </c>
      <c r="AR25" s="55">
        <f t="shared" si="152"/>
        <v>19.4707901081335</v>
      </c>
      <c r="AS25" s="55">
        <f t="shared" si="152"/>
        <v>19.470580235626322</v>
      </c>
      <c r="AT25" s="55">
        <f t="shared" si="152"/>
        <v>19.470370362679631</v>
      </c>
      <c r="AU25" s="55">
        <f t="shared" si="152"/>
        <v>19.470160489292983</v>
      </c>
      <c r="AV25" s="55">
        <f t="shared" si="152"/>
        <v>19.469950615465926</v>
      </c>
      <c r="AW25" s="55">
        <f t="shared" si="152"/>
        <v>19.469740741198009</v>
      </c>
      <c r="AX25" s="55">
        <f t="shared" si="152"/>
        <v>19.469530866488785</v>
      </c>
      <c r="AY25" s="55">
        <f t="shared" si="152"/>
        <v>19.469320991337803</v>
      </c>
      <c r="AZ25" s="55">
        <f t="shared" si="152"/>
        <v>19.46911111574461</v>
      </c>
      <c r="BA25" s="55">
        <f t="shared" si="152"/>
        <v>19.46890123970876</v>
      </c>
      <c r="BB25" s="55">
        <f t="shared" si="153"/>
        <v>19.468691363229794</v>
      </c>
      <c r="BC25" s="55">
        <f t="shared" si="153"/>
        <v>19.468481486307269</v>
      </c>
      <c r="BD25" s="55">
        <f t="shared" si="153"/>
        <v>19.468271608940729</v>
      </c>
      <c r="BE25" s="55">
        <f t="shared" si="153"/>
        <v>19.468061731129715</v>
      </c>
      <c r="BF25" s="55">
        <f t="shared" si="153"/>
        <v>19.467851852873782</v>
      </c>
      <c r="BG25" s="55">
        <f t="shared" si="153"/>
        <v>19.467641974172473</v>
      </c>
      <c r="BH25" s="55">
        <f t="shared" si="153"/>
        <v>19.467432095025334</v>
      </c>
      <c r="BI25" s="55">
        <f t="shared" si="153"/>
        <v>19.46722221543191</v>
      </c>
      <c r="BJ25" s="55">
        <f t="shared" si="153"/>
        <v>19.467012335391747</v>
      </c>
      <c r="BK25" s="55">
        <f t="shared" si="153"/>
        <v>19.466802454904386</v>
      </c>
      <c r="BL25" s="55">
        <f t="shared" si="154"/>
        <v>19.466592573969372</v>
      </c>
      <c r="BM25" s="55">
        <f t="shared" si="154"/>
        <v>19.466382692586251</v>
      </c>
      <c r="BN25" s="55">
        <f t="shared" si="154"/>
        <v>19.466172810754564</v>
      </c>
      <c r="BO25" s="55">
        <f t="shared" si="154"/>
        <v>19.465962928473854</v>
      </c>
      <c r="BP25" s="55">
        <f t="shared" si="154"/>
        <v>19.465753045743661</v>
      </c>
      <c r="BQ25" s="55">
        <f t="shared" si="154"/>
        <v>19.465543162563531</v>
      </c>
      <c r="BR25" s="55">
        <f t="shared" si="154"/>
        <v>19.465333278932999</v>
      </c>
      <c r="BS25" s="55">
        <f t="shared" si="154"/>
        <v>19.465123394851613</v>
      </c>
      <c r="BT25" s="55">
        <f t="shared" si="154"/>
        <v>19.464913510318905</v>
      </c>
      <c r="BU25" s="55">
        <f t="shared" si="154"/>
        <v>19.464703625334419</v>
      </c>
      <c r="BV25" s="55">
        <f t="shared" si="155"/>
        <v>19.464493739897694</v>
      </c>
      <c r="BW25" s="55">
        <f t="shared" si="155"/>
        <v>19.464283854008272</v>
      </c>
      <c r="BX25" s="55">
        <f t="shared" si="155"/>
        <v>19.464073967665684</v>
      </c>
      <c r="BY25" s="55">
        <f t="shared" si="155"/>
        <v>19.46386408086947</v>
      </c>
      <c r="BZ25" s="55">
        <f t="shared" si="155"/>
        <v>19.46365419361917</v>
      </c>
      <c r="CA25" s="55">
        <f t="shared" si="155"/>
        <v>19.463444305914322</v>
      </c>
      <c r="CB25" s="55">
        <f t="shared" si="155"/>
        <v>19.46323441775446</v>
      </c>
      <c r="CC25" s="55">
        <f t="shared" si="155"/>
        <v>19.463024529139116</v>
      </c>
      <c r="CD25" s="55">
        <f t="shared" si="155"/>
        <v>19.462814640067833</v>
      </c>
      <c r="CE25" s="55">
        <f t="shared" si="155"/>
        <v>19.462604750540137</v>
      </c>
      <c r="CF25" s="55">
        <f t="shared" si="156"/>
        <v>19.462394860555573</v>
      </c>
      <c r="CG25" s="55">
        <f t="shared" si="156"/>
        <v>19.462184970113668</v>
      </c>
      <c r="CH25" s="55">
        <f t="shared" si="156"/>
        <v>19.461975079213957</v>
      </c>
      <c r="CI25" s="55">
        <f t="shared" si="156"/>
        <v>19.461765187855971</v>
      </c>
      <c r="CJ25" s="55">
        <f t="shared" si="156"/>
        <v>19.461555296039247</v>
      </c>
      <c r="CK25" s="55">
        <f t="shared" si="156"/>
        <v>19.461345403763314</v>
      </c>
      <c r="CL25" s="55">
        <f t="shared" si="156"/>
        <v>19.461135511027702</v>
      </c>
      <c r="CM25" s="55">
        <f t="shared" si="156"/>
        <v>19.460925617831947</v>
      </c>
      <c r="CN25" s="55">
        <f t="shared" si="156"/>
        <v>19.460715724175575</v>
      </c>
      <c r="CO25" s="55">
        <f t="shared" si="156"/>
        <v>19.460505830058121</v>
      </c>
      <c r="CP25" s="55">
        <f t="shared" si="157"/>
        <v>19.46029593547911</v>
      </c>
      <c r="CQ25" s="55">
        <f t="shared" si="157"/>
        <v>19.460086040438071</v>
      </c>
      <c r="CR25" s="55">
        <f t="shared" si="157"/>
        <v>19.459876144934537</v>
      </c>
      <c r="CS25" s="55">
        <f t="shared" si="157"/>
        <v>19.459666248968034</v>
      </c>
      <c r="CT25" s="55">
        <f t="shared" si="157"/>
        <v>19.459456352538091</v>
      </c>
      <c r="CU25" s="55">
        <f t="shared" si="157"/>
        <v>19.459246455644234</v>
      </c>
      <c r="CV25" s="55">
        <f t="shared" si="157"/>
        <v>19.459036558285987</v>
      </c>
      <c r="CW25" s="55">
        <f t="shared" si="157"/>
        <v>19.458826660462883</v>
      </c>
      <c r="CX25" s="55">
        <f t="shared" si="157"/>
        <v>19.45861676217444</v>
      </c>
      <c r="CY25" s="55">
        <f t="shared" si="157"/>
        <v>19.458406863420191</v>
      </c>
      <c r="CZ25" s="55">
        <f t="shared" si="158"/>
        <v>19.458196964199654</v>
      </c>
      <c r="DA25" s="55">
        <f t="shared" si="158"/>
        <v>19.457987064512359</v>
      </c>
      <c r="DB25" s="55">
        <f t="shared" si="158"/>
        <v>19.457777164357825</v>
      </c>
      <c r="DC25" s="55">
        <f t="shared" si="158"/>
        <v>19.45756726373558</v>
      </c>
      <c r="DD25" s="55">
        <f t="shared" si="158"/>
        <v>19.457357362645144</v>
      </c>
      <c r="DE25" s="55">
        <f t="shared" si="158"/>
        <v>19.457147461086041</v>
      </c>
      <c r="DF25" s="55">
        <f t="shared" si="158"/>
        <v>19.456937559057788</v>
      </c>
      <c r="DG25" s="55">
        <f t="shared" si="158"/>
        <v>19.456727656559917</v>
      </c>
      <c r="DH25" s="55">
        <f t="shared" si="158"/>
        <v>19.456517753591939</v>
      </c>
      <c r="DI25" s="55">
        <f t="shared" si="158"/>
        <v>19.456307850153379</v>
      </c>
      <c r="DJ25" s="55">
        <f t="shared" si="158"/>
        <v>19.456097946243755</v>
      </c>
      <c r="DL25">
        <f t="shared" si="17"/>
        <v>0.22</v>
      </c>
      <c r="DM25">
        <f t="shared" si="18"/>
        <v>19.47708608118073</v>
      </c>
      <c r="DN25">
        <f t="shared" si="19"/>
        <v>19.267434597189595</v>
      </c>
      <c r="DO25">
        <f t="shared" si="41"/>
        <v>19.057783112772185</v>
      </c>
      <c r="DP25">
        <f t="shared" si="42"/>
        <v>18.848131627928073</v>
      </c>
      <c r="DQ25">
        <f t="shared" si="43"/>
        <v>18.638480142656814</v>
      </c>
      <c r="DR25">
        <f t="shared" si="44"/>
        <v>18.428828656957979</v>
      </c>
      <c r="DS25">
        <f t="shared" si="45"/>
        <v>18.219177170831124</v>
      </c>
      <c r="DT25">
        <f t="shared" si="46"/>
        <v>18.009525684275822</v>
      </c>
      <c r="DU25">
        <f t="shared" si="47"/>
        <v>17.799874197291629</v>
      </c>
      <c r="DV25">
        <f t="shared" si="48"/>
        <v>17.590222709878113</v>
      </c>
      <c r="DW25">
        <f t="shared" si="49"/>
        <v>17.380571222034831</v>
      </c>
      <c r="DX25">
        <f t="shared" si="50"/>
        <v>17.170919733761345</v>
      </c>
      <c r="DY25">
        <f t="shared" si="51"/>
        <v>16.961268245057219</v>
      </c>
      <c r="DZ25">
        <f t="shared" si="52"/>
        <v>16.751616755922015</v>
      </c>
      <c r="EA25">
        <f t="shared" si="53"/>
        <v>16.541965266355291</v>
      </c>
      <c r="EB25">
        <f t="shared" si="54"/>
        <v>16.332313776356603</v>
      </c>
      <c r="EC25">
        <f t="shared" si="55"/>
        <v>16.122662285925518</v>
      </c>
      <c r="ED25">
        <f t="shared" si="56"/>
        <v>15.913010795061588</v>
      </c>
      <c r="EE25">
        <f t="shared" si="57"/>
        <v>15.703359303764376</v>
      </c>
      <c r="EF25">
        <f t="shared" si="58"/>
        <v>15.493707812033438</v>
      </c>
      <c r="EG25">
        <f t="shared" si="59"/>
        <v>15.284056319868331</v>
      </c>
      <c r="EH25">
        <f t="shared" si="60"/>
        <v>15.074404827268616</v>
      </c>
      <c r="EI25">
        <f t="shared" si="61"/>
        <v>14.864753334233846</v>
      </c>
      <c r="EJ25">
        <f t="shared" si="62"/>
        <v>14.655101840763578</v>
      </c>
      <c r="EK25">
        <f t="shared" si="63"/>
        <v>14.445450346857367</v>
      </c>
      <c r="EL25">
        <f t="shared" si="64"/>
        <v>14.235798852514773</v>
      </c>
      <c r="EM25">
        <f t="shared" si="65"/>
        <v>14.026147357735343</v>
      </c>
      <c r="EN25">
        <f t="shared" si="66"/>
        <v>13.816495862518639</v>
      </c>
      <c r="EO25">
        <f t="shared" si="67"/>
        <v>13.606844366864207</v>
      </c>
      <c r="EP25">
        <f t="shared" si="68"/>
        <v>13.397192870771612</v>
      </c>
      <c r="EQ25">
        <f t="shared" si="69"/>
        <v>13.187541374240396</v>
      </c>
      <c r="ER25">
        <f t="shared" si="70"/>
        <v>12.977889877270115</v>
      </c>
      <c r="ES25">
        <f t="shared" si="71"/>
        <v>12.768238379860321</v>
      </c>
      <c r="ET25">
        <f t="shared" si="72"/>
        <v>12.558586882010568</v>
      </c>
      <c r="EU25">
        <f t="shared" si="73"/>
        <v>12.348935383720407</v>
      </c>
      <c r="EV25">
        <f t="shared" si="74"/>
        <v>12.139283884989389</v>
      </c>
      <c r="EW25">
        <f t="shared" si="75"/>
        <v>11.929632385817062</v>
      </c>
      <c r="EX25">
        <f t="shared" si="76"/>
        <v>11.719980886202976</v>
      </c>
      <c r="EY25">
        <f t="shared" si="77"/>
        <v>11.510329386146678</v>
      </c>
      <c r="EZ25">
        <f t="shared" si="78"/>
        <v>11.300677885647724</v>
      </c>
      <c r="FA25">
        <f t="shared" si="79"/>
        <v>11.091026384705655</v>
      </c>
      <c r="FB25">
        <f t="shared" si="80"/>
        <v>10.881374883320026</v>
      </c>
      <c r="FC25">
        <f t="shared" si="81"/>
        <v>10.671723381490382</v>
      </c>
      <c r="FD25">
        <f t="shared" si="82"/>
        <v>10.462071879216266</v>
      </c>
      <c r="FE25">
        <f t="shared" si="83"/>
        <v>10.252420376497229</v>
      </c>
      <c r="FF25">
        <f t="shared" si="84"/>
        <v>10.042768873332816</v>
      </c>
      <c r="FG25">
        <f t="shared" si="85"/>
        <v>9.833117369722574</v>
      </c>
      <c r="FH25">
        <f t="shared" si="86"/>
        <v>9.6234658656660468</v>
      </c>
      <c r="FI25">
        <f t="shared" si="87"/>
        <v>9.41381436116278</v>
      </c>
      <c r="FJ25">
        <f t="shared" si="88"/>
        <v>9.2041628562123154</v>
      </c>
      <c r="FK25">
        <f t="shared" si="89"/>
        <v>8.9945113508141983</v>
      </c>
      <c r="FL25">
        <f t="shared" si="90"/>
        <v>8.7848598449679738</v>
      </c>
      <c r="FM25">
        <f t="shared" si="91"/>
        <v>8.5752083386731837</v>
      </c>
      <c r="FN25">
        <f t="shared" si="92"/>
        <v>8.3655568319293696</v>
      </c>
      <c r="FO25">
        <f t="shared" si="93"/>
        <v>8.1559053247360733</v>
      </c>
      <c r="FP25">
        <f t="shared" si="94"/>
        <v>7.9462538170928383</v>
      </c>
      <c r="FQ25">
        <f t="shared" si="95"/>
        <v>7.7366023089992026</v>
      </c>
      <c r="FR25">
        <f t="shared" si="96"/>
        <v>7.5269508004547152</v>
      </c>
      <c r="FS25">
        <f t="shared" si="97"/>
        <v>7.3172992914589035</v>
      </c>
      <c r="FT25">
        <f t="shared" si="98"/>
        <v>7.1076477820113144</v>
      </c>
      <c r="FU25">
        <f t="shared" si="99"/>
        <v>6.8979962721114862</v>
      </c>
      <c r="FV25">
        <f t="shared" si="100"/>
        <v>6.6883447617589606</v>
      </c>
      <c r="FW25">
        <f t="shared" si="101"/>
        <v>6.4786932509532686</v>
      </c>
      <c r="FX25">
        <f t="shared" si="102"/>
        <v>6.269041739693952</v>
      </c>
      <c r="FY25">
        <f t="shared" si="103"/>
        <v>6.0593902279805487</v>
      </c>
      <c r="FZ25">
        <f t="shared" si="36"/>
        <v>5.8497387158125953</v>
      </c>
      <c r="GA25">
        <f t="shared" si="136"/>
        <v>5.6400872031896299</v>
      </c>
      <c r="GB25">
        <f t="shared" si="137"/>
        <v>5.4304356901111817</v>
      </c>
      <c r="GC25">
        <f t="shared" si="138"/>
        <v>5.2207841765767959</v>
      </c>
      <c r="GD25">
        <f t="shared" si="104"/>
        <v>5.0111326625859984</v>
      </c>
      <c r="GE25">
        <f t="shared" si="105"/>
        <v>4.8014811481383308</v>
      </c>
      <c r="GF25">
        <f t="shared" si="106"/>
        <v>4.5918296332333224</v>
      </c>
      <c r="GG25">
        <f t="shared" si="107"/>
        <v>4.3821781178705077</v>
      </c>
      <c r="GH25">
        <f t="shared" si="108"/>
        <v>4.1725266020494178</v>
      </c>
      <c r="GI25">
        <f t="shared" si="109"/>
        <v>3.9628750857695909</v>
      </c>
      <c r="GJ25">
        <f t="shared" si="110"/>
        <v>3.7532235690305527</v>
      </c>
      <c r="GK25">
        <f t="shared" si="111"/>
        <v>3.5435720518318377</v>
      </c>
      <c r="GL25">
        <f t="shared" si="112"/>
        <v>3.3339205341729787</v>
      </c>
      <c r="GM25">
        <f t="shared" si="113"/>
        <v>3.1242690160535034</v>
      </c>
      <c r="GN25">
        <f t="shared" si="114"/>
        <v>2.9146174974729462</v>
      </c>
      <c r="GO25">
        <f t="shared" si="115"/>
        <v>2.7049659784308311</v>
      </c>
      <c r="GP25">
        <f t="shared" si="116"/>
        <v>2.4953144589266891</v>
      </c>
      <c r="GQ25">
        <f t="shared" si="117"/>
        <v>2.2856629389600513</v>
      </c>
      <c r="GR25">
        <f t="shared" si="118"/>
        <v>2.0760114185304452</v>
      </c>
      <c r="GS25">
        <f t="shared" si="119"/>
        <v>1.8663598976373983</v>
      </c>
      <c r="GT25">
        <f t="shared" si="120"/>
        <v>1.656708376280438</v>
      </c>
      <c r="GU25">
        <f t="shared" si="121"/>
        <v>1.4470568544590883</v>
      </c>
      <c r="GV25">
        <f t="shared" si="122"/>
        <v>1.2374053321728802</v>
      </c>
      <c r="GW25">
        <f t="shared" si="123"/>
        <v>1.0277538094213341</v>
      </c>
      <c r="GX25">
        <f t="shared" si="124"/>
        <v>0.81810228620398107</v>
      </c>
      <c r="GY25">
        <f t="shared" si="125"/>
        <v>0.60845076252034147</v>
      </c>
      <c r="GZ25">
        <f t="shared" si="126"/>
        <v>0.3987992383699428</v>
      </c>
      <c r="HA25">
        <f t="shared" si="127"/>
        <v>0.18914771375230544</v>
      </c>
      <c r="HB25">
        <f t="shared" si="128"/>
        <v>2.0503811333043132E-2</v>
      </c>
      <c r="HC25">
        <f t="shared" si="129"/>
        <v>0.23015533688658252</v>
      </c>
      <c r="HD25">
        <f t="shared" si="130"/>
        <v>0.43980686290878879</v>
      </c>
      <c r="HE25">
        <f t="shared" si="131"/>
        <v>0.64945838940014511</v>
      </c>
      <c r="HF25">
        <f t="shared" si="132"/>
        <v>0.85910991636112044</v>
      </c>
      <c r="HG25">
        <f t="shared" si="133"/>
        <v>1.0687614437922015</v>
      </c>
      <c r="HH25">
        <f t="shared" si="134"/>
        <v>1.2784129716938644</v>
      </c>
      <c r="HI25">
        <f t="shared" si="135"/>
        <v>1.4880645000665922</v>
      </c>
      <c r="HJ25">
        <f t="shared" si="30"/>
        <v>2.0503811333043132E-2</v>
      </c>
      <c r="HK25">
        <f t="shared" si="31"/>
        <v>94</v>
      </c>
      <c r="HL25">
        <v>23</v>
      </c>
      <c r="HM25">
        <f t="shared" si="32"/>
        <v>0.22</v>
      </c>
      <c r="HN25" cm="1">
        <f t="array" ref="HN25">INDEX($N$3:$DJ$102,HL25,HK25)</f>
        <v>19.45756726373558</v>
      </c>
      <c r="HO25">
        <f t="shared" si="33"/>
        <v>4.280664798021828</v>
      </c>
    </row>
    <row r="26" spans="2:223" x14ac:dyDescent="0.25">
      <c r="E26">
        <v>400</v>
      </c>
      <c r="F26" s="6">
        <f>'Emission events'!AJ26</f>
        <v>0</v>
      </c>
      <c r="G26" s="6">
        <f>'Emission events'!BQ26</f>
        <v>0</v>
      </c>
      <c r="H26" s="6">
        <f>'Emission events'!CX26</f>
        <v>0</v>
      </c>
      <c r="I26" s="6">
        <f>'Emission events'!EE26</f>
        <v>0</v>
      </c>
      <c r="J26" s="6">
        <f>'Emission events'!FL26</f>
        <v>0</v>
      </c>
      <c r="K26" s="6">
        <f t="shared" si="2"/>
        <v>0</v>
      </c>
      <c r="M26" s="1">
        <v>0.23</v>
      </c>
      <c r="N26" s="55">
        <f t="shared" si="149"/>
        <v>19.410262352139441</v>
      </c>
      <c r="O26" s="55">
        <f t="shared" si="149"/>
        <v>19.410052332403517</v>
      </c>
      <c r="P26" s="55">
        <f t="shared" si="149"/>
        <v>19.409842312077906</v>
      </c>
      <c r="Q26" s="55">
        <f t="shared" si="149"/>
        <v>19.409632291162005</v>
      </c>
      <c r="R26" s="55">
        <f t="shared" si="149"/>
        <v>19.409422269655209</v>
      </c>
      <c r="S26" s="55">
        <f t="shared" si="149"/>
        <v>19.409212247556916</v>
      </c>
      <c r="T26" s="55">
        <f t="shared" si="149"/>
        <v>19.409002224866526</v>
      </c>
      <c r="U26" s="55">
        <f t="shared" si="149"/>
        <v>19.408792201583438</v>
      </c>
      <c r="V26" s="55">
        <f t="shared" si="149"/>
        <v>19.408582177707032</v>
      </c>
      <c r="W26" s="55">
        <f t="shared" si="149"/>
        <v>19.408372153236719</v>
      </c>
      <c r="X26" s="55">
        <f t="shared" si="150"/>
        <v>19.408162128171888</v>
      </c>
      <c r="Y26" s="55">
        <f t="shared" si="150"/>
        <v>19.407952102511935</v>
      </c>
      <c r="Z26" s="55">
        <f t="shared" si="150"/>
        <v>19.407742076256241</v>
      </c>
      <c r="AA26" s="55">
        <f t="shared" si="150"/>
        <v>19.40753204940421</v>
      </c>
      <c r="AB26" s="55">
        <f t="shared" si="150"/>
        <v>19.407322021955238</v>
      </c>
      <c r="AC26" s="55">
        <f t="shared" si="150"/>
        <v>19.407111993908703</v>
      </c>
      <c r="AD26" s="55">
        <f t="shared" si="150"/>
        <v>19.406901965263998</v>
      </c>
      <c r="AE26" s="55">
        <f t="shared" si="150"/>
        <v>19.406691936020525</v>
      </c>
      <c r="AF26" s="55">
        <f t="shared" si="150"/>
        <v>19.40648190617766</v>
      </c>
      <c r="AG26" s="55">
        <f t="shared" si="150"/>
        <v>19.406271875734799</v>
      </c>
      <c r="AH26" s="55">
        <f t="shared" si="151"/>
        <v>19.406061844691322</v>
      </c>
      <c r="AI26" s="55">
        <f t="shared" si="151"/>
        <v>19.405851813046628</v>
      </c>
      <c r="AJ26" s="55">
        <f t="shared" si="151"/>
        <v>19.405641780800092</v>
      </c>
      <c r="AK26" s="55">
        <f t="shared" si="151"/>
        <v>19.405431747951109</v>
      </c>
      <c r="AL26" s="55">
        <f t="shared" si="151"/>
        <v>19.405221714499056</v>
      </c>
      <c r="AM26" s="55">
        <f t="shared" si="151"/>
        <v>19.405011680443327</v>
      </c>
      <c r="AN26" s="55">
        <f t="shared" si="151"/>
        <v>19.404801645783301</v>
      </c>
      <c r="AO26" s="55">
        <f t="shared" si="151"/>
        <v>19.404591610518363</v>
      </c>
      <c r="AP26" s="55">
        <f t="shared" si="151"/>
        <v>19.404381574647896</v>
      </c>
      <c r="AQ26" s="55">
        <f t="shared" si="151"/>
        <v>19.40417153817128</v>
      </c>
      <c r="AR26" s="55">
        <f t="shared" si="152"/>
        <v>19.403961501087903</v>
      </c>
      <c r="AS26" s="55">
        <f t="shared" si="152"/>
        <v>19.403751463397136</v>
      </c>
      <c r="AT26" s="55">
        <f t="shared" si="152"/>
        <v>19.403541425098368</v>
      </c>
      <c r="AU26" s="55">
        <f t="shared" si="152"/>
        <v>19.403331386190978</v>
      </c>
      <c r="AV26" s="55">
        <f t="shared" si="152"/>
        <v>19.40312134667434</v>
      </c>
      <c r="AW26" s="55">
        <f t="shared" si="152"/>
        <v>19.402911306547836</v>
      </c>
      <c r="AX26" s="55">
        <f t="shared" si="152"/>
        <v>19.402701265810844</v>
      </c>
      <c r="AY26" s="55">
        <f t="shared" si="152"/>
        <v>19.402491224462739</v>
      </c>
      <c r="AZ26" s="55">
        <f t="shared" si="152"/>
        <v>19.402281182502904</v>
      </c>
      <c r="BA26" s="55">
        <f t="shared" si="152"/>
        <v>19.402071139930708</v>
      </c>
      <c r="BB26" s="55">
        <f t="shared" si="153"/>
        <v>19.401861096745527</v>
      </c>
      <c r="BC26" s="55">
        <f t="shared" si="153"/>
        <v>19.401651052946743</v>
      </c>
      <c r="BD26" s="55">
        <f t="shared" si="153"/>
        <v>19.40144100853372</v>
      </c>
      <c r="BE26" s="55">
        <f t="shared" si="153"/>
        <v>19.401230963505839</v>
      </c>
      <c r="BF26" s="55">
        <f t="shared" si="153"/>
        <v>19.401020917862468</v>
      </c>
      <c r="BG26" s="55">
        <f t="shared" si="153"/>
        <v>19.400810871602985</v>
      </c>
      <c r="BH26" s="55">
        <f t="shared" si="153"/>
        <v>19.400600824726755</v>
      </c>
      <c r="BI26" s="55">
        <f t="shared" si="153"/>
        <v>19.400390777233152</v>
      </c>
      <c r="BJ26" s="55">
        <f t="shared" si="153"/>
        <v>19.400180729121544</v>
      </c>
      <c r="BK26" s="55">
        <f t="shared" si="153"/>
        <v>19.399970680391306</v>
      </c>
      <c r="BL26" s="55">
        <f t="shared" si="154"/>
        <v>19.399760631041804</v>
      </c>
      <c r="BM26" s="55">
        <f t="shared" si="154"/>
        <v>19.399550581072404</v>
      </c>
      <c r="BN26" s="55">
        <f t="shared" si="154"/>
        <v>19.399340530482476</v>
      </c>
      <c r="BO26" s="55">
        <f t="shared" si="154"/>
        <v>19.399130479271385</v>
      </c>
      <c r="BP26" s="55">
        <f t="shared" si="154"/>
        <v>19.398920427438501</v>
      </c>
      <c r="BQ26" s="55">
        <f t="shared" si="154"/>
        <v>19.398710374983189</v>
      </c>
      <c r="BR26" s="55">
        <f t="shared" si="154"/>
        <v>19.398500321904809</v>
      </c>
      <c r="BS26" s="55">
        <f t="shared" si="154"/>
        <v>19.398290268202732</v>
      </c>
      <c r="BT26" s="55">
        <f t="shared" si="154"/>
        <v>19.39808021387632</v>
      </c>
      <c r="BU26" s="55">
        <f t="shared" si="154"/>
        <v>19.397870158924935</v>
      </c>
      <c r="BV26" s="55">
        <f t="shared" si="155"/>
        <v>19.397660103347938</v>
      </c>
      <c r="BW26" s="55">
        <f t="shared" si="155"/>
        <v>19.397450047144694</v>
      </c>
      <c r="BX26" s="55">
        <f t="shared" si="155"/>
        <v>19.397239990314564</v>
      </c>
      <c r="BY26" s="55">
        <f t="shared" si="155"/>
        <v>19.397029932856906</v>
      </c>
      <c r="BZ26" s="55">
        <f t="shared" si="155"/>
        <v>19.396819874771083</v>
      </c>
      <c r="CA26" s="55">
        <f t="shared" si="155"/>
        <v>19.396609816056451</v>
      </c>
      <c r="CB26" s="55">
        <f t="shared" si="155"/>
        <v>19.39639975671237</v>
      </c>
      <c r="CC26" s="55">
        <f t="shared" si="155"/>
        <v>19.396189696738201</v>
      </c>
      <c r="CD26" s="55">
        <f t="shared" si="155"/>
        <v>19.395979636133294</v>
      </c>
      <c r="CE26" s="55">
        <f t="shared" si="155"/>
        <v>19.395769574897013</v>
      </c>
      <c r="CF26" s="55">
        <f t="shared" si="156"/>
        <v>19.395559513028712</v>
      </c>
      <c r="CG26" s="55">
        <f t="shared" si="156"/>
        <v>19.395349450527743</v>
      </c>
      <c r="CH26" s="55">
        <f t="shared" si="156"/>
        <v>19.395139387393463</v>
      </c>
      <c r="CI26" s="55">
        <f t="shared" si="156"/>
        <v>19.394929323625227</v>
      </c>
      <c r="CJ26" s="55">
        <f t="shared" si="156"/>
        <v>19.394719259222388</v>
      </c>
      <c r="CK26" s="55">
        <f t="shared" si="156"/>
        <v>19.394509194184298</v>
      </c>
      <c r="CL26" s="55">
        <f t="shared" si="156"/>
        <v>19.394299128510312</v>
      </c>
      <c r="CM26" s="55">
        <f t="shared" si="156"/>
        <v>19.394089062199775</v>
      </c>
      <c r="CN26" s="55">
        <f t="shared" si="156"/>
        <v>19.393878995252042</v>
      </c>
      <c r="CO26" s="55">
        <f t="shared" si="156"/>
        <v>19.393668927666461</v>
      </c>
      <c r="CP26" s="55">
        <f t="shared" si="157"/>
        <v>19.393458859442383</v>
      </c>
      <c r="CQ26" s="55">
        <f t="shared" si="157"/>
        <v>19.393248790579158</v>
      </c>
      <c r="CR26" s="55">
        <f t="shared" si="157"/>
        <v>19.393038721076131</v>
      </c>
      <c r="CS26" s="55">
        <f t="shared" si="157"/>
        <v>19.39282865093265</v>
      </c>
      <c r="CT26" s="55">
        <f t="shared" si="157"/>
        <v>19.392618580148064</v>
      </c>
      <c r="CU26" s="55">
        <f t="shared" si="157"/>
        <v>19.392408508721719</v>
      </c>
      <c r="CV26" s="55">
        <f t="shared" si="157"/>
        <v>19.392198436652958</v>
      </c>
      <c r="CW26" s="55">
        <f t="shared" si="157"/>
        <v>19.391988363941124</v>
      </c>
      <c r="CX26" s="55">
        <f t="shared" si="157"/>
        <v>19.391778290585567</v>
      </c>
      <c r="CY26" s="55">
        <f t="shared" si="157"/>
        <v>19.391568216585625</v>
      </c>
      <c r="CZ26" s="55">
        <f t="shared" si="158"/>
        <v>19.391358141940643</v>
      </c>
      <c r="DA26" s="55">
        <f t="shared" si="158"/>
        <v>19.391148066649965</v>
      </c>
      <c r="DB26" s="55">
        <f t="shared" si="158"/>
        <v>19.390937990712928</v>
      </c>
      <c r="DC26" s="55">
        <f t="shared" si="158"/>
        <v>19.390727914128878</v>
      </c>
      <c r="DD26" s="55">
        <f t="shared" si="158"/>
        <v>19.390517836897146</v>
      </c>
      <c r="DE26" s="55">
        <f t="shared" si="158"/>
        <v>19.390307759017084</v>
      </c>
      <c r="DF26" s="55">
        <f t="shared" si="158"/>
        <v>19.390097680488019</v>
      </c>
      <c r="DG26" s="55">
        <f t="shared" si="158"/>
        <v>19.389887601309297</v>
      </c>
      <c r="DH26" s="55">
        <f t="shared" si="158"/>
        <v>19.389677521480252</v>
      </c>
      <c r="DI26" s="55">
        <f t="shared" si="158"/>
        <v>19.389467441000217</v>
      </c>
      <c r="DJ26" s="55">
        <f t="shared" si="158"/>
        <v>19.389257359868537</v>
      </c>
      <c r="DL26">
        <f t="shared" si="17"/>
        <v>0.23</v>
      </c>
      <c r="DM26">
        <f t="shared" si="18"/>
        <v>19.410262352139441</v>
      </c>
      <c r="DN26">
        <f t="shared" si="19"/>
        <v>19.200610707940413</v>
      </c>
      <c r="DO26">
        <f t="shared" si="41"/>
        <v>18.990959063151699</v>
      </c>
      <c r="DP26">
        <f t="shared" si="42"/>
        <v>18.781307417772695</v>
      </c>
      <c r="DQ26">
        <f t="shared" si="43"/>
        <v>18.571655771802796</v>
      </c>
      <c r="DR26">
        <f t="shared" si="44"/>
        <v>18.362004125241398</v>
      </c>
      <c r="DS26">
        <f t="shared" si="45"/>
        <v>18.152352478087906</v>
      </c>
      <c r="DT26">
        <f t="shared" si="46"/>
        <v>17.942700830341714</v>
      </c>
      <c r="DU26">
        <f t="shared" si="47"/>
        <v>17.733049182002205</v>
      </c>
      <c r="DV26">
        <f t="shared" si="48"/>
        <v>17.523397533068788</v>
      </c>
      <c r="DW26">
        <f t="shared" si="49"/>
        <v>17.313745883540854</v>
      </c>
      <c r="DX26">
        <f t="shared" si="50"/>
        <v>17.104094233417797</v>
      </c>
      <c r="DY26">
        <f t="shared" si="51"/>
        <v>16.894442582699</v>
      </c>
      <c r="DZ26">
        <f t="shared" si="52"/>
        <v>16.684790931383866</v>
      </c>
      <c r="EA26">
        <f t="shared" si="53"/>
        <v>16.47513927947179</v>
      </c>
      <c r="EB26">
        <f t="shared" si="54"/>
        <v>16.265487626962152</v>
      </c>
      <c r="EC26">
        <f t="shared" si="55"/>
        <v>16.055835973854343</v>
      </c>
      <c r="ED26">
        <f t="shared" si="56"/>
        <v>15.846184320147767</v>
      </c>
      <c r="EE26">
        <f t="shared" si="57"/>
        <v>15.636532665841798</v>
      </c>
      <c r="EF26">
        <f t="shared" si="58"/>
        <v>15.426881010935833</v>
      </c>
      <c r="EG26">
        <f t="shared" si="59"/>
        <v>15.217229355429254</v>
      </c>
      <c r="EH26">
        <f t="shared" si="60"/>
        <v>15.007577699321455</v>
      </c>
      <c r="EI26">
        <f t="shared" si="61"/>
        <v>14.797926042611817</v>
      </c>
      <c r="EJ26">
        <f t="shared" si="62"/>
        <v>14.58827438529973</v>
      </c>
      <c r="EK26">
        <f t="shared" si="63"/>
        <v>14.378622727384574</v>
      </c>
      <c r="EL26">
        <f t="shared" si="64"/>
        <v>14.168971068865741</v>
      </c>
      <c r="EM26">
        <f t="shared" si="65"/>
        <v>13.959319409742612</v>
      </c>
      <c r="EN26">
        <f t="shared" si="66"/>
        <v>13.74966775001457</v>
      </c>
      <c r="EO26">
        <f t="shared" si="67"/>
        <v>13.540016089680998</v>
      </c>
      <c r="EP26">
        <f t="shared" si="68"/>
        <v>13.33036442874128</v>
      </c>
      <c r="EQ26">
        <f t="shared" si="69"/>
        <v>13.120712767194799</v>
      </c>
      <c r="ER26">
        <f t="shared" si="70"/>
        <v>12.911061105040929</v>
      </c>
      <c r="ES26">
        <f t="shared" si="71"/>
        <v>12.701409442279058</v>
      </c>
      <c r="ET26">
        <f t="shared" si="72"/>
        <v>12.491757778908562</v>
      </c>
      <c r="EU26">
        <f t="shared" si="73"/>
        <v>12.282106114928821</v>
      </c>
      <c r="EV26">
        <f t="shared" si="74"/>
        <v>12.072454450339215</v>
      </c>
      <c r="EW26">
        <f t="shared" si="75"/>
        <v>11.86280278513912</v>
      </c>
      <c r="EX26">
        <f t="shared" si="76"/>
        <v>11.653151119327912</v>
      </c>
      <c r="EY26">
        <f t="shared" si="77"/>
        <v>11.443499452904971</v>
      </c>
      <c r="EZ26">
        <f t="shared" si="78"/>
        <v>11.233847785869672</v>
      </c>
      <c r="FA26">
        <f t="shared" si="79"/>
        <v>11.024196118221388</v>
      </c>
      <c r="FB26">
        <f t="shared" si="80"/>
        <v>10.8145444499595</v>
      </c>
      <c r="FC26">
        <f t="shared" si="81"/>
        <v>10.604892781083374</v>
      </c>
      <c r="FD26">
        <f t="shared" si="82"/>
        <v>10.395241111592389</v>
      </c>
      <c r="FE26">
        <f t="shared" si="83"/>
        <v>10.185589441485915</v>
      </c>
      <c r="FF26">
        <f t="shared" si="84"/>
        <v>9.9759377707633288</v>
      </c>
      <c r="FG26">
        <f t="shared" si="85"/>
        <v>9.7662860994239953</v>
      </c>
      <c r="FH26">
        <f t="shared" si="86"/>
        <v>9.556634427467289</v>
      </c>
      <c r="FI26">
        <f t="shared" si="87"/>
        <v>9.3469827548925775</v>
      </c>
      <c r="FJ26">
        <f t="shared" si="88"/>
        <v>9.1373310816992355</v>
      </c>
      <c r="FK26">
        <f t="shared" si="89"/>
        <v>8.9276794078866306</v>
      </c>
      <c r="FL26">
        <f t="shared" si="90"/>
        <v>8.718027733454127</v>
      </c>
      <c r="FM26">
        <f t="shared" si="91"/>
        <v>8.5083760584010957</v>
      </c>
      <c r="FN26">
        <f t="shared" si="92"/>
        <v>8.2987243827269008</v>
      </c>
      <c r="FO26">
        <f t="shared" si="93"/>
        <v>8.0890727064309136</v>
      </c>
      <c r="FP26">
        <f t="shared" si="94"/>
        <v>7.8794210295124962</v>
      </c>
      <c r="FQ26">
        <f t="shared" si="95"/>
        <v>7.6697693519710128</v>
      </c>
      <c r="FR26">
        <f t="shared" si="96"/>
        <v>7.4601176738058346</v>
      </c>
      <c r="FS26">
        <f t="shared" si="97"/>
        <v>7.2504659950163184</v>
      </c>
      <c r="FT26">
        <f t="shared" si="98"/>
        <v>7.0408143156018301</v>
      </c>
      <c r="FU26">
        <f t="shared" si="99"/>
        <v>6.8311626355617303</v>
      </c>
      <c r="FV26">
        <f t="shared" si="100"/>
        <v>6.621510954895383</v>
      </c>
      <c r="FW26">
        <f t="shared" si="101"/>
        <v>6.4118592736021487</v>
      </c>
      <c r="FX26">
        <f t="shared" si="102"/>
        <v>6.2022075916813879</v>
      </c>
      <c r="FY26">
        <f t="shared" si="103"/>
        <v>5.9925559091324612</v>
      </c>
      <c r="FZ26">
        <f t="shared" si="36"/>
        <v>5.7829042259547236</v>
      </c>
      <c r="GA26">
        <f t="shared" si="136"/>
        <v>5.5732525421475394</v>
      </c>
      <c r="GB26">
        <f t="shared" si="137"/>
        <v>5.3636008577102672</v>
      </c>
      <c r="GC26">
        <f t="shared" si="138"/>
        <v>5.1539491726422568</v>
      </c>
      <c r="GD26">
        <f t="shared" si="104"/>
        <v>4.9442974869428742</v>
      </c>
      <c r="GE26">
        <f t="shared" si="105"/>
        <v>4.7346458006114691</v>
      </c>
      <c r="GF26">
        <f t="shared" si="106"/>
        <v>4.5249941136473968</v>
      </c>
      <c r="GG26">
        <f t="shared" si="107"/>
        <v>4.3153424260500142</v>
      </c>
      <c r="GH26">
        <f t="shared" si="108"/>
        <v>4.1056907378186747</v>
      </c>
      <c r="GI26">
        <f t="shared" si="109"/>
        <v>3.8960390489527317</v>
      </c>
      <c r="GJ26">
        <f t="shared" si="110"/>
        <v>3.6863873594515368</v>
      </c>
      <c r="GK26">
        <f t="shared" si="111"/>
        <v>3.4767356693144471</v>
      </c>
      <c r="GL26">
        <f t="shared" si="112"/>
        <v>3.267083978540807</v>
      </c>
      <c r="GM26">
        <f t="shared" si="113"/>
        <v>3.05743228712997</v>
      </c>
      <c r="GN26">
        <f t="shared" si="114"/>
        <v>2.8477805950812858</v>
      </c>
      <c r="GO26">
        <f t="shared" si="115"/>
        <v>2.6381289023941044</v>
      </c>
      <c r="GP26">
        <f t="shared" si="116"/>
        <v>2.4284772090677755</v>
      </c>
      <c r="GQ26">
        <f t="shared" si="117"/>
        <v>2.2188255151016456</v>
      </c>
      <c r="GR26">
        <f t="shared" si="118"/>
        <v>2.0091738204950609</v>
      </c>
      <c r="GS26">
        <f t="shared" si="119"/>
        <v>1.7995221252473712</v>
      </c>
      <c r="GT26">
        <f t="shared" si="120"/>
        <v>1.5898704293579229</v>
      </c>
      <c r="GU26">
        <f t="shared" si="121"/>
        <v>1.3802187328260587</v>
      </c>
      <c r="GV26">
        <f t="shared" si="122"/>
        <v>1.1705670356511213</v>
      </c>
      <c r="GW26">
        <f t="shared" si="123"/>
        <v>0.96091533783246064</v>
      </c>
      <c r="GX26">
        <f t="shared" si="124"/>
        <v>0.75126363936941587</v>
      </c>
      <c r="GY26">
        <f t="shared" si="125"/>
        <v>0.54161194026132975</v>
      </c>
      <c r="GZ26">
        <f t="shared" si="126"/>
        <v>0.33196024050754858</v>
      </c>
      <c r="HA26">
        <f t="shared" si="127"/>
        <v>0.12230854010740799</v>
      </c>
      <c r="HB26">
        <f t="shared" si="128"/>
        <v>8.7343160939745701E-2</v>
      </c>
      <c r="HC26">
        <f t="shared" si="129"/>
        <v>0.29699486263458041</v>
      </c>
      <c r="HD26">
        <f t="shared" si="130"/>
        <v>0.50664656497774629</v>
      </c>
      <c r="HE26">
        <f t="shared" si="131"/>
        <v>0.7162982679699148</v>
      </c>
      <c r="HF26">
        <f t="shared" si="132"/>
        <v>0.92594997161173964</v>
      </c>
      <c r="HG26">
        <f t="shared" si="133"/>
        <v>1.1356016759038887</v>
      </c>
      <c r="HH26">
        <f t="shared" si="134"/>
        <v>1.3452533808470264</v>
      </c>
      <c r="HI26">
        <f t="shared" si="135"/>
        <v>1.5549050864418099</v>
      </c>
      <c r="HJ26">
        <f t="shared" si="30"/>
        <v>8.7343160939745701E-2</v>
      </c>
      <c r="HK26">
        <f t="shared" si="31"/>
        <v>94</v>
      </c>
      <c r="HL26">
        <v>24</v>
      </c>
      <c r="HM26">
        <f t="shared" si="32"/>
        <v>0.23</v>
      </c>
      <c r="HN26" cm="1">
        <f t="array" ref="HN26">INDEX($N$3:$DJ$102,HL26,HK26)</f>
        <v>19.390727914128878</v>
      </c>
      <c r="HO26">
        <f t="shared" si="33"/>
        <v>4.4598674202496422</v>
      </c>
    </row>
    <row r="27" spans="2:223" x14ac:dyDescent="0.25">
      <c r="E27">
        <v>405</v>
      </c>
      <c r="F27" s="6">
        <f>'Emission events'!AJ27</f>
        <v>0</v>
      </c>
      <c r="G27" s="6">
        <f>'Emission events'!BQ27</f>
        <v>0</v>
      </c>
      <c r="H27" s="6">
        <f>'Emission events'!CX27</f>
        <v>0</v>
      </c>
      <c r="I27" s="6">
        <f>'Emission events'!EE27</f>
        <v>0</v>
      </c>
      <c r="J27" s="6">
        <f>'Emission events'!FL27</f>
        <v>0</v>
      </c>
      <c r="K27" s="6">
        <f t="shared" si="2"/>
        <v>0</v>
      </c>
      <c r="M27" s="1">
        <v>0.24</v>
      </c>
      <c r="N27" s="55">
        <f t="shared" si="149"/>
        <v>19.343378411523663</v>
      </c>
      <c r="O27" s="55">
        <f t="shared" si="149"/>
        <v>19.343168170162407</v>
      </c>
      <c r="P27" s="55">
        <f t="shared" si="149"/>
        <v>19.342957927985395</v>
      </c>
      <c r="Q27" s="55">
        <f t="shared" si="149"/>
        <v>19.342747684991803</v>
      </c>
      <c r="R27" s="55">
        <f t="shared" si="149"/>
        <v>19.342537441180792</v>
      </c>
      <c r="S27" s="55">
        <f t="shared" si="149"/>
        <v>19.342327196551526</v>
      </c>
      <c r="T27" s="55">
        <f t="shared" si="149"/>
        <v>19.342116951103172</v>
      </c>
      <c r="U27" s="55">
        <f t="shared" si="149"/>
        <v>19.341906704834901</v>
      </c>
      <c r="V27" s="55">
        <f t="shared" si="149"/>
        <v>19.341696457745869</v>
      </c>
      <c r="W27" s="55">
        <f t="shared" si="149"/>
        <v>19.341486209835239</v>
      </c>
      <c r="X27" s="55">
        <f t="shared" si="150"/>
        <v>19.341275961102177</v>
      </c>
      <c r="Y27" s="55">
        <f t="shared" si="150"/>
        <v>19.341065711545845</v>
      </c>
      <c r="Z27" s="55">
        <f t="shared" si="150"/>
        <v>19.340855461165397</v>
      </c>
      <c r="AA27" s="55">
        <f t="shared" si="150"/>
        <v>19.340645209960002</v>
      </c>
      <c r="AB27" s="55">
        <f t="shared" si="150"/>
        <v>19.340434957928807</v>
      </c>
      <c r="AC27" s="55">
        <f t="shared" si="150"/>
        <v>19.340224705070973</v>
      </c>
      <c r="AD27" s="55">
        <f t="shared" si="150"/>
        <v>19.340014451385663</v>
      </c>
      <c r="AE27" s="55">
        <f t="shared" si="150"/>
        <v>19.339804196872024</v>
      </c>
      <c r="AF27" s="55">
        <f t="shared" si="150"/>
        <v>19.339593941529223</v>
      </c>
      <c r="AG27" s="55">
        <f t="shared" si="150"/>
        <v>19.339383685356403</v>
      </c>
      <c r="AH27" s="55">
        <f t="shared" si="151"/>
        <v>19.339173428352723</v>
      </c>
      <c r="AI27" s="55">
        <f t="shared" si="151"/>
        <v>19.338963170517331</v>
      </c>
      <c r="AJ27" s="55">
        <f t="shared" si="151"/>
        <v>19.338752911849383</v>
      </c>
      <c r="AK27" s="55">
        <f t="shared" si="151"/>
        <v>19.338542652348032</v>
      </c>
      <c r="AL27" s="55">
        <f t="shared" si="151"/>
        <v>19.338332392012418</v>
      </c>
      <c r="AM27" s="55">
        <f t="shared" si="151"/>
        <v>19.3381221308417</v>
      </c>
      <c r="AN27" s="55">
        <f t="shared" si="151"/>
        <v>19.337911868835025</v>
      </c>
      <c r="AO27" s="55">
        <f t="shared" si="151"/>
        <v>19.337701605991533</v>
      </c>
      <c r="AP27" s="55">
        <f t="shared" si="151"/>
        <v>19.337491342310379</v>
      </c>
      <c r="AQ27" s="55">
        <f t="shared" si="151"/>
        <v>19.337281077790703</v>
      </c>
      <c r="AR27" s="55">
        <f t="shared" si="152"/>
        <v>19.337070812431651</v>
      </c>
      <c r="AS27" s="55">
        <f t="shared" si="152"/>
        <v>19.336860546232369</v>
      </c>
      <c r="AT27" s="55">
        <f t="shared" si="152"/>
        <v>19.336650279191996</v>
      </c>
      <c r="AU27" s="55">
        <f t="shared" si="152"/>
        <v>19.33644001130968</v>
      </c>
      <c r="AV27" s="55">
        <f t="shared" si="152"/>
        <v>19.336229742584557</v>
      </c>
      <c r="AW27" s="55">
        <f t="shared" si="152"/>
        <v>19.336019473015767</v>
      </c>
      <c r="AX27" s="55">
        <f t="shared" si="152"/>
        <v>19.335809202602452</v>
      </c>
      <c r="AY27" s="55">
        <f t="shared" si="152"/>
        <v>19.33559893134375</v>
      </c>
      <c r="AZ27" s="55">
        <f t="shared" si="152"/>
        <v>19.335388659238799</v>
      </c>
      <c r="BA27" s="55">
        <f t="shared" si="152"/>
        <v>19.335178386286735</v>
      </c>
      <c r="BB27" s="55">
        <f t="shared" si="153"/>
        <v>19.334968112486695</v>
      </c>
      <c r="BC27" s="55">
        <f t="shared" si="153"/>
        <v>19.334757837837813</v>
      </c>
      <c r="BD27" s="55">
        <f t="shared" si="153"/>
        <v>19.334547562339225</v>
      </c>
      <c r="BE27" s="55">
        <f t="shared" si="153"/>
        <v>19.33433728599006</v>
      </c>
      <c r="BF27" s="55">
        <f t="shared" si="153"/>
        <v>19.334127008789451</v>
      </c>
      <c r="BG27" s="55">
        <f t="shared" si="153"/>
        <v>19.333916730736536</v>
      </c>
      <c r="BH27" s="55">
        <f t="shared" si="153"/>
        <v>19.333706451830441</v>
      </c>
      <c r="BI27" s="55">
        <f t="shared" si="153"/>
        <v>19.333496172070294</v>
      </c>
      <c r="BJ27" s="55">
        <f t="shared" si="153"/>
        <v>19.333285891455226</v>
      </c>
      <c r="BK27" s="55">
        <f t="shared" si="153"/>
        <v>19.333075609984366</v>
      </c>
      <c r="BL27" s="55">
        <f t="shared" si="154"/>
        <v>19.33286532765684</v>
      </c>
      <c r="BM27" s="55">
        <f t="shared" si="154"/>
        <v>19.332655044471771</v>
      </c>
      <c r="BN27" s="55">
        <f t="shared" si="154"/>
        <v>19.332444760428292</v>
      </c>
      <c r="BO27" s="55">
        <f t="shared" si="154"/>
        <v>19.332234475525521</v>
      </c>
      <c r="BP27" s="55">
        <f t="shared" si="154"/>
        <v>19.332024189762581</v>
      </c>
      <c r="BQ27" s="55">
        <f t="shared" si="154"/>
        <v>19.331813903138599</v>
      </c>
      <c r="BR27" s="55">
        <f t="shared" si="154"/>
        <v>19.331603615652693</v>
      </c>
      <c r="BS27" s="55">
        <f t="shared" si="154"/>
        <v>19.331393327303985</v>
      </c>
      <c r="BT27" s="55">
        <f t="shared" si="154"/>
        <v>19.331183038091599</v>
      </c>
      <c r="BU27" s="55">
        <f t="shared" si="154"/>
        <v>19.330972748014648</v>
      </c>
      <c r="BV27" s="55">
        <f t="shared" si="155"/>
        <v>19.33076245707225</v>
      </c>
      <c r="BW27" s="55">
        <f t="shared" si="155"/>
        <v>19.330552165263526</v>
      </c>
      <c r="BX27" s="55">
        <f t="shared" si="155"/>
        <v>19.330341872587592</v>
      </c>
      <c r="BY27" s="55">
        <f t="shared" si="155"/>
        <v>19.330131579043563</v>
      </c>
      <c r="BZ27" s="55">
        <f t="shared" si="155"/>
        <v>19.329921284630551</v>
      </c>
      <c r="CA27" s="55">
        <f t="shared" si="155"/>
        <v>19.329710989347674</v>
      </c>
      <c r="CB27" s="55">
        <f t="shared" si="155"/>
        <v>19.329500693194042</v>
      </c>
      <c r="CC27" s="55">
        <f t="shared" si="155"/>
        <v>19.329290396168766</v>
      </c>
      <c r="CD27" s="55">
        <f t="shared" si="155"/>
        <v>19.329080098270957</v>
      </c>
      <c r="CE27" s="55">
        <f t="shared" si="155"/>
        <v>19.328869799499724</v>
      </c>
      <c r="CF27" s="55">
        <f t="shared" si="156"/>
        <v>19.328659499854183</v>
      </c>
      <c r="CG27" s="55">
        <f t="shared" si="156"/>
        <v>19.328449199333434</v>
      </c>
      <c r="CH27" s="55">
        <f t="shared" si="156"/>
        <v>19.328238897936586</v>
      </c>
      <c r="CI27" s="55">
        <f t="shared" si="156"/>
        <v>19.328028595662751</v>
      </c>
      <c r="CJ27" s="55">
        <f t="shared" si="156"/>
        <v>19.327818292511029</v>
      </c>
      <c r="CK27" s="55">
        <f t="shared" si="156"/>
        <v>19.327607988480523</v>
      </c>
      <c r="CL27" s="55">
        <f t="shared" si="156"/>
        <v>19.327397683570343</v>
      </c>
      <c r="CM27" s="55">
        <f t="shared" si="156"/>
        <v>19.327187377779588</v>
      </c>
      <c r="CN27" s="55">
        <f t="shared" si="156"/>
        <v>19.326977071107358</v>
      </c>
      <c r="CO27" s="55">
        <f t="shared" si="156"/>
        <v>19.326766763552754</v>
      </c>
      <c r="CP27" s="55">
        <f t="shared" si="157"/>
        <v>19.326556455114879</v>
      </c>
      <c r="CQ27" s="55">
        <f t="shared" si="157"/>
        <v>19.326346145792833</v>
      </c>
      <c r="CR27" s="55">
        <f t="shared" si="157"/>
        <v>19.32613583558571</v>
      </c>
      <c r="CS27" s="55">
        <f t="shared" si="157"/>
        <v>19.325925524492611</v>
      </c>
      <c r="CT27" s="55">
        <f t="shared" si="157"/>
        <v>19.325715212512627</v>
      </c>
      <c r="CU27" s="55">
        <f t="shared" si="157"/>
        <v>19.325504899644859</v>
      </c>
      <c r="CV27" s="55">
        <f t="shared" si="157"/>
        <v>19.3252945858884</v>
      </c>
      <c r="CW27" s="55">
        <f t="shared" si="157"/>
        <v>19.325084271242339</v>
      </c>
      <c r="CX27" s="55">
        <f t="shared" si="157"/>
        <v>19.324873955705776</v>
      </c>
      <c r="CY27" s="55">
        <f t="shared" si="157"/>
        <v>19.324663639277798</v>
      </c>
      <c r="CZ27" s="55">
        <f t="shared" si="158"/>
        <v>19.324453321957495</v>
      </c>
      <c r="DA27" s="55">
        <f t="shared" si="158"/>
        <v>19.324243003743963</v>
      </c>
      <c r="DB27" s="55">
        <f t="shared" si="158"/>
        <v>19.324032684636279</v>
      </c>
      <c r="DC27" s="55">
        <f t="shared" si="158"/>
        <v>19.323822364633543</v>
      </c>
      <c r="DD27" s="55">
        <f t="shared" si="158"/>
        <v>19.323612043734837</v>
      </c>
      <c r="DE27" s="55">
        <f t="shared" si="158"/>
        <v>19.323401721939248</v>
      </c>
      <c r="DF27" s="55">
        <f t="shared" si="158"/>
        <v>19.323191399245861</v>
      </c>
      <c r="DG27" s="55">
        <f t="shared" si="158"/>
        <v>19.322981075653757</v>
      </c>
      <c r="DH27" s="55">
        <f t="shared" si="158"/>
        <v>19.322770751162022</v>
      </c>
      <c r="DI27" s="55">
        <f t="shared" si="158"/>
        <v>19.322560425769741</v>
      </c>
      <c r="DJ27" s="55">
        <f t="shared" si="158"/>
        <v>19.32235009947599</v>
      </c>
      <c r="DL27">
        <f t="shared" si="17"/>
        <v>0.24</v>
      </c>
      <c r="DM27">
        <f t="shared" si="18"/>
        <v>19.343378411523663</v>
      </c>
      <c r="DN27">
        <f t="shared" si="19"/>
        <v>19.133726545699304</v>
      </c>
      <c r="DO27">
        <f t="shared" si="41"/>
        <v>18.924074679059188</v>
      </c>
      <c r="DP27">
        <f t="shared" si="42"/>
        <v>18.714422811602493</v>
      </c>
      <c r="DQ27">
        <f t="shared" si="43"/>
        <v>18.504770943328378</v>
      </c>
      <c r="DR27">
        <f t="shared" si="44"/>
        <v>18.295119074236009</v>
      </c>
      <c r="DS27">
        <f t="shared" si="45"/>
        <v>18.085467204324551</v>
      </c>
      <c r="DT27">
        <f t="shared" si="46"/>
        <v>17.875815333593177</v>
      </c>
      <c r="DU27">
        <f t="shared" si="47"/>
        <v>17.666163462041041</v>
      </c>
      <c r="DV27">
        <f t="shared" si="48"/>
        <v>17.456511589667308</v>
      </c>
      <c r="DW27">
        <f t="shared" si="49"/>
        <v>17.246859716471143</v>
      </c>
      <c r="DX27">
        <f t="shared" si="50"/>
        <v>17.037207842451707</v>
      </c>
      <c r="DY27">
        <f t="shared" si="51"/>
        <v>16.827555967608156</v>
      </c>
      <c r="DZ27">
        <f t="shared" si="52"/>
        <v>16.617904091939657</v>
      </c>
      <c r="EA27">
        <f t="shared" si="53"/>
        <v>16.408252215445359</v>
      </c>
      <c r="EB27">
        <f t="shared" si="54"/>
        <v>16.198600338124422</v>
      </c>
      <c r="EC27">
        <f t="shared" si="55"/>
        <v>15.988948459976008</v>
      </c>
      <c r="ED27">
        <f t="shared" si="56"/>
        <v>15.779296580999265</v>
      </c>
      <c r="EE27">
        <f t="shared" si="57"/>
        <v>15.569644701193361</v>
      </c>
      <c r="EF27">
        <f t="shared" si="58"/>
        <v>15.359992820557437</v>
      </c>
      <c r="EG27">
        <f t="shared" si="59"/>
        <v>15.150340939090654</v>
      </c>
      <c r="EH27">
        <f t="shared" si="60"/>
        <v>14.940689056792159</v>
      </c>
      <c r="EI27">
        <f t="shared" si="61"/>
        <v>14.731037173661107</v>
      </c>
      <c r="EJ27">
        <f t="shared" si="62"/>
        <v>14.521385289696653</v>
      </c>
      <c r="EK27">
        <f t="shared" si="63"/>
        <v>14.311733404897936</v>
      </c>
      <c r="EL27">
        <f t="shared" si="64"/>
        <v>14.102081519264114</v>
      </c>
      <c r="EM27">
        <f t="shared" si="65"/>
        <v>13.892429632794336</v>
      </c>
      <c r="EN27">
        <f t="shared" si="66"/>
        <v>13.682777745487741</v>
      </c>
      <c r="EO27">
        <f t="shared" si="67"/>
        <v>13.473125857343481</v>
      </c>
      <c r="EP27">
        <f t="shared" si="68"/>
        <v>13.263473968360703</v>
      </c>
      <c r="EQ27">
        <f t="shared" si="69"/>
        <v>13.053822078538548</v>
      </c>
      <c r="ER27">
        <f t="shared" si="70"/>
        <v>12.844170187876163</v>
      </c>
      <c r="ES27">
        <f t="shared" si="71"/>
        <v>12.634518296372686</v>
      </c>
      <c r="ET27">
        <f t="shared" si="72"/>
        <v>12.424866404027265</v>
      </c>
      <c r="EU27">
        <f t="shared" si="73"/>
        <v>12.215214510839038</v>
      </c>
      <c r="EV27">
        <f t="shared" si="74"/>
        <v>12.005562616807147</v>
      </c>
      <c r="EW27">
        <f t="shared" si="75"/>
        <v>11.795910721930728</v>
      </c>
      <c r="EX27">
        <f t="shared" si="76"/>
        <v>11.586258826208923</v>
      </c>
      <c r="EY27">
        <f t="shared" si="77"/>
        <v>11.376606929640866</v>
      </c>
      <c r="EZ27">
        <f t="shared" si="78"/>
        <v>11.166955032225699</v>
      </c>
      <c r="FA27">
        <f t="shared" si="79"/>
        <v>10.957303133962556</v>
      </c>
      <c r="FB27">
        <f t="shared" si="80"/>
        <v>10.74765123485057</v>
      </c>
      <c r="FC27">
        <f t="shared" si="81"/>
        <v>10.537999334888879</v>
      </c>
      <c r="FD27">
        <f t="shared" si="82"/>
        <v>10.32834743407661</v>
      </c>
      <c r="FE27">
        <f t="shared" si="83"/>
        <v>10.118695532412898</v>
      </c>
      <c r="FF27">
        <f t="shared" si="84"/>
        <v>9.90904362989688</v>
      </c>
      <c r="FG27">
        <f t="shared" si="85"/>
        <v>9.699391726527681</v>
      </c>
      <c r="FH27">
        <f t="shared" si="86"/>
        <v>9.4897398223044309</v>
      </c>
      <c r="FI27">
        <f t="shared" si="87"/>
        <v>9.2800879172262594</v>
      </c>
      <c r="FJ27">
        <f t="shared" si="88"/>
        <v>9.0704360112922959</v>
      </c>
      <c r="FK27">
        <f t="shared" si="89"/>
        <v>8.8607841045016666</v>
      </c>
      <c r="FL27">
        <f t="shared" si="90"/>
        <v>8.651132196853494</v>
      </c>
      <c r="FM27">
        <f t="shared" si="91"/>
        <v>8.4414802883469111</v>
      </c>
      <c r="FN27">
        <f t="shared" si="92"/>
        <v>8.2318283789810369</v>
      </c>
      <c r="FO27">
        <f t="shared" si="93"/>
        <v>8.0221764687549939</v>
      </c>
      <c r="FP27">
        <f t="shared" si="94"/>
        <v>7.8125245576679063</v>
      </c>
      <c r="FQ27">
        <f t="shared" si="95"/>
        <v>7.6028726457188966</v>
      </c>
      <c r="FR27">
        <f t="shared" si="96"/>
        <v>7.3932207329070874</v>
      </c>
      <c r="FS27">
        <f t="shared" si="97"/>
        <v>7.1835688192315974</v>
      </c>
      <c r="FT27">
        <f t="shared" si="98"/>
        <v>6.9739169046915439</v>
      </c>
      <c r="FU27">
        <f t="shared" si="99"/>
        <v>6.7642649892860423</v>
      </c>
      <c r="FV27">
        <f t="shared" si="100"/>
        <v>6.5546130730142149</v>
      </c>
      <c r="FW27">
        <f t="shared" si="101"/>
        <v>6.3449611558751773</v>
      </c>
      <c r="FX27">
        <f t="shared" si="102"/>
        <v>6.1353092378680447</v>
      </c>
      <c r="FY27">
        <f t="shared" si="103"/>
        <v>5.925657318991929</v>
      </c>
      <c r="FZ27">
        <f t="shared" si="36"/>
        <v>5.7160053992459474</v>
      </c>
      <c r="GA27">
        <f t="shared" si="136"/>
        <v>5.5063534786292117</v>
      </c>
      <c r="GB27">
        <f t="shared" si="137"/>
        <v>5.2967015571408318</v>
      </c>
      <c r="GC27">
        <f t="shared" si="138"/>
        <v>5.0870496347799197</v>
      </c>
      <c r="GD27">
        <f t="shared" si="104"/>
        <v>4.8773977115455853</v>
      </c>
      <c r="GE27">
        <f t="shared" si="105"/>
        <v>4.6677457874369406</v>
      </c>
      <c r="GF27">
        <f t="shared" si="106"/>
        <v>4.4580938624530884</v>
      </c>
      <c r="GG27">
        <f t="shared" si="107"/>
        <v>4.248441936593137</v>
      </c>
      <c r="GH27">
        <f t="shared" si="108"/>
        <v>4.0387900098561982</v>
      </c>
      <c r="GI27">
        <f t="shared" si="109"/>
        <v>3.8291380822413732</v>
      </c>
      <c r="GJ27">
        <f t="shared" si="110"/>
        <v>3.6194861537477614</v>
      </c>
      <c r="GK27">
        <f t="shared" si="111"/>
        <v>3.4098342243744781</v>
      </c>
      <c r="GL27">
        <f t="shared" si="112"/>
        <v>3.2001822941206193</v>
      </c>
      <c r="GM27">
        <f t="shared" si="113"/>
        <v>2.990530362985286</v>
      </c>
      <c r="GN27">
        <f t="shared" si="114"/>
        <v>2.7808784309675794</v>
      </c>
      <c r="GO27">
        <f t="shared" si="115"/>
        <v>2.5712264980666006</v>
      </c>
      <c r="GP27">
        <f t="shared" si="116"/>
        <v>2.361574564281451</v>
      </c>
      <c r="GQ27">
        <f t="shared" si="117"/>
        <v>2.1519226296112244</v>
      </c>
      <c r="GR27">
        <f t="shared" si="118"/>
        <v>1.9422706940550221</v>
      </c>
      <c r="GS27">
        <f t="shared" si="119"/>
        <v>1.7326187576119345</v>
      </c>
      <c r="GT27">
        <f t="shared" si="120"/>
        <v>1.5229668202810629</v>
      </c>
      <c r="GU27">
        <f t="shared" si="121"/>
        <v>1.3133148820615013</v>
      </c>
      <c r="GV27">
        <f t="shared" si="122"/>
        <v>1.1036629429523366</v>
      </c>
      <c r="GW27">
        <f t="shared" si="123"/>
        <v>0.89401100295267</v>
      </c>
      <c r="GX27">
        <f t="shared" si="124"/>
        <v>0.68435906206158847</v>
      </c>
      <c r="GY27">
        <f t="shared" si="125"/>
        <v>0.47470712027818251</v>
      </c>
      <c r="GZ27">
        <f t="shared" si="126"/>
        <v>0.26505517760154618</v>
      </c>
      <c r="HA27">
        <f t="shared" si="127"/>
        <v>5.5403234030759307E-2</v>
      </c>
      <c r="HB27">
        <f t="shared" si="128"/>
        <v>0.15424871043508048</v>
      </c>
      <c r="HC27">
        <f t="shared" si="129"/>
        <v>0.36390065579688979</v>
      </c>
      <c r="HD27">
        <f t="shared" si="130"/>
        <v>0.57355260205558167</v>
      </c>
      <c r="HE27">
        <f t="shared" si="131"/>
        <v>0.78320454921207272</v>
      </c>
      <c r="HF27">
        <f t="shared" si="132"/>
        <v>0.99285649726727954</v>
      </c>
      <c r="HG27">
        <f t="shared" si="133"/>
        <v>1.2025084462221187</v>
      </c>
      <c r="HH27">
        <f t="shared" si="134"/>
        <v>1.4121603960775033</v>
      </c>
      <c r="HI27">
        <f t="shared" si="135"/>
        <v>1.621812346834357</v>
      </c>
      <c r="HJ27">
        <f t="shared" si="30"/>
        <v>5.5403234030759307E-2</v>
      </c>
      <c r="HK27">
        <f t="shared" si="31"/>
        <v>93</v>
      </c>
      <c r="HL27">
        <v>25</v>
      </c>
      <c r="HM27">
        <f t="shared" si="32"/>
        <v>0.24</v>
      </c>
      <c r="HN27" cm="1">
        <f t="array" ref="HN27">INDEX($N$3:$DJ$102,HL27,HK27)</f>
        <v>19.324032684636279</v>
      </c>
      <c r="HO27">
        <f t="shared" si="33"/>
        <v>4.6377678443127071</v>
      </c>
    </row>
    <row r="28" spans="2:223" x14ac:dyDescent="0.25">
      <c r="E28">
        <v>410</v>
      </c>
      <c r="F28" s="6">
        <f>'Emission events'!AJ28</f>
        <v>0</v>
      </c>
      <c r="G28" s="6">
        <f>'Emission events'!BQ28</f>
        <v>0</v>
      </c>
      <c r="H28" s="6">
        <f>'Emission events'!CX28</f>
        <v>0</v>
      </c>
      <c r="I28" s="6">
        <f>'Emission events'!EE28</f>
        <v>0</v>
      </c>
      <c r="J28" s="6">
        <f>'Emission events'!FL28</f>
        <v>0</v>
      </c>
      <c r="K28" s="6">
        <f t="shared" si="2"/>
        <v>0</v>
      </c>
      <c r="M28" s="1">
        <v>0.25</v>
      </c>
      <c r="N28" s="55">
        <f t="shared" si="149"/>
        <v>19.276411176569543</v>
      </c>
      <c r="O28" s="55">
        <f t="shared" si="149"/>
        <v>19.276200628620465</v>
      </c>
      <c r="P28" s="55">
        <f t="shared" si="149"/>
        <v>19.275990079542904</v>
      </c>
      <c r="Q28" s="55">
        <f t="shared" si="149"/>
        <v>19.275779529335715</v>
      </c>
      <c r="R28" s="55">
        <f t="shared" si="149"/>
        <v>19.275568977997736</v>
      </c>
      <c r="S28" s="55">
        <f t="shared" si="149"/>
        <v>19.275358425527823</v>
      </c>
      <c r="T28" s="55">
        <f t="shared" si="149"/>
        <v>19.275147871924815</v>
      </c>
      <c r="U28" s="55">
        <f t="shared" si="149"/>
        <v>19.274937317187561</v>
      </c>
      <c r="V28" s="55">
        <f t="shared" si="149"/>
        <v>19.274726761314902</v>
      </c>
      <c r="W28" s="55">
        <f t="shared" si="149"/>
        <v>19.274516204305677</v>
      </c>
      <c r="X28" s="55">
        <f t="shared" si="150"/>
        <v>19.27430564615873</v>
      </c>
      <c r="Y28" s="55">
        <f t="shared" si="150"/>
        <v>19.274095086872901</v>
      </c>
      <c r="Z28" s="55">
        <f t="shared" si="150"/>
        <v>19.273884526447024</v>
      </c>
      <c r="AA28" s="55">
        <f t="shared" si="150"/>
        <v>19.273673964879944</v>
      </c>
      <c r="AB28" s="55">
        <f t="shared" si="150"/>
        <v>19.273463402170488</v>
      </c>
      <c r="AC28" s="55">
        <f t="shared" si="150"/>
        <v>19.273252838317497</v>
      </c>
      <c r="AD28" s="55">
        <f t="shared" si="150"/>
        <v>19.273042273319799</v>
      </c>
      <c r="AE28" s="55">
        <f t="shared" si="150"/>
        <v>19.272831707176234</v>
      </c>
      <c r="AF28" s="55">
        <f t="shared" si="150"/>
        <v>19.272621139885626</v>
      </c>
      <c r="AG28" s="55">
        <f t="shared" si="150"/>
        <v>19.272410571446809</v>
      </c>
      <c r="AH28" s="55">
        <f t="shared" si="151"/>
        <v>19.272200001858611</v>
      </c>
      <c r="AI28" s="55">
        <f t="shared" si="151"/>
        <v>19.271989431119859</v>
      </c>
      <c r="AJ28" s="55">
        <f t="shared" si="151"/>
        <v>19.271778859229386</v>
      </c>
      <c r="AK28" s="55">
        <f t="shared" si="151"/>
        <v>19.271568286186</v>
      </c>
      <c r="AL28" s="55">
        <f t="shared" si="151"/>
        <v>19.271357711988539</v>
      </c>
      <c r="AM28" s="55">
        <f t="shared" si="151"/>
        <v>19.271147136635825</v>
      </c>
      <c r="AN28" s="55">
        <f t="shared" si="151"/>
        <v>19.270936560126678</v>
      </c>
      <c r="AO28" s="55">
        <f t="shared" si="151"/>
        <v>19.270725982459922</v>
      </c>
      <c r="AP28" s="55">
        <f t="shared" si="151"/>
        <v>19.270515403634363</v>
      </c>
      <c r="AQ28" s="55">
        <f t="shared" si="151"/>
        <v>19.270304823648832</v>
      </c>
      <c r="AR28" s="55">
        <f t="shared" si="152"/>
        <v>19.27009424250214</v>
      </c>
      <c r="AS28" s="55">
        <f t="shared" si="152"/>
        <v>19.269883660193109</v>
      </c>
      <c r="AT28" s="55">
        <f t="shared" si="152"/>
        <v>19.269673076720544</v>
      </c>
      <c r="AU28" s="55">
        <f t="shared" si="152"/>
        <v>19.269462492083264</v>
      </c>
      <c r="AV28" s="55">
        <f t="shared" si="152"/>
        <v>19.269251906280083</v>
      </c>
      <c r="AW28" s="55">
        <f t="shared" si="152"/>
        <v>19.269041319309807</v>
      </c>
      <c r="AX28" s="55">
        <f t="shared" si="152"/>
        <v>19.268830731171242</v>
      </c>
      <c r="AY28" s="55">
        <f t="shared" si="152"/>
        <v>19.268620141863209</v>
      </c>
      <c r="AZ28" s="55">
        <f t="shared" si="152"/>
        <v>19.268409551384504</v>
      </c>
      <c r="BA28" s="55">
        <f t="shared" si="152"/>
        <v>19.268198959733937</v>
      </c>
      <c r="BB28" s="55">
        <f t="shared" si="153"/>
        <v>19.267988366910309</v>
      </c>
      <c r="BC28" s="55">
        <f t="shared" si="153"/>
        <v>19.267777772912432</v>
      </c>
      <c r="BD28" s="55">
        <f t="shared" si="153"/>
        <v>19.2675671777391</v>
      </c>
      <c r="BE28" s="55">
        <f t="shared" si="153"/>
        <v>19.267356581389116</v>
      </c>
      <c r="BF28" s="55">
        <f t="shared" si="153"/>
        <v>19.267145983861283</v>
      </c>
      <c r="BG28" s="55">
        <f t="shared" si="153"/>
        <v>19.266935385154394</v>
      </c>
      <c r="BH28" s="55">
        <f t="shared" si="153"/>
        <v>19.26672478526725</v>
      </c>
      <c r="BI28" s="55">
        <f t="shared" si="153"/>
        <v>19.266514184198648</v>
      </c>
      <c r="BJ28" s="55">
        <f t="shared" si="153"/>
        <v>19.266303581947383</v>
      </c>
      <c r="BK28" s="55">
        <f t="shared" si="153"/>
        <v>19.266092978512244</v>
      </c>
      <c r="BL28" s="55">
        <f t="shared" si="154"/>
        <v>19.26588237389203</v>
      </c>
      <c r="BM28" s="55">
        <f t="shared" si="154"/>
        <v>19.265671768085525</v>
      </c>
      <c r="BN28" s="55">
        <f t="shared" si="154"/>
        <v>19.265461161091523</v>
      </c>
      <c r="BO28" s="55">
        <f t="shared" si="154"/>
        <v>19.265250552908814</v>
      </c>
      <c r="BP28" s="55">
        <f t="shared" si="154"/>
        <v>19.265039943536184</v>
      </c>
      <c r="BQ28" s="55">
        <f t="shared" si="154"/>
        <v>19.264829332972418</v>
      </c>
      <c r="BR28" s="55">
        <f t="shared" si="154"/>
        <v>19.264618721216301</v>
      </c>
      <c r="BS28" s="55">
        <f t="shared" si="154"/>
        <v>19.264408108266622</v>
      </c>
      <c r="BT28" s="55">
        <f t="shared" si="154"/>
        <v>19.264197494122158</v>
      </c>
      <c r="BU28" s="55">
        <f t="shared" si="154"/>
        <v>19.26398687878169</v>
      </c>
      <c r="BV28" s="55">
        <f t="shared" si="155"/>
        <v>19.263776262244001</v>
      </c>
      <c r="BW28" s="55">
        <f t="shared" si="155"/>
        <v>19.263565644507867</v>
      </c>
      <c r="BX28" s="55">
        <f t="shared" si="155"/>
        <v>19.263355025572068</v>
      </c>
      <c r="BY28" s="55">
        <f t="shared" si="155"/>
        <v>19.26314440543538</v>
      </c>
      <c r="BZ28" s="55">
        <f t="shared" si="155"/>
        <v>19.262933784096578</v>
      </c>
      <c r="CA28" s="55">
        <f t="shared" si="155"/>
        <v>19.262723161554433</v>
      </c>
      <c r="CB28" s="55">
        <f t="shared" si="155"/>
        <v>19.262512537807723</v>
      </c>
      <c r="CC28" s="55">
        <f t="shared" si="155"/>
        <v>19.262301912855214</v>
      </c>
      <c r="CD28" s="55">
        <f t="shared" si="155"/>
        <v>19.262091286695679</v>
      </c>
      <c r="CE28" s="55">
        <f t="shared" si="155"/>
        <v>19.261880659327886</v>
      </c>
      <c r="CF28" s="55">
        <f t="shared" si="156"/>
        <v>19.261670030750601</v>
      </c>
      <c r="CG28" s="55">
        <f t="shared" si="156"/>
        <v>19.261459400962593</v>
      </c>
      <c r="CH28" s="55">
        <f t="shared" si="156"/>
        <v>19.261248769962627</v>
      </c>
      <c r="CI28" s="55">
        <f t="shared" si="156"/>
        <v>19.261038137749466</v>
      </c>
      <c r="CJ28" s="55">
        <f t="shared" si="156"/>
        <v>19.26082750432187</v>
      </c>
      <c r="CK28" s="55">
        <f t="shared" si="156"/>
        <v>19.260616869678604</v>
      </c>
      <c r="CL28" s="55">
        <f t="shared" si="156"/>
        <v>19.260406233818426</v>
      </c>
      <c r="CM28" s="55">
        <f t="shared" si="156"/>
        <v>19.260195596740093</v>
      </c>
      <c r="CN28" s="55">
        <f t="shared" si="156"/>
        <v>19.259984958442367</v>
      </c>
      <c r="CO28" s="55">
        <f t="shared" si="156"/>
        <v>19.259774318924002</v>
      </c>
      <c r="CP28" s="55">
        <f t="shared" si="157"/>
        <v>19.259563678183753</v>
      </c>
      <c r="CQ28" s="55">
        <f t="shared" si="157"/>
        <v>19.259353036220372</v>
      </c>
      <c r="CR28" s="55">
        <f t="shared" si="157"/>
        <v>19.259142393032612</v>
      </c>
      <c r="CS28" s="55">
        <f t="shared" si="157"/>
        <v>19.258931748619226</v>
      </c>
      <c r="CT28" s="55">
        <f t="shared" si="157"/>
        <v>19.25872110297896</v>
      </c>
      <c r="CU28" s="55">
        <f t="shared" si="157"/>
        <v>19.258510456110567</v>
      </c>
      <c r="CV28" s="55">
        <f t="shared" si="157"/>
        <v>19.258299808012794</v>
      </c>
      <c r="CW28" s="55">
        <f t="shared" si="157"/>
        <v>19.258089158684385</v>
      </c>
      <c r="CX28" s="55">
        <f t="shared" si="157"/>
        <v>19.257878508124083</v>
      </c>
      <c r="CY28" s="55">
        <f t="shared" si="157"/>
        <v>19.257667856330634</v>
      </c>
      <c r="CZ28" s="55">
        <f t="shared" si="158"/>
        <v>19.257457203302781</v>
      </c>
      <c r="DA28" s="55">
        <f t="shared" si="158"/>
        <v>19.257246549039266</v>
      </c>
      <c r="DB28" s="55">
        <f t="shared" si="158"/>
        <v>19.257035893538824</v>
      </c>
      <c r="DC28" s="55">
        <f t="shared" si="158"/>
        <v>19.256825236800193</v>
      </c>
      <c r="DD28" s="55">
        <f t="shared" si="158"/>
        <v>19.256614578822116</v>
      </c>
      <c r="DE28" s="55">
        <f t="shared" si="158"/>
        <v>19.256403919603322</v>
      </c>
      <c r="DF28" s="55">
        <f t="shared" si="158"/>
        <v>19.256193259142552</v>
      </c>
      <c r="DG28" s="55">
        <f t="shared" si="158"/>
        <v>19.255982597438535</v>
      </c>
      <c r="DH28" s="55">
        <f t="shared" si="158"/>
        <v>19.255771934490003</v>
      </c>
      <c r="DI28" s="55">
        <f t="shared" si="158"/>
        <v>19.255561270295686</v>
      </c>
      <c r="DJ28" s="55">
        <f t="shared" si="158"/>
        <v>19.255350604854314</v>
      </c>
      <c r="DL28">
        <f t="shared" si="17"/>
        <v>0.25</v>
      </c>
      <c r="DM28">
        <f t="shared" si="18"/>
        <v>19.276411176569543</v>
      </c>
      <c r="DN28">
        <f t="shared" si="19"/>
        <v>19.066759004157362</v>
      </c>
      <c r="DO28">
        <f t="shared" si="41"/>
        <v>18.857106830616697</v>
      </c>
      <c r="DP28">
        <f t="shared" si="42"/>
        <v>18.647454655946405</v>
      </c>
      <c r="DQ28">
        <f t="shared" si="43"/>
        <v>18.437802480145322</v>
      </c>
      <c r="DR28">
        <f t="shared" si="44"/>
        <v>18.228150303212306</v>
      </c>
      <c r="DS28">
        <f t="shared" si="45"/>
        <v>18.018498125146195</v>
      </c>
      <c r="DT28">
        <f t="shared" si="46"/>
        <v>17.808845945945837</v>
      </c>
      <c r="DU28">
        <f t="shared" si="47"/>
        <v>17.599193765610075</v>
      </c>
      <c r="DV28">
        <f t="shared" si="48"/>
        <v>17.389541584137746</v>
      </c>
      <c r="DW28">
        <f t="shared" si="49"/>
        <v>17.179889401527696</v>
      </c>
      <c r="DX28">
        <f t="shared" si="50"/>
        <v>16.970237217778763</v>
      </c>
      <c r="DY28">
        <f t="shared" si="51"/>
        <v>16.760585032889782</v>
      </c>
      <c r="DZ28">
        <f t="shared" si="52"/>
        <v>16.550932846859599</v>
      </c>
      <c r="EA28">
        <f t="shared" si="53"/>
        <v>16.34128065968704</v>
      </c>
      <c r="EB28">
        <f t="shared" si="54"/>
        <v>16.131628471370945</v>
      </c>
      <c r="EC28">
        <f t="shared" si="55"/>
        <v>15.921976281910144</v>
      </c>
      <c r="ED28">
        <f t="shared" si="56"/>
        <v>15.712324091303476</v>
      </c>
      <c r="EE28">
        <f t="shared" si="57"/>
        <v>15.502671899549764</v>
      </c>
      <c r="EF28">
        <f t="shared" si="58"/>
        <v>15.293019706647843</v>
      </c>
      <c r="EG28">
        <f t="shared" si="59"/>
        <v>15.083367512596542</v>
      </c>
      <c r="EH28">
        <f t="shared" si="60"/>
        <v>14.873715317394687</v>
      </c>
      <c r="EI28">
        <f t="shared" si="61"/>
        <v>14.66406312104111</v>
      </c>
      <c r="EJ28">
        <f t="shared" si="62"/>
        <v>14.454410923534621</v>
      </c>
      <c r="EK28">
        <f t="shared" si="63"/>
        <v>14.244758724874057</v>
      </c>
      <c r="EL28">
        <f t="shared" si="64"/>
        <v>14.035106525058239</v>
      </c>
      <c r="EM28">
        <f t="shared" si="65"/>
        <v>13.825454324085989</v>
      </c>
      <c r="EN28">
        <f t="shared" si="66"/>
        <v>13.615802121956129</v>
      </c>
      <c r="EO28">
        <f t="shared" si="67"/>
        <v>13.406149918667465</v>
      </c>
      <c r="EP28">
        <f t="shared" si="68"/>
        <v>13.196497714218832</v>
      </c>
      <c r="EQ28">
        <f t="shared" si="69"/>
        <v>12.986845508609036</v>
      </c>
      <c r="ER28">
        <f t="shared" si="70"/>
        <v>12.777193301836903</v>
      </c>
      <c r="ES28">
        <f t="shared" si="71"/>
        <v>12.567541093901234</v>
      </c>
      <c r="ET28">
        <f t="shared" si="72"/>
        <v>12.357888884800849</v>
      </c>
      <c r="EU28">
        <f t="shared" si="73"/>
        <v>12.148236674534564</v>
      </c>
      <c r="EV28">
        <f t="shared" si="74"/>
        <v>11.938584463101186</v>
      </c>
      <c r="EW28">
        <f t="shared" si="75"/>
        <v>11.728932250499518</v>
      </c>
      <c r="EX28">
        <f t="shared" si="76"/>
        <v>11.519280036728382</v>
      </c>
      <c r="EY28">
        <f t="shared" si="77"/>
        <v>11.309627821786572</v>
      </c>
      <c r="EZ28">
        <f t="shared" si="78"/>
        <v>11.099975605672901</v>
      </c>
      <c r="FA28">
        <f t="shared" si="79"/>
        <v>10.89032338838617</v>
      </c>
      <c r="FB28">
        <f t="shared" si="80"/>
        <v>10.680671169925189</v>
      </c>
      <c r="FC28">
        <f t="shared" si="81"/>
        <v>10.471018950288753</v>
      </c>
      <c r="FD28">
        <f t="shared" si="82"/>
        <v>10.261366729475666</v>
      </c>
      <c r="FE28">
        <f t="shared" si="83"/>
        <v>10.05171450748473</v>
      </c>
      <c r="FF28">
        <f t="shared" si="84"/>
        <v>9.8420622843147374</v>
      </c>
      <c r="FG28">
        <f t="shared" si="85"/>
        <v>9.6324100599644904</v>
      </c>
      <c r="FH28">
        <f t="shared" si="86"/>
        <v>9.4227578344327849</v>
      </c>
      <c r="FI28">
        <f t="shared" si="87"/>
        <v>9.2131056077184166</v>
      </c>
      <c r="FJ28">
        <f t="shared" si="88"/>
        <v>9.0034533798201739</v>
      </c>
      <c r="FK28">
        <f t="shared" si="89"/>
        <v>8.7938011507368561</v>
      </c>
      <c r="FL28">
        <f t="shared" si="90"/>
        <v>8.5841489204672481</v>
      </c>
      <c r="FM28">
        <f t="shared" si="91"/>
        <v>8.374496689010142</v>
      </c>
      <c r="FN28">
        <f t="shared" si="92"/>
        <v>8.1648444563643299</v>
      </c>
      <c r="FO28">
        <f t="shared" si="93"/>
        <v>7.9551922225285967</v>
      </c>
      <c r="FP28">
        <f t="shared" si="94"/>
        <v>7.7455399875017257</v>
      </c>
      <c r="FQ28">
        <f t="shared" si="95"/>
        <v>7.5358877512825053</v>
      </c>
      <c r="FR28">
        <f t="shared" si="96"/>
        <v>7.3262355138697242</v>
      </c>
      <c r="FS28">
        <f t="shared" si="97"/>
        <v>7.1165832752621565</v>
      </c>
      <c r="FT28">
        <f t="shared" si="98"/>
        <v>6.9069310354585856</v>
      </c>
      <c r="FU28">
        <f t="shared" si="99"/>
        <v>6.6972787944577927</v>
      </c>
      <c r="FV28">
        <f t="shared" si="100"/>
        <v>6.4876265522585559</v>
      </c>
      <c r="FW28">
        <f t="shared" si="101"/>
        <v>6.2779743088596529</v>
      </c>
      <c r="FX28">
        <f t="shared" si="102"/>
        <v>6.0683220642598616</v>
      </c>
      <c r="FY28">
        <f t="shared" si="103"/>
        <v>5.8586698184579564</v>
      </c>
      <c r="FZ28">
        <f t="shared" si="36"/>
        <v>5.6490175714527062</v>
      </c>
      <c r="GA28">
        <f t="shared" si="136"/>
        <v>5.4393653232428925</v>
      </c>
      <c r="GB28">
        <f t="shared" si="137"/>
        <v>5.2297130738272806</v>
      </c>
      <c r="GC28">
        <f t="shared" si="138"/>
        <v>5.0200608232046413</v>
      </c>
      <c r="GD28">
        <f t="shared" si="104"/>
        <v>4.8104085713737472</v>
      </c>
      <c r="GE28">
        <f t="shared" si="105"/>
        <v>4.6007563183333584</v>
      </c>
      <c r="GF28">
        <f t="shared" si="106"/>
        <v>4.3911040640822474</v>
      </c>
      <c r="GG28">
        <f t="shared" si="107"/>
        <v>4.1814518086191779</v>
      </c>
      <c r="GH28">
        <f t="shared" si="108"/>
        <v>3.9717995519429135</v>
      </c>
      <c r="GI28">
        <f t="shared" si="109"/>
        <v>3.7621472940522143</v>
      </c>
      <c r="GJ28">
        <f t="shared" si="110"/>
        <v>3.5524950349458422</v>
      </c>
      <c r="GK28">
        <f t="shared" si="111"/>
        <v>3.3428427746225609</v>
      </c>
      <c r="GL28">
        <f t="shared" si="112"/>
        <v>3.1331905130811251</v>
      </c>
      <c r="GM28">
        <f t="shared" si="113"/>
        <v>2.9235382503202949</v>
      </c>
      <c r="GN28">
        <f t="shared" si="114"/>
        <v>2.7138859863388269</v>
      </c>
      <c r="GO28">
        <f t="shared" si="115"/>
        <v>2.5042337211354742</v>
      </c>
      <c r="GP28">
        <f t="shared" si="116"/>
        <v>2.2945814547089896</v>
      </c>
      <c r="GQ28">
        <f t="shared" si="117"/>
        <v>2.0849291870581261</v>
      </c>
      <c r="GR28">
        <f t="shared" si="118"/>
        <v>1.8752769181816369</v>
      </c>
      <c r="GS28">
        <f t="shared" si="119"/>
        <v>1.6656246480782677</v>
      </c>
      <c r="GT28">
        <f t="shared" si="120"/>
        <v>1.4559723767467716</v>
      </c>
      <c r="GU28">
        <f t="shared" si="121"/>
        <v>1.2463201041858945</v>
      </c>
      <c r="GV28">
        <f t="shared" si="122"/>
        <v>1.0366678303943822</v>
      </c>
      <c r="GW28">
        <f t="shared" si="123"/>
        <v>0.82701555537097704</v>
      </c>
      <c r="GX28">
        <f t="shared" si="124"/>
        <v>0.61736327911442501</v>
      </c>
      <c r="GY28">
        <f t="shared" si="125"/>
        <v>0.40771100162346841</v>
      </c>
      <c r="GZ28">
        <f t="shared" si="126"/>
        <v>0.19805872289684956</v>
      </c>
      <c r="HA28">
        <f t="shared" si="127"/>
        <v>1.1593557066696292E-2</v>
      </c>
      <c r="HB28">
        <f t="shared" si="128"/>
        <v>0.22124583826843036</v>
      </c>
      <c r="HC28">
        <f t="shared" si="129"/>
        <v>0.43089812070961031</v>
      </c>
      <c r="HD28">
        <f t="shared" si="130"/>
        <v>0.64055040439150801</v>
      </c>
      <c r="HE28">
        <f t="shared" si="131"/>
        <v>0.85020268931538112</v>
      </c>
      <c r="HF28">
        <f t="shared" si="132"/>
        <v>1.0598549754825015</v>
      </c>
      <c r="HG28">
        <f t="shared" si="133"/>
        <v>1.2695072628941375</v>
      </c>
      <c r="HH28">
        <f t="shared" si="134"/>
        <v>1.4791595515515574</v>
      </c>
      <c r="HI28">
        <f t="shared" si="135"/>
        <v>1.6888118414560331</v>
      </c>
      <c r="HJ28">
        <f t="shared" si="30"/>
        <v>1.1593557066696292E-2</v>
      </c>
      <c r="HK28">
        <f t="shared" si="31"/>
        <v>93</v>
      </c>
      <c r="HL28">
        <v>26</v>
      </c>
      <c r="HM28">
        <f t="shared" si="32"/>
        <v>0.25</v>
      </c>
      <c r="HN28" cm="1">
        <f t="array" ref="HN28">INDEX($N$3:$DJ$102,HL28,HK28)</f>
        <v>19.257035893538824</v>
      </c>
      <c r="HO28">
        <f t="shared" si="33"/>
        <v>4.8142589733847059</v>
      </c>
    </row>
    <row r="29" spans="2:223" x14ac:dyDescent="0.25">
      <c r="E29">
        <v>415</v>
      </c>
      <c r="F29" s="6">
        <f>'Emission events'!AJ29</f>
        <v>0</v>
      </c>
      <c r="G29" s="6">
        <f>'Emission events'!BQ29</f>
        <v>0</v>
      </c>
      <c r="H29" s="6">
        <f>'Emission events'!CX29</f>
        <v>0</v>
      </c>
      <c r="I29" s="6">
        <f>'Emission events'!EE29</f>
        <v>0</v>
      </c>
      <c r="J29" s="6">
        <f>'Emission events'!FL29</f>
        <v>0</v>
      </c>
      <c r="K29" s="6">
        <f t="shared" si="2"/>
        <v>0</v>
      </c>
      <c r="M29" s="1">
        <v>0.26</v>
      </c>
      <c r="N29" s="55">
        <f t="shared" si="149"/>
        <v>19.209328715483938</v>
      </c>
      <c r="O29" s="55">
        <f t="shared" si="149"/>
        <v>19.209117743413248</v>
      </c>
      <c r="P29" s="55">
        <f t="shared" si="149"/>
        <v>19.208906769781464</v>
      </c>
      <c r="Q29" s="55">
        <f t="shared" si="149"/>
        <v>19.208695794586994</v>
      </c>
      <c r="R29" s="55">
        <f t="shared" si="149"/>
        <v>19.208484817828236</v>
      </c>
      <c r="S29" s="55">
        <f t="shared" si="149"/>
        <v>19.208273839503601</v>
      </c>
      <c r="T29" s="55">
        <f t="shared" si="149"/>
        <v>19.208062859611491</v>
      </c>
      <c r="U29" s="55">
        <f t="shared" si="149"/>
        <v>19.207851878150308</v>
      </c>
      <c r="V29" s="55">
        <f t="shared" si="149"/>
        <v>19.207640895118445</v>
      </c>
      <c r="W29" s="55">
        <f t="shared" si="149"/>
        <v>19.207429910514307</v>
      </c>
      <c r="X29" s="55">
        <f t="shared" si="150"/>
        <v>19.207218924336289</v>
      </c>
      <c r="Y29" s="55">
        <f t="shared" si="150"/>
        <v>19.20700793658278</v>
      </c>
      <c r="Z29" s="55">
        <f t="shared" si="150"/>
        <v>19.206796947252183</v>
      </c>
      <c r="AA29" s="55">
        <f t="shared" si="150"/>
        <v>19.206585956342881</v>
      </c>
      <c r="AB29" s="55">
        <f t="shared" si="150"/>
        <v>19.206374963853264</v>
      </c>
      <c r="AC29" s="55">
        <f t="shared" si="150"/>
        <v>19.206163969781727</v>
      </c>
      <c r="AD29" s="55">
        <f t="shared" si="150"/>
        <v>19.205952974126649</v>
      </c>
      <c r="AE29" s="55">
        <f t="shared" si="150"/>
        <v>19.205741976886419</v>
      </c>
      <c r="AF29" s="55">
        <f t="shared" si="150"/>
        <v>19.205530978059418</v>
      </c>
      <c r="AG29" s="55">
        <f t="shared" si="150"/>
        <v>19.205319977644027</v>
      </c>
      <c r="AH29" s="55">
        <f t="shared" si="151"/>
        <v>19.205108975638627</v>
      </c>
      <c r="AI29" s="55">
        <f t="shared" si="151"/>
        <v>19.204897972041596</v>
      </c>
      <c r="AJ29" s="55">
        <f t="shared" si="151"/>
        <v>19.204686966851312</v>
      </c>
      <c r="AK29" s="55">
        <f t="shared" si="151"/>
        <v>19.204475960066148</v>
      </c>
      <c r="AL29" s="55">
        <f t="shared" si="151"/>
        <v>19.204264951684475</v>
      </c>
      <c r="AM29" s="55">
        <f t="shared" si="151"/>
        <v>19.204053941704672</v>
      </c>
      <c r="AN29" s="55">
        <f t="shared" si="151"/>
        <v>19.203842930125102</v>
      </c>
      <c r="AO29" s="55">
        <f t="shared" si="151"/>
        <v>19.203631916944133</v>
      </c>
      <c r="AP29" s="55">
        <f t="shared" si="151"/>
        <v>19.203420902160136</v>
      </c>
      <c r="AQ29" s="55">
        <f t="shared" si="151"/>
        <v>19.203209885771471</v>
      </c>
      <c r="AR29" s="55">
        <f t="shared" si="152"/>
        <v>19.202998867776504</v>
      </c>
      <c r="AS29" s="55">
        <f t="shared" si="152"/>
        <v>19.2027878481736</v>
      </c>
      <c r="AT29" s="55">
        <f t="shared" si="152"/>
        <v>19.20257682696111</v>
      </c>
      <c r="AU29" s="55">
        <f t="shared" si="152"/>
        <v>19.202365804137401</v>
      </c>
      <c r="AV29" s="55">
        <f t="shared" si="152"/>
        <v>19.202154779700823</v>
      </c>
      <c r="AW29" s="55">
        <f t="shared" si="152"/>
        <v>19.201943753649736</v>
      </c>
      <c r="AX29" s="55">
        <f t="shared" si="152"/>
        <v>19.201732725982492</v>
      </c>
      <c r="AY29" s="55">
        <f t="shared" si="152"/>
        <v>19.201521696697441</v>
      </c>
      <c r="AZ29" s="55">
        <f t="shared" si="152"/>
        <v>19.201310665792931</v>
      </c>
      <c r="BA29" s="55">
        <f t="shared" si="152"/>
        <v>19.201099633267308</v>
      </c>
      <c r="BB29" s="55">
        <f t="shared" si="153"/>
        <v>19.20088859911893</v>
      </c>
      <c r="BC29" s="55">
        <f t="shared" si="153"/>
        <v>19.200677563346133</v>
      </c>
      <c r="BD29" s="55">
        <f t="shared" si="153"/>
        <v>19.200466525947256</v>
      </c>
      <c r="BE29" s="55">
        <f t="shared" si="153"/>
        <v>19.200255486920653</v>
      </c>
      <c r="BF29" s="55">
        <f t="shared" si="153"/>
        <v>19.200044446264648</v>
      </c>
      <c r="BG29" s="55">
        <f t="shared" si="153"/>
        <v>19.199833403977596</v>
      </c>
      <c r="BH29" s="55">
        <f t="shared" si="153"/>
        <v>19.199622360057823</v>
      </c>
      <c r="BI29" s="55">
        <f t="shared" si="153"/>
        <v>19.199411314503664</v>
      </c>
      <c r="BJ29" s="55">
        <f t="shared" si="153"/>
        <v>19.199200267313451</v>
      </c>
      <c r="BK29" s="55">
        <f t="shared" si="153"/>
        <v>19.198989218485519</v>
      </c>
      <c r="BL29" s="55">
        <f t="shared" si="154"/>
        <v>19.198778168018194</v>
      </c>
      <c r="BM29" s="55">
        <f t="shared" si="154"/>
        <v>19.198567115909803</v>
      </c>
      <c r="BN29" s="55">
        <f t="shared" si="154"/>
        <v>19.19835606215868</v>
      </c>
      <c r="BO29" s="55">
        <f t="shared" si="154"/>
        <v>19.198145006763145</v>
      </c>
      <c r="BP29" s="55">
        <f t="shared" si="154"/>
        <v>19.197933949721516</v>
      </c>
      <c r="BQ29" s="55">
        <f t="shared" si="154"/>
        <v>19.197722891032118</v>
      </c>
      <c r="BR29" s="55">
        <f t="shared" si="154"/>
        <v>19.197511830693273</v>
      </c>
      <c r="BS29" s="55">
        <f t="shared" si="154"/>
        <v>19.197300768703293</v>
      </c>
      <c r="BT29" s="55">
        <f t="shared" si="154"/>
        <v>19.197089705060495</v>
      </c>
      <c r="BU29" s="55">
        <f t="shared" si="154"/>
        <v>19.196878639763195</v>
      </c>
      <c r="BV29" s="55">
        <f t="shared" si="155"/>
        <v>19.196667572809705</v>
      </c>
      <c r="BW29" s="55">
        <f t="shared" si="155"/>
        <v>19.196456504198334</v>
      </c>
      <c r="BX29" s="55">
        <f t="shared" si="155"/>
        <v>19.196245433927395</v>
      </c>
      <c r="BY29" s="55">
        <f t="shared" si="155"/>
        <v>19.196034361995189</v>
      </c>
      <c r="BZ29" s="55">
        <f t="shared" si="155"/>
        <v>19.195823288400025</v>
      </c>
      <c r="CA29" s="55">
        <f t="shared" si="155"/>
        <v>19.195612213140208</v>
      </c>
      <c r="CB29" s="55">
        <f t="shared" si="155"/>
        <v>19.195401136214038</v>
      </c>
      <c r="CC29" s="55">
        <f t="shared" si="155"/>
        <v>19.195190057619818</v>
      </c>
      <c r="CD29" s="55">
        <f t="shared" si="155"/>
        <v>19.194978977355841</v>
      </c>
      <c r="CE29" s="55">
        <f t="shared" si="155"/>
        <v>19.194767895420409</v>
      </c>
      <c r="CF29" s="55">
        <f t="shared" si="156"/>
        <v>19.194556811811815</v>
      </c>
      <c r="CG29" s="55">
        <f t="shared" si="156"/>
        <v>19.194345726528351</v>
      </c>
      <c r="CH29" s="55">
        <f t="shared" si="156"/>
        <v>19.194134639568311</v>
      </c>
      <c r="CI29" s="55">
        <f t="shared" si="156"/>
        <v>19.193923550929988</v>
      </c>
      <c r="CJ29" s="55">
        <f t="shared" si="156"/>
        <v>19.19371246061166</v>
      </c>
      <c r="CK29" s="55">
        <f t="shared" si="156"/>
        <v>19.193501368611624</v>
      </c>
      <c r="CL29" s="55">
        <f t="shared" si="156"/>
        <v>19.193290274928156</v>
      </c>
      <c r="CM29" s="55">
        <f t="shared" si="156"/>
        <v>19.193079179559547</v>
      </c>
      <c r="CN29" s="55">
        <f t="shared" si="156"/>
        <v>19.19286808250407</v>
      </c>
      <c r="CO29" s="55">
        <f t="shared" si="156"/>
        <v>19.19265698376001</v>
      </c>
      <c r="CP29" s="55">
        <f t="shared" si="157"/>
        <v>19.192445883325643</v>
      </c>
      <c r="CQ29" s="55">
        <f t="shared" si="157"/>
        <v>19.192234781199247</v>
      </c>
      <c r="CR29" s="55">
        <f t="shared" si="157"/>
        <v>19.19202367737909</v>
      </c>
      <c r="CS29" s="55">
        <f t="shared" si="157"/>
        <v>19.191812571863451</v>
      </c>
      <c r="CT29" s="55">
        <f t="shared" si="157"/>
        <v>19.191601464650599</v>
      </c>
      <c r="CU29" s="55">
        <f t="shared" si="157"/>
        <v>19.191390355738797</v>
      </c>
      <c r="CV29" s="55">
        <f t="shared" si="157"/>
        <v>19.191179245126321</v>
      </c>
      <c r="CW29" s="55">
        <f t="shared" si="157"/>
        <v>19.190968132811431</v>
      </c>
      <c r="CX29" s="55">
        <f t="shared" si="157"/>
        <v>19.190757018792389</v>
      </c>
      <c r="CY29" s="55">
        <f t="shared" si="157"/>
        <v>19.190545903067459</v>
      </c>
      <c r="CZ29" s="55">
        <f t="shared" si="158"/>
        <v>19.190334785634903</v>
      </c>
      <c r="DA29" s="55">
        <f t="shared" si="158"/>
        <v>19.19012366649298</v>
      </c>
      <c r="DB29" s="55">
        <f t="shared" si="158"/>
        <v>19.189912545639938</v>
      </c>
      <c r="DC29" s="55">
        <f t="shared" si="158"/>
        <v>19.189701423074041</v>
      </c>
      <c r="DD29" s="55">
        <f t="shared" si="158"/>
        <v>19.189490298793537</v>
      </c>
      <c r="DE29" s="55">
        <f t="shared" si="158"/>
        <v>19.189279172796677</v>
      </c>
      <c r="DF29" s="55">
        <f t="shared" si="158"/>
        <v>19.189068045081711</v>
      </c>
      <c r="DG29" s="55">
        <f t="shared" si="158"/>
        <v>19.188856915646888</v>
      </c>
      <c r="DH29" s="55">
        <f t="shared" si="158"/>
        <v>19.188645784490454</v>
      </c>
      <c r="DI29" s="55">
        <f t="shared" si="158"/>
        <v>19.188434651610649</v>
      </c>
      <c r="DJ29" s="55">
        <f t="shared" si="158"/>
        <v>19.188223517005717</v>
      </c>
      <c r="DL29">
        <f t="shared" si="17"/>
        <v>0.26</v>
      </c>
      <c r="DM29">
        <f t="shared" si="18"/>
        <v>19.209328715483938</v>
      </c>
      <c r="DN29">
        <f t="shared" si="19"/>
        <v>18.999676118950145</v>
      </c>
      <c r="DO29">
        <f t="shared" si="41"/>
        <v>18.790023520855257</v>
      </c>
      <c r="DP29">
        <f t="shared" si="42"/>
        <v>18.580370921197684</v>
      </c>
      <c r="DQ29">
        <f t="shared" si="43"/>
        <v>18.370718319975822</v>
      </c>
      <c r="DR29">
        <f t="shared" si="44"/>
        <v>18.161065717188084</v>
      </c>
      <c r="DS29">
        <f t="shared" si="45"/>
        <v>17.951413112832871</v>
      </c>
      <c r="DT29">
        <f t="shared" si="46"/>
        <v>17.741760506908584</v>
      </c>
      <c r="DU29">
        <f t="shared" si="47"/>
        <v>17.532107899413617</v>
      </c>
      <c r="DV29">
        <f t="shared" si="48"/>
        <v>17.322455290346376</v>
      </c>
      <c r="DW29">
        <f t="shared" si="49"/>
        <v>17.112802679705254</v>
      </c>
      <c r="DX29">
        <f t="shared" si="50"/>
        <v>16.903150067488642</v>
      </c>
      <c r="DY29">
        <f t="shared" si="51"/>
        <v>16.693497453694942</v>
      </c>
      <c r="DZ29">
        <f t="shared" si="52"/>
        <v>16.483844838322536</v>
      </c>
      <c r="EA29">
        <f t="shared" si="53"/>
        <v>16.274192221369816</v>
      </c>
      <c r="EB29">
        <f t="shared" si="54"/>
        <v>16.064539602835175</v>
      </c>
      <c r="EC29">
        <f t="shared" si="55"/>
        <v>15.854886982716994</v>
      </c>
      <c r="ED29">
        <f t="shared" si="56"/>
        <v>15.64523436101366</v>
      </c>
      <c r="EE29">
        <f t="shared" si="57"/>
        <v>15.435581737723556</v>
      </c>
      <c r="EF29">
        <f t="shared" si="58"/>
        <v>15.225929112845062</v>
      </c>
      <c r="EG29">
        <f t="shared" si="59"/>
        <v>15.016276486376558</v>
      </c>
      <c r="EH29">
        <f t="shared" si="60"/>
        <v>14.806623858316424</v>
      </c>
      <c r="EI29">
        <f t="shared" si="61"/>
        <v>14.596971228663037</v>
      </c>
      <c r="EJ29">
        <f t="shared" si="62"/>
        <v>14.387318597414769</v>
      </c>
      <c r="EK29">
        <f t="shared" si="63"/>
        <v>14.177665964569993</v>
      </c>
      <c r="EL29">
        <f t="shared" si="64"/>
        <v>13.968013330127086</v>
      </c>
      <c r="EM29">
        <f t="shared" si="65"/>
        <v>13.758360694084413</v>
      </c>
      <c r="EN29">
        <f t="shared" si="66"/>
        <v>13.54870805644034</v>
      </c>
      <c r="EO29">
        <f t="shared" si="67"/>
        <v>13.339055417193238</v>
      </c>
      <c r="EP29">
        <f t="shared" si="68"/>
        <v>13.129402776341472</v>
      </c>
      <c r="EQ29">
        <f t="shared" si="69"/>
        <v>12.919750133883401</v>
      </c>
      <c r="ER29">
        <f t="shared" si="70"/>
        <v>12.710097489817393</v>
      </c>
      <c r="ES29">
        <f t="shared" si="71"/>
        <v>12.5004448441418</v>
      </c>
      <c r="ET29">
        <f t="shared" si="72"/>
        <v>12.290792196854985</v>
      </c>
      <c r="EU29">
        <f t="shared" si="73"/>
        <v>12.081139547955305</v>
      </c>
      <c r="EV29">
        <f t="shared" si="74"/>
        <v>11.871486897441116</v>
      </c>
      <c r="EW29">
        <f t="shared" si="75"/>
        <v>11.661834245310768</v>
      </c>
      <c r="EX29">
        <f t="shared" si="76"/>
        <v>11.452181591562614</v>
      </c>
      <c r="EY29">
        <f t="shared" si="77"/>
        <v>11.242528936194999</v>
      </c>
      <c r="EZ29">
        <f t="shared" si="78"/>
        <v>11.032876279206272</v>
      </c>
      <c r="FA29">
        <f t="shared" si="79"/>
        <v>10.82322362059479</v>
      </c>
      <c r="FB29">
        <f t="shared" si="80"/>
        <v>10.61357096035889</v>
      </c>
      <c r="FC29">
        <f t="shared" si="81"/>
        <v>10.40391829849691</v>
      </c>
      <c r="FD29">
        <f t="shared" si="82"/>
        <v>10.194265635007204</v>
      </c>
      <c r="FE29">
        <f t="shared" si="83"/>
        <v>9.9846129698880954</v>
      </c>
      <c r="FF29">
        <f t="shared" si="84"/>
        <v>9.7749603031379397</v>
      </c>
      <c r="FG29">
        <f t="shared" si="85"/>
        <v>9.5653076347550634</v>
      </c>
      <c r="FH29">
        <f t="shared" si="86"/>
        <v>9.3556549647378002</v>
      </c>
      <c r="FI29">
        <f t="shared" si="87"/>
        <v>9.146002293084484</v>
      </c>
      <c r="FJ29">
        <f t="shared" si="88"/>
        <v>8.9363496197934484</v>
      </c>
      <c r="FK29">
        <f t="shared" si="89"/>
        <v>8.7266969448630203</v>
      </c>
      <c r="FL29">
        <f t="shared" si="90"/>
        <v>8.5170442682915262</v>
      </c>
      <c r="FM29">
        <f t="shared" si="91"/>
        <v>8.3073915900772999</v>
      </c>
      <c r="FN29">
        <f t="shared" si="92"/>
        <v>8.097738910218661</v>
      </c>
      <c r="FO29">
        <f t="shared" si="93"/>
        <v>7.8880862287139291</v>
      </c>
      <c r="FP29">
        <f t="shared" si="94"/>
        <v>7.6784335455614254</v>
      </c>
      <c r="FQ29">
        <f t="shared" si="95"/>
        <v>7.4687808607594768</v>
      </c>
      <c r="FR29">
        <f t="shared" si="96"/>
        <v>7.2591281743063956</v>
      </c>
      <c r="FS29">
        <f t="shared" si="97"/>
        <v>7.0494754862004942</v>
      </c>
      <c r="FT29">
        <f t="shared" si="98"/>
        <v>6.8398227964400906</v>
      </c>
      <c r="FU29">
        <f t="shared" si="99"/>
        <v>6.6301701050234971</v>
      </c>
      <c r="FV29">
        <f t="shared" si="100"/>
        <v>6.4205174119490227</v>
      </c>
      <c r="FW29">
        <f t="shared" si="101"/>
        <v>6.2108647172149798</v>
      </c>
      <c r="FX29">
        <f t="shared" si="102"/>
        <v>6.0012120208196702</v>
      </c>
      <c r="FY29">
        <f t="shared" si="103"/>
        <v>5.7915593227614028</v>
      </c>
      <c r="FZ29">
        <f t="shared" si="36"/>
        <v>5.5819066230384813</v>
      </c>
      <c r="GA29">
        <f t="shared" si="136"/>
        <v>5.3722539216492073</v>
      </c>
      <c r="GB29">
        <f t="shared" si="137"/>
        <v>5.1626012185918846</v>
      </c>
      <c r="GC29">
        <f t="shared" si="138"/>
        <v>4.9529485138648042</v>
      </c>
      <c r="GD29">
        <f t="shared" si="104"/>
        <v>4.7432958074662697</v>
      </c>
      <c r="GE29">
        <f t="shared" si="105"/>
        <v>4.5336430993945722</v>
      </c>
      <c r="GF29">
        <f t="shared" si="106"/>
        <v>4.3239903896480048</v>
      </c>
      <c r="GG29">
        <f t="shared" si="107"/>
        <v>4.114337678224862</v>
      </c>
      <c r="GH29">
        <f t="shared" si="108"/>
        <v>3.904684965123435</v>
      </c>
      <c r="GI29">
        <f t="shared" si="109"/>
        <v>3.6950322503420043</v>
      </c>
      <c r="GJ29">
        <f t="shared" si="110"/>
        <v>3.4853795338788629</v>
      </c>
      <c r="GK29">
        <f t="shared" si="111"/>
        <v>3.2757268157322912</v>
      </c>
      <c r="GL29">
        <f t="shared" si="112"/>
        <v>3.0660740959005786</v>
      </c>
      <c r="GM29">
        <f t="shared" si="113"/>
        <v>2.8564213743819984</v>
      </c>
      <c r="GN29">
        <f t="shared" si="114"/>
        <v>2.6467686511748347</v>
      </c>
      <c r="GO29">
        <f t="shared" si="115"/>
        <v>2.4371159262773645</v>
      </c>
      <c r="GP29">
        <f t="shared" si="116"/>
        <v>2.2274631996878647</v>
      </c>
      <c r="GQ29">
        <f t="shared" si="117"/>
        <v>2.017810471404605</v>
      </c>
      <c r="GR29">
        <f t="shared" si="118"/>
        <v>1.8081577414258625</v>
      </c>
      <c r="GS29">
        <f t="shared" si="119"/>
        <v>1.5985050097499069</v>
      </c>
      <c r="GT29">
        <f t="shared" si="120"/>
        <v>1.3888522763750011</v>
      </c>
      <c r="GU29">
        <f t="shared" si="121"/>
        <v>1.1791995412994218</v>
      </c>
      <c r="GV29">
        <f t="shared" si="122"/>
        <v>0.96954680452142838</v>
      </c>
      <c r="GW29">
        <f t="shared" si="123"/>
        <v>0.75989406603928344</v>
      </c>
      <c r="GX29">
        <f t="shared" si="124"/>
        <v>0.55024132585124974</v>
      </c>
      <c r="GY29">
        <f t="shared" si="125"/>
        <v>0.34058858395559</v>
      </c>
      <c r="GZ29">
        <f t="shared" si="126"/>
        <v>0.13093584035056338</v>
      </c>
      <c r="HA29">
        <f t="shared" si="127"/>
        <v>7.8716904965581591E-2</v>
      </c>
      <c r="HB29">
        <f t="shared" si="128"/>
        <v>0.2883696519945822</v>
      </c>
      <c r="HC29">
        <f t="shared" si="129"/>
        <v>0.49802240073818993</v>
      </c>
      <c r="HD29">
        <f t="shared" si="130"/>
        <v>0.70767515119815272</v>
      </c>
      <c r="HE29">
        <f t="shared" si="131"/>
        <v>0.91732790337622205</v>
      </c>
      <c r="HF29">
        <f t="shared" si="132"/>
        <v>1.1269806572741494</v>
      </c>
      <c r="HG29">
        <f t="shared" si="133"/>
        <v>1.3366334128936863</v>
      </c>
      <c r="HH29">
        <f t="shared" si="134"/>
        <v>1.5462861702365949</v>
      </c>
      <c r="HI29">
        <f t="shared" si="135"/>
        <v>1.7559389293046301</v>
      </c>
      <c r="HJ29">
        <f t="shared" si="30"/>
        <v>7.8716904965581591E-2</v>
      </c>
      <c r="HK29">
        <f t="shared" si="31"/>
        <v>93</v>
      </c>
      <c r="HL29">
        <v>27</v>
      </c>
      <c r="HM29">
        <f t="shared" si="32"/>
        <v>0.26</v>
      </c>
      <c r="HN29" cm="1">
        <f t="array" ref="HN29">INDEX($N$3:$DJ$102,HL29,HK29)</f>
        <v>19.189912545639938</v>
      </c>
      <c r="HO29">
        <f t="shared" si="33"/>
        <v>4.9893772618663839</v>
      </c>
    </row>
    <row r="30" spans="2:223" x14ac:dyDescent="0.25">
      <c r="E30">
        <v>420</v>
      </c>
      <c r="F30" s="6">
        <f>'Emission events'!AJ30</f>
        <v>0</v>
      </c>
      <c r="G30" s="6">
        <f>'Emission events'!BQ30</f>
        <v>0</v>
      </c>
      <c r="H30" s="6">
        <f>'Emission events'!CX30</f>
        <v>0</v>
      </c>
      <c r="I30" s="6">
        <f>'Emission events'!EE30</f>
        <v>0</v>
      </c>
      <c r="J30" s="6">
        <f>'Emission events'!FL30</f>
        <v>0</v>
      </c>
      <c r="K30" s="6">
        <f t="shared" si="2"/>
        <v>0</v>
      </c>
      <c r="M30" s="1">
        <v>0.27</v>
      </c>
      <c r="N30" s="55">
        <f t="shared" si="149"/>
        <v>19.142086855072488</v>
      </c>
      <c r="O30" s="55">
        <f t="shared" si="149"/>
        <v>19.14187529628855</v>
      </c>
      <c r="P30" s="55">
        <f t="shared" si="149"/>
        <v>19.141663735345048</v>
      </c>
      <c r="Q30" s="55">
        <f t="shared" si="149"/>
        <v>19.141452172239784</v>
      </c>
      <c r="R30" s="55">
        <f t="shared" si="149"/>
        <v>19.141240606970552</v>
      </c>
      <c r="S30" s="55">
        <f t="shared" si="149"/>
        <v>19.141029039535145</v>
      </c>
      <c r="T30" s="55">
        <f t="shared" si="149"/>
        <v>19.140817469931353</v>
      </c>
      <c r="U30" s="55">
        <f t="shared" si="149"/>
        <v>19.140605898156963</v>
      </c>
      <c r="V30" s="55">
        <f t="shared" si="149"/>
        <v>19.140394324209765</v>
      </c>
      <c r="W30" s="55">
        <f t="shared" si="149"/>
        <v>19.14018274808754</v>
      </c>
      <c r="X30" s="55">
        <f t="shared" si="150"/>
        <v>19.139971169788065</v>
      </c>
      <c r="Y30" s="55">
        <f t="shared" si="150"/>
        <v>19.139759589309126</v>
      </c>
      <c r="Z30" s="55">
        <f t="shared" si="150"/>
        <v>19.139548006648496</v>
      </c>
      <c r="AA30" s="55">
        <f t="shared" si="150"/>
        <v>19.139336421803954</v>
      </c>
      <c r="AB30" s="55">
        <f t="shared" si="150"/>
        <v>19.139124834773266</v>
      </c>
      <c r="AC30" s="55">
        <f t="shared" si="150"/>
        <v>19.138913245554207</v>
      </c>
      <c r="AD30" s="55">
        <f t="shared" si="150"/>
        <v>19.138701654144544</v>
      </c>
      <c r="AE30" s="55">
        <f t="shared" si="150"/>
        <v>19.13849006054204</v>
      </c>
      <c r="AF30" s="55">
        <f t="shared" si="150"/>
        <v>19.138278464744459</v>
      </c>
      <c r="AG30" s="55">
        <f t="shared" si="150"/>
        <v>19.138066866749565</v>
      </c>
      <c r="AH30" s="55">
        <f t="shared" si="151"/>
        <v>19.137855266555114</v>
      </c>
      <c r="AI30" s="55">
        <f t="shared" si="151"/>
        <v>19.137643664158862</v>
      </c>
      <c r="AJ30" s="55">
        <f t="shared" si="151"/>
        <v>19.137432059558563</v>
      </c>
      <c r="AK30" s="55">
        <f t="shared" si="151"/>
        <v>19.137220452751972</v>
      </c>
      <c r="AL30" s="55">
        <f t="shared" si="151"/>
        <v>19.137008843736837</v>
      </c>
      <c r="AM30" s="55">
        <f t="shared" si="151"/>
        <v>19.136797232510904</v>
      </c>
      <c r="AN30" s="55">
        <f t="shared" si="151"/>
        <v>19.136585619071919</v>
      </c>
      <c r="AO30" s="55">
        <f t="shared" si="151"/>
        <v>19.136374003417622</v>
      </c>
      <c r="AP30" s="55">
        <f t="shared" si="151"/>
        <v>19.136162385545756</v>
      </c>
      <c r="AQ30" s="55">
        <f t="shared" si="151"/>
        <v>19.135950765454059</v>
      </c>
      <c r="AR30" s="55">
        <f t="shared" si="152"/>
        <v>19.135739143140267</v>
      </c>
      <c r="AS30" s="55">
        <f t="shared" si="152"/>
        <v>19.135527518602114</v>
      </c>
      <c r="AT30" s="55">
        <f t="shared" si="152"/>
        <v>19.135315891837326</v>
      </c>
      <c r="AU30" s="55">
        <f t="shared" si="152"/>
        <v>19.135104262843637</v>
      </c>
      <c r="AV30" s="55">
        <f t="shared" si="152"/>
        <v>19.134892631618772</v>
      </c>
      <c r="AW30" s="55">
        <f t="shared" si="152"/>
        <v>19.134680998160455</v>
      </c>
      <c r="AX30" s="55">
        <f t="shared" si="152"/>
        <v>19.134469362466408</v>
      </c>
      <c r="AY30" s="55">
        <f t="shared" si="152"/>
        <v>19.134257724534351</v>
      </c>
      <c r="AZ30" s="55">
        <f t="shared" si="152"/>
        <v>19.134046084362001</v>
      </c>
      <c r="BA30" s="55">
        <f t="shared" si="152"/>
        <v>19.133834441947069</v>
      </c>
      <c r="BB30" s="55">
        <f t="shared" si="153"/>
        <v>19.133622797287277</v>
      </c>
      <c r="BC30" s="55">
        <f t="shared" si="153"/>
        <v>19.133411150380322</v>
      </c>
      <c r="BD30" s="55">
        <f t="shared" si="153"/>
        <v>19.133199501223924</v>
      </c>
      <c r="BE30" s="55">
        <f t="shared" si="153"/>
        <v>19.13298784981578</v>
      </c>
      <c r="BF30" s="55">
        <f t="shared" si="153"/>
        <v>19.1327761961536</v>
      </c>
      <c r="BG30" s="55">
        <f t="shared" si="153"/>
        <v>19.13256454023508</v>
      </c>
      <c r="BH30" s="55">
        <f t="shared" si="153"/>
        <v>19.132352882057919</v>
      </c>
      <c r="BI30" s="55">
        <f t="shared" si="153"/>
        <v>19.132141221619815</v>
      </c>
      <c r="BJ30" s="55">
        <f t="shared" si="153"/>
        <v>19.131929558918461</v>
      </c>
      <c r="BK30" s="55">
        <f t="shared" si="153"/>
        <v>19.131717893951553</v>
      </c>
      <c r="BL30" s="55">
        <f t="shared" si="154"/>
        <v>19.131506226716766</v>
      </c>
      <c r="BM30" s="55">
        <f t="shared" si="154"/>
        <v>19.131294557211799</v>
      </c>
      <c r="BN30" s="55">
        <f t="shared" si="154"/>
        <v>19.131082885434335</v>
      </c>
      <c r="BO30" s="55">
        <f t="shared" si="154"/>
        <v>19.130871211382058</v>
      </c>
      <c r="BP30" s="55">
        <f t="shared" si="154"/>
        <v>19.130659535052636</v>
      </c>
      <c r="BQ30" s="55">
        <f t="shared" si="154"/>
        <v>19.130447856443755</v>
      </c>
      <c r="BR30" s="55">
        <f t="shared" si="154"/>
        <v>19.130236175553094</v>
      </c>
      <c r="BS30" s="55">
        <f t="shared" si="154"/>
        <v>19.130024492378318</v>
      </c>
      <c r="BT30" s="55">
        <f t="shared" si="154"/>
        <v>19.129812806917101</v>
      </c>
      <c r="BU30" s="55">
        <f t="shared" si="154"/>
        <v>19.129601119167106</v>
      </c>
      <c r="BV30" s="55">
        <f t="shared" si="155"/>
        <v>19.129389429126004</v>
      </c>
      <c r="BW30" s="55">
        <f t="shared" si="155"/>
        <v>19.129177736791462</v>
      </c>
      <c r="BX30" s="55">
        <f t="shared" si="155"/>
        <v>19.128966042161125</v>
      </c>
      <c r="BY30" s="55">
        <f t="shared" si="155"/>
        <v>19.128754345232664</v>
      </c>
      <c r="BZ30" s="55">
        <f t="shared" si="155"/>
        <v>19.128542646003737</v>
      </c>
      <c r="CA30" s="55">
        <f t="shared" si="155"/>
        <v>19.128330944471987</v>
      </c>
      <c r="CB30" s="55">
        <f t="shared" si="155"/>
        <v>19.128119240635073</v>
      </c>
      <c r="CC30" s="55">
        <f t="shared" si="155"/>
        <v>19.127907534490632</v>
      </c>
      <c r="CD30" s="55">
        <f t="shared" si="155"/>
        <v>19.12769582603633</v>
      </c>
      <c r="CE30" s="55">
        <f t="shared" si="155"/>
        <v>19.127484115269795</v>
      </c>
      <c r="CF30" s="55">
        <f t="shared" si="156"/>
        <v>19.127272402188673</v>
      </c>
      <c r="CG30" s="55">
        <f t="shared" si="156"/>
        <v>19.127060686790607</v>
      </c>
      <c r="CH30" s="55">
        <f t="shared" si="156"/>
        <v>19.126848969073226</v>
      </c>
      <c r="CI30" s="55">
        <f t="shared" si="156"/>
        <v>19.126637249034172</v>
      </c>
      <c r="CJ30" s="55">
        <f t="shared" si="156"/>
        <v>19.126425526671071</v>
      </c>
      <c r="CK30" s="55">
        <f t="shared" si="156"/>
        <v>19.126213801981553</v>
      </c>
      <c r="CL30" s="55">
        <f t="shared" si="156"/>
        <v>19.12600207496325</v>
      </c>
      <c r="CM30" s="55">
        <f t="shared" si="156"/>
        <v>19.12579034561378</v>
      </c>
      <c r="CN30" s="55">
        <f t="shared" si="156"/>
        <v>19.12557861393077</v>
      </c>
      <c r="CO30" s="55">
        <f t="shared" si="156"/>
        <v>19.125366879911837</v>
      </c>
      <c r="CP30" s="55">
        <f t="shared" si="157"/>
        <v>19.125155143554601</v>
      </c>
      <c r="CQ30" s="55">
        <f t="shared" si="157"/>
        <v>19.124943404856673</v>
      </c>
      <c r="CR30" s="55">
        <f t="shared" si="157"/>
        <v>19.12473166381567</v>
      </c>
      <c r="CS30" s="55">
        <f t="shared" si="157"/>
        <v>19.124519920429197</v>
      </c>
      <c r="CT30" s="55">
        <f t="shared" si="157"/>
        <v>19.124308174694868</v>
      </c>
      <c r="CU30" s="55">
        <f t="shared" si="157"/>
        <v>19.124096426610283</v>
      </c>
      <c r="CV30" s="55">
        <f t="shared" si="157"/>
        <v>19.123884676173045</v>
      </c>
      <c r="CW30" s="55">
        <f t="shared" si="157"/>
        <v>19.123672923380752</v>
      </c>
      <c r="CX30" s="55">
        <f t="shared" si="157"/>
        <v>19.12346116823101</v>
      </c>
      <c r="CY30" s="55">
        <f t="shared" si="157"/>
        <v>19.123249410721407</v>
      </c>
      <c r="CZ30" s="55">
        <f t="shared" si="158"/>
        <v>19.12303765084954</v>
      </c>
      <c r="DA30" s="55">
        <f t="shared" si="158"/>
        <v>19.122825888612997</v>
      </c>
      <c r="DB30" s="55">
        <f t="shared" si="158"/>
        <v>19.122614124009367</v>
      </c>
      <c r="DC30" s="55">
        <f t="shared" si="158"/>
        <v>19.122402357036233</v>
      </c>
      <c r="DD30" s="55">
        <f t="shared" si="158"/>
        <v>19.122190587691179</v>
      </c>
      <c r="DE30" s="55">
        <f t="shared" si="158"/>
        <v>19.12197881597179</v>
      </c>
      <c r="DF30" s="55">
        <f t="shared" si="158"/>
        <v>19.121767041875639</v>
      </c>
      <c r="DG30" s="55">
        <f t="shared" si="158"/>
        <v>19.121555265400307</v>
      </c>
      <c r="DH30" s="55">
        <f t="shared" si="158"/>
        <v>19.12134348654336</v>
      </c>
      <c r="DI30" s="55">
        <f t="shared" si="158"/>
        <v>19.121131705302375</v>
      </c>
      <c r="DJ30" s="55">
        <f t="shared" si="158"/>
        <v>19.120919921674915</v>
      </c>
      <c r="DL30">
        <f t="shared" si="17"/>
        <v>0.27</v>
      </c>
      <c r="DM30">
        <f t="shared" si="18"/>
        <v>19.142086855072488</v>
      </c>
      <c r="DN30">
        <f t="shared" si="19"/>
        <v>18.932433671825446</v>
      </c>
      <c r="DO30">
        <f t="shared" si="41"/>
        <v>18.722780486418841</v>
      </c>
      <c r="DP30">
        <f t="shared" si="42"/>
        <v>18.513127298850474</v>
      </c>
      <c r="DQ30">
        <f t="shared" si="43"/>
        <v>18.303474109118138</v>
      </c>
      <c r="DR30">
        <f t="shared" si="44"/>
        <v>18.093820917219627</v>
      </c>
      <c r="DS30">
        <f t="shared" si="45"/>
        <v>17.884167723152732</v>
      </c>
      <c r="DT30">
        <f t="shared" si="46"/>
        <v>17.674514526915239</v>
      </c>
      <c r="DU30">
        <f t="shared" si="47"/>
        <v>17.464861328504938</v>
      </c>
      <c r="DV30">
        <f t="shared" si="48"/>
        <v>17.255208127919609</v>
      </c>
      <c r="DW30">
        <f t="shared" si="49"/>
        <v>17.045554925157031</v>
      </c>
      <c r="DX30">
        <f t="shared" si="50"/>
        <v>16.835901720214988</v>
      </c>
      <c r="DY30">
        <f t="shared" si="51"/>
        <v>16.626248513091255</v>
      </c>
      <c r="DZ30">
        <f t="shared" si="52"/>
        <v>16.416595303783609</v>
      </c>
      <c r="EA30">
        <f t="shared" si="53"/>
        <v>16.206942092289818</v>
      </c>
      <c r="EB30">
        <f t="shared" si="54"/>
        <v>15.997288878607655</v>
      </c>
      <c r="EC30">
        <f t="shared" si="55"/>
        <v>15.787635662734889</v>
      </c>
      <c r="ED30">
        <f t="shared" si="56"/>
        <v>15.577982444669281</v>
      </c>
      <c r="EE30">
        <f t="shared" si="57"/>
        <v>15.368329224408598</v>
      </c>
      <c r="EF30">
        <f t="shared" si="58"/>
        <v>15.158676001950599</v>
      </c>
      <c r="EG30">
        <f t="shared" si="59"/>
        <v>14.949022777293045</v>
      </c>
      <c r="EH30">
        <f t="shared" si="60"/>
        <v>14.73936955043369</v>
      </c>
      <c r="EI30">
        <f t="shared" si="61"/>
        <v>14.529716321370287</v>
      </c>
      <c r="EJ30">
        <f t="shared" si="62"/>
        <v>14.320063090100593</v>
      </c>
      <c r="EK30">
        <f t="shared" si="63"/>
        <v>14.110409856622354</v>
      </c>
      <c r="EL30">
        <f t="shared" si="64"/>
        <v>13.900756620933318</v>
      </c>
      <c r="EM30">
        <f t="shared" si="65"/>
        <v>13.69110338303123</v>
      </c>
      <c r="EN30">
        <f t="shared" si="66"/>
        <v>13.481450142913829</v>
      </c>
      <c r="EO30">
        <f t="shared" si="67"/>
        <v>13.271796900578858</v>
      </c>
      <c r="EP30">
        <f t="shared" si="68"/>
        <v>13.062143656024059</v>
      </c>
      <c r="EQ30">
        <f t="shared" si="69"/>
        <v>12.852490409247164</v>
      </c>
      <c r="ER30">
        <f t="shared" si="70"/>
        <v>12.642837160245907</v>
      </c>
      <c r="ES30">
        <f t="shared" si="71"/>
        <v>12.433183909018016</v>
      </c>
      <c r="ET30">
        <f t="shared" si="72"/>
        <v>12.223530655561222</v>
      </c>
      <c r="EU30">
        <f t="shared" si="73"/>
        <v>12.013877399873254</v>
      </c>
      <c r="EV30">
        <f t="shared" si="74"/>
        <v>11.804224141951835</v>
      </c>
      <c r="EW30">
        <f t="shared" si="75"/>
        <v>11.594570881794684</v>
      </c>
      <c r="EX30">
        <f t="shared" si="76"/>
        <v>11.384917619399523</v>
      </c>
      <c r="EY30">
        <f t="shared" si="77"/>
        <v>11.175264354764069</v>
      </c>
      <c r="EZ30">
        <f t="shared" si="78"/>
        <v>10.965611087886034</v>
      </c>
      <c r="FA30">
        <f t="shared" si="79"/>
        <v>10.755957818763138</v>
      </c>
      <c r="FB30">
        <f t="shared" si="80"/>
        <v>10.546304547393079</v>
      </c>
      <c r="FC30">
        <f t="shared" si="81"/>
        <v>10.336651273773578</v>
      </c>
      <c r="FD30">
        <f t="shared" si="82"/>
        <v>10.126997997902331</v>
      </c>
      <c r="FE30">
        <f t="shared" si="83"/>
        <v>9.9173447197770468</v>
      </c>
      <c r="FF30">
        <f t="shared" si="84"/>
        <v>9.7076914393954237</v>
      </c>
      <c r="FG30">
        <f t="shared" si="85"/>
        <v>9.4980381567551593</v>
      </c>
      <c r="FH30">
        <f t="shared" si="86"/>
        <v>9.2883848718539515</v>
      </c>
      <c r="FI30">
        <f t="shared" si="87"/>
        <v>9.0787315846894945</v>
      </c>
      <c r="FJ30">
        <f t="shared" si="88"/>
        <v>8.8690782952594827</v>
      </c>
      <c r="FK30">
        <f t="shared" si="89"/>
        <v>8.6594250035615925</v>
      </c>
      <c r="FL30">
        <f t="shared" si="90"/>
        <v>8.4497717095935219</v>
      </c>
      <c r="FM30">
        <f t="shared" si="91"/>
        <v>8.2401184133529544</v>
      </c>
      <c r="FN30">
        <f t="shared" si="92"/>
        <v>8.0304651148375736</v>
      </c>
      <c r="FO30">
        <f t="shared" si="93"/>
        <v>7.8208118140450491</v>
      </c>
      <c r="FP30">
        <f t="shared" si="94"/>
        <v>7.6111585109730626</v>
      </c>
      <c r="FQ30">
        <f t="shared" si="95"/>
        <v>7.4015052056192978</v>
      </c>
      <c r="FR30">
        <f t="shared" si="96"/>
        <v>7.1918518979814205</v>
      </c>
      <c r="FS30">
        <f t="shared" si="97"/>
        <v>6.9821985880571003</v>
      </c>
      <c r="FT30">
        <f t="shared" si="98"/>
        <v>6.772545275844001</v>
      </c>
      <c r="FU30">
        <f t="shared" si="99"/>
        <v>6.5628919613397958</v>
      </c>
      <c r="FV30">
        <f t="shared" si="100"/>
        <v>6.3532386445421505</v>
      </c>
      <c r="FW30">
        <f t="shared" si="101"/>
        <v>6.1435853254487096</v>
      </c>
      <c r="FX30">
        <f t="shared" si="102"/>
        <v>5.9339320040571462</v>
      </c>
      <c r="FY30">
        <f t="shared" si="103"/>
        <v>5.7242786803651153</v>
      </c>
      <c r="FZ30">
        <f t="shared" si="36"/>
        <v>5.5146253543702599</v>
      </c>
      <c r="GA30">
        <f t="shared" si="136"/>
        <v>5.3049720260702422</v>
      </c>
      <c r="GB30">
        <f t="shared" si="137"/>
        <v>5.0953186954626979</v>
      </c>
      <c r="GC30">
        <f t="shared" si="138"/>
        <v>4.8856653625452928</v>
      </c>
      <c r="GD30">
        <f t="shared" si="104"/>
        <v>4.6760120273156556</v>
      </c>
      <c r="GE30">
        <f t="shared" si="105"/>
        <v>4.4663586897714307</v>
      </c>
      <c r="GF30">
        <f t="shared" si="106"/>
        <v>4.2567053499102609</v>
      </c>
      <c r="GG30">
        <f t="shared" si="107"/>
        <v>4.0470520077297767</v>
      </c>
      <c r="GH30">
        <f t="shared" si="108"/>
        <v>3.8373986632276189</v>
      </c>
      <c r="GI30">
        <f t="shared" si="109"/>
        <v>3.6277453164014144</v>
      </c>
      <c r="GJ30">
        <f t="shared" si="110"/>
        <v>3.4180919672487917</v>
      </c>
      <c r="GK30">
        <f t="shared" si="111"/>
        <v>3.2084386157673848</v>
      </c>
      <c r="GL30">
        <f t="shared" si="112"/>
        <v>2.9987852619548114</v>
      </c>
      <c r="GM30">
        <f t="shared" si="113"/>
        <v>2.7891319058086985</v>
      </c>
      <c r="GN30">
        <f t="shared" si="114"/>
        <v>2.5794785473266622</v>
      </c>
      <c r="GO30">
        <f t="shared" si="115"/>
        <v>2.369825186506322</v>
      </c>
      <c r="GP30">
        <f t="shared" si="116"/>
        <v>2.1601718233452907</v>
      </c>
      <c r="GQ30">
        <f t="shared" si="117"/>
        <v>1.9505184578411843</v>
      </c>
      <c r="GR30">
        <f t="shared" si="118"/>
        <v>1.7408650899916083</v>
      </c>
      <c r="GS30">
        <f t="shared" si="119"/>
        <v>1.5312117197941753</v>
      </c>
      <c r="GT30">
        <f t="shared" si="120"/>
        <v>1.3215583472464871</v>
      </c>
      <c r="GU30">
        <f t="shared" si="121"/>
        <v>1.1119049723461458</v>
      </c>
      <c r="GV30">
        <f t="shared" si="122"/>
        <v>0.9022515950907497</v>
      </c>
      <c r="GW30">
        <f t="shared" si="123"/>
        <v>0.69259821547790423</v>
      </c>
      <c r="GX30">
        <f t="shared" si="124"/>
        <v>0.48294483350519712</v>
      </c>
      <c r="GY30">
        <f t="shared" si="125"/>
        <v>0.27329144917022674</v>
      </c>
      <c r="GZ30">
        <f t="shared" si="126"/>
        <v>6.3638062470580792E-2</v>
      </c>
      <c r="HA30">
        <f t="shared" si="127"/>
        <v>0.14601532659615302</v>
      </c>
      <c r="HB30">
        <f t="shared" si="128"/>
        <v>0.35566871803239053</v>
      </c>
      <c r="HC30">
        <f t="shared" si="129"/>
        <v>0.56532211184054759</v>
      </c>
      <c r="HD30">
        <f t="shared" si="130"/>
        <v>0.77497550802304005</v>
      </c>
      <c r="HE30">
        <f t="shared" si="131"/>
        <v>0.98462890658229441</v>
      </c>
      <c r="HF30">
        <f t="shared" si="132"/>
        <v>1.1942823075207301</v>
      </c>
      <c r="HG30">
        <f t="shared" si="133"/>
        <v>1.4039357108407806</v>
      </c>
      <c r="HH30">
        <f t="shared" si="134"/>
        <v>1.613589116544869</v>
      </c>
      <c r="HI30">
        <f t="shared" si="135"/>
        <v>1.8232425246354325</v>
      </c>
      <c r="HJ30">
        <f t="shared" si="30"/>
        <v>6.3638062470580792E-2</v>
      </c>
      <c r="HK30">
        <f t="shared" si="31"/>
        <v>92</v>
      </c>
      <c r="HL30">
        <v>28</v>
      </c>
      <c r="HM30">
        <f t="shared" si="32"/>
        <v>0.27</v>
      </c>
      <c r="HN30" cm="1">
        <f t="array" ref="HN30">INDEX($N$3:$DJ$102,HL30,HK30)</f>
        <v>19.122825888612997</v>
      </c>
      <c r="HO30">
        <f t="shared" si="33"/>
        <v>5.1631629899255094</v>
      </c>
    </row>
    <row r="31" spans="2:223" x14ac:dyDescent="0.25">
      <c r="E31">
        <v>425</v>
      </c>
      <c r="F31" s="6">
        <f>'Emission events'!AJ31</f>
        <v>0</v>
      </c>
      <c r="G31" s="6">
        <f>'Emission events'!BQ31</f>
        <v>0</v>
      </c>
      <c r="H31" s="6">
        <f>'Emission events'!CX31</f>
        <v>0</v>
      </c>
      <c r="I31" s="6">
        <f>'Emission events'!EE31</f>
        <v>0</v>
      </c>
      <c r="J31" s="6">
        <f>'Emission events'!FL31</f>
        <v>0</v>
      </c>
      <c r="K31" s="6">
        <f t="shared" si="2"/>
        <v>0</v>
      </c>
      <c r="M31" s="1">
        <v>0.28000000000000003</v>
      </c>
      <c r="N31" s="55">
        <f t="shared" si="149"/>
        <v>19.07462448786497</v>
      </c>
      <c r="O31" s="55">
        <f t="shared" si="149"/>
        <v>19.074412117444851</v>
      </c>
      <c r="P31" s="55">
        <f t="shared" si="149"/>
        <v>19.07419974403728</v>
      </c>
      <c r="Q31" s="55">
        <f t="shared" si="149"/>
        <v>19.073987367639212</v>
      </c>
      <c r="R31" s="55">
        <f t="shared" si="149"/>
        <v>19.073774988247592</v>
      </c>
      <c r="S31" s="55">
        <f t="shared" si="149"/>
        <v>19.073562605859372</v>
      </c>
      <c r="T31" s="55">
        <f t="shared" si="149"/>
        <v>19.073350220471493</v>
      </c>
      <c r="U31" s="55">
        <f t="shared" si="149"/>
        <v>19.073137832080896</v>
      </c>
      <c r="V31" s="55">
        <f t="shared" si="149"/>
        <v>19.072925440684514</v>
      </c>
      <c r="W31" s="55">
        <f t="shared" si="149"/>
        <v>19.07271304627929</v>
      </c>
      <c r="X31" s="55">
        <f t="shared" si="150"/>
        <v>19.072500648862146</v>
      </c>
      <c r="Y31" s="55">
        <f t="shared" si="150"/>
        <v>19.072288248430013</v>
      </c>
      <c r="Z31" s="55">
        <f t="shared" si="150"/>
        <v>19.072075844979818</v>
      </c>
      <c r="AA31" s="55">
        <f t="shared" si="150"/>
        <v>19.071863438508476</v>
      </c>
      <c r="AB31" s="55">
        <f t="shared" si="150"/>
        <v>19.071651029012912</v>
      </c>
      <c r="AC31" s="55">
        <f t="shared" si="150"/>
        <v>19.071438616490038</v>
      </c>
      <c r="AD31" s="55">
        <f t="shared" si="150"/>
        <v>19.071226200936771</v>
      </c>
      <c r="AE31" s="55">
        <f t="shared" si="150"/>
        <v>19.071013782350011</v>
      </c>
      <c r="AF31" s="55">
        <f t="shared" si="150"/>
        <v>19.070801360726669</v>
      </c>
      <c r="AG31" s="55">
        <f t="shared" si="150"/>
        <v>19.07058893606365</v>
      </c>
      <c r="AH31" s="55">
        <f t="shared" si="151"/>
        <v>19.07037650835785</v>
      </c>
      <c r="AI31" s="55">
        <f t="shared" si="151"/>
        <v>19.070164077606162</v>
      </c>
      <c r="AJ31" s="55">
        <f t="shared" si="151"/>
        <v>19.069951643805485</v>
      </c>
      <c r="AK31" s="55">
        <f t="shared" si="151"/>
        <v>19.069739206952708</v>
      </c>
      <c r="AL31" s="55">
        <f t="shared" si="151"/>
        <v>19.069526767044717</v>
      </c>
      <c r="AM31" s="55">
        <f t="shared" si="151"/>
        <v>19.069314324078395</v>
      </c>
      <c r="AN31" s="55">
        <f t="shared" si="151"/>
        <v>19.069101878050624</v>
      </c>
      <c r="AO31" s="55">
        <f t="shared" si="151"/>
        <v>19.068889428958276</v>
      </c>
      <c r="AP31" s="55">
        <f t="shared" si="151"/>
        <v>19.068676976798233</v>
      </c>
      <c r="AQ31" s="55">
        <f t="shared" si="151"/>
        <v>19.06846452156736</v>
      </c>
      <c r="AR31" s="55">
        <f t="shared" si="152"/>
        <v>19.068252063262527</v>
      </c>
      <c r="AS31" s="55">
        <f t="shared" si="152"/>
        <v>19.068039601880596</v>
      </c>
      <c r="AT31" s="55">
        <f t="shared" si="152"/>
        <v>19.067827137418433</v>
      </c>
      <c r="AU31" s="55">
        <f t="shared" si="152"/>
        <v>19.067614669872892</v>
      </c>
      <c r="AV31" s="55">
        <f t="shared" si="152"/>
        <v>19.067402199240831</v>
      </c>
      <c r="AW31" s="55">
        <f t="shared" si="152"/>
        <v>19.0671897255191</v>
      </c>
      <c r="AX31" s="55">
        <f t="shared" si="152"/>
        <v>19.066977248704543</v>
      </c>
      <c r="AY31" s="55">
        <f t="shared" si="152"/>
        <v>19.066764768794012</v>
      </c>
      <c r="AZ31" s="55">
        <f t="shared" si="152"/>
        <v>19.066552285784351</v>
      </c>
      <c r="BA31" s="55">
        <f t="shared" si="152"/>
        <v>19.066339799672388</v>
      </c>
      <c r="BB31" s="55">
        <f t="shared" si="153"/>
        <v>19.06612731045497</v>
      </c>
      <c r="BC31" s="55">
        <f t="shared" si="153"/>
        <v>19.06591481812892</v>
      </c>
      <c r="BD31" s="55">
        <f t="shared" si="153"/>
        <v>19.065702322691074</v>
      </c>
      <c r="BE31" s="55">
        <f t="shared" si="153"/>
        <v>19.065489824138254</v>
      </c>
      <c r="BF31" s="55">
        <f t="shared" si="153"/>
        <v>19.065277322467285</v>
      </c>
      <c r="BG31" s="55">
        <f t="shared" si="153"/>
        <v>19.065064817674987</v>
      </c>
      <c r="BH31" s="55">
        <f t="shared" si="153"/>
        <v>19.064852309758173</v>
      </c>
      <c r="BI31" s="55">
        <f t="shared" si="153"/>
        <v>19.064639798713657</v>
      </c>
      <c r="BJ31" s="55">
        <f t="shared" si="153"/>
        <v>19.064427284538247</v>
      </c>
      <c r="BK31" s="55">
        <f t="shared" si="153"/>
        <v>19.064214767228755</v>
      </c>
      <c r="BL31" s="55">
        <f t="shared" si="154"/>
        <v>19.064002246781982</v>
      </c>
      <c r="BM31" s="55">
        <f t="shared" si="154"/>
        <v>19.063789723194724</v>
      </c>
      <c r="BN31" s="55">
        <f t="shared" si="154"/>
        <v>19.063577196463779</v>
      </c>
      <c r="BO31" s="55">
        <f t="shared" si="154"/>
        <v>19.063364666585944</v>
      </c>
      <c r="BP31" s="55">
        <f t="shared" si="154"/>
        <v>19.063152133558006</v>
      </c>
      <c r="BQ31" s="55">
        <f t="shared" si="154"/>
        <v>19.062939597376751</v>
      </c>
      <c r="BR31" s="55">
        <f t="shared" si="154"/>
        <v>19.062727058038963</v>
      </c>
      <c r="BS31" s="55">
        <f t="shared" si="154"/>
        <v>19.062514515541427</v>
      </c>
      <c r="BT31" s="55">
        <f t="shared" si="154"/>
        <v>19.062301969880913</v>
      </c>
      <c r="BU31" s="55">
        <f t="shared" si="154"/>
        <v>19.0620894210542</v>
      </c>
      <c r="BV31" s="55">
        <f t="shared" si="155"/>
        <v>19.061876869058054</v>
      </c>
      <c r="BW31" s="55">
        <f t="shared" si="155"/>
        <v>19.061664313889246</v>
      </c>
      <c r="BX31" s="55">
        <f t="shared" si="155"/>
        <v>19.061451755544539</v>
      </c>
      <c r="BY31" s="55">
        <f t="shared" si="155"/>
        <v>19.06123919402069</v>
      </c>
      <c r="BZ31" s="55">
        <f t="shared" si="155"/>
        <v>19.061026629314462</v>
      </c>
      <c r="CA31" s="55">
        <f t="shared" si="155"/>
        <v>19.060814061422604</v>
      </c>
      <c r="CB31" s="55">
        <f t="shared" si="155"/>
        <v>19.060601490341867</v>
      </c>
      <c r="CC31" s="55">
        <f t="shared" si="155"/>
        <v>19.060388916069002</v>
      </c>
      <c r="CD31" s="55">
        <f t="shared" si="155"/>
        <v>19.060176338600748</v>
      </c>
      <c r="CE31" s="55">
        <f t="shared" si="155"/>
        <v>19.059963757933851</v>
      </c>
      <c r="CF31" s="55">
        <f t="shared" si="156"/>
        <v>19.059751174065042</v>
      </c>
      <c r="CG31" s="55">
        <f t="shared" si="156"/>
        <v>19.05953858699106</v>
      </c>
      <c r="CH31" s="55">
        <f t="shared" si="156"/>
        <v>19.05932599670864</v>
      </c>
      <c r="CI31" s="55">
        <f t="shared" si="156"/>
        <v>19.059113403214496</v>
      </c>
      <c r="CJ31" s="55">
        <f t="shared" si="156"/>
        <v>19.058900806505363</v>
      </c>
      <c r="CK31" s="55">
        <f t="shared" si="156"/>
        <v>19.058688206577955</v>
      </c>
      <c r="CL31" s="55">
        <f t="shared" si="156"/>
        <v>19.058475603428992</v>
      </c>
      <c r="CM31" s="55">
        <f t="shared" si="156"/>
        <v>19.058262997055188</v>
      </c>
      <c r="CN31" s="55">
        <f t="shared" si="156"/>
        <v>19.058050387453257</v>
      </c>
      <c r="CO31" s="55">
        <f t="shared" si="156"/>
        <v>19.057837774619898</v>
      </c>
      <c r="CP31" s="55">
        <f t="shared" si="157"/>
        <v>19.057625158551822</v>
      </c>
      <c r="CQ31" s="55">
        <f t="shared" si="157"/>
        <v>19.057412539245728</v>
      </c>
      <c r="CR31" s="55">
        <f t="shared" si="157"/>
        <v>19.057199916698313</v>
      </c>
      <c r="CS31" s="55">
        <f t="shared" si="157"/>
        <v>19.056987290906264</v>
      </c>
      <c r="CT31" s="55">
        <f t="shared" si="157"/>
        <v>19.056774661866285</v>
      </c>
      <c r="CU31" s="55">
        <f t="shared" si="157"/>
        <v>19.056562029575055</v>
      </c>
      <c r="CV31" s="55">
        <f t="shared" si="157"/>
        <v>19.056349394029255</v>
      </c>
      <c r="CW31" s="55">
        <f t="shared" si="157"/>
        <v>19.05613675522557</v>
      </c>
      <c r="CX31" s="55">
        <f t="shared" si="157"/>
        <v>19.055924113160675</v>
      </c>
      <c r="CY31" s="55">
        <f t="shared" si="157"/>
        <v>19.055711467831244</v>
      </c>
      <c r="CZ31" s="55">
        <f t="shared" si="158"/>
        <v>19.055498819233947</v>
      </c>
      <c r="DA31" s="55">
        <f t="shared" si="158"/>
        <v>19.055286167365448</v>
      </c>
      <c r="DB31" s="55">
        <f t="shared" si="158"/>
        <v>19.055073512222418</v>
      </c>
      <c r="DC31" s="55">
        <f t="shared" si="158"/>
        <v>19.054860853801507</v>
      </c>
      <c r="DD31" s="55">
        <f t="shared" si="158"/>
        <v>19.054648192099378</v>
      </c>
      <c r="DE31" s="55">
        <f t="shared" si="158"/>
        <v>19.05443552711268</v>
      </c>
      <c r="DF31" s="55">
        <f t="shared" si="158"/>
        <v>19.05422285883807</v>
      </c>
      <c r="DG31" s="55">
        <f t="shared" si="158"/>
        <v>19.054010187272183</v>
      </c>
      <c r="DH31" s="55">
        <f t="shared" si="158"/>
        <v>19.053797512411673</v>
      </c>
      <c r="DI31" s="55">
        <f t="shared" si="158"/>
        <v>19.053584834253172</v>
      </c>
      <c r="DJ31" s="55">
        <f t="shared" si="158"/>
        <v>19.053372152793319</v>
      </c>
      <c r="DL31">
        <f t="shared" si="17"/>
        <v>0.28000000000000003</v>
      </c>
      <c r="DM31">
        <f t="shared" si="18"/>
        <v>19.07462448786497</v>
      </c>
      <c r="DN31">
        <f t="shared" si="19"/>
        <v>18.864970492981747</v>
      </c>
      <c r="DO31">
        <f t="shared" si="41"/>
        <v>18.655316495111073</v>
      </c>
      <c r="DP31">
        <f t="shared" si="42"/>
        <v>18.445662494249902</v>
      </c>
      <c r="DQ31">
        <f t="shared" si="43"/>
        <v>18.236008490395179</v>
      </c>
      <c r="DR31">
        <f t="shared" si="44"/>
        <v>18.026354483543855</v>
      </c>
      <c r="DS31">
        <f t="shared" si="45"/>
        <v>17.816700473692872</v>
      </c>
      <c r="DT31">
        <f t="shared" si="46"/>
        <v>17.607046460839172</v>
      </c>
      <c r="DU31">
        <f t="shared" si="47"/>
        <v>17.397392444979687</v>
      </c>
      <c r="DV31">
        <f t="shared" si="48"/>
        <v>17.187738426111359</v>
      </c>
      <c r="DW31">
        <f t="shared" si="49"/>
        <v>16.978084404231112</v>
      </c>
      <c r="DX31">
        <f t="shared" si="50"/>
        <v>16.768430379335875</v>
      </c>
      <c r="DY31">
        <f t="shared" si="51"/>
        <v>16.558776351422576</v>
      </c>
      <c r="DZ31">
        <f t="shared" si="52"/>
        <v>16.349122320488132</v>
      </c>
      <c r="EA31">
        <f t="shared" si="53"/>
        <v>16.139468286529464</v>
      </c>
      <c r="EB31">
        <f t="shared" si="54"/>
        <v>15.929814249543487</v>
      </c>
      <c r="EC31">
        <f t="shared" si="55"/>
        <v>15.720160209527116</v>
      </c>
      <c r="ED31">
        <f t="shared" si="56"/>
        <v>15.510506166477253</v>
      </c>
      <c r="EE31">
        <f t="shared" si="57"/>
        <v>15.300852120390807</v>
      </c>
      <c r="EF31">
        <f t="shared" si="58"/>
        <v>15.091198071264685</v>
      </c>
      <c r="EG31">
        <f t="shared" si="59"/>
        <v>14.881544019095781</v>
      </c>
      <c r="EH31">
        <f t="shared" si="60"/>
        <v>14.671889963880989</v>
      </c>
      <c r="EI31">
        <f t="shared" si="61"/>
        <v>14.462235905617209</v>
      </c>
      <c r="EJ31">
        <f t="shared" si="62"/>
        <v>14.252581844301329</v>
      </c>
      <c r="EK31">
        <f t="shared" si="63"/>
        <v>14.042927779930235</v>
      </c>
      <c r="EL31">
        <f t="shared" si="64"/>
        <v>13.833273712500809</v>
      </c>
      <c r="EM31">
        <f t="shared" si="65"/>
        <v>13.623619642009935</v>
      </c>
      <c r="EN31">
        <f t="shared" si="66"/>
        <v>13.413965568454483</v>
      </c>
      <c r="EO31">
        <f t="shared" si="67"/>
        <v>13.204311491831335</v>
      </c>
      <c r="EP31">
        <f t="shared" si="68"/>
        <v>12.994657412137361</v>
      </c>
      <c r="EQ31">
        <f t="shared" si="69"/>
        <v>12.785003329369424</v>
      </c>
      <c r="ER31">
        <f t="shared" si="70"/>
        <v>12.575349243524389</v>
      </c>
      <c r="ES31">
        <f t="shared" si="71"/>
        <v>12.365695154599123</v>
      </c>
      <c r="ET31">
        <f t="shared" si="72"/>
        <v>12.156041062590477</v>
      </c>
      <c r="EU31">
        <f t="shared" si="73"/>
        <v>11.946386967495313</v>
      </c>
      <c r="EV31">
        <f t="shared" si="74"/>
        <v>11.73673286931048</v>
      </c>
      <c r="EW31">
        <f t="shared" si="75"/>
        <v>11.527078768032819</v>
      </c>
      <c r="EX31">
        <f t="shared" si="76"/>
        <v>11.317424663659185</v>
      </c>
      <c r="EY31">
        <f t="shared" si="77"/>
        <v>11.107770556186418</v>
      </c>
      <c r="EZ31">
        <f t="shared" si="78"/>
        <v>10.898116445611352</v>
      </c>
      <c r="FA31">
        <f t="shared" si="79"/>
        <v>10.688462331930831</v>
      </c>
      <c r="FB31">
        <f t="shared" si="80"/>
        <v>10.478808215141678</v>
      </c>
      <c r="FC31">
        <f t="shared" si="81"/>
        <v>10.269154095240728</v>
      </c>
      <c r="FD31">
        <f t="shared" si="82"/>
        <v>10.059499972224804</v>
      </c>
      <c r="FE31">
        <f t="shared" si="83"/>
        <v>9.8498458460907319</v>
      </c>
      <c r="FF31">
        <f t="shared" si="84"/>
        <v>9.6401917168353304</v>
      </c>
      <c r="FG31">
        <f t="shared" si="85"/>
        <v>9.4305375844554131</v>
      </c>
      <c r="FH31">
        <f t="shared" si="86"/>
        <v>9.2208834489477933</v>
      </c>
      <c r="FI31">
        <f t="shared" si="87"/>
        <v>9.0112293103092806</v>
      </c>
      <c r="FJ31">
        <f t="shared" si="88"/>
        <v>8.8015751685366848</v>
      </c>
      <c r="FK31">
        <f t="shared" si="89"/>
        <v>8.5919210236268082</v>
      </c>
      <c r="FL31">
        <f t="shared" si="90"/>
        <v>8.3822668755764465</v>
      </c>
      <c r="FM31">
        <f t="shared" si="91"/>
        <v>8.1726127243823985</v>
      </c>
      <c r="FN31">
        <f t="shared" si="92"/>
        <v>7.9629585700414598</v>
      </c>
      <c r="FO31">
        <f t="shared" si="93"/>
        <v>7.7533044125504187</v>
      </c>
      <c r="FP31">
        <f t="shared" si="94"/>
        <v>7.5436502519060582</v>
      </c>
      <c r="FQ31">
        <f t="shared" si="95"/>
        <v>7.3339960881051667</v>
      </c>
      <c r="FR31">
        <f t="shared" si="96"/>
        <v>7.1243419211445289</v>
      </c>
      <c r="FS31">
        <f t="shared" si="97"/>
        <v>6.9146877510209119</v>
      </c>
      <c r="FT31">
        <f t="shared" si="98"/>
        <v>6.7050335777310952</v>
      </c>
      <c r="FU31">
        <f t="shared" si="99"/>
        <v>6.4953794012718458</v>
      </c>
      <c r="FV31">
        <f t="shared" si="100"/>
        <v>6.2857252216399342</v>
      </c>
      <c r="FW31">
        <f t="shared" si="101"/>
        <v>6.076071038832124</v>
      </c>
      <c r="FX31">
        <f t="shared" si="102"/>
        <v>5.8664168528451714</v>
      </c>
      <c r="FY31">
        <f t="shared" si="103"/>
        <v>5.6567626636758401</v>
      </c>
      <c r="FZ31">
        <f t="shared" si="36"/>
        <v>5.4471084713208775</v>
      </c>
      <c r="GA31">
        <f t="shared" si="136"/>
        <v>5.2374542757770364</v>
      </c>
      <c r="GB31">
        <f t="shared" si="137"/>
        <v>5.0278000770410678</v>
      </c>
      <c r="GC31">
        <f t="shared" si="138"/>
        <v>4.8181458751097104</v>
      </c>
      <c r="GD31">
        <f t="shared" si="104"/>
        <v>4.6084916699797116</v>
      </c>
      <c r="GE31">
        <f t="shared" si="105"/>
        <v>4.3988374616477994</v>
      </c>
      <c r="GF31">
        <f t="shared" si="106"/>
        <v>4.1891832501107142</v>
      </c>
      <c r="GG31">
        <f t="shared" si="107"/>
        <v>3.9795290353651911</v>
      </c>
      <c r="GH31">
        <f t="shared" si="108"/>
        <v>3.7698748174079437</v>
      </c>
      <c r="GI31">
        <f t="shared" si="109"/>
        <v>3.5602205962357072</v>
      </c>
      <c r="GJ31">
        <f t="shared" si="110"/>
        <v>3.3505663718451935</v>
      </c>
      <c r="GK31">
        <f t="shared" si="111"/>
        <v>3.1409121442331269</v>
      </c>
      <c r="GL31">
        <f t="shared" si="112"/>
        <v>2.9312579133962195</v>
      </c>
      <c r="GM31">
        <f t="shared" si="113"/>
        <v>2.7216036793311851</v>
      </c>
      <c r="GN31">
        <f t="shared" si="114"/>
        <v>2.511949442034723</v>
      </c>
      <c r="GO31">
        <f t="shared" si="115"/>
        <v>2.3022952015035436</v>
      </c>
      <c r="GP31">
        <f t="shared" si="116"/>
        <v>2.0926409577343463</v>
      </c>
      <c r="GQ31">
        <f t="shared" si="117"/>
        <v>1.8829867107238272</v>
      </c>
      <c r="GR31">
        <f t="shared" si="118"/>
        <v>1.673332460468675</v>
      </c>
      <c r="GS31">
        <f t="shared" si="119"/>
        <v>1.4636782069655929</v>
      </c>
      <c r="GT31">
        <f t="shared" si="120"/>
        <v>1.2540239502112591</v>
      </c>
      <c r="GU31">
        <f t="shared" si="121"/>
        <v>1.0443696902023554</v>
      </c>
      <c r="GV31">
        <f t="shared" si="122"/>
        <v>0.834715426935567</v>
      </c>
      <c r="GW31">
        <f t="shared" si="123"/>
        <v>0.62506116040756865</v>
      </c>
      <c r="GX31">
        <f t="shared" si="124"/>
        <v>0.415406890615035</v>
      </c>
      <c r="GY31">
        <f t="shared" si="125"/>
        <v>0.20575261755463359</v>
      </c>
      <c r="GZ31">
        <f t="shared" si="126"/>
        <v>3.90165877696802E-3</v>
      </c>
      <c r="HA31">
        <f t="shared" si="127"/>
        <v>0.21355593838310227</v>
      </c>
      <c r="HB31">
        <f t="shared" si="128"/>
        <v>0.42321022126711583</v>
      </c>
      <c r="HC31">
        <f t="shared" si="129"/>
        <v>0.63286450743234823</v>
      </c>
      <c r="HD31">
        <f t="shared" si="130"/>
        <v>0.8425187968821497</v>
      </c>
      <c r="HE31">
        <f t="shared" si="131"/>
        <v>1.0521730896198633</v>
      </c>
      <c r="HF31">
        <f t="shared" si="132"/>
        <v>1.2618273856488536</v>
      </c>
      <c r="HG31">
        <f t="shared" si="133"/>
        <v>1.471481684972467</v>
      </c>
      <c r="HH31">
        <f t="shared" si="134"/>
        <v>1.6811359875940717</v>
      </c>
      <c r="HI31">
        <f t="shared" si="135"/>
        <v>1.8907902935170284</v>
      </c>
      <c r="HJ31">
        <f t="shared" si="30"/>
        <v>3.90165877696802E-3</v>
      </c>
      <c r="HK31">
        <f t="shared" si="31"/>
        <v>92</v>
      </c>
      <c r="HL31">
        <v>29</v>
      </c>
      <c r="HM31">
        <f t="shared" si="32"/>
        <v>0.28000000000000003</v>
      </c>
      <c r="HN31" cm="1">
        <f t="array" ref="HN31">INDEX($N$3:$DJ$102,HL31,HK31)</f>
        <v>19.055286167365448</v>
      </c>
      <c r="HO31">
        <f t="shared" si="33"/>
        <v>5.3354801268623264</v>
      </c>
    </row>
    <row r="32" spans="2:223" x14ac:dyDescent="0.25">
      <c r="E32">
        <v>430</v>
      </c>
      <c r="F32" s="6">
        <f>'Emission events'!AJ32</f>
        <v>3491214630423211.5</v>
      </c>
      <c r="G32" s="6">
        <f>'Emission events'!BQ32</f>
        <v>332451734584028.44</v>
      </c>
      <c r="H32" s="6">
        <f>'Emission events'!CX32</f>
        <v>31657794643960.73</v>
      </c>
      <c r="I32" s="6">
        <f>'Emission events'!EE32</f>
        <v>3014620943317.3369</v>
      </c>
      <c r="J32" s="6">
        <f>'Emission events'!FL32</f>
        <v>287067988597.9104</v>
      </c>
      <c r="K32" s="6">
        <f t="shared" si="2"/>
        <v>3858625848583116</v>
      </c>
      <c r="M32" s="1">
        <v>0.28999999999999998</v>
      </c>
      <c r="N32" s="55">
        <f t="shared" si="149"/>
        <v>19.006857080175891</v>
      </c>
      <c r="O32" s="55">
        <f t="shared" si="149"/>
        <v>19.006643586970011</v>
      </c>
      <c r="P32" s="55">
        <f t="shared" si="149"/>
        <v>19.006430089631408</v>
      </c>
      <c r="Q32" s="55">
        <f t="shared" si="149"/>
        <v>19.006216588155866</v>
      </c>
      <c r="R32" s="55">
        <f t="shared" si="149"/>
        <v>19.006003082539163</v>
      </c>
      <c r="S32" s="55">
        <f t="shared" si="149"/>
        <v>19.005789572777079</v>
      </c>
      <c r="T32" s="55">
        <f t="shared" si="149"/>
        <v>19.005576058865387</v>
      </c>
      <c r="U32" s="55">
        <f t="shared" si="149"/>
        <v>19.005362540799847</v>
      </c>
      <c r="V32" s="55">
        <f t="shared" si="149"/>
        <v>19.00514901857623</v>
      </c>
      <c r="W32" s="55">
        <f t="shared" si="149"/>
        <v>19.004935492190288</v>
      </c>
      <c r="X32" s="55">
        <f t="shared" si="150"/>
        <v>19.004721961637781</v>
      </c>
      <c r="Y32" s="55">
        <f t="shared" si="150"/>
        <v>19.004508426914455</v>
      </c>
      <c r="Z32" s="55">
        <f t="shared" si="150"/>
        <v>19.004294888016055</v>
      </c>
      <c r="AA32" s="55">
        <f t="shared" si="150"/>
        <v>19.004081344938328</v>
      </c>
      <c r="AB32" s="55">
        <f t="shared" si="150"/>
        <v>19.003867797677003</v>
      </c>
      <c r="AC32" s="55">
        <f t="shared" si="150"/>
        <v>19.003654246227821</v>
      </c>
      <c r="AD32" s="55">
        <f t="shared" si="150"/>
        <v>19.003440690586501</v>
      </c>
      <c r="AE32" s="55">
        <f t="shared" si="150"/>
        <v>19.003227130748776</v>
      </c>
      <c r="AF32" s="55">
        <f t="shared" si="150"/>
        <v>19.003013566710361</v>
      </c>
      <c r="AG32" s="55">
        <f t="shared" si="150"/>
        <v>19.002799998466973</v>
      </c>
      <c r="AH32" s="55">
        <f t="shared" si="151"/>
        <v>19.002586426014318</v>
      </c>
      <c r="AI32" s="55">
        <f t="shared" si="151"/>
        <v>19.002372849348109</v>
      </c>
      <c r="AJ32" s="55">
        <f t="shared" si="151"/>
        <v>19.002159268464045</v>
      </c>
      <c r="AK32" s="55">
        <f t="shared" si="151"/>
        <v>19.001945683357821</v>
      </c>
      <c r="AL32" s="55">
        <f t="shared" si="151"/>
        <v>19.001732094025133</v>
      </c>
      <c r="AM32" s="55">
        <f t="shared" si="151"/>
        <v>19.001518500461671</v>
      </c>
      <c r="AN32" s="55">
        <f t="shared" si="151"/>
        <v>19.001304902663119</v>
      </c>
      <c r="AO32" s="55">
        <f t="shared" si="151"/>
        <v>19.001091300625156</v>
      </c>
      <c r="AP32" s="55">
        <f t="shared" si="151"/>
        <v>19.000877694343458</v>
      </c>
      <c r="AQ32" s="55">
        <f t="shared" si="151"/>
        <v>19.0006640838137</v>
      </c>
      <c r="AR32" s="55">
        <f t="shared" si="152"/>
        <v>19.000450469031541</v>
      </c>
      <c r="AS32" s="55">
        <f t="shared" si="152"/>
        <v>19.000236849992646</v>
      </c>
      <c r="AT32" s="55">
        <f t="shared" si="152"/>
        <v>19.000023226692679</v>
      </c>
      <c r="AU32" s="55">
        <f t="shared" si="152"/>
        <v>18.999809599127289</v>
      </c>
      <c r="AV32" s="55">
        <f t="shared" si="152"/>
        <v>18.999595967292123</v>
      </c>
      <c r="AW32" s="55">
        <f t="shared" si="152"/>
        <v>18.999382331182829</v>
      </c>
      <c r="AX32" s="55">
        <f t="shared" si="152"/>
        <v>18.999168690795049</v>
      </c>
      <c r="AY32" s="55">
        <f t="shared" si="152"/>
        <v>18.998955046124411</v>
      </c>
      <c r="AZ32" s="55">
        <f t="shared" si="152"/>
        <v>18.998741397166558</v>
      </c>
      <c r="BA32" s="55">
        <f t="shared" si="152"/>
        <v>18.998527743917105</v>
      </c>
      <c r="BB32" s="55">
        <f t="shared" si="153"/>
        <v>18.998314086371686</v>
      </c>
      <c r="BC32" s="55">
        <f t="shared" si="153"/>
        <v>18.998100424525909</v>
      </c>
      <c r="BD32" s="55">
        <f t="shared" si="153"/>
        <v>18.99788675837539</v>
      </c>
      <c r="BE32" s="55">
        <f t="shared" si="153"/>
        <v>18.997673087915743</v>
      </c>
      <c r="BF32" s="55">
        <f t="shared" si="153"/>
        <v>18.997459413142568</v>
      </c>
      <c r="BG32" s="55">
        <f t="shared" si="153"/>
        <v>18.997245734051464</v>
      </c>
      <c r="BH32" s="55">
        <f t="shared" si="153"/>
        <v>18.997032050638033</v>
      </c>
      <c r="BI32" s="55">
        <f t="shared" si="153"/>
        <v>18.996818362897859</v>
      </c>
      <c r="BJ32" s="55">
        <f t="shared" si="153"/>
        <v>18.996604670826532</v>
      </c>
      <c r="BK32" s="55">
        <f t="shared" si="153"/>
        <v>18.996390974419636</v>
      </c>
      <c r="BL32" s="55">
        <f t="shared" si="154"/>
        <v>18.996177273672743</v>
      </c>
      <c r="BM32" s="55">
        <f t="shared" si="154"/>
        <v>18.995963568581431</v>
      </c>
      <c r="BN32" s="55">
        <f t="shared" si="154"/>
        <v>18.995749859141267</v>
      </c>
      <c r="BO32" s="55">
        <f t="shared" si="154"/>
        <v>18.995536145347817</v>
      </c>
      <c r="BP32" s="55">
        <f t="shared" si="154"/>
        <v>18.995322427196633</v>
      </c>
      <c r="BQ32" s="55">
        <f t="shared" si="154"/>
        <v>18.995108704683279</v>
      </c>
      <c r="BR32" s="55">
        <f t="shared" si="154"/>
        <v>18.994894977803302</v>
      </c>
      <c r="BS32" s="55">
        <f t="shared" si="154"/>
        <v>18.994681246552247</v>
      </c>
      <c r="BT32" s="55">
        <f t="shared" si="154"/>
        <v>18.994467510925659</v>
      </c>
      <c r="BU32" s="55">
        <f t="shared" si="154"/>
        <v>18.99425377091907</v>
      </c>
      <c r="BV32" s="55">
        <f t="shared" si="155"/>
        <v>18.994040026528015</v>
      </c>
      <c r="BW32" s="55">
        <f t="shared" si="155"/>
        <v>18.99382627774802</v>
      </c>
      <c r="BX32" s="55">
        <f t="shared" si="155"/>
        <v>18.993612524574608</v>
      </c>
      <c r="BY32" s="55">
        <f t="shared" si="155"/>
        <v>18.993398767003303</v>
      </c>
      <c r="BZ32" s="55">
        <f t="shared" si="155"/>
        <v>18.993185005029613</v>
      </c>
      <c r="CA32" s="55">
        <f t="shared" si="155"/>
        <v>18.992971238649048</v>
      </c>
      <c r="CB32" s="55">
        <f t="shared" si="155"/>
        <v>18.992757467857118</v>
      </c>
      <c r="CC32" s="55">
        <f t="shared" si="155"/>
        <v>18.992543692649313</v>
      </c>
      <c r="CD32" s="55">
        <f t="shared" si="155"/>
        <v>18.992329913021145</v>
      </c>
      <c r="CE32" s="55">
        <f t="shared" si="155"/>
        <v>18.992116128968085</v>
      </c>
      <c r="CF32" s="55">
        <f t="shared" si="156"/>
        <v>18.991902340485638</v>
      </c>
      <c r="CG32" s="55">
        <f t="shared" si="156"/>
        <v>18.991688547569268</v>
      </c>
      <c r="CH32" s="55">
        <f t="shared" si="156"/>
        <v>18.991474750214472</v>
      </c>
      <c r="CI32" s="55">
        <f t="shared" si="156"/>
        <v>18.991260948416709</v>
      </c>
      <c r="CJ32" s="55">
        <f t="shared" si="156"/>
        <v>18.991047142171446</v>
      </c>
      <c r="CK32" s="55">
        <f t="shared" si="156"/>
        <v>18.990833331474157</v>
      </c>
      <c r="CL32" s="55">
        <f t="shared" si="156"/>
        <v>18.990619516320297</v>
      </c>
      <c r="CM32" s="55">
        <f t="shared" si="156"/>
        <v>18.990405696705313</v>
      </c>
      <c r="CN32" s="55">
        <f t="shared" si="156"/>
        <v>18.99019187262466</v>
      </c>
      <c r="CO32" s="55">
        <f t="shared" si="156"/>
        <v>18.98997804407378</v>
      </c>
      <c r="CP32" s="55">
        <f t="shared" si="157"/>
        <v>18.989764211048126</v>
      </c>
      <c r="CQ32" s="55">
        <f t="shared" si="157"/>
        <v>18.989550373543114</v>
      </c>
      <c r="CR32" s="55">
        <f t="shared" si="157"/>
        <v>18.989336531554191</v>
      </c>
      <c r="CS32" s="55">
        <f t="shared" si="157"/>
        <v>18.989122685076772</v>
      </c>
      <c r="CT32" s="55">
        <f t="shared" si="157"/>
        <v>18.988908834106283</v>
      </c>
      <c r="CU32" s="55">
        <f t="shared" si="157"/>
        <v>18.988694978638144</v>
      </c>
      <c r="CV32" s="55">
        <f t="shared" si="157"/>
        <v>18.98848111866776</v>
      </c>
      <c r="CW32" s="55">
        <f t="shared" si="157"/>
        <v>18.988267254190546</v>
      </c>
      <c r="CX32" s="55">
        <f t="shared" si="157"/>
        <v>18.988053385201905</v>
      </c>
      <c r="CY32" s="55">
        <f t="shared" si="157"/>
        <v>18.987839511697228</v>
      </c>
      <c r="CZ32" s="55">
        <f t="shared" si="158"/>
        <v>18.987625633671914</v>
      </c>
      <c r="DA32" s="55">
        <f t="shared" si="158"/>
        <v>18.98741175112135</v>
      </c>
      <c r="DB32" s="55">
        <f t="shared" si="158"/>
        <v>18.987197864040922</v>
      </c>
      <c r="DC32" s="55">
        <f t="shared" si="158"/>
        <v>18.986983972426007</v>
      </c>
      <c r="DD32" s="55">
        <f t="shared" si="158"/>
        <v>18.986770076271981</v>
      </c>
      <c r="DE32" s="55">
        <f t="shared" si="158"/>
        <v>18.986556175574211</v>
      </c>
      <c r="DF32" s="55">
        <f t="shared" si="158"/>
        <v>18.98634227032807</v>
      </c>
      <c r="DG32" s="55">
        <f t="shared" si="158"/>
        <v>18.986128360528912</v>
      </c>
      <c r="DH32" s="55">
        <f t="shared" si="158"/>
        <v>18.985914446172092</v>
      </c>
      <c r="DI32" s="55">
        <f t="shared" si="158"/>
        <v>18.985700527252966</v>
      </c>
      <c r="DJ32" s="55">
        <f t="shared" si="158"/>
        <v>18.985486603766876</v>
      </c>
      <c r="DL32">
        <f t="shared" si="17"/>
        <v>0.28999999999999998</v>
      </c>
      <c r="DM32">
        <f t="shared" si="18"/>
        <v>19.006857080175891</v>
      </c>
      <c r="DN32">
        <f t="shared" si="19"/>
        <v>18.797201962506907</v>
      </c>
      <c r="DO32">
        <f t="shared" si="41"/>
        <v>18.587546840705201</v>
      </c>
      <c r="DP32">
        <f t="shared" si="42"/>
        <v>18.377891714766555</v>
      </c>
      <c r="DQ32">
        <f t="shared" si="43"/>
        <v>18.168236584686749</v>
      </c>
      <c r="DR32">
        <f t="shared" si="44"/>
        <v>17.958581450461562</v>
      </c>
      <c r="DS32">
        <f t="shared" si="45"/>
        <v>17.748926312086766</v>
      </c>
      <c r="DT32">
        <f t="shared" si="46"/>
        <v>17.539271169558123</v>
      </c>
      <c r="DU32">
        <f t="shared" si="47"/>
        <v>17.329616022871402</v>
      </c>
      <c r="DV32">
        <f t="shared" si="48"/>
        <v>17.119960872022357</v>
      </c>
      <c r="DW32">
        <f t="shared" si="49"/>
        <v>16.910305717006747</v>
      </c>
      <c r="DX32">
        <f t="shared" si="50"/>
        <v>16.700650557820317</v>
      </c>
      <c r="DY32">
        <f t="shared" si="51"/>
        <v>16.490995394458814</v>
      </c>
      <c r="DZ32">
        <f t="shared" si="52"/>
        <v>16.281340226917983</v>
      </c>
      <c r="EA32">
        <f t="shared" si="53"/>
        <v>16.071685055193555</v>
      </c>
      <c r="EB32">
        <f t="shared" si="54"/>
        <v>15.86202987928127</v>
      </c>
      <c r="EC32">
        <f t="shared" si="55"/>
        <v>15.652374699176846</v>
      </c>
      <c r="ED32">
        <f t="shared" si="56"/>
        <v>15.442719514876018</v>
      </c>
      <c r="EE32">
        <f t="shared" si="57"/>
        <v>15.2330643263745</v>
      </c>
      <c r="EF32">
        <f t="shared" si="58"/>
        <v>15.023409133668007</v>
      </c>
      <c r="EG32">
        <f t="shared" si="59"/>
        <v>14.813753936752249</v>
      </c>
      <c r="EH32">
        <f t="shared" si="60"/>
        <v>14.604098735622937</v>
      </c>
      <c r="EI32">
        <f t="shared" si="61"/>
        <v>14.394443530275769</v>
      </c>
      <c r="EJ32">
        <f t="shared" si="62"/>
        <v>14.184788320706442</v>
      </c>
      <c r="EK32">
        <f t="shared" si="63"/>
        <v>13.975133106910651</v>
      </c>
      <c r="EL32">
        <f t="shared" si="64"/>
        <v>13.765477888884085</v>
      </c>
      <c r="EM32">
        <f t="shared" si="65"/>
        <v>13.555822666622429</v>
      </c>
      <c r="EN32">
        <f t="shared" si="66"/>
        <v>13.346167440121363</v>
      </c>
      <c r="EO32">
        <f t="shared" si="67"/>
        <v>13.13651220937656</v>
      </c>
      <c r="EP32">
        <f t="shared" si="68"/>
        <v>12.9268569743837</v>
      </c>
      <c r="EQ32">
        <f t="shared" si="69"/>
        <v>12.717201735138438</v>
      </c>
      <c r="ER32">
        <f t="shared" si="70"/>
        <v>12.50754649163644</v>
      </c>
      <c r="ES32">
        <f t="shared" si="71"/>
        <v>12.297891243873369</v>
      </c>
      <c r="ET32">
        <f t="shared" si="72"/>
        <v>12.088235991844874</v>
      </c>
      <c r="EU32">
        <f t="shared" si="73"/>
        <v>11.878580735546604</v>
      </c>
      <c r="EV32">
        <f t="shared" si="74"/>
        <v>11.668925474974209</v>
      </c>
      <c r="EW32">
        <f t="shared" si="75"/>
        <v>11.459270210123325</v>
      </c>
      <c r="EX32">
        <f t="shared" si="76"/>
        <v>11.249614940989584</v>
      </c>
      <c r="EY32">
        <f t="shared" si="77"/>
        <v>11.039959667568626</v>
      </c>
      <c r="EZ32">
        <f t="shared" si="78"/>
        <v>10.830304389856069</v>
      </c>
      <c r="FA32">
        <f t="shared" si="79"/>
        <v>10.620649107847546</v>
      </c>
      <c r="FB32">
        <f t="shared" si="80"/>
        <v>10.410993821538666</v>
      </c>
      <c r="FC32">
        <f t="shared" si="81"/>
        <v>10.201338530925044</v>
      </c>
      <c r="FD32">
        <f t="shared" si="82"/>
        <v>9.9916832360022934</v>
      </c>
      <c r="FE32">
        <f t="shared" si="83"/>
        <v>9.7820279367660152</v>
      </c>
      <c r="FF32">
        <f t="shared" si="84"/>
        <v>9.572372633211808</v>
      </c>
      <c r="FG32">
        <f t="shared" si="85"/>
        <v>9.3627173253352733</v>
      </c>
      <c r="FH32">
        <f t="shared" si="86"/>
        <v>9.1530620131319953</v>
      </c>
      <c r="FI32">
        <f t="shared" si="87"/>
        <v>8.9434066965975649</v>
      </c>
      <c r="FJ32">
        <f t="shared" si="88"/>
        <v>8.7337513757275662</v>
      </c>
      <c r="FK32">
        <f t="shared" si="89"/>
        <v>8.5240960505175689</v>
      </c>
      <c r="FL32">
        <f t="shared" si="90"/>
        <v>8.3144407209631535</v>
      </c>
      <c r="FM32">
        <f t="shared" si="91"/>
        <v>8.104785387059886</v>
      </c>
      <c r="FN32">
        <f t="shared" si="92"/>
        <v>7.8951300488033329</v>
      </c>
      <c r="FO32">
        <f t="shared" si="93"/>
        <v>7.685474706189046</v>
      </c>
      <c r="FP32">
        <f t="shared" si="94"/>
        <v>7.4758193592125863</v>
      </c>
      <c r="FQ32">
        <f t="shared" si="95"/>
        <v>7.2661640078695058</v>
      </c>
      <c r="FR32">
        <f t="shared" si="96"/>
        <v>7.0565086521553493</v>
      </c>
      <c r="FS32">
        <f t="shared" si="97"/>
        <v>6.8468532920656582</v>
      </c>
      <c r="FT32">
        <f t="shared" si="98"/>
        <v>6.6371979275959649</v>
      </c>
      <c r="FU32">
        <f t="shared" si="99"/>
        <v>6.4275425587418074</v>
      </c>
      <c r="FV32">
        <f t="shared" si="100"/>
        <v>6.217887185498709</v>
      </c>
      <c r="FW32">
        <f t="shared" si="101"/>
        <v>6.0082318078621935</v>
      </c>
      <c r="FX32">
        <f t="shared" si="102"/>
        <v>5.7985764258277843</v>
      </c>
      <c r="FY32">
        <f t="shared" si="103"/>
        <v>5.5889210393909909</v>
      </c>
      <c r="FZ32">
        <f t="shared" si="36"/>
        <v>5.3792656485473209</v>
      </c>
      <c r="GA32">
        <f t="shared" si="136"/>
        <v>5.1696102532922872</v>
      </c>
      <c r="GB32">
        <f t="shared" si="137"/>
        <v>4.9599548536213796</v>
      </c>
      <c r="GC32">
        <f t="shared" si="138"/>
        <v>4.7502994495301074</v>
      </c>
      <c r="GD32">
        <f t="shared" si="104"/>
        <v>4.5406440410139464</v>
      </c>
      <c r="GE32">
        <f t="shared" si="105"/>
        <v>4.3309886280683951</v>
      </c>
      <c r="GF32">
        <f t="shared" si="106"/>
        <v>4.1213332106889222</v>
      </c>
      <c r="GG32">
        <f t="shared" si="107"/>
        <v>3.9116777888710228</v>
      </c>
      <c r="GH32">
        <f t="shared" si="108"/>
        <v>3.7020223626101565</v>
      </c>
      <c r="GI32">
        <f t="shared" si="109"/>
        <v>3.49236693190179</v>
      </c>
      <c r="GJ32">
        <f t="shared" si="110"/>
        <v>3.2827114967413955</v>
      </c>
      <c r="GK32">
        <f t="shared" si="111"/>
        <v>3.0730560571244325</v>
      </c>
      <c r="GL32">
        <f t="shared" si="112"/>
        <v>2.8634006130463447</v>
      </c>
      <c r="GM32">
        <f t="shared" si="113"/>
        <v>2.6537451645025882</v>
      </c>
      <c r="GN32">
        <f t="shared" si="114"/>
        <v>2.4440897114886049</v>
      </c>
      <c r="GO32">
        <f t="shared" si="115"/>
        <v>2.2344342539998472</v>
      </c>
      <c r="GP32">
        <f t="shared" si="116"/>
        <v>2.0247787920317322</v>
      </c>
      <c r="GQ32">
        <f t="shared" si="117"/>
        <v>1.8151233255797052</v>
      </c>
      <c r="GR32">
        <f t="shared" si="118"/>
        <v>1.6054678546391834</v>
      </c>
      <c r="GS32">
        <f t="shared" si="119"/>
        <v>1.3958123792055908</v>
      </c>
      <c r="GT32">
        <f t="shared" si="120"/>
        <v>1.1861568992743479</v>
      </c>
      <c r="GU32">
        <f t="shared" si="121"/>
        <v>0.97650141484086106</v>
      </c>
      <c r="GV32">
        <f t="shared" si="122"/>
        <v>0.76684592590054379</v>
      </c>
      <c r="GW32">
        <f t="shared" si="123"/>
        <v>0.55719043244879884</v>
      </c>
      <c r="GX32">
        <f t="shared" si="124"/>
        <v>0.34753493448101835</v>
      </c>
      <c r="GY32">
        <f t="shared" si="125"/>
        <v>0.13787943199260155</v>
      </c>
      <c r="GZ32">
        <f t="shared" si="126"/>
        <v>7.1776075021066532E-2</v>
      </c>
      <c r="HA32">
        <f t="shared" si="127"/>
        <v>0.28143158656459732</v>
      </c>
      <c r="HB32">
        <f t="shared" si="128"/>
        <v>0.49108710264261646</v>
      </c>
      <c r="HC32">
        <f t="shared" si="129"/>
        <v>0.70074262325974601</v>
      </c>
      <c r="HD32">
        <f t="shared" si="130"/>
        <v>0.91039814842061872</v>
      </c>
      <c r="HE32">
        <f t="shared" si="131"/>
        <v>1.1200536781298638</v>
      </c>
      <c r="HF32">
        <f t="shared" si="132"/>
        <v>1.3297092123921246</v>
      </c>
      <c r="HG32">
        <f t="shared" si="133"/>
        <v>1.5393647512120481</v>
      </c>
      <c r="HH32">
        <f t="shared" si="134"/>
        <v>1.7490202945942777</v>
      </c>
      <c r="HI32">
        <f t="shared" si="135"/>
        <v>1.9586758425434709</v>
      </c>
      <c r="HJ32">
        <f t="shared" si="30"/>
        <v>7.1776075021066532E-2</v>
      </c>
      <c r="HK32">
        <f t="shared" si="31"/>
        <v>92</v>
      </c>
      <c r="HL32">
        <v>30</v>
      </c>
      <c r="HM32">
        <f t="shared" si="32"/>
        <v>0.28999999999999998</v>
      </c>
      <c r="HN32" cm="1">
        <f t="array" ref="HN32">INDEX($N$3:$DJ$102,HL32,HK32)</f>
        <v>18.98741175112135</v>
      </c>
      <c r="HO32">
        <f t="shared" si="33"/>
        <v>5.5063494078251907</v>
      </c>
    </row>
    <row r="33" spans="5:223" x14ac:dyDescent="0.25">
      <c r="E33">
        <v>435</v>
      </c>
      <c r="F33" s="6">
        <f>'Emission events'!AJ33</f>
        <v>1.7790353428716364E+16</v>
      </c>
      <c r="G33" s="6">
        <f>'Emission events'!BQ33</f>
        <v>1694090590907816.5</v>
      </c>
      <c r="H33" s="6">
        <f>'Emission events'!CX33</f>
        <v>161320175099493.31</v>
      </c>
      <c r="I33" s="6">
        <f>'Emission events'!EE33</f>
        <v>15361751628751.76</v>
      </c>
      <c r="J33" s="6">
        <f>'Emission events'!FL33</f>
        <v>1462826413112.4075</v>
      </c>
      <c r="K33" s="6">
        <f t="shared" si="2"/>
        <v>1.9662588772765536E+16</v>
      </c>
      <c r="M33" s="1">
        <v>0.3</v>
      </c>
      <c r="N33" s="55">
        <f t="shared" ref="N33:W42" si="159">$B$13-_J0*EXP(($M33+N$2*_r_S)/(_V_th*_diode_n))-($M33+N$2*_r_S)/_r_sh</f>
        <v>18.938667691409375</v>
      </c>
      <c r="O33" s="55">
        <f t="shared" si="159"/>
        <v>18.938452644985563</v>
      </c>
      <c r="P33" s="55">
        <f t="shared" si="159"/>
        <v>18.938237592844708</v>
      </c>
      <c r="Q33" s="55">
        <f t="shared" si="159"/>
        <v>18.93802253498097</v>
      </c>
      <c r="R33" s="55">
        <f t="shared" si="159"/>
        <v>18.937807471388517</v>
      </c>
      <c r="S33" s="55">
        <f t="shared" si="159"/>
        <v>18.937592402061501</v>
      </c>
      <c r="T33" s="55">
        <f t="shared" si="159"/>
        <v>18.937377326994078</v>
      </c>
      <c r="U33" s="55">
        <f t="shared" si="159"/>
        <v>18.937162246180389</v>
      </c>
      <c r="V33" s="55">
        <f t="shared" si="159"/>
        <v>18.936947159614576</v>
      </c>
      <c r="W33" s="55">
        <f t="shared" si="159"/>
        <v>18.936732067290766</v>
      </c>
      <c r="X33" s="55">
        <f t="shared" ref="X33:AG42" si="160">$B$13-_J0*EXP(($M33+X$2*_r_S)/(_V_th*_diode_n))-($M33+X$2*_r_S)/_r_sh</f>
        <v>18.93651696920309</v>
      </c>
      <c r="Y33" s="55">
        <f t="shared" si="160"/>
        <v>18.936301865345669</v>
      </c>
      <c r="Z33" s="55">
        <f t="shared" si="160"/>
        <v>18.936086755712616</v>
      </c>
      <c r="AA33" s="55">
        <f t="shared" si="160"/>
        <v>18.935871640298043</v>
      </c>
      <c r="AB33" s="55">
        <f t="shared" si="160"/>
        <v>18.935656519096046</v>
      </c>
      <c r="AC33" s="55">
        <f t="shared" si="160"/>
        <v>18.935441392100724</v>
      </c>
      <c r="AD33" s="55">
        <f t="shared" si="160"/>
        <v>18.935226259306173</v>
      </c>
      <c r="AE33" s="55">
        <f t="shared" si="160"/>
        <v>18.935011120706474</v>
      </c>
      <c r="AF33" s="55">
        <f t="shared" si="160"/>
        <v>18.934795976295703</v>
      </c>
      <c r="AG33" s="55">
        <f t="shared" si="160"/>
        <v>18.934580826067936</v>
      </c>
      <c r="AH33" s="55">
        <f t="shared" ref="AH33:AQ42" si="161">$B$13-_J0*EXP(($M33+AH$2*_r_S)/(_V_th*_diode_n))-($M33+AH$2*_r_S)/_r_sh</f>
        <v>18.93436567001724</v>
      </c>
      <c r="AI33" s="55">
        <f t="shared" si="161"/>
        <v>18.93415050813767</v>
      </c>
      <c r="AJ33" s="55">
        <f t="shared" si="161"/>
        <v>18.93393534042329</v>
      </c>
      <c r="AK33" s="55">
        <f t="shared" si="161"/>
        <v>18.933720166868138</v>
      </c>
      <c r="AL33" s="55">
        <f t="shared" si="161"/>
        <v>18.933504987466261</v>
      </c>
      <c r="AM33" s="55">
        <f t="shared" si="161"/>
        <v>18.933289802211696</v>
      </c>
      <c r="AN33" s="55">
        <f t="shared" si="161"/>
        <v>18.933074611098473</v>
      </c>
      <c r="AO33" s="55">
        <f t="shared" si="161"/>
        <v>18.932859414120614</v>
      </c>
      <c r="AP33" s="55">
        <f t="shared" si="161"/>
        <v>18.932644211272141</v>
      </c>
      <c r="AQ33" s="55">
        <f t="shared" si="161"/>
        <v>18.93242900254706</v>
      </c>
      <c r="AR33" s="55">
        <f t="shared" ref="AR33:BA42" si="162">$B$13-_J0*EXP(($M33+AR$2*_r_S)/(_V_th*_diode_n))-($M33+AR$2*_r_S)/_r_sh</f>
        <v>18.932213787939379</v>
      </c>
      <c r="AS33" s="55">
        <f t="shared" si="162"/>
        <v>18.931998567443102</v>
      </c>
      <c r="AT33" s="55">
        <f t="shared" si="162"/>
        <v>18.931783341052213</v>
      </c>
      <c r="AU33" s="55">
        <f t="shared" si="162"/>
        <v>18.931568108760711</v>
      </c>
      <c r="AV33" s="55">
        <f t="shared" si="162"/>
        <v>18.931352870562566</v>
      </c>
      <c r="AW33" s="55">
        <f t="shared" si="162"/>
        <v>18.931137626451761</v>
      </c>
      <c r="AX33" s="55">
        <f t="shared" si="162"/>
        <v>18.930922376422263</v>
      </c>
      <c r="AY33" s="55">
        <f t="shared" si="162"/>
        <v>18.930707120468032</v>
      </c>
      <c r="AZ33" s="55">
        <f t="shared" si="162"/>
        <v>18.930491858583029</v>
      </c>
      <c r="BA33" s="55">
        <f t="shared" si="162"/>
        <v>18.930276590761199</v>
      </c>
      <c r="BB33" s="55">
        <f t="shared" ref="BB33:BK42" si="163">$B$13-_J0*EXP(($M33+BB$2*_r_S)/(_V_th*_diode_n))-($M33+BB$2*_r_S)/_r_sh</f>
        <v>18.930061316996493</v>
      </c>
      <c r="BC33" s="55">
        <f t="shared" si="163"/>
        <v>18.929846037282843</v>
      </c>
      <c r="BD33" s="55">
        <f t="shared" si="163"/>
        <v>18.929630751614184</v>
      </c>
      <c r="BE33" s="55">
        <f t="shared" si="163"/>
        <v>18.92941545998444</v>
      </c>
      <c r="BF33" s="55">
        <f t="shared" si="163"/>
        <v>18.929200162387534</v>
      </c>
      <c r="BG33" s="55">
        <f t="shared" si="163"/>
        <v>18.928984858817376</v>
      </c>
      <c r="BH33" s="55">
        <f t="shared" si="163"/>
        <v>18.928769549267873</v>
      </c>
      <c r="BI33" s="55">
        <f t="shared" si="163"/>
        <v>18.928554233732928</v>
      </c>
      <c r="BJ33" s="55">
        <f t="shared" si="163"/>
        <v>18.928338912206431</v>
      </c>
      <c r="BK33" s="55">
        <f t="shared" si="163"/>
        <v>18.928123584682279</v>
      </c>
      <c r="BL33" s="55">
        <f t="shared" ref="BL33:BU42" si="164">$B$13-_J0*EXP(($M33+BL$2*_r_S)/(_V_th*_diode_n))-($M33+BL$2*_r_S)/_r_sh</f>
        <v>18.927908251154349</v>
      </c>
      <c r="BM33" s="55">
        <f t="shared" si="164"/>
        <v>18.927692911616514</v>
      </c>
      <c r="BN33" s="55">
        <f t="shared" si="164"/>
        <v>18.927477566062649</v>
      </c>
      <c r="BO33" s="55">
        <f t="shared" si="164"/>
        <v>18.927262214486614</v>
      </c>
      <c r="BP33" s="55">
        <f t="shared" si="164"/>
        <v>18.927046856882271</v>
      </c>
      <c r="BQ33" s="55">
        <f t="shared" si="164"/>
        <v>18.926831493243466</v>
      </c>
      <c r="BR33" s="55">
        <f t="shared" si="164"/>
        <v>18.926616123564045</v>
      </c>
      <c r="BS33" s="55">
        <f t="shared" si="164"/>
        <v>18.926400747837846</v>
      </c>
      <c r="BT33" s="55">
        <f t="shared" si="164"/>
        <v>18.926185366058704</v>
      </c>
      <c r="BU33" s="55">
        <f t="shared" si="164"/>
        <v>18.925969978220444</v>
      </c>
      <c r="BV33" s="55">
        <f t="shared" ref="BV33:CE42" si="165">$B$13-_J0*EXP(($M33+BV$2*_r_S)/(_V_th*_diode_n))-($M33+BV$2*_r_S)/_r_sh</f>
        <v>18.925754584316881</v>
      </c>
      <c r="BW33" s="55">
        <f t="shared" si="165"/>
        <v>18.925539184341833</v>
      </c>
      <c r="BX33" s="55">
        <f t="shared" si="165"/>
        <v>18.925323778289105</v>
      </c>
      <c r="BY33" s="55">
        <f t="shared" si="165"/>
        <v>18.925108366152497</v>
      </c>
      <c r="BZ33" s="55">
        <f t="shared" si="165"/>
        <v>18.924892947925805</v>
      </c>
      <c r="CA33" s="55">
        <f t="shared" si="165"/>
        <v>18.924677523602817</v>
      </c>
      <c r="CB33" s="55">
        <f t="shared" si="165"/>
        <v>18.924462093177315</v>
      </c>
      <c r="CC33" s="55">
        <f t="shared" si="165"/>
        <v>18.924246656643071</v>
      </c>
      <c r="CD33" s="55">
        <f t="shared" si="165"/>
        <v>18.924031213993857</v>
      </c>
      <c r="CE33" s="55">
        <f t="shared" si="165"/>
        <v>18.923815765223434</v>
      </c>
      <c r="CF33" s="55">
        <f t="shared" ref="CF33:CO42" si="166">$B$13-_J0*EXP(($M33+CF$2*_r_S)/(_V_th*_diode_n))-($M33+CF$2*_r_S)/_r_sh</f>
        <v>18.923600310325561</v>
      </c>
      <c r="CG33" s="55">
        <f t="shared" si="166"/>
        <v>18.923384849293985</v>
      </c>
      <c r="CH33" s="55">
        <f t="shared" si="166"/>
        <v>18.923169382122452</v>
      </c>
      <c r="CI33" s="55">
        <f t="shared" si="166"/>
        <v>18.922953908804693</v>
      </c>
      <c r="CJ33" s="55">
        <f t="shared" si="166"/>
        <v>18.922738429334441</v>
      </c>
      <c r="CK33" s="55">
        <f t="shared" si="166"/>
        <v>18.922522943705427</v>
      </c>
      <c r="CL33" s="55">
        <f t="shared" si="166"/>
        <v>18.922307451911365</v>
      </c>
      <c r="CM33" s="55">
        <f t="shared" si="166"/>
        <v>18.922091953945966</v>
      </c>
      <c r="CN33" s="55">
        <f t="shared" si="166"/>
        <v>18.92187644980293</v>
      </c>
      <c r="CO33" s="55">
        <f t="shared" si="166"/>
        <v>18.921660939475959</v>
      </c>
      <c r="CP33" s="55">
        <f t="shared" ref="CP33:CY42" si="167">$B$13-_J0*EXP(($M33+CP$2*_r_S)/(_V_th*_diode_n))-($M33+CP$2*_r_S)/_r_sh</f>
        <v>18.921445422958755</v>
      </c>
      <c r="CQ33" s="55">
        <f t="shared" si="167"/>
        <v>18.921229900244988</v>
      </c>
      <c r="CR33" s="55">
        <f t="shared" si="167"/>
        <v>18.921014371328347</v>
      </c>
      <c r="CS33" s="55">
        <f t="shared" si="167"/>
        <v>18.920798836202501</v>
      </c>
      <c r="CT33" s="55">
        <f t="shared" si="167"/>
        <v>18.920583294861117</v>
      </c>
      <c r="CU33" s="55">
        <f t="shared" si="167"/>
        <v>18.92036774729786</v>
      </c>
      <c r="CV33" s="55">
        <f t="shared" si="167"/>
        <v>18.920152193506375</v>
      </c>
      <c r="CW33" s="55">
        <f t="shared" si="167"/>
        <v>18.919936633480319</v>
      </c>
      <c r="CX33" s="55">
        <f t="shared" si="167"/>
        <v>18.919721067213324</v>
      </c>
      <c r="CY33" s="55">
        <f t="shared" si="167"/>
        <v>18.919505494699024</v>
      </c>
      <c r="CZ33" s="55">
        <f t="shared" ref="CZ33:DJ42" si="168">$B$13-_J0*EXP(($M33+CZ$2*_r_S)/(_V_th*_diode_n))-($M33+CZ$2*_r_S)/_r_sh</f>
        <v>18.919289915931053</v>
      </c>
      <c r="DA33" s="55">
        <f t="shared" si="168"/>
        <v>18.91907433090303</v>
      </c>
      <c r="DB33" s="55">
        <f t="shared" si="168"/>
        <v>18.91885873960857</v>
      </c>
      <c r="DC33" s="55">
        <f t="shared" si="168"/>
        <v>18.918643142041276</v>
      </c>
      <c r="DD33" s="55">
        <f t="shared" si="168"/>
        <v>18.918427538194749</v>
      </c>
      <c r="DE33" s="55">
        <f t="shared" si="168"/>
        <v>18.918211928062597</v>
      </c>
      <c r="DF33" s="55">
        <f t="shared" si="168"/>
        <v>18.917996311638394</v>
      </c>
      <c r="DG33" s="55">
        <f t="shared" si="168"/>
        <v>18.91778068891573</v>
      </c>
      <c r="DH33" s="55">
        <f t="shared" si="168"/>
        <v>18.917565059888176</v>
      </c>
      <c r="DI33" s="55">
        <f t="shared" si="168"/>
        <v>18.917349424549304</v>
      </c>
      <c r="DJ33" s="55">
        <f t="shared" si="168"/>
        <v>18.917133782892673</v>
      </c>
      <c r="DL33">
        <f t="shared" si="17"/>
        <v>0.3</v>
      </c>
      <c r="DM33">
        <f t="shared" si="18"/>
        <v>18.938667691409375</v>
      </c>
      <c r="DN33">
        <f t="shared" si="19"/>
        <v>18.72901102052246</v>
      </c>
      <c r="DO33">
        <f t="shared" si="41"/>
        <v>18.519354343918501</v>
      </c>
      <c r="DP33">
        <f t="shared" si="42"/>
        <v>18.30969766159166</v>
      </c>
      <c r="DQ33">
        <f t="shared" si="43"/>
        <v>18.100040973536103</v>
      </c>
      <c r="DR33">
        <f t="shared" si="44"/>
        <v>17.890384279745984</v>
      </c>
      <c r="DS33">
        <f t="shared" si="45"/>
        <v>17.680727580215457</v>
      </c>
      <c r="DT33">
        <f t="shared" si="46"/>
        <v>17.471070874938665</v>
      </c>
      <c r="DU33">
        <f t="shared" si="47"/>
        <v>17.261414163909748</v>
      </c>
      <c r="DV33">
        <f t="shared" si="48"/>
        <v>17.051757447122835</v>
      </c>
      <c r="DW33">
        <f t="shared" si="49"/>
        <v>16.842100724572056</v>
      </c>
      <c r="DX33">
        <f t="shared" si="50"/>
        <v>16.632443996251531</v>
      </c>
      <c r="DY33">
        <f t="shared" si="51"/>
        <v>16.422787262155374</v>
      </c>
      <c r="DZ33">
        <f t="shared" si="52"/>
        <v>16.213130522277698</v>
      </c>
      <c r="EA33">
        <f t="shared" si="53"/>
        <v>16.003473776612598</v>
      </c>
      <c r="EB33">
        <f t="shared" si="54"/>
        <v>15.793817025154173</v>
      </c>
      <c r="EC33">
        <f t="shared" si="55"/>
        <v>15.584160267896518</v>
      </c>
      <c r="ED33">
        <f t="shared" si="56"/>
        <v>15.374503504833715</v>
      </c>
      <c r="EE33">
        <f t="shared" si="57"/>
        <v>15.164846735959841</v>
      </c>
      <c r="EF33">
        <f t="shared" si="58"/>
        <v>14.955189961268971</v>
      </c>
      <c r="EG33">
        <f t="shared" si="59"/>
        <v>14.745533180755171</v>
      </c>
      <c r="EH33">
        <f t="shared" si="60"/>
        <v>14.535876394412497</v>
      </c>
      <c r="EI33">
        <f t="shared" si="61"/>
        <v>14.326219602235014</v>
      </c>
      <c r="EJ33">
        <f t="shared" si="62"/>
        <v>14.116562804216759</v>
      </c>
      <c r="EK33">
        <f t="shared" si="63"/>
        <v>13.906906000351778</v>
      </c>
      <c r="EL33">
        <f t="shared" si="64"/>
        <v>13.697249190634111</v>
      </c>
      <c r="EM33">
        <f t="shared" si="65"/>
        <v>13.487592375057783</v>
      </c>
      <c r="EN33">
        <f t="shared" si="66"/>
        <v>13.277935553616821</v>
      </c>
      <c r="EO33">
        <f t="shared" si="67"/>
        <v>13.068278726305243</v>
      </c>
      <c r="EP33">
        <f t="shared" si="68"/>
        <v>12.858621893117061</v>
      </c>
      <c r="EQ33">
        <f t="shared" si="69"/>
        <v>12.648965054046275</v>
      </c>
      <c r="ER33">
        <f t="shared" si="70"/>
        <v>12.439308209086896</v>
      </c>
      <c r="ES33">
        <f t="shared" si="71"/>
        <v>12.229651358232903</v>
      </c>
      <c r="ET33">
        <f t="shared" si="72"/>
        <v>12.019994501478296</v>
      </c>
      <c r="EU33">
        <f t="shared" si="73"/>
        <v>11.810337638817048</v>
      </c>
      <c r="EV33">
        <f t="shared" si="74"/>
        <v>11.600680770243141</v>
      </c>
      <c r="EW33">
        <f t="shared" si="75"/>
        <v>11.391023895750539</v>
      </c>
      <c r="EX33">
        <f t="shared" si="76"/>
        <v>11.181367015333205</v>
      </c>
      <c r="EY33">
        <f t="shared" si="77"/>
        <v>10.971710128985096</v>
      </c>
      <c r="EZ33">
        <f t="shared" si="78"/>
        <v>10.762053236700163</v>
      </c>
      <c r="FA33">
        <f t="shared" si="79"/>
        <v>10.552396338472354</v>
      </c>
      <c r="FB33">
        <f t="shared" si="80"/>
        <v>10.3427394342956</v>
      </c>
      <c r="FC33">
        <f t="shared" si="81"/>
        <v>10.133082524163838</v>
      </c>
      <c r="FD33">
        <f t="shared" si="82"/>
        <v>9.9234256080709908</v>
      </c>
      <c r="FE33">
        <f t="shared" si="83"/>
        <v>9.7137686860109813</v>
      </c>
      <c r="FF33">
        <f t="shared" si="84"/>
        <v>9.5041117579777197</v>
      </c>
      <c r="FG33">
        <f t="shared" si="85"/>
        <v>9.294454823965113</v>
      </c>
      <c r="FH33">
        <f t="shared" si="86"/>
        <v>9.0847978839670649</v>
      </c>
      <c r="FI33">
        <f t="shared" si="87"/>
        <v>8.8751409379774646</v>
      </c>
      <c r="FJ33">
        <f t="shared" si="88"/>
        <v>8.6654839859902086</v>
      </c>
      <c r="FK33">
        <f t="shared" si="89"/>
        <v>8.4558270279991756</v>
      </c>
      <c r="FL33">
        <f t="shared" si="90"/>
        <v>8.2461700639982372</v>
      </c>
      <c r="FM33">
        <f t="shared" si="91"/>
        <v>8.0365130939812683</v>
      </c>
      <c r="FN33">
        <f t="shared" si="92"/>
        <v>7.8268561179421301</v>
      </c>
      <c r="FO33">
        <f t="shared" si="93"/>
        <v>7.6171991358746833</v>
      </c>
      <c r="FP33">
        <f t="shared" si="94"/>
        <v>7.407542147772773</v>
      </c>
      <c r="FQ33">
        <f t="shared" si="95"/>
        <v>7.1978851536302493</v>
      </c>
      <c r="FR33">
        <f t="shared" si="96"/>
        <v>6.9882281534409483</v>
      </c>
      <c r="FS33">
        <f t="shared" si="97"/>
        <v>6.7785711471987025</v>
      </c>
      <c r="FT33">
        <f t="shared" si="98"/>
        <v>6.568914134897339</v>
      </c>
      <c r="FU33">
        <f t="shared" si="99"/>
        <v>6.3592571165306726</v>
      </c>
      <c r="FV33">
        <f t="shared" si="100"/>
        <v>6.1496000920925216</v>
      </c>
      <c r="FW33">
        <f t="shared" si="101"/>
        <v>5.9399430615766899</v>
      </c>
      <c r="FX33">
        <f t="shared" si="102"/>
        <v>5.7302860249769783</v>
      </c>
      <c r="FY33">
        <f t="shared" si="103"/>
        <v>5.5206289822871835</v>
      </c>
      <c r="FZ33">
        <f t="shared" si="36"/>
        <v>5.3109719335010901</v>
      </c>
      <c r="GA33">
        <f t="shared" si="136"/>
        <v>5.1013148786124844</v>
      </c>
      <c r="GB33">
        <f t="shared" si="137"/>
        <v>4.8916578176151368</v>
      </c>
      <c r="GC33">
        <f t="shared" si="138"/>
        <v>4.6820007505028194</v>
      </c>
      <c r="GD33">
        <f t="shared" si="104"/>
        <v>4.4723436772692953</v>
      </c>
      <c r="GE33">
        <f t="shared" si="105"/>
        <v>4.2626865979083188</v>
      </c>
      <c r="GF33">
        <f t="shared" si="106"/>
        <v>4.0530295124136391</v>
      </c>
      <c r="GG33">
        <f t="shared" si="107"/>
        <v>3.8433724207790032</v>
      </c>
      <c r="GH33">
        <f t="shared" si="108"/>
        <v>3.6337153229981407</v>
      </c>
      <c r="GI33">
        <f t="shared" si="109"/>
        <v>3.4240582190647846</v>
      </c>
      <c r="GJ33">
        <f t="shared" si="110"/>
        <v>3.2144011089726661</v>
      </c>
      <c r="GK33">
        <f t="shared" si="111"/>
        <v>3.0047439927155004</v>
      </c>
      <c r="GL33">
        <f t="shared" si="112"/>
        <v>2.7950868702869975</v>
      </c>
      <c r="GM33">
        <f t="shared" si="113"/>
        <v>2.5854297416808585</v>
      </c>
      <c r="GN33">
        <f t="shared" si="114"/>
        <v>2.3757726068907843</v>
      </c>
      <c r="GO33">
        <f t="shared" si="115"/>
        <v>2.166115465910476</v>
      </c>
      <c r="GP33">
        <f t="shared" si="116"/>
        <v>1.9564583187336062</v>
      </c>
      <c r="GQ33">
        <f t="shared" si="117"/>
        <v>1.7468011653538618</v>
      </c>
      <c r="GR33">
        <f t="shared" si="118"/>
        <v>1.5371440057649117</v>
      </c>
      <c r="GS33">
        <f t="shared" si="119"/>
        <v>1.3274868399604252</v>
      </c>
      <c r="GT33">
        <f t="shared" si="120"/>
        <v>1.117829667934064</v>
      </c>
      <c r="GU33">
        <f t="shared" si="121"/>
        <v>0.90817248967947606</v>
      </c>
      <c r="GV33">
        <f t="shared" si="122"/>
        <v>0.69851530519031613</v>
      </c>
      <c r="GW33">
        <f t="shared" si="123"/>
        <v>0.48885811446021776</v>
      </c>
      <c r="GX33">
        <f t="shared" si="124"/>
        <v>0.2792009174828145</v>
      </c>
      <c r="GY33">
        <f t="shared" si="125"/>
        <v>6.9543714251739885E-2</v>
      </c>
      <c r="GZ33">
        <f t="shared" si="126"/>
        <v>0.14011349523938676</v>
      </c>
      <c r="HA33">
        <f t="shared" si="127"/>
        <v>0.34977071099694967</v>
      </c>
      <c r="HB33">
        <f t="shared" si="128"/>
        <v>0.55942793302734728</v>
      </c>
      <c r="HC33">
        <f t="shared" si="129"/>
        <v>0.76908516133697802</v>
      </c>
      <c r="HD33">
        <f t="shared" si="130"/>
        <v>0.97874239593223322</v>
      </c>
      <c r="HE33">
        <f t="shared" si="131"/>
        <v>1.1883996368195398</v>
      </c>
      <c r="HF33">
        <f t="shared" si="132"/>
        <v>1.3980568840053067</v>
      </c>
      <c r="HG33">
        <f t="shared" si="133"/>
        <v>1.6077141374959645</v>
      </c>
      <c r="HH33">
        <f t="shared" si="134"/>
        <v>1.81737139729794</v>
      </c>
      <c r="HI33">
        <f t="shared" si="135"/>
        <v>2.0270286634176742</v>
      </c>
      <c r="HJ33">
        <f t="shared" si="30"/>
        <v>6.9543714251739885E-2</v>
      </c>
      <c r="HK33">
        <f t="shared" si="31"/>
        <v>91</v>
      </c>
      <c r="HL33">
        <v>31</v>
      </c>
      <c r="HM33">
        <f t="shared" si="32"/>
        <v>0.3</v>
      </c>
      <c r="HN33" cm="1">
        <f t="array" ref="HN33">INDEX($N$3:$DJ$102,HL33,HK33)</f>
        <v>18.919289915931053</v>
      </c>
      <c r="HO33">
        <f t="shared" si="33"/>
        <v>5.6757869747793155</v>
      </c>
    </row>
    <row r="34" spans="5:223" x14ac:dyDescent="0.25">
      <c r="E34">
        <v>440</v>
      </c>
      <c r="F34" s="6">
        <f>'Emission events'!AJ34</f>
        <v>3.076985958441888E+16</v>
      </c>
      <c r="G34" s="6">
        <f>'Emission events'!BQ34</f>
        <v>2930067118361901.5</v>
      </c>
      <c r="H34" s="6">
        <f>'Emission events'!CX34</f>
        <v>279016330722971.56</v>
      </c>
      <c r="I34" s="6">
        <f>'Emission events'!EE34</f>
        <v>26569395739178.137</v>
      </c>
      <c r="J34" s="6">
        <f>'Emission events'!FL34</f>
        <v>2530076960426.9521</v>
      </c>
      <c r="K34" s="6">
        <f t="shared" si="2"/>
        <v>3.400804250620336E+16</v>
      </c>
      <c r="M34" s="1">
        <v>0.31</v>
      </c>
      <c r="N34" s="55">
        <f t="shared" si="159"/>
        <v>18.869894550516563</v>
      </c>
      <c r="O34" s="55">
        <f t="shared" si="159"/>
        <v>18.869677355431786</v>
      </c>
      <c r="P34" s="55">
        <f t="shared" si="159"/>
        <v>18.869460152438272</v>
      </c>
      <c r="Q34" s="55">
        <f t="shared" si="159"/>
        <v>18.869242941527947</v>
      </c>
      <c r="R34" s="55">
        <f t="shared" si="159"/>
        <v>18.869025722692744</v>
      </c>
      <c r="S34" s="55">
        <f t="shared" si="159"/>
        <v>18.868808495924572</v>
      </c>
      <c r="T34" s="55">
        <f t="shared" si="159"/>
        <v>18.868591261215339</v>
      </c>
      <c r="U34" s="55">
        <f t="shared" si="159"/>
        <v>18.868374018556953</v>
      </c>
      <c r="V34" s="55">
        <f t="shared" si="159"/>
        <v>18.868156767941297</v>
      </c>
      <c r="W34" s="55">
        <f t="shared" si="159"/>
        <v>18.867939509360259</v>
      </c>
      <c r="X34" s="55">
        <f t="shared" si="160"/>
        <v>18.867722242805712</v>
      </c>
      <c r="Y34" s="55">
        <f t="shared" si="160"/>
        <v>18.867504968269525</v>
      </c>
      <c r="Z34" s="55">
        <f t="shared" si="160"/>
        <v>18.867287685743555</v>
      </c>
      <c r="AA34" s="55">
        <f t="shared" si="160"/>
        <v>18.867070395219653</v>
      </c>
      <c r="AB34" s="55">
        <f t="shared" si="160"/>
        <v>18.86685309668966</v>
      </c>
      <c r="AC34" s="55">
        <f t="shared" si="160"/>
        <v>18.866635790145406</v>
      </c>
      <c r="AD34" s="55">
        <f t="shared" si="160"/>
        <v>18.866418475578723</v>
      </c>
      <c r="AE34" s="55">
        <f t="shared" si="160"/>
        <v>18.866201152981425</v>
      </c>
      <c r="AF34" s="55">
        <f t="shared" si="160"/>
        <v>18.865983822345321</v>
      </c>
      <c r="AG34" s="55">
        <f t="shared" si="160"/>
        <v>18.86576648366221</v>
      </c>
      <c r="AH34" s="55">
        <f t="shared" si="161"/>
        <v>18.865549136923885</v>
      </c>
      <c r="AI34" s="55">
        <f t="shared" si="161"/>
        <v>18.865331782122126</v>
      </c>
      <c r="AJ34" s="55">
        <f t="shared" si="161"/>
        <v>18.865114419248716</v>
      </c>
      <c r="AK34" s="55">
        <f t="shared" si="161"/>
        <v>18.864897048295415</v>
      </c>
      <c r="AL34" s="55">
        <f t="shared" si="161"/>
        <v>18.864679669253981</v>
      </c>
      <c r="AM34" s="55">
        <f t="shared" si="161"/>
        <v>18.864462282116168</v>
      </c>
      <c r="AN34" s="55">
        <f t="shared" si="161"/>
        <v>18.864244886873713</v>
      </c>
      <c r="AO34" s="55">
        <f t="shared" si="161"/>
        <v>18.864027483518356</v>
      </c>
      <c r="AP34" s="55">
        <f t="shared" si="161"/>
        <v>18.863810072041815</v>
      </c>
      <c r="AQ34" s="55">
        <f t="shared" si="161"/>
        <v>18.863592652435806</v>
      </c>
      <c r="AR34" s="55">
        <f t="shared" si="162"/>
        <v>18.863375224692042</v>
      </c>
      <c r="AS34" s="55">
        <f t="shared" si="162"/>
        <v>18.863157788802216</v>
      </c>
      <c r="AT34" s="55">
        <f t="shared" si="162"/>
        <v>18.862940344758023</v>
      </c>
      <c r="AU34" s="55">
        <f t="shared" si="162"/>
        <v>18.862722892551147</v>
      </c>
      <c r="AV34" s="55">
        <f t="shared" si="162"/>
        <v>18.862505432173258</v>
      </c>
      <c r="AW34" s="55">
        <f t="shared" si="162"/>
        <v>18.862287963616023</v>
      </c>
      <c r="AX34" s="55">
        <f t="shared" si="162"/>
        <v>18.862070486871097</v>
      </c>
      <c r="AY34" s="55">
        <f t="shared" si="162"/>
        <v>18.861853001930129</v>
      </c>
      <c r="AZ34" s="55">
        <f t="shared" si="162"/>
        <v>18.861635508784762</v>
      </c>
      <c r="BA34" s="55">
        <f t="shared" si="162"/>
        <v>18.861418007426622</v>
      </c>
      <c r="BB34" s="55">
        <f t="shared" si="163"/>
        <v>18.861200497847335</v>
      </c>
      <c r="BC34" s="55">
        <f t="shared" si="163"/>
        <v>18.860982980038518</v>
      </c>
      <c r="BD34" s="55">
        <f t="shared" si="163"/>
        <v>18.860765453991771</v>
      </c>
      <c r="BE34" s="55">
        <f t="shared" si="163"/>
        <v>18.860547919698693</v>
      </c>
      <c r="BF34" s="55">
        <f t="shared" si="163"/>
        <v>18.860330377150873</v>
      </c>
      <c r="BG34" s="55">
        <f t="shared" si="163"/>
        <v>18.860112826339893</v>
      </c>
      <c r="BH34" s="55">
        <f t="shared" si="163"/>
        <v>18.859895267257322</v>
      </c>
      <c r="BI34" s="55">
        <f t="shared" si="163"/>
        <v>18.859677699894721</v>
      </c>
      <c r="BJ34" s="55">
        <f t="shared" si="163"/>
        <v>18.85946012424365</v>
      </c>
      <c r="BK34" s="55">
        <f t="shared" si="163"/>
        <v>18.859242540295647</v>
      </c>
      <c r="BL34" s="55">
        <f t="shared" si="164"/>
        <v>18.859024948042254</v>
      </c>
      <c r="BM34" s="55">
        <f t="shared" si="164"/>
        <v>18.858807347475</v>
      </c>
      <c r="BN34" s="55">
        <f t="shared" si="164"/>
        <v>18.858589738585401</v>
      </c>
      <c r="BO34" s="55">
        <f t="shared" si="164"/>
        <v>18.858372121364969</v>
      </c>
      <c r="BP34" s="55">
        <f t="shared" si="164"/>
        <v>18.858154495805206</v>
      </c>
      <c r="BQ34" s="55">
        <f t="shared" si="164"/>
        <v>18.857936861897606</v>
      </c>
      <c r="BR34" s="55">
        <f t="shared" si="164"/>
        <v>18.857719219633658</v>
      </c>
      <c r="BS34" s="55">
        <f t="shared" si="164"/>
        <v>18.857501569004832</v>
      </c>
      <c r="BT34" s="55">
        <f t="shared" si="164"/>
        <v>18.8572839100026</v>
      </c>
      <c r="BU34" s="55">
        <f t="shared" si="164"/>
        <v>18.857066242618419</v>
      </c>
      <c r="BV34" s="55">
        <f t="shared" si="165"/>
        <v>18.856848566843741</v>
      </c>
      <c r="BW34" s="55">
        <f t="shared" si="165"/>
        <v>18.856630882670004</v>
      </c>
      <c r="BX34" s="55">
        <f t="shared" si="165"/>
        <v>18.856413190088642</v>
      </c>
      <c r="BY34" s="55">
        <f t="shared" si="165"/>
        <v>18.856195489091082</v>
      </c>
      <c r="BZ34" s="55">
        <f t="shared" si="165"/>
        <v>18.855977779668734</v>
      </c>
      <c r="CA34" s="55">
        <f t="shared" si="165"/>
        <v>18.855760061813008</v>
      </c>
      <c r="CB34" s="55">
        <f t="shared" si="165"/>
        <v>18.855542335515302</v>
      </c>
      <c r="CC34" s="55">
        <f t="shared" si="165"/>
        <v>18.855324600767005</v>
      </c>
      <c r="CD34" s="55">
        <f t="shared" si="165"/>
        <v>18.855106857559498</v>
      </c>
      <c r="CE34" s="55">
        <f t="shared" si="165"/>
        <v>18.854889105884148</v>
      </c>
      <c r="CF34" s="55">
        <f t="shared" si="166"/>
        <v>18.854671345732321</v>
      </c>
      <c r="CG34" s="55">
        <f t="shared" si="166"/>
        <v>18.85445357709537</v>
      </c>
      <c r="CH34" s="55">
        <f t="shared" si="166"/>
        <v>18.854235799964638</v>
      </c>
      <c r="CI34" s="55">
        <f t="shared" si="166"/>
        <v>18.854018014331466</v>
      </c>
      <c r="CJ34" s="55">
        <f t="shared" si="166"/>
        <v>18.853800220187175</v>
      </c>
      <c r="CK34" s="55">
        <f t="shared" si="166"/>
        <v>18.853582417523089</v>
      </c>
      <c r="CL34" s="55">
        <f t="shared" si="166"/>
        <v>18.853364606330516</v>
      </c>
      <c r="CM34" s="55">
        <f t="shared" si="166"/>
        <v>18.853146786600753</v>
      </c>
      <c r="CN34" s="55">
        <f t="shared" si="166"/>
        <v>18.852928958325098</v>
      </c>
      <c r="CO34" s="55">
        <f t="shared" si="166"/>
        <v>18.852711121494828</v>
      </c>
      <c r="CP34" s="55">
        <f t="shared" si="167"/>
        <v>18.852493276101224</v>
      </c>
      <c r="CQ34" s="55">
        <f t="shared" si="167"/>
        <v>18.852275422135545</v>
      </c>
      <c r="CR34" s="55">
        <f t="shared" si="167"/>
        <v>18.852057559589049</v>
      </c>
      <c r="CS34" s="55">
        <f t="shared" si="167"/>
        <v>18.851839688452984</v>
      </c>
      <c r="CT34" s="55">
        <f t="shared" si="167"/>
        <v>18.851621808718591</v>
      </c>
      <c r="CU34" s="55">
        <f t="shared" si="167"/>
        <v>18.851403920377088</v>
      </c>
      <c r="CV34" s="55">
        <f t="shared" si="167"/>
        <v>18.851186023419711</v>
      </c>
      <c r="CW34" s="55">
        <f t="shared" si="167"/>
        <v>18.85096811783766</v>
      </c>
      <c r="CX34" s="55">
        <f t="shared" si="167"/>
        <v>18.850750203622148</v>
      </c>
      <c r="CY34" s="55">
        <f t="shared" si="167"/>
        <v>18.850532280764362</v>
      </c>
      <c r="CZ34" s="55">
        <f t="shared" si="168"/>
        <v>18.850314349255481</v>
      </c>
      <c r="DA34" s="55">
        <f t="shared" si="168"/>
        <v>18.850096409086692</v>
      </c>
      <c r="DB34" s="55">
        <f t="shared" si="168"/>
        <v>18.849878460249158</v>
      </c>
      <c r="DC34" s="55">
        <f t="shared" si="168"/>
        <v>18.849660502734032</v>
      </c>
      <c r="DD34" s="55">
        <f t="shared" si="168"/>
        <v>18.849442536532472</v>
      </c>
      <c r="DE34" s="55">
        <f t="shared" si="168"/>
        <v>18.849224561635602</v>
      </c>
      <c r="DF34" s="55">
        <f t="shared" si="168"/>
        <v>18.849006578034569</v>
      </c>
      <c r="DG34" s="55">
        <f t="shared" si="168"/>
        <v>18.848788585720484</v>
      </c>
      <c r="DH34" s="55">
        <f t="shared" si="168"/>
        <v>18.848570584684467</v>
      </c>
      <c r="DI34" s="55">
        <f t="shared" si="168"/>
        <v>18.84835257491762</v>
      </c>
      <c r="DJ34" s="55">
        <f t="shared" si="168"/>
        <v>18.848134556411033</v>
      </c>
      <c r="DL34">
        <f t="shared" si="17"/>
        <v>0.31</v>
      </c>
      <c r="DM34">
        <f t="shared" si="18"/>
        <v>18.869894550516563</v>
      </c>
      <c r="DN34">
        <f t="shared" si="19"/>
        <v>18.660235730968683</v>
      </c>
      <c r="DO34">
        <f t="shared" si="41"/>
        <v>18.450576903512065</v>
      </c>
      <c r="DP34">
        <f t="shared" si="42"/>
        <v>18.240918068138637</v>
      </c>
      <c r="DQ34">
        <f t="shared" si="43"/>
        <v>18.03125922484033</v>
      </c>
      <c r="DR34">
        <f t="shared" si="44"/>
        <v>17.821600373609055</v>
      </c>
      <c r="DS34">
        <f t="shared" si="45"/>
        <v>17.611941514436719</v>
      </c>
      <c r="DT34">
        <f t="shared" si="46"/>
        <v>17.402282647315229</v>
      </c>
      <c r="DU34">
        <f t="shared" si="47"/>
        <v>17.19262377223647</v>
      </c>
      <c r="DV34">
        <f t="shared" si="48"/>
        <v>16.982964889192328</v>
      </c>
      <c r="DW34">
        <f t="shared" si="49"/>
        <v>16.773305998174678</v>
      </c>
      <c r="DX34">
        <f t="shared" si="50"/>
        <v>16.563647099175387</v>
      </c>
      <c r="DY34">
        <f t="shared" si="51"/>
        <v>16.353988192186314</v>
      </c>
      <c r="DZ34">
        <f t="shared" si="52"/>
        <v>16.144329277199308</v>
      </c>
      <c r="EA34">
        <f t="shared" si="53"/>
        <v>15.934670354206212</v>
      </c>
      <c r="EB34">
        <f t="shared" si="54"/>
        <v>15.725011423198854</v>
      </c>
      <c r="EC34">
        <f t="shared" si="55"/>
        <v>15.515352484169068</v>
      </c>
      <c r="ED34">
        <f t="shared" si="56"/>
        <v>15.305693537108667</v>
      </c>
      <c r="EE34">
        <f t="shared" si="57"/>
        <v>15.096034582009459</v>
      </c>
      <c r="EF34">
        <f t="shared" si="58"/>
        <v>14.886375618863244</v>
      </c>
      <c r="EG34">
        <f t="shared" si="59"/>
        <v>14.676716647661816</v>
      </c>
      <c r="EH34">
        <f t="shared" si="60"/>
        <v>14.467057668396954</v>
      </c>
      <c r="EI34">
        <f t="shared" si="61"/>
        <v>14.25739868106044</v>
      </c>
      <c r="EJ34">
        <f t="shared" si="62"/>
        <v>14.047739685644036</v>
      </c>
      <c r="EK34">
        <f t="shared" si="63"/>
        <v>13.838080682139498</v>
      </c>
      <c r="EL34">
        <f t="shared" si="64"/>
        <v>13.628421670538582</v>
      </c>
      <c r="EM34">
        <f t="shared" si="65"/>
        <v>13.418762650833024</v>
      </c>
      <c r="EN34">
        <f t="shared" si="66"/>
        <v>13.209103623014563</v>
      </c>
      <c r="EO34">
        <f t="shared" si="67"/>
        <v>12.999444587074917</v>
      </c>
      <c r="EP34">
        <f t="shared" si="68"/>
        <v>12.789785543005806</v>
      </c>
      <c r="EQ34">
        <f t="shared" si="69"/>
        <v>12.580126490798939</v>
      </c>
      <c r="ER34">
        <f t="shared" si="70"/>
        <v>12.370467430446009</v>
      </c>
      <c r="ES34">
        <f t="shared" si="71"/>
        <v>12.160808361938713</v>
      </c>
      <c r="ET34">
        <f t="shared" si="72"/>
        <v>11.951149285268732</v>
      </c>
      <c r="EU34">
        <f t="shared" si="73"/>
        <v>11.741490200427739</v>
      </c>
      <c r="EV34">
        <f t="shared" si="74"/>
        <v>11.531831107407402</v>
      </c>
      <c r="EW34">
        <f t="shared" si="75"/>
        <v>11.322172006199374</v>
      </c>
      <c r="EX34">
        <f t="shared" si="76"/>
        <v>11.112512896795302</v>
      </c>
      <c r="EY34">
        <f t="shared" si="77"/>
        <v>10.902853779186829</v>
      </c>
      <c r="EZ34">
        <f t="shared" si="78"/>
        <v>10.693194653365586</v>
      </c>
      <c r="FA34">
        <f t="shared" si="79"/>
        <v>10.483535519323196</v>
      </c>
      <c r="FB34">
        <f t="shared" si="80"/>
        <v>10.273876377051275</v>
      </c>
      <c r="FC34">
        <f t="shared" si="81"/>
        <v>10.064217226541425</v>
      </c>
      <c r="FD34">
        <f t="shared" si="82"/>
        <v>9.8545580677852431</v>
      </c>
      <c r="FE34">
        <f t="shared" si="83"/>
        <v>9.6448989007743204</v>
      </c>
      <c r="FF34">
        <f t="shared" si="84"/>
        <v>9.4352397255002369</v>
      </c>
      <c r="FG34">
        <f t="shared" si="85"/>
        <v>9.225580541954562</v>
      </c>
      <c r="FH34">
        <f t="shared" si="86"/>
        <v>9.015921350128858</v>
      </c>
      <c r="FI34">
        <f t="shared" si="87"/>
        <v>8.8062621500146836</v>
      </c>
      <c r="FJ34">
        <f t="shared" si="88"/>
        <v>8.5966029416035763</v>
      </c>
      <c r="FK34">
        <f t="shared" si="89"/>
        <v>8.3869437248870806</v>
      </c>
      <c r="FL34">
        <f t="shared" si="90"/>
        <v>8.1772844998567233</v>
      </c>
      <c r="FM34">
        <f t="shared" si="91"/>
        <v>7.9676252665040206</v>
      </c>
      <c r="FN34">
        <f t="shared" si="92"/>
        <v>7.7579660248204849</v>
      </c>
      <c r="FO34">
        <f t="shared" si="93"/>
        <v>7.5483067747976182</v>
      </c>
      <c r="FP34">
        <f t="shared" si="94"/>
        <v>7.3386475164269136</v>
      </c>
      <c r="FQ34">
        <f t="shared" si="95"/>
        <v>7.1289882496998622</v>
      </c>
      <c r="FR34">
        <f t="shared" si="96"/>
        <v>6.9193289746079341</v>
      </c>
      <c r="FS34">
        <f t="shared" si="97"/>
        <v>6.709669691142599</v>
      </c>
      <c r="FT34">
        <f t="shared" si="98"/>
        <v>6.5000103992953147</v>
      </c>
      <c r="FU34">
        <f t="shared" si="99"/>
        <v>6.2903510990575331</v>
      </c>
      <c r="FV34">
        <f t="shared" si="100"/>
        <v>6.0806917904206923</v>
      </c>
      <c r="FW34">
        <f t="shared" si="101"/>
        <v>5.8710324733762267</v>
      </c>
      <c r="FX34">
        <f t="shared" si="102"/>
        <v>5.6613731479155636</v>
      </c>
      <c r="FY34">
        <f t="shared" si="103"/>
        <v>5.4517138140301125</v>
      </c>
      <c r="FZ34">
        <f t="shared" si="36"/>
        <v>5.2420544717112811</v>
      </c>
      <c r="GA34">
        <f t="shared" si="136"/>
        <v>5.032395120950472</v>
      </c>
      <c r="GB34">
        <f t="shared" si="137"/>
        <v>4.8227357617390716</v>
      </c>
      <c r="GC34">
        <f t="shared" si="138"/>
        <v>4.6130763940684609</v>
      </c>
      <c r="GD34">
        <f t="shared" si="104"/>
        <v>4.4034170179300087</v>
      </c>
      <c r="GE34">
        <f t="shared" si="105"/>
        <v>4.1937576333150783</v>
      </c>
      <c r="GF34">
        <f t="shared" si="106"/>
        <v>3.9840982402150242</v>
      </c>
      <c r="GG34">
        <f t="shared" si="107"/>
        <v>3.7744388386211885</v>
      </c>
      <c r="GH34">
        <f t="shared" si="108"/>
        <v>3.564779428524913</v>
      </c>
      <c r="GI34">
        <f t="shared" si="109"/>
        <v>3.3551200099175187</v>
      </c>
      <c r="GJ34">
        <f t="shared" si="110"/>
        <v>3.1454605827903279</v>
      </c>
      <c r="GK34">
        <f t="shared" si="111"/>
        <v>2.9358011471346508</v>
      </c>
      <c r="GL34">
        <f t="shared" si="112"/>
        <v>2.7261417029417849</v>
      </c>
      <c r="GM34">
        <f t="shared" si="113"/>
        <v>2.5164822502030262</v>
      </c>
      <c r="GN34">
        <f t="shared" si="114"/>
        <v>2.3068227889096526</v>
      </c>
      <c r="GO34">
        <f t="shared" si="115"/>
        <v>2.097163319052946</v>
      </c>
      <c r="GP34">
        <f t="shared" si="116"/>
        <v>1.8875038406241629</v>
      </c>
      <c r="GQ34">
        <f t="shared" si="117"/>
        <v>1.6778443536145637</v>
      </c>
      <c r="GR34">
        <f t="shared" si="118"/>
        <v>1.4681848580153947</v>
      </c>
      <c r="GS34">
        <f t="shared" si="119"/>
        <v>1.2585253538178982</v>
      </c>
      <c r="GT34">
        <f t="shared" si="120"/>
        <v>1.0488658410132921</v>
      </c>
      <c r="GU34">
        <f t="shared" si="121"/>
        <v>0.83920631959281167</v>
      </c>
      <c r="GV34">
        <f t="shared" si="122"/>
        <v>0.62954678954765697</v>
      </c>
      <c r="GW34">
        <f t="shared" si="123"/>
        <v>0.41988725086904211</v>
      </c>
      <c r="GX34">
        <f t="shared" si="124"/>
        <v>0.21022770354815279</v>
      </c>
      <c r="GY34">
        <f t="shared" si="125"/>
        <v>5.6814757616763245E-4</v>
      </c>
      <c r="GZ34">
        <f t="shared" si="126"/>
        <v>0.20909141705572409</v>
      </c>
      <c r="HA34">
        <f t="shared" si="127"/>
        <v>0.41875099035636154</v>
      </c>
      <c r="HB34">
        <f t="shared" si="128"/>
        <v>0.62841057233459097</v>
      </c>
      <c r="HC34">
        <f t="shared" si="129"/>
        <v>0.83807016299925507</v>
      </c>
      <c r="HD34">
        <f t="shared" si="130"/>
        <v>1.0477297623592285</v>
      </c>
      <c r="HE34">
        <f t="shared" si="131"/>
        <v>1.2573893704233647</v>
      </c>
      <c r="HF34">
        <f t="shared" si="132"/>
        <v>1.4670489872005525</v>
      </c>
      <c r="HG34">
        <f t="shared" si="133"/>
        <v>1.6767086126996738</v>
      </c>
      <c r="HH34">
        <f t="shared" si="134"/>
        <v>1.8863682469296243</v>
      </c>
      <c r="HI34">
        <f t="shared" si="135"/>
        <v>2.0960278898993145</v>
      </c>
      <c r="HJ34">
        <f t="shared" si="30"/>
        <v>5.6814757616763245E-4</v>
      </c>
      <c r="HK34">
        <f t="shared" si="31"/>
        <v>91</v>
      </c>
      <c r="HL34">
        <v>32</v>
      </c>
      <c r="HM34">
        <f t="shared" si="32"/>
        <v>0.31</v>
      </c>
      <c r="HN34" cm="1">
        <f t="array" ref="HN34">INDEX($N$3:$DJ$102,HL34,HK34)</f>
        <v>18.850314349255481</v>
      </c>
      <c r="HO34">
        <f t="shared" si="33"/>
        <v>5.8435974482691986</v>
      </c>
    </row>
    <row r="35" spans="5:223" x14ac:dyDescent="0.25">
      <c r="E35">
        <v>445</v>
      </c>
      <c r="F35" s="6">
        <f>'Emission events'!AJ35</f>
        <v>2.7056474200912616E+16</v>
      </c>
      <c r="G35" s="6">
        <f>'Emission events'!BQ35</f>
        <v>2576459121543904</v>
      </c>
      <c r="H35" s="6">
        <f>'Emission events'!CX35</f>
        <v>245343926030202.41</v>
      </c>
      <c r="I35" s="6">
        <f>'Emission events'!EE35</f>
        <v>23362933079971.914</v>
      </c>
      <c r="J35" s="6">
        <f>'Emission events'!FL35</f>
        <v>2224740799297.6079</v>
      </c>
      <c r="K35" s="6">
        <f t="shared" si="2"/>
        <v>2.9903864922365992E+16</v>
      </c>
      <c r="M35" s="1">
        <v>0.32</v>
      </c>
      <c r="N35" s="55">
        <f t="shared" si="159"/>
        <v>18.800313869752472</v>
      </c>
      <c r="O35" s="55">
        <f t="shared" si="159"/>
        <v>18.800093702294117</v>
      </c>
      <c r="P35" s="55">
        <f t="shared" si="159"/>
        <v>18.799873523895116</v>
      </c>
      <c r="Q35" s="55">
        <f t="shared" si="159"/>
        <v>18.799653334544313</v>
      </c>
      <c r="R35" s="55">
        <f t="shared" si="159"/>
        <v>18.79943313423054</v>
      </c>
      <c r="S35" s="55">
        <f t="shared" si="159"/>
        <v>18.799212922942608</v>
      </c>
      <c r="T35" s="55">
        <f t="shared" si="159"/>
        <v>18.798992700669331</v>
      </c>
      <c r="U35" s="55">
        <f t="shared" si="159"/>
        <v>18.798772467399495</v>
      </c>
      <c r="V35" s="55">
        <f t="shared" si="159"/>
        <v>18.798552223121888</v>
      </c>
      <c r="W35" s="55">
        <f t="shared" si="159"/>
        <v>18.798331967825284</v>
      </c>
      <c r="X35" s="55">
        <f t="shared" si="160"/>
        <v>18.798111701498438</v>
      </c>
      <c r="Y35" s="55">
        <f t="shared" si="160"/>
        <v>18.797891424130103</v>
      </c>
      <c r="Z35" s="55">
        <f t="shared" si="160"/>
        <v>18.797671135709013</v>
      </c>
      <c r="AA35" s="55">
        <f t="shared" si="160"/>
        <v>18.797450836223895</v>
      </c>
      <c r="AB35" s="55">
        <f t="shared" si="160"/>
        <v>18.797230525663466</v>
      </c>
      <c r="AC35" s="55">
        <f t="shared" si="160"/>
        <v>18.797010204016427</v>
      </c>
      <c r="AD35" s="55">
        <f t="shared" si="160"/>
        <v>18.796789871271468</v>
      </c>
      <c r="AE35" s="55">
        <f t="shared" si="160"/>
        <v>18.796569527417272</v>
      </c>
      <c r="AF35" s="55">
        <f t="shared" si="160"/>
        <v>18.796349172442504</v>
      </c>
      <c r="AG35" s="55">
        <f t="shared" si="160"/>
        <v>18.796128806335823</v>
      </c>
      <c r="AH35" s="55">
        <f t="shared" si="161"/>
        <v>18.79590842908587</v>
      </c>
      <c r="AI35" s="55">
        <f t="shared" si="161"/>
        <v>18.795688040681284</v>
      </c>
      <c r="AJ35" s="55">
        <f t="shared" si="161"/>
        <v>18.795467641110683</v>
      </c>
      <c r="AK35" s="55">
        <f t="shared" si="161"/>
        <v>18.795247230362683</v>
      </c>
      <c r="AL35" s="55">
        <f t="shared" si="161"/>
        <v>18.795026808425877</v>
      </c>
      <c r="AM35" s="55">
        <f t="shared" si="161"/>
        <v>18.794806375288854</v>
      </c>
      <c r="AN35" s="55">
        <f t="shared" si="161"/>
        <v>18.794585930940187</v>
      </c>
      <c r="AO35" s="55">
        <f t="shared" si="161"/>
        <v>18.794365475368444</v>
      </c>
      <c r="AP35" s="55">
        <f t="shared" si="161"/>
        <v>18.794145008562179</v>
      </c>
      <c r="AQ35" s="55">
        <f t="shared" si="161"/>
        <v>18.793924530509923</v>
      </c>
      <c r="AR35" s="55">
        <f t="shared" si="162"/>
        <v>18.793704041200215</v>
      </c>
      <c r="AS35" s="55">
        <f t="shared" si="162"/>
        <v>18.793483540621565</v>
      </c>
      <c r="AT35" s="55">
        <f t="shared" si="162"/>
        <v>18.793263028762482</v>
      </c>
      <c r="AU35" s="55">
        <f t="shared" si="162"/>
        <v>18.79304250561146</v>
      </c>
      <c r="AV35" s="55">
        <f t="shared" si="162"/>
        <v>18.792821971156979</v>
      </c>
      <c r="AW35" s="55">
        <f t="shared" si="162"/>
        <v>18.79260142538751</v>
      </c>
      <c r="AX35" s="55">
        <f t="shared" si="162"/>
        <v>18.792380868291509</v>
      </c>
      <c r="AY35" s="55">
        <f t="shared" si="162"/>
        <v>18.792160299857429</v>
      </c>
      <c r="AZ35" s="55">
        <f t="shared" si="162"/>
        <v>18.791939720073696</v>
      </c>
      <c r="BA35" s="55">
        <f t="shared" si="162"/>
        <v>18.791719128928744</v>
      </c>
      <c r="BB35" s="55">
        <f t="shared" si="163"/>
        <v>18.791498526410972</v>
      </c>
      <c r="BC35" s="55">
        <f t="shared" si="163"/>
        <v>18.791277912508789</v>
      </c>
      <c r="BD35" s="55">
        <f t="shared" si="163"/>
        <v>18.791057287210577</v>
      </c>
      <c r="BE35" s="55">
        <f t="shared" si="163"/>
        <v>18.790836650504716</v>
      </c>
      <c r="BF35" s="55">
        <f t="shared" si="163"/>
        <v>18.790616002379565</v>
      </c>
      <c r="BG35" s="55">
        <f t="shared" si="163"/>
        <v>18.79039534282348</v>
      </c>
      <c r="BH35" s="55">
        <f t="shared" si="163"/>
        <v>18.790174671824801</v>
      </c>
      <c r="BI35" s="55">
        <f t="shared" si="163"/>
        <v>18.789953989371853</v>
      </c>
      <c r="BJ35" s="55">
        <f t="shared" si="163"/>
        <v>18.789733295452958</v>
      </c>
      <c r="BK35" s="55">
        <f t="shared" si="163"/>
        <v>18.789512590056415</v>
      </c>
      <c r="BL35" s="55">
        <f t="shared" si="164"/>
        <v>18.789291873170516</v>
      </c>
      <c r="BM35" s="55">
        <f t="shared" si="164"/>
        <v>18.789071144783545</v>
      </c>
      <c r="BN35" s="55">
        <f t="shared" si="164"/>
        <v>18.788850404883771</v>
      </c>
      <c r="BO35" s="55">
        <f t="shared" si="164"/>
        <v>18.788629653459449</v>
      </c>
      <c r="BP35" s="55">
        <f t="shared" si="164"/>
        <v>18.788408890498822</v>
      </c>
      <c r="BQ35" s="55">
        <f t="shared" si="164"/>
        <v>18.788188115990124</v>
      </c>
      <c r="BR35" s="55">
        <f t="shared" si="164"/>
        <v>18.787967329921578</v>
      </c>
      <c r="BS35" s="55">
        <f t="shared" si="164"/>
        <v>18.787746532281389</v>
      </c>
      <c r="BT35" s="55">
        <f t="shared" si="164"/>
        <v>18.787525723057758</v>
      </c>
      <c r="BU35" s="55">
        <f t="shared" si="164"/>
        <v>18.787304902238866</v>
      </c>
      <c r="BV35" s="55">
        <f t="shared" si="165"/>
        <v>18.787084069812884</v>
      </c>
      <c r="BW35" s="55">
        <f t="shared" si="165"/>
        <v>18.786863225767977</v>
      </c>
      <c r="BX35" s="55">
        <f t="shared" si="165"/>
        <v>18.786642370092292</v>
      </c>
      <c r="BY35" s="55">
        <f t="shared" si="165"/>
        <v>18.786421502773962</v>
      </c>
      <c r="BZ35" s="55">
        <f t="shared" si="165"/>
        <v>18.786200623801115</v>
      </c>
      <c r="CA35" s="55">
        <f t="shared" si="165"/>
        <v>18.785979733161859</v>
      </c>
      <c r="CB35" s="55">
        <f t="shared" si="165"/>
        <v>18.785758830844301</v>
      </c>
      <c r="CC35" s="55">
        <f t="shared" si="165"/>
        <v>18.785537916836525</v>
      </c>
      <c r="CD35" s="55">
        <f t="shared" si="165"/>
        <v>18.785316991126603</v>
      </c>
      <c r="CE35" s="55">
        <f t="shared" si="165"/>
        <v>18.785096053702603</v>
      </c>
      <c r="CF35" s="55">
        <f t="shared" si="166"/>
        <v>18.784875104552576</v>
      </c>
      <c r="CG35" s="55">
        <f t="shared" si="166"/>
        <v>18.784654143664557</v>
      </c>
      <c r="CH35" s="55">
        <f t="shared" si="166"/>
        <v>18.784433171026578</v>
      </c>
      <c r="CI35" s="55">
        <f t="shared" si="166"/>
        <v>18.784212186626654</v>
      </c>
      <c r="CJ35" s="55">
        <f t="shared" si="166"/>
        <v>18.783991190452781</v>
      </c>
      <c r="CK35" s="55">
        <f t="shared" si="166"/>
        <v>18.783770182492955</v>
      </c>
      <c r="CL35" s="55">
        <f t="shared" si="166"/>
        <v>18.783549162735156</v>
      </c>
      <c r="CM35" s="55">
        <f t="shared" si="166"/>
        <v>18.783328131167341</v>
      </c>
      <c r="CN35" s="55">
        <f t="shared" si="166"/>
        <v>18.783107087777474</v>
      </c>
      <c r="CO35" s="55">
        <f t="shared" si="166"/>
        <v>18.782886032553488</v>
      </c>
      <c r="CP35" s="55">
        <f t="shared" si="167"/>
        <v>18.782664965483313</v>
      </c>
      <c r="CQ35" s="55">
        <f t="shared" si="167"/>
        <v>18.782443886554869</v>
      </c>
      <c r="CR35" s="55">
        <f t="shared" si="167"/>
        <v>18.782222795756059</v>
      </c>
      <c r="CS35" s="55">
        <f t="shared" si="167"/>
        <v>18.782001693074776</v>
      </c>
      <c r="CT35" s="55">
        <f t="shared" si="167"/>
        <v>18.781780578498896</v>
      </c>
      <c r="CU35" s="55">
        <f t="shared" si="167"/>
        <v>18.781559452016289</v>
      </c>
      <c r="CV35" s="55">
        <f t="shared" si="167"/>
        <v>18.78133831361481</v>
      </c>
      <c r="CW35" s="55">
        <f t="shared" si="167"/>
        <v>18.7811171632823</v>
      </c>
      <c r="CX35" s="55">
        <f t="shared" si="167"/>
        <v>18.780896001006589</v>
      </c>
      <c r="CY35" s="55">
        <f t="shared" si="167"/>
        <v>18.780674826775495</v>
      </c>
      <c r="CZ35" s="55">
        <f t="shared" si="168"/>
        <v>18.780453640576823</v>
      </c>
      <c r="DA35" s="55">
        <f t="shared" si="168"/>
        <v>18.780232442398368</v>
      </c>
      <c r="DB35" s="55">
        <f t="shared" si="168"/>
        <v>18.780011232227906</v>
      </c>
      <c r="DC35" s="55">
        <f t="shared" si="168"/>
        <v>18.779790010053208</v>
      </c>
      <c r="DD35" s="55">
        <f t="shared" si="168"/>
        <v>18.779568775862032</v>
      </c>
      <c r="DE35" s="55">
        <f t="shared" si="168"/>
        <v>18.779347529642113</v>
      </c>
      <c r="DF35" s="55">
        <f t="shared" si="168"/>
        <v>18.779126271381188</v>
      </c>
      <c r="DG35" s="55">
        <f t="shared" si="168"/>
        <v>18.77890500106697</v>
      </c>
      <c r="DH35" s="55">
        <f t="shared" si="168"/>
        <v>18.778683718687169</v>
      </c>
      <c r="DI35" s="55">
        <f t="shared" si="168"/>
        <v>18.778462424229481</v>
      </c>
      <c r="DJ35" s="55">
        <f t="shared" si="168"/>
        <v>18.778241117681574</v>
      </c>
      <c r="DL35">
        <f t="shared" si="17"/>
        <v>0.32</v>
      </c>
      <c r="DM35">
        <f t="shared" si="18"/>
        <v>18.800313869752472</v>
      </c>
      <c r="DN35">
        <f t="shared" si="19"/>
        <v>18.590652077831013</v>
      </c>
      <c r="DO35">
        <f t="shared" si="41"/>
        <v>18.380990274968909</v>
      </c>
      <c r="DP35">
        <f t="shared" si="42"/>
        <v>18.171328461155003</v>
      </c>
      <c r="DQ35">
        <f t="shared" si="43"/>
        <v>17.961666636378126</v>
      </c>
      <c r="DR35">
        <f t="shared" si="44"/>
        <v>17.752004800627091</v>
      </c>
      <c r="DS35">
        <f t="shared" si="45"/>
        <v>17.54234295389071</v>
      </c>
      <c r="DT35">
        <f t="shared" si="46"/>
        <v>17.332681096157771</v>
      </c>
      <c r="DU35">
        <f t="shared" si="47"/>
        <v>17.123019227417061</v>
      </c>
      <c r="DV35">
        <f t="shared" si="48"/>
        <v>16.913357347657353</v>
      </c>
      <c r="DW35">
        <f t="shared" si="49"/>
        <v>16.703695456867404</v>
      </c>
      <c r="DX35">
        <f t="shared" si="50"/>
        <v>16.494033555035966</v>
      </c>
      <c r="DY35">
        <f t="shared" si="51"/>
        <v>16.284371642151772</v>
      </c>
      <c r="DZ35">
        <f t="shared" si="52"/>
        <v>16.07470971820355</v>
      </c>
      <c r="EA35">
        <f t="shared" si="53"/>
        <v>15.865047783180017</v>
      </c>
      <c r="EB35">
        <f t="shared" si="54"/>
        <v>15.655385837069876</v>
      </c>
      <c r="EC35">
        <f t="shared" si="55"/>
        <v>15.445723879861813</v>
      </c>
      <c r="ED35">
        <f t="shared" si="56"/>
        <v>15.236061911544514</v>
      </c>
      <c r="EE35">
        <f t="shared" si="57"/>
        <v>15.026399932106642</v>
      </c>
      <c r="EF35">
        <f t="shared" si="58"/>
        <v>14.816737941536857</v>
      </c>
      <c r="EG35">
        <f t="shared" si="59"/>
        <v>14.607075939823801</v>
      </c>
      <c r="EH35">
        <f t="shared" si="60"/>
        <v>14.397413926956112</v>
      </c>
      <c r="EI35">
        <f t="shared" si="61"/>
        <v>14.187751902922408</v>
      </c>
      <c r="EJ35">
        <f t="shared" si="62"/>
        <v>13.978089867711304</v>
      </c>
      <c r="EK35">
        <f t="shared" si="63"/>
        <v>13.768427821311395</v>
      </c>
      <c r="EL35">
        <f t="shared" si="64"/>
        <v>13.558765763711268</v>
      </c>
      <c r="EM35">
        <f t="shared" si="65"/>
        <v>13.349103694899497</v>
      </c>
      <c r="EN35">
        <f t="shared" si="66"/>
        <v>13.139441614864651</v>
      </c>
      <c r="EO35">
        <f t="shared" si="67"/>
        <v>12.929779523595281</v>
      </c>
      <c r="EP35">
        <f t="shared" si="68"/>
        <v>12.720117421079923</v>
      </c>
      <c r="EQ35">
        <f t="shared" si="69"/>
        <v>12.510455307307112</v>
      </c>
      <c r="ER35">
        <f t="shared" si="70"/>
        <v>12.300793182265359</v>
      </c>
      <c r="ES35">
        <f t="shared" si="71"/>
        <v>12.091131045943172</v>
      </c>
      <c r="ET35">
        <f t="shared" si="72"/>
        <v>11.881468898329045</v>
      </c>
      <c r="EU35">
        <f t="shared" si="73"/>
        <v>11.67180673941146</v>
      </c>
      <c r="EV35">
        <f t="shared" si="74"/>
        <v>11.462144569178889</v>
      </c>
      <c r="EW35">
        <f t="shared" si="75"/>
        <v>11.252482387619786</v>
      </c>
      <c r="EX35">
        <f t="shared" si="76"/>
        <v>11.042820194722601</v>
      </c>
      <c r="EY35">
        <f t="shared" si="77"/>
        <v>10.833157990475764</v>
      </c>
      <c r="EZ35">
        <f t="shared" si="78"/>
        <v>10.623495774867708</v>
      </c>
      <c r="FA35">
        <f t="shared" si="79"/>
        <v>10.413833547886833</v>
      </c>
      <c r="FB35">
        <f t="shared" si="80"/>
        <v>10.204171309521547</v>
      </c>
      <c r="FC35">
        <f t="shared" si="81"/>
        <v>9.9945090597602313</v>
      </c>
      <c r="FD35">
        <f t="shared" si="82"/>
        <v>9.7848467985912659</v>
      </c>
      <c r="FE35">
        <f t="shared" si="83"/>
        <v>9.575184526003012</v>
      </c>
      <c r="FF35">
        <f t="shared" si="84"/>
        <v>9.3655222419838235</v>
      </c>
      <c r="FG35">
        <f t="shared" si="85"/>
        <v>9.1558599465220407</v>
      </c>
      <c r="FH35">
        <f t="shared" si="86"/>
        <v>8.9461976396059892</v>
      </c>
      <c r="FI35">
        <f t="shared" si="87"/>
        <v>8.7365353212239913</v>
      </c>
      <c r="FJ35">
        <f t="shared" si="88"/>
        <v>8.5268729913643444</v>
      </c>
      <c r="FK35">
        <f t="shared" si="89"/>
        <v>8.3172106500153422</v>
      </c>
      <c r="FL35">
        <f t="shared" si="90"/>
        <v>8.1075482971652679</v>
      </c>
      <c r="FM35">
        <f t="shared" si="91"/>
        <v>7.8978859328023905</v>
      </c>
      <c r="FN35">
        <f t="shared" si="92"/>
        <v>7.6882235569149646</v>
      </c>
      <c r="FO35">
        <f t="shared" si="93"/>
        <v>7.4785611694912344</v>
      </c>
      <c r="FP35">
        <f t="shared" si="94"/>
        <v>7.2688987705194315</v>
      </c>
      <c r="FQ35">
        <f t="shared" si="95"/>
        <v>7.0592363599877821</v>
      </c>
      <c r="FR35">
        <f t="shared" si="96"/>
        <v>6.8495739378844913</v>
      </c>
      <c r="FS35">
        <f t="shared" si="97"/>
        <v>6.639911504197757</v>
      </c>
      <c r="FT35">
        <f t="shared" si="98"/>
        <v>6.430249058915761</v>
      </c>
      <c r="FU35">
        <f t="shared" si="99"/>
        <v>6.2205866020266765</v>
      </c>
      <c r="FV35">
        <f t="shared" si="100"/>
        <v>6.0109241335186656</v>
      </c>
      <c r="FW35">
        <f t="shared" si="101"/>
        <v>5.8012616533798766</v>
      </c>
      <c r="FX35">
        <f t="shared" si="102"/>
        <v>5.5915991615984435</v>
      </c>
      <c r="FY35">
        <f t="shared" si="103"/>
        <v>5.381936658162493</v>
      </c>
      <c r="FZ35">
        <f t="shared" si="36"/>
        <v>5.1722741430601324</v>
      </c>
      <c r="GA35">
        <f t="shared" si="136"/>
        <v>4.9626116162794709</v>
      </c>
      <c r="GB35">
        <f t="shared" si="137"/>
        <v>4.7529490778085908</v>
      </c>
      <c r="GC35">
        <f t="shared" si="138"/>
        <v>4.5432865276355656</v>
      </c>
      <c r="GD35">
        <f t="shared" si="104"/>
        <v>4.3336239657484636</v>
      </c>
      <c r="GE35">
        <f t="shared" si="105"/>
        <v>4.1239613921353335</v>
      </c>
      <c r="GF35">
        <f t="shared" si="106"/>
        <v>3.9142988067842115</v>
      </c>
      <c r="GG35">
        <f t="shared" si="107"/>
        <v>3.7046362096831285</v>
      </c>
      <c r="GH35">
        <f t="shared" si="108"/>
        <v>3.4949736008201011</v>
      </c>
      <c r="GI35">
        <f t="shared" si="109"/>
        <v>3.2853109801831248</v>
      </c>
      <c r="GJ35">
        <f t="shared" si="110"/>
        <v>3.0756483477601932</v>
      </c>
      <c r="GK35">
        <f t="shared" si="111"/>
        <v>2.8659857035392911</v>
      </c>
      <c r="GL35">
        <f t="shared" si="112"/>
        <v>2.6563230475083728</v>
      </c>
      <c r="GM35">
        <f t="shared" si="113"/>
        <v>2.4466603796554018</v>
      </c>
      <c r="GN35">
        <f t="shared" si="114"/>
        <v>2.2369976999683132</v>
      </c>
      <c r="GO35">
        <f t="shared" si="115"/>
        <v>2.0273350084350348</v>
      </c>
      <c r="GP35">
        <f t="shared" si="116"/>
        <v>1.8176723050434873</v>
      </c>
      <c r="GQ35">
        <f t="shared" si="117"/>
        <v>1.6080095897815738</v>
      </c>
      <c r="GR35">
        <f t="shared" si="118"/>
        <v>1.3983468626371867</v>
      </c>
      <c r="GS35">
        <f t="shared" si="119"/>
        <v>1.188684123598204</v>
      </c>
      <c r="GT35">
        <f t="shared" si="120"/>
        <v>0.97902137265249323</v>
      </c>
      <c r="GU35">
        <f t="shared" si="121"/>
        <v>0.76935860978791126</v>
      </c>
      <c r="GV35">
        <f t="shared" si="122"/>
        <v>0.55969583499229714</v>
      </c>
      <c r="GW35">
        <f t="shared" si="123"/>
        <v>0.3500330482534828</v>
      </c>
      <c r="GX35">
        <f t="shared" si="124"/>
        <v>0.14037024955928601</v>
      </c>
      <c r="GY35">
        <f t="shared" si="125"/>
        <v>6.9292561102489714E-2</v>
      </c>
      <c r="GZ35">
        <f t="shared" si="126"/>
        <v>0.27895538374404794</v>
      </c>
      <c r="HA35">
        <f t="shared" si="127"/>
        <v>0.48861821837761354</v>
      </c>
      <c r="HB35">
        <f t="shared" si="128"/>
        <v>0.69828106501541498</v>
      </c>
      <c r="HC35">
        <f t="shared" si="129"/>
        <v>0.9079439236696949</v>
      </c>
      <c r="HD35">
        <f t="shared" si="130"/>
        <v>1.1176067943527173</v>
      </c>
      <c r="HE35">
        <f t="shared" si="131"/>
        <v>1.327269677076746</v>
      </c>
      <c r="HF35">
        <f t="shared" si="132"/>
        <v>1.5369325718540665</v>
      </c>
      <c r="HG35">
        <f t="shared" si="133"/>
        <v>1.7465954786969711</v>
      </c>
      <c r="HH35">
        <f t="shared" si="134"/>
        <v>1.9562583976177628</v>
      </c>
      <c r="HI35">
        <f t="shared" si="135"/>
        <v>2.1659213286287731</v>
      </c>
      <c r="HJ35">
        <f t="shared" si="30"/>
        <v>6.9292561102489714E-2</v>
      </c>
      <c r="HK35">
        <f t="shared" si="31"/>
        <v>91</v>
      </c>
      <c r="HL35">
        <v>33</v>
      </c>
      <c r="HM35">
        <f t="shared" si="32"/>
        <v>0.32</v>
      </c>
      <c r="HN35" cm="1">
        <f t="array" ref="HN35">INDEX($N$3:$DJ$102,HL35,HK35)</f>
        <v>18.780453640576823</v>
      </c>
      <c r="HO35">
        <f t="shared" si="33"/>
        <v>6.0097451649845839</v>
      </c>
    </row>
    <row r="36" spans="5:223" x14ac:dyDescent="0.25">
      <c r="E36">
        <v>450</v>
      </c>
      <c r="F36" s="6">
        <f>'Emission events'!AJ36</f>
        <v>3.2757195781867432E+16</v>
      </c>
      <c r="G36" s="6">
        <f>'Emission events'!BQ36</f>
        <v>3119311675338138</v>
      </c>
      <c r="H36" s="6">
        <f>'Emission events'!CX36</f>
        <v>297037188185896.81</v>
      </c>
      <c r="I36" s="6">
        <f>'Emission events'!EE36</f>
        <v>28285436130975.758</v>
      </c>
      <c r="J36" s="6">
        <f>'Emission events'!FL36</f>
        <v>2693487310480.457</v>
      </c>
      <c r="K36" s="6">
        <f t="shared" si="2"/>
        <v>3.620452356883292E+16</v>
      </c>
      <c r="M36" s="1">
        <v>0.33</v>
      </c>
      <c r="N36" s="55">
        <f t="shared" si="159"/>
        <v>18.729616069899095</v>
      </c>
      <c r="O36" s="55">
        <f t="shared" si="159"/>
        <v>18.72939179057532</v>
      </c>
      <c r="P36" s="55">
        <f t="shared" si="159"/>
        <v>18.729167496116688</v>
      </c>
      <c r="Q36" s="55">
        <f t="shared" si="159"/>
        <v>18.728943186507763</v>
      </c>
      <c r="R36" s="55">
        <f t="shared" si="159"/>
        <v>18.728718861733089</v>
      </c>
      <c r="S36" s="55">
        <f t="shared" si="159"/>
        <v>18.728494521777197</v>
      </c>
      <c r="T36" s="55">
        <f t="shared" si="159"/>
        <v>18.728270166624601</v>
      </c>
      <c r="U36" s="55">
        <f t="shared" si="159"/>
        <v>18.728045796259803</v>
      </c>
      <c r="V36" s="55">
        <f t="shared" si="159"/>
        <v>18.727821410667282</v>
      </c>
      <c r="W36" s="55">
        <f t="shared" si="159"/>
        <v>18.727597009831509</v>
      </c>
      <c r="X36" s="55">
        <f t="shared" si="160"/>
        <v>18.727372593736934</v>
      </c>
      <c r="Y36" s="55">
        <f t="shared" si="160"/>
        <v>18.727148162367993</v>
      </c>
      <c r="Z36" s="55">
        <f t="shared" si="160"/>
        <v>18.726923715709102</v>
      </c>
      <c r="AA36" s="55">
        <f t="shared" si="160"/>
        <v>18.72669925374467</v>
      </c>
      <c r="AB36" s="55">
        <f t="shared" si="160"/>
        <v>18.726474776459082</v>
      </c>
      <c r="AC36" s="55">
        <f t="shared" si="160"/>
        <v>18.726250283836713</v>
      </c>
      <c r="AD36" s="55">
        <f t="shared" si="160"/>
        <v>18.726025775861917</v>
      </c>
      <c r="AE36" s="55">
        <f t="shared" si="160"/>
        <v>18.725801252519034</v>
      </c>
      <c r="AF36" s="55">
        <f t="shared" si="160"/>
        <v>18.725576713792385</v>
      </c>
      <c r="AG36" s="55">
        <f t="shared" si="160"/>
        <v>18.725352159666286</v>
      </c>
      <c r="AH36" s="55">
        <f t="shared" si="161"/>
        <v>18.725127590125023</v>
      </c>
      <c r="AI36" s="55">
        <f t="shared" si="161"/>
        <v>18.724903005152871</v>
      </c>
      <c r="AJ36" s="55">
        <f t="shared" si="161"/>
        <v>18.724678404734096</v>
      </c>
      <c r="AK36" s="55">
        <f t="shared" si="161"/>
        <v>18.724453788852937</v>
      </c>
      <c r="AL36" s="55">
        <f t="shared" si="161"/>
        <v>18.724229157493625</v>
      </c>
      <c r="AM36" s="55">
        <f t="shared" si="161"/>
        <v>18.72400451064037</v>
      </c>
      <c r="AN36" s="55">
        <f t="shared" si="161"/>
        <v>18.723779848277371</v>
      </c>
      <c r="AO36" s="55">
        <f t="shared" si="161"/>
        <v>18.723555170388799</v>
      </c>
      <c r="AP36" s="55">
        <f t="shared" si="161"/>
        <v>18.723330476958829</v>
      </c>
      <c r="AQ36" s="55">
        <f t="shared" si="161"/>
        <v>18.7231057679716</v>
      </c>
      <c r="AR36" s="55">
        <f t="shared" si="162"/>
        <v>18.722881043411249</v>
      </c>
      <c r="AS36" s="55">
        <f t="shared" si="162"/>
        <v>18.722656303261886</v>
      </c>
      <c r="AT36" s="55">
        <f t="shared" si="162"/>
        <v>18.722431547507611</v>
      </c>
      <c r="AU36" s="55">
        <f t="shared" si="162"/>
        <v>18.722206776132506</v>
      </c>
      <c r="AV36" s="55">
        <f t="shared" si="162"/>
        <v>18.721981989120643</v>
      </c>
      <c r="AW36" s="55">
        <f t="shared" si="162"/>
        <v>18.721757186456063</v>
      </c>
      <c r="AX36" s="55">
        <f t="shared" si="162"/>
        <v>18.721532368122809</v>
      </c>
      <c r="AY36" s="55">
        <f t="shared" si="162"/>
        <v>18.721307534104891</v>
      </c>
      <c r="AZ36" s="55">
        <f t="shared" si="162"/>
        <v>18.721082684386314</v>
      </c>
      <c r="BA36" s="55">
        <f t="shared" si="162"/>
        <v>18.720857818951064</v>
      </c>
      <c r="BB36" s="55">
        <f t="shared" si="163"/>
        <v>18.720632937783105</v>
      </c>
      <c r="BC36" s="55">
        <f t="shared" si="163"/>
        <v>18.720408040866392</v>
      </c>
      <c r="BD36" s="55">
        <f t="shared" si="163"/>
        <v>18.720183128184864</v>
      </c>
      <c r="BE36" s="55">
        <f t="shared" si="163"/>
        <v>18.719958199722434</v>
      </c>
      <c r="BF36" s="55">
        <f t="shared" si="163"/>
        <v>18.719733255463012</v>
      </c>
      <c r="BG36" s="55">
        <f t="shared" si="163"/>
        <v>18.719508295390476</v>
      </c>
      <c r="BH36" s="55">
        <f t="shared" si="163"/>
        <v>18.719283319488706</v>
      </c>
      <c r="BI36" s="55">
        <f t="shared" si="163"/>
        <v>18.71905832774155</v>
      </c>
      <c r="BJ36" s="55">
        <f t="shared" si="163"/>
        <v>18.718833320132845</v>
      </c>
      <c r="BK36" s="55">
        <f t="shared" si="163"/>
        <v>18.718608296646412</v>
      </c>
      <c r="BL36" s="55">
        <f t="shared" si="164"/>
        <v>18.718383257266058</v>
      </c>
      <c r="BM36" s="55">
        <f t="shared" si="164"/>
        <v>18.718158201975566</v>
      </c>
      <c r="BN36" s="55">
        <f t="shared" si="164"/>
        <v>18.717933130758713</v>
      </c>
      <c r="BO36" s="55">
        <f t="shared" si="164"/>
        <v>18.717708043599252</v>
      </c>
      <c r="BP36" s="55">
        <f t="shared" si="164"/>
        <v>18.717482940480917</v>
      </c>
      <c r="BQ36" s="55">
        <f t="shared" si="164"/>
        <v>18.717257821387435</v>
      </c>
      <c r="BR36" s="55">
        <f t="shared" si="164"/>
        <v>18.71703268630251</v>
      </c>
      <c r="BS36" s="55">
        <f t="shared" si="164"/>
        <v>18.716807535209824</v>
      </c>
      <c r="BT36" s="55">
        <f t="shared" si="164"/>
        <v>18.716582368093057</v>
      </c>
      <c r="BU36" s="55">
        <f t="shared" si="164"/>
        <v>18.716357184935859</v>
      </c>
      <c r="BV36" s="55">
        <f t="shared" si="165"/>
        <v>18.716131985721869</v>
      </c>
      <c r="BW36" s="55">
        <f t="shared" si="165"/>
        <v>18.71590677043471</v>
      </c>
      <c r="BX36" s="55">
        <f t="shared" si="165"/>
        <v>18.715681539057989</v>
      </c>
      <c r="BY36" s="55">
        <f t="shared" si="165"/>
        <v>18.71545629157529</v>
      </c>
      <c r="BZ36" s="55">
        <f t="shared" si="165"/>
        <v>18.715231027970184</v>
      </c>
      <c r="CA36" s="55">
        <f t="shared" si="165"/>
        <v>18.715005748226229</v>
      </c>
      <c r="CB36" s="55">
        <f t="shared" si="165"/>
        <v>18.714780452326963</v>
      </c>
      <c r="CC36" s="55">
        <f t="shared" si="165"/>
        <v>18.714555140255904</v>
      </c>
      <c r="CD36" s="55">
        <f t="shared" si="165"/>
        <v>18.714329811996556</v>
      </c>
      <c r="CE36" s="55">
        <f t="shared" si="165"/>
        <v>18.714104467532412</v>
      </c>
      <c r="CF36" s="55">
        <f t="shared" si="166"/>
        <v>18.713879106846939</v>
      </c>
      <c r="CG36" s="55">
        <f t="shared" si="166"/>
        <v>18.713653729923589</v>
      </c>
      <c r="CH36" s="55">
        <f t="shared" si="166"/>
        <v>18.713428336745803</v>
      </c>
      <c r="CI36" s="55">
        <f t="shared" si="166"/>
        <v>18.713202927297001</v>
      </c>
      <c r="CJ36" s="55">
        <f t="shared" si="166"/>
        <v>18.71297750156058</v>
      </c>
      <c r="CK36" s="55">
        <f t="shared" si="166"/>
        <v>18.712752059519932</v>
      </c>
      <c r="CL36" s="55">
        <f t="shared" si="166"/>
        <v>18.712526601158427</v>
      </c>
      <c r="CM36" s="55">
        <f t="shared" si="166"/>
        <v>18.712301126459412</v>
      </c>
      <c r="CN36" s="55">
        <f t="shared" si="166"/>
        <v>18.712075635406226</v>
      </c>
      <c r="CO36" s="55">
        <f t="shared" si="166"/>
        <v>18.711850127982185</v>
      </c>
      <c r="CP36" s="55">
        <f t="shared" si="167"/>
        <v>18.711624604170591</v>
      </c>
      <c r="CQ36" s="55">
        <f t="shared" si="167"/>
        <v>18.711399063954733</v>
      </c>
      <c r="CR36" s="55">
        <f t="shared" si="167"/>
        <v>18.711173507317874</v>
      </c>
      <c r="CS36" s="55">
        <f t="shared" si="167"/>
        <v>18.710947934243261</v>
      </c>
      <c r="CT36" s="55">
        <f t="shared" si="167"/>
        <v>18.710722344714132</v>
      </c>
      <c r="CU36" s="55">
        <f t="shared" si="167"/>
        <v>18.710496738713701</v>
      </c>
      <c r="CV36" s="55">
        <f t="shared" si="167"/>
        <v>18.710271116225169</v>
      </c>
      <c r="CW36" s="55">
        <f t="shared" si="167"/>
        <v>18.710045477231713</v>
      </c>
      <c r="CX36" s="55">
        <f t="shared" si="167"/>
        <v>18.709819821716501</v>
      </c>
      <c r="CY36" s="55">
        <f t="shared" si="167"/>
        <v>18.709594149662681</v>
      </c>
      <c r="CZ36" s="55">
        <f t="shared" si="168"/>
        <v>18.70936846105338</v>
      </c>
      <c r="DA36" s="55">
        <f t="shared" si="168"/>
        <v>18.709142755871717</v>
      </c>
      <c r="DB36" s="55">
        <f t="shared" si="168"/>
        <v>18.708917034100779</v>
      </c>
      <c r="DC36" s="55">
        <f t="shared" si="168"/>
        <v>18.70869129572365</v>
      </c>
      <c r="DD36" s="55">
        <f t="shared" si="168"/>
        <v>18.708465540723392</v>
      </c>
      <c r="DE36" s="55">
        <f t="shared" si="168"/>
        <v>18.708239769083047</v>
      </c>
      <c r="DF36" s="55">
        <f t="shared" si="168"/>
        <v>18.70801398078564</v>
      </c>
      <c r="DG36" s="55">
        <f t="shared" si="168"/>
        <v>18.707788175814187</v>
      </c>
      <c r="DH36" s="55">
        <f t="shared" si="168"/>
        <v>18.707562354151669</v>
      </c>
      <c r="DI36" s="55">
        <f t="shared" si="168"/>
        <v>18.707336515781073</v>
      </c>
      <c r="DJ36" s="55">
        <f t="shared" si="168"/>
        <v>18.707110660685345</v>
      </c>
      <c r="DL36">
        <f t="shared" si="17"/>
        <v>0.33</v>
      </c>
      <c r="DM36">
        <f t="shared" si="18"/>
        <v>18.729616069899095</v>
      </c>
      <c r="DN36">
        <f t="shared" si="19"/>
        <v>18.519950166112217</v>
      </c>
      <c r="DO36">
        <f t="shared" si="41"/>
        <v>18.310284247190481</v>
      </c>
      <c r="DP36">
        <f t="shared" si="42"/>
        <v>18.100618313118453</v>
      </c>
      <c r="DQ36">
        <f t="shared" si="43"/>
        <v>17.890952363880675</v>
      </c>
      <c r="DR36">
        <f t="shared" si="44"/>
        <v>17.68128639946168</v>
      </c>
      <c r="DS36">
        <f t="shared" si="45"/>
        <v>17.47162041984598</v>
      </c>
      <c r="DT36">
        <f t="shared" si="46"/>
        <v>17.261954425018079</v>
      </c>
      <c r="DU36">
        <f t="shared" si="47"/>
        <v>17.052288414962455</v>
      </c>
      <c r="DV36">
        <f t="shared" si="48"/>
        <v>16.842622389663578</v>
      </c>
      <c r="DW36">
        <f t="shared" si="49"/>
        <v>16.6329563491059</v>
      </c>
      <c r="DX36">
        <f t="shared" si="50"/>
        <v>16.423290293273855</v>
      </c>
      <c r="DY36">
        <f t="shared" si="51"/>
        <v>16.213624222151861</v>
      </c>
      <c r="DZ36">
        <f t="shared" si="52"/>
        <v>16.003958135724325</v>
      </c>
      <c r="EA36">
        <f t="shared" si="53"/>
        <v>15.794292033975633</v>
      </c>
      <c r="EB36">
        <f t="shared" si="54"/>
        <v>15.584625916890161</v>
      </c>
      <c r="EC36">
        <f t="shared" si="55"/>
        <v>15.374959784452262</v>
      </c>
      <c r="ED36">
        <f t="shared" si="56"/>
        <v>15.165293636646275</v>
      </c>
      <c r="EE36">
        <f t="shared" si="57"/>
        <v>14.955627473456524</v>
      </c>
      <c r="EF36">
        <f t="shared" si="58"/>
        <v>14.745961294867321</v>
      </c>
      <c r="EG36">
        <f t="shared" si="59"/>
        <v>14.536295100862954</v>
      </c>
      <c r="EH36">
        <f t="shared" si="60"/>
        <v>14.326628891427699</v>
      </c>
      <c r="EI36">
        <f t="shared" si="61"/>
        <v>14.11696266654582</v>
      </c>
      <c r="EJ36">
        <f t="shared" si="62"/>
        <v>13.907296426201558</v>
      </c>
      <c r="EK36">
        <f t="shared" si="63"/>
        <v>13.697630170379142</v>
      </c>
      <c r="EL36">
        <f t="shared" si="64"/>
        <v>13.487963899062784</v>
      </c>
      <c r="EM36">
        <f t="shared" si="65"/>
        <v>13.278297612236681</v>
      </c>
      <c r="EN36">
        <f t="shared" si="66"/>
        <v>13.068631309885006</v>
      </c>
      <c r="EO36">
        <f t="shared" si="67"/>
        <v>12.858964991991931</v>
      </c>
      <c r="EP36">
        <f t="shared" si="68"/>
        <v>12.6492986585416</v>
      </c>
      <c r="EQ36">
        <f t="shared" si="69"/>
        <v>12.439632309518146</v>
      </c>
      <c r="ER36">
        <f t="shared" si="70"/>
        <v>12.229965944905679</v>
      </c>
      <c r="ES36">
        <f t="shared" si="71"/>
        <v>12.020299564688301</v>
      </c>
      <c r="ET36">
        <f t="shared" si="72"/>
        <v>11.810633168850091</v>
      </c>
      <c r="EU36">
        <f t="shared" si="73"/>
        <v>11.600966757375124</v>
      </c>
      <c r="EV36">
        <f t="shared" si="74"/>
        <v>11.391300330247443</v>
      </c>
      <c r="EW36">
        <f t="shared" si="75"/>
        <v>11.181633887451085</v>
      </c>
      <c r="EX36">
        <f t="shared" si="76"/>
        <v>10.971967428970064</v>
      </c>
      <c r="EY36">
        <f t="shared" si="77"/>
        <v>10.762300954788381</v>
      </c>
      <c r="EZ36">
        <f t="shared" si="78"/>
        <v>10.552634464890028</v>
      </c>
      <c r="FA36">
        <f t="shared" si="79"/>
        <v>10.342967959258965</v>
      </c>
      <c r="FB36">
        <f t="shared" si="80"/>
        <v>10.133301437879149</v>
      </c>
      <c r="FC36">
        <f t="shared" si="81"/>
        <v>9.9236349007345179</v>
      </c>
      <c r="FD36">
        <f t="shared" si="82"/>
        <v>9.7139683478089847</v>
      </c>
      <c r="FE36">
        <f t="shared" si="83"/>
        <v>9.5043017790864592</v>
      </c>
      <c r="FF36">
        <f t="shared" si="84"/>
        <v>9.2946351945508194</v>
      </c>
      <c r="FG36">
        <f t="shared" si="85"/>
        <v>9.0849685941859466</v>
      </c>
      <c r="FH36">
        <f t="shared" si="86"/>
        <v>8.8753019779756865</v>
      </c>
      <c r="FI36">
        <f t="shared" si="87"/>
        <v>8.665635345903878</v>
      </c>
      <c r="FJ36">
        <f t="shared" si="88"/>
        <v>8.4559686979543418</v>
      </c>
      <c r="FK36">
        <f t="shared" si="89"/>
        <v>8.2463020341108848</v>
      </c>
      <c r="FL36">
        <f t="shared" si="90"/>
        <v>8.0366353543572888</v>
      </c>
      <c r="FM36">
        <f t="shared" si="91"/>
        <v>7.8269686586773322</v>
      </c>
      <c r="FN36">
        <f t="shared" si="92"/>
        <v>7.6173019470547683</v>
      </c>
      <c r="FO36">
        <f t="shared" si="93"/>
        <v>7.4076352194733293</v>
      </c>
      <c r="FP36">
        <f t="shared" si="94"/>
        <v>7.1979684759167419</v>
      </c>
      <c r="FQ36">
        <f t="shared" si="95"/>
        <v>6.9883017163687136</v>
      </c>
      <c r="FR36">
        <f t="shared" si="96"/>
        <v>6.7786349408129265</v>
      </c>
      <c r="FS36">
        <f t="shared" si="97"/>
        <v>6.5689681492330561</v>
      </c>
      <c r="FT36">
        <f t="shared" si="98"/>
        <v>6.3593013416127544</v>
      </c>
      <c r="FU36">
        <f t="shared" si="99"/>
        <v>6.1496345179356613</v>
      </c>
      <c r="FV36">
        <f t="shared" si="100"/>
        <v>5.9399676781853987</v>
      </c>
      <c r="FW36">
        <f t="shared" si="101"/>
        <v>5.7303008223455745</v>
      </c>
      <c r="FX36">
        <f t="shared" si="102"/>
        <v>5.5206339503997715</v>
      </c>
      <c r="FY36">
        <f t="shared" si="103"/>
        <v>5.3109670623315619</v>
      </c>
      <c r="FZ36">
        <f t="shared" si="36"/>
        <v>5.1013001581245021</v>
      </c>
      <c r="GA36">
        <f t="shared" si="136"/>
        <v>4.8916332377621323</v>
      </c>
      <c r="GB36">
        <f t="shared" si="137"/>
        <v>4.6819663012279698</v>
      </c>
      <c r="GC36">
        <f t="shared" si="138"/>
        <v>4.4722993485055191</v>
      </c>
      <c r="GD36">
        <f t="shared" si="104"/>
        <v>4.2626323795782728</v>
      </c>
      <c r="GE36">
        <f t="shared" si="105"/>
        <v>4.0529653944296964</v>
      </c>
      <c r="GF36">
        <f t="shared" si="106"/>
        <v>3.8432983930432432</v>
      </c>
      <c r="GG36">
        <f t="shared" si="107"/>
        <v>3.6336313754023539</v>
      </c>
      <c r="GH36">
        <f t="shared" si="108"/>
        <v>3.4239643414904481</v>
      </c>
      <c r="GI36">
        <f t="shared" si="109"/>
        <v>3.214297291290924</v>
      </c>
      <c r="GJ36">
        <f t="shared" si="110"/>
        <v>3.0046302247871708</v>
      </c>
      <c r="GK36">
        <f t="shared" si="111"/>
        <v>2.7949631419625618</v>
      </c>
      <c r="GL36">
        <f t="shared" si="112"/>
        <v>2.5852960428004437</v>
      </c>
      <c r="GM36">
        <f t="shared" si="113"/>
        <v>2.3756289272841542</v>
      </c>
      <c r="GN36">
        <f t="shared" si="114"/>
        <v>2.1659617953970098</v>
      </c>
      <c r="GO36">
        <f t="shared" si="115"/>
        <v>1.9562946471223128</v>
      </c>
      <c r="GP36">
        <f t="shared" si="116"/>
        <v>1.7466274824433512</v>
      </c>
      <c r="GQ36">
        <f t="shared" si="117"/>
        <v>1.5369603013433881</v>
      </c>
      <c r="GR36">
        <f t="shared" si="118"/>
        <v>1.3272931038056726</v>
      </c>
      <c r="GS36">
        <f t="shared" si="119"/>
        <v>1.1176258898134392</v>
      </c>
      <c r="GT36">
        <f t="shared" si="120"/>
        <v>0.90795865934990516</v>
      </c>
      <c r="GU36">
        <f t="shared" si="121"/>
        <v>0.69829141239826953</v>
      </c>
      <c r="GV36">
        <f t="shared" si="122"/>
        <v>0.48862414894171025</v>
      </c>
      <c r="GW36">
        <f t="shared" si="123"/>
        <v>0.27895686896339456</v>
      </c>
      <c r="GX36">
        <f t="shared" si="124"/>
        <v>6.9289572446471936E-2</v>
      </c>
      <c r="GY36">
        <f t="shared" si="125"/>
        <v>0.140377740625933</v>
      </c>
      <c r="GZ36">
        <f t="shared" si="126"/>
        <v>0.3500450702706992</v>
      </c>
      <c r="HA36">
        <f t="shared" si="127"/>
        <v>0.55971241650474113</v>
      </c>
      <c r="HB36">
        <f t="shared" si="128"/>
        <v>0.76937977934497326</v>
      </c>
      <c r="HC36">
        <f t="shared" si="129"/>
        <v>0.97904715880833493</v>
      </c>
      <c r="HD36">
        <f t="shared" si="130"/>
        <v>1.1887145549117832</v>
      </c>
      <c r="HE36">
        <f t="shared" si="131"/>
        <v>1.3983819676722931</v>
      </c>
      <c r="HF36">
        <f t="shared" si="132"/>
        <v>1.6080493971068499</v>
      </c>
      <c r="HG36">
        <f t="shared" si="133"/>
        <v>1.8177168432324713</v>
      </c>
      <c r="HH36">
        <f t="shared" si="134"/>
        <v>2.0273843060661711</v>
      </c>
      <c r="HI36">
        <f t="shared" si="135"/>
        <v>2.2370517856250025</v>
      </c>
      <c r="HJ36">
        <f t="shared" si="30"/>
        <v>6.9289572446471936E-2</v>
      </c>
      <c r="HK36">
        <f t="shared" si="31"/>
        <v>90</v>
      </c>
      <c r="HL36">
        <v>34</v>
      </c>
      <c r="HM36">
        <f t="shared" si="32"/>
        <v>0.33</v>
      </c>
      <c r="HN36" cm="1">
        <f t="array" ref="HN36">INDEX($N$3:$DJ$102,HL36,HK36)</f>
        <v>18.709594149662681</v>
      </c>
      <c r="HO36">
        <f t="shared" si="33"/>
        <v>6.1741660693886855</v>
      </c>
    </row>
    <row r="37" spans="5:223" x14ac:dyDescent="0.25">
      <c r="E37">
        <v>455</v>
      </c>
      <c r="F37" s="6">
        <f>'Emission events'!AJ37</f>
        <v>5.2759280377633768E+16</v>
      </c>
      <c r="G37" s="6">
        <f>'Emission events'!BQ37</f>
        <v>5024014886997429</v>
      </c>
      <c r="H37" s="6">
        <f>'Emission events'!CX37</f>
        <v>478412999648723.06</v>
      </c>
      <c r="I37" s="6">
        <f>'Emission events'!EE37</f>
        <v>45556990451052.828</v>
      </c>
      <c r="J37" s="6">
        <f>'Emission events'!FL37</f>
        <v>4338175134206.6763</v>
      </c>
      <c r="K37" s="6">
        <f t="shared" si="2"/>
        <v>5.8311603429865184E+16</v>
      </c>
      <c r="M37" s="1">
        <v>0.34</v>
      </c>
      <c r="N37" s="55">
        <f t="shared" si="159"/>
        <v>18.657372891168404</v>
      </c>
      <c r="O37" s="55">
        <f t="shared" si="159"/>
        <v>18.657142923650753</v>
      </c>
      <c r="P37" s="55">
        <f t="shared" si="159"/>
        <v>18.656912935196132</v>
      </c>
      <c r="Q37" s="55">
        <f t="shared" si="159"/>
        <v>18.656682925783187</v>
      </c>
      <c r="R37" s="55">
        <f t="shared" si="159"/>
        <v>18.65645289539054</v>
      </c>
      <c r="S37" s="55">
        <f t="shared" si="159"/>
        <v>18.65622284399679</v>
      </c>
      <c r="T37" s="55">
        <f t="shared" si="159"/>
        <v>18.655992771580514</v>
      </c>
      <c r="U37" s="55">
        <f t="shared" si="159"/>
        <v>18.655762678120269</v>
      </c>
      <c r="V37" s="55">
        <f t="shared" si="159"/>
        <v>18.655532563594591</v>
      </c>
      <c r="W37" s="55">
        <f t="shared" si="159"/>
        <v>18.655302427981994</v>
      </c>
      <c r="X37" s="55">
        <f t="shared" si="160"/>
        <v>18.655072271260963</v>
      </c>
      <c r="Y37" s="55">
        <f t="shared" si="160"/>
        <v>18.654842093409972</v>
      </c>
      <c r="Z37" s="55">
        <f t="shared" si="160"/>
        <v>18.654611894407466</v>
      </c>
      <c r="AA37" s="55">
        <f t="shared" si="160"/>
        <v>18.654381674231871</v>
      </c>
      <c r="AB37" s="55">
        <f t="shared" si="160"/>
        <v>18.654151432861589</v>
      </c>
      <c r="AC37" s="55">
        <f t="shared" si="160"/>
        <v>18.653921170274998</v>
      </c>
      <c r="AD37" s="55">
        <f t="shared" si="160"/>
        <v>18.653690886450462</v>
      </c>
      <c r="AE37" s="55">
        <f t="shared" si="160"/>
        <v>18.653460581366318</v>
      </c>
      <c r="AF37" s="55">
        <f t="shared" si="160"/>
        <v>18.653230255000874</v>
      </c>
      <c r="AG37" s="55">
        <f t="shared" si="160"/>
        <v>18.652999907332429</v>
      </c>
      <c r="AH37" s="55">
        <f t="shared" si="161"/>
        <v>18.65276953833925</v>
      </c>
      <c r="AI37" s="55">
        <f t="shared" si="161"/>
        <v>18.652539147999587</v>
      </c>
      <c r="AJ37" s="55">
        <f t="shared" si="161"/>
        <v>18.652308736291666</v>
      </c>
      <c r="AK37" s="55">
        <f t="shared" si="161"/>
        <v>18.652078303193687</v>
      </c>
      <c r="AL37" s="55">
        <f t="shared" si="161"/>
        <v>18.651847848683836</v>
      </c>
      <c r="AM37" s="55">
        <f t="shared" si="161"/>
        <v>18.651617372740269</v>
      </c>
      <c r="AN37" s="55">
        <f t="shared" si="161"/>
        <v>18.651386875341128</v>
      </c>
      <c r="AO37" s="55">
        <f t="shared" si="161"/>
        <v>18.651156356464522</v>
      </c>
      <c r="AP37" s="55">
        <f t="shared" si="161"/>
        <v>18.650925816088549</v>
      </c>
      <c r="AQ37" s="55">
        <f t="shared" si="161"/>
        <v>18.650695254191273</v>
      </c>
      <c r="AR37" s="55">
        <f t="shared" si="162"/>
        <v>18.650464670750743</v>
      </c>
      <c r="AS37" s="55">
        <f t="shared" si="162"/>
        <v>18.650234065744989</v>
      </c>
      <c r="AT37" s="55">
        <f t="shared" si="162"/>
        <v>18.650003439152012</v>
      </c>
      <c r="AU37" s="55">
        <f t="shared" si="162"/>
        <v>18.64977279094979</v>
      </c>
      <c r="AV37" s="55">
        <f t="shared" si="162"/>
        <v>18.64954212111628</v>
      </c>
      <c r="AW37" s="55">
        <f t="shared" si="162"/>
        <v>18.649311429629421</v>
      </c>
      <c r="AX37" s="55">
        <f t="shared" si="162"/>
        <v>18.649080716467125</v>
      </c>
      <c r="AY37" s="55">
        <f t="shared" si="162"/>
        <v>18.648849981607285</v>
      </c>
      <c r="AZ37" s="55">
        <f t="shared" si="162"/>
        <v>18.648619225027762</v>
      </c>
      <c r="BA37" s="55">
        <f t="shared" si="162"/>
        <v>18.648388446706409</v>
      </c>
      <c r="BB37" s="55">
        <f t="shared" si="163"/>
        <v>18.648157646621044</v>
      </c>
      <c r="BC37" s="55">
        <f t="shared" si="163"/>
        <v>18.647926824749469</v>
      </c>
      <c r="BD37" s="55">
        <f t="shared" si="163"/>
        <v>18.647695981069457</v>
      </c>
      <c r="BE37" s="55">
        <f t="shared" si="163"/>
        <v>18.64746511555877</v>
      </c>
      <c r="BF37" s="55">
        <f t="shared" si="163"/>
        <v>18.647234228195135</v>
      </c>
      <c r="BG37" s="55">
        <f t="shared" si="163"/>
        <v>18.647003318956266</v>
      </c>
      <c r="BH37" s="55">
        <f t="shared" si="163"/>
        <v>18.646772387819844</v>
      </c>
      <c r="BI37" s="55">
        <f t="shared" si="163"/>
        <v>18.646541434763538</v>
      </c>
      <c r="BJ37" s="55">
        <f t="shared" si="163"/>
        <v>18.646310459764987</v>
      </c>
      <c r="BK37" s="55">
        <f t="shared" si="163"/>
        <v>18.646079462801808</v>
      </c>
      <c r="BL37" s="55">
        <f t="shared" si="164"/>
        <v>18.645848443851595</v>
      </c>
      <c r="BM37" s="55">
        <f t="shared" si="164"/>
        <v>18.645617402891926</v>
      </c>
      <c r="BN37" s="55">
        <f t="shared" si="164"/>
        <v>18.645386339900348</v>
      </c>
      <c r="BO37" s="55">
        <f t="shared" si="164"/>
        <v>18.645155254854387</v>
      </c>
      <c r="BP37" s="55">
        <f t="shared" si="164"/>
        <v>18.644924147731547</v>
      </c>
      <c r="BQ37" s="55">
        <f t="shared" si="164"/>
        <v>18.644693018509315</v>
      </c>
      <c r="BR37" s="55">
        <f t="shared" si="164"/>
        <v>18.644461867165138</v>
      </c>
      <c r="BS37" s="55">
        <f t="shared" si="164"/>
        <v>18.644230693676459</v>
      </c>
      <c r="BT37" s="55">
        <f t="shared" si="164"/>
        <v>18.643999498020687</v>
      </c>
      <c r="BU37" s="55">
        <f t="shared" si="164"/>
        <v>18.643768280175212</v>
      </c>
      <c r="BV37" s="55">
        <f t="shared" si="165"/>
        <v>18.643537040117401</v>
      </c>
      <c r="BW37" s="55">
        <f t="shared" si="165"/>
        <v>18.643305777824594</v>
      </c>
      <c r="BX37" s="55">
        <f t="shared" si="165"/>
        <v>18.643074493274113</v>
      </c>
      <c r="BY37" s="55">
        <f t="shared" si="165"/>
        <v>18.642843186443255</v>
      </c>
      <c r="BZ37" s="55">
        <f t="shared" si="165"/>
        <v>18.642611857309291</v>
      </c>
      <c r="CA37" s="55">
        <f t="shared" si="165"/>
        <v>18.64238050584947</v>
      </c>
      <c r="CB37" s="55">
        <f t="shared" si="165"/>
        <v>18.642149132041023</v>
      </c>
      <c r="CC37" s="55">
        <f t="shared" si="165"/>
        <v>18.641917735861156</v>
      </c>
      <c r="CD37" s="55">
        <f t="shared" si="165"/>
        <v>18.641686317287043</v>
      </c>
      <c r="CE37" s="55">
        <f t="shared" si="165"/>
        <v>18.641454876295843</v>
      </c>
      <c r="CF37" s="55">
        <f t="shared" si="166"/>
        <v>18.64122341286469</v>
      </c>
      <c r="CG37" s="55">
        <f t="shared" si="166"/>
        <v>18.640991926970699</v>
      </c>
      <c r="CH37" s="55">
        <f t="shared" si="166"/>
        <v>18.640760418590951</v>
      </c>
      <c r="CI37" s="55">
        <f t="shared" si="166"/>
        <v>18.640528887702512</v>
      </c>
      <c r="CJ37" s="55">
        <f t="shared" si="166"/>
        <v>18.640297334282426</v>
      </c>
      <c r="CK37" s="55">
        <f t="shared" si="166"/>
        <v>18.640065758307706</v>
      </c>
      <c r="CL37" s="55">
        <f t="shared" si="166"/>
        <v>18.639834159755349</v>
      </c>
      <c r="CM37" s="55">
        <f t="shared" si="166"/>
        <v>18.639602538602322</v>
      </c>
      <c r="CN37" s="55">
        <f t="shared" si="166"/>
        <v>18.639370894825575</v>
      </c>
      <c r="CO37" s="55">
        <f t="shared" si="166"/>
        <v>18.639139228402026</v>
      </c>
      <c r="CP37" s="55">
        <f t="shared" si="167"/>
        <v>18.63890753930858</v>
      </c>
      <c r="CQ37" s="55">
        <f t="shared" si="167"/>
        <v>18.63867582752211</v>
      </c>
      <c r="CR37" s="55">
        <f t="shared" si="167"/>
        <v>18.638444093019469</v>
      </c>
      <c r="CS37" s="55">
        <f t="shared" si="167"/>
        <v>18.638212335777489</v>
      </c>
      <c r="CT37" s="55">
        <f t="shared" si="167"/>
        <v>18.63798055577297</v>
      </c>
      <c r="CU37" s="55">
        <f t="shared" si="167"/>
        <v>18.637748752982695</v>
      </c>
      <c r="CV37" s="55">
        <f t="shared" si="167"/>
        <v>18.637516927383427</v>
      </c>
      <c r="CW37" s="55">
        <f t="shared" si="167"/>
        <v>18.637285078951894</v>
      </c>
      <c r="CX37" s="55">
        <f t="shared" si="167"/>
        <v>18.63705320766481</v>
      </c>
      <c r="CY37" s="55">
        <f t="shared" si="167"/>
        <v>18.636821313498857</v>
      </c>
      <c r="CZ37" s="55">
        <f t="shared" si="168"/>
        <v>18.636589396430704</v>
      </c>
      <c r="DA37" s="55">
        <f t="shared" si="168"/>
        <v>18.63635745643699</v>
      </c>
      <c r="DB37" s="55">
        <f t="shared" si="168"/>
        <v>18.636125493494323</v>
      </c>
      <c r="DC37" s="55">
        <f t="shared" si="168"/>
        <v>18.635893507579301</v>
      </c>
      <c r="DD37" s="55">
        <f t="shared" si="168"/>
        <v>18.63566149866849</v>
      </c>
      <c r="DE37" s="55">
        <f t="shared" si="168"/>
        <v>18.635429466738437</v>
      </c>
      <c r="DF37" s="55">
        <f t="shared" si="168"/>
        <v>18.635197411765652</v>
      </c>
      <c r="DG37" s="55">
        <f t="shared" si="168"/>
        <v>18.634965333726644</v>
      </c>
      <c r="DH37" s="55">
        <f t="shared" si="168"/>
        <v>18.634733232597874</v>
      </c>
      <c r="DI37" s="55">
        <f t="shared" si="168"/>
        <v>18.634501108355792</v>
      </c>
      <c r="DJ37" s="55">
        <f t="shared" si="168"/>
        <v>18.634268960976826</v>
      </c>
      <c r="DL37">
        <f t="shared" si="17"/>
        <v>0.34</v>
      </c>
      <c r="DM37">
        <f t="shared" si="18"/>
        <v>18.657372891168404</v>
      </c>
      <c r="DN37">
        <f t="shared" si="19"/>
        <v>18.447701299187649</v>
      </c>
      <c r="DO37">
        <f t="shared" si="41"/>
        <v>18.238029686269925</v>
      </c>
      <c r="DP37">
        <f t="shared" si="42"/>
        <v>18.028358052393877</v>
      </c>
      <c r="DQ37">
        <f t="shared" si="43"/>
        <v>17.818686397538126</v>
      </c>
      <c r="DR37">
        <f t="shared" si="44"/>
        <v>17.609014721681273</v>
      </c>
      <c r="DS37">
        <f t="shared" si="45"/>
        <v>17.399343024801894</v>
      </c>
      <c r="DT37">
        <f t="shared" si="46"/>
        <v>17.189671306878544</v>
      </c>
      <c r="DU37">
        <f t="shared" si="47"/>
        <v>16.979999567889763</v>
      </c>
      <c r="DV37">
        <f t="shared" si="48"/>
        <v>16.770327807814063</v>
      </c>
      <c r="DW37">
        <f t="shared" si="49"/>
        <v>16.560656026629928</v>
      </c>
      <c r="DX37">
        <f t="shared" si="50"/>
        <v>16.350984224315834</v>
      </c>
      <c r="DY37">
        <f t="shared" si="51"/>
        <v>16.141312400850225</v>
      </c>
      <c r="DZ37">
        <f t="shared" si="52"/>
        <v>15.931640556211526</v>
      </c>
      <c r="EA37">
        <f t="shared" si="53"/>
        <v>15.721968690378141</v>
      </c>
      <c r="EB37">
        <f t="shared" si="54"/>
        <v>15.512296803328447</v>
      </c>
      <c r="EC37">
        <f t="shared" si="55"/>
        <v>15.302624895040807</v>
      </c>
      <c r="ED37">
        <f t="shared" si="56"/>
        <v>15.092952965493559</v>
      </c>
      <c r="EE37">
        <f t="shared" si="57"/>
        <v>14.883281014665013</v>
      </c>
      <c r="EF37">
        <f t="shared" si="58"/>
        <v>14.673609042533464</v>
      </c>
      <c r="EG37">
        <f t="shared" si="59"/>
        <v>14.463937049077181</v>
      </c>
      <c r="EH37">
        <f t="shared" si="60"/>
        <v>14.254265034274415</v>
      </c>
      <c r="EI37">
        <f t="shared" si="61"/>
        <v>14.04459299810339</v>
      </c>
      <c r="EJ37">
        <f t="shared" si="62"/>
        <v>13.834920940542307</v>
      </c>
      <c r="EK37">
        <f t="shared" si="63"/>
        <v>13.625248861569354</v>
      </c>
      <c r="EL37">
        <f t="shared" si="64"/>
        <v>13.415576761162683</v>
      </c>
      <c r="EM37">
        <f t="shared" si="65"/>
        <v>13.205904639300439</v>
      </c>
      <c r="EN37">
        <f t="shared" si="66"/>
        <v>12.996232495960729</v>
      </c>
      <c r="EO37">
        <f t="shared" si="67"/>
        <v>12.786560331121651</v>
      </c>
      <c r="EP37">
        <f t="shared" si="68"/>
        <v>12.576888144761273</v>
      </c>
      <c r="EQ37">
        <f t="shared" si="69"/>
        <v>12.36721593685764</v>
      </c>
      <c r="ER37">
        <f t="shared" si="70"/>
        <v>12.157543707388783</v>
      </c>
      <c r="ES37">
        <f t="shared" si="71"/>
        <v>11.947871456332702</v>
      </c>
      <c r="ET37">
        <f t="shared" si="72"/>
        <v>11.738199183667374</v>
      </c>
      <c r="EU37">
        <f t="shared" si="73"/>
        <v>11.528526889370761</v>
      </c>
      <c r="EV37">
        <f t="shared" si="74"/>
        <v>11.318854573420801</v>
      </c>
      <c r="EW37">
        <f t="shared" si="75"/>
        <v>11.109182235795402</v>
      </c>
      <c r="EX37">
        <f t="shared" si="76"/>
        <v>10.899509876472457</v>
      </c>
      <c r="EY37">
        <f t="shared" si="77"/>
        <v>10.689837495429829</v>
      </c>
      <c r="EZ37">
        <f t="shared" si="78"/>
        <v>10.480165092645374</v>
      </c>
      <c r="FA37">
        <f t="shared" si="79"/>
        <v>10.270492668096905</v>
      </c>
      <c r="FB37">
        <f t="shared" si="80"/>
        <v>10.060820221762226</v>
      </c>
      <c r="FC37">
        <f t="shared" si="81"/>
        <v>9.8511477536191112</v>
      </c>
      <c r="FD37">
        <f t="shared" si="82"/>
        <v>9.6414752636453205</v>
      </c>
      <c r="FE37">
        <f t="shared" si="83"/>
        <v>9.4318027518185819</v>
      </c>
      <c r="FF37">
        <f t="shared" si="84"/>
        <v>9.2221302181166092</v>
      </c>
      <c r="FG37">
        <f t="shared" si="85"/>
        <v>9.0124576625170842</v>
      </c>
      <c r="FH37">
        <f t="shared" si="86"/>
        <v>8.8027850849976748</v>
      </c>
      <c r="FI37">
        <f t="shared" si="87"/>
        <v>8.5931124855360199</v>
      </c>
      <c r="FJ37">
        <f t="shared" si="88"/>
        <v>8.3834398641097376</v>
      </c>
      <c r="FK37">
        <f t="shared" si="89"/>
        <v>8.1737672206964209</v>
      </c>
      <c r="FL37">
        <f t="shared" si="90"/>
        <v>7.9640945552736486</v>
      </c>
      <c r="FM37">
        <f t="shared" si="91"/>
        <v>7.7544218678189676</v>
      </c>
      <c r="FN37">
        <f t="shared" si="92"/>
        <v>7.5447491583099033</v>
      </c>
      <c r="FO37">
        <f t="shared" si="93"/>
        <v>7.3350764267239601</v>
      </c>
      <c r="FP37">
        <f t="shared" si="94"/>
        <v>7.1254036730386225</v>
      </c>
      <c r="FQ37">
        <f t="shared" si="95"/>
        <v>6.9157308972313416</v>
      </c>
      <c r="FR37">
        <f t="shared" si="96"/>
        <v>6.7060580992795611</v>
      </c>
      <c r="FS37">
        <f t="shared" si="97"/>
        <v>6.4963852791606858</v>
      </c>
      <c r="FT37">
        <f t="shared" si="98"/>
        <v>6.2867124368521079</v>
      </c>
      <c r="FU37">
        <f t="shared" si="99"/>
        <v>6.0770395723311932</v>
      </c>
      <c r="FV37">
        <f t="shared" si="100"/>
        <v>5.8673666855752824</v>
      </c>
      <c r="FW37">
        <f t="shared" si="101"/>
        <v>5.6576937765616986</v>
      </c>
      <c r="FX37">
        <f t="shared" si="102"/>
        <v>5.4480208452677363</v>
      </c>
      <c r="FY37">
        <f t="shared" si="103"/>
        <v>5.2383478916706689</v>
      </c>
      <c r="FZ37">
        <f t="shared" si="36"/>
        <v>5.0286749157477431</v>
      </c>
      <c r="GA37">
        <f t="shared" si="136"/>
        <v>4.8190019174761929</v>
      </c>
      <c r="GB37">
        <f t="shared" si="137"/>
        <v>4.6093288968332224</v>
      </c>
      <c r="GC37">
        <f t="shared" si="138"/>
        <v>4.3996558537960055</v>
      </c>
      <c r="GD37">
        <f t="shared" si="104"/>
        <v>4.1899827883417036</v>
      </c>
      <c r="GE37">
        <f t="shared" si="105"/>
        <v>3.9803097004474477</v>
      </c>
      <c r="GF37">
        <f t="shared" si="106"/>
        <v>3.7706365900903531</v>
      </c>
      <c r="GG37">
        <f t="shared" si="107"/>
        <v>3.5609634572475013</v>
      </c>
      <c r="GH37">
        <f t="shared" si="108"/>
        <v>3.3512903018959594</v>
      </c>
      <c r="GI37">
        <f t="shared" si="109"/>
        <v>3.1416171240127699</v>
      </c>
      <c r="GJ37">
        <f t="shared" si="110"/>
        <v>2.9319439235749449</v>
      </c>
      <c r="GK37">
        <f t="shared" si="111"/>
        <v>2.7222707005594842</v>
      </c>
      <c r="GL37">
        <f t="shared" si="112"/>
        <v>2.5125974549433536</v>
      </c>
      <c r="GM37">
        <f t="shared" si="113"/>
        <v>2.3029241867035033</v>
      </c>
      <c r="GN37">
        <f t="shared" si="114"/>
        <v>2.0932508958168512</v>
      </c>
      <c r="GO37">
        <f t="shared" si="115"/>
        <v>1.8835775822603011</v>
      </c>
      <c r="GP37">
        <f t="shared" si="116"/>
        <v>1.6739042460107285</v>
      </c>
      <c r="GQ37">
        <f t="shared" si="117"/>
        <v>1.4642308870449838</v>
      </c>
      <c r="GR37">
        <f t="shared" si="118"/>
        <v>1.2545575053398998</v>
      </c>
      <c r="GS37">
        <f t="shared" si="119"/>
        <v>1.0448841008722773</v>
      </c>
      <c r="GT37">
        <f t="shared" si="120"/>
        <v>0.83521067361889934</v>
      </c>
      <c r="GU37">
        <f t="shared" si="121"/>
        <v>0.62553722355652752</v>
      </c>
      <c r="GV37">
        <f t="shared" si="122"/>
        <v>0.41586375066189163</v>
      </c>
      <c r="GW37">
        <f t="shared" si="123"/>
        <v>0.20619025491170362</v>
      </c>
      <c r="GX37">
        <f t="shared" si="124"/>
        <v>3.483263717352969E-3</v>
      </c>
      <c r="GY37">
        <f t="shared" si="125"/>
        <v>0.2131568052486088</v>
      </c>
      <c r="GZ37">
        <f t="shared" si="126"/>
        <v>0.42283036970542653</v>
      </c>
      <c r="HA37">
        <f t="shared" si="127"/>
        <v>0.63250395711119722</v>
      </c>
      <c r="HB37">
        <f t="shared" si="128"/>
        <v>0.8421775674893226</v>
      </c>
      <c r="HC37">
        <f t="shared" si="129"/>
        <v>1.0518512008632364</v>
      </c>
      <c r="HD37">
        <f t="shared" si="130"/>
        <v>1.2615248572563935</v>
      </c>
      <c r="HE37">
        <f t="shared" si="131"/>
        <v>1.4711985366922811</v>
      </c>
      <c r="HF37">
        <f t="shared" si="132"/>
        <v>1.6808722391943931</v>
      </c>
      <c r="HG37">
        <f t="shared" si="133"/>
        <v>1.8905459647862664</v>
      </c>
      <c r="HH37">
        <f t="shared" si="134"/>
        <v>2.1002197134914518</v>
      </c>
      <c r="HI37">
        <f t="shared" si="135"/>
        <v>2.3098934853335216</v>
      </c>
      <c r="HJ37">
        <f t="shared" si="30"/>
        <v>3.483263717352969E-3</v>
      </c>
      <c r="HK37">
        <f t="shared" si="31"/>
        <v>90</v>
      </c>
      <c r="HL37">
        <v>35</v>
      </c>
      <c r="HM37">
        <f t="shared" si="32"/>
        <v>0.34</v>
      </c>
      <c r="HN37" cm="1">
        <f t="array" ref="HN37">INDEX($N$3:$DJ$102,HL37,HK37)</f>
        <v>18.636821313498857</v>
      </c>
      <c r="HO37">
        <f t="shared" si="33"/>
        <v>6.3365192465896119</v>
      </c>
    </row>
    <row r="38" spans="5:223" x14ac:dyDescent="0.25">
      <c r="E38">
        <v>460</v>
      </c>
      <c r="F38" s="6">
        <f>'Emission events'!AJ38</f>
        <v>8.956383192099864E+16</v>
      </c>
      <c r="G38" s="6">
        <f>'Emission events'!BQ38</f>
        <v>8528736966973272</v>
      </c>
      <c r="H38" s="6">
        <f>'Emission events'!CX38</f>
        <v>812150984294391</v>
      </c>
      <c r="I38" s="6">
        <f>'Emission events'!EE38</f>
        <v>77337268559758.031</v>
      </c>
      <c r="J38" s="6">
        <f>'Emission events'!FL38</f>
        <v>7364459594271.8301</v>
      </c>
      <c r="K38" s="6">
        <f t="shared" si="2"/>
        <v>9.898942160042032E+16</v>
      </c>
      <c r="M38" s="1">
        <v>0.35</v>
      </c>
      <c r="N38" s="55">
        <f t="shared" si="159"/>
        <v>18.582991895711327</v>
      </c>
      <c r="O38" s="55">
        <f t="shared" si="159"/>
        <v>18.582754059368636</v>
      </c>
      <c r="P38" s="55">
        <f t="shared" si="159"/>
        <v>18.58251619406256</v>
      </c>
      <c r="Q38" s="55">
        <f t="shared" si="159"/>
        <v>18.582278299763555</v>
      </c>
      <c r="R38" s="55">
        <f t="shared" si="159"/>
        <v>18.582040376442048</v>
      </c>
      <c r="S38" s="55">
        <f t="shared" si="159"/>
        <v>18.581802424068435</v>
      </c>
      <c r="T38" s="55">
        <f t="shared" si="159"/>
        <v>18.581564442613086</v>
      </c>
      <c r="U38" s="55">
        <f t="shared" si="159"/>
        <v>18.581326432046332</v>
      </c>
      <c r="V38" s="55">
        <f t="shared" si="159"/>
        <v>18.581088392338479</v>
      </c>
      <c r="W38" s="55">
        <f t="shared" si="159"/>
        <v>18.580850323459806</v>
      </c>
      <c r="X38" s="55">
        <f t="shared" si="160"/>
        <v>18.580612225380555</v>
      </c>
      <c r="Y38" s="55">
        <f t="shared" si="160"/>
        <v>18.580374098070941</v>
      </c>
      <c r="Z38" s="55">
        <f t="shared" si="160"/>
        <v>18.580135941501148</v>
      </c>
      <c r="AA38" s="55">
        <f t="shared" si="160"/>
        <v>18.57989775564133</v>
      </c>
      <c r="AB38" s="55">
        <f t="shared" si="160"/>
        <v>18.579659540461613</v>
      </c>
      <c r="AC38" s="55">
        <f t="shared" si="160"/>
        <v>18.579421295932086</v>
      </c>
      <c r="AD38" s="55">
        <f t="shared" si="160"/>
        <v>18.579183022022814</v>
      </c>
      <c r="AE38" s="55">
        <f t="shared" si="160"/>
        <v>18.578944718703827</v>
      </c>
      <c r="AF38" s="55">
        <f t="shared" si="160"/>
        <v>18.578706385945125</v>
      </c>
      <c r="AG38" s="55">
        <f t="shared" si="160"/>
        <v>18.578468023716685</v>
      </c>
      <c r="AH38" s="55">
        <f t="shared" si="161"/>
        <v>18.578229631988439</v>
      </c>
      <c r="AI38" s="55">
        <f t="shared" si="161"/>
        <v>18.5779912107303</v>
      </c>
      <c r="AJ38" s="55">
        <f t="shared" si="161"/>
        <v>18.577752759912151</v>
      </c>
      <c r="AK38" s="55">
        <f t="shared" si="161"/>
        <v>18.577514279503834</v>
      </c>
      <c r="AL38" s="55">
        <f t="shared" si="161"/>
        <v>18.577275769475168</v>
      </c>
      <c r="AM38" s="55">
        <f t="shared" si="161"/>
        <v>18.577037229795938</v>
      </c>
      <c r="AN38" s="55">
        <f t="shared" si="161"/>
        <v>18.576798660435905</v>
      </c>
      <c r="AO38" s="55">
        <f t="shared" si="161"/>
        <v>18.576560061364788</v>
      </c>
      <c r="AP38" s="55">
        <f t="shared" si="161"/>
        <v>18.57632143255228</v>
      </c>
      <c r="AQ38" s="55">
        <f t="shared" si="161"/>
        <v>18.57608277396805</v>
      </c>
      <c r="AR38" s="55">
        <f t="shared" si="162"/>
        <v>18.575844085581728</v>
      </c>
      <c r="AS38" s="55">
        <f t="shared" si="162"/>
        <v>18.575605367362911</v>
      </c>
      <c r="AT38" s="55">
        <f t="shared" si="162"/>
        <v>18.575366619281176</v>
      </c>
      <c r="AU38" s="55">
        <f t="shared" si="162"/>
        <v>18.575127841306056</v>
      </c>
      <c r="AV38" s="55">
        <f t="shared" si="162"/>
        <v>18.574889033407061</v>
      </c>
      <c r="AW38" s="55">
        <f t="shared" si="162"/>
        <v>18.574650195553666</v>
      </c>
      <c r="AX38" s="55">
        <f t="shared" si="162"/>
        <v>18.574411327715321</v>
      </c>
      <c r="AY38" s="55">
        <f t="shared" si="162"/>
        <v>18.574172429861434</v>
      </c>
      <c r="AZ38" s="55">
        <f t="shared" si="162"/>
        <v>18.573933501961399</v>
      </c>
      <c r="BA38" s="55">
        <f t="shared" si="162"/>
        <v>18.573694543984555</v>
      </c>
      <c r="BB38" s="55">
        <f t="shared" si="163"/>
        <v>18.573455555900232</v>
      </c>
      <c r="BC38" s="55">
        <f t="shared" si="163"/>
        <v>18.57321653767772</v>
      </c>
      <c r="BD38" s="55">
        <f t="shared" si="163"/>
        <v>18.57297748928627</v>
      </c>
      <c r="BE38" s="55">
        <f t="shared" si="163"/>
        <v>18.572738410695113</v>
      </c>
      <c r="BF38" s="55">
        <f t="shared" si="163"/>
        <v>18.572499301873446</v>
      </c>
      <c r="BG38" s="55">
        <f t="shared" si="163"/>
        <v>18.572260162790432</v>
      </c>
      <c r="BH38" s="55">
        <f t="shared" si="163"/>
        <v>18.572020993415201</v>
      </c>
      <c r="BI38" s="55">
        <f t="shared" si="163"/>
        <v>18.571781793716855</v>
      </c>
      <c r="BJ38" s="55">
        <f t="shared" si="163"/>
        <v>18.571542563664469</v>
      </c>
      <c r="BK38" s="55">
        <f t="shared" si="163"/>
        <v>18.571303303227076</v>
      </c>
      <c r="BL38" s="55">
        <f t="shared" si="164"/>
        <v>18.571064012373682</v>
      </c>
      <c r="BM38" s="55">
        <f t="shared" si="164"/>
        <v>18.570824691073263</v>
      </c>
      <c r="BN38" s="55">
        <f t="shared" si="164"/>
        <v>18.570585339294762</v>
      </c>
      <c r="BO38" s="55">
        <f t="shared" si="164"/>
        <v>18.570345957007092</v>
      </c>
      <c r="BP38" s="55">
        <f t="shared" si="164"/>
        <v>18.570106544179133</v>
      </c>
      <c r="BQ38" s="55">
        <f t="shared" si="164"/>
        <v>18.569867100779728</v>
      </c>
      <c r="BR38" s="55">
        <f t="shared" si="164"/>
        <v>18.569627626777702</v>
      </c>
      <c r="BS38" s="55">
        <f t="shared" si="164"/>
        <v>18.569388122141831</v>
      </c>
      <c r="BT38" s="55">
        <f t="shared" si="164"/>
        <v>18.569148586840871</v>
      </c>
      <c r="BU38" s="55">
        <f t="shared" si="164"/>
        <v>18.568909020843545</v>
      </c>
      <c r="BV38" s="55">
        <f t="shared" si="165"/>
        <v>18.568669424118539</v>
      </c>
      <c r="BW38" s="55">
        <f t="shared" si="165"/>
        <v>18.568429796634511</v>
      </c>
      <c r="BX38" s="55">
        <f t="shared" si="165"/>
        <v>18.568190138360087</v>
      </c>
      <c r="BY38" s="55">
        <f t="shared" si="165"/>
        <v>18.567950449263858</v>
      </c>
      <c r="BZ38" s="55">
        <f t="shared" si="165"/>
        <v>18.567710729314385</v>
      </c>
      <c r="CA38" s="55">
        <f t="shared" si="165"/>
        <v>18.567470978480198</v>
      </c>
      <c r="CB38" s="55">
        <f t="shared" si="165"/>
        <v>18.567231196729793</v>
      </c>
      <c r="CC38" s="55">
        <f t="shared" si="165"/>
        <v>18.566991384031635</v>
      </c>
      <c r="CD38" s="55">
        <f t="shared" si="165"/>
        <v>18.566751540354154</v>
      </c>
      <c r="CE38" s="55">
        <f t="shared" si="165"/>
        <v>18.566511665665757</v>
      </c>
      <c r="CF38" s="55">
        <f t="shared" si="166"/>
        <v>18.566271759934803</v>
      </c>
      <c r="CG38" s="55">
        <f t="shared" si="166"/>
        <v>18.566031823129638</v>
      </c>
      <c r="CH38" s="55">
        <f t="shared" si="166"/>
        <v>18.565791855218556</v>
      </c>
      <c r="CI38" s="55">
        <f t="shared" si="166"/>
        <v>18.565551856169833</v>
      </c>
      <c r="CJ38" s="55">
        <f t="shared" si="166"/>
        <v>18.565311825951706</v>
      </c>
      <c r="CK38" s="55">
        <f t="shared" si="166"/>
        <v>18.56507176453238</v>
      </c>
      <c r="CL38" s="55">
        <f t="shared" si="166"/>
        <v>18.564831671880036</v>
      </c>
      <c r="CM38" s="55">
        <f t="shared" si="166"/>
        <v>18.564591547962806</v>
      </c>
      <c r="CN38" s="55">
        <f t="shared" si="166"/>
        <v>18.564351392748804</v>
      </c>
      <c r="CO38" s="55">
        <f t="shared" si="166"/>
        <v>18.56411120620611</v>
      </c>
      <c r="CP38" s="55">
        <f t="shared" si="167"/>
        <v>18.56387098830276</v>
      </c>
      <c r="CQ38" s="55">
        <f t="shared" si="167"/>
        <v>18.563630739006769</v>
      </c>
      <c r="CR38" s="55">
        <f t="shared" si="167"/>
        <v>18.563390458286118</v>
      </c>
      <c r="CS38" s="55">
        <f t="shared" si="167"/>
        <v>18.56315014610875</v>
      </c>
      <c r="CT38" s="55">
        <f t="shared" si="167"/>
        <v>18.562909802442576</v>
      </c>
      <c r="CU38" s="55">
        <f t="shared" si="167"/>
        <v>18.562669427255482</v>
      </c>
      <c r="CV38" s="55">
        <f t="shared" si="167"/>
        <v>18.562429020515314</v>
      </c>
      <c r="CW38" s="55">
        <f t="shared" si="167"/>
        <v>18.562188582189886</v>
      </c>
      <c r="CX38" s="55">
        <f t="shared" si="167"/>
        <v>18.561948112246981</v>
      </c>
      <c r="CY38" s="55">
        <f t="shared" si="167"/>
        <v>18.561707610654345</v>
      </c>
      <c r="CZ38" s="55">
        <f t="shared" si="168"/>
        <v>18.561467077379699</v>
      </c>
      <c r="DA38" s="55">
        <f t="shared" si="168"/>
        <v>18.561226512390725</v>
      </c>
      <c r="DB38" s="55">
        <f t="shared" si="168"/>
        <v>18.560985915655074</v>
      </c>
      <c r="DC38" s="55">
        <f t="shared" si="168"/>
        <v>18.56074528714036</v>
      </c>
      <c r="DD38" s="55">
        <f t="shared" si="168"/>
        <v>18.560504626814172</v>
      </c>
      <c r="DE38" s="55">
        <f t="shared" si="168"/>
        <v>18.560263934644063</v>
      </c>
      <c r="DF38" s="55">
        <f t="shared" si="168"/>
        <v>18.560023210597542</v>
      </c>
      <c r="DG38" s="55">
        <f t="shared" si="168"/>
        <v>18.559782454642104</v>
      </c>
      <c r="DH38" s="55">
        <f t="shared" si="168"/>
        <v>18.559541666745197</v>
      </c>
      <c r="DI38" s="55">
        <f t="shared" si="168"/>
        <v>18.55930084687424</v>
      </c>
      <c r="DJ38" s="55">
        <f t="shared" si="168"/>
        <v>18.559059994996616</v>
      </c>
      <c r="DL38">
        <f t="shared" si="17"/>
        <v>0.35</v>
      </c>
      <c r="DM38">
        <f t="shared" si="18"/>
        <v>18.582991895711327</v>
      </c>
      <c r="DN38">
        <f t="shared" si="19"/>
        <v>18.373312434905532</v>
      </c>
      <c r="DO38">
        <f t="shared" si="41"/>
        <v>18.163632945136353</v>
      </c>
      <c r="DP38">
        <f t="shared" si="42"/>
        <v>17.953953426374245</v>
      </c>
      <c r="DQ38">
        <f t="shared" si="43"/>
        <v>17.744273878589635</v>
      </c>
      <c r="DR38">
        <f t="shared" si="44"/>
        <v>17.534594301752918</v>
      </c>
      <c r="DS38">
        <f t="shared" si="45"/>
        <v>17.324914695834465</v>
      </c>
      <c r="DT38">
        <f t="shared" si="46"/>
        <v>17.115235060804608</v>
      </c>
      <c r="DU38">
        <f t="shared" si="47"/>
        <v>16.905555396633652</v>
      </c>
      <c r="DV38">
        <f t="shared" si="48"/>
        <v>16.695875703291875</v>
      </c>
      <c r="DW38">
        <f t="shared" si="49"/>
        <v>16.486195980749521</v>
      </c>
      <c r="DX38">
        <f t="shared" si="50"/>
        <v>16.276516228976803</v>
      </c>
      <c r="DY38">
        <f t="shared" si="51"/>
        <v>16.066836447943906</v>
      </c>
      <c r="DZ38">
        <f t="shared" si="52"/>
        <v>15.857156637620985</v>
      </c>
      <c r="EA38">
        <f t="shared" si="53"/>
        <v>15.647476797978165</v>
      </c>
      <c r="EB38">
        <f t="shared" si="54"/>
        <v>15.437796928985534</v>
      </c>
      <c r="EC38">
        <f t="shared" si="55"/>
        <v>15.228117030613159</v>
      </c>
      <c r="ED38">
        <f t="shared" si="56"/>
        <v>15.018437102831069</v>
      </c>
      <c r="EE38">
        <f t="shared" si="57"/>
        <v>14.808757145609263</v>
      </c>
      <c r="EF38">
        <f t="shared" si="58"/>
        <v>14.599077158917719</v>
      </c>
      <c r="EG38">
        <f t="shared" si="59"/>
        <v>14.38939714272637</v>
      </c>
      <c r="EH38">
        <f t="shared" si="60"/>
        <v>14.179717097005128</v>
      </c>
      <c r="EI38">
        <f t="shared" si="61"/>
        <v>13.970037021723876</v>
      </c>
      <c r="EJ38">
        <f t="shared" si="62"/>
        <v>13.760356916852455</v>
      </c>
      <c r="EK38">
        <f t="shared" si="63"/>
        <v>13.550676782360686</v>
      </c>
      <c r="EL38">
        <f t="shared" si="64"/>
        <v>13.340996618218352</v>
      </c>
      <c r="EM38">
        <f t="shared" si="65"/>
        <v>13.131316424395216</v>
      </c>
      <c r="EN38">
        <f t="shared" si="66"/>
        <v>12.921636200860995</v>
      </c>
      <c r="EO38">
        <f t="shared" si="67"/>
        <v>12.711955947585382</v>
      </c>
      <c r="EP38">
        <f t="shared" si="68"/>
        <v>12.50227566453805</v>
      </c>
      <c r="EQ38">
        <f t="shared" si="69"/>
        <v>12.292595351688625</v>
      </c>
      <c r="ER38">
        <f t="shared" si="70"/>
        <v>12.082915009006705</v>
      </c>
      <c r="ES38">
        <f t="shared" si="71"/>
        <v>11.873234636461866</v>
      </c>
      <c r="ET38">
        <f t="shared" si="72"/>
        <v>11.663554234023641</v>
      </c>
      <c r="EU38">
        <f t="shared" si="73"/>
        <v>11.453873801661542</v>
      </c>
      <c r="EV38">
        <f t="shared" si="74"/>
        <v>11.244193339345046</v>
      </c>
      <c r="EW38">
        <f t="shared" si="75"/>
        <v>11.034512847043597</v>
      </c>
      <c r="EX38">
        <f t="shared" si="76"/>
        <v>10.824832324726607</v>
      </c>
      <c r="EY38">
        <f t="shared" si="77"/>
        <v>10.615151772363467</v>
      </c>
      <c r="EZ38">
        <f t="shared" si="78"/>
        <v>10.405471189923519</v>
      </c>
      <c r="FA38">
        <f t="shared" si="79"/>
        <v>10.195790577376092</v>
      </c>
      <c r="FB38">
        <f t="shared" si="80"/>
        <v>9.9861099346904769</v>
      </c>
      <c r="FC38">
        <f t="shared" si="81"/>
        <v>9.7764292618359239</v>
      </c>
      <c r="FD38">
        <f t="shared" si="82"/>
        <v>9.5667485587816632</v>
      </c>
      <c r="FE38">
        <f t="shared" si="83"/>
        <v>9.3570678254968929</v>
      </c>
      <c r="FF38">
        <f t="shared" si="84"/>
        <v>9.1473870619507753</v>
      </c>
      <c r="FG38">
        <f t="shared" si="85"/>
        <v>8.9377062681124411</v>
      </c>
      <c r="FH38">
        <f t="shared" si="86"/>
        <v>8.7280254439509921</v>
      </c>
      <c r="FI38">
        <f t="shared" si="87"/>
        <v>8.5183445894355021</v>
      </c>
      <c r="FJ38">
        <f t="shared" si="88"/>
        <v>8.3086637045350056</v>
      </c>
      <c r="FK38">
        <f t="shared" si="89"/>
        <v>8.0989827892185087</v>
      </c>
      <c r="FL38">
        <f t="shared" si="90"/>
        <v>7.8893018434549855</v>
      </c>
      <c r="FM38">
        <f t="shared" si="91"/>
        <v>7.6796208672133819</v>
      </c>
      <c r="FN38">
        <f t="shared" si="92"/>
        <v>7.4699398604626079</v>
      </c>
      <c r="FO38">
        <f t="shared" si="93"/>
        <v>7.2602588231715455</v>
      </c>
      <c r="FP38">
        <f t="shared" si="94"/>
        <v>7.0505777553090354</v>
      </c>
      <c r="FQ38">
        <f t="shared" si="95"/>
        <v>6.8408966568439062</v>
      </c>
      <c r="FR38">
        <f t="shared" si="96"/>
        <v>6.6312155277449332</v>
      </c>
      <c r="FS38">
        <f t="shared" si="97"/>
        <v>6.4215343679808701</v>
      </c>
      <c r="FT38">
        <f t="shared" si="98"/>
        <v>6.2118531775204406</v>
      </c>
      <c r="FU38">
        <f t="shared" si="99"/>
        <v>6.0021719563323312</v>
      </c>
      <c r="FV38">
        <f t="shared" si="100"/>
        <v>5.7924907043851999</v>
      </c>
      <c r="FW38">
        <f t="shared" si="101"/>
        <v>5.5828094216476725</v>
      </c>
      <c r="FX38">
        <f t="shared" si="102"/>
        <v>5.3731281080883395</v>
      </c>
      <c r="FY38">
        <f t="shared" si="103"/>
        <v>5.1634467636757631</v>
      </c>
      <c r="FZ38">
        <f t="shared" si="36"/>
        <v>4.9537653883784714</v>
      </c>
      <c r="GA38">
        <f t="shared" si="136"/>
        <v>4.7440839821649625</v>
      </c>
      <c r="GB38">
        <f t="shared" si="137"/>
        <v>4.5344025450037009</v>
      </c>
      <c r="GC38">
        <f t="shared" si="138"/>
        <v>4.324721076863117</v>
      </c>
      <c r="GD38">
        <f t="shared" si="104"/>
        <v>4.1150395777116184</v>
      </c>
      <c r="GE38">
        <f t="shared" si="105"/>
        <v>3.9053580475175611</v>
      </c>
      <c r="GF38">
        <f t="shared" si="106"/>
        <v>3.6956764862492921</v>
      </c>
      <c r="GG38">
        <f t="shared" si="107"/>
        <v>3.4859948938751071</v>
      </c>
      <c r="GH38">
        <f t="shared" si="108"/>
        <v>3.2763132703632802</v>
      </c>
      <c r="GI38">
        <f t="shared" si="109"/>
        <v>3.0666316156820503</v>
      </c>
      <c r="GJ38">
        <f t="shared" si="110"/>
        <v>2.8569499297996188</v>
      </c>
      <c r="GK38">
        <f t="shared" si="111"/>
        <v>2.6472682126841711</v>
      </c>
      <c r="GL38">
        <f t="shared" si="112"/>
        <v>2.4375864643038376</v>
      </c>
      <c r="GM38">
        <f t="shared" si="113"/>
        <v>2.2279046846267327</v>
      </c>
      <c r="GN38">
        <f t="shared" si="114"/>
        <v>2.0182228736209353</v>
      </c>
      <c r="GO38">
        <f t="shared" si="115"/>
        <v>1.8085410312544816</v>
      </c>
      <c r="GP38">
        <f t="shared" si="116"/>
        <v>1.5988591574953865</v>
      </c>
      <c r="GQ38">
        <f t="shared" si="117"/>
        <v>1.389177252311633</v>
      </c>
      <c r="GR38">
        <f t="shared" si="118"/>
        <v>1.1794953156711614</v>
      </c>
      <c r="GS38">
        <f t="shared" si="119"/>
        <v>0.96981334754188353</v>
      </c>
      <c r="GT38">
        <f t="shared" si="120"/>
        <v>0.76013134789168646</v>
      </c>
      <c r="GU38">
        <f t="shared" si="121"/>
        <v>0.55044931668841457</v>
      </c>
      <c r="GV38">
        <f t="shared" si="122"/>
        <v>0.34076725389988383</v>
      </c>
      <c r="GW38">
        <f t="shared" si="123"/>
        <v>0.13108515949387467</v>
      </c>
      <c r="GX38">
        <f t="shared" si="124"/>
        <v>7.8596966561864434E-2</v>
      </c>
      <c r="GY38">
        <f t="shared" si="125"/>
        <v>0.28827912429961344</v>
      </c>
      <c r="GZ38">
        <f t="shared" si="126"/>
        <v>0.49796131375169139</v>
      </c>
      <c r="HA38">
        <f t="shared" si="127"/>
        <v>0.70764353495044574</v>
      </c>
      <c r="HB38">
        <f t="shared" si="128"/>
        <v>0.91732578792826303</v>
      </c>
      <c r="HC38">
        <f t="shared" si="129"/>
        <v>1.1270080727175547</v>
      </c>
      <c r="HD38">
        <f t="shared" si="130"/>
        <v>1.3366903893507676</v>
      </c>
      <c r="HE38">
        <f t="shared" si="131"/>
        <v>1.5463727378603913</v>
      </c>
      <c r="HF38">
        <f t="shared" si="132"/>
        <v>1.7560551182789332</v>
      </c>
      <c r="HG38">
        <f t="shared" si="133"/>
        <v>1.9657375306389433</v>
      </c>
      <c r="HH38">
        <f t="shared" si="134"/>
        <v>2.1754199749730034</v>
      </c>
      <c r="HI38">
        <f t="shared" si="135"/>
        <v>2.3851024513137311</v>
      </c>
      <c r="HJ38">
        <f t="shared" si="30"/>
        <v>7.8596966561864434E-2</v>
      </c>
      <c r="HK38">
        <f t="shared" si="31"/>
        <v>90</v>
      </c>
      <c r="HL38">
        <v>36</v>
      </c>
      <c r="HM38">
        <f t="shared" si="32"/>
        <v>0.35</v>
      </c>
      <c r="HN38" cm="1">
        <f t="array" ref="HN38">INDEX($N$3:$DJ$102,HL38,HK38)</f>
        <v>18.561707610654345</v>
      </c>
      <c r="HO38">
        <f t="shared" si="33"/>
        <v>6.4965976637290206</v>
      </c>
    </row>
    <row r="39" spans="5:223" x14ac:dyDescent="0.25">
      <c r="E39">
        <v>465</v>
      </c>
      <c r="F39" s="6">
        <f>'Emission events'!AJ39</f>
        <v>1.4846752224064435E+17</v>
      </c>
      <c r="G39" s="6">
        <f>'Emission events'!BQ39</f>
        <v>1.4263808197275966E+16</v>
      </c>
      <c r="H39" s="6">
        <f>'Emission events'!CX39</f>
        <v>1372538304491209.3</v>
      </c>
      <c r="I39" s="6">
        <f>'Emission events'!EE39</f>
        <v>132315612623503.55</v>
      </c>
      <c r="J39" s="6">
        <f>'Emission events'!FL39</f>
        <v>12782716084542.088</v>
      </c>
      <c r="K39" s="6">
        <f t="shared" si="2"/>
        <v>1.6424896707111955E+17</v>
      </c>
      <c r="M39" s="1">
        <v>0.36</v>
      </c>
      <c r="N39" s="55">
        <f t="shared" si="159"/>
        <v>18.505653528167262</v>
      </c>
      <c r="O39" s="55">
        <f t="shared" si="159"/>
        <v>18.505404806399614</v>
      </c>
      <c r="P39" s="55">
        <f t="shared" si="159"/>
        <v>18.505156044565155</v>
      </c>
      <c r="Q39" s="55">
        <f t="shared" si="159"/>
        <v>18.504907242623013</v>
      </c>
      <c r="R39" s="55">
        <f t="shared" si="159"/>
        <v>18.504658400532275</v>
      </c>
      <c r="S39" s="55">
        <f t="shared" si="159"/>
        <v>18.504409518251993</v>
      </c>
      <c r="T39" s="55">
        <f t="shared" si="159"/>
        <v>18.504160595741169</v>
      </c>
      <c r="U39" s="55">
        <f t="shared" si="159"/>
        <v>18.503911632958769</v>
      </c>
      <c r="V39" s="55">
        <f t="shared" si="159"/>
        <v>18.503662629863712</v>
      </c>
      <c r="W39" s="55">
        <f t="shared" si="159"/>
        <v>18.503413586414879</v>
      </c>
      <c r="X39" s="55">
        <f t="shared" si="160"/>
        <v>18.503164502571114</v>
      </c>
      <c r="Y39" s="55">
        <f t="shared" si="160"/>
        <v>18.502915378291203</v>
      </c>
      <c r="Z39" s="55">
        <f t="shared" si="160"/>
        <v>18.502666213533907</v>
      </c>
      <c r="AA39" s="55">
        <f t="shared" si="160"/>
        <v>18.502417008257932</v>
      </c>
      <c r="AB39" s="55">
        <f t="shared" si="160"/>
        <v>18.502167762421955</v>
      </c>
      <c r="AC39" s="55">
        <f t="shared" si="160"/>
        <v>18.501918475984599</v>
      </c>
      <c r="AD39" s="55">
        <f t="shared" si="160"/>
        <v>18.501669148904451</v>
      </c>
      <c r="AE39" s="55">
        <f t="shared" si="160"/>
        <v>18.501419781140058</v>
      </c>
      <c r="AF39" s="55">
        <f t="shared" si="160"/>
        <v>18.501170372649913</v>
      </c>
      <c r="AG39" s="55">
        <f t="shared" si="160"/>
        <v>18.500920923392478</v>
      </c>
      <c r="AH39" s="55">
        <f t="shared" si="161"/>
        <v>18.500671433326172</v>
      </c>
      <c r="AI39" s="55">
        <f t="shared" si="161"/>
        <v>18.500421902409368</v>
      </c>
      <c r="AJ39" s="55">
        <f t="shared" si="161"/>
        <v>18.500172330600392</v>
      </c>
      <c r="AK39" s="55">
        <f t="shared" si="161"/>
        <v>18.49992271785754</v>
      </c>
      <c r="AL39" s="55">
        <f t="shared" si="161"/>
        <v>18.499673064139056</v>
      </c>
      <c r="AM39" s="55">
        <f t="shared" si="161"/>
        <v>18.499423369403143</v>
      </c>
      <c r="AN39" s="55">
        <f t="shared" si="161"/>
        <v>18.49917363360796</v>
      </c>
      <c r="AO39" s="55">
        <f t="shared" si="161"/>
        <v>18.498923856711627</v>
      </c>
      <c r="AP39" s="55">
        <f t="shared" si="161"/>
        <v>18.498674038672224</v>
      </c>
      <c r="AQ39" s="55">
        <f t="shared" si="161"/>
        <v>18.498424179447778</v>
      </c>
      <c r="AR39" s="55">
        <f t="shared" si="162"/>
        <v>18.498174278996284</v>
      </c>
      <c r="AS39" s="55">
        <f t="shared" si="162"/>
        <v>18.497924337275684</v>
      </c>
      <c r="AT39" s="55">
        <f t="shared" si="162"/>
        <v>18.497674354243888</v>
      </c>
      <c r="AU39" s="55">
        <f t="shared" si="162"/>
        <v>18.497424329858752</v>
      </c>
      <c r="AV39" s="55">
        <f t="shared" si="162"/>
        <v>18.497174264078097</v>
      </c>
      <c r="AW39" s="55">
        <f t="shared" si="162"/>
        <v>18.496924156859698</v>
      </c>
      <c r="AX39" s="55">
        <f t="shared" si="162"/>
        <v>18.496674008161289</v>
      </c>
      <c r="AY39" s="55">
        <f t="shared" si="162"/>
        <v>18.49642381794056</v>
      </c>
      <c r="AZ39" s="55">
        <f t="shared" si="162"/>
        <v>18.496173586155152</v>
      </c>
      <c r="BA39" s="55">
        <f t="shared" si="162"/>
        <v>18.495923312762674</v>
      </c>
      <c r="BB39" s="55">
        <f t="shared" si="163"/>
        <v>18.495672997720682</v>
      </c>
      <c r="BC39" s="55">
        <f t="shared" si="163"/>
        <v>18.495422640986693</v>
      </c>
      <c r="BD39" s="55">
        <f t="shared" si="163"/>
        <v>18.495172242518176</v>
      </c>
      <c r="BE39" s="55">
        <f t="shared" si="163"/>
        <v>18.494921802272572</v>
      </c>
      <c r="BF39" s="55">
        <f t="shared" si="163"/>
        <v>18.494671320207257</v>
      </c>
      <c r="BG39" s="55">
        <f t="shared" si="163"/>
        <v>18.494420796279574</v>
      </c>
      <c r="BH39" s="55">
        <f t="shared" si="163"/>
        <v>18.49417023044683</v>
      </c>
      <c r="BI39" s="55">
        <f t="shared" si="163"/>
        <v>18.493919622666272</v>
      </c>
      <c r="BJ39" s="55">
        <f t="shared" si="163"/>
        <v>18.493668972895119</v>
      </c>
      <c r="BK39" s="55">
        <f t="shared" si="163"/>
        <v>18.493418281090534</v>
      </c>
      <c r="BL39" s="55">
        <f t="shared" si="164"/>
        <v>18.493167547209644</v>
      </c>
      <c r="BM39" s="55">
        <f t="shared" si="164"/>
        <v>18.492916771209533</v>
      </c>
      <c r="BN39" s="55">
        <f t="shared" si="164"/>
        <v>18.492665953047233</v>
      </c>
      <c r="BO39" s="55">
        <f t="shared" si="164"/>
        <v>18.492415092679739</v>
      </c>
      <c r="BP39" s="55">
        <f t="shared" si="164"/>
        <v>18.492164190064003</v>
      </c>
      <c r="BQ39" s="55">
        <f t="shared" si="164"/>
        <v>18.491913245156926</v>
      </c>
      <c r="BR39" s="55">
        <f t="shared" si="164"/>
        <v>18.491662257915376</v>
      </c>
      <c r="BS39" s="55">
        <f t="shared" si="164"/>
        <v>18.491411228296169</v>
      </c>
      <c r="BT39" s="55">
        <f t="shared" si="164"/>
        <v>18.491160156256072</v>
      </c>
      <c r="BU39" s="55">
        <f t="shared" si="164"/>
        <v>18.490909041751824</v>
      </c>
      <c r="BV39" s="55">
        <f t="shared" si="165"/>
        <v>18.490657884740102</v>
      </c>
      <c r="BW39" s="55">
        <f t="shared" si="165"/>
        <v>18.490406685177554</v>
      </c>
      <c r="BX39" s="55">
        <f t="shared" si="165"/>
        <v>18.490155443020772</v>
      </c>
      <c r="BY39" s="55">
        <f t="shared" si="165"/>
        <v>18.489904158226313</v>
      </c>
      <c r="BZ39" s="55">
        <f t="shared" si="165"/>
        <v>18.489652830750682</v>
      </c>
      <c r="CA39" s="55">
        <f t="shared" si="165"/>
        <v>18.489401460550344</v>
      </c>
      <c r="CB39" s="55">
        <f t="shared" si="165"/>
        <v>18.48915004758172</v>
      </c>
      <c r="CC39" s="55">
        <f t="shared" si="165"/>
        <v>18.488898591801185</v>
      </c>
      <c r="CD39" s="55">
        <f t="shared" si="165"/>
        <v>18.488647093165067</v>
      </c>
      <c r="CE39" s="55">
        <f t="shared" si="165"/>
        <v>18.488395551629655</v>
      </c>
      <c r="CF39" s="55">
        <f t="shared" si="166"/>
        <v>18.488143967151188</v>
      </c>
      <c r="CG39" s="55">
        <f t="shared" si="166"/>
        <v>18.487892339685867</v>
      </c>
      <c r="CH39" s="55">
        <f t="shared" si="166"/>
        <v>18.48764066918984</v>
      </c>
      <c r="CI39" s="55">
        <f t="shared" si="166"/>
        <v>18.487388955619217</v>
      </c>
      <c r="CJ39" s="55">
        <f t="shared" si="166"/>
        <v>18.487137198930061</v>
      </c>
      <c r="CK39" s="55">
        <f t="shared" si="166"/>
        <v>18.486885399078389</v>
      </c>
      <c r="CL39" s="55">
        <f t="shared" si="166"/>
        <v>18.48663355602017</v>
      </c>
      <c r="CM39" s="55">
        <f t="shared" si="166"/>
        <v>18.486381669711339</v>
      </c>
      <c r="CN39" s="55">
        <f t="shared" si="166"/>
        <v>18.486129740107778</v>
      </c>
      <c r="CO39" s="55">
        <f t="shared" si="166"/>
        <v>18.48587776716532</v>
      </c>
      <c r="CP39" s="55">
        <f t="shared" si="167"/>
        <v>18.485625750839763</v>
      </c>
      <c r="CQ39" s="55">
        <f t="shared" si="167"/>
        <v>18.485373691086853</v>
      </c>
      <c r="CR39" s="55">
        <f t="shared" si="167"/>
        <v>18.485121587862295</v>
      </c>
      <c r="CS39" s="55">
        <f t="shared" si="167"/>
        <v>18.484869441121745</v>
      </c>
      <c r="CT39" s="55">
        <f t="shared" si="167"/>
        <v>18.484617250820815</v>
      </c>
      <c r="CU39" s="55">
        <f t="shared" si="167"/>
        <v>18.484365016915074</v>
      </c>
      <c r="CV39" s="55">
        <f t="shared" si="167"/>
        <v>18.484112739360043</v>
      </c>
      <c r="CW39" s="55">
        <f t="shared" si="167"/>
        <v>18.483860418111199</v>
      </c>
      <c r="CX39" s="55">
        <f t="shared" si="167"/>
        <v>18.483608053123969</v>
      </c>
      <c r="CY39" s="55">
        <f t="shared" si="167"/>
        <v>18.483355644353747</v>
      </c>
      <c r="CZ39" s="55">
        <f t="shared" si="168"/>
        <v>18.483103191755866</v>
      </c>
      <c r="DA39" s="55">
        <f t="shared" si="168"/>
        <v>18.482850695285624</v>
      </c>
      <c r="DB39" s="55">
        <f t="shared" si="168"/>
        <v>18.48259815489827</v>
      </c>
      <c r="DC39" s="55">
        <f t="shared" si="168"/>
        <v>18.482345570549004</v>
      </c>
      <c r="DD39" s="55">
        <f t="shared" si="168"/>
        <v>18.482092942192988</v>
      </c>
      <c r="DE39" s="55">
        <f t="shared" si="168"/>
        <v>18.48184026978533</v>
      </c>
      <c r="DF39" s="55">
        <f t="shared" si="168"/>
        <v>18.481587553281102</v>
      </c>
      <c r="DG39" s="55">
        <f t="shared" si="168"/>
        <v>18.481334792635316</v>
      </c>
      <c r="DH39" s="55">
        <f t="shared" si="168"/>
        <v>18.481081987802952</v>
      </c>
      <c r="DI39" s="55">
        <f t="shared" si="168"/>
        <v>18.48082913873894</v>
      </c>
      <c r="DJ39" s="55">
        <f t="shared" si="168"/>
        <v>18.480576245398158</v>
      </c>
      <c r="DL39">
        <f t="shared" si="17"/>
        <v>0.36</v>
      </c>
      <c r="DM39">
        <f t="shared" si="18"/>
        <v>18.505653528167262</v>
      </c>
      <c r="DN39">
        <f t="shared" si="19"/>
        <v>18.295963181936511</v>
      </c>
      <c r="DO39">
        <f t="shared" si="41"/>
        <v>18.086272795638948</v>
      </c>
      <c r="DP39">
        <f t="shared" si="42"/>
        <v>17.876582369233702</v>
      </c>
      <c r="DQ39">
        <f t="shared" si="43"/>
        <v>17.666891902679861</v>
      </c>
      <c r="DR39">
        <f t="shared" si="44"/>
        <v>17.457201395936476</v>
      </c>
      <c r="DS39">
        <f t="shared" si="45"/>
        <v>17.247510848962548</v>
      </c>
      <c r="DT39">
        <f t="shared" si="46"/>
        <v>17.037820261717044</v>
      </c>
      <c r="DU39">
        <f t="shared" si="47"/>
        <v>16.828129634158884</v>
      </c>
      <c r="DV39">
        <f t="shared" si="48"/>
        <v>16.618438966246948</v>
      </c>
      <c r="DW39">
        <f t="shared" si="49"/>
        <v>16.408748257940079</v>
      </c>
      <c r="DX39">
        <f t="shared" si="50"/>
        <v>16.199057509197065</v>
      </c>
      <c r="DY39">
        <f t="shared" si="51"/>
        <v>15.989366719976665</v>
      </c>
      <c r="DZ39">
        <f t="shared" si="52"/>
        <v>15.779675890237588</v>
      </c>
      <c r="EA39">
        <f t="shared" si="53"/>
        <v>15.569985019938507</v>
      </c>
      <c r="EB39">
        <f t="shared" si="54"/>
        <v>15.360294109038048</v>
      </c>
      <c r="EC39">
        <f t="shared" si="55"/>
        <v>15.150603157494796</v>
      </c>
      <c r="ED39">
        <f t="shared" si="56"/>
        <v>14.940912165267299</v>
      </c>
      <c r="EE39">
        <f t="shared" si="57"/>
        <v>14.731221132314051</v>
      </c>
      <c r="EF39">
        <f t="shared" si="58"/>
        <v>14.521530058593513</v>
      </c>
      <c r="EG39">
        <f t="shared" si="59"/>
        <v>14.311838944064103</v>
      </c>
      <c r="EH39">
        <f t="shared" si="60"/>
        <v>14.102147788684196</v>
      </c>
      <c r="EI39">
        <f t="shared" si="61"/>
        <v>13.892456592412117</v>
      </c>
      <c r="EJ39">
        <f t="shared" si="62"/>
        <v>13.682765355206161</v>
      </c>
      <c r="EK39">
        <f t="shared" si="63"/>
        <v>13.473074077024574</v>
      </c>
      <c r="EL39">
        <f t="shared" si="64"/>
        <v>13.263382757825557</v>
      </c>
      <c r="EM39">
        <f t="shared" si="65"/>
        <v>13.05369139756727</v>
      </c>
      <c r="EN39">
        <f t="shared" si="66"/>
        <v>12.843999996207835</v>
      </c>
      <c r="EO39">
        <f t="shared" si="67"/>
        <v>12.634308553705326</v>
      </c>
      <c r="EP39">
        <f t="shared" si="68"/>
        <v>12.424617070017778</v>
      </c>
      <c r="EQ39">
        <f t="shared" si="69"/>
        <v>12.214925545103181</v>
      </c>
      <c r="ER39">
        <f t="shared" si="70"/>
        <v>12.005233978919478</v>
      </c>
      <c r="ES39">
        <f t="shared" si="71"/>
        <v>11.795542371424578</v>
      </c>
      <c r="ET39">
        <f t="shared" si="72"/>
        <v>11.585850722576337</v>
      </c>
      <c r="EU39">
        <f t="shared" si="73"/>
        <v>11.376159032332579</v>
      </c>
      <c r="EV39">
        <f t="shared" si="74"/>
        <v>11.166467300651078</v>
      </c>
      <c r="EW39">
        <f t="shared" si="75"/>
        <v>10.956775527489565</v>
      </c>
      <c r="EX39">
        <f t="shared" si="76"/>
        <v>10.747083712805733</v>
      </c>
      <c r="EY39">
        <f t="shared" si="77"/>
        <v>10.537391856557219</v>
      </c>
      <c r="EZ39">
        <f t="shared" si="78"/>
        <v>10.327699958701638</v>
      </c>
      <c r="FA39">
        <f t="shared" si="79"/>
        <v>10.118008019196543</v>
      </c>
      <c r="FB39">
        <f t="shared" si="80"/>
        <v>9.9083160379994499</v>
      </c>
      <c r="FC39">
        <f t="shared" si="81"/>
        <v>9.6986240150678302</v>
      </c>
      <c r="FD39">
        <f t="shared" si="82"/>
        <v>9.4889319503591221</v>
      </c>
      <c r="FE39">
        <f t="shared" si="83"/>
        <v>9.2792398438307035</v>
      </c>
      <c r="FF39">
        <f t="shared" si="84"/>
        <v>9.0695476954399172</v>
      </c>
      <c r="FG39">
        <f t="shared" si="85"/>
        <v>8.8598555051440702</v>
      </c>
      <c r="FH39">
        <f t="shared" si="86"/>
        <v>8.650163272900409</v>
      </c>
      <c r="FI39">
        <f t="shared" si="87"/>
        <v>8.4404709986661519</v>
      </c>
      <c r="FJ39">
        <f t="shared" si="88"/>
        <v>8.2307786823984639</v>
      </c>
      <c r="FK39">
        <f t="shared" si="89"/>
        <v>8.0210863240544708</v>
      </c>
      <c r="FL39">
        <f t="shared" si="90"/>
        <v>7.8113939235912557</v>
      </c>
      <c r="FM39">
        <f t="shared" si="91"/>
        <v>7.6017014809658523</v>
      </c>
      <c r="FN39">
        <f t="shared" si="92"/>
        <v>7.3920089961352549</v>
      </c>
      <c r="FO39">
        <f t="shared" si="93"/>
        <v>7.1823164690564152</v>
      </c>
      <c r="FP39">
        <f t="shared" si="94"/>
        <v>6.9726238996862335</v>
      </c>
      <c r="FQ39">
        <f t="shared" si="95"/>
        <v>6.7629312879815799</v>
      </c>
      <c r="FR39">
        <f t="shared" si="96"/>
        <v>6.5532386338992712</v>
      </c>
      <c r="FS39">
        <f t="shared" si="97"/>
        <v>6.3435459373960708</v>
      </c>
      <c r="FT39">
        <f t="shared" si="98"/>
        <v>6.133853198428719</v>
      </c>
      <c r="FU39">
        <f t="shared" si="99"/>
        <v>5.9241604169538942</v>
      </c>
      <c r="FV39">
        <f t="shared" si="100"/>
        <v>5.7144675929282425</v>
      </c>
      <c r="FW39">
        <f t="shared" si="101"/>
        <v>5.5047747263083568</v>
      </c>
      <c r="FX39">
        <f t="shared" si="102"/>
        <v>5.2950818170507947</v>
      </c>
      <c r="FY39">
        <f t="shared" si="103"/>
        <v>5.0853888651120602</v>
      </c>
      <c r="FZ39">
        <f t="shared" si="36"/>
        <v>4.8756958704486166</v>
      </c>
      <c r="GA39">
        <f t="shared" si="136"/>
        <v>4.6660028330168899</v>
      </c>
      <c r="GB39">
        <f t="shared" si="137"/>
        <v>4.4563097527732509</v>
      </c>
      <c r="GC39">
        <f t="shared" si="138"/>
        <v>4.2466166296740298</v>
      </c>
      <c r="GD39">
        <f t="shared" si="104"/>
        <v>4.0369234636755156</v>
      </c>
      <c r="GE39">
        <f t="shared" si="105"/>
        <v>3.8272302547339461</v>
      </c>
      <c r="GF39">
        <f t="shared" si="106"/>
        <v>3.6175370028055216</v>
      </c>
      <c r="GG39">
        <f t="shared" si="107"/>
        <v>3.407843707846391</v>
      </c>
      <c r="GH39">
        <f t="shared" si="108"/>
        <v>3.1981503698126641</v>
      </c>
      <c r="GI39">
        <f t="shared" si="109"/>
        <v>2.9884569886604044</v>
      </c>
      <c r="GJ39">
        <f t="shared" si="110"/>
        <v>2.7787635643456277</v>
      </c>
      <c r="GK39">
        <f t="shared" si="111"/>
        <v>2.569070096824305</v>
      </c>
      <c r="GL39">
        <f t="shared" si="112"/>
        <v>2.3593765860523703</v>
      </c>
      <c r="GM39">
        <f t="shared" si="113"/>
        <v>2.1496830319857061</v>
      </c>
      <c r="GN39">
        <f t="shared" si="114"/>
        <v>1.9399894345801449</v>
      </c>
      <c r="GO39">
        <f t="shared" si="115"/>
        <v>1.730295793791484</v>
      </c>
      <c r="GP39">
        <f t="shared" si="116"/>
        <v>1.5206021095754707</v>
      </c>
      <c r="GQ39">
        <f t="shared" si="117"/>
        <v>1.3109083818878098</v>
      </c>
      <c r="GR39">
        <f t="shared" si="118"/>
        <v>1.1012146106841563</v>
      </c>
      <c r="GS39">
        <f t="shared" si="119"/>
        <v>0.89152079592012257</v>
      </c>
      <c r="GT39">
        <f t="shared" si="120"/>
        <v>0.68182693755127843</v>
      </c>
      <c r="GU39">
        <f t="shared" si="121"/>
        <v>0.4721330355331439</v>
      </c>
      <c r="GV39">
        <f t="shared" si="122"/>
        <v>0.26243908982119635</v>
      </c>
      <c r="GW39">
        <f t="shared" si="123"/>
        <v>5.274510037086344E-2</v>
      </c>
      <c r="GX39">
        <f t="shared" si="124"/>
        <v>0.1569489328624627</v>
      </c>
      <c r="GY39">
        <f t="shared" si="125"/>
        <v>0.36664300992344678</v>
      </c>
      <c r="GZ39">
        <f t="shared" si="126"/>
        <v>0.57633713085679261</v>
      </c>
      <c r="HA39">
        <f t="shared" si="127"/>
        <v>0.78603129570725017</v>
      </c>
      <c r="HB39">
        <f t="shared" si="128"/>
        <v>0.99572550451961916</v>
      </c>
      <c r="HC39">
        <f t="shared" si="129"/>
        <v>1.2054197573387384</v>
      </c>
      <c r="HD39">
        <f t="shared" si="130"/>
        <v>1.4151140542095</v>
      </c>
      <c r="HE39">
        <f t="shared" si="131"/>
        <v>1.6248083951768315</v>
      </c>
      <c r="HF39">
        <f t="shared" si="132"/>
        <v>1.834502780285721</v>
      </c>
      <c r="HG39">
        <f t="shared" si="133"/>
        <v>2.0441972095811884</v>
      </c>
      <c r="HH39">
        <f t="shared" si="134"/>
        <v>2.2538916831083036</v>
      </c>
      <c r="HI39">
        <f t="shared" si="135"/>
        <v>2.4635862009121894</v>
      </c>
      <c r="HJ39">
        <f t="shared" si="30"/>
        <v>5.274510037086344E-2</v>
      </c>
      <c r="HK39">
        <f t="shared" si="31"/>
        <v>89</v>
      </c>
      <c r="HL39">
        <v>37</v>
      </c>
      <c r="HM39">
        <f t="shared" si="32"/>
        <v>0.36</v>
      </c>
      <c r="HN39" cm="1">
        <f t="array" ref="HN39">INDEX($N$3:$DJ$102,HL39,HK39)</f>
        <v>18.483608053123969</v>
      </c>
      <c r="HO39">
        <f t="shared" si="33"/>
        <v>6.6540988991246284</v>
      </c>
    </row>
    <row r="40" spans="5:223" x14ac:dyDescent="0.25">
      <c r="E40">
        <v>470</v>
      </c>
      <c r="F40" s="6">
        <f>'Emission events'!AJ40</f>
        <v>2.7775572902322592E+17</v>
      </c>
      <c r="G40" s="6">
        <f>'Emission events'!BQ40</f>
        <v>2.6784215354749608E+16</v>
      </c>
      <c r="H40" s="6">
        <f>'Emission events'!CX40</f>
        <v>2588455076876144.5</v>
      </c>
      <c r="I40" s="6">
        <f>'Emission events'!EE40</f>
        <v>250780769855657.38</v>
      </c>
      <c r="J40" s="6">
        <f>'Emission events'!FL40</f>
        <v>24366998698958.137</v>
      </c>
      <c r="K40" s="6">
        <f t="shared" si="2"/>
        <v>3.0740354722340634E+17</v>
      </c>
      <c r="M40" s="1">
        <v>0.37</v>
      </c>
      <c r="N40" s="55">
        <f t="shared" si="159"/>
        <v>18.424224047688668</v>
      </c>
      <c r="O40" s="55">
        <f t="shared" si="159"/>
        <v>18.423960267449679</v>
      </c>
      <c r="P40" s="55">
        <f t="shared" si="159"/>
        <v>18.423696431783828</v>
      </c>
      <c r="Q40" s="55">
        <f t="shared" si="159"/>
        <v>18.423432540634572</v>
      </c>
      <c r="R40" s="55">
        <f t="shared" si="159"/>
        <v>18.423168593945327</v>
      </c>
      <c r="S40" s="55">
        <f t="shared" si="159"/>
        <v>18.422904591659432</v>
      </c>
      <c r="T40" s="55">
        <f t="shared" si="159"/>
        <v>18.422640533720177</v>
      </c>
      <c r="U40" s="55">
        <f t="shared" si="159"/>
        <v>18.422376420070798</v>
      </c>
      <c r="V40" s="55">
        <f t="shared" si="159"/>
        <v>18.422112250654465</v>
      </c>
      <c r="W40" s="55">
        <f t="shared" si="159"/>
        <v>18.421848025414299</v>
      </c>
      <c r="X40" s="55">
        <f t="shared" si="160"/>
        <v>18.421583744293358</v>
      </c>
      <c r="Y40" s="55">
        <f t="shared" si="160"/>
        <v>18.421319407234638</v>
      </c>
      <c r="Z40" s="55">
        <f t="shared" si="160"/>
        <v>18.421055014181082</v>
      </c>
      <c r="AA40" s="55">
        <f t="shared" si="160"/>
        <v>18.420790565075578</v>
      </c>
      <c r="AB40" s="55">
        <f t="shared" si="160"/>
        <v>18.420526059860943</v>
      </c>
      <c r="AC40" s="55">
        <f t="shared" si="160"/>
        <v>18.420261498479956</v>
      </c>
      <c r="AD40" s="55">
        <f t="shared" si="160"/>
        <v>18.419996880875313</v>
      </c>
      <c r="AE40" s="55">
        <f t="shared" si="160"/>
        <v>18.419732206989675</v>
      </c>
      <c r="AF40" s="55">
        <f t="shared" si="160"/>
        <v>18.419467476765625</v>
      </c>
      <c r="AG40" s="55">
        <f t="shared" si="160"/>
        <v>18.419202690145706</v>
      </c>
      <c r="AH40" s="55">
        <f t="shared" si="161"/>
        <v>18.418937847072382</v>
      </c>
      <c r="AI40" s="55">
        <f t="shared" si="161"/>
        <v>18.418672947488076</v>
      </c>
      <c r="AJ40" s="55">
        <f t="shared" si="161"/>
        <v>18.418407991335147</v>
      </c>
      <c r="AK40" s="55">
        <f t="shared" si="161"/>
        <v>18.418142978555888</v>
      </c>
      <c r="AL40" s="55">
        <f t="shared" si="161"/>
        <v>18.417877909092539</v>
      </c>
      <c r="AM40" s="55">
        <f t="shared" si="161"/>
        <v>18.417612782887282</v>
      </c>
      <c r="AN40" s="55">
        <f t="shared" si="161"/>
        <v>18.417347599882241</v>
      </c>
      <c r="AO40" s="55">
        <f t="shared" si="161"/>
        <v>18.417082360019478</v>
      </c>
      <c r="AP40" s="55">
        <f t="shared" si="161"/>
        <v>18.416817063240995</v>
      </c>
      <c r="AQ40" s="55">
        <f t="shared" si="161"/>
        <v>18.416551709488733</v>
      </c>
      <c r="AR40" s="55">
        <f t="shared" si="162"/>
        <v>18.416286298704584</v>
      </c>
      <c r="AS40" s="55">
        <f t="shared" si="162"/>
        <v>18.416020830830369</v>
      </c>
      <c r="AT40" s="55">
        <f t="shared" si="162"/>
        <v>18.41575530580786</v>
      </c>
      <c r="AU40" s="55">
        <f t="shared" si="162"/>
        <v>18.415489723578759</v>
      </c>
      <c r="AV40" s="55">
        <f t="shared" si="162"/>
        <v>18.415224084084713</v>
      </c>
      <c r="AW40" s="55">
        <f t="shared" si="162"/>
        <v>18.414958387267315</v>
      </c>
      <c r="AX40" s="55">
        <f t="shared" si="162"/>
        <v>18.414692633068089</v>
      </c>
      <c r="AY40" s="55">
        <f t="shared" si="162"/>
        <v>18.41442682142851</v>
      </c>
      <c r="AZ40" s="55">
        <f t="shared" si="162"/>
        <v>18.414160952289979</v>
      </c>
      <c r="BA40" s="55">
        <f t="shared" si="162"/>
        <v>18.413895025593852</v>
      </c>
      <c r="BB40" s="55">
        <f t="shared" si="163"/>
        <v>18.413629041281418</v>
      </c>
      <c r="BC40" s="55">
        <f t="shared" si="163"/>
        <v>18.413362999293902</v>
      </c>
      <c r="BD40" s="55">
        <f t="shared" si="163"/>
        <v>18.41309689957248</v>
      </c>
      <c r="BE40" s="55">
        <f t="shared" si="163"/>
        <v>18.412830742058258</v>
      </c>
      <c r="BF40" s="55">
        <f t="shared" si="163"/>
        <v>18.412564526692289</v>
      </c>
      <c r="BG40" s="55">
        <f t="shared" si="163"/>
        <v>18.41229825341556</v>
      </c>
      <c r="BH40" s="55">
        <f t="shared" si="163"/>
        <v>18.412031922169</v>
      </c>
      <c r="BI40" s="55">
        <f t="shared" si="163"/>
        <v>18.41176553289348</v>
      </c>
      <c r="BJ40" s="55">
        <f t="shared" si="163"/>
        <v>18.411499085529805</v>
      </c>
      <c r="BK40" s="55">
        <f t="shared" si="163"/>
        <v>18.41123258001873</v>
      </c>
      <c r="BL40" s="55">
        <f t="shared" si="164"/>
        <v>18.410966016300936</v>
      </c>
      <c r="BM40" s="55">
        <f t="shared" si="164"/>
        <v>18.410699394317056</v>
      </c>
      <c r="BN40" s="55">
        <f t="shared" si="164"/>
        <v>18.410432714007658</v>
      </c>
      <c r="BO40" s="55">
        <f t="shared" si="164"/>
        <v>18.410165975313245</v>
      </c>
      <c r="BP40" s="55">
        <f t="shared" si="164"/>
        <v>18.40989917817426</v>
      </c>
      <c r="BQ40" s="55">
        <f t="shared" si="164"/>
        <v>18.409632322531092</v>
      </c>
      <c r="BR40" s="55">
        <f t="shared" si="164"/>
        <v>18.409365408324067</v>
      </c>
      <c r="BS40" s="55">
        <f t="shared" si="164"/>
        <v>18.409098435493444</v>
      </c>
      <c r="BT40" s="55">
        <f t="shared" si="164"/>
        <v>18.408831403979427</v>
      </c>
      <c r="BU40" s="55">
        <f t="shared" si="164"/>
        <v>18.40856431372216</v>
      </c>
      <c r="BV40" s="55">
        <f t="shared" si="165"/>
        <v>18.408297164661715</v>
      </c>
      <c r="BW40" s="55">
        <f t="shared" si="165"/>
        <v>18.408029956738122</v>
      </c>
      <c r="BX40" s="55">
        <f t="shared" si="165"/>
        <v>18.407762689891332</v>
      </c>
      <c r="BY40" s="55">
        <f t="shared" si="165"/>
        <v>18.407495364061241</v>
      </c>
      <c r="BZ40" s="55">
        <f t="shared" si="165"/>
        <v>18.407227979187692</v>
      </c>
      <c r="CA40" s="55">
        <f t="shared" si="165"/>
        <v>18.406960535210448</v>
      </c>
      <c r="CB40" s="55">
        <f t="shared" si="165"/>
        <v>18.406693032069231</v>
      </c>
      <c r="CC40" s="55">
        <f t="shared" si="165"/>
        <v>18.406425469703692</v>
      </c>
      <c r="CD40" s="55">
        <f t="shared" si="165"/>
        <v>18.406157848053411</v>
      </c>
      <c r="CE40" s="55">
        <f t="shared" si="165"/>
        <v>18.405890167057926</v>
      </c>
      <c r="CF40" s="55">
        <f t="shared" si="166"/>
        <v>18.405622426656699</v>
      </c>
      <c r="CG40" s="55">
        <f t="shared" si="166"/>
        <v>18.405354626789137</v>
      </c>
      <c r="CH40" s="55">
        <f t="shared" si="166"/>
        <v>18.405086767394579</v>
      </c>
      <c r="CI40" s="55">
        <f t="shared" si="166"/>
        <v>18.404818848412308</v>
      </c>
      <c r="CJ40" s="55">
        <f t="shared" si="166"/>
        <v>18.404550869781541</v>
      </c>
      <c r="CK40" s="55">
        <f t="shared" si="166"/>
        <v>18.404282831441439</v>
      </c>
      <c r="CL40" s="55">
        <f t="shared" si="166"/>
        <v>18.404014733331092</v>
      </c>
      <c r="CM40" s="55">
        <f t="shared" si="166"/>
        <v>18.403746575389537</v>
      </c>
      <c r="CN40" s="55">
        <f t="shared" si="166"/>
        <v>18.403478357555741</v>
      </c>
      <c r="CO40" s="55">
        <f t="shared" si="166"/>
        <v>18.403210079768616</v>
      </c>
      <c r="CP40" s="55">
        <f t="shared" si="167"/>
        <v>18.402941741967005</v>
      </c>
      <c r="CQ40" s="55">
        <f t="shared" si="167"/>
        <v>18.402673344089692</v>
      </c>
      <c r="CR40" s="55">
        <f t="shared" si="167"/>
        <v>18.402404886075399</v>
      </c>
      <c r="CS40" s="55">
        <f t="shared" si="167"/>
        <v>18.402136367862784</v>
      </c>
      <c r="CT40" s="55">
        <f t="shared" si="167"/>
        <v>18.401867789390444</v>
      </c>
      <c r="CU40" s="55">
        <f t="shared" si="167"/>
        <v>18.401599150596912</v>
      </c>
      <c r="CV40" s="55">
        <f t="shared" si="167"/>
        <v>18.401330451420659</v>
      </c>
      <c r="CW40" s="55">
        <f t="shared" si="167"/>
        <v>18.401061691800091</v>
      </c>
      <c r="CX40" s="55">
        <f t="shared" si="167"/>
        <v>18.400792871673556</v>
      </c>
      <c r="CY40" s="55">
        <f t="shared" si="167"/>
        <v>18.400523990979334</v>
      </c>
      <c r="CZ40" s="55">
        <f t="shared" si="168"/>
        <v>18.400255049655645</v>
      </c>
      <c r="DA40" s="55">
        <f t="shared" si="168"/>
        <v>18.399986047640645</v>
      </c>
      <c r="DB40" s="55">
        <f t="shared" si="168"/>
        <v>18.39971698487243</v>
      </c>
      <c r="DC40" s="55">
        <f t="shared" si="168"/>
        <v>18.399447861289026</v>
      </c>
      <c r="DD40" s="55">
        <f t="shared" si="168"/>
        <v>18.399178676828402</v>
      </c>
      <c r="DE40" s="55">
        <f t="shared" si="168"/>
        <v>18.398909431428464</v>
      </c>
      <c r="DF40" s="55">
        <f t="shared" si="168"/>
        <v>18.398640125027047</v>
      </c>
      <c r="DG40" s="55">
        <f t="shared" si="168"/>
        <v>18.398370757561931</v>
      </c>
      <c r="DH40" s="55">
        <f t="shared" si="168"/>
        <v>18.398101328970828</v>
      </c>
      <c r="DI40" s="55">
        <f t="shared" si="168"/>
        <v>18.397831839191387</v>
      </c>
      <c r="DJ40" s="55">
        <f t="shared" si="168"/>
        <v>18.3975622881612</v>
      </c>
      <c r="DL40">
        <f t="shared" si="17"/>
        <v>0.37</v>
      </c>
      <c r="DM40">
        <f t="shared" si="18"/>
        <v>18.424224047688668</v>
      </c>
      <c r="DN40">
        <f t="shared" si="19"/>
        <v>18.214518642986576</v>
      </c>
      <c r="DO40">
        <f t="shared" si="41"/>
        <v>18.004813182857621</v>
      </c>
      <c r="DP40">
        <f t="shared" si="42"/>
        <v>17.795107667245261</v>
      </c>
      <c r="DQ40">
        <f t="shared" si="43"/>
        <v>17.585402096092913</v>
      </c>
      <c r="DR40">
        <f t="shared" si="44"/>
        <v>17.375696469343914</v>
      </c>
      <c r="DS40">
        <f t="shared" si="45"/>
        <v>17.165990786941556</v>
      </c>
      <c r="DT40">
        <f t="shared" si="46"/>
        <v>16.956285048829074</v>
      </c>
      <c r="DU40">
        <f t="shared" si="47"/>
        <v>16.746579254949637</v>
      </c>
      <c r="DV40">
        <f t="shared" si="48"/>
        <v>16.536873405246368</v>
      </c>
      <c r="DW40">
        <f t="shared" si="49"/>
        <v>16.327167499662323</v>
      </c>
      <c r="DX40">
        <f t="shared" si="50"/>
        <v>16.1174615381405</v>
      </c>
      <c r="DY40">
        <f t="shared" si="51"/>
        <v>15.907755520623841</v>
      </c>
      <c r="DZ40">
        <f t="shared" si="52"/>
        <v>15.698049447055233</v>
      </c>
      <c r="EA40">
        <f t="shared" si="53"/>
        <v>15.488343317377495</v>
      </c>
      <c r="EB40">
        <f t="shared" si="54"/>
        <v>15.278637131533404</v>
      </c>
      <c r="EC40">
        <f t="shared" si="55"/>
        <v>15.068930889465658</v>
      </c>
      <c r="ED40">
        <f t="shared" si="56"/>
        <v>14.859224591116917</v>
      </c>
      <c r="EE40">
        <f t="shared" si="57"/>
        <v>14.649518236429763</v>
      </c>
      <c r="EF40">
        <f t="shared" si="58"/>
        <v>14.439811825346741</v>
      </c>
      <c r="EG40">
        <f t="shared" si="59"/>
        <v>14.230105357810313</v>
      </c>
      <c r="EH40">
        <f t="shared" si="60"/>
        <v>14.020398833762904</v>
      </c>
      <c r="EI40">
        <f t="shared" si="61"/>
        <v>13.810692253146872</v>
      </c>
      <c r="EJ40">
        <f t="shared" si="62"/>
        <v>13.600985615904509</v>
      </c>
      <c r="EK40">
        <f t="shared" si="63"/>
        <v>13.391278921978056</v>
      </c>
      <c r="EL40">
        <f t="shared" si="64"/>
        <v>13.181572171309696</v>
      </c>
      <c r="EM40">
        <f t="shared" si="65"/>
        <v>12.971865363841552</v>
      </c>
      <c r="EN40">
        <f t="shared" si="66"/>
        <v>12.762158499515685</v>
      </c>
      <c r="EO40">
        <f t="shared" si="67"/>
        <v>12.552451578274097</v>
      </c>
      <c r="EP40">
        <f t="shared" si="68"/>
        <v>12.342744600058733</v>
      </c>
      <c r="EQ40">
        <f t="shared" si="69"/>
        <v>12.133037564811481</v>
      </c>
      <c r="ER40">
        <f t="shared" si="70"/>
        <v>11.923330472474163</v>
      </c>
      <c r="ES40">
        <f t="shared" si="71"/>
        <v>11.71362332298855</v>
      </c>
      <c r="ET40">
        <f t="shared" si="72"/>
        <v>11.503916116296343</v>
      </c>
      <c r="EU40">
        <f t="shared" si="73"/>
        <v>11.294208852339194</v>
      </c>
      <c r="EV40">
        <f t="shared" si="74"/>
        <v>11.084501531058695</v>
      </c>
      <c r="EW40">
        <f t="shared" si="75"/>
        <v>10.874794152396365</v>
      </c>
      <c r="EX40">
        <f t="shared" si="76"/>
        <v>10.665086716293683</v>
      </c>
      <c r="EY40">
        <f t="shared" si="77"/>
        <v>10.455379222692047</v>
      </c>
      <c r="EZ40">
        <f t="shared" si="78"/>
        <v>10.245671671532817</v>
      </c>
      <c r="FA40">
        <f t="shared" si="79"/>
        <v>10.035964062757278</v>
      </c>
      <c r="FB40">
        <f t="shared" si="80"/>
        <v>9.8262563963066594</v>
      </c>
      <c r="FC40">
        <f t="shared" si="81"/>
        <v>9.6165486721221338</v>
      </c>
      <c r="FD40">
        <f t="shared" si="82"/>
        <v>9.4068408901448084</v>
      </c>
      <c r="FE40">
        <f t="shared" si="83"/>
        <v>9.1971330503157365</v>
      </c>
      <c r="FF40">
        <f t="shared" si="84"/>
        <v>8.9874251525759039</v>
      </c>
      <c r="FG40">
        <f t="shared" si="85"/>
        <v>8.7777171968662397</v>
      </c>
      <c r="FH40">
        <f t="shared" si="86"/>
        <v>8.5680091831276162</v>
      </c>
      <c r="FI40">
        <f t="shared" si="87"/>
        <v>8.3583011113008379</v>
      </c>
      <c r="FJ40">
        <f t="shared" si="88"/>
        <v>8.1485929813266598</v>
      </c>
      <c r="FK40">
        <f t="shared" si="89"/>
        <v>7.9388847931457622</v>
      </c>
      <c r="FL40">
        <f t="shared" si="90"/>
        <v>7.7291765466987794</v>
      </c>
      <c r="FM40">
        <f t="shared" si="91"/>
        <v>7.5194682419262779</v>
      </c>
      <c r="FN40">
        <f t="shared" si="92"/>
        <v>7.3097598787687605</v>
      </c>
      <c r="FO40">
        <f t="shared" si="93"/>
        <v>7.1000514571666731</v>
      </c>
      <c r="FP40">
        <f t="shared" si="94"/>
        <v>6.8903429770603992</v>
      </c>
      <c r="FQ40">
        <f t="shared" si="95"/>
        <v>6.6806344383902712</v>
      </c>
      <c r="FR40">
        <f t="shared" si="96"/>
        <v>6.4709258410965464</v>
      </c>
      <c r="FS40">
        <f t="shared" si="97"/>
        <v>6.2612171851194258</v>
      </c>
      <c r="FT40">
        <f t="shared" si="98"/>
        <v>6.0515084703990549</v>
      </c>
      <c r="FU40">
        <f t="shared" si="99"/>
        <v>5.8417996968755066</v>
      </c>
      <c r="FV40">
        <f t="shared" si="100"/>
        <v>5.632090864488811</v>
      </c>
      <c r="FW40">
        <f t="shared" si="101"/>
        <v>5.4223819731789167</v>
      </c>
      <c r="FX40">
        <f t="shared" si="102"/>
        <v>5.2126730228857223</v>
      </c>
      <c r="FY40">
        <f t="shared" si="103"/>
        <v>5.0029640135490698</v>
      </c>
      <c r="FZ40">
        <f t="shared" si="36"/>
        <v>4.7932549451087212</v>
      </c>
      <c r="GA40">
        <f t="shared" si="136"/>
        <v>4.583545817504401</v>
      </c>
      <c r="GB40">
        <f t="shared" si="137"/>
        <v>4.3738366306757577</v>
      </c>
      <c r="GC40">
        <f t="shared" si="138"/>
        <v>4.1641273845623736</v>
      </c>
      <c r="GD40">
        <f t="shared" si="104"/>
        <v>3.9544180791037871</v>
      </c>
      <c r="GE40">
        <f t="shared" si="105"/>
        <v>3.7447087142394562</v>
      </c>
      <c r="GF40">
        <f t="shared" si="106"/>
        <v>3.5349992899087912</v>
      </c>
      <c r="GG40">
        <f t="shared" si="107"/>
        <v>3.3252898060511296</v>
      </c>
      <c r="GH40">
        <f t="shared" si="108"/>
        <v>3.1155802626057554</v>
      </c>
      <c r="GI40">
        <f t="shared" si="109"/>
        <v>2.9058706595118853</v>
      </c>
      <c r="GJ40">
        <f t="shared" si="110"/>
        <v>2.6961609967086773</v>
      </c>
      <c r="GK40">
        <f t="shared" si="111"/>
        <v>2.4864512741352272</v>
      </c>
      <c r="GL40">
        <f t="shared" si="112"/>
        <v>2.2767414917305686</v>
      </c>
      <c r="GM40">
        <f t="shared" si="113"/>
        <v>2.0670316494336696</v>
      </c>
      <c r="GN40">
        <f t="shared" si="114"/>
        <v>1.8573217471834411</v>
      </c>
      <c r="GO40">
        <f t="shared" si="115"/>
        <v>1.6476117849187268</v>
      </c>
      <c r="GP40">
        <f t="shared" si="116"/>
        <v>1.4379017625783099</v>
      </c>
      <c r="GQ40">
        <f t="shared" si="117"/>
        <v>1.2281916801009132</v>
      </c>
      <c r="GR40">
        <f t="shared" si="118"/>
        <v>1.0184815374251954</v>
      </c>
      <c r="GS40">
        <f t="shared" si="119"/>
        <v>0.80877133448975158</v>
      </c>
      <c r="GT40">
        <f t="shared" si="120"/>
        <v>0.59906107123311614</v>
      </c>
      <c r="GU40">
        <f t="shared" si="121"/>
        <v>0.38935074759375965</v>
      </c>
      <c r="GV40">
        <f t="shared" si="122"/>
        <v>0.17964036351008872</v>
      </c>
      <c r="GW40">
        <f t="shared" si="123"/>
        <v>3.0070081079550448E-2</v>
      </c>
      <c r="GX40">
        <f t="shared" si="124"/>
        <v>0.23978058623687559</v>
      </c>
      <c r="GY40">
        <f t="shared" si="125"/>
        <v>0.44949115202366841</v>
      </c>
      <c r="GZ40">
        <f t="shared" si="126"/>
        <v>0.65920177850177097</v>
      </c>
      <c r="HA40">
        <f t="shared" si="127"/>
        <v>0.86891246573308933</v>
      </c>
      <c r="HB40">
        <f t="shared" si="128"/>
        <v>1.078623213779597</v>
      </c>
      <c r="HC40">
        <f t="shared" si="129"/>
        <v>1.2883340227033244</v>
      </c>
      <c r="HD40">
        <f t="shared" si="130"/>
        <v>1.4980448925663659</v>
      </c>
      <c r="HE40">
        <f t="shared" si="131"/>
        <v>1.7077558234308867</v>
      </c>
      <c r="HF40">
        <f t="shared" si="132"/>
        <v>1.9174668153591057</v>
      </c>
      <c r="HG40">
        <f t="shared" si="133"/>
        <v>2.1271778684133125</v>
      </c>
      <c r="HH40">
        <f t="shared" si="134"/>
        <v>2.3368889826558572</v>
      </c>
      <c r="HI40">
        <f t="shared" si="135"/>
        <v>2.5466001581491469</v>
      </c>
      <c r="HJ40">
        <f t="shared" si="30"/>
        <v>3.0070081079550448E-2</v>
      </c>
      <c r="HK40">
        <f t="shared" si="31"/>
        <v>89</v>
      </c>
      <c r="HL40">
        <v>38</v>
      </c>
      <c r="HM40">
        <f t="shared" si="32"/>
        <v>0.37</v>
      </c>
      <c r="HN40" cm="1">
        <f t="array" ref="HN40">INDEX($N$3:$DJ$102,HL40,HK40)</f>
        <v>18.400792871673556</v>
      </c>
      <c r="HO40">
        <f t="shared" si="33"/>
        <v>6.8082933625192155</v>
      </c>
    </row>
    <row r="41" spans="5:223" x14ac:dyDescent="0.25">
      <c r="E41">
        <v>475</v>
      </c>
      <c r="F41" s="6">
        <f>'Emission events'!AJ41</f>
        <v>4.0782916850718157E+17</v>
      </c>
      <c r="G41" s="6">
        <f>'Emission events'!BQ41</f>
        <v>3.9373226999352368E+16</v>
      </c>
      <c r="H41" s="6">
        <f>'Emission events'!CX41</f>
        <v>3810206054297677.5</v>
      </c>
      <c r="I41" s="6">
        <f>'Emission events'!EE41</f>
        <v>369722368183807.44</v>
      </c>
      <c r="J41" s="6">
        <f>'Emission events'!FL41</f>
        <v>35987690172863.781</v>
      </c>
      <c r="K41" s="6">
        <f t="shared" si="2"/>
        <v>4.5141831161918829E+17</v>
      </c>
      <c r="M41" s="1">
        <v>0.38</v>
      </c>
      <c r="N41" s="55">
        <f t="shared" si="159"/>
        <v>18.337135081507682</v>
      </c>
      <c r="O41" s="55">
        <f t="shared" si="159"/>
        <v>18.336850469968109</v>
      </c>
      <c r="P41" s="55">
        <f t="shared" si="159"/>
        <v>18.33656578175318</v>
      </c>
      <c r="Q41" s="55">
        <f t="shared" si="159"/>
        <v>18.336281016784682</v>
      </c>
      <c r="R41" s="55">
        <f t="shared" si="159"/>
        <v>18.335996174984324</v>
      </c>
      <c r="S41" s="55">
        <f t="shared" si="159"/>
        <v>18.33571125627374</v>
      </c>
      <c r="T41" s="55">
        <f t="shared" si="159"/>
        <v>18.335426260574479</v>
      </c>
      <c r="U41" s="55">
        <f t="shared" si="159"/>
        <v>18.335141187807999</v>
      </c>
      <c r="V41" s="55">
        <f t="shared" si="159"/>
        <v>18.334856037895705</v>
      </c>
      <c r="W41" s="55">
        <f t="shared" si="159"/>
        <v>18.334570810758898</v>
      </c>
      <c r="X41" s="55">
        <f t="shared" si="160"/>
        <v>18.334285506318814</v>
      </c>
      <c r="Y41" s="55">
        <f t="shared" si="160"/>
        <v>18.33400012449659</v>
      </c>
      <c r="Z41" s="55">
        <f t="shared" si="160"/>
        <v>18.3337146652133</v>
      </c>
      <c r="AA41" s="55">
        <f t="shared" si="160"/>
        <v>18.333429128389938</v>
      </c>
      <c r="AB41" s="55">
        <f t="shared" si="160"/>
        <v>18.333143513947398</v>
      </c>
      <c r="AC41" s="55">
        <f t="shared" si="160"/>
        <v>18.332857821806513</v>
      </c>
      <c r="AD41" s="55">
        <f t="shared" si="160"/>
        <v>18.332572051888036</v>
      </c>
      <c r="AE41" s="55">
        <f t="shared" si="160"/>
        <v>18.33228620411262</v>
      </c>
      <c r="AF41" s="55">
        <f t="shared" si="160"/>
        <v>18.332000278400852</v>
      </c>
      <c r="AG41" s="55">
        <f t="shared" si="160"/>
        <v>18.331714274673239</v>
      </c>
      <c r="AH41" s="55">
        <f t="shared" si="161"/>
        <v>18.331428192850197</v>
      </c>
      <c r="AI41" s="55">
        <f t="shared" si="161"/>
        <v>18.331142032852071</v>
      </c>
      <c r="AJ41" s="55">
        <f t="shared" si="161"/>
        <v>18.330855794599117</v>
      </c>
      <c r="AK41" s="55">
        <f t="shared" si="161"/>
        <v>18.330569478011515</v>
      </c>
      <c r="AL41" s="55">
        <f t="shared" si="161"/>
        <v>18.330283083009363</v>
      </c>
      <c r="AM41" s="55">
        <f t="shared" si="161"/>
        <v>18.329996609512669</v>
      </c>
      <c r="AN41" s="55">
        <f t="shared" si="161"/>
        <v>18.329710057441378</v>
      </c>
      <c r="AO41" s="55">
        <f t="shared" si="161"/>
        <v>18.329423426715334</v>
      </c>
      <c r="AP41" s="55">
        <f t="shared" si="161"/>
        <v>18.329136717254308</v>
      </c>
      <c r="AQ41" s="55">
        <f t="shared" si="161"/>
        <v>18.328849928977988</v>
      </c>
      <c r="AR41" s="55">
        <f t="shared" si="162"/>
        <v>18.32856306180598</v>
      </c>
      <c r="AS41" s="55">
        <f t="shared" si="162"/>
        <v>18.328276115657808</v>
      </c>
      <c r="AT41" s="55">
        <f t="shared" si="162"/>
        <v>18.327989090452917</v>
      </c>
      <c r="AU41" s="55">
        <f t="shared" si="162"/>
        <v>18.327701986110668</v>
      </c>
      <c r="AV41" s="55">
        <f t="shared" si="162"/>
        <v>18.327414802550333</v>
      </c>
      <c r="AW41" s="55">
        <f t="shared" si="162"/>
        <v>18.327127539691109</v>
      </c>
      <c r="AX41" s="55">
        <f t="shared" si="162"/>
        <v>18.32684019745211</v>
      </c>
      <c r="AY41" s="55">
        <f t="shared" si="162"/>
        <v>18.326552775752372</v>
      </c>
      <c r="AZ41" s="55">
        <f t="shared" si="162"/>
        <v>18.326265274510835</v>
      </c>
      <c r="BA41" s="55">
        <f t="shared" si="162"/>
        <v>18.325977693646365</v>
      </c>
      <c r="BB41" s="55">
        <f t="shared" si="163"/>
        <v>18.325690033077748</v>
      </c>
      <c r="BC41" s="55">
        <f t="shared" si="163"/>
        <v>18.32540229272368</v>
      </c>
      <c r="BD41" s="55">
        <f t="shared" si="163"/>
        <v>18.325114472502783</v>
      </c>
      <c r="BE41" s="55">
        <f t="shared" si="163"/>
        <v>18.324826572333585</v>
      </c>
      <c r="BF41" s="55">
        <f t="shared" si="163"/>
        <v>18.324538592134537</v>
      </c>
      <c r="BG41" s="55">
        <f t="shared" si="163"/>
        <v>18.324250531824013</v>
      </c>
      <c r="BH41" s="55">
        <f t="shared" si="163"/>
        <v>18.32396239132029</v>
      </c>
      <c r="BI41" s="55">
        <f t="shared" si="163"/>
        <v>18.323674170541572</v>
      </c>
      <c r="BJ41" s="55">
        <f t="shared" si="163"/>
        <v>18.323385869405975</v>
      </c>
      <c r="BK41" s="55">
        <f t="shared" si="163"/>
        <v>18.323097487831532</v>
      </c>
      <c r="BL41" s="55">
        <f t="shared" si="164"/>
        <v>18.322809025736195</v>
      </c>
      <c r="BM41" s="55">
        <f t="shared" si="164"/>
        <v>18.322520483037831</v>
      </c>
      <c r="BN41" s="55">
        <f t="shared" si="164"/>
        <v>18.32223185965422</v>
      </c>
      <c r="BO41" s="55">
        <f t="shared" si="164"/>
        <v>18.321943155503064</v>
      </c>
      <c r="BP41" s="55">
        <f t="shared" si="164"/>
        <v>18.321654370501975</v>
      </c>
      <c r="BQ41" s="55">
        <f t="shared" si="164"/>
        <v>18.321365504568487</v>
      </c>
      <c r="BR41" s="55">
        <f t="shared" si="164"/>
        <v>18.321076557620042</v>
      </c>
      <c r="BS41" s="55">
        <f t="shared" si="164"/>
        <v>18.320787529574009</v>
      </c>
      <c r="BT41" s="55">
        <f t="shared" si="164"/>
        <v>18.320498420347661</v>
      </c>
      <c r="BU41" s="55">
        <f t="shared" si="164"/>
        <v>18.320209229858193</v>
      </c>
      <c r="BV41" s="55">
        <f t="shared" si="165"/>
        <v>18.319919958022716</v>
      </c>
      <c r="BW41" s="55">
        <f t="shared" si="165"/>
        <v>18.319630604758256</v>
      </c>
      <c r="BX41" s="55">
        <f t="shared" si="165"/>
        <v>18.319341169981747</v>
      </c>
      <c r="BY41" s="55">
        <f t="shared" si="165"/>
        <v>18.319051653610053</v>
      </c>
      <c r="BZ41" s="55">
        <f t="shared" si="165"/>
        <v>18.31876205555994</v>
      </c>
      <c r="CA41" s="55">
        <f t="shared" si="165"/>
        <v>18.31847237574809</v>
      </c>
      <c r="CB41" s="55">
        <f t="shared" si="165"/>
        <v>18.318182614091111</v>
      </c>
      <c r="CC41" s="55">
        <f t="shared" si="165"/>
        <v>18.317892770505516</v>
      </c>
      <c r="CD41" s="55">
        <f t="shared" si="165"/>
        <v>18.317602844907736</v>
      </c>
      <c r="CE41" s="55">
        <f t="shared" si="165"/>
        <v>18.317312837214114</v>
      </c>
      <c r="CF41" s="55">
        <f t="shared" si="166"/>
        <v>18.317022747340911</v>
      </c>
      <c r="CG41" s="55">
        <f t="shared" si="166"/>
        <v>18.316732575204302</v>
      </c>
      <c r="CH41" s="55">
        <f t="shared" si="166"/>
        <v>18.31644232072038</v>
      </c>
      <c r="CI41" s="55">
        <f t="shared" si="166"/>
        <v>18.316151983805142</v>
      </c>
      <c r="CJ41" s="55">
        <f t="shared" si="166"/>
        <v>18.315861564374508</v>
      </c>
      <c r="CK41" s="55">
        <f t="shared" si="166"/>
        <v>18.315571062344311</v>
      </c>
      <c r="CL41" s="55">
        <f t="shared" si="166"/>
        <v>18.315280477630299</v>
      </c>
      <c r="CM41" s="55">
        <f t="shared" si="166"/>
        <v>18.314989810148131</v>
      </c>
      <c r="CN41" s="55">
        <f t="shared" si="166"/>
        <v>18.314699059813378</v>
      </c>
      <c r="CO41" s="55">
        <f t="shared" si="166"/>
        <v>18.314408226541531</v>
      </c>
      <c r="CP41" s="55">
        <f t="shared" si="167"/>
        <v>18.31411731024799</v>
      </c>
      <c r="CQ41" s="55">
        <f t="shared" si="167"/>
        <v>18.313826310848075</v>
      </c>
      <c r="CR41" s="55">
        <f t="shared" si="167"/>
        <v>18.31353522825701</v>
      </c>
      <c r="CS41" s="55">
        <f t="shared" si="167"/>
        <v>18.313244062389941</v>
      </c>
      <c r="CT41" s="55">
        <f t="shared" si="167"/>
        <v>18.312952813161921</v>
      </c>
      <c r="CU41" s="55">
        <f t="shared" si="167"/>
        <v>18.312661480487925</v>
      </c>
      <c r="CV41" s="55">
        <f t="shared" si="167"/>
        <v>18.312370064282831</v>
      </c>
      <c r="CW41" s="55">
        <f t="shared" si="167"/>
        <v>18.312078564461437</v>
      </c>
      <c r="CX41" s="55">
        <f t="shared" si="167"/>
        <v>18.311786980938454</v>
      </c>
      <c r="CY41" s="55">
        <f t="shared" si="167"/>
        <v>18.311495313628498</v>
      </c>
      <c r="CZ41" s="55">
        <f t="shared" si="168"/>
        <v>18.31120356244611</v>
      </c>
      <c r="DA41" s="55">
        <f t="shared" si="168"/>
        <v>18.310911727305736</v>
      </c>
      <c r="DB41" s="55">
        <f t="shared" si="168"/>
        <v>18.310619808121736</v>
      </c>
      <c r="DC41" s="55">
        <f t="shared" si="168"/>
        <v>18.310327804808381</v>
      </c>
      <c r="DD41" s="55">
        <f t="shared" si="168"/>
        <v>18.310035717279863</v>
      </c>
      <c r="DE41" s="55">
        <f t="shared" si="168"/>
        <v>18.309743545450274</v>
      </c>
      <c r="DF41" s="55">
        <f t="shared" si="168"/>
        <v>18.309451289233628</v>
      </c>
      <c r="DG41" s="55">
        <f t="shared" si="168"/>
        <v>18.30915894854385</v>
      </c>
      <c r="DH41" s="55">
        <f t="shared" si="168"/>
        <v>18.308866523294768</v>
      </c>
      <c r="DI41" s="55">
        <f t="shared" si="168"/>
        <v>18.308574013400136</v>
      </c>
      <c r="DJ41" s="55">
        <f t="shared" si="168"/>
        <v>18.308281418773607</v>
      </c>
      <c r="DL41">
        <f t="shared" si="17"/>
        <v>0.38</v>
      </c>
      <c r="DM41">
        <f t="shared" si="18"/>
        <v>18.337135081507682</v>
      </c>
      <c r="DN41">
        <f t="shared" si="19"/>
        <v>18.127408845505006</v>
      </c>
      <c r="DO41">
        <f t="shared" si="41"/>
        <v>17.917682532826973</v>
      </c>
      <c r="DP41">
        <f t="shared" si="42"/>
        <v>17.707956143395371</v>
      </c>
      <c r="DQ41">
        <f t="shared" si="43"/>
        <v>17.49822967713191</v>
      </c>
      <c r="DR41">
        <f t="shared" si="44"/>
        <v>17.288503133958223</v>
      </c>
      <c r="DS41">
        <f t="shared" si="45"/>
        <v>17.078776513795859</v>
      </c>
      <c r="DT41">
        <f t="shared" si="46"/>
        <v>16.869049816566275</v>
      </c>
      <c r="DU41">
        <f t="shared" si="47"/>
        <v>16.659323042190877</v>
      </c>
      <c r="DV41">
        <f t="shared" si="48"/>
        <v>16.449596190590967</v>
      </c>
      <c r="DW41">
        <f t="shared" si="49"/>
        <v>16.23986926168778</v>
      </c>
      <c r="DX41">
        <f t="shared" si="50"/>
        <v>16.030142255402453</v>
      </c>
      <c r="DY41">
        <f t="shared" si="51"/>
        <v>15.820415171656059</v>
      </c>
      <c r="DZ41">
        <f t="shared" si="52"/>
        <v>15.610688010369593</v>
      </c>
      <c r="EA41">
        <f t="shared" si="53"/>
        <v>15.40096077146395</v>
      </c>
      <c r="EB41">
        <f t="shared" si="54"/>
        <v>15.191233454859962</v>
      </c>
      <c r="EC41">
        <f t="shared" si="55"/>
        <v>14.981506060478381</v>
      </c>
      <c r="ED41">
        <f t="shared" si="56"/>
        <v>14.771778588239862</v>
      </c>
      <c r="EE41">
        <f t="shared" si="57"/>
        <v>14.56205103806499</v>
      </c>
      <c r="EF41">
        <f t="shared" si="58"/>
        <v>14.352323409874273</v>
      </c>
      <c r="EG41">
        <f t="shared" si="59"/>
        <v>14.142595703588128</v>
      </c>
      <c r="EH41">
        <f t="shared" si="60"/>
        <v>13.932867919126899</v>
      </c>
      <c r="EI41">
        <f t="shared" si="61"/>
        <v>13.723140056410841</v>
      </c>
      <c r="EJ41">
        <f t="shared" si="62"/>
        <v>13.513412115360136</v>
      </c>
      <c r="EK41">
        <f t="shared" si="63"/>
        <v>13.30368409589488</v>
      </c>
      <c r="EL41">
        <f t="shared" si="64"/>
        <v>13.093955997935083</v>
      </c>
      <c r="EM41">
        <f t="shared" si="65"/>
        <v>12.884227821400689</v>
      </c>
      <c r="EN41">
        <f t="shared" si="66"/>
        <v>12.674499566211541</v>
      </c>
      <c r="EO41">
        <f t="shared" si="67"/>
        <v>12.46477123228741</v>
      </c>
      <c r="EP41">
        <f t="shared" si="68"/>
        <v>12.255042819547988</v>
      </c>
      <c r="EQ41">
        <f t="shared" si="69"/>
        <v>12.045314327912877</v>
      </c>
      <c r="ER41">
        <f t="shared" si="70"/>
        <v>11.835585757301601</v>
      </c>
      <c r="ES41">
        <f t="shared" si="71"/>
        <v>11.625857107633607</v>
      </c>
      <c r="ET41">
        <f t="shared" si="72"/>
        <v>11.416128378828253</v>
      </c>
      <c r="EU41">
        <f t="shared" si="73"/>
        <v>11.206399570804814</v>
      </c>
      <c r="EV41">
        <f t="shared" si="74"/>
        <v>10.996670683482488</v>
      </c>
      <c r="EW41">
        <f t="shared" si="75"/>
        <v>10.786941716780387</v>
      </c>
      <c r="EX41">
        <f t="shared" si="76"/>
        <v>10.577212670617545</v>
      </c>
      <c r="EY41">
        <f t="shared" si="77"/>
        <v>10.367483544912902</v>
      </c>
      <c r="EZ41">
        <f t="shared" si="78"/>
        <v>10.157754339585329</v>
      </c>
      <c r="FA41">
        <f t="shared" si="79"/>
        <v>9.9480250545536091</v>
      </c>
      <c r="FB41">
        <f t="shared" si="80"/>
        <v>9.7382956897364377</v>
      </c>
      <c r="FC41">
        <f t="shared" si="81"/>
        <v>9.5285662450524367</v>
      </c>
      <c r="FD41">
        <f t="shared" si="82"/>
        <v>9.3188367204201352</v>
      </c>
      <c r="FE41">
        <f t="shared" si="83"/>
        <v>9.1091071157579844</v>
      </c>
      <c r="FF41">
        <f t="shared" si="84"/>
        <v>8.899377430984357</v>
      </c>
      <c r="FG41">
        <f t="shared" si="85"/>
        <v>8.6896476660175299</v>
      </c>
      <c r="FH41">
        <f t="shared" si="86"/>
        <v>8.4799178207757091</v>
      </c>
      <c r="FI41">
        <f t="shared" si="87"/>
        <v>8.270187895177008</v>
      </c>
      <c r="FJ41">
        <f t="shared" si="88"/>
        <v>8.060457889139462</v>
      </c>
      <c r="FK41">
        <f t="shared" si="89"/>
        <v>7.8507278025810212</v>
      </c>
      <c r="FL41">
        <f t="shared" si="90"/>
        <v>7.6409976354195539</v>
      </c>
      <c r="FM41">
        <f t="shared" si="91"/>
        <v>7.4312673875728397</v>
      </c>
      <c r="FN41">
        <f t="shared" si="92"/>
        <v>7.2215370589585799</v>
      </c>
      <c r="FO41">
        <f t="shared" si="93"/>
        <v>7.0118066494943871</v>
      </c>
      <c r="FP41">
        <f t="shared" si="94"/>
        <v>6.8020761590977941</v>
      </c>
      <c r="FQ41">
        <f t="shared" si="95"/>
        <v>6.5923455876862462</v>
      </c>
      <c r="FR41">
        <f t="shared" si="96"/>
        <v>6.3826149351771111</v>
      </c>
      <c r="FS41">
        <f t="shared" si="97"/>
        <v>6.1728842014876601</v>
      </c>
      <c r="FT41">
        <f t="shared" si="98"/>
        <v>5.9631533865350885</v>
      </c>
      <c r="FU41">
        <f t="shared" si="99"/>
        <v>5.7534224902365079</v>
      </c>
      <c r="FV41">
        <f t="shared" si="100"/>
        <v>5.5436915125089445</v>
      </c>
      <c r="FW41">
        <f t="shared" si="101"/>
        <v>5.3339604532693325</v>
      </c>
      <c r="FX41">
        <f t="shared" si="102"/>
        <v>5.1242293124345348</v>
      </c>
      <c r="FY41">
        <f t="shared" si="103"/>
        <v>4.9144980899213184</v>
      </c>
      <c r="FZ41">
        <f t="shared" si="36"/>
        <v>4.7047667856463633</v>
      </c>
      <c r="GA41">
        <f t="shared" si="136"/>
        <v>4.4950353995262802</v>
      </c>
      <c r="GB41">
        <f t="shared" si="137"/>
        <v>4.285303931477582</v>
      </c>
      <c r="GC41">
        <f t="shared" si="138"/>
        <v>4.0755723814166984</v>
      </c>
      <c r="GD41">
        <f t="shared" si="104"/>
        <v>3.8658407492599753</v>
      </c>
      <c r="GE41">
        <f t="shared" si="105"/>
        <v>3.6561090349236682</v>
      </c>
      <c r="GF41">
        <f t="shared" si="106"/>
        <v>3.4463772383239561</v>
      </c>
      <c r="GG41">
        <f t="shared" si="107"/>
        <v>3.2366453593769311</v>
      </c>
      <c r="GH41">
        <f t="shared" si="108"/>
        <v>3.0269133979985892</v>
      </c>
      <c r="GI41">
        <f t="shared" si="109"/>
        <v>2.8171813541048518</v>
      </c>
      <c r="GJ41">
        <f t="shared" si="110"/>
        <v>2.60744922761155</v>
      </c>
      <c r="GK41">
        <f t="shared" si="111"/>
        <v>2.3977170184344345</v>
      </c>
      <c r="GL41">
        <f t="shared" si="112"/>
        <v>2.1879847264891623</v>
      </c>
      <c r="GM41">
        <f t="shared" si="113"/>
        <v>1.9782523516913066</v>
      </c>
      <c r="GN41">
        <f t="shared" si="114"/>
        <v>1.7685198939563556</v>
      </c>
      <c r="GO41">
        <f t="shared" si="115"/>
        <v>1.5587873531997118</v>
      </c>
      <c r="GP41">
        <f t="shared" si="116"/>
        <v>1.349054729336693</v>
      </c>
      <c r="GQ41">
        <f t="shared" si="117"/>
        <v>1.1393220222825242</v>
      </c>
      <c r="GR41">
        <f t="shared" si="118"/>
        <v>0.92958923195235243</v>
      </c>
      <c r="GS41">
        <f t="shared" si="119"/>
        <v>0.71985635826122873</v>
      </c>
      <c r="GT41">
        <f t="shared" si="120"/>
        <v>0.51012340112412957</v>
      </c>
      <c r="GU41">
        <f t="shared" si="121"/>
        <v>0.30039036045593193</v>
      </c>
      <c r="GV41">
        <f t="shared" si="122"/>
        <v>9.0657236171434619E-2</v>
      </c>
      <c r="GW41">
        <f t="shared" si="123"/>
        <v>0.11907597181465235</v>
      </c>
      <c r="GX41">
        <f t="shared" si="124"/>
        <v>0.32880926358771134</v>
      </c>
      <c r="GY41">
        <f t="shared" si="125"/>
        <v>0.53854263923320289</v>
      </c>
      <c r="GZ41">
        <f t="shared" si="126"/>
        <v>0.74827609883667989</v>
      </c>
      <c r="HA41">
        <f t="shared" si="127"/>
        <v>0.95800964248378406</v>
      </c>
      <c r="HB41">
        <f t="shared" si="128"/>
        <v>1.1677432702602424</v>
      </c>
      <c r="HC41">
        <f t="shared" si="129"/>
        <v>1.3774769822518635</v>
      </c>
      <c r="HD41">
        <f t="shared" si="130"/>
        <v>1.5872107785445557</v>
      </c>
      <c r="HE41">
        <f t="shared" si="131"/>
        <v>1.7969446592243052</v>
      </c>
      <c r="HF41">
        <f t="shared" si="132"/>
        <v>2.0066786243771872</v>
      </c>
      <c r="HG41">
        <f t="shared" si="133"/>
        <v>2.2164126740893728</v>
      </c>
      <c r="HH41">
        <f t="shared" si="134"/>
        <v>2.4261468084471076</v>
      </c>
      <c r="HI41">
        <f t="shared" si="135"/>
        <v>2.6358810275367404</v>
      </c>
      <c r="HJ41">
        <f t="shared" si="30"/>
        <v>9.0657236171434619E-2</v>
      </c>
      <c r="HK41">
        <f t="shared" si="31"/>
        <v>88</v>
      </c>
      <c r="HL41">
        <v>39</v>
      </c>
      <c r="HM41">
        <f t="shared" si="32"/>
        <v>0.38</v>
      </c>
      <c r="HN41" cm="1">
        <f t="array" ref="HN41">INDEX($N$3:$DJ$102,HL41,HK41)</f>
        <v>18.312078564461437</v>
      </c>
      <c r="HO41">
        <f t="shared" si="33"/>
        <v>6.9585898544953464</v>
      </c>
    </row>
    <row r="42" spans="5:223" x14ac:dyDescent="0.25">
      <c r="E42">
        <v>480</v>
      </c>
      <c r="F42" s="6">
        <f>'Emission events'!AJ42</f>
        <v>6.530215879883616E+17</v>
      </c>
      <c r="G42" s="6">
        <f>'Emission events'!BQ42</f>
        <v>6.2919418046054264E+16</v>
      </c>
      <c r="H42" s="6">
        <f>'Emission events'!CX42</f>
        <v>6074784833338433</v>
      </c>
      <c r="I42" s="6">
        <f>'Emission events'!EE42</f>
        <v>587902691224655.88</v>
      </c>
      <c r="J42" s="6">
        <f>'Emission events'!FL42</f>
        <v>57051074391245.898</v>
      </c>
      <c r="K42" s="6">
        <f t="shared" si="2"/>
        <v>7.2266074463337037E+17</v>
      </c>
      <c r="M42" s="1">
        <v>0.39</v>
      </c>
      <c r="N42" s="55">
        <f t="shared" si="159"/>
        <v>18.242217004048605</v>
      </c>
      <c r="O42" s="55">
        <f t="shared" si="159"/>
        <v>18.241903575302146</v>
      </c>
      <c r="P42" s="55">
        <f t="shared" si="159"/>
        <v>18.241590040485995</v>
      </c>
      <c r="Q42" s="55">
        <f t="shared" si="159"/>
        <v>18.241276399491962</v>
      </c>
      <c r="R42" s="55">
        <f t="shared" si="159"/>
        <v>18.240962652211739</v>
      </c>
      <c r="S42" s="55">
        <f t="shared" si="159"/>
        <v>18.24064879853691</v>
      </c>
      <c r="T42" s="55">
        <f t="shared" si="159"/>
        <v>18.240334838358955</v>
      </c>
      <c r="U42" s="55">
        <f t="shared" si="159"/>
        <v>18.240020771569231</v>
      </c>
      <c r="V42" s="55">
        <f t="shared" si="159"/>
        <v>18.239706598058998</v>
      </c>
      <c r="W42" s="55">
        <f t="shared" si="159"/>
        <v>18.239392317719393</v>
      </c>
      <c r="X42" s="55">
        <f t="shared" si="160"/>
        <v>18.239077930441454</v>
      </c>
      <c r="Y42" s="55">
        <f t="shared" si="160"/>
        <v>18.238763436116088</v>
      </c>
      <c r="Z42" s="55">
        <f t="shared" si="160"/>
        <v>18.238448834634113</v>
      </c>
      <c r="AA42" s="55">
        <f t="shared" si="160"/>
        <v>18.238134125886226</v>
      </c>
      <c r="AB42" s="55">
        <f t="shared" si="160"/>
        <v>18.237819309763019</v>
      </c>
      <c r="AC42" s="55">
        <f t="shared" si="160"/>
        <v>18.237504386154953</v>
      </c>
      <c r="AD42" s="55">
        <f t="shared" si="160"/>
        <v>18.237189354952392</v>
      </c>
      <c r="AE42" s="55">
        <f t="shared" si="160"/>
        <v>18.236874216045599</v>
      </c>
      <c r="AF42" s="55">
        <f t="shared" si="160"/>
        <v>18.236558969324705</v>
      </c>
      <c r="AG42" s="55">
        <f t="shared" si="160"/>
        <v>18.236243614679729</v>
      </c>
      <c r="AH42" s="55">
        <f t="shared" si="161"/>
        <v>18.235928152000604</v>
      </c>
      <c r="AI42" s="55">
        <f t="shared" si="161"/>
        <v>18.235612581177111</v>
      </c>
      <c r="AJ42" s="55">
        <f t="shared" si="161"/>
        <v>18.235296902098959</v>
      </c>
      <c r="AK42" s="55">
        <f t="shared" si="161"/>
        <v>18.234981114655717</v>
      </c>
      <c r="AL42" s="55">
        <f t="shared" si="161"/>
        <v>18.234665218736843</v>
      </c>
      <c r="AM42" s="55">
        <f t="shared" si="161"/>
        <v>18.234349214231699</v>
      </c>
      <c r="AN42" s="55">
        <f t="shared" si="161"/>
        <v>18.234033101029517</v>
      </c>
      <c r="AO42" s="55">
        <f t="shared" si="161"/>
        <v>18.233716879019433</v>
      </c>
      <c r="AP42" s="55">
        <f t="shared" si="161"/>
        <v>18.233400548090444</v>
      </c>
      <c r="AQ42" s="55">
        <f t="shared" si="161"/>
        <v>18.233084108131465</v>
      </c>
      <c r="AR42" s="55">
        <f t="shared" si="162"/>
        <v>18.232767559031281</v>
      </c>
      <c r="AS42" s="55">
        <f t="shared" si="162"/>
        <v>18.23245090067855</v>
      </c>
      <c r="AT42" s="55">
        <f t="shared" si="162"/>
        <v>18.232134132961846</v>
      </c>
      <c r="AU42" s="55">
        <f t="shared" si="162"/>
        <v>18.231817255769613</v>
      </c>
      <c r="AV42" s="55">
        <f t="shared" si="162"/>
        <v>18.231500268990185</v>
      </c>
      <c r="AW42" s="55">
        <f t="shared" si="162"/>
        <v>18.23118317251177</v>
      </c>
      <c r="AX42" s="55">
        <f t="shared" si="162"/>
        <v>18.230865966222474</v>
      </c>
      <c r="AY42" s="55">
        <f t="shared" si="162"/>
        <v>18.230548650010302</v>
      </c>
      <c r="AZ42" s="55">
        <f t="shared" si="162"/>
        <v>18.230231223763109</v>
      </c>
      <c r="BA42" s="55">
        <f t="shared" si="162"/>
        <v>18.229913687368672</v>
      </c>
      <c r="BB42" s="55">
        <f t="shared" si="163"/>
        <v>18.229596040714625</v>
      </c>
      <c r="BC42" s="55">
        <f t="shared" si="163"/>
        <v>18.229278283688512</v>
      </c>
      <c r="BD42" s="55">
        <f t="shared" si="163"/>
        <v>18.228960416177745</v>
      </c>
      <c r="BE42" s="55">
        <f t="shared" si="163"/>
        <v>18.228642438069624</v>
      </c>
      <c r="BF42" s="55">
        <f t="shared" si="163"/>
        <v>18.228324349251341</v>
      </c>
      <c r="BG42" s="55">
        <f t="shared" si="163"/>
        <v>18.228006149609968</v>
      </c>
      <c r="BH42" s="55">
        <f t="shared" si="163"/>
        <v>18.227687839032459</v>
      </c>
      <c r="BI42" s="55">
        <f t="shared" si="163"/>
        <v>18.227369417405662</v>
      </c>
      <c r="BJ42" s="55">
        <f t="shared" si="163"/>
        <v>18.2270508846163</v>
      </c>
      <c r="BK42" s="55">
        <f t="shared" si="163"/>
        <v>18.226732240550984</v>
      </c>
      <c r="BL42" s="55">
        <f t="shared" si="164"/>
        <v>18.226413485096209</v>
      </c>
      <c r="BM42" s="55">
        <f t="shared" si="164"/>
        <v>18.226094618138358</v>
      </c>
      <c r="BN42" s="55">
        <f t="shared" si="164"/>
        <v>18.225775639563693</v>
      </c>
      <c r="BO42" s="55">
        <f t="shared" si="164"/>
        <v>18.225456549258361</v>
      </c>
      <c r="BP42" s="55">
        <f t="shared" si="164"/>
        <v>18.225137347108394</v>
      </c>
      <c r="BQ42" s="55">
        <f t="shared" si="164"/>
        <v>18.224818032999707</v>
      </c>
      <c r="BR42" s="55">
        <f t="shared" si="164"/>
        <v>18.224498606818099</v>
      </c>
      <c r="BS42" s="55">
        <f t="shared" si="164"/>
        <v>18.224179068449256</v>
      </c>
      <c r="BT42" s="55">
        <f t="shared" si="164"/>
        <v>18.223859417778737</v>
      </c>
      <c r="BU42" s="55">
        <f t="shared" si="164"/>
        <v>18.223539654692001</v>
      </c>
      <c r="BV42" s="55">
        <f t="shared" si="165"/>
        <v>18.22321977907437</v>
      </c>
      <c r="BW42" s="55">
        <f t="shared" si="165"/>
        <v>18.222899790811066</v>
      </c>
      <c r="BX42" s="55">
        <f t="shared" si="165"/>
        <v>18.222579689787189</v>
      </c>
      <c r="BY42" s="55">
        <f t="shared" si="165"/>
        <v>18.222259475887714</v>
      </c>
      <c r="BZ42" s="55">
        <f t="shared" si="165"/>
        <v>18.221939148997507</v>
      </c>
      <c r="CA42" s="55">
        <f t="shared" si="165"/>
        <v>18.221618709001316</v>
      </c>
      <c r="CB42" s="55">
        <f t="shared" si="165"/>
        <v>18.221298155783771</v>
      </c>
      <c r="CC42" s="55">
        <f t="shared" si="165"/>
        <v>18.220977489229377</v>
      </c>
      <c r="CD42" s="55">
        <f t="shared" si="165"/>
        <v>18.220656709222535</v>
      </c>
      <c r="CE42" s="55">
        <f t="shared" si="165"/>
        <v>18.220335815647513</v>
      </c>
      <c r="CF42" s="55">
        <f t="shared" si="166"/>
        <v>18.220014808388473</v>
      </c>
      <c r="CG42" s="55">
        <f t="shared" si="166"/>
        <v>18.219693687329457</v>
      </c>
      <c r="CH42" s="55">
        <f t="shared" si="166"/>
        <v>18.219372452354378</v>
      </c>
      <c r="CI42" s="55">
        <f t="shared" si="166"/>
        <v>18.219051103347045</v>
      </c>
      <c r="CJ42" s="55">
        <f t="shared" si="166"/>
        <v>18.218729640191139</v>
      </c>
      <c r="CK42" s="55">
        <f t="shared" si="166"/>
        <v>18.218408062770227</v>
      </c>
      <c r="CL42" s="55">
        <f t="shared" si="166"/>
        <v>18.218086370967754</v>
      </c>
      <c r="CM42" s="55">
        <f t="shared" si="166"/>
        <v>18.21776456466705</v>
      </c>
      <c r="CN42" s="55">
        <f t="shared" si="166"/>
        <v>18.217442643751319</v>
      </c>
      <c r="CO42" s="55">
        <f t="shared" si="166"/>
        <v>18.217120608103656</v>
      </c>
      <c r="CP42" s="55">
        <f t="shared" si="167"/>
        <v>18.21679845760703</v>
      </c>
      <c r="CQ42" s="55">
        <f t="shared" si="167"/>
        <v>18.216476192144288</v>
      </c>
      <c r="CR42" s="55">
        <f t="shared" si="167"/>
        <v>18.216153811598168</v>
      </c>
      <c r="CS42" s="55">
        <f t="shared" si="167"/>
        <v>18.215831315851275</v>
      </c>
      <c r="CT42" s="55">
        <f t="shared" si="167"/>
        <v>18.215508704786107</v>
      </c>
      <c r="CU42" s="55">
        <f t="shared" si="167"/>
        <v>18.215185978285032</v>
      </c>
      <c r="CV42" s="55">
        <f t="shared" si="167"/>
        <v>18.214863136230303</v>
      </c>
      <c r="CW42" s="55">
        <f t="shared" si="167"/>
        <v>18.214540178504055</v>
      </c>
      <c r="CX42" s="55">
        <f t="shared" si="167"/>
        <v>18.214217104988297</v>
      </c>
      <c r="CY42" s="55">
        <f t="shared" si="167"/>
        <v>18.21389391556492</v>
      </c>
      <c r="CZ42" s="55">
        <f t="shared" si="168"/>
        <v>18.213570610115696</v>
      </c>
      <c r="DA42" s="55">
        <f t="shared" si="168"/>
        <v>18.213247188522278</v>
      </c>
      <c r="DB42" s="55">
        <f t="shared" si="168"/>
        <v>18.212923650666195</v>
      </c>
      <c r="DC42" s="55">
        <f t="shared" si="168"/>
        <v>18.21259999642885</v>
      </c>
      <c r="DD42" s="55">
        <f t="shared" si="168"/>
        <v>18.212276225691539</v>
      </c>
      <c r="DE42" s="55">
        <f t="shared" si="168"/>
        <v>18.211952338335426</v>
      </c>
      <c r="DF42" s="55">
        <f t="shared" si="168"/>
        <v>18.211628334241553</v>
      </c>
      <c r="DG42" s="55">
        <f t="shared" si="168"/>
        <v>18.211304213290848</v>
      </c>
      <c r="DH42" s="55">
        <f t="shared" si="168"/>
        <v>18.210979975364115</v>
      </c>
      <c r="DI42" s="55">
        <f t="shared" si="168"/>
        <v>18.210655620342031</v>
      </c>
      <c r="DJ42" s="55">
        <f t="shared" si="168"/>
        <v>18.210331148105162</v>
      </c>
      <c r="DL42">
        <f t="shared" si="17"/>
        <v>0.39</v>
      </c>
      <c r="DM42">
        <f t="shared" si="18"/>
        <v>18.242217004048605</v>
      </c>
      <c r="DN42">
        <f t="shared" si="19"/>
        <v>18.032461950839043</v>
      </c>
      <c r="DO42">
        <f t="shared" si="41"/>
        <v>17.822706791559789</v>
      </c>
      <c r="DP42">
        <f t="shared" si="42"/>
        <v>17.612951526102652</v>
      </c>
      <c r="DQ42">
        <f t="shared" si="43"/>
        <v>17.403196154359325</v>
      </c>
      <c r="DR42">
        <f t="shared" si="44"/>
        <v>17.193440676221392</v>
      </c>
      <c r="DS42">
        <f t="shared" si="45"/>
        <v>16.983685091580334</v>
      </c>
      <c r="DT42">
        <f t="shared" si="46"/>
        <v>16.773929400327507</v>
      </c>
      <c r="DU42">
        <f t="shared" si="47"/>
        <v>16.56417360235417</v>
      </c>
      <c r="DV42">
        <f t="shared" si="48"/>
        <v>16.354417697551462</v>
      </c>
      <c r="DW42">
        <f t="shared" si="49"/>
        <v>16.144661685810419</v>
      </c>
      <c r="DX42">
        <f t="shared" si="50"/>
        <v>15.93490556702195</v>
      </c>
      <c r="DY42">
        <f t="shared" si="51"/>
        <v>15.725149341076872</v>
      </c>
      <c r="DZ42">
        <f t="shared" si="52"/>
        <v>15.515393007865882</v>
      </c>
      <c r="EA42">
        <f t="shared" si="53"/>
        <v>15.305636567279571</v>
      </c>
      <c r="EB42">
        <f t="shared" si="54"/>
        <v>15.095880019208401</v>
      </c>
      <c r="EC42">
        <f t="shared" si="55"/>
        <v>14.886123363542737</v>
      </c>
      <c r="ED42">
        <f t="shared" si="56"/>
        <v>14.676366600172841</v>
      </c>
      <c r="EE42">
        <f t="shared" si="57"/>
        <v>14.466609728988843</v>
      </c>
      <c r="EF42">
        <f t="shared" si="58"/>
        <v>14.256852749880764</v>
      </c>
      <c r="EG42">
        <f t="shared" si="59"/>
        <v>14.047095662738535</v>
      </c>
      <c r="EH42">
        <f t="shared" si="60"/>
        <v>13.837338467451939</v>
      </c>
      <c r="EI42">
        <f t="shared" si="61"/>
        <v>13.627581163910683</v>
      </c>
      <c r="EJ42">
        <f t="shared" si="62"/>
        <v>13.417823752004338</v>
      </c>
      <c r="EK42">
        <f t="shared" si="63"/>
        <v>13.208066231622361</v>
      </c>
      <c r="EL42">
        <f t="shared" si="64"/>
        <v>12.998308602654113</v>
      </c>
      <c r="EM42">
        <f t="shared" si="65"/>
        <v>12.788550864988828</v>
      </c>
      <c r="EN42">
        <f t="shared" si="66"/>
        <v>12.57879301851564</v>
      </c>
      <c r="EO42">
        <f t="shared" si="67"/>
        <v>12.369035063123546</v>
      </c>
      <c r="EP42">
        <f t="shared" si="68"/>
        <v>12.159276998701465</v>
      </c>
      <c r="EQ42">
        <f t="shared" si="69"/>
        <v>11.949518825138178</v>
      </c>
      <c r="ER42">
        <f t="shared" si="70"/>
        <v>11.739760542322344</v>
      </c>
      <c r="ES42">
        <f t="shared" si="71"/>
        <v>11.530002150142536</v>
      </c>
      <c r="ET42">
        <f t="shared" si="72"/>
        <v>11.320243648487198</v>
      </c>
      <c r="EU42">
        <f t="shared" si="73"/>
        <v>11.110485037244667</v>
      </c>
      <c r="EV42">
        <f t="shared" si="74"/>
        <v>10.90072631630315</v>
      </c>
      <c r="EW42">
        <f t="shared" si="75"/>
        <v>10.69096748555075</v>
      </c>
      <c r="EX42">
        <f t="shared" si="76"/>
        <v>10.481208544875475</v>
      </c>
      <c r="EY42">
        <f t="shared" si="77"/>
        <v>10.271449494165177</v>
      </c>
      <c r="EZ42">
        <f t="shared" si="78"/>
        <v>10.061690333307636</v>
      </c>
      <c r="FA42">
        <f t="shared" si="79"/>
        <v>9.8519310621904861</v>
      </c>
      <c r="FB42">
        <f t="shared" si="80"/>
        <v>9.642171680701269</v>
      </c>
      <c r="FC42">
        <f t="shared" si="81"/>
        <v>9.4324121887273993</v>
      </c>
      <c r="FD42">
        <f t="shared" si="82"/>
        <v>9.2226525861561743</v>
      </c>
      <c r="FE42">
        <f t="shared" si="83"/>
        <v>9.0128928728747884</v>
      </c>
      <c r="FF42">
        <f t="shared" si="84"/>
        <v>8.8031330487703112</v>
      </c>
      <c r="FG42">
        <f t="shared" si="85"/>
        <v>8.5933731137296991</v>
      </c>
      <c r="FH42">
        <f t="shared" si="86"/>
        <v>8.3836130676397982</v>
      </c>
      <c r="FI42">
        <f t="shared" si="87"/>
        <v>8.1738529103873336</v>
      </c>
      <c r="FJ42">
        <f t="shared" si="88"/>
        <v>7.9640926418589135</v>
      </c>
      <c r="FK42">
        <f t="shared" si="89"/>
        <v>7.7543322619410358</v>
      </c>
      <c r="FL42">
        <f t="shared" si="90"/>
        <v>7.544571770520081</v>
      </c>
      <c r="FM42">
        <f t="shared" si="91"/>
        <v>7.3348111674823127</v>
      </c>
      <c r="FN42">
        <f t="shared" si="92"/>
        <v>7.1250504527138769</v>
      </c>
      <c r="FO42">
        <f t="shared" si="93"/>
        <v>6.9152896261008063</v>
      </c>
      <c r="FP42">
        <f t="shared" si="94"/>
        <v>6.7055286875290143</v>
      </c>
      <c r="FQ42">
        <f t="shared" si="95"/>
        <v>6.4957676368843025</v>
      </c>
      <c r="FR42">
        <f t="shared" si="96"/>
        <v>6.2860064740523587</v>
      </c>
      <c r="FS42">
        <f t="shared" si="97"/>
        <v>6.0762451989187358</v>
      </c>
      <c r="FT42">
        <f t="shared" si="98"/>
        <v>5.8664838113688962</v>
      </c>
      <c r="FU42">
        <f t="shared" si="99"/>
        <v>5.6567223112881617</v>
      </c>
      <c r="FV42">
        <f t="shared" si="100"/>
        <v>5.4469606985617549</v>
      </c>
      <c r="FW42">
        <f t="shared" si="101"/>
        <v>5.2371989730747739</v>
      </c>
      <c r="FX42">
        <f t="shared" si="102"/>
        <v>5.027437134712196</v>
      </c>
      <c r="FY42">
        <f t="shared" si="103"/>
        <v>4.8176751833588849</v>
      </c>
      <c r="FZ42">
        <f t="shared" si="36"/>
        <v>4.6079131188995888</v>
      </c>
      <c r="GA42">
        <f t="shared" si="136"/>
        <v>4.3981509412189403</v>
      </c>
      <c r="GB42">
        <f t="shared" si="137"/>
        <v>4.1883886502014427</v>
      </c>
      <c r="GC42">
        <f t="shared" si="138"/>
        <v>3.9786262457314976</v>
      </c>
      <c r="GD42">
        <f t="shared" si="104"/>
        <v>3.7688637276933736</v>
      </c>
      <c r="GE42">
        <f t="shared" si="105"/>
        <v>3.559101095971231</v>
      </c>
      <c r="GF42">
        <f t="shared" si="106"/>
        <v>3.349338350449111</v>
      </c>
      <c r="GG42">
        <f t="shared" si="107"/>
        <v>3.1395754910109286</v>
      </c>
      <c r="GH42">
        <f t="shared" si="108"/>
        <v>2.9298125175404923</v>
      </c>
      <c r="GI42">
        <f t="shared" si="109"/>
        <v>2.7200494299214828</v>
      </c>
      <c r="GJ42">
        <f t="shared" si="110"/>
        <v>2.5102862280374652</v>
      </c>
      <c r="GK42">
        <f t="shared" si="111"/>
        <v>2.3005229117718891</v>
      </c>
      <c r="GL42">
        <f t="shared" si="112"/>
        <v>2.0907594810080816</v>
      </c>
      <c r="GM42">
        <f t="shared" si="113"/>
        <v>1.8809959356292474</v>
      </c>
      <c r="GN42">
        <f t="shared" si="114"/>
        <v>1.6712322755184807</v>
      </c>
      <c r="GO42">
        <f t="shared" si="115"/>
        <v>1.4614685005587518</v>
      </c>
      <c r="GP42">
        <f t="shared" si="116"/>
        <v>1.2517046106329062</v>
      </c>
      <c r="GQ42">
        <f t="shared" si="117"/>
        <v>1.0419406056236831</v>
      </c>
      <c r="GR42">
        <f t="shared" si="118"/>
        <v>0.83217648541368661</v>
      </c>
      <c r="GS42">
        <f t="shared" si="119"/>
        <v>0.62241224988541433</v>
      </c>
      <c r="GT42">
        <f t="shared" si="120"/>
        <v>0.41264789892123588</v>
      </c>
      <c r="GU42">
        <f t="shared" si="121"/>
        <v>0.20288343240340367</v>
      </c>
      <c r="GV42">
        <f t="shared" si="122"/>
        <v>6.881149785947116E-3</v>
      </c>
      <c r="GW42">
        <f t="shared" si="123"/>
        <v>0.21664584776480922</v>
      </c>
      <c r="GX42">
        <f t="shared" si="124"/>
        <v>0.42641066165128905</v>
      </c>
      <c r="GY42">
        <f t="shared" si="125"/>
        <v>0.63617559156361736</v>
      </c>
      <c r="GZ42">
        <f t="shared" si="126"/>
        <v>0.8459406376201386</v>
      </c>
      <c r="HA42">
        <f t="shared" si="127"/>
        <v>1.0557057999393251</v>
      </c>
      <c r="HB42">
        <f t="shared" si="128"/>
        <v>1.2654710786397736</v>
      </c>
      <c r="HC42">
        <f t="shared" si="129"/>
        <v>1.4752364738401873</v>
      </c>
      <c r="HD42">
        <f t="shared" si="130"/>
        <v>1.6850019856594045</v>
      </c>
      <c r="HE42">
        <f t="shared" si="131"/>
        <v>1.8947676142163807</v>
      </c>
      <c r="HF42">
        <f t="shared" si="132"/>
        <v>2.1045333596301887</v>
      </c>
      <c r="HG42">
        <f t="shared" si="133"/>
        <v>2.3142992220200256</v>
      </c>
      <c r="HH42">
        <f t="shared" si="134"/>
        <v>2.5240652015052127</v>
      </c>
      <c r="HI42">
        <f t="shared" si="135"/>
        <v>2.7338312982051853</v>
      </c>
      <c r="HJ42">
        <f t="shared" si="30"/>
        <v>6.881149785947116E-3</v>
      </c>
      <c r="HK42">
        <f t="shared" si="31"/>
        <v>88</v>
      </c>
      <c r="HL42">
        <v>40</v>
      </c>
      <c r="HM42">
        <f t="shared" si="32"/>
        <v>0.39</v>
      </c>
      <c r="HN42" cm="1">
        <f t="array" ref="HN42">INDEX($N$3:$DJ$102,HL42,HK42)</f>
        <v>18.214540178504055</v>
      </c>
      <c r="HO42">
        <f t="shared" si="33"/>
        <v>7.1036706696165819</v>
      </c>
    </row>
    <row r="43" spans="5:223" x14ac:dyDescent="0.25">
      <c r="E43">
        <v>485</v>
      </c>
      <c r="F43" s="6">
        <f>'Emission events'!AJ43</f>
        <v>9.4792415166022106E+17</v>
      </c>
      <c r="G43" s="6">
        <f>'Emission events'!BQ43</f>
        <v>9.1764492692538896E+16</v>
      </c>
      <c r="H43" s="6">
        <f>'Emission events'!CX43</f>
        <v>8907960733572038</v>
      </c>
      <c r="I43" s="6">
        <f>'Emission events'!EE43</f>
        <v>867476693927235</v>
      </c>
      <c r="J43" s="6">
        <f>'Emission events'!FL43</f>
        <v>84781598458410.406</v>
      </c>
      <c r="K43" s="6">
        <f t="shared" si="2"/>
        <v>1.0495488633787177E+18</v>
      </c>
      <c r="M43" s="1">
        <v>0.4</v>
      </c>
      <c r="N43" s="55">
        <f t="shared" ref="N43:W52" si="169">$B$13-_J0*EXP(($M43+N$2*_r_S)/(_V_th*_diode_n))-($M43+N$2*_r_S)/_r_sh</f>
        <v>18.136468440105777</v>
      </c>
      <c r="O43" s="55">
        <f t="shared" si="169"/>
        <v>18.136115146761846</v>
      </c>
      <c r="P43" s="55">
        <f t="shared" si="169"/>
        <v>18.135761706685251</v>
      </c>
      <c r="Q43" s="55">
        <f t="shared" si="169"/>
        <v>18.135408119726321</v>
      </c>
      <c r="R43" s="55">
        <f t="shared" si="169"/>
        <v>18.135054385735234</v>
      </c>
      <c r="S43" s="55">
        <f t="shared" si="169"/>
        <v>18.134700504562009</v>
      </c>
      <c r="T43" s="55">
        <f t="shared" si="169"/>
        <v>18.134346476056518</v>
      </c>
      <c r="U43" s="55">
        <f t="shared" si="169"/>
        <v>18.133992300068478</v>
      </c>
      <c r="V43" s="55">
        <f t="shared" si="169"/>
        <v>18.133637976447456</v>
      </c>
      <c r="W43" s="55">
        <f t="shared" si="169"/>
        <v>18.133283505042858</v>
      </c>
      <c r="X43" s="55">
        <f t="shared" ref="X43:AG52" si="170">$B$13-_J0*EXP(($M43+X$2*_r_S)/(_V_th*_diode_n))-($M43+X$2*_r_S)/_r_sh</f>
        <v>18.13292888570394</v>
      </c>
      <c r="Y43" s="55">
        <f t="shared" si="170"/>
        <v>18.132574118279813</v>
      </c>
      <c r="Z43" s="55">
        <f t="shared" si="170"/>
        <v>18.132219202619414</v>
      </c>
      <c r="AA43" s="55">
        <f t="shared" si="170"/>
        <v>18.131864138571547</v>
      </c>
      <c r="AB43" s="55">
        <f t="shared" si="170"/>
        <v>18.131508925984853</v>
      </c>
      <c r="AC43" s="55">
        <f t="shared" si="170"/>
        <v>18.131153564707812</v>
      </c>
      <c r="AD43" s="55">
        <f t="shared" si="170"/>
        <v>18.130798054588759</v>
      </c>
      <c r="AE43" s="55">
        <f t="shared" si="170"/>
        <v>18.130442395475875</v>
      </c>
      <c r="AF43" s="55">
        <f t="shared" si="170"/>
        <v>18.130086587217175</v>
      </c>
      <c r="AG43" s="55">
        <f t="shared" si="170"/>
        <v>18.129730629660532</v>
      </c>
      <c r="AH43" s="55">
        <f t="shared" ref="AH43:AQ52" si="171">$B$13-_J0*EXP(($M43+AH$2*_r_S)/(_V_th*_diode_n))-($M43+AH$2*_r_S)/_r_sh</f>
        <v>18.129374522653652</v>
      </c>
      <c r="AI43" s="55">
        <f t="shared" si="171"/>
        <v>18.129018266044099</v>
      </c>
      <c r="AJ43" s="55">
        <f t="shared" si="171"/>
        <v>18.128661859679269</v>
      </c>
      <c r="AK43" s="55">
        <f t="shared" si="171"/>
        <v>18.12830530340641</v>
      </c>
      <c r="AL43" s="55">
        <f t="shared" si="171"/>
        <v>18.127948597072614</v>
      </c>
      <c r="AM43" s="55">
        <f t="shared" si="171"/>
        <v>18.12759174052481</v>
      </c>
      <c r="AN43" s="55">
        <f t="shared" si="171"/>
        <v>18.127234733609775</v>
      </c>
      <c r="AO43" s="55">
        <f t="shared" si="171"/>
        <v>18.126877576174135</v>
      </c>
      <c r="AP43" s="55">
        <f t="shared" si="171"/>
        <v>18.12652026806435</v>
      </c>
      <c r="AQ43" s="55">
        <f t="shared" si="171"/>
        <v>18.126162809126736</v>
      </c>
      <c r="AR43" s="55">
        <f t="shared" ref="AR43:BA52" si="172">$B$13-_J0*EXP(($M43+AR$2*_r_S)/(_V_th*_diode_n))-($M43+AR$2*_r_S)/_r_sh</f>
        <v>18.125805199207434</v>
      </c>
      <c r="AS43" s="55">
        <f t="shared" si="172"/>
        <v>18.125447438152449</v>
      </c>
      <c r="AT43" s="55">
        <f t="shared" si="172"/>
        <v>18.12508952580761</v>
      </c>
      <c r="AU43" s="55">
        <f t="shared" si="172"/>
        <v>18.124731462018602</v>
      </c>
      <c r="AV43" s="55">
        <f t="shared" si="172"/>
        <v>18.124373246630945</v>
      </c>
      <c r="AW43" s="55">
        <f t="shared" si="172"/>
        <v>18.124014879490012</v>
      </c>
      <c r="AX43" s="55">
        <f t="shared" si="172"/>
        <v>18.123656360440997</v>
      </c>
      <c r="AY43" s="55">
        <f t="shared" si="172"/>
        <v>18.123297689328965</v>
      </c>
      <c r="AZ43" s="55">
        <f t="shared" si="172"/>
        <v>18.12293886599879</v>
      </c>
      <c r="BA43" s="55">
        <f t="shared" si="172"/>
        <v>18.122579890295221</v>
      </c>
      <c r="BB43" s="55">
        <f t="shared" ref="BB43:BK52" si="173">$B$13-_J0*EXP(($M43+BB$2*_r_S)/(_V_th*_diode_n))-($M43+BB$2*_r_S)/_r_sh</f>
        <v>18.122220762062824</v>
      </c>
      <c r="BC43" s="55">
        <f t="shared" si="173"/>
        <v>18.12186148114602</v>
      </c>
      <c r="BD43" s="55">
        <f t="shared" si="173"/>
        <v>18.121502047389065</v>
      </c>
      <c r="BE43" s="55">
        <f t="shared" si="173"/>
        <v>18.121142460636058</v>
      </c>
      <c r="BF43" s="55">
        <f t="shared" si="173"/>
        <v>18.120782720730936</v>
      </c>
      <c r="BG43" s="55">
        <f t="shared" si="173"/>
        <v>18.120422827517491</v>
      </c>
      <c r="BH43" s="55">
        <f t="shared" si="173"/>
        <v>18.120062780839326</v>
      </c>
      <c r="BI43" s="55">
        <f t="shared" si="173"/>
        <v>18.119702580539915</v>
      </c>
      <c r="BJ43" s="55">
        <f t="shared" si="173"/>
        <v>18.119342226462564</v>
      </c>
      <c r="BK43" s="55">
        <f t="shared" si="173"/>
        <v>18.118981718450407</v>
      </c>
      <c r="BL43" s="55">
        <f t="shared" ref="BL43:BU52" si="174">$B$13-_J0*EXP(($M43+BL$2*_r_S)/(_V_th*_diode_n))-($M43+BL$2*_r_S)/_r_sh</f>
        <v>18.118621056346424</v>
      </c>
      <c r="BM43" s="55">
        <f t="shared" si="174"/>
        <v>18.118260239993447</v>
      </c>
      <c r="BN43" s="55">
        <f t="shared" si="174"/>
        <v>18.11789926923413</v>
      </c>
      <c r="BO43" s="55">
        <f t="shared" si="174"/>
        <v>18.117538143910977</v>
      </c>
      <c r="BP43" s="55">
        <f t="shared" si="174"/>
        <v>18.117176863866327</v>
      </c>
      <c r="BQ43" s="55">
        <f t="shared" si="174"/>
        <v>18.116815428942363</v>
      </c>
      <c r="BR43" s="55">
        <f t="shared" si="174"/>
        <v>18.116453838981101</v>
      </c>
      <c r="BS43" s="55">
        <f t="shared" si="174"/>
        <v>18.116092093824403</v>
      </c>
      <c r="BT43" s="55">
        <f t="shared" si="174"/>
        <v>18.115730193313961</v>
      </c>
      <c r="BU43" s="55">
        <f t="shared" si="174"/>
        <v>18.115368137291309</v>
      </c>
      <c r="BV43" s="55">
        <f t="shared" ref="BV43:CE52" si="175">$B$13-_J0*EXP(($M43+BV$2*_r_S)/(_V_th*_diode_n))-($M43+BV$2*_r_S)/_r_sh</f>
        <v>18.115005925597828</v>
      </c>
      <c r="BW43" s="55">
        <f t="shared" si="175"/>
        <v>18.114643558074718</v>
      </c>
      <c r="BX43" s="55">
        <f t="shared" si="175"/>
        <v>18.114281034563039</v>
      </c>
      <c r="BY43" s="55">
        <f t="shared" si="175"/>
        <v>18.113918354903674</v>
      </c>
      <c r="BZ43" s="55">
        <f t="shared" si="175"/>
        <v>18.113555518937346</v>
      </c>
      <c r="CA43" s="55">
        <f t="shared" si="175"/>
        <v>18.113192526504623</v>
      </c>
      <c r="CB43" s="55">
        <f t="shared" si="175"/>
        <v>18.112829377445902</v>
      </c>
      <c r="CC43" s="55">
        <f t="shared" si="175"/>
        <v>18.112466071601418</v>
      </c>
      <c r="CD43" s="55">
        <f t="shared" si="175"/>
        <v>18.112102608811249</v>
      </c>
      <c r="CE43" s="55">
        <f t="shared" si="175"/>
        <v>18.111738988915306</v>
      </c>
      <c r="CF43" s="55">
        <f t="shared" ref="CF43:CO52" si="176">$B$13-_J0*EXP(($M43+CF$2*_r_S)/(_V_th*_diode_n))-($M43+CF$2*_r_S)/_r_sh</f>
        <v>18.111375211753334</v>
      </c>
      <c r="CG43" s="55">
        <f t="shared" si="176"/>
        <v>18.111011277164916</v>
      </c>
      <c r="CH43" s="55">
        <f t="shared" si="176"/>
        <v>18.110647184989478</v>
      </c>
      <c r="CI43" s="55">
        <f t="shared" si="176"/>
        <v>18.110282935066277</v>
      </c>
      <c r="CJ43" s="55">
        <f t="shared" si="176"/>
        <v>18.109918527234399</v>
      </c>
      <c r="CK43" s="55">
        <f t="shared" si="176"/>
        <v>18.109553961332782</v>
      </c>
      <c r="CL43" s="55">
        <f t="shared" si="176"/>
        <v>18.109189237200184</v>
      </c>
      <c r="CM43" s="55">
        <f t="shared" si="176"/>
        <v>18.108824354675207</v>
      </c>
      <c r="CN43" s="55">
        <f t="shared" si="176"/>
        <v>18.108459313596285</v>
      </c>
      <c r="CO43" s="55">
        <f t="shared" si="176"/>
        <v>18.108094113801691</v>
      </c>
      <c r="CP43" s="55">
        <f t="shared" ref="CP43:CY52" si="177">$B$13-_J0*EXP(($M43+CP$2*_r_S)/(_V_th*_diode_n))-($M43+CP$2*_r_S)/_r_sh</f>
        <v>18.107728755129532</v>
      </c>
      <c r="CQ43" s="55">
        <f t="shared" si="177"/>
        <v>18.107363237417747</v>
      </c>
      <c r="CR43" s="55">
        <f t="shared" si="177"/>
        <v>18.106997560504109</v>
      </c>
      <c r="CS43" s="55">
        <f t="shared" si="177"/>
        <v>18.106631724226229</v>
      </c>
      <c r="CT43" s="55">
        <f t="shared" si="177"/>
        <v>18.106265728421551</v>
      </c>
      <c r="CU43" s="55">
        <f t="shared" si="177"/>
        <v>18.105899572927356</v>
      </c>
      <c r="CV43" s="55">
        <f t="shared" si="177"/>
        <v>18.105533257580753</v>
      </c>
      <c r="CW43" s="55">
        <f t="shared" si="177"/>
        <v>18.105166782218692</v>
      </c>
      <c r="CX43" s="55">
        <f t="shared" si="177"/>
        <v>18.104800146677949</v>
      </c>
      <c r="CY43" s="55">
        <f t="shared" si="177"/>
        <v>18.104433350795137</v>
      </c>
      <c r="CZ43" s="55">
        <f t="shared" ref="CZ43:DJ52" si="178">$B$13-_J0*EXP(($M43+CZ$2*_r_S)/(_V_th*_diode_n))-($M43+CZ$2*_r_S)/_r_sh</f>
        <v>18.104066394406704</v>
      </c>
      <c r="DA43" s="55">
        <f t="shared" si="178"/>
        <v>18.103699277348934</v>
      </c>
      <c r="DB43" s="55">
        <f t="shared" si="178"/>
        <v>18.103331999457936</v>
      </c>
      <c r="DC43" s="55">
        <f t="shared" si="178"/>
        <v>18.102964560569653</v>
      </c>
      <c r="DD43" s="55">
        <f t="shared" si="178"/>
        <v>18.102596960519868</v>
      </c>
      <c r="DE43" s="55">
        <f t="shared" si="178"/>
        <v>18.102229199144194</v>
      </c>
      <c r="DF43" s="55">
        <f t="shared" si="178"/>
        <v>18.101861276278068</v>
      </c>
      <c r="DG43" s="55">
        <f t="shared" si="178"/>
        <v>18.101493191756767</v>
      </c>
      <c r="DH43" s="55">
        <f t="shared" si="178"/>
        <v>18.1011249454154</v>
      </c>
      <c r="DI43" s="55">
        <f t="shared" si="178"/>
        <v>18.100756537088905</v>
      </c>
      <c r="DJ43" s="55">
        <f t="shared" si="178"/>
        <v>18.100387966612054</v>
      </c>
      <c r="DL43">
        <f t="shared" si="17"/>
        <v>0.4</v>
      </c>
      <c r="DM43">
        <f t="shared" si="18"/>
        <v>18.136468440105777</v>
      </c>
      <c r="DN43">
        <f t="shared" si="19"/>
        <v>17.926673522298742</v>
      </c>
      <c r="DO43">
        <f t="shared" si="41"/>
        <v>17.716878457759044</v>
      </c>
      <c r="DP43">
        <f t="shared" si="42"/>
        <v>17.507083246337011</v>
      </c>
      <c r="DQ43">
        <f t="shared" si="43"/>
        <v>17.29728788788282</v>
      </c>
      <c r="DR43">
        <f t="shared" si="44"/>
        <v>17.087492382246491</v>
      </c>
      <c r="DS43">
        <f t="shared" si="45"/>
        <v>16.877696729277897</v>
      </c>
      <c r="DT43">
        <f t="shared" si="46"/>
        <v>16.667900928826754</v>
      </c>
      <c r="DU43">
        <f t="shared" si="47"/>
        <v>16.458104980742629</v>
      </c>
      <c r="DV43">
        <f t="shared" si="48"/>
        <v>16.248308884874927</v>
      </c>
      <c r="DW43">
        <f t="shared" si="49"/>
        <v>16.038512641072906</v>
      </c>
      <c r="DX43">
        <f t="shared" si="50"/>
        <v>15.828716249185675</v>
      </c>
      <c r="DY43">
        <f t="shared" si="51"/>
        <v>15.618919709062173</v>
      </c>
      <c r="DZ43">
        <f t="shared" si="52"/>
        <v>15.409123020551203</v>
      </c>
      <c r="EA43">
        <f t="shared" si="53"/>
        <v>15.199326183501405</v>
      </c>
      <c r="EB43">
        <f t="shared" si="54"/>
        <v>14.989529197761261</v>
      </c>
      <c r="EC43">
        <f t="shared" si="55"/>
        <v>14.779732063179104</v>
      </c>
      <c r="ED43">
        <f t="shared" si="56"/>
        <v>14.569934779603116</v>
      </c>
      <c r="EE43">
        <f t="shared" si="57"/>
        <v>14.360137346881313</v>
      </c>
      <c r="EF43">
        <f t="shared" si="58"/>
        <v>14.150339764861567</v>
      </c>
      <c r="EG43">
        <f t="shared" si="59"/>
        <v>13.940542033391583</v>
      </c>
      <c r="EH43">
        <f t="shared" si="60"/>
        <v>13.730744152318927</v>
      </c>
      <c r="EI43">
        <f t="shared" si="61"/>
        <v>13.520946121490994</v>
      </c>
      <c r="EJ43">
        <f t="shared" si="62"/>
        <v>13.311147940755031</v>
      </c>
      <c r="EK43">
        <f t="shared" si="63"/>
        <v>13.101349609958131</v>
      </c>
      <c r="EL43">
        <f t="shared" si="64"/>
        <v>12.891551128947224</v>
      </c>
      <c r="EM43">
        <f t="shared" si="65"/>
        <v>12.681752497569086</v>
      </c>
      <c r="EN43">
        <f t="shared" si="66"/>
        <v>12.471953715670342</v>
      </c>
      <c r="EO43">
        <f t="shared" si="67"/>
        <v>12.262154783097452</v>
      </c>
      <c r="EP43">
        <f t="shared" si="68"/>
        <v>12.052355699696736</v>
      </c>
      <c r="EQ43">
        <f t="shared" si="69"/>
        <v>11.842556465314331</v>
      </c>
      <c r="ER43">
        <f t="shared" si="70"/>
        <v>11.632757079796242</v>
      </c>
      <c r="ES43">
        <f t="shared" si="71"/>
        <v>11.4229575429883</v>
      </c>
      <c r="ET43">
        <f t="shared" si="72"/>
        <v>11.213157854736187</v>
      </c>
      <c r="EU43">
        <f t="shared" si="73"/>
        <v>11.003358014885427</v>
      </c>
      <c r="EV43">
        <f t="shared" si="74"/>
        <v>10.793558023281392</v>
      </c>
      <c r="EW43">
        <f t="shared" si="75"/>
        <v>10.583757879769273</v>
      </c>
      <c r="EX43">
        <f t="shared" si="76"/>
        <v>10.373957584194137</v>
      </c>
      <c r="EY43">
        <f t="shared" si="77"/>
        <v>10.164157136400858</v>
      </c>
      <c r="EZ43">
        <f t="shared" si="78"/>
        <v>9.9543565362341848</v>
      </c>
      <c r="FA43">
        <f t="shared" si="79"/>
        <v>9.7445557835386847</v>
      </c>
      <c r="FB43">
        <f t="shared" si="80"/>
        <v>9.5347548781587772</v>
      </c>
      <c r="FC43">
        <f t="shared" si="81"/>
        <v>9.3249538199387185</v>
      </c>
      <c r="FD43">
        <f t="shared" si="82"/>
        <v>9.1151526087226085</v>
      </c>
      <c r="FE43">
        <f t="shared" si="83"/>
        <v>8.9053512443543834</v>
      </c>
      <c r="FF43">
        <f t="shared" si="84"/>
        <v>8.6955497266778341</v>
      </c>
      <c r="FG43">
        <f t="shared" si="85"/>
        <v>8.4857480555365665</v>
      </c>
      <c r="FH43">
        <f t="shared" si="86"/>
        <v>8.2759462307740517</v>
      </c>
      <c r="FI43">
        <f t="shared" si="87"/>
        <v>8.0661442522335971</v>
      </c>
      <c r="FJ43">
        <f t="shared" si="88"/>
        <v>7.8563421197583363</v>
      </c>
      <c r="FK43">
        <f t="shared" si="89"/>
        <v>7.64653983319125</v>
      </c>
      <c r="FL43">
        <f t="shared" si="90"/>
        <v>7.4367373923751696</v>
      </c>
      <c r="FM43">
        <f t="shared" si="91"/>
        <v>7.2269347971527491</v>
      </c>
      <c r="FN43">
        <f t="shared" si="92"/>
        <v>7.0171320473664931</v>
      </c>
      <c r="FO43">
        <f t="shared" si="93"/>
        <v>6.8073291428587392</v>
      </c>
      <c r="FP43">
        <f t="shared" si="94"/>
        <v>6.5975260834716707</v>
      </c>
      <c r="FQ43">
        <f t="shared" si="95"/>
        <v>6.3877228690473054</v>
      </c>
      <c r="FR43">
        <f t="shared" si="96"/>
        <v>6.1779194994275048</v>
      </c>
      <c r="FS43">
        <f t="shared" si="97"/>
        <v>5.9681159744539602</v>
      </c>
      <c r="FT43">
        <f t="shared" si="98"/>
        <v>5.7583122939682045</v>
      </c>
      <c r="FU43">
        <f t="shared" si="99"/>
        <v>5.5485084578116197</v>
      </c>
      <c r="FV43">
        <f t="shared" si="100"/>
        <v>5.3387044658254066</v>
      </c>
      <c r="FW43">
        <f t="shared" si="101"/>
        <v>5.1289003178506238</v>
      </c>
      <c r="FX43">
        <f t="shared" si="102"/>
        <v>4.9190960137281561</v>
      </c>
      <c r="FY43">
        <f t="shared" si="103"/>
        <v>4.7092915532987245</v>
      </c>
      <c r="FZ43">
        <f t="shared" si="36"/>
        <v>4.4994869364028958</v>
      </c>
      <c r="GA43">
        <f t="shared" si="136"/>
        <v>4.2896821628810713</v>
      </c>
      <c r="GB43">
        <f t="shared" si="137"/>
        <v>4.0798772325734838</v>
      </c>
      <c r="GC43">
        <f t="shared" si="138"/>
        <v>3.8700721453202114</v>
      </c>
      <c r="GD43">
        <f t="shared" si="104"/>
        <v>3.660266900961167</v>
      </c>
      <c r="GE43">
        <f t="shared" si="105"/>
        <v>3.4504614993360914</v>
      </c>
      <c r="GF43">
        <f t="shared" si="106"/>
        <v>3.2406559402845705</v>
      </c>
      <c r="GG43">
        <f t="shared" si="107"/>
        <v>3.0308502236460289</v>
      </c>
      <c r="GH43">
        <f t="shared" si="108"/>
        <v>2.8210443492597239</v>
      </c>
      <c r="GI43">
        <f t="shared" si="109"/>
        <v>2.6112383169647426</v>
      </c>
      <c r="GJ43">
        <f t="shared" si="110"/>
        <v>2.4014321266000209</v>
      </c>
      <c r="GK43">
        <f t="shared" si="111"/>
        <v>2.1916257780043189</v>
      </c>
      <c r="GL43">
        <f t="shared" si="112"/>
        <v>1.9818192710162386</v>
      </c>
      <c r="GM43">
        <f t="shared" si="113"/>
        <v>1.7720126054742131</v>
      </c>
      <c r="GN43">
        <f t="shared" si="114"/>
        <v>1.562205781216516</v>
      </c>
      <c r="GO43">
        <f t="shared" si="115"/>
        <v>1.3523987980812535</v>
      </c>
      <c r="GP43">
        <f t="shared" si="116"/>
        <v>1.1425916559063651</v>
      </c>
      <c r="GQ43">
        <f t="shared" si="117"/>
        <v>0.93278435452962327</v>
      </c>
      <c r="GR43">
        <f t="shared" si="118"/>
        <v>0.7229768937886405</v>
      </c>
      <c r="GS43">
        <f t="shared" si="119"/>
        <v>0.51316927352085884</v>
      </c>
      <c r="GT43">
        <f t="shared" si="120"/>
        <v>0.30336149356356046</v>
      </c>
      <c r="GU43">
        <f t="shared" si="121"/>
        <v>9.3553553753853436E-2</v>
      </c>
      <c r="GV43">
        <f t="shared" si="122"/>
        <v>0.11625454607131047</v>
      </c>
      <c r="GW43">
        <f t="shared" si="123"/>
        <v>0.32606280607515714</v>
      </c>
      <c r="GX43">
        <f t="shared" si="124"/>
        <v>0.53587122642107232</v>
      </c>
      <c r="GY43">
        <f t="shared" si="125"/>
        <v>0.74567980727260874</v>
      </c>
      <c r="GZ43">
        <f t="shared" si="126"/>
        <v>0.95548854879348255</v>
      </c>
      <c r="HA43">
        <f t="shared" si="127"/>
        <v>1.165297451147584</v>
      </c>
      <c r="HB43">
        <f t="shared" si="128"/>
        <v>1.3751065144989703</v>
      </c>
      <c r="HC43">
        <f t="shared" si="129"/>
        <v>1.5849157390118584</v>
      </c>
      <c r="HD43">
        <f t="shared" si="130"/>
        <v>1.7947251248506362</v>
      </c>
      <c r="HE43">
        <f t="shared" si="131"/>
        <v>2.0045346721798651</v>
      </c>
      <c r="HF43">
        <f t="shared" si="132"/>
        <v>2.2143443811642705</v>
      </c>
      <c r="HG43">
        <f t="shared" si="133"/>
        <v>2.4241542519687407</v>
      </c>
      <c r="HH43">
        <f t="shared" si="134"/>
        <v>2.6339642847583384</v>
      </c>
      <c r="HI43">
        <f t="shared" si="135"/>
        <v>2.8437744796982933</v>
      </c>
      <c r="HJ43">
        <f t="shared" si="30"/>
        <v>9.3553553753853436E-2</v>
      </c>
      <c r="HK43">
        <f t="shared" si="31"/>
        <v>87</v>
      </c>
      <c r="HL43">
        <v>41</v>
      </c>
      <c r="HM43">
        <f t="shared" si="32"/>
        <v>0.4</v>
      </c>
      <c r="HN43" cm="1">
        <f t="array" ref="HN43">INDEX($N$3:$DJ$102,HL43,HK43)</f>
        <v>18.105533257580753</v>
      </c>
      <c r="HO43">
        <f t="shared" si="33"/>
        <v>7.242213303032301</v>
      </c>
    </row>
    <row r="44" spans="5:223" x14ac:dyDescent="0.25">
      <c r="E44">
        <v>490</v>
      </c>
      <c r="F44" s="6">
        <f>'Emission events'!AJ44</f>
        <v>1.117187993828873E+18</v>
      </c>
      <c r="G44" s="6">
        <f>'Emission events'!BQ44</f>
        <v>1.091023953151652E+17</v>
      </c>
      <c r="H44" s="6">
        <f>'Emission events'!CX44</f>
        <v>1.0697095102548144E+16</v>
      </c>
      <c r="I44" s="6">
        <f>'Emission events'!EE44</f>
        <v>1053490032449983.3</v>
      </c>
      <c r="J44" s="6">
        <f>'Emission events'!FL44</f>
        <v>104266234802244.02</v>
      </c>
      <c r="K44" s="6">
        <f t="shared" si="2"/>
        <v>1.2381452405138386E+18</v>
      </c>
      <c r="M44" s="1">
        <v>0.41</v>
      </c>
      <c r="N44" s="55">
        <f t="shared" si="169"/>
        <v>18.015737404550507</v>
      </c>
      <c r="O44" s="55">
        <f t="shared" si="169"/>
        <v>18.015328964080833</v>
      </c>
      <c r="P44" s="55">
        <f t="shared" si="169"/>
        <v>18.014920320626931</v>
      </c>
      <c r="Q44" s="55">
        <f t="shared" si="169"/>
        <v>18.014511473981745</v>
      </c>
      <c r="R44" s="55">
        <f t="shared" si="169"/>
        <v>18.01410242393802</v>
      </c>
      <c r="S44" s="55">
        <f t="shared" si="169"/>
        <v>18.013693170288281</v>
      </c>
      <c r="T44" s="55">
        <f t="shared" si="169"/>
        <v>18.013283712824848</v>
      </c>
      <c r="U44" s="55">
        <f t="shared" si="169"/>
        <v>18.012874051339821</v>
      </c>
      <c r="V44" s="55">
        <f t="shared" si="169"/>
        <v>18.012464185625092</v>
      </c>
      <c r="W44" s="55">
        <f t="shared" si="169"/>
        <v>18.012054115472345</v>
      </c>
      <c r="X44" s="55">
        <f t="shared" si="170"/>
        <v>18.011643840673049</v>
      </c>
      <c r="Y44" s="55">
        <f t="shared" si="170"/>
        <v>18.011233361018451</v>
      </c>
      <c r="Z44" s="55">
        <f t="shared" si="170"/>
        <v>18.0108226762996</v>
      </c>
      <c r="AA44" s="55">
        <f t="shared" si="170"/>
        <v>18.010411786307323</v>
      </c>
      <c r="AB44" s="55">
        <f t="shared" si="170"/>
        <v>18.010000690832239</v>
      </c>
      <c r="AC44" s="55">
        <f t="shared" si="170"/>
        <v>18.009589389664743</v>
      </c>
      <c r="AD44" s="55">
        <f t="shared" si="170"/>
        <v>18.009177882595026</v>
      </c>
      <c r="AE44" s="55">
        <f t="shared" si="170"/>
        <v>18.008766169413061</v>
      </c>
      <c r="AF44" s="55">
        <f t="shared" si="170"/>
        <v>18.008354249908614</v>
      </c>
      <c r="AG44" s="55">
        <f t="shared" si="170"/>
        <v>18.007942123871224</v>
      </c>
      <c r="AH44" s="55">
        <f t="shared" si="171"/>
        <v>18.007529791090224</v>
      </c>
      <c r="AI44" s="55">
        <f t="shared" si="171"/>
        <v>18.007117251354728</v>
      </c>
      <c r="AJ44" s="55">
        <f t="shared" si="171"/>
        <v>18.006704504453644</v>
      </c>
      <c r="AK44" s="55">
        <f t="shared" si="171"/>
        <v>18.006291550175643</v>
      </c>
      <c r="AL44" s="55">
        <f t="shared" si="171"/>
        <v>18.00587838830921</v>
      </c>
      <c r="AM44" s="55">
        <f t="shared" si="171"/>
        <v>18.005465018642592</v>
      </c>
      <c r="AN44" s="55">
        <f t="shared" si="171"/>
        <v>18.005051440963832</v>
      </c>
      <c r="AO44" s="55">
        <f t="shared" si="171"/>
        <v>18.004637655060741</v>
      </c>
      <c r="AP44" s="55">
        <f t="shared" si="171"/>
        <v>18.004223660720935</v>
      </c>
      <c r="AQ44" s="55">
        <f t="shared" si="171"/>
        <v>18.003809457731798</v>
      </c>
      <c r="AR44" s="55">
        <f t="shared" si="172"/>
        <v>18.003395045880509</v>
      </c>
      <c r="AS44" s="55">
        <f t="shared" si="172"/>
        <v>18.002980424954011</v>
      </c>
      <c r="AT44" s="55">
        <f t="shared" si="172"/>
        <v>18.002565594739053</v>
      </c>
      <c r="AU44" s="55">
        <f t="shared" si="172"/>
        <v>18.002150555022148</v>
      </c>
      <c r="AV44" s="55">
        <f t="shared" si="172"/>
        <v>18.001735305589598</v>
      </c>
      <c r="AW44" s="55">
        <f t="shared" si="172"/>
        <v>18.001319846227496</v>
      </c>
      <c r="AX44" s="55">
        <f t="shared" si="172"/>
        <v>18.000904176721697</v>
      </c>
      <c r="AY44" s="55">
        <f t="shared" si="172"/>
        <v>18.00048829685786</v>
      </c>
      <c r="AZ44" s="55">
        <f t="shared" si="172"/>
        <v>18.0000722064214</v>
      </c>
      <c r="BA44" s="55">
        <f t="shared" si="172"/>
        <v>17.999655905197535</v>
      </c>
      <c r="BB44" s="55">
        <f t="shared" si="173"/>
        <v>17.999239392971262</v>
      </c>
      <c r="BC44" s="55">
        <f t="shared" si="173"/>
        <v>17.998822669527346</v>
      </c>
      <c r="BD44" s="55">
        <f t="shared" si="173"/>
        <v>17.998405734650333</v>
      </c>
      <c r="BE44" s="55">
        <f t="shared" si="173"/>
        <v>17.997988588124571</v>
      </c>
      <c r="BF44" s="55">
        <f t="shared" si="173"/>
        <v>17.997571229734163</v>
      </c>
      <c r="BG44" s="55">
        <f t="shared" si="173"/>
        <v>17.997153659263002</v>
      </c>
      <c r="BH44" s="55">
        <f t="shared" si="173"/>
        <v>17.996735876494757</v>
      </c>
      <c r="BI44" s="55">
        <f t="shared" si="173"/>
        <v>17.996317881212882</v>
      </c>
      <c r="BJ44" s="55">
        <f t="shared" si="173"/>
        <v>17.995899673200611</v>
      </c>
      <c r="BK44" s="55">
        <f t="shared" si="173"/>
        <v>17.995481252240953</v>
      </c>
      <c r="BL44" s="55">
        <f t="shared" si="174"/>
        <v>17.995062618116691</v>
      </c>
      <c r="BM44" s="55">
        <f t="shared" si="174"/>
        <v>17.994643770610391</v>
      </c>
      <c r="BN44" s="55">
        <f t="shared" si="174"/>
        <v>17.994224709504401</v>
      </c>
      <c r="BO44" s="55">
        <f t="shared" si="174"/>
        <v>17.993805434580846</v>
      </c>
      <c r="BP44" s="55">
        <f t="shared" si="174"/>
        <v>17.993385945621618</v>
      </c>
      <c r="BQ44" s="55">
        <f t="shared" si="174"/>
        <v>17.9929662424084</v>
      </c>
      <c r="BR44" s="55">
        <f t="shared" si="174"/>
        <v>17.992546324722646</v>
      </c>
      <c r="BS44" s="55">
        <f t="shared" si="174"/>
        <v>17.992126192345591</v>
      </c>
      <c r="BT44" s="55">
        <f t="shared" si="174"/>
        <v>17.991705845058242</v>
      </c>
      <c r="BU44" s="55">
        <f t="shared" si="174"/>
        <v>17.991285282641382</v>
      </c>
      <c r="BV44" s="55">
        <f t="shared" si="175"/>
        <v>17.990864504875574</v>
      </c>
      <c r="BW44" s="55">
        <f t="shared" si="175"/>
        <v>17.990443511541162</v>
      </c>
      <c r="BX44" s="55">
        <f t="shared" si="175"/>
        <v>17.990022302418254</v>
      </c>
      <c r="BY44" s="55">
        <f t="shared" si="175"/>
        <v>17.98960087728674</v>
      </c>
      <c r="BZ44" s="55">
        <f t="shared" si="175"/>
        <v>17.98917923592629</v>
      </c>
      <c r="CA44" s="55">
        <f t="shared" si="175"/>
        <v>17.98875737811634</v>
      </c>
      <c r="CB44" s="55">
        <f t="shared" si="175"/>
        <v>17.988335303636109</v>
      </c>
      <c r="CC44" s="55">
        <f t="shared" si="175"/>
        <v>17.987913012264585</v>
      </c>
      <c r="CD44" s="55">
        <f t="shared" si="175"/>
        <v>17.987490503780531</v>
      </c>
      <c r="CE44" s="55">
        <f t="shared" si="175"/>
        <v>17.987067777962494</v>
      </c>
      <c r="CF44" s="55">
        <f t="shared" si="176"/>
        <v>17.98664483458878</v>
      </c>
      <c r="CG44" s="55">
        <f t="shared" si="176"/>
        <v>17.986221673437477</v>
      </c>
      <c r="CH44" s="55">
        <f t="shared" si="176"/>
        <v>17.98579829428645</v>
      </c>
      <c r="CI44" s="55">
        <f t="shared" si="176"/>
        <v>17.985374696913329</v>
      </c>
      <c r="CJ44" s="55">
        <f t="shared" si="176"/>
        <v>17.984950881095525</v>
      </c>
      <c r="CK44" s="55">
        <f t="shared" si="176"/>
        <v>17.984526846610219</v>
      </c>
      <c r="CL44" s="55">
        <f t="shared" si="176"/>
        <v>17.984102593234358</v>
      </c>
      <c r="CM44" s="55">
        <f t="shared" si="176"/>
        <v>17.983678120744674</v>
      </c>
      <c r="CN44" s="55">
        <f t="shared" si="176"/>
        <v>17.983253428917664</v>
      </c>
      <c r="CO44" s="55">
        <f t="shared" si="176"/>
        <v>17.982828517529597</v>
      </c>
      <c r="CP44" s="55">
        <f t="shared" si="177"/>
        <v>17.982403386356513</v>
      </c>
      <c r="CQ44" s="55">
        <f t="shared" si="177"/>
        <v>17.981978035174226</v>
      </c>
      <c r="CR44" s="55">
        <f t="shared" si="177"/>
        <v>17.981552463758323</v>
      </c>
      <c r="CS44" s="55">
        <f t="shared" si="177"/>
        <v>17.981126671884159</v>
      </c>
      <c r="CT44" s="55">
        <f t="shared" si="177"/>
        <v>17.98070065932686</v>
      </c>
      <c r="CU44" s="55">
        <f t="shared" si="177"/>
        <v>17.980274425861321</v>
      </c>
      <c r="CV44" s="55">
        <f t="shared" si="177"/>
        <v>17.979847971262213</v>
      </c>
      <c r="CW44" s="55">
        <f t="shared" si="177"/>
        <v>17.979421295303975</v>
      </c>
      <c r="CX44" s="55">
        <f t="shared" si="177"/>
        <v>17.978994397760808</v>
      </c>
      <c r="CY44" s="55">
        <f t="shared" si="177"/>
        <v>17.978567278406697</v>
      </c>
      <c r="CZ44" s="55">
        <f t="shared" si="178"/>
        <v>17.978139937015381</v>
      </c>
      <c r="DA44" s="55">
        <f t="shared" si="178"/>
        <v>17.977712373360383</v>
      </c>
      <c r="DB44" s="55">
        <f t="shared" si="178"/>
        <v>17.977284587214985</v>
      </c>
      <c r="DC44" s="55">
        <f t="shared" si="178"/>
        <v>17.97685657835224</v>
      </c>
      <c r="DD44" s="55">
        <f t="shared" si="178"/>
        <v>17.976428346544974</v>
      </c>
      <c r="DE44" s="55">
        <f t="shared" si="178"/>
        <v>17.97599989156577</v>
      </c>
      <c r="DF44" s="55">
        <f t="shared" si="178"/>
        <v>17.975571213186996</v>
      </c>
      <c r="DG44" s="55">
        <f t="shared" si="178"/>
        <v>17.975142311180772</v>
      </c>
      <c r="DH44" s="55">
        <f t="shared" si="178"/>
        <v>17.974713185318993</v>
      </c>
      <c r="DI44" s="55">
        <f t="shared" si="178"/>
        <v>17.974283835373324</v>
      </c>
      <c r="DJ44" s="55">
        <f t="shared" si="178"/>
        <v>17.973854261115186</v>
      </c>
      <c r="DL44">
        <f t="shared" si="17"/>
        <v>0.41</v>
      </c>
      <c r="DM44">
        <f t="shared" si="18"/>
        <v>18.015737404550507</v>
      </c>
      <c r="DN44">
        <f t="shared" si="19"/>
        <v>17.80588733961773</v>
      </c>
      <c r="DO44">
        <f t="shared" si="41"/>
        <v>17.596037071700724</v>
      </c>
      <c r="DP44">
        <f t="shared" si="42"/>
        <v>17.386186600592435</v>
      </c>
      <c r="DQ44">
        <f t="shared" si="43"/>
        <v>17.176335926085606</v>
      </c>
      <c r="DR44">
        <f t="shared" si="44"/>
        <v>16.966485047972764</v>
      </c>
      <c r="DS44">
        <f t="shared" si="45"/>
        <v>16.756633966046227</v>
      </c>
      <c r="DT44">
        <f t="shared" si="46"/>
        <v>16.546782680098097</v>
      </c>
      <c r="DU44">
        <f t="shared" si="47"/>
        <v>16.336931189920264</v>
      </c>
      <c r="DV44">
        <f t="shared" si="48"/>
        <v>16.127079495304415</v>
      </c>
      <c r="DW44">
        <f t="shared" si="49"/>
        <v>15.917227596042014</v>
      </c>
      <c r="DX44">
        <f t="shared" si="50"/>
        <v>15.707375491924314</v>
      </c>
      <c r="DY44">
        <f t="shared" si="51"/>
        <v>15.497523182742359</v>
      </c>
      <c r="DZ44">
        <f t="shared" si="52"/>
        <v>15.287670668286978</v>
      </c>
      <c r="EA44">
        <f t="shared" si="53"/>
        <v>15.077817948348791</v>
      </c>
      <c r="EB44">
        <f t="shared" si="54"/>
        <v>14.867965022718192</v>
      </c>
      <c r="EC44">
        <f t="shared" si="55"/>
        <v>14.658111891185371</v>
      </c>
      <c r="ED44">
        <f t="shared" si="56"/>
        <v>14.448258553540303</v>
      </c>
      <c r="EE44">
        <f t="shared" si="57"/>
        <v>14.238405009572752</v>
      </c>
      <c r="EF44">
        <f t="shared" si="58"/>
        <v>14.028551259072259</v>
      </c>
      <c r="EG44">
        <f t="shared" si="59"/>
        <v>13.818697301828156</v>
      </c>
      <c r="EH44">
        <f t="shared" si="60"/>
        <v>13.608843137629556</v>
      </c>
      <c r="EI44">
        <f t="shared" si="61"/>
        <v>13.398988766265369</v>
      </c>
      <c r="EJ44">
        <f t="shared" si="62"/>
        <v>13.189134187524264</v>
      </c>
      <c r="EK44">
        <f t="shared" si="63"/>
        <v>12.979279401194727</v>
      </c>
      <c r="EL44">
        <f t="shared" si="64"/>
        <v>12.769424407065006</v>
      </c>
      <c r="EM44">
        <f t="shared" si="65"/>
        <v>12.559569204923143</v>
      </c>
      <c r="EN44">
        <f t="shared" si="66"/>
        <v>12.349713794556948</v>
      </c>
      <c r="EO44">
        <f t="shared" si="67"/>
        <v>12.139858175754037</v>
      </c>
      <c r="EP44">
        <f t="shared" si="68"/>
        <v>11.930002348301798</v>
      </c>
      <c r="EQ44">
        <f t="shared" si="69"/>
        <v>11.720146311987406</v>
      </c>
      <c r="ER44">
        <f t="shared" si="70"/>
        <v>11.510290066597804</v>
      </c>
      <c r="ES44">
        <f t="shared" si="71"/>
        <v>11.300433611919743</v>
      </c>
      <c r="ET44">
        <f t="shared" si="72"/>
        <v>11.090576947739732</v>
      </c>
      <c r="EU44">
        <f t="shared" si="73"/>
        <v>10.880720073844079</v>
      </c>
      <c r="EV44">
        <f t="shared" si="74"/>
        <v>10.670862990018875</v>
      </c>
      <c r="EW44">
        <f t="shared" si="75"/>
        <v>10.461005696049973</v>
      </c>
      <c r="EX44">
        <f t="shared" si="76"/>
        <v>10.251148191723033</v>
      </c>
      <c r="EY44">
        <f t="shared" si="77"/>
        <v>10.041290476823468</v>
      </c>
      <c r="EZ44">
        <f t="shared" si="78"/>
        <v>9.8314325511364995</v>
      </c>
      <c r="FA44">
        <f t="shared" si="79"/>
        <v>9.6215744144471227</v>
      </c>
      <c r="FB44">
        <f t="shared" si="80"/>
        <v>9.4117160665401034</v>
      </c>
      <c r="FC44">
        <f t="shared" si="81"/>
        <v>9.2018575071999873</v>
      </c>
      <c r="FD44">
        <f t="shared" si="82"/>
        <v>8.9919987362111211</v>
      </c>
      <c r="FE44">
        <f t="shared" si="83"/>
        <v>8.78213975335761</v>
      </c>
      <c r="FF44">
        <f t="shared" si="84"/>
        <v>8.5722805584233459</v>
      </c>
      <c r="FG44">
        <f t="shared" si="85"/>
        <v>8.362421151191997</v>
      </c>
      <c r="FH44">
        <f t="shared" si="86"/>
        <v>8.1525615314470183</v>
      </c>
      <c r="FI44">
        <f t="shared" si="87"/>
        <v>7.9427016989716446</v>
      </c>
      <c r="FJ44">
        <f t="shared" si="88"/>
        <v>7.7328416535488831</v>
      </c>
      <c r="FK44">
        <f t="shared" si="89"/>
        <v>7.5229813949615174</v>
      </c>
      <c r="FL44">
        <f t="shared" si="90"/>
        <v>7.3131209229921144</v>
      </c>
      <c r="FM44">
        <f t="shared" si="91"/>
        <v>7.1032602374230205</v>
      </c>
      <c r="FN44">
        <f t="shared" si="92"/>
        <v>6.8933993380363621</v>
      </c>
      <c r="FO44">
        <f t="shared" si="93"/>
        <v>6.6835382246140309</v>
      </c>
      <c r="FP44">
        <f t="shared" si="94"/>
        <v>6.4736768969377074</v>
      </c>
      <c r="FQ44">
        <f t="shared" si="95"/>
        <v>6.26381535478885</v>
      </c>
      <c r="FR44">
        <f t="shared" si="96"/>
        <v>6.0539535979486931</v>
      </c>
      <c r="FS44">
        <f t="shared" si="97"/>
        <v>5.8440916261982405</v>
      </c>
      <c r="FT44">
        <f t="shared" si="98"/>
        <v>5.6342294393182772</v>
      </c>
      <c r="FU44">
        <f t="shared" si="99"/>
        <v>5.4243670370893664</v>
      </c>
      <c r="FV44">
        <f t="shared" si="100"/>
        <v>5.2145044192918508</v>
      </c>
      <c r="FW44">
        <f t="shared" si="101"/>
        <v>5.0046415857058388</v>
      </c>
      <c r="FX44">
        <f t="shared" si="102"/>
        <v>4.7947785361112221</v>
      </c>
      <c r="FY44">
        <f t="shared" si="103"/>
        <v>4.5849152702876683</v>
      </c>
      <c r="FZ44">
        <f t="shared" si="36"/>
        <v>4.3750517880146127</v>
      </c>
      <c r="GA44">
        <f t="shared" si="136"/>
        <v>4.1651880890712789</v>
      </c>
      <c r="GB44">
        <f t="shared" si="137"/>
        <v>3.9553241732366509</v>
      </c>
      <c r="GC44">
        <f t="shared" si="138"/>
        <v>3.745460040289494</v>
      </c>
      <c r="GD44">
        <f t="shared" si="104"/>
        <v>3.5355956900083552</v>
      </c>
      <c r="GE44">
        <f t="shared" si="105"/>
        <v>3.325731122171538</v>
      </c>
      <c r="GF44">
        <f t="shared" si="106"/>
        <v>3.1158663365571311</v>
      </c>
      <c r="GG44">
        <f t="shared" si="107"/>
        <v>2.906001332943001</v>
      </c>
      <c r="GH44">
        <f t="shared" si="108"/>
        <v>2.6961361111067763</v>
      </c>
      <c r="GI44">
        <f t="shared" si="109"/>
        <v>2.4862706708258688</v>
      </c>
      <c r="GJ44">
        <f t="shared" si="110"/>
        <v>2.2764050118774577</v>
      </c>
      <c r="GK44">
        <f t="shared" si="111"/>
        <v>2.0665391340384929</v>
      </c>
      <c r="GL44">
        <f t="shared" si="112"/>
        <v>1.8566730370857059</v>
      </c>
      <c r="GM44">
        <f t="shared" si="113"/>
        <v>1.6468067207955919</v>
      </c>
      <c r="GN44">
        <f t="shared" si="114"/>
        <v>1.4369401849444223</v>
      </c>
      <c r="GO44">
        <f t="shared" si="115"/>
        <v>1.2270734293082342</v>
      </c>
      <c r="GP44">
        <f t="shared" si="116"/>
        <v>1.017206453662844</v>
      </c>
      <c r="GQ44">
        <f t="shared" si="117"/>
        <v>0.80733925778383764</v>
      </c>
      <c r="GR44">
        <f t="shared" si="118"/>
        <v>0.59747184144656984</v>
      </c>
      <c r="GS44">
        <f t="shared" si="119"/>
        <v>0.38760420442616805</v>
      </c>
      <c r="GT44">
        <f t="shared" si="120"/>
        <v>0.17773634649752523</v>
      </c>
      <c r="GU44">
        <f t="shared" si="121"/>
        <v>3.2131732564685933E-2</v>
      </c>
      <c r="GV44">
        <f t="shared" si="122"/>
        <v>0.24200003298602724</v>
      </c>
      <c r="GW44">
        <f t="shared" si="123"/>
        <v>0.4518685549922985</v>
      </c>
      <c r="GX44">
        <f t="shared" si="124"/>
        <v>0.66173729880951271</v>
      </c>
      <c r="GY44">
        <f t="shared" si="125"/>
        <v>0.87160626466393154</v>
      </c>
      <c r="GZ44">
        <f t="shared" si="126"/>
        <v>1.0814754527820334</v>
      </c>
      <c r="HA44">
        <f t="shared" si="127"/>
        <v>1.2913448633905347</v>
      </c>
      <c r="HB44">
        <f t="shared" si="128"/>
        <v>1.5012144967163827</v>
      </c>
      <c r="HC44">
        <f t="shared" si="129"/>
        <v>1.7110843529867523</v>
      </c>
      <c r="HD44">
        <f t="shared" si="130"/>
        <v>1.9209544324290597</v>
      </c>
      <c r="HE44">
        <f t="shared" si="131"/>
        <v>2.130824735270938</v>
      </c>
      <c r="HF44">
        <f t="shared" si="132"/>
        <v>2.3406952617402652</v>
      </c>
      <c r="HG44">
        <f t="shared" si="133"/>
        <v>2.550566012065147</v>
      </c>
      <c r="HH44">
        <f t="shared" si="134"/>
        <v>2.7604369864739198</v>
      </c>
      <c r="HI44">
        <f t="shared" si="135"/>
        <v>2.9703081851951616</v>
      </c>
      <c r="HJ44">
        <f t="shared" si="30"/>
        <v>3.2131732564685933E-2</v>
      </c>
      <c r="HK44">
        <f t="shared" si="31"/>
        <v>87</v>
      </c>
      <c r="HL44">
        <v>42</v>
      </c>
      <c r="HM44">
        <f t="shared" si="32"/>
        <v>0.41</v>
      </c>
      <c r="HN44" cm="1">
        <f t="array" ref="HN44">INDEX($N$3:$DJ$102,HL44,HK44)</f>
        <v>17.979847971262213</v>
      </c>
      <c r="HO44">
        <f t="shared" si="33"/>
        <v>7.3717376682175066</v>
      </c>
    </row>
    <row r="45" spans="5:223" x14ac:dyDescent="0.25">
      <c r="E45">
        <v>495</v>
      </c>
      <c r="F45" s="6">
        <f>'Emission events'!AJ45</f>
        <v>9.5310580251216525E+17</v>
      </c>
      <c r="G45" s="6">
        <f>'Emission events'!BQ45</f>
        <v>9.4900005229809168E+16</v>
      </c>
      <c r="H45" s="6">
        <f>'Emission events'!CX45</f>
        <v>9505748451802136</v>
      </c>
      <c r="I45" s="6">
        <f>'Emission events'!EE45</f>
        <v>958285463906694.75</v>
      </c>
      <c r="J45" s="6">
        <f>'Emission events'!FL45</f>
        <v>97266169180137.453</v>
      </c>
      <c r="K45" s="6">
        <f t="shared" si="2"/>
        <v>1.0585671078268634E+18</v>
      </c>
      <c r="M45" s="1">
        <v>0.42</v>
      </c>
      <c r="N45" s="55">
        <f t="shared" si="169"/>
        <v>17.874280203466622</v>
      </c>
      <c r="O45" s="55">
        <f t="shared" si="169"/>
        <v>17.873795474619026</v>
      </c>
      <c r="P45" s="55">
        <f t="shared" si="169"/>
        <v>17.873310464970984</v>
      </c>
      <c r="Q45" s="55">
        <f t="shared" si="169"/>
        <v>17.872825174236066</v>
      </c>
      <c r="R45" s="55">
        <f t="shared" si="169"/>
        <v>17.872339602127557</v>
      </c>
      <c r="S45" s="55">
        <f t="shared" si="169"/>
        <v>17.871853748358451</v>
      </c>
      <c r="T45" s="55">
        <f t="shared" si="169"/>
        <v>17.871367612641443</v>
      </c>
      <c r="U45" s="55">
        <f t="shared" si="169"/>
        <v>17.870881194688941</v>
      </c>
      <c r="V45" s="55">
        <f t="shared" si="169"/>
        <v>17.870394494213055</v>
      </c>
      <c r="W45" s="55">
        <f t="shared" si="169"/>
        <v>17.869907510925604</v>
      </c>
      <c r="X45" s="55">
        <f t="shared" si="170"/>
        <v>17.869420244538116</v>
      </c>
      <c r="Y45" s="55">
        <f t="shared" si="170"/>
        <v>17.868932694761817</v>
      </c>
      <c r="Z45" s="55">
        <f t="shared" si="170"/>
        <v>17.868444861307644</v>
      </c>
      <c r="AA45" s="55">
        <f t="shared" si="170"/>
        <v>17.867956743886236</v>
      </c>
      <c r="AB45" s="55">
        <f t="shared" si="170"/>
        <v>17.867468342207943</v>
      </c>
      <c r="AC45" s="55">
        <f t="shared" si="170"/>
        <v>17.866979655982814</v>
      </c>
      <c r="AD45" s="55">
        <f t="shared" si="170"/>
        <v>17.866490684920599</v>
      </c>
      <c r="AE45" s="55">
        <f t="shared" si="170"/>
        <v>17.866001428730762</v>
      </c>
      <c r="AF45" s="55">
        <f t="shared" si="170"/>
        <v>17.865511887122462</v>
      </c>
      <c r="AG45" s="55">
        <f t="shared" si="170"/>
        <v>17.865022059804566</v>
      </c>
      <c r="AH45" s="55">
        <f t="shared" si="171"/>
        <v>17.864531946485641</v>
      </c>
      <c r="AI45" s="55">
        <f t="shared" si="171"/>
        <v>17.86404154687396</v>
      </c>
      <c r="AJ45" s="55">
        <f t="shared" si="171"/>
        <v>17.863550860677496</v>
      </c>
      <c r="AK45" s="55">
        <f t="shared" si="171"/>
        <v>17.863059887603924</v>
      </c>
      <c r="AL45" s="55">
        <f t="shared" si="171"/>
        <v>17.86256862736062</v>
      </c>
      <c r="AM45" s="55">
        <f t="shared" si="171"/>
        <v>17.862077079654668</v>
      </c>
      <c r="AN45" s="55">
        <f t="shared" si="171"/>
        <v>17.861585244192842</v>
      </c>
      <c r="AO45" s="55">
        <f t="shared" si="171"/>
        <v>17.86109312068163</v>
      </c>
      <c r="AP45" s="55">
        <f t="shared" si="171"/>
        <v>17.860600708827207</v>
      </c>
      <c r="AQ45" s="55">
        <f t="shared" si="171"/>
        <v>17.860108008335459</v>
      </c>
      <c r="AR45" s="55">
        <f t="shared" si="172"/>
        <v>17.859615018911967</v>
      </c>
      <c r="AS45" s="55">
        <f t="shared" si="172"/>
        <v>17.859121740262015</v>
      </c>
      <c r="AT45" s="55">
        <f t="shared" si="172"/>
        <v>17.85862817209058</v>
      </c>
      <c r="AU45" s="55">
        <f t="shared" si="172"/>
        <v>17.858134314102347</v>
      </c>
      <c r="AV45" s="55">
        <f t="shared" si="172"/>
        <v>17.857640166001691</v>
      </c>
      <c r="AW45" s="55">
        <f t="shared" si="172"/>
        <v>17.857145727492693</v>
      </c>
      <c r="AX45" s="55">
        <f t="shared" si="172"/>
        <v>17.856650998279122</v>
      </c>
      <c r="AY45" s="55">
        <f t="shared" si="172"/>
        <v>17.856155978064464</v>
      </c>
      <c r="AZ45" s="55">
        <f t="shared" si="172"/>
        <v>17.855660666551877</v>
      </c>
      <c r="BA45" s="55">
        <f t="shared" si="172"/>
        <v>17.855165063444229</v>
      </c>
      <c r="BB45" s="55">
        <f t="shared" si="173"/>
        <v>17.854669168444094</v>
      </c>
      <c r="BC45" s="55">
        <f t="shared" si="173"/>
        <v>17.854172981253733</v>
      </c>
      <c r="BD45" s="55">
        <f t="shared" si="173"/>
        <v>17.853676501575102</v>
      </c>
      <c r="BE45" s="55">
        <f t="shared" si="173"/>
        <v>17.853179729109847</v>
      </c>
      <c r="BF45" s="55">
        <f t="shared" si="173"/>
        <v>17.852682663559328</v>
      </c>
      <c r="BG45" s="55">
        <f t="shared" si="173"/>
        <v>17.852185304624591</v>
      </c>
      <c r="BH45" s="55">
        <f t="shared" si="173"/>
        <v>17.851687652006369</v>
      </c>
      <c r="BI45" s="55">
        <f t="shared" si="173"/>
        <v>17.851189705405098</v>
      </c>
      <c r="BJ45" s="55">
        <f t="shared" si="173"/>
        <v>17.850691464520906</v>
      </c>
      <c r="BK45" s="55">
        <f t="shared" si="173"/>
        <v>17.850192929053627</v>
      </c>
      <c r="BL45" s="55">
        <f t="shared" si="174"/>
        <v>17.849694098702763</v>
      </c>
      <c r="BM45" s="55">
        <f t="shared" si="174"/>
        <v>17.849194973167542</v>
      </c>
      <c r="BN45" s="55">
        <f t="shared" si="174"/>
        <v>17.84869555214685</v>
      </c>
      <c r="BO45" s="55">
        <f t="shared" si="174"/>
        <v>17.848195835339297</v>
      </c>
      <c r="BP45" s="55">
        <f t="shared" si="174"/>
        <v>17.847695822443164</v>
      </c>
      <c r="BQ45" s="55">
        <f t="shared" si="174"/>
        <v>17.847195513156436</v>
      </c>
      <c r="BR45" s="55">
        <f t="shared" si="174"/>
        <v>17.84669490717679</v>
      </c>
      <c r="BS45" s="55">
        <f t="shared" si="174"/>
        <v>17.846194004201589</v>
      </c>
      <c r="BT45" s="55">
        <f t="shared" si="174"/>
        <v>17.845692803927882</v>
      </c>
      <c r="BU45" s="55">
        <f t="shared" si="174"/>
        <v>17.845191306052428</v>
      </c>
      <c r="BV45" s="55">
        <f t="shared" si="175"/>
        <v>17.844689510271657</v>
      </c>
      <c r="BW45" s="55">
        <f t="shared" si="175"/>
        <v>17.844187416281706</v>
      </c>
      <c r="BX45" s="55">
        <f t="shared" si="175"/>
        <v>17.843685023778384</v>
      </c>
      <c r="BY45" s="55">
        <f t="shared" si="175"/>
        <v>17.843182332457204</v>
      </c>
      <c r="BZ45" s="55">
        <f t="shared" si="175"/>
        <v>17.842679342013355</v>
      </c>
      <c r="CA45" s="55">
        <f t="shared" si="175"/>
        <v>17.842176052141742</v>
      </c>
      <c r="CB45" s="55">
        <f t="shared" si="175"/>
        <v>17.841672462536927</v>
      </c>
      <c r="CC45" s="55">
        <f t="shared" si="175"/>
        <v>17.841168572893178</v>
      </c>
      <c r="CD45" s="55">
        <f t="shared" si="175"/>
        <v>17.840664382904443</v>
      </c>
      <c r="CE45" s="55">
        <f t="shared" si="175"/>
        <v>17.840159892264367</v>
      </c>
      <c r="CF45" s="55">
        <f t="shared" si="176"/>
        <v>17.839655100666274</v>
      </c>
      <c r="CG45" s="55">
        <f t="shared" si="176"/>
        <v>17.83915000780318</v>
      </c>
      <c r="CH45" s="55">
        <f t="shared" si="176"/>
        <v>17.838644613367791</v>
      </c>
      <c r="CI45" s="55">
        <f t="shared" si="176"/>
        <v>17.838138917052486</v>
      </c>
      <c r="CJ45" s="55">
        <f t="shared" si="176"/>
        <v>17.837632918549346</v>
      </c>
      <c r="CK45" s="55">
        <f t="shared" si="176"/>
        <v>17.83712661755013</v>
      </c>
      <c r="CL45" s="55">
        <f t="shared" si="176"/>
        <v>17.836620013746284</v>
      </c>
      <c r="CM45" s="55">
        <f t="shared" si="176"/>
        <v>17.836113106828936</v>
      </c>
      <c r="CN45" s="55">
        <f t="shared" si="176"/>
        <v>17.835605896488904</v>
      </c>
      <c r="CO45" s="55">
        <f t="shared" si="176"/>
        <v>17.835098382416689</v>
      </c>
      <c r="CP45" s="55">
        <f t="shared" si="177"/>
        <v>17.834590564302477</v>
      </c>
      <c r="CQ45" s="55">
        <f t="shared" si="177"/>
        <v>17.834082441836134</v>
      </c>
      <c r="CR45" s="55">
        <f t="shared" si="177"/>
        <v>17.833574014707214</v>
      </c>
      <c r="CS45" s="55">
        <f t="shared" si="177"/>
        <v>17.833065282604956</v>
      </c>
      <c r="CT45" s="55">
        <f t="shared" si="177"/>
        <v>17.832556245218271</v>
      </c>
      <c r="CU45" s="55">
        <f t="shared" si="177"/>
        <v>17.832046902235771</v>
      </c>
      <c r="CV45" s="55">
        <f t="shared" si="177"/>
        <v>17.831537253345729</v>
      </c>
      <c r="CW45" s="55">
        <f t="shared" si="177"/>
        <v>17.831027298236119</v>
      </c>
      <c r="CX45" s="55">
        <f t="shared" si="177"/>
        <v>17.830517036594589</v>
      </c>
      <c r="CY45" s="55">
        <f t="shared" si="177"/>
        <v>17.830006468108461</v>
      </c>
      <c r="CZ45" s="55">
        <f t="shared" si="178"/>
        <v>17.829495592464749</v>
      </c>
      <c r="DA45" s="55">
        <f t="shared" si="178"/>
        <v>17.828984409350149</v>
      </c>
      <c r="DB45" s="55">
        <f t="shared" si="178"/>
        <v>17.828472918451023</v>
      </c>
      <c r="DC45" s="55">
        <f t="shared" si="178"/>
        <v>17.82796111945343</v>
      </c>
      <c r="DD45" s="55">
        <f t="shared" si="178"/>
        <v>17.827449012043097</v>
      </c>
      <c r="DE45" s="55">
        <f t="shared" si="178"/>
        <v>17.826936595905437</v>
      </c>
      <c r="DF45" s="55">
        <f t="shared" si="178"/>
        <v>17.826423870725538</v>
      </c>
      <c r="DG45" s="55">
        <f t="shared" si="178"/>
        <v>17.825910836188168</v>
      </c>
      <c r="DH45" s="55">
        <f t="shared" si="178"/>
        <v>17.825397491977775</v>
      </c>
      <c r="DI45" s="55">
        <f t="shared" si="178"/>
        <v>17.824883837778486</v>
      </c>
      <c r="DJ45" s="55">
        <f t="shared" si="178"/>
        <v>17.824369873274104</v>
      </c>
      <c r="DL45">
        <f t="shared" si="17"/>
        <v>0.42</v>
      </c>
      <c r="DM45">
        <f t="shared" si="18"/>
        <v>17.874280203466622</v>
      </c>
      <c r="DN45">
        <f t="shared" si="19"/>
        <v>17.664353850155923</v>
      </c>
      <c r="DO45">
        <f t="shared" si="41"/>
        <v>17.454427216044778</v>
      </c>
      <c r="DP45">
        <f t="shared" si="42"/>
        <v>17.244500300846756</v>
      </c>
      <c r="DQ45">
        <f t="shared" si="43"/>
        <v>17.034573104275143</v>
      </c>
      <c r="DR45">
        <f t="shared" si="44"/>
        <v>16.824645626042933</v>
      </c>
      <c r="DS45">
        <f t="shared" si="45"/>
        <v>16.614717865862822</v>
      </c>
      <c r="DT45">
        <f t="shared" si="46"/>
        <v>16.404789823447217</v>
      </c>
      <c r="DU45">
        <f t="shared" si="47"/>
        <v>16.194861498508228</v>
      </c>
      <c r="DV45">
        <f t="shared" si="48"/>
        <v>15.984932890757673</v>
      </c>
      <c r="DW45">
        <f t="shared" si="49"/>
        <v>15.775003999907081</v>
      </c>
      <c r="DX45">
        <f t="shared" si="50"/>
        <v>15.565074825667679</v>
      </c>
      <c r="DY45">
        <f t="shared" si="51"/>
        <v>15.355145367750403</v>
      </c>
      <c r="DZ45">
        <f t="shared" si="52"/>
        <v>15.145215625865891</v>
      </c>
      <c r="EA45">
        <f t="shared" si="53"/>
        <v>14.935285599724494</v>
      </c>
      <c r="EB45">
        <f t="shared" si="54"/>
        <v>14.725355289036262</v>
      </c>
      <c r="EC45">
        <f t="shared" si="55"/>
        <v>14.515424693510944</v>
      </c>
      <c r="ED45">
        <f t="shared" si="56"/>
        <v>14.305493812858003</v>
      </c>
      <c r="EE45">
        <f t="shared" si="57"/>
        <v>14.0955626467866</v>
      </c>
      <c r="EF45">
        <f t="shared" si="58"/>
        <v>13.885631195005601</v>
      </c>
      <c r="EG45">
        <f t="shared" si="59"/>
        <v>13.675699457223573</v>
      </c>
      <c r="EH45">
        <f t="shared" si="60"/>
        <v>13.465767433148788</v>
      </c>
      <c r="EI45">
        <f t="shared" si="61"/>
        <v>13.25583512248922</v>
      </c>
      <c r="EJ45">
        <f t="shared" si="62"/>
        <v>13.045902524952545</v>
      </c>
      <c r="EK45">
        <f t="shared" si="63"/>
        <v>12.835969640246137</v>
      </c>
      <c r="EL45">
        <f t="shared" si="64"/>
        <v>12.626036468077082</v>
      </c>
      <c r="EM45">
        <f t="shared" si="65"/>
        <v>12.416103008152152</v>
      </c>
      <c r="EN45">
        <f t="shared" si="66"/>
        <v>12.206169260177838</v>
      </c>
      <c r="EO45">
        <f t="shared" si="67"/>
        <v>11.996235223860308</v>
      </c>
      <c r="EP45">
        <f t="shared" si="68"/>
        <v>11.786300898905459</v>
      </c>
      <c r="EQ45">
        <f t="shared" si="69"/>
        <v>11.576366285018864</v>
      </c>
      <c r="ER45">
        <f t="shared" si="70"/>
        <v>11.366431381905809</v>
      </c>
      <c r="ES45">
        <f t="shared" si="71"/>
        <v>11.15649618927127</v>
      </c>
      <c r="ET45">
        <f t="shared" si="72"/>
        <v>10.946560706819932</v>
      </c>
      <c r="EU45">
        <f t="shared" si="73"/>
        <v>10.736624934256172</v>
      </c>
      <c r="EV45">
        <f t="shared" si="74"/>
        <v>10.526688871284072</v>
      </c>
      <c r="EW45">
        <f t="shared" si="75"/>
        <v>10.316752517607398</v>
      </c>
      <c r="EX45">
        <f t="shared" si="76"/>
        <v>10.106815872929637</v>
      </c>
      <c r="EY45">
        <f t="shared" si="77"/>
        <v>9.8968789369539447</v>
      </c>
      <c r="EZ45">
        <f t="shared" si="78"/>
        <v>9.6869417093831931</v>
      </c>
      <c r="FA45">
        <f t="shared" si="79"/>
        <v>9.4770041899199544</v>
      </c>
      <c r="FB45">
        <f t="shared" si="80"/>
        <v>9.2670663782664899</v>
      </c>
      <c r="FC45">
        <f t="shared" si="81"/>
        <v>9.0571282741247554</v>
      </c>
      <c r="FD45">
        <f t="shared" si="82"/>
        <v>8.8471898771963975</v>
      </c>
      <c r="FE45">
        <f t="shared" si="83"/>
        <v>8.6372511871827751</v>
      </c>
      <c r="FF45">
        <f t="shared" si="84"/>
        <v>8.4273122037849344</v>
      </c>
      <c r="FG45">
        <f t="shared" si="85"/>
        <v>8.2173729267036091</v>
      </c>
      <c r="FH45">
        <f t="shared" si="86"/>
        <v>8.0074333556392343</v>
      </c>
      <c r="FI45">
        <f t="shared" si="87"/>
        <v>7.7974934902919397</v>
      </c>
      <c r="FJ45">
        <f t="shared" si="88"/>
        <v>7.5875533303615565</v>
      </c>
      <c r="FK45">
        <f t="shared" si="89"/>
        <v>7.3776128755475892</v>
      </c>
      <c r="FL45">
        <f t="shared" si="90"/>
        <v>7.1676721255492648</v>
      </c>
      <c r="FM45">
        <f t="shared" si="91"/>
        <v>6.9577310800654697</v>
      </c>
      <c r="FN45">
        <f t="shared" si="92"/>
        <v>6.7477897387948129</v>
      </c>
      <c r="FO45">
        <f t="shared" si="93"/>
        <v>6.5378481014355767</v>
      </c>
      <c r="FP45">
        <f t="shared" si="94"/>
        <v>6.3279061676857431</v>
      </c>
      <c r="FQ45">
        <f t="shared" si="95"/>
        <v>6.1179639372429939</v>
      </c>
      <c r="FR45">
        <f t="shared" si="96"/>
        <v>5.9080214098046913</v>
      </c>
      <c r="FS45">
        <f t="shared" si="97"/>
        <v>5.698078585067881</v>
      </c>
      <c r="FT45">
        <f t="shared" si="98"/>
        <v>5.4881354627293231</v>
      </c>
      <c r="FU45">
        <f t="shared" si="99"/>
        <v>5.2781920424854487</v>
      </c>
      <c r="FV45">
        <f t="shared" si="100"/>
        <v>5.0682483240323943</v>
      </c>
      <c r="FW45">
        <f t="shared" si="101"/>
        <v>4.8583043070659695</v>
      </c>
      <c r="FX45">
        <f t="shared" si="102"/>
        <v>4.6483599912816853</v>
      </c>
      <c r="FY45">
        <f t="shared" si="103"/>
        <v>4.4384153763747332</v>
      </c>
      <c r="FZ45">
        <f t="shared" si="36"/>
        <v>4.2284704620400149</v>
      </c>
      <c r="GA45">
        <f t="shared" si="136"/>
        <v>4.0185252479720965</v>
      </c>
      <c r="GB45">
        <f t="shared" si="137"/>
        <v>3.8085797338652441</v>
      </c>
      <c r="GC45">
        <f t="shared" si="138"/>
        <v>3.5986339194134054</v>
      </c>
      <c r="GD45">
        <f t="shared" si="104"/>
        <v>3.3886878043102282</v>
      </c>
      <c r="GE45">
        <f t="shared" si="105"/>
        <v>3.1787413882490316</v>
      </c>
      <c r="GF45">
        <f t="shared" si="106"/>
        <v>2.9687946709228346</v>
      </c>
      <c r="GG45">
        <f t="shared" si="107"/>
        <v>2.7588476520243415</v>
      </c>
      <c r="GH45">
        <f t="shared" si="108"/>
        <v>2.5489003312459335</v>
      </c>
      <c r="GI45">
        <f t="shared" si="109"/>
        <v>2.3389527082796899</v>
      </c>
      <c r="GJ45">
        <f t="shared" si="110"/>
        <v>2.1290047828173684</v>
      </c>
      <c r="GK45">
        <f t="shared" si="111"/>
        <v>1.9190565545504192</v>
      </c>
      <c r="GL45">
        <f t="shared" si="112"/>
        <v>1.7091080231699678</v>
      </c>
      <c r="GM45">
        <f t="shared" si="113"/>
        <v>1.499159188366832</v>
      </c>
      <c r="GN45">
        <f t="shared" si="114"/>
        <v>1.2892100498315138</v>
      </c>
      <c r="GO45">
        <f t="shared" si="115"/>
        <v>1.0792606072541986</v>
      </c>
      <c r="GP45">
        <f t="shared" si="116"/>
        <v>0.86931086032475235</v>
      </c>
      <c r="GQ45">
        <f t="shared" si="117"/>
        <v>0.65936080873272829</v>
      </c>
      <c r="GR45">
        <f t="shared" si="118"/>
        <v>0.44941045216736697</v>
      </c>
      <c r="GS45">
        <f t="shared" si="119"/>
        <v>0.23945979031757858</v>
      </c>
      <c r="GT45">
        <f t="shared" si="120"/>
        <v>2.9508822871974871E-2</v>
      </c>
      <c r="GU45">
        <f t="shared" si="121"/>
        <v>0.18044245048116991</v>
      </c>
      <c r="GV45">
        <f t="shared" si="122"/>
        <v>0.39039403005388351</v>
      </c>
      <c r="GW45">
        <f t="shared" si="123"/>
        <v>0.60034591615851696</v>
      </c>
      <c r="GX45">
        <f t="shared" si="124"/>
        <v>0.81029810910774813</v>
      </c>
      <c r="GY45">
        <f t="shared" si="125"/>
        <v>1.020250609214564</v>
      </c>
      <c r="GZ45">
        <f t="shared" si="126"/>
        <v>1.2302034167922677</v>
      </c>
      <c r="HA45">
        <f t="shared" si="127"/>
        <v>1.4401565321544965</v>
      </c>
      <c r="HB45">
        <f t="shared" si="128"/>
        <v>1.6501099556151928</v>
      </c>
      <c r="HC45">
        <f t="shared" si="129"/>
        <v>1.8600636874886298</v>
      </c>
      <c r="HD45">
        <f t="shared" si="130"/>
        <v>2.0700177280893932</v>
      </c>
      <c r="HE45">
        <f t="shared" si="131"/>
        <v>2.2799720777323955</v>
      </c>
      <c r="HF45">
        <f t="shared" si="132"/>
        <v>2.489926736732869</v>
      </c>
      <c r="HG45">
        <f t="shared" si="133"/>
        <v>2.6998817054063657</v>
      </c>
      <c r="HH45">
        <f t="shared" si="134"/>
        <v>2.9098369840687575</v>
      </c>
      <c r="HI45">
        <f t="shared" si="135"/>
        <v>3.1197925730362428</v>
      </c>
      <c r="HJ45">
        <f t="shared" si="30"/>
        <v>2.9508822871974871E-2</v>
      </c>
      <c r="HK45">
        <f t="shared" si="31"/>
        <v>86</v>
      </c>
      <c r="HL45">
        <v>43</v>
      </c>
      <c r="HM45">
        <f t="shared" si="32"/>
        <v>0.42</v>
      </c>
      <c r="HN45" cm="1">
        <f t="array" ref="HN45">INDEX($N$3:$DJ$102,HL45,HK45)</f>
        <v>17.832046902235771</v>
      </c>
      <c r="HO45">
        <f t="shared" si="33"/>
        <v>7.4894596989390232</v>
      </c>
    </row>
    <row r="46" spans="5:223" x14ac:dyDescent="0.25">
      <c r="E46">
        <v>500</v>
      </c>
      <c r="F46" s="6">
        <f>'Emission events'!AJ46</f>
        <v>8.3240518209380762E+17</v>
      </c>
      <c r="G46" s="6">
        <f>'Emission events'!BQ46</f>
        <v>8.5915237237605728E+16</v>
      </c>
      <c r="H46" s="6">
        <f>'Emission events'!CX46</f>
        <v>8934305152988611</v>
      </c>
      <c r="I46" s="6">
        <f>'Emission events'!EE46</f>
        <v>936046803352452</v>
      </c>
      <c r="J46" s="6">
        <f>'Emission events'!FL46</f>
        <v>98792444695624.047</v>
      </c>
      <c r="K46" s="6">
        <f t="shared" si="2"/>
        <v>9.2828956373245018E+17</v>
      </c>
      <c r="M46" s="1">
        <v>0.43</v>
      </c>
      <c r="N46" s="55">
        <f t="shared" si="169"/>
        <v>17.70415123522498</v>
      </c>
      <c r="O46" s="55">
        <f t="shared" si="169"/>
        <v>17.703560972017662</v>
      </c>
      <c r="P46" s="55">
        <f t="shared" si="169"/>
        <v>17.702970320361981</v>
      </c>
      <c r="Q46" s="55">
        <f t="shared" si="169"/>
        <v>17.702379279861706</v>
      </c>
      <c r="R46" s="55">
        <f t="shared" si="169"/>
        <v>17.701787850120205</v>
      </c>
      <c r="S46" s="55">
        <f t="shared" si="169"/>
        <v>17.701196030740441</v>
      </c>
      <c r="T46" s="55">
        <f t="shared" si="169"/>
        <v>17.700603821324975</v>
      </c>
      <c r="U46" s="55">
        <f t="shared" si="169"/>
        <v>17.700011221475958</v>
      </c>
      <c r="V46" s="55">
        <f t="shared" si="169"/>
        <v>17.699418230795136</v>
      </c>
      <c r="W46" s="55">
        <f t="shared" si="169"/>
        <v>17.698824848883852</v>
      </c>
      <c r="X46" s="55">
        <f t="shared" si="170"/>
        <v>17.698231075343042</v>
      </c>
      <c r="Y46" s="55">
        <f t="shared" si="170"/>
        <v>17.69763690977323</v>
      </c>
      <c r="Z46" s="55">
        <f t="shared" si="170"/>
        <v>17.697042351774538</v>
      </c>
      <c r="AA46" s="55">
        <f t="shared" si="170"/>
        <v>17.696447400946674</v>
      </c>
      <c r="AB46" s="55">
        <f t="shared" si="170"/>
        <v>17.695852056888949</v>
      </c>
      <c r="AC46" s="55">
        <f t="shared" si="170"/>
        <v>17.695256319200247</v>
      </c>
      <c r="AD46" s="55">
        <f t="shared" si="170"/>
        <v>17.694660187479066</v>
      </c>
      <c r="AE46" s="55">
        <f t="shared" si="170"/>
        <v>17.694063661323472</v>
      </c>
      <c r="AF46" s="55">
        <f t="shared" si="170"/>
        <v>17.693466740331136</v>
      </c>
      <c r="AG46" s="55">
        <f t="shared" si="170"/>
        <v>17.692869424099314</v>
      </c>
      <c r="AH46" s="55">
        <f t="shared" si="171"/>
        <v>17.692271712224851</v>
      </c>
      <c r="AI46" s="55">
        <f t="shared" si="171"/>
        <v>17.691673604304178</v>
      </c>
      <c r="AJ46" s="55">
        <f t="shared" si="171"/>
        <v>17.691075099933318</v>
      </c>
      <c r="AK46" s="55">
        <f t="shared" si="171"/>
        <v>17.690476198707884</v>
      </c>
      <c r="AL46" s="55">
        <f t="shared" si="171"/>
        <v>17.689876900223069</v>
      </c>
      <c r="AM46" s="55">
        <f t="shared" si="171"/>
        <v>17.689277204073662</v>
      </c>
      <c r="AN46" s="55">
        <f t="shared" si="171"/>
        <v>17.688677109854034</v>
      </c>
      <c r="AO46" s="55">
        <f t="shared" si="171"/>
        <v>17.688076617158139</v>
      </c>
      <c r="AP46" s="55">
        <f t="shared" si="171"/>
        <v>17.687475725579521</v>
      </c>
      <c r="AQ46" s="55">
        <f t="shared" si="171"/>
        <v>17.686874434711314</v>
      </c>
      <c r="AR46" s="55">
        <f t="shared" si="172"/>
        <v>17.686272744146223</v>
      </c>
      <c r="AS46" s="55">
        <f t="shared" si="172"/>
        <v>17.685670653476553</v>
      </c>
      <c r="AT46" s="55">
        <f t="shared" si="172"/>
        <v>17.685068162294186</v>
      </c>
      <c r="AU46" s="55">
        <f t="shared" si="172"/>
        <v>17.684465270190586</v>
      </c>
      <c r="AV46" s="55">
        <f t="shared" si="172"/>
        <v>17.683861976756805</v>
      </c>
      <c r="AW46" s="55">
        <f t="shared" si="172"/>
        <v>17.68325828158347</v>
      </c>
      <c r="AX46" s="55">
        <f t="shared" si="172"/>
        <v>17.682654184260802</v>
      </c>
      <c r="AY46" s="55">
        <f t="shared" si="172"/>
        <v>17.682049684378594</v>
      </c>
      <c r="AZ46" s="55">
        <f t="shared" si="172"/>
        <v>17.681444781526224</v>
      </c>
      <c r="BA46" s="55">
        <f t="shared" si="172"/>
        <v>17.680839475292657</v>
      </c>
      <c r="BB46" s="55">
        <f t="shared" si="173"/>
        <v>17.680233765266426</v>
      </c>
      <c r="BC46" s="55">
        <f t="shared" si="173"/>
        <v>17.679627651035656</v>
      </c>
      <c r="BD46" s="55">
        <f t="shared" si="173"/>
        <v>17.679021132188044</v>
      </c>
      <c r="BE46" s="55">
        <f t="shared" si="173"/>
        <v>17.678414208310873</v>
      </c>
      <c r="BF46" s="55">
        <f t="shared" si="173"/>
        <v>17.677806878990999</v>
      </c>
      <c r="BG46" s="55">
        <f t="shared" si="173"/>
        <v>17.677199143814864</v>
      </c>
      <c r="BH46" s="55">
        <f t="shared" si="173"/>
        <v>17.676591002368479</v>
      </c>
      <c r="BI46" s="55">
        <f t="shared" si="173"/>
        <v>17.675982454237438</v>
      </c>
      <c r="BJ46" s="55">
        <f t="shared" si="173"/>
        <v>17.675373499006913</v>
      </c>
      <c r="BK46" s="55">
        <f t="shared" si="173"/>
        <v>17.674764136261658</v>
      </c>
      <c r="BL46" s="55">
        <f t="shared" si="174"/>
        <v>17.674154365585977</v>
      </c>
      <c r="BM46" s="55">
        <f t="shared" si="174"/>
        <v>17.673544186563788</v>
      </c>
      <c r="BN46" s="55">
        <f t="shared" si="174"/>
        <v>17.672933598778563</v>
      </c>
      <c r="BO46" s="55">
        <f t="shared" si="174"/>
        <v>17.672322601813356</v>
      </c>
      <c r="BP46" s="55">
        <f t="shared" si="174"/>
        <v>17.671711195250779</v>
      </c>
      <c r="BQ46" s="55">
        <f t="shared" si="174"/>
        <v>17.671099378673041</v>
      </c>
      <c r="BR46" s="55">
        <f t="shared" si="174"/>
        <v>17.670487151661913</v>
      </c>
      <c r="BS46" s="55">
        <f t="shared" si="174"/>
        <v>17.669874513798746</v>
      </c>
      <c r="BT46" s="55">
        <f t="shared" si="174"/>
        <v>17.669261464664459</v>
      </c>
      <c r="BU46" s="55">
        <f t="shared" si="174"/>
        <v>17.668648003839536</v>
      </c>
      <c r="BV46" s="55">
        <f t="shared" si="175"/>
        <v>17.668034130904047</v>
      </c>
      <c r="BW46" s="55">
        <f t="shared" si="175"/>
        <v>17.667419845437635</v>
      </c>
      <c r="BX46" s="55">
        <f t="shared" si="175"/>
        <v>17.666805147019495</v>
      </c>
      <c r="BY46" s="55">
        <f t="shared" si="175"/>
        <v>17.666190035228411</v>
      </c>
      <c r="BZ46" s="55">
        <f t="shared" si="175"/>
        <v>17.665574509642731</v>
      </c>
      <c r="CA46" s="55">
        <f t="shared" si="175"/>
        <v>17.66495856984038</v>
      </c>
      <c r="CB46" s="55">
        <f t="shared" si="175"/>
        <v>17.664342215398833</v>
      </c>
      <c r="CC46" s="55">
        <f t="shared" si="175"/>
        <v>17.663725445895146</v>
      </c>
      <c r="CD46" s="55">
        <f t="shared" si="175"/>
        <v>17.663108260905965</v>
      </c>
      <c r="CE46" s="55">
        <f t="shared" si="175"/>
        <v>17.662490660007457</v>
      </c>
      <c r="CF46" s="55">
        <f t="shared" si="176"/>
        <v>17.6618726427754</v>
      </c>
      <c r="CG46" s="55">
        <f t="shared" si="176"/>
        <v>17.661254208785124</v>
      </c>
      <c r="CH46" s="55">
        <f t="shared" si="176"/>
        <v>17.660635357611511</v>
      </c>
      <c r="CI46" s="55">
        <f t="shared" si="176"/>
        <v>17.660016088829032</v>
      </c>
      <c r="CJ46" s="55">
        <f t="shared" si="176"/>
        <v>17.659396402011708</v>
      </c>
      <c r="CK46" s="55">
        <f t="shared" si="176"/>
        <v>17.658776296733144</v>
      </c>
      <c r="CL46" s="55">
        <f t="shared" si="176"/>
        <v>17.658155772566491</v>
      </c>
      <c r="CM46" s="55">
        <f t="shared" si="176"/>
        <v>17.657534829084469</v>
      </c>
      <c r="CN46" s="55">
        <f t="shared" si="176"/>
        <v>17.656913465859368</v>
      </c>
      <c r="CO46" s="55">
        <f t="shared" si="176"/>
        <v>17.656291682463035</v>
      </c>
      <c r="CP46" s="55">
        <f t="shared" si="177"/>
        <v>17.655669478466894</v>
      </c>
      <c r="CQ46" s="55">
        <f t="shared" si="177"/>
        <v>17.655046853441913</v>
      </c>
      <c r="CR46" s="55">
        <f t="shared" si="177"/>
        <v>17.654423806958629</v>
      </c>
      <c r="CS46" s="55">
        <f t="shared" si="177"/>
        <v>17.65380033858715</v>
      </c>
      <c r="CT46" s="55">
        <f t="shared" si="177"/>
        <v>17.653176447897138</v>
      </c>
      <c r="CU46" s="55">
        <f t="shared" si="177"/>
        <v>17.65255213445781</v>
      </c>
      <c r="CV46" s="55">
        <f t="shared" si="177"/>
        <v>17.651927397837955</v>
      </c>
      <c r="CW46" s="55">
        <f t="shared" si="177"/>
        <v>17.651302237605918</v>
      </c>
      <c r="CX46" s="55">
        <f t="shared" si="177"/>
        <v>17.650676653329604</v>
      </c>
      <c r="CY46" s="55">
        <f t="shared" si="177"/>
        <v>17.650050644576474</v>
      </c>
      <c r="CZ46" s="55">
        <f t="shared" si="178"/>
        <v>17.649424210913548</v>
      </c>
      <c r="DA46" s="55">
        <f t="shared" si="178"/>
        <v>17.648797351907408</v>
      </c>
      <c r="DB46" s="55">
        <f t="shared" si="178"/>
        <v>17.648170067124198</v>
      </c>
      <c r="DC46" s="55">
        <f t="shared" si="178"/>
        <v>17.647542356129605</v>
      </c>
      <c r="DD46" s="55">
        <f t="shared" si="178"/>
        <v>17.646914218488888</v>
      </c>
      <c r="DE46" s="55">
        <f t="shared" si="178"/>
        <v>17.646285653766853</v>
      </c>
      <c r="DF46" s="55">
        <f t="shared" si="178"/>
        <v>17.645656661527866</v>
      </c>
      <c r="DG46" s="55">
        <f t="shared" si="178"/>
        <v>17.64502724133585</v>
      </c>
      <c r="DH46" s="55">
        <f t="shared" si="178"/>
        <v>17.644397392754279</v>
      </c>
      <c r="DI46" s="55">
        <f t="shared" si="178"/>
        <v>17.643767115346186</v>
      </c>
      <c r="DJ46" s="55">
        <f t="shared" si="178"/>
        <v>17.643136408674156</v>
      </c>
      <c r="DL46">
        <f t="shared" si="17"/>
        <v>0.43</v>
      </c>
      <c r="DM46">
        <f t="shared" si="18"/>
        <v>17.70415123522498</v>
      </c>
      <c r="DN46">
        <f t="shared" si="19"/>
        <v>17.494119347554559</v>
      </c>
      <c r="DO46">
        <f t="shared" si="41"/>
        <v>17.284087071435774</v>
      </c>
      <c r="DP46">
        <f t="shared" si="42"/>
        <v>17.074054406472396</v>
      </c>
      <c r="DQ46">
        <f t="shared" si="43"/>
        <v>16.864021352267791</v>
      </c>
      <c r="DR46">
        <f t="shared" si="44"/>
        <v>16.653987908424924</v>
      </c>
      <c r="DS46">
        <f t="shared" si="45"/>
        <v>16.443954074546355</v>
      </c>
      <c r="DT46">
        <f t="shared" si="46"/>
        <v>16.233919850234233</v>
      </c>
      <c r="DU46">
        <f t="shared" si="47"/>
        <v>16.023885235090308</v>
      </c>
      <c r="DV46">
        <f t="shared" si="48"/>
        <v>15.813850228715921</v>
      </c>
      <c r="DW46">
        <f t="shared" si="49"/>
        <v>15.603814830712007</v>
      </c>
      <c r="DX46">
        <f t="shared" si="50"/>
        <v>15.393779040679092</v>
      </c>
      <c r="DY46">
        <f t="shared" si="51"/>
        <v>15.183742858217297</v>
      </c>
      <c r="DZ46">
        <f t="shared" si="52"/>
        <v>14.973706282926329</v>
      </c>
      <c r="EA46">
        <f t="shared" si="53"/>
        <v>14.763669314405501</v>
      </c>
      <c r="EB46">
        <f t="shared" si="54"/>
        <v>14.553631952253696</v>
      </c>
      <c r="EC46">
        <f t="shared" si="55"/>
        <v>14.343594196069411</v>
      </c>
      <c r="ED46">
        <f t="shared" si="56"/>
        <v>14.133556045450714</v>
      </c>
      <c r="EE46">
        <f t="shared" si="57"/>
        <v>13.923517499995274</v>
      </c>
      <c r="EF46">
        <f t="shared" si="58"/>
        <v>13.713478559300349</v>
      </c>
      <c r="EG46">
        <f t="shared" si="59"/>
        <v>13.503439222962783</v>
      </c>
      <c r="EH46">
        <f t="shared" si="60"/>
        <v>13.293399490579006</v>
      </c>
      <c r="EI46">
        <f t="shared" si="61"/>
        <v>13.083359361745043</v>
      </c>
      <c r="EJ46">
        <f t="shared" si="62"/>
        <v>12.873318836056505</v>
      </c>
      <c r="EK46">
        <f t="shared" si="63"/>
        <v>12.663277913108587</v>
      </c>
      <c r="EL46">
        <f t="shared" si="64"/>
        <v>12.453236592496076</v>
      </c>
      <c r="EM46">
        <f t="shared" si="65"/>
        <v>12.243194873813344</v>
      </c>
      <c r="EN46">
        <f t="shared" si="66"/>
        <v>12.033152756654346</v>
      </c>
      <c r="EO46">
        <f t="shared" si="67"/>
        <v>11.823110240612623</v>
      </c>
      <c r="EP46">
        <f t="shared" si="68"/>
        <v>11.613067325281314</v>
      </c>
      <c r="EQ46">
        <f t="shared" si="69"/>
        <v>11.40302401025312</v>
      </c>
      <c r="ER46">
        <f t="shared" si="70"/>
        <v>11.192980295120346</v>
      </c>
      <c r="ES46">
        <f t="shared" si="71"/>
        <v>10.982936179474876</v>
      </c>
      <c r="ET46">
        <f t="shared" si="72"/>
        <v>10.772891662908171</v>
      </c>
      <c r="EU46">
        <f t="shared" si="73"/>
        <v>10.562846745011287</v>
      </c>
      <c r="EV46">
        <f t="shared" si="74"/>
        <v>10.352801425374849</v>
      </c>
      <c r="EW46">
        <f t="shared" si="75"/>
        <v>10.142755703589078</v>
      </c>
      <c r="EX46">
        <f t="shared" si="76"/>
        <v>9.9327095792437667</v>
      </c>
      <c r="EY46">
        <f t="shared" si="77"/>
        <v>9.7226630519282917</v>
      </c>
      <c r="EZ46">
        <f t="shared" si="78"/>
        <v>9.5126161212316216</v>
      </c>
      <c r="FA46">
        <f t="shared" si="79"/>
        <v>9.3025687867422864</v>
      </c>
      <c r="FB46">
        <f t="shared" si="80"/>
        <v>9.0925210480484129</v>
      </c>
      <c r="FC46">
        <f t="shared" si="81"/>
        <v>8.882472904737698</v>
      </c>
      <c r="FD46">
        <f t="shared" si="82"/>
        <v>8.672424356397423</v>
      </c>
      <c r="FE46">
        <f t="shared" si="83"/>
        <v>8.4623754026144464</v>
      </c>
      <c r="FF46">
        <f t="shared" si="84"/>
        <v>8.2523260429752074</v>
      </c>
      <c r="FG46">
        <f t="shared" si="85"/>
        <v>8.042276277065719</v>
      </c>
      <c r="FH46">
        <f t="shared" si="86"/>
        <v>7.8322261044715749</v>
      </c>
      <c r="FI46">
        <f t="shared" si="87"/>
        <v>7.6221755247779459</v>
      </c>
      <c r="FJ46">
        <f t="shared" si="88"/>
        <v>7.4121245375695874</v>
      </c>
      <c r="FK46">
        <f t="shared" si="89"/>
        <v>7.2020731424308035</v>
      </c>
      <c r="FL46">
        <f t="shared" si="90"/>
        <v>6.992021338945511</v>
      </c>
      <c r="FM46">
        <f t="shared" si="91"/>
        <v>6.7819691266971827</v>
      </c>
      <c r="FN46">
        <f t="shared" si="92"/>
        <v>6.5719165052688719</v>
      </c>
      <c r="FO46">
        <f t="shared" si="93"/>
        <v>6.3618634742431919</v>
      </c>
      <c r="FP46">
        <f t="shared" si="94"/>
        <v>6.1518100332023486</v>
      </c>
      <c r="FQ46">
        <f t="shared" si="95"/>
        <v>5.9417561817281168</v>
      </c>
      <c r="FR46">
        <f t="shared" si="96"/>
        <v>5.7317019194018481</v>
      </c>
      <c r="FS46">
        <f t="shared" si="97"/>
        <v>5.5216472458044574</v>
      </c>
      <c r="FT46">
        <f t="shared" si="98"/>
        <v>5.3115921605164313</v>
      </c>
      <c r="FU46">
        <f t="shared" si="99"/>
        <v>5.1015366631178392</v>
      </c>
      <c r="FV46">
        <f t="shared" si="100"/>
        <v>4.8914807531883238</v>
      </c>
      <c r="FW46">
        <f t="shared" si="101"/>
        <v>4.6814244303070804</v>
      </c>
      <c r="FX46">
        <f t="shared" si="102"/>
        <v>4.4713676940528924</v>
      </c>
      <c r="FY46">
        <f t="shared" si="103"/>
        <v>4.2613105440041092</v>
      </c>
      <c r="FZ46">
        <f t="shared" si="36"/>
        <v>4.0512529797386527</v>
      </c>
      <c r="GA46">
        <f t="shared" si="136"/>
        <v>3.8411950008340021</v>
      </c>
      <c r="GB46">
        <f t="shared" si="137"/>
        <v>3.6311366068672122</v>
      </c>
      <c r="GC46">
        <f t="shared" si="138"/>
        <v>3.4210777974149273</v>
      </c>
      <c r="GD46">
        <f t="shared" si="104"/>
        <v>3.2110185720533178</v>
      </c>
      <c r="GE46">
        <f t="shared" si="105"/>
        <v>3.0009589303581574</v>
      </c>
      <c r="GF46">
        <f t="shared" si="106"/>
        <v>2.790898871904778</v>
      </c>
      <c r="GG46">
        <f t="shared" si="107"/>
        <v>2.5808383962680619</v>
      </c>
      <c r="GH46">
        <f t="shared" si="108"/>
        <v>2.3707775030224791</v>
      </c>
      <c r="GI46">
        <f t="shared" si="109"/>
        <v>2.1607161917420523</v>
      </c>
      <c r="GJ46">
        <f t="shared" si="110"/>
        <v>1.9506544620003829</v>
      </c>
      <c r="GK46">
        <f t="shared" si="111"/>
        <v>1.7405923133706267</v>
      </c>
      <c r="GL46">
        <f t="shared" si="112"/>
        <v>1.5305297454255005</v>
      </c>
      <c r="GM46">
        <f t="shared" si="113"/>
        <v>1.3204667577372966</v>
      </c>
      <c r="GN46">
        <f t="shared" si="114"/>
        <v>1.1104033498778598</v>
      </c>
      <c r="GO46">
        <f t="shared" si="115"/>
        <v>0.90033952141861562</v>
      </c>
      <c r="GP46">
        <f t="shared" si="116"/>
        <v>0.69027527193053118</v>
      </c>
      <c r="GQ46">
        <f t="shared" si="117"/>
        <v>0.48021060098414381</v>
      </c>
      <c r="GR46">
        <f t="shared" si="118"/>
        <v>0.27014550814956095</v>
      </c>
      <c r="GS46">
        <f t="shared" si="119"/>
        <v>6.0079992996445952E-2</v>
      </c>
      <c r="GT46">
        <f t="shared" si="120"/>
        <v>0.14998594490598549</v>
      </c>
      <c r="GU46">
        <f t="shared" si="121"/>
        <v>0.360052305988944</v>
      </c>
      <c r="GV46">
        <f t="shared" si="122"/>
        <v>0.57011909068408428</v>
      </c>
      <c r="GW46">
        <f t="shared" si="123"/>
        <v>0.78018629942350159</v>
      </c>
      <c r="GX46">
        <f t="shared" si="124"/>
        <v>0.99025393263973527</v>
      </c>
      <c r="GY46">
        <f t="shared" si="125"/>
        <v>1.2003219907657652</v>
      </c>
      <c r="GZ46">
        <f t="shared" si="126"/>
        <v>1.4103904742350082</v>
      </c>
      <c r="HA46">
        <f t="shared" si="127"/>
        <v>1.6204593834813217</v>
      </c>
      <c r="HB46">
        <f t="shared" si="128"/>
        <v>1.8305287189390178</v>
      </c>
      <c r="HC46">
        <f t="shared" si="129"/>
        <v>2.0405984810428386</v>
      </c>
      <c r="HD46">
        <f t="shared" si="130"/>
        <v>2.2506686702279772</v>
      </c>
      <c r="HE46">
        <f t="shared" si="131"/>
        <v>2.4607392869300675</v>
      </c>
      <c r="HF46">
        <f t="shared" si="132"/>
        <v>2.6708103315851872</v>
      </c>
      <c r="HG46">
        <f t="shared" si="133"/>
        <v>2.8808818046298619</v>
      </c>
      <c r="HH46">
        <f t="shared" si="134"/>
        <v>3.0909537065010575</v>
      </c>
      <c r="HI46">
        <f t="shared" si="135"/>
        <v>3.3010260376361913</v>
      </c>
      <c r="HJ46">
        <f t="shared" si="30"/>
        <v>6.0079992996445952E-2</v>
      </c>
      <c r="HK46">
        <f t="shared" si="31"/>
        <v>85</v>
      </c>
      <c r="HL46">
        <v>44</v>
      </c>
      <c r="HM46">
        <f t="shared" si="32"/>
        <v>0.43</v>
      </c>
      <c r="HN46" cm="1">
        <f t="array" ref="HN46">INDEX($N$3:$DJ$102,HL46,HK46)</f>
        <v>17.653176447897138</v>
      </c>
      <c r="HO46">
        <f t="shared" si="33"/>
        <v>7.5908658725957689</v>
      </c>
    </row>
    <row r="47" spans="5:223" x14ac:dyDescent="0.25">
      <c r="E47">
        <v>505</v>
      </c>
      <c r="F47" s="6">
        <f>'Emission events'!AJ47</f>
        <v>7.2432695319911821E+17</v>
      </c>
      <c r="G47" s="6">
        <f>'Emission events'!BQ47</f>
        <v>7.771073526206176E+16</v>
      </c>
      <c r="H47" s="6">
        <f>'Emission events'!CX47</f>
        <v>8389406264579606</v>
      </c>
      <c r="I47" s="6">
        <f>'Emission events'!EE47</f>
        <v>910927562968659.5</v>
      </c>
      <c r="J47" s="6">
        <f>'Emission events'!FL47</f>
        <v>99431946769459.813</v>
      </c>
      <c r="K47" s="6">
        <f t="shared" si="2"/>
        <v>8.114374542354976E+17</v>
      </c>
      <c r="M47" s="1">
        <v>0.44</v>
      </c>
      <c r="N47" s="55">
        <f t="shared" si="169"/>
        <v>17.494358865144083</v>
      </c>
      <c r="O47" s="55">
        <f t="shared" si="169"/>
        <v>17.49362260982911</v>
      </c>
      <c r="P47" s="55">
        <f t="shared" si="169"/>
        <v>17.492885817149855</v>
      </c>
      <c r="Q47" s="55">
        <f t="shared" si="169"/>
        <v>17.492148486558186</v>
      </c>
      <c r="R47" s="55">
        <f t="shared" si="169"/>
        <v>17.491410617505426</v>
      </c>
      <c r="S47" s="55">
        <f t="shared" si="169"/>
        <v>17.490672209442327</v>
      </c>
      <c r="T47" s="55">
        <f t="shared" si="169"/>
        <v>17.489933261819083</v>
      </c>
      <c r="U47" s="55">
        <f t="shared" si="169"/>
        <v>17.489193774085326</v>
      </c>
      <c r="V47" s="55">
        <f t="shared" si="169"/>
        <v>17.488453745690133</v>
      </c>
      <c r="W47" s="55">
        <f t="shared" si="169"/>
        <v>17.487713176082011</v>
      </c>
      <c r="X47" s="55">
        <f t="shared" si="170"/>
        <v>17.486972064708912</v>
      </c>
      <c r="Y47" s="55">
        <f t="shared" si="170"/>
        <v>17.486230411018216</v>
      </c>
      <c r="Z47" s="55">
        <f t="shared" si="170"/>
        <v>17.485488214456748</v>
      </c>
      <c r="AA47" s="55">
        <f t="shared" si="170"/>
        <v>17.484745474470763</v>
      </c>
      <c r="AB47" s="55">
        <f t="shared" si="170"/>
        <v>17.484002190505954</v>
      </c>
      <c r="AC47" s="55">
        <f t="shared" si="170"/>
        <v>17.483258362007451</v>
      </c>
      <c r="AD47" s="55">
        <f t="shared" si="170"/>
        <v>17.482513988419807</v>
      </c>
      <c r="AE47" s="55">
        <f t="shared" si="170"/>
        <v>17.481769069187024</v>
      </c>
      <c r="AF47" s="55">
        <f t="shared" si="170"/>
        <v>17.481023603752526</v>
      </c>
      <c r="AG47" s="55">
        <f t="shared" si="170"/>
        <v>17.480277591559172</v>
      </c>
      <c r="AH47" s="55">
        <f t="shared" si="171"/>
        <v>17.479531032049255</v>
      </c>
      <c r="AI47" s="55">
        <f t="shared" si="171"/>
        <v>17.478783924664494</v>
      </c>
      <c r="AJ47" s="55">
        <f t="shared" si="171"/>
        <v>17.478036268846047</v>
      </c>
      <c r="AK47" s="55">
        <f t="shared" si="171"/>
        <v>17.477288064034489</v>
      </c>
      <c r="AL47" s="55">
        <f t="shared" si="171"/>
        <v>17.476539309669839</v>
      </c>
      <c r="AM47" s="55">
        <f t="shared" si="171"/>
        <v>17.475790005191534</v>
      </c>
      <c r="AN47" s="55">
        <f t="shared" si="171"/>
        <v>17.475040150038446</v>
      </c>
      <c r="AO47" s="55">
        <f t="shared" si="171"/>
        <v>17.474289743648871</v>
      </c>
      <c r="AP47" s="55">
        <f t="shared" si="171"/>
        <v>17.47353878546053</v>
      </c>
      <c r="AQ47" s="55">
        <f t="shared" si="171"/>
        <v>17.472787274910576</v>
      </c>
      <c r="AR47" s="55">
        <f t="shared" si="172"/>
        <v>17.472035211435585</v>
      </c>
      <c r="AS47" s="55">
        <f t="shared" si="172"/>
        <v>17.471282594471557</v>
      </c>
      <c r="AT47" s="55">
        <f t="shared" si="172"/>
        <v>17.470529423453922</v>
      </c>
      <c r="AU47" s="55">
        <f t="shared" si="172"/>
        <v>17.469775697817525</v>
      </c>
      <c r="AV47" s="55">
        <f t="shared" si="172"/>
        <v>17.46902141699664</v>
      </c>
      <c r="AW47" s="55">
        <f t="shared" si="172"/>
        <v>17.46826658042497</v>
      </c>
      <c r="AX47" s="55">
        <f t="shared" si="172"/>
        <v>17.467511187535628</v>
      </c>
      <c r="AY47" s="55">
        <f t="shared" si="172"/>
        <v>17.466755237761156</v>
      </c>
      <c r="AZ47" s="55">
        <f t="shared" si="172"/>
        <v>17.465998730533517</v>
      </c>
      <c r="BA47" s="55">
        <f t="shared" si="172"/>
        <v>17.465241665284093</v>
      </c>
      <c r="BB47" s="55">
        <f t="shared" si="173"/>
        <v>17.46448404144369</v>
      </c>
      <c r="BC47" s="55">
        <f t="shared" si="173"/>
        <v>17.463725858442526</v>
      </c>
      <c r="BD47" s="55">
        <f t="shared" si="173"/>
        <v>17.462967115710242</v>
      </c>
      <c r="BE47" s="55">
        <f t="shared" si="173"/>
        <v>17.462207812675899</v>
      </c>
      <c r="BF47" s="55">
        <f t="shared" si="173"/>
        <v>17.461447948767972</v>
      </c>
      <c r="BG47" s="55">
        <f t="shared" si="173"/>
        <v>17.460687523414354</v>
      </c>
      <c r="BH47" s="55">
        <f t="shared" si="173"/>
        <v>17.459926536042357</v>
      </c>
      <c r="BI47" s="55">
        <f t="shared" si="173"/>
        <v>17.459164986078708</v>
      </c>
      <c r="BJ47" s="55">
        <f t="shared" si="173"/>
        <v>17.458402872949545</v>
      </c>
      <c r="BK47" s="55">
        <f t="shared" si="173"/>
        <v>17.457640196080426</v>
      </c>
      <c r="BL47" s="55">
        <f t="shared" si="174"/>
        <v>17.45687695489632</v>
      </c>
      <c r="BM47" s="55">
        <f t="shared" si="174"/>
        <v>17.456113148821611</v>
      </c>
      <c r="BN47" s="55">
        <f t="shared" si="174"/>
        <v>17.455348777280097</v>
      </c>
      <c r="BO47" s="55">
        <f t="shared" si="174"/>
        <v>17.454583839694983</v>
      </c>
      <c r="BP47" s="55">
        <f t="shared" si="174"/>
        <v>17.45381833548889</v>
      </c>
      <c r="BQ47" s="55">
        <f t="shared" si="174"/>
        <v>17.453052264083851</v>
      </c>
      <c r="BR47" s="55">
        <f t="shared" si="174"/>
        <v>17.452285624901307</v>
      </c>
      <c r="BS47" s="55">
        <f t="shared" si="174"/>
        <v>17.451518417362109</v>
      </c>
      <c r="BT47" s="55">
        <f t="shared" si="174"/>
        <v>17.450750640886515</v>
      </c>
      <c r="BU47" s="55">
        <f t="shared" si="174"/>
        <v>17.449982294894202</v>
      </c>
      <c r="BV47" s="55">
        <f t="shared" si="175"/>
        <v>17.449213378804238</v>
      </c>
      <c r="BW47" s="55">
        <f t="shared" si="175"/>
        <v>17.448443892035115</v>
      </c>
      <c r="BX47" s="55">
        <f t="shared" si="175"/>
        <v>17.447673834004721</v>
      </c>
      <c r="BY47" s="55">
        <f t="shared" si="175"/>
        <v>17.446903204130358</v>
      </c>
      <c r="BZ47" s="55">
        <f t="shared" si="175"/>
        <v>17.446132001828726</v>
      </c>
      <c r="CA47" s="55">
        <f t="shared" si="175"/>
        <v>17.445360226515938</v>
      </c>
      <c r="CB47" s="55">
        <f t="shared" si="175"/>
        <v>17.444587877607493</v>
      </c>
      <c r="CC47" s="55">
        <f t="shared" si="175"/>
        <v>17.443814954518327</v>
      </c>
      <c r="CD47" s="55">
        <f t="shared" si="175"/>
        <v>17.443041456662748</v>
      </c>
      <c r="CE47" s="55">
        <f t="shared" si="175"/>
        <v>17.442267383454485</v>
      </c>
      <c r="CF47" s="55">
        <f t="shared" si="176"/>
        <v>17.441492734306657</v>
      </c>
      <c r="CG47" s="55">
        <f t="shared" si="176"/>
        <v>17.440717508631796</v>
      </c>
      <c r="CH47" s="55">
        <f t="shared" si="176"/>
        <v>17.439941705841825</v>
      </c>
      <c r="CI47" s="55">
        <f t="shared" si="176"/>
        <v>17.439165325348071</v>
      </c>
      <c r="CJ47" s="55">
        <f t="shared" si="176"/>
        <v>17.438388366561256</v>
      </c>
      <c r="CK47" s="55">
        <f t="shared" si="176"/>
        <v>17.437610828891515</v>
      </c>
      <c r="CL47" s="55">
        <f t="shared" si="176"/>
        <v>17.436832711748366</v>
      </c>
      <c r="CM47" s="55">
        <f t="shared" si="176"/>
        <v>17.43605401454073</v>
      </c>
      <c r="CN47" s="55">
        <f t="shared" si="176"/>
        <v>17.435274736676931</v>
      </c>
      <c r="CO47" s="55">
        <f t="shared" si="176"/>
        <v>17.434494877564674</v>
      </c>
      <c r="CP47" s="55">
        <f t="shared" si="177"/>
        <v>17.433714436611083</v>
      </c>
      <c r="CQ47" s="55">
        <f t="shared" si="177"/>
        <v>17.432933413222649</v>
      </c>
      <c r="CR47" s="55">
        <f t="shared" si="177"/>
        <v>17.432151806805287</v>
      </c>
      <c r="CS47" s="55">
        <f t="shared" si="177"/>
        <v>17.431369616764279</v>
      </c>
      <c r="CT47" s="55">
        <f t="shared" si="177"/>
        <v>17.430586842504322</v>
      </c>
      <c r="CU47" s="55">
        <f t="shared" si="177"/>
        <v>17.429803483429488</v>
      </c>
      <c r="CV47" s="55">
        <f t="shared" si="177"/>
        <v>17.429019538943258</v>
      </c>
      <c r="CW47" s="55">
        <f t="shared" si="177"/>
        <v>17.428235008448496</v>
      </c>
      <c r="CX47" s="55">
        <f t="shared" si="177"/>
        <v>17.427449891347457</v>
      </c>
      <c r="CY47" s="55">
        <f t="shared" si="177"/>
        <v>17.426664187041784</v>
      </c>
      <c r="CZ47" s="55">
        <f t="shared" si="178"/>
        <v>17.425877894932505</v>
      </c>
      <c r="DA47" s="55">
        <f t="shared" si="178"/>
        <v>17.425091014420062</v>
      </c>
      <c r="DB47" s="55">
        <f t="shared" si="178"/>
        <v>17.424303544904259</v>
      </c>
      <c r="DC47" s="55">
        <f t="shared" si="178"/>
        <v>17.423515485784293</v>
      </c>
      <c r="DD47" s="55">
        <f t="shared" si="178"/>
        <v>17.422726836458754</v>
      </c>
      <c r="DE47" s="55">
        <f t="shared" si="178"/>
        <v>17.421937596325613</v>
      </c>
      <c r="DF47" s="55">
        <f t="shared" si="178"/>
        <v>17.421147764782244</v>
      </c>
      <c r="DG47" s="55">
        <f t="shared" si="178"/>
        <v>17.420357341225376</v>
      </c>
      <c r="DH47" s="55">
        <f t="shared" si="178"/>
        <v>17.419566325051147</v>
      </c>
      <c r="DI47" s="55">
        <f t="shared" si="178"/>
        <v>17.418774715655072</v>
      </c>
      <c r="DJ47" s="55">
        <f t="shared" si="178"/>
        <v>17.417982512432044</v>
      </c>
      <c r="DL47">
        <f t="shared" si="17"/>
        <v>0.44</v>
      </c>
      <c r="DM47">
        <f t="shared" si="18"/>
        <v>17.494358865144083</v>
      </c>
      <c r="DN47">
        <f t="shared" si="19"/>
        <v>17.284180985366007</v>
      </c>
      <c r="DO47">
        <f t="shared" si="41"/>
        <v>17.074002568223648</v>
      </c>
      <c r="DP47">
        <f t="shared" si="42"/>
        <v>16.863823613168876</v>
      </c>
      <c r="DQ47">
        <f t="shared" si="43"/>
        <v>16.653644119653013</v>
      </c>
      <c r="DR47">
        <f t="shared" si="44"/>
        <v>16.443464087126809</v>
      </c>
      <c r="DS47">
        <f t="shared" si="45"/>
        <v>16.233283515040462</v>
      </c>
      <c r="DT47">
        <f t="shared" si="46"/>
        <v>16.023102402843602</v>
      </c>
      <c r="DU47">
        <f t="shared" si="47"/>
        <v>15.812920749985306</v>
      </c>
      <c r="DV47">
        <f t="shared" si="48"/>
        <v>15.60273855591408</v>
      </c>
      <c r="DW47">
        <f t="shared" si="49"/>
        <v>15.392555820077877</v>
      </c>
      <c r="DX47">
        <f t="shared" si="50"/>
        <v>15.182372541924078</v>
      </c>
      <c r="DY47">
        <f t="shared" si="51"/>
        <v>14.972188720899506</v>
      </c>
      <c r="DZ47">
        <f t="shared" si="52"/>
        <v>14.762004356450419</v>
      </c>
      <c r="EA47">
        <f t="shared" si="53"/>
        <v>14.551819448022506</v>
      </c>
      <c r="EB47">
        <f t="shared" si="54"/>
        <v>14.341633995060899</v>
      </c>
      <c r="EC47">
        <f t="shared" si="55"/>
        <v>14.131447997010152</v>
      </c>
      <c r="ED47">
        <f t="shared" si="56"/>
        <v>13.921261453314266</v>
      </c>
      <c r="EE47">
        <f t="shared" si="57"/>
        <v>13.711074363416664</v>
      </c>
      <c r="EF47">
        <f t="shared" si="58"/>
        <v>13.500886726760207</v>
      </c>
      <c r="EG47">
        <f t="shared" si="59"/>
        <v>13.290698542787187</v>
      </c>
      <c r="EH47">
        <f t="shared" si="60"/>
        <v>13.080509810939322</v>
      </c>
      <c r="EI47">
        <f t="shared" si="61"/>
        <v>12.870320530657771</v>
      </c>
      <c r="EJ47">
        <f t="shared" si="62"/>
        <v>12.66013070138311</v>
      </c>
      <c r="EK47">
        <f t="shared" si="63"/>
        <v>12.449940322555356</v>
      </c>
      <c r="EL47">
        <f t="shared" si="64"/>
        <v>12.239749393613948</v>
      </c>
      <c r="EM47">
        <f t="shared" si="65"/>
        <v>12.029557913997756</v>
      </c>
      <c r="EN47">
        <f t="shared" si="66"/>
        <v>11.819365883145078</v>
      </c>
      <c r="EO47">
        <f t="shared" si="67"/>
        <v>11.609173300493632</v>
      </c>
      <c r="EP47">
        <f t="shared" si="68"/>
        <v>11.398980165480577</v>
      </c>
      <c r="EQ47">
        <f t="shared" si="69"/>
        <v>11.188786477542482</v>
      </c>
      <c r="ER47">
        <f t="shared" si="70"/>
        <v>10.97859223611535</v>
      </c>
      <c r="ES47">
        <f t="shared" si="71"/>
        <v>10.768397440634612</v>
      </c>
      <c r="ET47">
        <f t="shared" si="72"/>
        <v>10.55820209053511</v>
      </c>
      <c r="EU47">
        <f t="shared" si="73"/>
        <v>10.348006185251121</v>
      </c>
      <c r="EV47">
        <f t="shared" si="74"/>
        <v>10.13780972421635</v>
      </c>
      <c r="EW47">
        <f t="shared" si="75"/>
        <v>9.9276127068639042</v>
      </c>
      <c r="EX47">
        <f t="shared" si="76"/>
        <v>9.7174151326263285</v>
      </c>
      <c r="EY47">
        <f t="shared" si="77"/>
        <v>9.5072170009355847</v>
      </c>
      <c r="EZ47">
        <f t="shared" si="78"/>
        <v>9.2970183112230576</v>
      </c>
      <c r="FA47">
        <f t="shared" si="79"/>
        <v>9.0868190629195507</v>
      </c>
      <c r="FB47">
        <f t="shared" si="80"/>
        <v>8.8766192554552834</v>
      </c>
      <c r="FC47">
        <f t="shared" si="81"/>
        <v>8.666418888259896</v>
      </c>
      <c r="FD47">
        <f t="shared" si="82"/>
        <v>8.4562179607624497</v>
      </c>
      <c r="FE47">
        <f t="shared" si="83"/>
        <v>8.2460164723914193</v>
      </c>
      <c r="FF47">
        <f t="shared" si="84"/>
        <v>8.0358144225746972</v>
      </c>
      <c r="FG47">
        <f t="shared" si="85"/>
        <v>7.8256118107395967</v>
      </c>
      <c r="FH47">
        <f t="shared" si="86"/>
        <v>7.6154086363128446</v>
      </c>
      <c r="FI47">
        <f t="shared" si="87"/>
        <v>7.4052048987205783</v>
      </c>
      <c r="FJ47">
        <f t="shared" si="88"/>
        <v>7.195000597388356</v>
      </c>
      <c r="FK47">
        <f t="shared" si="89"/>
        <v>6.984795731741146</v>
      </c>
      <c r="FL47">
        <f t="shared" si="90"/>
        <v>6.7745903012033342</v>
      </c>
      <c r="FM47">
        <f t="shared" si="91"/>
        <v>6.5643843051987165</v>
      </c>
      <c r="FN47">
        <f t="shared" si="92"/>
        <v>6.3541777431504993</v>
      </c>
      <c r="FO47">
        <f t="shared" si="93"/>
        <v>6.1439706144813027</v>
      </c>
      <c r="FP47">
        <f t="shared" si="94"/>
        <v>5.9337629186131586</v>
      </c>
      <c r="FQ47">
        <f t="shared" si="95"/>
        <v>5.7235546549675114</v>
      </c>
      <c r="FR47">
        <f t="shared" si="96"/>
        <v>5.5133458229652117</v>
      </c>
      <c r="FS47">
        <f t="shared" si="97"/>
        <v>5.3031364220265136</v>
      </c>
      <c r="FT47">
        <f t="shared" si="98"/>
        <v>5.0929264515710972</v>
      </c>
      <c r="FU47">
        <f t="shared" si="99"/>
        <v>4.88271591101803</v>
      </c>
      <c r="FV47">
        <f t="shared" si="100"/>
        <v>4.6725047997858038</v>
      </c>
      <c r="FW47">
        <f t="shared" si="101"/>
        <v>4.4622931172923064</v>
      </c>
      <c r="FX47">
        <f t="shared" si="102"/>
        <v>4.2520808629548394</v>
      </c>
      <c r="FY47">
        <f t="shared" si="103"/>
        <v>4.0418680361901043</v>
      </c>
      <c r="FZ47">
        <f t="shared" si="36"/>
        <v>3.8316546364142106</v>
      </c>
      <c r="GA47">
        <f t="shared" si="136"/>
        <v>3.6214406630426623</v>
      </c>
      <c r="GB47">
        <f t="shared" si="137"/>
        <v>3.4112261154903933</v>
      </c>
      <c r="GC47">
        <f t="shared" si="138"/>
        <v>3.2010109931717103</v>
      </c>
      <c r="GD47">
        <f t="shared" si="104"/>
        <v>2.9907952955003463</v>
      </c>
      <c r="GE47">
        <f t="shared" si="105"/>
        <v>2.7805790218894142</v>
      </c>
      <c r="GF47">
        <f t="shared" si="106"/>
        <v>2.5703621717514498</v>
      </c>
      <c r="GG47">
        <f t="shared" si="107"/>
        <v>2.3601447444983759</v>
      </c>
      <c r="GH47">
        <f t="shared" si="108"/>
        <v>2.1499267395415185</v>
      </c>
      <c r="GI47">
        <f t="shared" si="109"/>
        <v>1.9397081562915996</v>
      </c>
      <c r="GJ47">
        <f t="shared" si="110"/>
        <v>1.7294889941587535</v>
      </c>
      <c r="GK47">
        <f t="shared" si="111"/>
        <v>1.5192692525525011</v>
      </c>
      <c r="GL47">
        <f t="shared" si="112"/>
        <v>1.3090489308817617</v>
      </c>
      <c r="GM47">
        <f t="shared" si="113"/>
        <v>1.0988280285548591</v>
      </c>
      <c r="GN47">
        <f t="shared" si="114"/>
        <v>0.88860654497949909</v>
      </c>
      <c r="GO47">
        <f t="shared" si="115"/>
        <v>0.6783844795628049</v>
      </c>
      <c r="GP47">
        <f t="shared" si="116"/>
        <v>0.46816183171126724</v>
      </c>
      <c r="GQ47">
        <f t="shared" si="117"/>
        <v>0.25793860083080133</v>
      </c>
      <c r="GR47">
        <f t="shared" si="118"/>
        <v>4.7714786326690017E-2</v>
      </c>
      <c r="GS47">
        <f t="shared" si="119"/>
        <v>0.16250961239637007</v>
      </c>
      <c r="GT47">
        <f t="shared" si="120"/>
        <v>0.37273459593430758</v>
      </c>
      <c r="GU47">
        <f t="shared" si="121"/>
        <v>0.58296016488364089</v>
      </c>
      <c r="GV47">
        <f t="shared" si="122"/>
        <v>0.79318631984150656</v>
      </c>
      <c r="GW47">
        <f t="shared" si="123"/>
        <v>1.0034130614056487</v>
      </c>
      <c r="GX47">
        <f t="shared" si="124"/>
        <v>1.2136403901744259</v>
      </c>
      <c r="GY47">
        <f t="shared" si="125"/>
        <v>1.4238683067468081</v>
      </c>
      <c r="GZ47">
        <f t="shared" si="126"/>
        <v>1.6340968117223547</v>
      </c>
      <c r="HA47">
        <f t="shared" si="127"/>
        <v>1.8443259057012611</v>
      </c>
      <c r="HB47">
        <f t="shared" si="128"/>
        <v>2.0545555892843304</v>
      </c>
      <c r="HC47">
        <f t="shared" si="129"/>
        <v>2.2647858630729729</v>
      </c>
      <c r="HD47">
        <f t="shared" si="130"/>
        <v>2.4750167276692174</v>
      </c>
      <c r="HE47">
        <f t="shared" si="131"/>
        <v>2.6852481836756894</v>
      </c>
      <c r="HF47">
        <f t="shared" si="132"/>
        <v>2.8954802316956609</v>
      </c>
      <c r="HG47">
        <f t="shared" si="133"/>
        <v>3.1057128723329939</v>
      </c>
      <c r="HH47">
        <f t="shared" si="134"/>
        <v>3.3159461061921718</v>
      </c>
      <c r="HI47">
        <f t="shared" si="135"/>
        <v>3.5261799338783035</v>
      </c>
      <c r="HJ47">
        <f t="shared" si="30"/>
        <v>4.7714786326690017E-2</v>
      </c>
      <c r="HK47">
        <f t="shared" si="31"/>
        <v>84</v>
      </c>
      <c r="HL47">
        <v>45</v>
      </c>
      <c r="HM47">
        <f t="shared" si="32"/>
        <v>0.44</v>
      </c>
      <c r="HN47" cm="1">
        <f t="array" ref="HN47">INDEX($N$3:$DJ$102,HL47,HK47)</f>
        <v>17.431369616764279</v>
      </c>
      <c r="HO47">
        <f t="shared" si="33"/>
        <v>7.6698026313762826</v>
      </c>
    </row>
    <row r="48" spans="5:223" x14ac:dyDescent="0.25">
      <c r="E48">
        <v>510</v>
      </c>
      <c r="F48" s="6">
        <f>'Emission events'!AJ48</f>
        <v>7.1488340477520986E+17</v>
      </c>
      <c r="G48" s="6">
        <f>'Emission events'!BQ48</f>
        <v>7.8885732794289088E+16</v>
      </c>
      <c r="H48" s="6">
        <f>'Emission events'!CX48</f>
        <v>8736198954258201</v>
      </c>
      <c r="I48" s="6">
        <f>'Emission events'!EE48</f>
        <v>970552997374578.75</v>
      </c>
      <c r="J48" s="6">
        <f>'Emission events'!FL48</f>
        <v>108122383469326.02</v>
      </c>
      <c r="K48" s="6">
        <f t="shared" si="2"/>
        <v>8.0358401190460096E+17</v>
      </c>
      <c r="M48" s="1">
        <v>0.45</v>
      </c>
      <c r="N48" s="55">
        <f t="shared" si="169"/>
        <v>17.229697695494373</v>
      </c>
      <c r="O48" s="55">
        <f t="shared" si="169"/>
        <v>17.228759480404843</v>
      </c>
      <c r="P48" s="55">
        <f t="shared" si="169"/>
        <v>17.227820521946573</v>
      </c>
      <c r="Q48" s="55">
        <f t="shared" si="169"/>
        <v>17.226880819361302</v>
      </c>
      <c r="R48" s="55">
        <f t="shared" si="169"/>
        <v>17.225940371890001</v>
      </c>
      <c r="S48" s="55">
        <f t="shared" si="169"/>
        <v>17.224999178772869</v>
      </c>
      <c r="T48" s="55">
        <f t="shared" si="169"/>
        <v>17.224057239249326</v>
      </c>
      <c r="U48" s="55">
        <f t="shared" si="169"/>
        <v>17.223114552558016</v>
      </c>
      <c r="V48" s="55">
        <f t="shared" si="169"/>
        <v>17.22217111793681</v>
      </c>
      <c r="W48" s="55">
        <f t="shared" si="169"/>
        <v>17.221226934622795</v>
      </c>
      <c r="X48" s="55">
        <f t="shared" si="170"/>
        <v>17.220282001852286</v>
      </c>
      <c r="Y48" s="55">
        <f t="shared" si="170"/>
        <v>17.219336318860819</v>
      </c>
      <c r="Z48" s="55">
        <f t="shared" si="170"/>
        <v>17.218389884883145</v>
      </c>
      <c r="AA48" s="55">
        <f t="shared" si="170"/>
        <v>17.217442699153239</v>
      </c>
      <c r="AB48" s="55">
        <f t="shared" si="170"/>
        <v>17.216494760904297</v>
      </c>
      <c r="AC48" s="55">
        <f t="shared" si="170"/>
        <v>17.215546069368724</v>
      </c>
      <c r="AD48" s="55">
        <f t="shared" si="170"/>
        <v>17.214596623778146</v>
      </c>
      <c r="AE48" s="55">
        <f t="shared" si="170"/>
        <v>17.213646423363411</v>
      </c>
      <c r="AF48" s="55">
        <f t="shared" si="170"/>
        <v>17.212695467354578</v>
      </c>
      <c r="AG48" s="55">
        <f t="shared" si="170"/>
        <v>17.211743754980915</v>
      </c>
      <c r="AH48" s="55">
        <f t="shared" si="171"/>
        <v>17.210791285470915</v>
      </c>
      <c r="AI48" s="55">
        <f t="shared" si="171"/>
        <v>17.209838058052277</v>
      </c>
      <c r="AJ48" s="55">
        <f t="shared" si="171"/>
        <v>17.20888407195191</v>
      </c>
      <c r="AK48" s="55">
        <f t="shared" si="171"/>
        <v>17.207929326395941</v>
      </c>
      <c r="AL48" s="55">
        <f t="shared" si="171"/>
        <v>17.206973820609704</v>
      </c>
      <c r="AM48" s="55">
        <f t="shared" si="171"/>
        <v>17.206017553817748</v>
      </c>
      <c r="AN48" s="55">
        <f t="shared" si="171"/>
        <v>17.20506052524382</v>
      </c>
      <c r="AO48" s="55">
        <f t="shared" si="171"/>
        <v>17.204102734110883</v>
      </c>
      <c r="AP48" s="55">
        <f t="shared" si="171"/>
        <v>17.203144179641107</v>
      </c>
      <c r="AQ48" s="55">
        <f t="shared" si="171"/>
        <v>17.202184861055869</v>
      </c>
      <c r="AR48" s="55">
        <f t="shared" si="172"/>
        <v>17.201224777575749</v>
      </c>
      <c r="AS48" s="55">
        <f t="shared" si="172"/>
        <v>17.200263928420537</v>
      </c>
      <c r="AT48" s="55">
        <f t="shared" si="172"/>
        <v>17.199302312809213</v>
      </c>
      <c r="AU48" s="55">
        <f t="shared" si="172"/>
        <v>17.198339929959982</v>
      </c>
      <c r="AV48" s="55">
        <f t="shared" si="172"/>
        <v>17.197376779090241</v>
      </c>
      <c r="AW48" s="55">
        <f t="shared" si="172"/>
        <v>17.196412859416579</v>
      </c>
      <c r="AX48" s="55">
        <f t="shared" si="172"/>
        <v>17.195448170154801</v>
      </c>
      <c r="AY48" s="55">
        <f t="shared" si="172"/>
        <v>17.194482710519903</v>
      </c>
      <c r="AZ48" s="55">
        <f t="shared" si="172"/>
        <v>17.193516479726089</v>
      </c>
      <c r="BA48" s="55">
        <f t="shared" si="172"/>
        <v>17.192549476986752</v>
      </c>
      <c r="BB48" s="55">
        <f t="shared" si="173"/>
        <v>17.191581701514487</v>
      </c>
      <c r="BC48" s="55">
        <f t="shared" si="173"/>
        <v>17.190613152521085</v>
      </c>
      <c r="BD48" s="55">
        <f t="shared" si="173"/>
        <v>17.189643829217534</v>
      </c>
      <c r="BE48" s="55">
        <f t="shared" si="173"/>
        <v>17.188673730814017</v>
      </c>
      <c r="BF48" s="55">
        <f t="shared" si="173"/>
        <v>17.187702856519909</v>
      </c>
      <c r="BG48" s="55">
        <f t="shared" si="173"/>
        <v>17.186731205543786</v>
      </c>
      <c r="BH48" s="55">
        <f t="shared" si="173"/>
        <v>17.185758777093405</v>
      </c>
      <c r="BI48" s="55">
        <f t="shared" si="173"/>
        <v>17.184785570375723</v>
      </c>
      <c r="BJ48" s="55">
        <f t="shared" si="173"/>
        <v>17.183811584596885</v>
      </c>
      <c r="BK48" s="55">
        <f t="shared" si="173"/>
        <v>17.182836818962233</v>
      </c>
      <c r="BL48" s="55">
        <f t="shared" si="174"/>
        <v>17.181861272676286</v>
      </c>
      <c r="BM48" s="55">
        <f t="shared" si="174"/>
        <v>17.180884944942765</v>
      </c>
      <c r="BN48" s="55">
        <f t="shared" si="174"/>
        <v>17.179907834964567</v>
      </c>
      <c r="BO48" s="55">
        <f t="shared" si="174"/>
        <v>17.178929941943782</v>
      </c>
      <c r="BP48" s="55">
        <f t="shared" si="174"/>
        <v>17.177951265081688</v>
      </c>
      <c r="BQ48" s="55">
        <f t="shared" si="174"/>
        <v>17.176971803578741</v>
      </c>
      <c r="BR48" s="55">
        <f t="shared" si="174"/>
        <v>17.175991556634589</v>
      </c>
      <c r="BS48" s="55">
        <f t="shared" si="174"/>
        <v>17.175010523448066</v>
      </c>
      <c r="BT48" s="55">
        <f t="shared" si="174"/>
        <v>17.174028703217171</v>
      </c>
      <c r="BU48" s="55">
        <f t="shared" si="174"/>
        <v>17.173046095139107</v>
      </c>
      <c r="BV48" s="55">
        <f t="shared" si="175"/>
        <v>17.172062698410244</v>
      </c>
      <c r="BW48" s="55">
        <f t="shared" si="175"/>
        <v>17.171078512226138</v>
      </c>
      <c r="BX48" s="55">
        <f t="shared" si="175"/>
        <v>17.170093535781525</v>
      </c>
      <c r="BY48" s="55">
        <f t="shared" si="175"/>
        <v>17.169107768270315</v>
      </c>
      <c r="BZ48" s="55">
        <f t="shared" si="175"/>
        <v>17.168121208885601</v>
      </c>
      <c r="CA48" s="55">
        <f t="shared" si="175"/>
        <v>17.16713385681965</v>
      </c>
      <c r="CB48" s="55">
        <f t="shared" si="175"/>
        <v>17.166145711263905</v>
      </c>
      <c r="CC48" s="55">
        <f t="shared" si="175"/>
        <v>17.165156771408984</v>
      </c>
      <c r="CD48" s="55">
        <f t="shared" si="175"/>
        <v>17.164167036444681</v>
      </c>
      <c r="CE48" s="55">
        <f t="shared" si="175"/>
        <v>17.163176505559964</v>
      </c>
      <c r="CF48" s="55">
        <f t="shared" si="176"/>
        <v>17.16218517794297</v>
      </c>
      <c r="CG48" s="55">
        <f t="shared" si="176"/>
        <v>17.161193052781012</v>
      </c>
      <c r="CH48" s="55">
        <f t="shared" si="176"/>
        <v>17.160200129260573</v>
      </c>
      <c r="CI48" s="55">
        <f t="shared" si="176"/>
        <v>17.159206406567307</v>
      </c>
      <c r="CJ48" s="55">
        <f t="shared" si="176"/>
        <v>17.158211883886029</v>
      </c>
      <c r="CK48" s="55">
        <f t="shared" si="176"/>
        <v>17.157216560400737</v>
      </c>
      <c r="CL48" s="55">
        <f t="shared" si="176"/>
        <v>17.156220435294593</v>
      </c>
      <c r="CM48" s="55">
        <f t="shared" si="176"/>
        <v>17.155223507749906</v>
      </c>
      <c r="CN48" s="55">
        <f t="shared" si="176"/>
        <v>17.154225776948177</v>
      </c>
      <c r="CO48" s="55">
        <f t="shared" si="176"/>
        <v>17.153227242070066</v>
      </c>
      <c r="CP48" s="55">
        <f t="shared" si="177"/>
        <v>17.152227902295387</v>
      </c>
      <c r="CQ48" s="55">
        <f t="shared" si="177"/>
        <v>17.151227756803124</v>
      </c>
      <c r="CR48" s="55">
        <f t="shared" si="177"/>
        <v>17.150226804771425</v>
      </c>
      <c r="CS48" s="55">
        <f t="shared" si="177"/>
        <v>17.149225045377598</v>
      </c>
      <c r="CT48" s="55">
        <f t="shared" si="177"/>
        <v>17.148222477798114</v>
      </c>
      <c r="CU48" s="55">
        <f t="shared" si="177"/>
        <v>17.147219101208591</v>
      </c>
      <c r="CV48" s="55">
        <f t="shared" si="177"/>
        <v>17.146214914783833</v>
      </c>
      <c r="CW48" s="55">
        <f t="shared" si="177"/>
        <v>17.14520991769777</v>
      </c>
      <c r="CX48" s="55">
        <f t="shared" si="177"/>
        <v>17.144204109123521</v>
      </c>
      <c r="CY48" s="55">
        <f t="shared" si="177"/>
        <v>17.143197488233326</v>
      </c>
      <c r="CZ48" s="55">
        <f t="shared" si="178"/>
        <v>17.142190054198622</v>
      </c>
      <c r="DA48" s="55">
        <f t="shared" si="178"/>
        <v>17.141181806189969</v>
      </c>
      <c r="DB48" s="55">
        <f t="shared" si="178"/>
        <v>17.140172743377093</v>
      </c>
      <c r="DC48" s="55">
        <f t="shared" si="178"/>
        <v>17.139162864928863</v>
      </c>
      <c r="DD48" s="55">
        <f t="shared" si="178"/>
        <v>17.138152170013328</v>
      </c>
      <c r="DE48" s="55">
        <f t="shared" si="178"/>
        <v>17.137140657797651</v>
      </c>
      <c r="DF48" s="55">
        <f t="shared" si="178"/>
        <v>17.136128327448176</v>
      </c>
      <c r="DG48" s="55">
        <f t="shared" si="178"/>
        <v>17.13511517813037</v>
      </c>
      <c r="DH48" s="55">
        <f t="shared" si="178"/>
        <v>17.134101209008875</v>
      </c>
      <c r="DI48" s="55">
        <f t="shared" si="178"/>
        <v>17.133086419247476</v>
      </c>
      <c r="DJ48" s="55">
        <f t="shared" si="178"/>
        <v>17.132070808009079</v>
      </c>
      <c r="DL48">
        <f t="shared" si="17"/>
        <v>0.45</v>
      </c>
      <c r="DM48">
        <f t="shared" si="18"/>
        <v>17.229697695494373</v>
      </c>
      <c r="DN48">
        <f t="shared" si="19"/>
        <v>17.01931785594174</v>
      </c>
      <c r="DO48">
        <f t="shared" si="41"/>
        <v>16.808937273020366</v>
      </c>
      <c r="DP48">
        <f t="shared" si="42"/>
        <v>16.598555945971992</v>
      </c>
      <c r="DQ48">
        <f t="shared" si="43"/>
        <v>16.388173874037587</v>
      </c>
      <c r="DR48">
        <f t="shared" si="44"/>
        <v>16.177791056457352</v>
      </c>
      <c r="DS48">
        <f t="shared" si="45"/>
        <v>15.967407492470706</v>
      </c>
      <c r="DT48">
        <f t="shared" si="46"/>
        <v>15.757023181316292</v>
      </c>
      <c r="DU48">
        <f t="shared" si="47"/>
        <v>15.546638122231982</v>
      </c>
      <c r="DV48">
        <f t="shared" si="48"/>
        <v>15.336252314454864</v>
      </c>
      <c r="DW48">
        <f t="shared" si="49"/>
        <v>15.125865757221252</v>
      </c>
      <c r="DX48">
        <f t="shared" si="50"/>
        <v>14.915478449766681</v>
      </c>
      <c r="DY48">
        <f t="shared" si="51"/>
        <v>14.705090391325903</v>
      </c>
      <c r="DZ48">
        <f t="shared" si="52"/>
        <v>14.494701581132894</v>
      </c>
      <c r="EA48">
        <f t="shared" si="53"/>
        <v>14.284312018420849</v>
      </c>
      <c r="EB48">
        <f t="shared" si="54"/>
        <v>14.073921702422172</v>
      </c>
      <c r="EC48">
        <f t="shared" si="55"/>
        <v>13.863530632368491</v>
      </c>
      <c r="ED48">
        <f t="shared" si="56"/>
        <v>13.653138807490652</v>
      </c>
      <c r="EE48">
        <f t="shared" si="57"/>
        <v>13.442746227018716</v>
      </c>
      <c r="EF48">
        <f t="shared" si="58"/>
        <v>13.23235289018195</v>
      </c>
      <c r="EG48">
        <f t="shared" si="59"/>
        <v>13.021958796208846</v>
      </c>
      <c r="EH48">
        <f t="shared" si="60"/>
        <v>12.811563944327105</v>
      </c>
      <c r="EI48">
        <f t="shared" si="61"/>
        <v>12.601168333763635</v>
      </c>
      <c r="EJ48">
        <f t="shared" si="62"/>
        <v>12.390771963744562</v>
      </c>
      <c r="EK48">
        <f t="shared" si="63"/>
        <v>12.180374833495222</v>
      </c>
      <c r="EL48">
        <f t="shared" si="64"/>
        <v>11.969976942240162</v>
      </c>
      <c r="EM48">
        <f t="shared" si="65"/>
        <v>11.75957828920313</v>
      </c>
      <c r="EN48">
        <f t="shared" si="66"/>
        <v>11.54917887360709</v>
      </c>
      <c r="EO48">
        <f t="shared" si="67"/>
        <v>11.338778694674209</v>
      </c>
      <c r="EP48">
        <f t="shared" si="68"/>
        <v>11.12837775162587</v>
      </c>
      <c r="EQ48">
        <f t="shared" si="69"/>
        <v>10.917976043682646</v>
      </c>
      <c r="ER48">
        <f t="shared" si="70"/>
        <v>10.70757357006433</v>
      </c>
      <c r="ES48">
        <f t="shared" si="71"/>
        <v>10.497170329989903</v>
      </c>
      <c r="ET48">
        <f t="shared" si="72"/>
        <v>10.286766322677567</v>
      </c>
      <c r="EU48">
        <f t="shared" si="73"/>
        <v>10.076361547344723</v>
      </c>
      <c r="EV48">
        <f t="shared" si="74"/>
        <v>9.865956003207959</v>
      </c>
      <c r="EW48">
        <f t="shared" si="75"/>
        <v>9.6555496894830775</v>
      </c>
      <c r="EX48">
        <f t="shared" si="76"/>
        <v>9.445142605385076</v>
      </c>
      <c r="EY48">
        <f t="shared" si="77"/>
        <v>9.2347347501281565</v>
      </c>
      <c r="EZ48">
        <f t="shared" si="78"/>
        <v>9.0243261229257161</v>
      </c>
      <c r="FA48">
        <f t="shared" si="79"/>
        <v>8.8139167229903475</v>
      </c>
      <c r="FB48">
        <f t="shared" si="80"/>
        <v>8.6035065495338419</v>
      </c>
      <c r="FC48">
        <f t="shared" si="81"/>
        <v>8.3930956017671878</v>
      </c>
      <c r="FD48">
        <f t="shared" si="82"/>
        <v>8.1826838789005674</v>
      </c>
      <c r="FE48">
        <f t="shared" si="83"/>
        <v>7.972271380143356</v>
      </c>
      <c r="FF48">
        <f t="shared" si="84"/>
        <v>7.76185810470413</v>
      </c>
      <c r="FG48">
        <f t="shared" si="85"/>
        <v>7.5514440517906447</v>
      </c>
      <c r="FH48">
        <f t="shared" si="86"/>
        <v>7.34102922060986</v>
      </c>
      <c r="FI48">
        <f t="shared" si="87"/>
        <v>7.1306136103679183</v>
      </c>
      <c r="FJ48">
        <f t="shared" si="88"/>
        <v>6.9201972202701629</v>
      </c>
      <c r="FK48">
        <f t="shared" si="89"/>
        <v>6.7097800495211128</v>
      </c>
      <c r="FL48">
        <f t="shared" si="90"/>
        <v>6.4993620973244877</v>
      </c>
      <c r="FM48">
        <f t="shared" si="91"/>
        <v>6.2889433628831863</v>
      </c>
      <c r="FN48">
        <f t="shared" si="92"/>
        <v>6.0785238453992978</v>
      </c>
      <c r="FO48">
        <f t="shared" si="93"/>
        <v>5.868103544074101</v>
      </c>
      <c r="FP48">
        <f t="shared" si="94"/>
        <v>5.6576824581080487</v>
      </c>
      <c r="FQ48">
        <f t="shared" si="95"/>
        <v>5.4472605867007928</v>
      </c>
      <c r="FR48">
        <f t="shared" si="96"/>
        <v>5.236837929051168</v>
      </c>
      <c r="FS48">
        <f t="shared" si="97"/>
        <v>5.0264144843571703</v>
      </c>
      <c r="FT48">
        <f t="shared" si="98"/>
        <v>4.815990251816002</v>
      </c>
      <c r="FU48">
        <f t="shared" si="99"/>
        <v>4.6055652306240358</v>
      </c>
      <c r="FV48">
        <f t="shared" si="100"/>
        <v>4.395139419976827</v>
      </c>
      <c r="FW48">
        <f t="shared" si="101"/>
        <v>4.1847128190691105</v>
      </c>
      <c r="FX48">
        <f t="shared" si="102"/>
        <v>3.9742854270947969</v>
      </c>
      <c r="FY48">
        <f t="shared" si="103"/>
        <v>3.7638572432469797</v>
      </c>
      <c r="FZ48">
        <f t="shared" si="36"/>
        <v>3.5534282667179227</v>
      </c>
      <c r="GA48">
        <f t="shared" si="136"/>
        <v>3.3429984966990745</v>
      </c>
      <c r="GB48">
        <f t="shared" si="137"/>
        <v>3.1325679323810505</v>
      </c>
      <c r="GC48">
        <f t="shared" si="138"/>
        <v>2.9221365729536437</v>
      </c>
      <c r="GD48">
        <f t="shared" si="104"/>
        <v>2.7117044176058247</v>
      </c>
      <c r="GE48">
        <f t="shared" si="105"/>
        <v>2.5012714655257273</v>
      </c>
      <c r="GF48">
        <f t="shared" si="106"/>
        <v>2.2908377159006665</v>
      </c>
      <c r="GG48">
        <f t="shared" si="107"/>
        <v>2.0804031679171242</v>
      </c>
      <c r="GH48">
        <f t="shared" si="108"/>
        <v>1.8699678207607544</v>
      </c>
      <c r="GI48">
        <f t="shared" si="109"/>
        <v>1.6595316736163728</v>
      </c>
      <c r="GJ48">
        <f t="shared" si="110"/>
        <v>1.449094725667976</v>
      </c>
      <c r="GK48">
        <f t="shared" si="111"/>
        <v>1.2386569760987278</v>
      </c>
      <c r="GL48">
        <f t="shared" si="112"/>
        <v>1.0282184240909373</v>
      </c>
      <c r="GM48">
        <f t="shared" si="113"/>
        <v>0.81777906882610552</v>
      </c>
      <c r="GN48">
        <f t="shared" si="114"/>
        <v>0.60733890948489133</v>
      </c>
      <c r="GO48">
        <f t="shared" si="115"/>
        <v>0.3968979452471082</v>
      </c>
      <c r="GP48">
        <f t="shared" si="116"/>
        <v>0.18645617529174174</v>
      </c>
      <c r="GQ48">
        <f t="shared" si="117"/>
        <v>2.3986401203060836E-2</v>
      </c>
      <c r="GR48">
        <f t="shared" si="118"/>
        <v>0.23442978505999079</v>
      </c>
      <c r="GS48">
        <f t="shared" si="119"/>
        <v>0.44487397710257781</v>
      </c>
      <c r="GT48">
        <f t="shared" si="120"/>
        <v>0.65531897815520423</v>
      </c>
      <c r="GU48">
        <f t="shared" si="121"/>
        <v>0.86576478904306597</v>
      </c>
      <c r="GV48">
        <f t="shared" si="122"/>
        <v>1.0762114105922329</v>
      </c>
      <c r="GW48">
        <f t="shared" si="123"/>
        <v>1.2866588436295849</v>
      </c>
      <c r="GX48">
        <f t="shared" si="124"/>
        <v>1.497107088982883</v>
      </c>
      <c r="GY48">
        <f t="shared" si="125"/>
        <v>1.7075561474806911</v>
      </c>
      <c r="GZ48">
        <f t="shared" si="126"/>
        <v>1.9180060199524469</v>
      </c>
      <c r="HA48">
        <f t="shared" si="127"/>
        <v>2.1284567072284268</v>
      </c>
      <c r="HB48">
        <f t="shared" si="128"/>
        <v>2.3389082101397598</v>
      </c>
      <c r="HC48">
        <f t="shared" si="129"/>
        <v>2.549360529518399</v>
      </c>
      <c r="HD48">
        <f t="shared" si="130"/>
        <v>2.7598136661971786</v>
      </c>
      <c r="HE48">
        <f t="shared" si="131"/>
        <v>2.9702676210097572</v>
      </c>
      <c r="HF48">
        <f t="shared" si="132"/>
        <v>3.1807223947906671</v>
      </c>
      <c r="HG48">
        <f t="shared" si="133"/>
        <v>3.3911779883752651</v>
      </c>
      <c r="HH48">
        <f t="shared" si="134"/>
        <v>3.6016344025997675</v>
      </c>
      <c r="HI48">
        <f t="shared" si="135"/>
        <v>3.8120916383012684</v>
      </c>
      <c r="HJ48">
        <f t="shared" si="30"/>
        <v>2.3986401203060836E-2</v>
      </c>
      <c r="HK48">
        <f t="shared" si="31"/>
        <v>83</v>
      </c>
      <c r="HL48">
        <v>46</v>
      </c>
      <c r="HM48">
        <f t="shared" si="32"/>
        <v>0.45</v>
      </c>
      <c r="HN48" cm="1">
        <f t="array" ref="HN48">INDEX($N$3:$DJ$102,HL48,HK48)</f>
        <v>17.150226804771425</v>
      </c>
      <c r="HO48">
        <f t="shared" si="33"/>
        <v>7.7176020621471411</v>
      </c>
    </row>
    <row r="49" spans="5:223" x14ac:dyDescent="0.25">
      <c r="E49">
        <v>515</v>
      </c>
      <c r="F49" s="6">
        <f>'Emission events'!AJ49</f>
        <v>1.0226111777370493E+18</v>
      </c>
      <c r="G49" s="6">
        <f>'Emission events'!BQ49</f>
        <v>1.1376072600535498E+17</v>
      </c>
      <c r="H49" s="6">
        <f>'Emission events'!CX49</f>
        <v>1.2693317400471648E+16</v>
      </c>
      <c r="I49" s="6">
        <f>'Emission events'!EE49</f>
        <v>1419863019056729.8</v>
      </c>
      <c r="J49" s="6">
        <f>'Emission events'!FL49</f>
        <v>159156983711985.88</v>
      </c>
      <c r="K49" s="6">
        <f t="shared" si="2"/>
        <v>1.1506442411456448E+18</v>
      </c>
      <c r="M49" s="1">
        <v>0.46</v>
      </c>
      <c r="N49" s="55">
        <f t="shared" si="169"/>
        <v>16.889133173471528</v>
      </c>
      <c r="O49" s="55">
        <f t="shared" si="169"/>
        <v>16.887915575124961</v>
      </c>
      <c r="P49" s="55">
        <f t="shared" si="169"/>
        <v>16.886696948431137</v>
      </c>
      <c r="Q49" s="55">
        <f t="shared" si="169"/>
        <v>16.885477292341108</v>
      </c>
      <c r="R49" s="55">
        <f t="shared" si="169"/>
        <v>16.884256605804868</v>
      </c>
      <c r="S49" s="55">
        <f t="shared" si="169"/>
        <v>16.883034887771334</v>
      </c>
      <c r="T49" s="55">
        <f t="shared" si="169"/>
        <v>16.881812137188351</v>
      </c>
      <c r="U49" s="55">
        <f t="shared" si="169"/>
        <v>16.880588353002683</v>
      </c>
      <c r="V49" s="55">
        <f t="shared" si="169"/>
        <v>16.879363534160035</v>
      </c>
      <c r="W49" s="55">
        <f t="shared" si="169"/>
        <v>16.878137679605025</v>
      </c>
      <c r="X49" s="55">
        <f t="shared" si="170"/>
        <v>16.876910788281204</v>
      </c>
      <c r="Y49" s="55">
        <f t="shared" si="170"/>
        <v>16.875682859131032</v>
      </c>
      <c r="Z49" s="55">
        <f t="shared" si="170"/>
        <v>16.8744538910959</v>
      </c>
      <c r="AA49" s="55">
        <f t="shared" si="170"/>
        <v>16.873223883116122</v>
      </c>
      <c r="AB49" s="55">
        <f t="shared" si="170"/>
        <v>16.871992834130921</v>
      </c>
      <c r="AC49" s="55">
        <f t="shared" si="170"/>
        <v>16.870760743078446</v>
      </c>
      <c r="AD49" s="55">
        <f t="shared" si="170"/>
        <v>16.869527608895755</v>
      </c>
      <c r="AE49" s="55">
        <f t="shared" si="170"/>
        <v>16.868293430518833</v>
      </c>
      <c r="AF49" s="55">
        <f t="shared" si="170"/>
        <v>16.867058206882568</v>
      </c>
      <c r="AG49" s="55">
        <f t="shared" si="170"/>
        <v>16.865821936920774</v>
      </c>
      <c r="AH49" s="55">
        <f t="shared" si="171"/>
        <v>16.864584619566163</v>
      </c>
      <c r="AI49" s="55">
        <f t="shared" si="171"/>
        <v>16.863346253750372</v>
      </c>
      <c r="AJ49" s="55">
        <f t="shared" si="171"/>
        <v>16.862106838403939</v>
      </c>
      <c r="AK49" s="55">
        <f t="shared" si="171"/>
        <v>16.860866372456318</v>
      </c>
      <c r="AL49" s="55">
        <f t="shared" si="171"/>
        <v>16.859624854835857</v>
      </c>
      <c r="AM49" s="55">
        <f t="shared" si="171"/>
        <v>16.858382284469833</v>
      </c>
      <c r="AN49" s="55">
        <f t="shared" si="171"/>
        <v>16.857138660284413</v>
      </c>
      <c r="AO49" s="55">
        <f t="shared" si="171"/>
        <v>16.85589398120467</v>
      </c>
      <c r="AP49" s="55">
        <f t="shared" si="171"/>
        <v>16.854648246154582</v>
      </c>
      <c r="AQ49" s="55">
        <f t="shared" si="171"/>
        <v>16.853401454057035</v>
      </c>
      <c r="AR49" s="55">
        <f t="shared" si="172"/>
        <v>16.852153603833816</v>
      </c>
      <c r="AS49" s="55">
        <f t="shared" si="172"/>
        <v>16.850904694405596</v>
      </c>
      <c r="AT49" s="55">
        <f t="shared" si="172"/>
        <v>16.849654724691963</v>
      </c>
      <c r="AU49" s="55">
        <f t="shared" si="172"/>
        <v>16.848403693611399</v>
      </c>
      <c r="AV49" s="55">
        <f t="shared" si="172"/>
        <v>16.847151600081279</v>
      </c>
      <c r="AW49" s="55">
        <f t="shared" si="172"/>
        <v>16.845898443017877</v>
      </c>
      <c r="AX49" s="55">
        <f t="shared" si="172"/>
        <v>16.844644221336356</v>
      </c>
      <c r="AY49" s="55">
        <f t="shared" si="172"/>
        <v>16.843388933950781</v>
      </c>
      <c r="AZ49" s="55">
        <f t="shared" si="172"/>
        <v>16.842132579774105</v>
      </c>
      <c r="BA49" s="55">
        <f t="shared" si="172"/>
        <v>16.84087515771817</v>
      </c>
      <c r="BB49" s="55">
        <f t="shared" si="173"/>
        <v>16.839616666693708</v>
      </c>
      <c r="BC49" s="55">
        <f t="shared" si="173"/>
        <v>16.838357105610349</v>
      </c>
      <c r="BD49" s="55">
        <f t="shared" si="173"/>
        <v>16.837096473376597</v>
      </c>
      <c r="BE49" s="55">
        <f t="shared" si="173"/>
        <v>16.835834768899851</v>
      </c>
      <c r="BF49" s="55">
        <f t="shared" si="173"/>
        <v>16.834571991086396</v>
      </c>
      <c r="BG49" s="55">
        <f t="shared" si="173"/>
        <v>16.833308138841399</v>
      </c>
      <c r="BH49" s="55">
        <f t="shared" si="173"/>
        <v>16.83204321106891</v>
      </c>
      <c r="BI49" s="55">
        <f t="shared" si="173"/>
        <v>16.830777206671861</v>
      </c>
      <c r="BJ49" s="55">
        <f t="shared" si="173"/>
        <v>16.829510124552069</v>
      </c>
      <c r="BK49" s="55">
        <f t="shared" si="173"/>
        <v>16.828241963610221</v>
      </c>
      <c r="BL49" s="55">
        <f t="shared" si="174"/>
        <v>16.826972722745897</v>
      </c>
      <c r="BM49" s="55">
        <f t="shared" si="174"/>
        <v>16.825702400857541</v>
      </c>
      <c r="BN49" s="55">
        <f t="shared" si="174"/>
        <v>16.82443099684248</v>
      </c>
      <c r="BO49" s="55">
        <f t="shared" si="174"/>
        <v>16.823158509596919</v>
      </c>
      <c r="BP49" s="55">
        <f t="shared" si="174"/>
        <v>16.821884938015931</v>
      </c>
      <c r="BQ49" s="55">
        <f t="shared" si="174"/>
        <v>16.82061028099346</v>
      </c>
      <c r="BR49" s="55">
        <f t="shared" si="174"/>
        <v>16.819334537422332</v>
      </c>
      <c r="BS49" s="55">
        <f t="shared" si="174"/>
        <v>16.818057706194239</v>
      </c>
      <c r="BT49" s="55">
        <f t="shared" si="174"/>
        <v>16.816779786199735</v>
      </c>
      <c r="BU49" s="55">
        <f t="shared" si="174"/>
        <v>16.815500776328253</v>
      </c>
      <c r="BV49" s="55">
        <f t="shared" si="175"/>
        <v>16.814220675468089</v>
      </c>
      <c r="BW49" s="55">
        <f t="shared" si="175"/>
        <v>16.812939482506405</v>
      </c>
      <c r="BX49" s="55">
        <f t="shared" si="175"/>
        <v>16.811657196329225</v>
      </c>
      <c r="BY49" s="55">
        <f t="shared" si="175"/>
        <v>16.810373815821443</v>
      </c>
      <c r="BZ49" s="55">
        <f t="shared" si="175"/>
        <v>16.809089339866805</v>
      </c>
      <c r="CA49" s="55">
        <f t="shared" si="175"/>
        <v>16.807803767347938</v>
      </c>
      <c r="CB49" s="55">
        <f t="shared" si="175"/>
        <v>16.806517097146305</v>
      </c>
      <c r="CC49" s="55">
        <f t="shared" si="175"/>
        <v>16.805229328142246</v>
      </c>
      <c r="CD49" s="55">
        <f t="shared" si="175"/>
        <v>16.803940459214949</v>
      </c>
      <c r="CE49" s="55">
        <f t="shared" si="175"/>
        <v>16.802650489242467</v>
      </c>
      <c r="CF49" s="55">
        <f t="shared" si="176"/>
        <v>16.801359417101697</v>
      </c>
      <c r="CG49" s="55">
        <f t="shared" si="176"/>
        <v>16.800067241668405</v>
      </c>
      <c r="CH49" s="55">
        <f t="shared" si="176"/>
        <v>16.798773961817197</v>
      </c>
      <c r="CI49" s="55">
        <f t="shared" si="176"/>
        <v>16.797479576421541</v>
      </c>
      <c r="CJ49" s="55">
        <f t="shared" si="176"/>
        <v>16.796184084353747</v>
      </c>
      <c r="CK49" s="55">
        <f t="shared" si="176"/>
        <v>16.794887484484981</v>
      </c>
      <c r="CL49" s="55">
        <f t="shared" si="176"/>
        <v>16.793589775685263</v>
      </c>
      <c r="CM49" s="55">
        <f t="shared" si="176"/>
        <v>16.79229095682344</v>
      </c>
      <c r="CN49" s="55">
        <f t="shared" si="176"/>
        <v>16.790991026767227</v>
      </c>
      <c r="CO49" s="55">
        <f t="shared" si="176"/>
        <v>16.789689984383173</v>
      </c>
      <c r="CP49" s="55">
        <f t="shared" si="177"/>
        <v>16.788387828536681</v>
      </c>
      <c r="CQ49" s="55">
        <f t="shared" si="177"/>
        <v>16.787084558091976</v>
      </c>
      <c r="CR49" s="55">
        <f t="shared" si="177"/>
        <v>16.785780171912148</v>
      </c>
      <c r="CS49" s="55">
        <f t="shared" si="177"/>
        <v>16.784474668859108</v>
      </c>
      <c r="CT49" s="55">
        <f t="shared" si="177"/>
        <v>16.783168047793623</v>
      </c>
      <c r="CU49" s="55">
        <f t="shared" si="177"/>
        <v>16.781860307575286</v>
      </c>
      <c r="CV49" s="55">
        <f t="shared" si="177"/>
        <v>16.780551447062532</v>
      </c>
      <c r="CW49" s="55">
        <f t="shared" si="177"/>
        <v>16.779241465112626</v>
      </c>
      <c r="CX49" s="55">
        <f t="shared" si="177"/>
        <v>16.777930360581681</v>
      </c>
      <c r="CY49" s="55">
        <f t="shared" si="177"/>
        <v>16.776618132324625</v>
      </c>
      <c r="CZ49" s="55">
        <f t="shared" si="178"/>
        <v>16.775304779195231</v>
      </c>
      <c r="DA49" s="55">
        <f t="shared" si="178"/>
        <v>16.773990300046098</v>
      </c>
      <c r="DB49" s="55">
        <f t="shared" si="178"/>
        <v>16.772674693728653</v>
      </c>
      <c r="DC49" s="55">
        <f t="shared" si="178"/>
        <v>16.771357959093155</v>
      </c>
      <c r="DD49" s="55">
        <f t="shared" si="178"/>
        <v>16.770040094988691</v>
      </c>
      <c r="DE49" s="55">
        <f t="shared" si="178"/>
        <v>16.768721100263171</v>
      </c>
      <c r="DF49" s="55">
        <f t="shared" si="178"/>
        <v>16.76740097376333</v>
      </c>
      <c r="DG49" s="55">
        <f t="shared" si="178"/>
        <v>16.76607971433473</v>
      </c>
      <c r="DH49" s="55">
        <f t="shared" si="178"/>
        <v>16.76475732082174</v>
      </c>
      <c r="DI49" s="55">
        <f t="shared" si="178"/>
        <v>16.763433792067588</v>
      </c>
      <c r="DJ49" s="55">
        <f t="shared" si="178"/>
        <v>16.762109126914275</v>
      </c>
      <c r="DL49">
        <f t="shared" si="17"/>
        <v>0.46</v>
      </c>
      <c r="DM49">
        <f t="shared" si="18"/>
        <v>16.889133173471528</v>
      </c>
      <c r="DN49">
        <f t="shared" si="19"/>
        <v>16.678473950661857</v>
      </c>
      <c r="DO49">
        <f t="shared" si="41"/>
        <v>16.46781369950493</v>
      </c>
      <c r="DP49">
        <f t="shared" si="42"/>
        <v>16.257152418951797</v>
      </c>
      <c r="DQ49">
        <f t="shared" si="43"/>
        <v>16.046490107952454</v>
      </c>
      <c r="DR49">
        <f t="shared" si="44"/>
        <v>15.835826765455817</v>
      </c>
      <c r="DS49">
        <f t="shared" si="45"/>
        <v>15.625162390409731</v>
      </c>
      <c r="DT49">
        <f t="shared" si="46"/>
        <v>15.414496981760959</v>
      </c>
      <c r="DU49">
        <f t="shared" si="47"/>
        <v>15.203830538455207</v>
      </c>
      <c r="DV49">
        <f t="shared" si="48"/>
        <v>14.993163059437094</v>
      </c>
      <c r="DW49">
        <f t="shared" si="49"/>
        <v>14.78249454365017</v>
      </c>
      <c r="DX49">
        <f t="shared" si="50"/>
        <v>14.571824990036895</v>
      </c>
      <c r="DY49">
        <f t="shared" si="51"/>
        <v>14.361154397538659</v>
      </c>
      <c r="DZ49">
        <f t="shared" si="52"/>
        <v>14.150482765095777</v>
      </c>
      <c r="EA49">
        <f t="shared" si="53"/>
        <v>13.939810091647473</v>
      </c>
      <c r="EB49">
        <f t="shared" si="54"/>
        <v>13.729136376131894</v>
      </c>
      <c r="EC49">
        <f t="shared" si="55"/>
        <v>13.5184616174861</v>
      </c>
      <c r="ED49">
        <f t="shared" si="56"/>
        <v>13.307785814646074</v>
      </c>
      <c r="EE49">
        <f t="shared" si="57"/>
        <v>13.097108966546706</v>
      </c>
      <c r="EF49">
        <f t="shared" si="58"/>
        <v>12.886431072121809</v>
      </c>
      <c r="EG49">
        <f t="shared" si="59"/>
        <v>12.675752130304094</v>
      </c>
      <c r="EH49">
        <f t="shared" si="60"/>
        <v>12.4650721400252</v>
      </c>
      <c r="EI49">
        <f t="shared" si="61"/>
        <v>12.254391100215663</v>
      </c>
      <c r="EJ49">
        <f t="shared" si="62"/>
        <v>12.043709009804939</v>
      </c>
      <c r="EK49">
        <f t="shared" si="63"/>
        <v>11.833025867721375</v>
      </c>
      <c r="EL49">
        <f t="shared" si="64"/>
        <v>11.622341672892247</v>
      </c>
      <c r="EM49">
        <f t="shared" si="65"/>
        <v>11.411656424243724</v>
      </c>
      <c r="EN49">
        <f t="shared" si="66"/>
        <v>11.200970120700877</v>
      </c>
      <c r="EO49">
        <f t="shared" si="67"/>
        <v>10.990282761187684</v>
      </c>
      <c r="EP49">
        <f t="shared" si="68"/>
        <v>10.779594344627036</v>
      </c>
      <c r="EQ49">
        <f t="shared" si="69"/>
        <v>10.568904869940713</v>
      </c>
      <c r="ER49">
        <f t="shared" si="70"/>
        <v>10.358214336049389</v>
      </c>
      <c r="ES49">
        <f t="shared" si="71"/>
        <v>10.147522741872653</v>
      </c>
      <c r="ET49">
        <f t="shared" si="72"/>
        <v>9.9368300863289836</v>
      </c>
      <c r="EU49">
        <f t="shared" si="73"/>
        <v>9.7261363683357605</v>
      </c>
      <c r="EV49">
        <f t="shared" si="74"/>
        <v>9.5154415868092563</v>
      </c>
      <c r="EW49">
        <f t="shared" si="75"/>
        <v>9.3047457406646323</v>
      </c>
      <c r="EX49">
        <f t="shared" si="76"/>
        <v>9.0940488288159536</v>
      </c>
      <c r="EY49">
        <f t="shared" si="77"/>
        <v>8.8833508501761731</v>
      </c>
      <c r="EZ49">
        <f t="shared" si="78"/>
        <v>8.6726518036571338</v>
      </c>
      <c r="FA49">
        <f t="shared" si="79"/>
        <v>8.4619516881695684</v>
      </c>
      <c r="FB49">
        <f t="shared" si="80"/>
        <v>8.2512505026231064</v>
      </c>
      <c r="FC49">
        <f t="shared" si="81"/>
        <v>8.0405482459262512</v>
      </c>
      <c r="FD49">
        <f t="shared" si="82"/>
        <v>7.8298449169864011</v>
      </c>
      <c r="FE49">
        <f t="shared" si="83"/>
        <v>7.6191405147098425</v>
      </c>
      <c r="FF49">
        <f t="shared" si="84"/>
        <v>7.408435038001743</v>
      </c>
      <c r="FG49">
        <f t="shared" si="85"/>
        <v>7.1977284857661505</v>
      </c>
      <c r="FH49">
        <f t="shared" si="86"/>
        <v>6.9870208569059979</v>
      </c>
      <c r="FI49">
        <f t="shared" si="87"/>
        <v>6.7763121503231023</v>
      </c>
      <c r="FJ49">
        <f t="shared" si="88"/>
        <v>6.565602364918151</v>
      </c>
      <c r="FK49">
        <f t="shared" si="89"/>
        <v>6.3548914995907229</v>
      </c>
      <c r="FL49">
        <f t="shared" si="90"/>
        <v>6.1441795532392636</v>
      </c>
      <c r="FM49">
        <f t="shared" si="91"/>
        <v>5.9334665247610996</v>
      </c>
      <c r="FN49">
        <f t="shared" si="92"/>
        <v>5.7227524130524348</v>
      </c>
      <c r="FO49">
        <f t="shared" si="93"/>
        <v>5.5120372170083431</v>
      </c>
      <c r="FP49">
        <f t="shared" si="94"/>
        <v>5.3013209355227673</v>
      </c>
      <c r="FQ49">
        <f t="shared" si="95"/>
        <v>5.0906035674885359</v>
      </c>
      <c r="FR49">
        <f t="shared" si="96"/>
        <v>4.879885111797341</v>
      </c>
      <c r="FS49">
        <f t="shared" si="97"/>
        <v>4.6691655673397339</v>
      </c>
      <c r="FT49">
        <f t="shared" si="98"/>
        <v>4.4584449330051488</v>
      </c>
      <c r="FU49">
        <f t="shared" si="99"/>
        <v>4.2477232076818812</v>
      </c>
      <c r="FV49">
        <f t="shared" si="100"/>
        <v>4.0370003902570932</v>
      </c>
      <c r="FW49">
        <f t="shared" si="101"/>
        <v>3.8262764796168103</v>
      </c>
      <c r="FX49">
        <f t="shared" si="102"/>
        <v>3.6155514746459243</v>
      </c>
      <c r="FY49">
        <f t="shared" si="103"/>
        <v>3.4048253742281833</v>
      </c>
      <c r="FZ49">
        <f t="shared" si="36"/>
        <v>3.1940981772462109</v>
      </c>
      <c r="GA49">
        <f t="shared" si="136"/>
        <v>2.9833698825814743</v>
      </c>
      <c r="GB49">
        <f t="shared" si="137"/>
        <v>2.7726404891143126</v>
      </c>
      <c r="GC49">
        <f t="shared" si="138"/>
        <v>2.5619099957239122</v>
      </c>
      <c r="GD49">
        <f t="shared" si="104"/>
        <v>2.3511784012883279</v>
      </c>
      <c r="GE49">
        <f t="shared" si="105"/>
        <v>2.1404457046844545</v>
      </c>
      <c r="GF49">
        <f t="shared" si="106"/>
        <v>1.9297119047880589</v>
      </c>
      <c r="GG49">
        <f t="shared" si="107"/>
        <v>1.7189770004737479</v>
      </c>
      <c r="GH49">
        <f t="shared" si="108"/>
        <v>1.5082409906149881</v>
      </c>
      <c r="GI49">
        <f t="shared" si="109"/>
        <v>1.2975038740840912</v>
      </c>
      <c r="GJ49">
        <f t="shared" si="110"/>
        <v>1.0867656497522198</v>
      </c>
      <c r="GK49">
        <f t="shared" si="111"/>
        <v>0.87602631648939777</v>
      </c>
      <c r="GL49">
        <f t="shared" si="112"/>
        <v>0.6652858731644713</v>
      </c>
      <c r="GM49">
        <f t="shared" si="113"/>
        <v>0.45454431864515499</v>
      </c>
      <c r="GN49">
        <f t="shared" si="114"/>
        <v>0.24380165179799818</v>
      </c>
      <c r="GO49">
        <f t="shared" si="115"/>
        <v>3.3057871488402668E-2</v>
      </c>
      <c r="GP49">
        <f t="shared" si="116"/>
        <v>0.17768702341940568</v>
      </c>
      <c r="GQ49">
        <f t="shared" si="117"/>
        <v>0.38843303406233787</v>
      </c>
      <c r="GR49">
        <f t="shared" si="118"/>
        <v>0.59918016157848086</v>
      </c>
      <c r="GS49">
        <f t="shared" si="119"/>
        <v>0.80992840710706915</v>
      </c>
      <c r="GT49">
        <f t="shared" si="120"/>
        <v>1.0206777717885096</v>
      </c>
      <c r="GU49">
        <f t="shared" si="121"/>
        <v>1.2314282567643673</v>
      </c>
      <c r="GV49">
        <f t="shared" si="122"/>
        <v>1.4421798631773761</v>
      </c>
      <c r="GW49">
        <f t="shared" si="123"/>
        <v>1.6529325921714246</v>
      </c>
      <c r="GX49">
        <f t="shared" si="124"/>
        <v>1.8636864448915844</v>
      </c>
      <c r="GY49">
        <f t="shared" si="125"/>
        <v>2.0744414224840817</v>
      </c>
      <c r="GZ49">
        <f t="shared" si="126"/>
        <v>2.2851975260963187</v>
      </c>
      <c r="HA49">
        <f t="shared" si="127"/>
        <v>2.4959547568768663</v>
      </c>
      <c r="HB49">
        <f t="shared" si="128"/>
        <v>2.706713115975468</v>
      </c>
      <c r="HC49">
        <f t="shared" si="129"/>
        <v>2.9174726045430361</v>
      </c>
      <c r="HD49">
        <f t="shared" si="130"/>
        <v>3.1282332237316588</v>
      </c>
      <c r="HE49">
        <f t="shared" si="131"/>
        <v>3.3389949746946037</v>
      </c>
      <c r="HF49">
        <f t="shared" si="132"/>
        <v>3.5497578585863074</v>
      </c>
      <c r="HG49">
        <f t="shared" si="133"/>
        <v>3.7605218765624002</v>
      </c>
      <c r="HH49">
        <f t="shared" si="134"/>
        <v>3.9712870297796563</v>
      </c>
      <c r="HI49">
        <f t="shared" si="135"/>
        <v>4.1820533193960721</v>
      </c>
      <c r="HJ49">
        <f t="shared" si="30"/>
        <v>3.3057871488402668E-2</v>
      </c>
      <c r="HK49">
        <f t="shared" si="31"/>
        <v>81</v>
      </c>
      <c r="HL49">
        <v>47</v>
      </c>
      <c r="HM49">
        <f t="shared" si="32"/>
        <v>0.46</v>
      </c>
      <c r="HN49" cm="1">
        <f t="array" ref="HN49">INDEX($N$3:$DJ$102,HL49,HK49)</f>
        <v>16.788387828536681</v>
      </c>
      <c r="HO49">
        <f t="shared" si="33"/>
        <v>7.722658401126874</v>
      </c>
    </row>
    <row r="50" spans="5:223" x14ac:dyDescent="0.25">
      <c r="E50">
        <v>520</v>
      </c>
      <c r="F50" s="6">
        <f>'Emission events'!AJ50</f>
        <v>1.4265849228912461E+18</v>
      </c>
      <c r="G50" s="6">
        <f>'Emission events'!BQ50</f>
        <v>1.5869836225699245E+17</v>
      </c>
      <c r="H50" s="6">
        <f>'Emission events'!CX50</f>
        <v>1.7714714205266126E+16</v>
      </c>
      <c r="I50" s="6">
        <f>'Emission events'!EE50</f>
        <v>1982914978213685.5</v>
      </c>
      <c r="J50" s="6">
        <f>'Emission events'!FL50</f>
        <v>222460028021180.63</v>
      </c>
      <c r="K50" s="6">
        <f t="shared" si="2"/>
        <v>1.6052033743597396E+18</v>
      </c>
      <c r="M50" s="1">
        <v>0.47</v>
      </c>
      <c r="N50" s="55">
        <f t="shared" si="169"/>
        <v>16.443566921016171</v>
      </c>
      <c r="O50" s="55">
        <f t="shared" si="169"/>
        <v>16.441962834793564</v>
      </c>
      <c r="P50" s="55">
        <f t="shared" si="169"/>
        <v>16.440357325995564</v>
      </c>
      <c r="Q50" s="55">
        <f t="shared" si="169"/>
        <v>16.438750393171098</v>
      </c>
      <c r="R50" s="55">
        <f t="shared" si="169"/>
        <v>16.437142034867623</v>
      </c>
      <c r="S50" s="55">
        <f t="shared" si="169"/>
        <v>16.435532249631112</v>
      </c>
      <c r="T50" s="55">
        <f t="shared" si="169"/>
        <v>16.433921036006062</v>
      </c>
      <c r="U50" s="55">
        <f t="shared" si="169"/>
        <v>16.432308392535468</v>
      </c>
      <c r="V50" s="55">
        <f t="shared" si="169"/>
        <v>16.43069431776085</v>
      </c>
      <c r="W50" s="55">
        <f t="shared" si="169"/>
        <v>16.42907881022224</v>
      </c>
      <c r="X50" s="55">
        <f t="shared" si="170"/>
        <v>16.427461868458185</v>
      </c>
      <c r="Y50" s="55">
        <f t="shared" si="170"/>
        <v>16.425843491005729</v>
      </c>
      <c r="Z50" s="55">
        <f t="shared" si="170"/>
        <v>16.42422367640043</v>
      </c>
      <c r="AA50" s="55">
        <f t="shared" si="170"/>
        <v>16.422602423176361</v>
      </c>
      <c r="AB50" s="55">
        <f t="shared" si="170"/>
        <v>16.420979729866087</v>
      </c>
      <c r="AC50" s="55">
        <f t="shared" si="170"/>
        <v>16.419355595000678</v>
      </c>
      <c r="AD50" s="55">
        <f t="shared" si="170"/>
        <v>16.417730017109712</v>
      </c>
      <c r="AE50" s="55">
        <f t="shared" si="170"/>
        <v>16.416102994721264</v>
      </c>
      <c r="AF50" s="55">
        <f t="shared" si="170"/>
        <v>16.414474526361911</v>
      </c>
      <c r="AG50" s="55">
        <f t="shared" si="170"/>
        <v>16.412844610556714</v>
      </c>
      <c r="AH50" s="55">
        <f t="shared" si="171"/>
        <v>16.411213245829245</v>
      </c>
      <c r="AI50" s="55">
        <f t="shared" si="171"/>
        <v>16.409580430701563</v>
      </c>
      <c r="AJ50" s="55">
        <f t="shared" si="171"/>
        <v>16.407946163694223</v>
      </c>
      <c r="AK50" s="55">
        <f t="shared" si="171"/>
        <v>16.406310443326262</v>
      </c>
      <c r="AL50" s="55">
        <f t="shared" si="171"/>
        <v>16.404673268115218</v>
      </c>
      <c r="AM50" s="55">
        <f t="shared" si="171"/>
        <v>16.403034636577111</v>
      </c>
      <c r="AN50" s="55">
        <f t="shared" si="171"/>
        <v>16.401394547226445</v>
      </c>
      <c r="AO50" s="55">
        <f t="shared" si="171"/>
        <v>16.399752998576211</v>
      </c>
      <c r="AP50" s="55">
        <f t="shared" si="171"/>
        <v>16.39810998913789</v>
      </c>
      <c r="AQ50" s="55">
        <f t="shared" si="171"/>
        <v>16.396465517421429</v>
      </c>
      <c r="AR50" s="55">
        <f t="shared" si="172"/>
        <v>16.394819581935277</v>
      </c>
      <c r="AS50" s="55">
        <f t="shared" si="172"/>
        <v>16.393172181186337</v>
      </c>
      <c r="AT50" s="55">
        <f t="shared" si="172"/>
        <v>16.391523313680008</v>
      </c>
      <c r="AU50" s="55">
        <f t="shared" si="172"/>
        <v>16.389872977920152</v>
      </c>
      <c r="AV50" s="55">
        <f t="shared" si="172"/>
        <v>16.388221172409121</v>
      </c>
      <c r="AW50" s="55">
        <f t="shared" si="172"/>
        <v>16.386567895647715</v>
      </c>
      <c r="AX50" s="55">
        <f t="shared" si="172"/>
        <v>16.384913146135229</v>
      </c>
      <c r="AY50" s="55">
        <f t="shared" si="172"/>
        <v>16.383256922369416</v>
      </c>
      <c r="AZ50" s="55">
        <f t="shared" si="172"/>
        <v>16.381599222846493</v>
      </c>
      <c r="BA50" s="55">
        <f t="shared" si="172"/>
        <v>16.379940046061147</v>
      </c>
      <c r="BB50" s="55">
        <f t="shared" si="173"/>
        <v>16.378279390506538</v>
      </c>
      <c r="BC50" s="55">
        <f t="shared" si="173"/>
        <v>16.376617254674272</v>
      </c>
      <c r="BD50" s="55">
        <f t="shared" si="173"/>
        <v>16.374953637054432</v>
      </c>
      <c r="BE50" s="55">
        <f t="shared" si="173"/>
        <v>16.373288536135551</v>
      </c>
      <c r="BF50" s="55">
        <f t="shared" si="173"/>
        <v>16.371621950404624</v>
      </c>
      <c r="BG50" s="55">
        <f t="shared" si="173"/>
        <v>16.369953878347108</v>
      </c>
      <c r="BH50" s="55">
        <f t="shared" si="173"/>
        <v>16.3682843184469</v>
      </c>
      <c r="BI50" s="55">
        <f t="shared" si="173"/>
        <v>16.366613269186363</v>
      </c>
      <c r="BJ50" s="55">
        <f t="shared" si="173"/>
        <v>16.36494072904631</v>
      </c>
      <c r="BK50" s="55">
        <f t="shared" si="173"/>
        <v>16.36326669650601</v>
      </c>
      <c r="BL50" s="55">
        <f t="shared" si="174"/>
        <v>16.361591170043162</v>
      </c>
      <c r="BM50" s="55">
        <f t="shared" si="174"/>
        <v>16.359914148133935</v>
      </c>
      <c r="BN50" s="55">
        <f t="shared" si="174"/>
        <v>16.358235629252924</v>
      </c>
      <c r="BO50" s="55">
        <f t="shared" si="174"/>
        <v>16.356555611873191</v>
      </c>
      <c r="BP50" s="55">
        <f t="shared" si="174"/>
        <v>16.354874094466208</v>
      </c>
      <c r="BQ50" s="55">
        <f t="shared" si="174"/>
        <v>16.353191075501918</v>
      </c>
      <c r="BR50" s="55">
        <f t="shared" si="174"/>
        <v>16.351506553448687</v>
      </c>
      <c r="BS50" s="55">
        <f t="shared" si="174"/>
        <v>16.349820526773332</v>
      </c>
      <c r="BT50" s="55">
        <f t="shared" si="174"/>
        <v>16.348132993941086</v>
      </c>
      <c r="BU50" s="55">
        <f t="shared" si="174"/>
        <v>16.346443953415633</v>
      </c>
      <c r="BV50" s="55">
        <f t="shared" si="175"/>
        <v>16.344753403659087</v>
      </c>
      <c r="BW50" s="55">
        <f t="shared" si="175"/>
        <v>16.343061343131993</v>
      </c>
      <c r="BX50" s="55">
        <f t="shared" si="175"/>
        <v>16.341367770293317</v>
      </c>
      <c r="BY50" s="55">
        <f t="shared" si="175"/>
        <v>16.339672683600462</v>
      </c>
      <c r="BZ50" s="55">
        <f t="shared" si="175"/>
        <v>16.337976081509257</v>
      </c>
      <c r="CA50" s="55">
        <f t="shared" si="175"/>
        <v>16.336277962473961</v>
      </c>
      <c r="CB50" s="55">
        <f t="shared" si="175"/>
        <v>16.334578324947241</v>
      </c>
      <c r="CC50" s="55">
        <f t="shared" si="175"/>
        <v>16.332877167380193</v>
      </c>
      <c r="CD50" s="55">
        <f t="shared" si="175"/>
        <v>16.331174488222345</v>
      </c>
      <c r="CE50" s="55">
        <f t="shared" si="175"/>
        <v>16.329470285921623</v>
      </c>
      <c r="CF50" s="55">
        <f t="shared" si="176"/>
        <v>16.327764558924382</v>
      </c>
      <c r="CG50" s="55">
        <f t="shared" si="176"/>
        <v>16.326057305675391</v>
      </c>
      <c r="CH50" s="55">
        <f t="shared" si="176"/>
        <v>16.324348524617836</v>
      </c>
      <c r="CI50" s="55">
        <f t="shared" si="176"/>
        <v>16.322638214193304</v>
      </c>
      <c r="CJ50" s="55">
        <f t="shared" si="176"/>
        <v>16.320926372841804</v>
      </c>
      <c r="CK50" s="55">
        <f t="shared" si="176"/>
        <v>16.319212999001746</v>
      </c>
      <c r="CL50" s="55">
        <f t="shared" si="176"/>
        <v>16.317498091109954</v>
      </c>
      <c r="CM50" s="55">
        <f t="shared" si="176"/>
        <v>16.315781647601646</v>
      </c>
      <c r="CN50" s="55">
        <f t="shared" si="176"/>
        <v>16.314063666910457</v>
      </c>
      <c r="CO50" s="55">
        <f t="shared" si="176"/>
        <v>16.312344147468416</v>
      </c>
      <c r="CP50" s="55">
        <f t="shared" si="177"/>
        <v>16.310623087705963</v>
      </c>
      <c r="CQ50" s="55">
        <f t="shared" si="177"/>
        <v>16.308900486051918</v>
      </c>
      <c r="CR50" s="55">
        <f t="shared" si="177"/>
        <v>16.307176340933516</v>
      </c>
      <c r="CS50" s="55">
        <f t="shared" si="177"/>
        <v>16.305450650776383</v>
      </c>
      <c r="CT50" s="55">
        <f t="shared" si="177"/>
        <v>16.303723414004534</v>
      </c>
      <c r="CU50" s="55">
        <f t="shared" si="177"/>
        <v>16.301994629040379</v>
      </c>
      <c r="CV50" s="55">
        <f t="shared" si="177"/>
        <v>16.300264294304721</v>
      </c>
      <c r="CW50" s="55">
        <f t="shared" si="177"/>
        <v>16.298532408216754</v>
      </c>
      <c r="CX50" s="55">
        <f t="shared" si="177"/>
        <v>16.296798969194057</v>
      </c>
      <c r="CY50" s="55">
        <f t="shared" si="177"/>
        <v>16.295063975652585</v>
      </c>
      <c r="CZ50" s="55">
        <f t="shared" si="178"/>
        <v>16.293327426006694</v>
      </c>
      <c r="DA50" s="55">
        <f t="shared" si="178"/>
        <v>16.291589318669118</v>
      </c>
      <c r="DB50" s="55">
        <f t="shared" si="178"/>
        <v>16.289849652050961</v>
      </c>
      <c r="DC50" s="55">
        <f t="shared" si="178"/>
        <v>16.28810842456172</v>
      </c>
      <c r="DD50" s="55">
        <f t="shared" si="178"/>
        <v>16.286365634609265</v>
      </c>
      <c r="DE50" s="55">
        <f t="shared" si="178"/>
        <v>16.284621280599836</v>
      </c>
      <c r="DF50" s="55">
        <f t="shared" si="178"/>
        <v>16.282875360938057</v>
      </c>
      <c r="DG50" s="55">
        <f t="shared" si="178"/>
        <v>16.281127874026922</v>
      </c>
      <c r="DH50" s="55">
        <f t="shared" si="178"/>
        <v>16.27937881826778</v>
      </c>
      <c r="DI50" s="55">
        <f t="shared" si="178"/>
        <v>16.27762819206038</v>
      </c>
      <c r="DJ50" s="55">
        <f t="shared" si="178"/>
        <v>16.275875993802821</v>
      </c>
      <c r="DL50">
        <f t="shared" si="17"/>
        <v>0.47</v>
      </c>
      <c r="DM50">
        <f t="shared" si="18"/>
        <v>16.443566921016171</v>
      </c>
      <c r="DN50">
        <f t="shared" si="19"/>
        <v>16.232521210330461</v>
      </c>
      <c r="DO50">
        <f t="shared" si="41"/>
        <v>16.021474077069357</v>
      </c>
      <c r="DP50">
        <f t="shared" si="42"/>
        <v>15.810425519781788</v>
      </c>
      <c r="DQ50">
        <f t="shared" si="43"/>
        <v>15.599375537015209</v>
      </c>
      <c r="DR50">
        <f t="shared" si="44"/>
        <v>15.388324127315595</v>
      </c>
      <c r="DS50">
        <f t="shared" si="45"/>
        <v>15.177271289227441</v>
      </c>
      <c r="DT50">
        <f t="shared" si="46"/>
        <v>14.966217021293744</v>
      </c>
      <c r="DU50">
        <f t="shared" si="47"/>
        <v>14.755161322056022</v>
      </c>
      <c r="DV50">
        <f t="shared" si="48"/>
        <v>14.544104190054309</v>
      </c>
      <c r="DW50">
        <f t="shared" si="49"/>
        <v>14.33304562382715</v>
      </c>
      <c r="DX50">
        <f t="shared" si="50"/>
        <v>14.121985621911591</v>
      </c>
      <c r="DY50">
        <f t="shared" si="51"/>
        <v>13.910924182843189</v>
      </c>
      <c r="DZ50">
        <f t="shared" si="52"/>
        <v>13.699861305156016</v>
      </c>
      <c r="EA50">
        <f t="shared" si="53"/>
        <v>13.488796987382639</v>
      </c>
      <c r="EB50">
        <f t="shared" si="54"/>
        <v>13.277731228054126</v>
      </c>
      <c r="EC50">
        <f t="shared" si="55"/>
        <v>13.066664025700057</v>
      </c>
      <c r="ED50">
        <f t="shared" si="56"/>
        <v>12.855595378848506</v>
      </c>
      <c r="EE50">
        <f t="shared" si="57"/>
        <v>12.644525286026049</v>
      </c>
      <c r="EF50">
        <f t="shared" si="58"/>
        <v>12.433453745757749</v>
      </c>
      <c r="EG50">
        <f t="shared" si="59"/>
        <v>12.222380756567176</v>
      </c>
      <c r="EH50">
        <f t="shared" si="60"/>
        <v>12.011306316976391</v>
      </c>
      <c r="EI50">
        <f t="shared" si="61"/>
        <v>11.800230425505948</v>
      </c>
      <c r="EJ50">
        <f t="shared" si="62"/>
        <v>11.589153080674883</v>
      </c>
      <c r="EK50">
        <f t="shared" si="63"/>
        <v>11.378074281000735</v>
      </c>
      <c r="EL50">
        <f t="shared" si="64"/>
        <v>11.166994024999525</v>
      </c>
      <c r="EM50">
        <f t="shared" si="65"/>
        <v>10.955912311185756</v>
      </c>
      <c r="EN50">
        <f t="shared" si="66"/>
        <v>10.744829138072419</v>
      </c>
      <c r="EO50">
        <f t="shared" si="67"/>
        <v>10.533744504170992</v>
      </c>
      <c r="EP50">
        <f t="shared" si="68"/>
        <v>10.32265840799143</v>
      </c>
      <c r="EQ50">
        <f t="shared" si="69"/>
        <v>10.111570848042174</v>
      </c>
      <c r="ER50">
        <f t="shared" si="70"/>
        <v>9.9004818228301303</v>
      </c>
      <c r="ES50">
        <f t="shared" si="71"/>
        <v>9.6893913308606976</v>
      </c>
      <c r="ET50">
        <f t="shared" si="72"/>
        <v>9.4782993706377372</v>
      </c>
      <c r="EU50">
        <f t="shared" si="73"/>
        <v>9.2672059406636027</v>
      </c>
      <c r="EV50">
        <f t="shared" si="74"/>
        <v>9.0561110394390951</v>
      </c>
      <c r="EW50">
        <f t="shared" si="75"/>
        <v>8.8450146654635056</v>
      </c>
      <c r="EX50">
        <f t="shared" si="76"/>
        <v>8.6339168172345886</v>
      </c>
      <c r="EY50">
        <f t="shared" si="77"/>
        <v>8.4228174932485604</v>
      </c>
      <c r="EZ50">
        <f t="shared" si="78"/>
        <v>8.2117166920001115</v>
      </c>
      <c r="FA50">
        <f t="shared" si="79"/>
        <v>8.000614411982399</v>
      </c>
      <c r="FB50">
        <f t="shared" si="80"/>
        <v>7.7895106516870296</v>
      </c>
      <c r="FC50">
        <f t="shared" si="81"/>
        <v>7.5784054096040858</v>
      </c>
      <c r="FD50">
        <f t="shared" si="82"/>
        <v>7.3672986842221011</v>
      </c>
      <c r="FE50">
        <f t="shared" si="83"/>
        <v>7.1561904740280706</v>
      </c>
      <c r="FF50">
        <f t="shared" si="84"/>
        <v>6.9450807775074512</v>
      </c>
      <c r="FG50">
        <f t="shared" si="85"/>
        <v>6.7339695931441401</v>
      </c>
      <c r="FH50">
        <f t="shared" si="86"/>
        <v>6.5228569194204997</v>
      </c>
      <c r="FI50">
        <f t="shared" si="87"/>
        <v>6.3117427548173435</v>
      </c>
      <c r="FJ50">
        <f t="shared" si="88"/>
        <v>6.1006270978139394</v>
      </c>
      <c r="FK50">
        <f t="shared" si="89"/>
        <v>5.8895099468879888</v>
      </c>
      <c r="FL50">
        <f t="shared" si="90"/>
        <v>5.6783913005156581</v>
      </c>
      <c r="FM50">
        <f t="shared" si="91"/>
        <v>5.4672711571715435</v>
      </c>
      <c r="FN50">
        <f t="shared" si="92"/>
        <v>5.2561495153287066</v>
      </c>
      <c r="FO50">
        <f t="shared" si="93"/>
        <v>5.0450263734586205</v>
      </c>
      <c r="FP50">
        <f t="shared" si="94"/>
        <v>4.8339017300312257</v>
      </c>
      <c r="FQ50">
        <f t="shared" si="95"/>
        <v>4.6227755835148905</v>
      </c>
      <c r="FR50">
        <f t="shared" si="96"/>
        <v>4.4116479323764342</v>
      </c>
      <c r="FS50">
        <f t="shared" si="97"/>
        <v>4.2005187750810844</v>
      </c>
      <c r="FT50">
        <f t="shared" si="98"/>
        <v>3.9893881100925288</v>
      </c>
      <c r="FU50">
        <f t="shared" si="99"/>
        <v>3.7782559358728793</v>
      </c>
      <c r="FV50">
        <f t="shared" si="100"/>
        <v>3.5671222508826812</v>
      </c>
      <c r="FW50">
        <f t="shared" si="101"/>
        <v>3.3559870535809022</v>
      </c>
      <c r="FX50">
        <f t="shared" si="102"/>
        <v>3.1448503424249434</v>
      </c>
      <c r="FY50">
        <f t="shared" si="103"/>
        <v>2.9337121158706356</v>
      </c>
      <c r="FZ50">
        <f t="shared" si="36"/>
        <v>2.7225723723722339</v>
      </c>
      <c r="GA50">
        <f t="shared" si="136"/>
        <v>2.5114311103824107</v>
      </c>
      <c r="GB50">
        <f t="shared" si="137"/>
        <v>2.3002883283522593</v>
      </c>
      <c r="GC50">
        <f t="shared" si="138"/>
        <v>2.0891440247313078</v>
      </c>
      <c r="GD50">
        <f t="shared" si="104"/>
        <v>1.877998197967484</v>
      </c>
      <c r="GE50">
        <f t="shared" si="105"/>
        <v>1.6668508465071401</v>
      </c>
      <c r="GF50">
        <f t="shared" si="106"/>
        <v>1.4557019687950454</v>
      </c>
      <c r="GG50">
        <f t="shared" si="107"/>
        <v>1.2445515632743867</v>
      </c>
      <c r="GH50">
        <f t="shared" si="108"/>
        <v>1.0333996283867517</v>
      </c>
      <c r="GI50">
        <f t="shared" si="109"/>
        <v>0.82224616257214755</v>
      </c>
      <c r="GJ50">
        <f t="shared" si="110"/>
        <v>0.61109116426898424</v>
      </c>
      <c r="GK50">
        <f t="shared" si="111"/>
        <v>0.39993463191408907</v>
      </c>
      <c r="GL50">
        <f t="shared" si="112"/>
        <v>0.18877656394267817</v>
      </c>
      <c r="GM50">
        <f t="shared" si="113"/>
        <v>2.2383041211615051E-2</v>
      </c>
      <c r="GN50">
        <f t="shared" si="114"/>
        <v>0.23354418511675945</v>
      </c>
      <c r="GO50">
        <f t="shared" si="115"/>
        <v>0.44470686934231551</v>
      </c>
      <c r="GP50">
        <f t="shared" si="116"/>
        <v>0.65587109545946376</v>
      </c>
      <c r="GQ50">
        <f t="shared" si="117"/>
        <v>0.86703686504096922</v>
      </c>
      <c r="GR50">
        <f t="shared" si="118"/>
        <v>1.0782041796612063</v>
      </c>
      <c r="GS50">
        <f t="shared" si="119"/>
        <v>1.2893730408961588</v>
      </c>
      <c r="GT50">
        <f t="shared" si="120"/>
        <v>1.5005434503234163</v>
      </c>
      <c r="GU50">
        <f t="shared" si="121"/>
        <v>1.7117154095221778</v>
      </c>
      <c r="GV50">
        <f t="shared" si="122"/>
        <v>1.9228889200732482</v>
      </c>
      <c r="GW50">
        <f t="shared" si="123"/>
        <v>2.1340639835590487</v>
      </c>
      <c r="GX50">
        <f t="shared" si="124"/>
        <v>2.3452406015636242</v>
      </c>
      <c r="GY50">
        <f t="shared" si="125"/>
        <v>2.5564187756726184</v>
      </c>
      <c r="GZ50">
        <f t="shared" si="126"/>
        <v>2.7675985074732985</v>
      </c>
      <c r="HA50">
        <f t="shared" si="127"/>
        <v>2.9787797985545588</v>
      </c>
      <c r="HB50">
        <f t="shared" si="128"/>
        <v>3.189962650506903</v>
      </c>
      <c r="HC50">
        <f t="shared" si="129"/>
        <v>3.401147064922462</v>
      </c>
      <c r="HD50">
        <f t="shared" si="130"/>
        <v>3.6123330433949938</v>
      </c>
      <c r="HE50">
        <f t="shared" si="131"/>
        <v>3.8235205875198766</v>
      </c>
      <c r="HF50">
        <f t="shared" si="132"/>
        <v>4.0347096988941153</v>
      </c>
      <c r="HG50">
        <f t="shared" si="133"/>
        <v>4.2459003791163603</v>
      </c>
      <c r="HH50">
        <f t="shared" si="134"/>
        <v>4.4570926297868638</v>
      </c>
      <c r="HI50">
        <f t="shared" si="135"/>
        <v>4.6682864525075267</v>
      </c>
      <c r="HJ50">
        <f t="shared" si="30"/>
        <v>2.2383041211615051E-2</v>
      </c>
      <c r="HK50">
        <f t="shared" si="31"/>
        <v>79</v>
      </c>
      <c r="HL50">
        <v>48</v>
      </c>
      <c r="HM50">
        <f t="shared" si="32"/>
        <v>0.47</v>
      </c>
      <c r="HN50" cm="1">
        <f t="array" ref="HN50">INDEX($N$3:$DJ$102,HL50,HK50)</f>
        <v>16.314063666910457</v>
      </c>
      <c r="HO50">
        <f t="shared" si="33"/>
        <v>7.6676099234479143</v>
      </c>
    </row>
    <row r="51" spans="5:223" x14ac:dyDescent="0.25">
      <c r="E51">
        <v>525</v>
      </c>
      <c r="F51" s="6">
        <f>'Emission events'!AJ51</f>
        <v>1.9398885560849249E+18</v>
      </c>
      <c r="G51" s="6">
        <f>'Emission events'!BQ51</f>
        <v>2.1480591620454685E+17</v>
      </c>
      <c r="H51" s="6">
        <f>'Emission events'!CX51</f>
        <v>2.389304028029026E+16</v>
      </c>
      <c r="I51" s="6">
        <f>'Emission events'!EE51</f>
        <v>2667337158129882</v>
      </c>
      <c r="J51" s="6">
        <f>'Emission events'!FL51</f>
        <v>298644809012239.75</v>
      </c>
      <c r="K51" s="6">
        <f t="shared" si="2"/>
        <v>2.1815534945369042E+18</v>
      </c>
      <c r="M51" s="1">
        <v>0.48</v>
      </c>
      <c r="N51" s="55">
        <f t="shared" si="169"/>
        <v>15.852745379444951</v>
      </c>
      <c r="O51" s="55">
        <f t="shared" si="169"/>
        <v>15.850606641003349</v>
      </c>
      <c r="P51" s="55">
        <f t="shared" si="169"/>
        <v>15.848465934626564</v>
      </c>
      <c r="Q51" s="55">
        <f t="shared" si="169"/>
        <v>15.846323258307233</v>
      </c>
      <c r="R51" s="55">
        <f t="shared" si="169"/>
        <v>15.844178610035968</v>
      </c>
      <c r="S51" s="55">
        <f t="shared" si="169"/>
        <v>15.842031987801324</v>
      </c>
      <c r="T51" s="55">
        <f t="shared" si="169"/>
        <v>15.839883389589808</v>
      </c>
      <c r="U51" s="55">
        <f t="shared" si="169"/>
        <v>15.837732813385866</v>
      </c>
      <c r="V51" s="55">
        <f t="shared" si="169"/>
        <v>15.835580257171888</v>
      </c>
      <c r="W51" s="55">
        <f t="shared" si="169"/>
        <v>15.833425718928218</v>
      </c>
      <c r="X51" s="55">
        <f t="shared" si="170"/>
        <v>15.83126919663313</v>
      </c>
      <c r="Y51" s="55">
        <f t="shared" si="170"/>
        <v>15.829110688262837</v>
      </c>
      <c r="Z51" s="55">
        <f t="shared" si="170"/>
        <v>15.826950191791482</v>
      </c>
      <c r="AA51" s="55">
        <f t="shared" si="170"/>
        <v>15.824787705191156</v>
      </c>
      <c r="AB51" s="55">
        <f t="shared" si="170"/>
        <v>15.822623226431872</v>
      </c>
      <c r="AC51" s="55">
        <f t="shared" si="170"/>
        <v>15.820456753481572</v>
      </c>
      <c r="AD51" s="55">
        <f t="shared" si="170"/>
        <v>15.818288284306124</v>
      </c>
      <c r="AE51" s="55">
        <f t="shared" si="170"/>
        <v>15.81611781686933</v>
      </c>
      <c r="AF51" s="55">
        <f t="shared" si="170"/>
        <v>15.813945349132908</v>
      </c>
      <c r="AG51" s="55">
        <f t="shared" si="170"/>
        <v>15.811770879056496</v>
      </c>
      <c r="AH51" s="55">
        <f t="shared" si="171"/>
        <v>15.80959440459765</v>
      </c>
      <c r="AI51" s="55">
        <f t="shared" si="171"/>
        <v>15.807415923711851</v>
      </c>
      <c r="AJ51" s="55">
        <f t="shared" si="171"/>
        <v>15.805235434352493</v>
      </c>
      <c r="AK51" s="55">
        <f t="shared" si="171"/>
        <v>15.803052934470863</v>
      </c>
      <c r="AL51" s="55">
        <f t="shared" si="171"/>
        <v>15.800868422016187</v>
      </c>
      <c r="AM51" s="55">
        <f t="shared" si="171"/>
        <v>15.798681894935577</v>
      </c>
      <c r="AN51" s="55">
        <f t="shared" si="171"/>
        <v>15.796493351174071</v>
      </c>
      <c r="AO51" s="55">
        <f t="shared" si="171"/>
        <v>15.794302788674585</v>
      </c>
      <c r="AP51" s="55">
        <f t="shared" si="171"/>
        <v>15.792110205377966</v>
      </c>
      <c r="AQ51" s="55">
        <f t="shared" si="171"/>
        <v>15.789915599222933</v>
      </c>
      <c r="AR51" s="55">
        <f t="shared" si="172"/>
        <v>15.787718968146134</v>
      </c>
      <c r="AS51" s="55">
        <f t="shared" si="172"/>
        <v>15.78552031008207</v>
      </c>
      <c r="AT51" s="55">
        <f t="shared" si="172"/>
        <v>15.783319622963173</v>
      </c>
      <c r="AU51" s="55">
        <f t="shared" si="172"/>
        <v>15.781116904719749</v>
      </c>
      <c r="AV51" s="55">
        <f t="shared" si="172"/>
        <v>15.77891215328</v>
      </c>
      <c r="AW51" s="55">
        <f t="shared" si="172"/>
        <v>15.776705366570003</v>
      </c>
      <c r="AX51" s="55">
        <f t="shared" si="172"/>
        <v>15.774496542513734</v>
      </c>
      <c r="AY51" s="55">
        <f t="shared" si="172"/>
        <v>15.77228567903304</v>
      </c>
      <c r="AZ51" s="55">
        <f t="shared" si="172"/>
        <v>15.770072774047652</v>
      </c>
      <c r="BA51" s="55">
        <f t="shared" si="172"/>
        <v>15.767857825475179</v>
      </c>
      <c r="BB51" s="55">
        <f t="shared" si="173"/>
        <v>15.765640831231114</v>
      </c>
      <c r="BC51" s="55">
        <f t="shared" si="173"/>
        <v>15.763421789228815</v>
      </c>
      <c r="BD51" s="55">
        <f t="shared" si="173"/>
        <v>15.761200697379504</v>
      </c>
      <c r="BE51" s="55">
        <f t="shared" si="173"/>
        <v>15.758977553592285</v>
      </c>
      <c r="BF51" s="55">
        <f t="shared" si="173"/>
        <v>15.756752355774129</v>
      </c>
      <c r="BG51" s="55">
        <f t="shared" si="173"/>
        <v>15.75452510182987</v>
      </c>
      <c r="BH51" s="55">
        <f t="shared" si="173"/>
        <v>15.752295789662195</v>
      </c>
      <c r="BI51" s="55">
        <f t="shared" si="173"/>
        <v>15.750064417171671</v>
      </c>
      <c r="BJ51" s="55">
        <f t="shared" si="173"/>
        <v>15.747830982256701</v>
      </c>
      <c r="BK51" s="55">
        <f t="shared" si="173"/>
        <v>15.74559548281357</v>
      </c>
      <c r="BL51" s="55">
        <f t="shared" si="174"/>
        <v>15.74335791673639</v>
      </c>
      <c r="BM51" s="55">
        <f t="shared" si="174"/>
        <v>15.741118281917146</v>
      </c>
      <c r="BN51" s="55">
        <f t="shared" si="174"/>
        <v>15.738876576245659</v>
      </c>
      <c r="BO51" s="55">
        <f t="shared" si="174"/>
        <v>15.736632797609616</v>
      </c>
      <c r="BP51" s="55">
        <f t="shared" si="174"/>
        <v>15.734386943894517</v>
      </c>
      <c r="BQ51" s="55">
        <f t="shared" si="174"/>
        <v>15.73213901298374</v>
      </c>
      <c r="BR51" s="55">
        <f t="shared" si="174"/>
        <v>15.729889002758483</v>
      </c>
      <c r="BS51" s="55">
        <f t="shared" si="174"/>
        <v>15.727636911097797</v>
      </c>
      <c r="BT51" s="55">
        <f t="shared" si="174"/>
        <v>15.725382735878544</v>
      </c>
      <c r="BU51" s="55">
        <f t="shared" si="174"/>
        <v>15.723126474975455</v>
      </c>
      <c r="BV51" s="55">
        <f t="shared" si="175"/>
        <v>15.720868126261067</v>
      </c>
      <c r="BW51" s="55">
        <f t="shared" si="175"/>
        <v>15.718607687605761</v>
      </c>
      <c r="BX51" s="55">
        <f t="shared" si="175"/>
        <v>15.716345156877736</v>
      </c>
      <c r="BY51" s="55">
        <f t="shared" si="175"/>
        <v>15.714080531943019</v>
      </c>
      <c r="BZ51" s="55">
        <f t="shared" si="175"/>
        <v>15.711813810665465</v>
      </c>
      <c r="CA51" s="55">
        <f t="shared" si="175"/>
        <v>15.709544990906753</v>
      </c>
      <c r="CB51" s="55">
        <f t="shared" si="175"/>
        <v>15.707274070526367</v>
      </c>
      <c r="CC51" s="55">
        <f t="shared" si="175"/>
        <v>15.705001047381614</v>
      </c>
      <c r="CD51" s="55">
        <f t="shared" si="175"/>
        <v>15.702725919327634</v>
      </c>
      <c r="CE51" s="55">
        <f t="shared" si="175"/>
        <v>15.700448684217339</v>
      </c>
      <c r="CF51" s="55">
        <f t="shared" si="176"/>
        <v>15.69816933990149</v>
      </c>
      <c r="CG51" s="55">
        <f t="shared" si="176"/>
        <v>15.695887884228632</v>
      </c>
      <c r="CH51" s="55">
        <f t="shared" si="176"/>
        <v>15.693604315045135</v>
      </c>
      <c r="CI51" s="55">
        <f t="shared" si="176"/>
        <v>15.691318630195145</v>
      </c>
      <c r="CJ51" s="55">
        <f t="shared" si="176"/>
        <v>15.689030827520636</v>
      </c>
      <c r="CK51" s="55">
        <f t="shared" si="176"/>
        <v>15.686740904861363</v>
      </c>
      <c r="CL51" s="55">
        <f t="shared" si="176"/>
        <v>15.684448860054893</v>
      </c>
      <c r="CM51" s="55">
        <f t="shared" si="176"/>
        <v>15.682154690936564</v>
      </c>
      <c r="CN51" s="55">
        <f t="shared" si="176"/>
        <v>15.679858395339533</v>
      </c>
      <c r="CO51" s="55">
        <f t="shared" si="176"/>
        <v>15.677559971094727</v>
      </c>
      <c r="CP51" s="55">
        <f t="shared" si="177"/>
        <v>15.675259416030874</v>
      </c>
      <c r="CQ51" s="55">
        <f t="shared" si="177"/>
        <v>15.672956727974473</v>
      </c>
      <c r="CR51" s="55">
        <f t="shared" si="177"/>
        <v>15.670651904749814</v>
      </c>
      <c r="CS51" s="55">
        <f t="shared" si="177"/>
        <v>15.668344944178973</v>
      </c>
      <c r="CT51" s="55">
        <f t="shared" si="177"/>
        <v>15.666035844081796</v>
      </c>
      <c r="CU51" s="55">
        <f t="shared" si="177"/>
        <v>15.663724602275908</v>
      </c>
      <c r="CV51" s="55">
        <f t="shared" si="177"/>
        <v>15.661411216576703</v>
      </c>
      <c r="CW51" s="55">
        <f t="shared" si="177"/>
        <v>15.659095684797361</v>
      </c>
      <c r="CX51" s="55">
        <f t="shared" si="177"/>
        <v>15.656778004748821</v>
      </c>
      <c r="CY51" s="55">
        <f t="shared" si="177"/>
        <v>15.65445817423978</v>
      </c>
      <c r="CZ51" s="55">
        <f t="shared" si="178"/>
        <v>15.652136191076716</v>
      </c>
      <c r="DA51" s="55">
        <f t="shared" si="178"/>
        <v>15.649812053063865</v>
      </c>
      <c r="DB51" s="55">
        <f t="shared" si="178"/>
        <v>15.647485758003223</v>
      </c>
      <c r="DC51" s="55">
        <f t="shared" si="178"/>
        <v>15.645157303694537</v>
      </c>
      <c r="DD51" s="55">
        <f t="shared" si="178"/>
        <v>15.642826687935317</v>
      </c>
      <c r="DE51" s="55">
        <f t="shared" si="178"/>
        <v>15.640493908520829</v>
      </c>
      <c r="DF51" s="55">
        <f t="shared" si="178"/>
        <v>15.638158963244079</v>
      </c>
      <c r="DG51" s="55">
        <f t="shared" si="178"/>
        <v>15.635821849895835</v>
      </c>
      <c r="DH51" s="55">
        <f t="shared" si="178"/>
        <v>15.633482566264602</v>
      </c>
      <c r="DI51" s="55">
        <f t="shared" si="178"/>
        <v>15.63114111013663</v>
      </c>
      <c r="DJ51" s="55">
        <f t="shared" si="178"/>
        <v>15.628797479295921</v>
      </c>
      <c r="DL51">
        <f t="shared" si="17"/>
        <v>0.48</v>
      </c>
      <c r="DM51">
        <f t="shared" si="18"/>
        <v>15.852745379444951</v>
      </c>
      <c r="DN51">
        <f t="shared" si="19"/>
        <v>15.641165016540246</v>
      </c>
      <c r="DO51">
        <f t="shared" si="41"/>
        <v>15.429582685700357</v>
      </c>
      <c r="DP51">
        <f t="shared" si="42"/>
        <v>15.217998384917923</v>
      </c>
      <c r="DQ51">
        <f t="shared" si="43"/>
        <v>15.006412112183554</v>
      </c>
      <c r="DR51">
        <f t="shared" si="44"/>
        <v>14.794823865485807</v>
      </c>
      <c r="DS51">
        <f t="shared" si="45"/>
        <v>14.583233642811187</v>
      </c>
      <c r="DT51">
        <f t="shared" si="46"/>
        <v>14.371641442144142</v>
      </c>
      <c r="DU51">
        <f t="shared" si="47"/>
        <v>14.16004726146706</v>
      </c>
      <c r="DV51">
        <f t="shared" si="48"/>
        <v>13.948451098760287</v>
      </c>
      <c r="DW51">
        <f t="shared" si="49"/>
        <v>13.736852952002096</v>
      </c>
      <c r="DX51">
        <f t="shared" si="50"/>
        <v>13.525252819168699</v>
      </c>
      <c r="DY51">
        <f t="shared" si="51"/>
        <v>13.313650698234241</v>
      </c>
      <c r="DZ51">
        <f t="shared" si="52"/>
        <v>13.102046587170811</v>
      </c>
      <c r="EA51">
        <f t="shared" si="53"/>
        <v>12.890440483948424</v>
      </c>
      <c r="EB51">
        <f t="shared" si="54"/>
        <v>12.678832386535021</v>
      </c>
      <c r="EC51">
        <f t="shared" si="55"/>
        <v>12.467222292896469</v>
      </c>
      <c r="ED51">
        <f t="shared" si="56"/>
        <v>12.255610200996571</v>
      </c>
      <c r="EE51">
        <f t="shared" si="57"/>
        <v>12.043996108797046</v>
      </c>
      <c r="EF51">
        <f t="shared" si="58"/>
        <v>11.832380014257531</v>
      </c>
      <c r="EG51">
        <f t="shared" si="59"/>
        <v>11.620761915335581</v>
      </c>
      <c r="EH51">
        <f t="shared" si="60"/>
        <v>11.409141809986679</v>
      </c>
      <c r="EI51">
        <f t="shared" si="61"/>
        <v>11.197519696164218</v>
      </c>
      <c r="EJ51">
        <f t="shared" si="62"/>
        <v>10.985895571819484</v>
      </c>
      <c r="EK51">
        <f t="shared" si="63"/>
        <v>10.774269434901704</v>
      </c>
      <c r="EL51">
        <f t="shared" si="64"/>
        <v>10.562641283357991</v>
      </c>
      <c r="EM51">
        <f t="shared" si="65"/>
        <v>10.351011115133382</v>
      </c>
      <c r="EN51">
        <f t="shared" si="66"/>
        <v>10.139378928170792</v>
      </c>
      <c r="EO51">
        <f t="shared" si="67"/>
        <v>9.9277447204110683</v>
      </c>
      <c r="EP51">
        <f t="shared" si="68"/>
        <v>9.7161084897929335</v>
      </c>
      <c r="EQ51">
        <f t="shared" si="69"/>
        <v>9.5044702342530307</v>
      </c>
      <c r="ER51">
        <f t="shared" si="70"/>
        <v>9.2928299517258637</v>
      </c>
      <c r="ES51">
        <f t="shared" si="71"/>
        <v>9.0811876401438631</v>
      </c>
      <c r="ET51">
        <f t="shared" si="72"/>
        <v>8.8695432974373336</v>
      </c>
      <c r="EU51">
        <f t="shared" si="73"/>
        <v>8.6578969215344816</v>
      </c>
      <c r="EV51">
        <f t="shared" si="74"/>
        <v>8.4462485103613822</v>
      </c>
      <c r="EW51">
        <f t="shared" si="75"/>
        <v>8.2345980618420107</v>
      </c>
      <c r="EX51">
        <f t="shared" si="76"/>
        <v>8.0229455738982125</v>
      </c>
      <c r="EY51">
        <f t="shared" si="77"/>
        <v>7.8112910444497192</v>
      </c>
      <c r="EZ51">
        <f t="shared" si="78"/>
        <v>7.5996344714141433</v>
      </c>
      <c r="FA51">
        <f t="shared" si="79"/>
        <v>7.3879758527069743</v>
      </c>
      <c r="FB51">
        <f t="shared" si="80"/>
        <v>7.1763151862415722</v>
      </c>
      <c r="FC51">
        <f t="shared" si="81"/>
        <v>6.9646524699291579</v>
      </c>
      <c r="FD51">
        <f t="shared" si="82"/>
        <v>6.7529877016788351</v>
      </c>
      <c r="FE51">
        <f t="shared" si="83"/>
        <v>6.5413208793975759</v>
      </c>
      <c r="FF51">
        <f t="shared" si="84"/>
        <v>6.3296520009902135</v>
      </c>
      <c r="FG51">
        <f t="shared" si="85"/>
        <v>6.1179810643594355</v>
      </c>
      <c r="FH51">
        <f t="shared" si="86"/>
        <v>5.9063080674058082</v>
      </c>
      <c r="FI51">
        <f t="shared" si="87"/>
        <v>5.6946330080277345</v>
      </c>
      <c r="FJ51">
        <f t="shared" si="88"/>
        <v>5.4829558841215</v>
      </c>
      <c r="FK51">
        <f t="shared" si="89"/>
        <v>5.2712766935812159</v>
      </c>
      <c r="FL51">
        <f t="shared" si="90"/>
        <v>5.0595954342988687</v>
      </c>
      <c r="FM51">
        <f t="shared" si="91"/>
        <v>4.8479121041642781</v>
      </c>
      <c r="FN51">
        <f t="shared" si="92"/>
        <v>4.6362267010651319</v>
      </c>
      <c r="FO51">
        <f t="shared" si="93"/>
        <v>4.4245392228869296</v>
      </c>
      <c r="FP51">
        <f t="shared" si="94"/>
        <v>4.2128496675130478</v>
      </c>
      <c r="FQ51">
        <f t="shared" si="95"/>
        <v>4.0011580328246872</v>
      </c>
      <c r="FR51">
        <f t="shared" si="96"/>
        <v>3.789464316700899</v>
      </c>
      <c r="FS51">
        <f t="shared" si="97"/>
        <v>3.5777685170185425</v>
      </c>
      <c r="FT51">
        <f t="shared" si="98"/>
        <v>3.3660706316523505</v>
      </c>
      <c r="FU51">
        <f t="shared" si="99"/>
        <v>3.1543706584748588</v>
      </c>
      <c r="FV51">
        <f t="shared" si="100"/>
        <v>2.9426685953564498</v>
      </c>
      <c r="FW51">
        <f t="shared" si="101"/>
        <v>2.7309644401653212</v>
      </c>
      <c r="FX51">
        <f t="shared" si="102"/>
        <v>2.5192581907675002</v>
      </c>
      <c r="FY51">
        <f t="shared" si="103"/>
        <v>2.307549845026843</v>
      </c>
      <c r="FZ51">
        <f t="shared" si="36"/>
        <v>2.0958394008050263</v>
      </c>
      <c r="GA51">
        <f t="shared" si="136"/>
        <v>1.8841268559615365</v>
      </c>
      <c r="GB51">
        <f t="shared" si="137"/>
        <v>1.6724122083536805</v>
      </c>
      <c r="GC51">
        <f t="shared" si="138"/>
        <v>1.4606954558365963</v>
      </c>
      <c r="GD51">
        <f t="shared" si="104"/>
        <v>1.2489765962631996</v>
      </c>
      <c r="GE51">
        <f t="shared" si="105"/>
        <v>1.0372556274842477</v>
      </c>
      <c r="GF51">
        <f t="shared" si="106"/>
        <v>0.82553254734828663</v>
      </c>
      <c r="GG51">
        <f t="shared" si="107"/>
        <v>0.61380735370168615</v>
      </c>
      <c r="GH51">
        <f t="shared" si="108"/>
        <v>0.40208004438859213</v>
      </c>
      <c r="GI51">
        <f t="shared" si="109"/>
        <v>0.19035061725097968</v>
      </c>
      <c r="GJ51">
        <f t="shared" si="110"/>
        <v>2.138092987139828E-2</v>
      </c>
      <c r="GK51">
        <f t="shared" si="111"/>
        <v>0.23311459914097199</v>
      </c>
      <c r="GL51">
        <f t="shared" si="112"/>
        <v>0.44485039272240456</v>
      </c>
      <c r="GM51">
        <f t="shared" si="113"/>
        <v>0.65658831278253871</v>
      </c>
      <c r="GN51">
        <f t="shared" si="114"/>
        <v>0.86832836149044823</v>
      </c>
      <c r="GO51">
        <f t="shared" si="115"/>
        <v>1.0800705410174043</v>
      </c>
      <c r="GP51">
        <f t="shared" si="116"/>
        <v>1.2918148535369092</v>
      </c>
      <c r="GQ51">
        <f t="shared" si="117"/>
        <v>1.5035613012246714</v>
      </c>
      <c r="GR51">
        <f t="shared" si="118"/>
        <v>1.7153098862586162</v>
      </c>
      <c r="GS51">
        <f t="shared" si="119"/>
        <v>1.9270606108188968</v>
      </c>
      <c r="GT51">
        <f t="shared" si="120"/>
        <v>2.1388134770878882</v>
      </c>
      <c r="GU51">
        <f t="shared" si="121"/>
        <v>2.3505684872501966</v>
      </c>
      <c r="GV51">
        <f t="shared" si="122"/>
        <v>2.5623256434926418</v>
      </c>
      <c r="GW51">
        <f t="shared" si="123"/>
        <v>2.7740849480042851</v>
      </c>
      <c r="GX51">
        <f t="shared" si="124"/>
        <v>2.9858464029764296</v>
      </c>
      <c r="GY51">
        <f t="shared" si="125"/>
        <v>3.1976100106025971</v>
      </c>
      <c r="GZ51">
        <f t="shared" si="126"/>
        <v>3.4093757730785512</v>
      </c>
      <c r="HA51">
        <f t="shared" si="127"/>
        <v>3.6211436926022973</v>
      </c>
      <c r="HB51">
        <f t="shared" si="128"/>
        <v>3.832913771374086</v>
      </c>
      <c r="HC51">
        <f t="shared" si="129"/>
        <v>4.0446860115964096</v>
      </c>
      <c r="HD51">
        <f t="shared" si="130"/>
        <v>4.2564604154740007</v>
      </c>
      <c r="HE51">
        <f t="shared" si="131"/>
        <v>4.4682369852138546</v>
      </c>
      <c r="HF51">
        <f t="shared" si="132"/>
        <v>4.6800157230252015</v>
      </c>
      <c r="HG51">
        <f t="shared" si="133"/>
        <v>4.8917966311195382</v>
      </c>
      <c r="HH51">
        <f t="shared" si="134"/>
        <v>5.1035797117106139</v>
      </c>
      <c r="HI51">
        <f t="shared" si="135"/>
        <v>5.3153649670144265</v>
      </c>
      <c r="HJ51">
        <f t="shared" si="30"/>
        <v>2.138092987139828E-2</v>
      </c>
      <c r="HK51">
        <f t="shared" si="31"/>
        <v>76</v>
      </c>
      <c r="HL51">
        <v>49</v>
      </c>
      <c r="HM51">
        <f t="shared" si="32"/>
        <v>0.48</v>
      </c>
      <c r="HN51" cm="1">
        <f t="array" ref="HN51">INDEX($N$3:$DJ$102,HL51,HK51)</f>
        <v>15.686740904861363</v>
      </c>
      <c r="HO51">
        <f t="shared" si="33"/>
        <v>7.5296356343334541</v>
      </c>
    </row>
    <row r="52" spans="5:223" x14ac:dyDescent="0.25">
      <c r="E52">
        <v>530</v>
      </c>
      <c r="F52" s="6">
        <f>'Emission events'!AJ52</f>
        <v>2.9146993672966661E+18</v>
      </c>
      <c r="G52" s="6">
        <f>'Emission events'!BQ52</f>
        <v>3.1556479182544576E+17</v>
      </c>
      <c r="H52" s="6">
        <f>'Emission events'!CX52</f>
        <v>3.4460512474781564E+16</v>
      </c>
      <c r="I52" s="6">
        <f>'Emission events'!EE52</f>
        <v>3790268387683032.5</v>
      </c>
      <c r="J52" s="6">
        <f>'Emission events'!FL52</f>
        <v>419351350515402.31</v>
      </c>
      <c r="K52" s="6">
        <f t="shared" si="2"/>
        <v>3.2689342913350917E+18</v>
      </c>
      <c r="M52" s="1">
        <v>0.49</v>
      </c>
      <c r="N52" s="55">
        <f t="shared" si="169"/>
        <v>15.06098334928156</v>
      </c>
      <c r="O52" s="55">
        <f t="shared" si="169"/>
        <v>15.058104993861022</v>
      </c>
      <c r="P52" s="55">
        <f t="shared" si="169"/>
        <v>15.055223916075871</v>
      </c>
      <c r="Q52" s="55">
        <f t="shared" si="169"/>
        <v>15.052340113149217</v>
      </c>
      <c r="R52" s="55">
        <f t="shared" si="169"/>
        <v>15.049453582301346</v>
      </c>
      <c r="S52" s="55">
        <f t="shared" si="169"/>
        <v>15.046564320749702</v>
      </c>
      <c r="T52" s="55">
        <f t="shared" si="169"/>
        <v>15.043672325708901</v>
      </c>
      <c r="U52" s="55">
        <f t="shared" si="169"/>
        <v>15.040777594390701</v>
      </c>
      <c r="V52" s="55">
        <f t="shared" si="169"/>
        <v>15.037880124004019</v>
      </c>
      <c r="W52" s="55">
        <f t="shared" si="169"/>
        <v>15.034979911754945</v>
      </c>
      <c r="X52" s="55">
        <f t="shared" si="170"/>
        <v>15.032076954846701</v>
      </c>
      <c r="Y52" s="55">
        <f t="shared" si="170"/>
        <v>15.029171250479656</v>
      </c>
      <c r="Z52" s="55">
        <f t="shared" si="170"/>
        <v>15.026262795851324</v>
      </c>
      <c r="AA52" s="55">
        <f t="shared" si="170"/>
        <v>15.02335158815637</v>
      </c>
      <c r="AB52" s="55">
        <f t="shared" si="170"/>
        <v>15.020437624586595</v>
      </c>
      <c r="AC52" s="55">
        <f t="shared" si="170"/>
        <v>15.017520902330922</v>
      </c>
      <c r="AD52" s="55">
        <f t="shared" si="170"/>
        <v>15.01460141857542</v>
      </c>
      <c r="AE52" s="55">
        <f t="shared" si="170"/>
        <v>15.011679170503289</v>
      </c>
      <c r="AF52" s="55">
        <f t="shared" si="170"/>
        <v>15.008754155294849</v>
      </c>
      <c r="AG52" s="55">
        <f t="shared" si="170"/>
        <v>15.005826370127537</v>
      </c>
      <c r="AH52" s="55">
        <f t="shared" si="171"/>
        <v>15.002895812175932</v>
      </c>
      <c r="AI52" s="55">
        <f t="shared" si="171"/>
        <v>14.999962478611707</v>
      </c>
      <c r="AJ52" s="55">
        <f t="shared" si="171"/>
        <v>14.997026366603677</v>
      </c>
      <c r="AK52" s="55">
        <f t="shared" si="171"/>
        <v>14.994087473317734</v>
      </c>
      <c r="AL52" s="55">
        <f t="shared" si="171"/>
        <v>14.991145795916914</v>
      </c>
      <c r="AM52" s="55">
        <f t="shared" si="171"/>
        <v>14.988201331561338</v>
      </c>
      <c r="AN52" s="55">
        <f t="shared" si="171"/>
        <v>14.985254077408246</v>
      </c>
      <c r="AO52" s="55">
        <f t="shared" si="171"/>
        <v>14.982304030611949</v>
      </c>
      <c r="AP52" s="55">
        <f t="shared" si="171"/>
        <v>14.979351188323896</v>
      </c>
      <c r="AQ52" s="55">
        <f t="shared" si="171"/>
        <v>14.97639554769259</v>
      </c>
      <c r="AR52" s="55">
        <f t="shared" si="172"/>
        <v>14.97343710586367</v>
      </c>
      <c r="AS52" s="55">
        <f t="shared" si="172"/>
        <v>14.97047585997981</v>
      </c>
      <c r="AT52" s="55">
        <f t="shared" si="172"/>
        <v>14.967511807180816</v>
      </c>
      <c r="AU52" s="55">
        <f t="shared" si="172"/>
        <v>14.964544944603553</v>
      </c>
      <c r="AV52" s="55">
        <f t="shared" si="172"/>
        <v>14.961575269381974</v>
      </c>
      <c r="AW52" s="55">
        <f t="shared" si="172"/>
        <v>14.958602778647098</v>
      </c>
      <c r="AX52" s="55">
        <f t="shared" si="172"/>
        <v>14.95562746952703</v>
      </c>
      <c r="AY52" s="55">
        <f t="shared" si="172"/>
        <v>14.952649339146948</v>
      </c>
      <c r="AZ52" s="55">
        <f t="shared" si="172"/>
        <v>14.949668384629071</v>
      </c>
      <c r="BA52" s="55">
        <f t="shared" si="172"/>
        <v>14.94668460309272</v>
      </c>
      <c r="BB52" s="55">
        <f t="shared" si="173"/>
        <v>14.943697991654247</v>
      </c>
      <c r="BC52" s="55">
        <f t="shared" si="173"/>
        <v>14.940708547427086</v>
      </c>
      <c r="BD52" s="55">
        <f t="shared" si="173"/>
        <v>14.937716267521701</v>
      </c>
      <c r="BE52" s="55">
        <f t="shared" si="173"/>
        <v>14.934721149045636</v>
      </c>
      <c r="BF52" s="55">
        <f t="shared" si="173"/>
        <v>14.931723189103465</v>
      </c>
      <c r="BG52" s="55">
        <f t="shared" si="173"/>
        <v>14.928722384796824</v>
      </c>
      <c r="BH52" s="55">
        <f t="shared" si="173"/>
        <v>14.925718733224372</v>
      </c>
      <c r="BI52" s="55">
        <f t="shared" si="173"/>
        <v>14.922712231481828</v>
      </c>
      <c r="BJ52" s="55">
        <f t="shared" si="173"/>
        <v>14.919702876661937</v>
      </c>
      <c r="BK52" s="55">
        <f t="shared" si="173"/>
        <v>14.916690665854489</v>
      </c>
      <c r="BL52" s="55">
        <f t="shared" si="174"/>
        <v>14.913675596146291</v>
      </c>
      <c r="BM52" s="55">
        <f t="shared" si="174"/>
        <v>14.910657664621191</v>
      </c>
      <c r="BN52" s="55">
        <f t="shared" si="174"/>
        <v>14.907636868360054</v>
      </c>
      <c r="BO52" s="55">
        <f t="shared" si="174"/>
        <v>14.904613204440786</v>
      </c>
      <c r="BP52" s="55">
        <f t="shared" si="174"/>
        <v>14.901586669938276</v>
      </c>
      <c r="BQ52" s="55">
        <f t="shared" si="174"/>
        <v>14.898557261924463</v>
      </c>
      <c r="BR52" s="55">
        <f t="shared" si="174"/>
        <v>14.895524977468284</v>
      </c>
      <c r="BS52" s="55">
        <f t="shared" si="174"/>
        <v>14.892489813635702</v>
      </c>
      <c r="BT52" s="55">
        <f t="shared" si="174"/>
        <v>14.889451767489657</v>
      </c>
      <c r="BU52" s="55">
        <f t="shared" si="174"/>
        <v>14.886410836090114</v>
      </c>
      <c r="BV52" s="55">
        <f t="shared" si="175"/>
        <v>14.883367016494045</v>
      </c>
      <c r="BW52" s="55">
        <f t="shared" si="175"/>
        <v>14.880320305755408</v>
      </c>
      <c r="BX52" s="55">
        <f t="shared" si="175"/>
        <v>14.877270700925155</v>
      </c>
      <c r="BY52" s="55">
        <f t="shared" si="175"/>
        <v>14.874218199051231</v>
      </c>
      <c r="BZ52" s="55">
        <f t="shared" si="175"/>
        <v>14.871162797178584</v>
      </c>
      <c r="CA52" s="55">
        <f t="shared" si="175"/>
        <v>14.868104492349133</v>
      </c>
      <c r="CB52" s="55">
        <f t="shared" si="175"/>
        <v>14.865043281601775</v>
      </c>
      <c r="CC52" s="55">
        <f t="shared" si="175"/>
        <v>14.8619791619724</v>
      </c>
      <c r="CD52" s="55">
        <f t="shared" si="175"/>
        <v>14.858912130493877</v>
      </c>
      <c r="CE52" s="55">
        <f t="shared" si="175"/>
        <v>14.855842184196025</v>
      </c>
      <c r="CF52" s="55">
        <f t="shared" si="176"/>
        <v>14.852769320105658</v>
      </c>
      <c r="CG52" s="55">
        <f t="shared" si="176"/>
        <v>14.849693535246548</v>
      </c>
      <c r="CH52" s="55">
        <f t="shared" si="176"/>
        <v>14.846614826639438</v>
      </c>
      <c r="CI52" s="55">
        <f t="shared" si="176"/>
        <v>14.843533191302008</v>
      </c>
      <c r="CJ52" s="55">
        <f t="shared" si="176"/>
        <v>14.840448626248932</v>
      </c>
      <c r="CK52" s="55">
        <f t="shared" si="176"/>
        <v>14.837361128491807</v>
      </c>
      <c r="CL52" s="55">
        <f t="shared" si="176"/>
        <v>14.834270695039208</v>
      </c>
      <c r="CM52" s="55">
        <f t="shared" si="176"/>
        <v>14.831177322896636</v>
      </c>
      <c r="CN52" s="55">
        <f t="shared" si="176"/>
        <v>14.828081009066548</v>
      </c>
      <c r="CO52" s="55">
        <f t="shared" si="176"/>
        <v>14.824981750548346</v>
      </c>
      <c r="CP52" s="55">
        <f t="shared" si="177"/>
        <v>14.821879544338366</v>
      </c>
      <c r="CQ52" s="55">
        <f t="shared" si="177"/>
        <v>14.818774387429883</v>
      </c>
      <c r="CR52" s="55">
        <f t="shared" si="177"/>
        <v>14.815666276813101</v>
      </c>
      <c r="CS52" s="55">
        <f t="shared" si="177"/>
        <v>14.812555209475168</v>
      </c>
      <c r="CT52" s="55">
        <f t="shared" si="177"/>
        <v>14.809441182400136</v>
      </c>
      <c r="CU52" s="55">
        <f t="shared" si="177"/>
        <v>14.806324192569001</v>
      </c>
      <c r="CV52" s="55">
        <f t="shared" si="177"/>
        <v>14.803204236959662</v>
      </c>
      <c r="CW52" s="55">
        <f t="shared" si="177"/>
        <v>14.800081312546954</v>
      </c>
      <c r="CX52" s="55">
        <f t="shared" si="177"/>
        <v>14.796955416302612</v>
      </c>
      <c r="CY52" s="55">
        <f t="shared" si="177"/>
        <v>14.793826545195291</v>
      </c>
      <c r="CZ52" s="55">
        <f t="shared" si="178"/>
        <v>14.790694696190542</v>
      </c>
      <c r="DA52" s="55">
        <f t="shared" si="178"/>
        <v>14.787559866250838</v>
      </c>
      <c r="DB52" s="55">
        <f t="shared" si="178"/>
        <v>14.78442205233554</v>
      </c>
      <c r="DC52" s="55">
        <f t="shared" si="178"/>
        <v>14.781281251400912</v>
      </c>
      <c r="DD52" s="55">
        <f t="shared" si="178"/>
        <v>14.778137460400107</v>
      </c>
      <c r="DE52" s="55">
        <f t="shared" si="178"/>
        <v>14.774990676283188</v>
      </c>
      <c r="DF52" s="55">
        <f t="shared" si="178"/>
        <v>14.771840895997093</v>
      </c>
      <c r="DG52" s="55">
        <f t="shared" si="178"/>
        <v>14.768688116485631</v>
      </c>
      <c r="DH52" s="55">
        <f t="shared" si="178"/>
        <v>14.765532334689535</v>
      </c>
      <c r="DI52" s="55">
        <f t="shared" si="178"/>
        <v>14.762373547546382</v>
      </c>
      <c r="DJ52" s="55">
        <f t="shared" si="178"/>
        <v>14.759211751990636</v>
      </c>
      <c r="DL52">
        <f t="shared" si="17"/>
        <v>0.49</v>
      </c>
      <c r="DM52">
        <f t="shared" si="18"/>
        <v>15.06098334928156</v>
      </c>
      <c r="DN52">
        <f t="shared" si="19"/>
        <v>14.848663369397919</v>
      </c>
      <c r="DO52">
        <f t="shared" si="41"/>
        <v>14.636340667149664</v>
      </c>
      <c r="DP52">
        <f t="shared" si="42"/>
        <v>14.424015239759907</v>
      </c>
      <c r="DQ52">
        <f t="shared" si="43"/>
        <v>14.211687084448933</v>
      </c>
      <c r="DR52">
        <f t="shared" si="44"/>
        <v>13.999356198434185</v>
      </c>
      <c r="DS52">
        <f t="shared" si="45"/>
        <v>13.78702257893028</v>
      </c>
      <c r="DT52">
        <f t="shared" si="46"/>
        <v>13.574686223148976</v>
      </c>
      <c r="DU52">
        <f t="shared" si="47"/>
        <v>13.362347128299191</v>
      </c>
      <c r="DV52">
        <f t="shared" si="48"/>
        <v>13.150005291587014</v>
      </c>
      <c r="DW52">
        <f t="shared" si="49"/>
        <v>12.937660710215667</v>
      </c>
      <c r="DX52">
        <f t="shared" si="50"/>
        <v>12.725313381385519</v>
      </c>
      <c r="DY52">
        <f t="shared" si="51"/>
        <v>12.512963302294082</v>
      </c>
      <c r="DZ52">
        <f t="shared" si="52"/>
        <v>12.300610470136025</v>
      </c>
      <c r="EA52">
        <f t="shared" si="53"/>
        <v>12.088254882103147</v>
      </c>
      <c r="EB52">
        <f t="shared" si="54"/>
        <v>11.875896535384371</v>
      </c>
      <c r="EC52">
        <f t="shared" si="55"/>
        <v>11.663535427165765</v>
      </c>
      <c r="ED52">
        <f t="shared" si="56"/>
        <v>11.45117155463053</v>
      </c>
      <c r="EE52">
        <f t="shared" si="57"/>
        <v>11.238804914958987</v>
      </c>
      <c r="EF52">
        <f t="shared" si="58"/>
        <v>11.026435505328571</v>
      </c>
      <c r="EG52">
        <f t="shared" si="59"/>
        <v>10.814063322913864</v>
      </c>
      <c r="EH52">
        <f t="shared" si="60"/>
        <v>10.601688364886535</v>
      </c>
      <c r="EI52">
        <f t="shared" si="61"/>
        <v>10.389310628415402</v>
      </c>
      <c r="EJ52">
        <f t="shared" si="62"/>
        <v>10.176930110666355</v>
      </c>
      <c r="EK52">
        <f t="shared" si="63"/>
        <v>9.9645468088024316</v>
      </c>
      <c r="EL52">
        <f t="shared" si="64"/>
        <v>9.7521607199837526</v>
      </c>
      <c r="EM52">
        <f t="shared" si="65"/>
        <v>9.539771841367557</v>
      </c>
      <c r="EN52">
        <f t="shared" si="66"/>
        <v>9.3273801701081567</v>
      </c>
      <c r="EO52">
        <f t="shared" si="67"/>
        <v>9.1149857033569983</v>
      </c>
      <c r="EP52">
        <f t="shared" si="68"/>
        <v>8.9025884382625904</v>
      </c>
      <c r="EQ52">
        <f t="shared" si="69"/>
        <v>8.6901883719705673</v>
      </c>
      <c r="ER52">
        <f t="shared" si="70"/>
        <v>8.4777855016236039</v>
      </c>
      <c r="ES52">
        <f t="shared" si="71"/>
        <v>8.2653798243615064</v>
      </c>
      <c r="ET52">
        <f t="shared" si="72"/>
        <v>8.0529713373211376</v>
      </c>
      <c r="EU52">
        <f t="shared" si="73"/>
        <v>7.8405600376364557</v>
      </c>
      <c r="EV52">
        <f t="shared" si="74"/>
        <v>7.6281459224384767</v>
      </c>
      <c r="EW52">
        <f t="shared" si="75"/>
        <v>7.4157289888553057</v>
      </c>
      <c r="EX52">
        <f t="shared" si="76"/>
        <v>7.2033092340121199</v>
      </c>
      <c r="EY52">
        <f t="shared" si="77"/>
        <v>6.9908866550311384</v>
      </c>
      <c r="EZ52">
        <f t="shared" si="78"/>
        <v>6.7784612490316842</v>
      </c>
      <c r="FA52">
        <f t="shared" si="79"/>
        <v>6.5660330131301077</v>
      </c>
      <c r="FB52">
        <f t="shared" si="80"/>
        <v>6.3536019444398431</v>
      </c>
      <c r="FC52">
        <f t="shared" si="81"/>
        <v>6.1411680400713546</v>
      </c>
      <c r="FD52">
        <f t="shared" si="82"/>
        <v>5.9287312971321864</v>
      </c>
      <c r="FE52">
        <f t="shared" si="83"/>
        <v>5.7162917127269122</v>
      </c>
      <c r="FF52">
        <f t="shared" si="84"/>
        <v>5.5038492839571678</v>
      </c>
      <c r="FG52">
        <f t="shared" si="85"/>
        <v>5.2914040079216118</v>
      </c>
      <c r="FH52">
        <f t="shared" si="86"/>
        <v>5.0789558817159648</v>
      </c>
      <c r="FI52">
        <f t="shared" si="87"/>
        <v>4.8665049024329701</v>
      </c>
      <c r="FJ52">
        <f t="shared" si="88"/>
        <v>4.6540510671624187</v>
      </c>
      <c r="FK52">
        <f t="shared" si="89"/>
        <v>4.4415943729911174</v>
      </c>
      <c r="FL52">
        <f t="shared" si="90"/>
        <v>4.2291348170029135</v>
      </c>
      <c r="FM52">
        <f t="shared" si="91"/>
        <v>4.0166723962786737</v>
      </c>
      <c r="FN52">
        <f t="shared" si="92"/>
        <v>3.8042071078963016</v>
      </c>
      <c r="FO52">
        <f t="shared" si="93"/>
        <v>3.5917389489306881</v>
      </c>
      <c r="FP52">
        <f t="shared" si="94"/>
        <v>3.3792679164537702</v>
      </c>
      <c r="FQ52">
        <f t="shared" si="95"/>
        <v>3.166794007534488</v>
      </c>
      <c r="FR52">
        <f t="shared" si="96"/>
        <v>2.9543172192388045</v>
      </c>
      <c r="FS52">
        <f t="shared" si="97"/>
        <v>2.7418375486296558</v>
      </c>
      <c r="FT52">
        <f t="shared" si="98"/>
        <v>2.5293549927670096</v>
      </c>
      <c r="FU52">
        <f t="shared" si="99"/>
        <v>2.316869548707837</v>
      </c>
      <c r="FV52">
        <f t="shared" si="100"/>
        <v>2.1043812135060964</v>
      </c>
      <c r="FW52">
        <f t="shared" si="101"/>
        <v>1.8918899842127406</v>
      </c>
      <c r="FX52">
        <f t="shared" si="102"/>
        <v>1.6793958578757131</v>
      </c>
      <c r="FY52">
        <f t="shared" si="103"/>
        <v>1.4668988315399627</v>
      </c>
      <c r="FZ52">
        <f t="shared" si="36"/>
        <v>1.2543989022474058</v>
      </c>
      <c r="GA52">
        <f t="shared" si="136"/>
        <v>1.0418960670369444</v>
      </c>
      <c r="GB52">
        <f t="shared" si="137"/>
        <v>0.82939032294446591</v>
      </c>
      <c r="GC52">
        <f t="shared" si="138"/>
        <v>0.61688166700283986</v>
      </c>
      <c r="GD52">
        <f t="shared" si="104"/>
        <v>0.40437009624188569</v>
      </c>
      <c r="GE52">
        <f t="shared" si="105"/>
        <v>0.19185560768841547</v>
      </c>
      <c r="GF52">
        <f t="shared" si="106"/>
        <v>2.0661801633798049E-2</v>
      </c>
      <c r="GG52">
        <f t="shared" si="107"/>
        <v>0.23318213470401083</v>
      </c>
      <c r="GH52">
        <f t="shared" si="108"/>
        <v>0.44570539450454483</v>
      </c>
      <c r="GI52">
        <f t="shared" si="109"/>
        <v>0.65823158402072401</v>
      </c>
      <c r="GJ52">
        <f t="shared" si="110"/>
        <v>0.87076070624095436</v>
      </c>
      <c r="GK52">
        <f t="shared" si="111"/>
        <v>1.0832927641566563</v>
      </c>
      <c r="GL52">
        <f t="shared" si="112"/>
        <v>1.2958277607623323</v>
      </c>
      <c r="GM52">
        <f t="shared" si="113"/>
        <v>1.5083656990555241</v>
      </c>
      <c r="GN52">
        <f t="shared" si="114"/>
        <v>1.7209065820368288</v>
      </c>
      <c r="GO52">
        <f t="shared" si="115"/>
        <v>1.933450412709913</v>
      </c>
      <c r="GP52">
        <f t="shared" si="116"/>
        <v>2.1459971940814988</v>
      </c>
      <c r="GQ52">
        <f t="shared" si="117"/>
        <v>2.3585469291613848</v>
      </c>
      <c r="GR52">
        <f t="shared" si="118"/>
        <v>2.5710996209624213</v>
      </c>
      <c r="GS52">
        <f t="shared" si="119"/>
        <v>2.7836552725005568</v>
      </c>
      <c r="GT52">
        <f t="shared" si="120"/>
        <v>2.9962138867947949</v>
      </c>
      <c r="GU52">
        <f t="shared" si="121"/>
        <v>3.2087754668672375</v>
      </c>
      <c r="GV52">
        <f t="shared" si="122"/>
        <v>3.4213400157430485</v>
      </c>
      <c r="GW52">
        <f t="shared" si="123"/>
        <v>3.6339075364504936</v>
      </c>
      <c r="GX52">
        <f t="shared" si="124"/>
        <v>3.8464780320209186</v>
      </c>
      <c r="GY52">
        <f t="shared" si="125"/>
        <v>4.059051505488771</v>
      </c>
      <c r="GZ52">
        <f t="shared" si="126"/>
        <v>4.2716279598915783</v>
      </c>
      <c r="HA52">
        <f t="shared" si="127"/>
        <v>4.4842073982699802</v>
      </c>
      <c r="HB52">
        <f t="shared" si="128"/>
        <v>4.6967898236677108</v>
      </c>
      <c r="HC52">
        <f t="shared" si="129"/>
        <v>4.9093752391316201</v>
      </c>
      <c r="HD52">
        <f t="shared" si="130"/>
        <v>5.1219636477116417</v>
      </c>
      <c r="HE52">
        <f t="shared" si="131"/>
        <v>5.3345550524608409</v>
      </c>
      <c r="HF52">
        <f t="shared" si="132"/>
        <v>5.547149456435406</v>
      </c>
      <c r="HG52">
        <f t="shared" si="133"/>
        <v>5.7597468626946053</v>
      </c>
      <c r="HH52">
        <f t="shared" si="134"/>
        <v>5.9723472743008621</v>
      </c>
      <c r="HI52">
        <f t="shared" si="135"/>
        <v>6.1849506943197117</v>
      </c>
      <c r="HJ52">
        <f t="shared" si="30"/>
        <v>2.0661801633798049E-2</v>
      </c>
      <c r="HK52">
        <f t="shared" si="31"/>
        <v>72</v>
      </c>
      <c r="HL52">
        <v>50</v>
      </c>
      <c r="HM52">
        <f t="shared" si="32"/>
        <v>0.49</v>
      </c>
      <c r="HN52" cm="1">
        <f t="array" ref="HN52">INDEX($N$3:$DJ$102,HL52,HK52)</f>
        <v>14.849693535246548</v>
      </c>
      <c r="HO52">
        <f t="shared" si="33"/>
        <v>7.2763498322708084</v>
      </c>
    </row>
    <row r="53" spans="5:223" x14ac:dyDescent="0.25">
      <c r="E53">
        <v>535</v>
      </c>
      <c r="F53" s="6">
        <f>'Emission events'!AJ53</f>
        <v>3.391934153768364E+18</v>
      </c>
      <c r="G53" s="6">
        <f>'Emission events'!BQ53</f>
        <v>3.5643142298797197E+17</v>
      </c>
      <c r="H53" s="6">
        <f>'Emission events'!CX53</f>
        <v>3.7934778873174504E+16</v>
      </c>
      <c r="I53" s="6">
        <f>'Emission events'!EE53</f>
        <v>4082678821012900</v>
      </c>
      <c r="J53" s="6">
        <f>'Emission events'!FL53</f>
        <v>443614366430517.94</v>
      </c>
      <c r="K53" s="6">
        <f t="shared" si="2"/>
        <v>3.7908266488169544E+18</v>
      </c>
      <c r="M53" s="1">
        <v>0.5</v>
      </c>
      <c r="N53" s="55">
        <f t="shared" ref="N53:W62" si="179">$B$13-_J0*EXP(($M53+N$2*_r_S)/(_V_th*_diode_n))-($M53+N$2*_r_S)/_r_sh</f>
        <v>13.991248102435842</v>
      </c>
      <c r="O53" s="55">
        <f t="shared" si="179"/>
        <v>13.987346589800001</v>
      </c>
      <c r="P53" s="55">
        <f t="shared" si="179"/>
        <v>13.983441311151365</v>
      </c>
      <c r="Q53" s="55">
        <f t="shared" si="179"/>
        <v>13.979532262648524</v>
      </c>
      <c r="R53" s="55">
        <f t="shared" si="179"/>
        <v>13.975619440446128</v>
      </c>
      <c r="S53" s="55">
        <f t="shared" si="179"/>
        <v>13.971702840694855</v>
      </c>
      <c r="T53" s="55">
        <f t="shared" si="179"/>
        <v>13.967782459541546</v>
      </c>
      <c r="U53" s="55">
        <f t="shared" si="179"/>
        <v>13.963858293129038</v>
      </c>
      <c r="V53" s="55">
        <f t="shared" si="179"/>
        <v>13.959930337596306</v>
      </c>
      <c r="W53" s="55">
        <f t="shared" si="179"/>
        <v>13.955998589078309</v>
      </c>
      <c r="X53" s="55">
        <f t="shared" ref="X53:AG62" si="180">$B$13-_J0*EXP(($M53+X$2*_r_S)/(_V_th*_diode_n))-($M53+X$2*_r_S)/_r_sh</f>
        <v>13.952063043706088</v>
      </c>
      <c r="Y53" s="55">
        <f t="shared" si="180"/>
        <v>13.948123697606789</v>
      </c>
      <c r="Z53" s="55">
        <f t="shared" si="180"/>
        <v>13.944180546903556</v>
      </c>
      <c r="AA53" s="55">
        <f t="shared" si="180"/>
        <v>13.940233587715552</v>
      </c>
      <c r="AB53" s="55">
        <f t="shared" si="180"/>
        <v>13.936282816158062</v>
      </c>
      <c r="AC53" s="55">
        <f t="shared" si="180"/>
        <v>13.932328228342351</v>
      </c>
      <c r="AD53" s="55">
        <f t="shared" si="180"/>
        <v>13.928369820375732</v>
      </c>
      <c r="AE53" s="55">
        <f t="shared" si="180"/>
        <v>13.924407588361547</v>
      </c>
      <c r="AF53" s="55">
        <f t="shared" si="180"/>
        <v>13.920441528399143</v>
      </c>
      <c r="AG53" s="55">
        <f t="shared" si="180"/>
        <v>13.916471636583964</v>
      </c>
      <c r="AH53" s="55">
        <f t="shared" ref="AH53:AQ62" si="181">$B$13-_J0*EXP(($M53+AH$2*_r_S)/(_V_th*_diode_n))-($M53+AH$2*_r_S)/_r_sh</f>
        <v>13.912497909007367</v>
      </c>
      <c r="AI53" s="55">
        <f t="shared" si="181"/>
        <v>13.908520341756766</v>
      </c>
      <c r="AJ53" s="55">
        <f t="shared" si="181"/>
        <v>13.904538930915628</v>
      </c>
      <c r="AK53" s="55">
        <f t="shared" si="181"/>
        <v>13.90055367256336</v>
      </c>
      <c r="AL53" s="55">
        <f t="shared" si="181"/>
        <v>13.89656456277541</v>
      </c>
      <c r="AM53" s="55">
        <f t="shared" si="181"/>
        <v>13.892571597623196</v>
      </c>
      <c r="AN53" s="55">
        <f t="shared" si="181"/>
        <v>13.888574773174135</v>
      </c>
      <c r="AO53" s="55">
        <f t="shared" si="181"/>
        <v>13.884574085491678</v>
      </c>
      <c r="AP53" s="55">
        <f t="shared" si="181"/>
        <v>13.880569530635182</v>
      </c>
      <c r="AQ53" s="55">
        <f t="shared" si="181"/>
        <v>13.876561104660027</v>
      </c>
      <c r="AR53" s="55">
        <f t="shared" ref="AR53:BA62" si="182">$B$13-_J0*EXP(($M53+AR$2*_r_S)/(_V_th*_diode_n))-($M53+AR$2*_r_S)/_r_sh</f>
        <v>13.872548803617587</v>
      </c>
      <c r="AS53" s="55">
        <f t="shared" si="182"/>
        <v>13.868532623555179</v>
      </c>
      <c r="AT53" s="55">
        <f t="shared" si="182"/>
        <v>13.864512560516101</v>
      </c>
      <c r="AU53" s="55">
        <f t="shared" si="182"/>
        <v>13.860488610539601</v>
      </c>
      <c r="AV53" s="55">
        <f t="shared" si="182"/>
        <v>13.856460769660906</v>
      </c>
      <c r="AW53" s="55">
        <f t="shared" si="182"/>
        <v>13.852429033911189</v>
      </c>
      <c r="AX53" s="55">
        <f t="shared" si="182"/>
        <v>13.848393399317569</v>
      </c>
      <c r="AY53" s="55">
        <f t="shared" si="182"/>
        <v>13.844353861903116</v>
      </c>
      <c r="AZ53" s="55">
        <f t="shared" si="182"/>
        <v>13.840310417686879</v>
      </c>
      <c r="BA53" s="55">
        <f t="shared" si="182"/>
        <v>13.836263062683777</v>
      </c>
      <c r="BB53" s="55">
        <f t="shared" ref="BB53:BK62" si="183">$B$13-_J0*EXP(($M53+BB$2*_r_S)/(_V_th*_diode_n))-($M53+BB$2*_r_S)/_r_sh</f>
        <v>13.832211792904697</v>
      </c>
      <c r="BC53" s="55">
        <f t="shared" si="183"/>
        <v>13.828156604356497</v>
      </c>
      <c r="BD53" s="55">
        <f t="shared" si="183"/>
        <v>13.824097493041904</v>
      </c>
      <c r="BE53" s="55">
        <f t="shared" si="183"/>
        <v>13.820034454959593</v>
      </c>
      <c r="BF53" s="55">
        <f t="shared" si="183"/>
        <v>13.815967486104153</v>
      </c>
      <c r="BG53" s="55">
        <f t="shared" si="183"/>
        <v>13.811896582466076</v>
      </c>
      <c r="BH53" s="55">
        <f t="shared" si="183"/>
        <v>13.807821740031816</v>
      </c>
      <c r="BI53" s="55">
        <f t="shared" si="183"/>
        <v>13.803742954783658</v>
      </c>
      <c r="BJ53" s="55">
        <f t="shared" si="183"/>
        <v>13.799660222699821</v>
      </c>
      <c r="BK53" s="55">
        <f t="shared" si="183"/>
        <v>13.79557353975445</v>
      </c>
      <c r="BL53" s="55">
        <f t="shared" ref="BL53:BU62" si="184">$B$13-_J0*EXP(($M53+BL$2*_r_S)/(_V_th*_diode_n))-($M53+BL$2*_r_S)/_r_sh</f>
        <v>13.791482901917547</v>
      </c>
      <c r="BM53" s="55">
        <f t="shared" si="184"/>
        <v>13.787388305155019</v>
      </c>
      <c r="BN53" s="55">
        <f t="shared" si="184"/>
        <v>13.78328974542865</v>
      </c>
      <c r="BO53" s="55">
        <f t="shared" si="184"/>
        <v>13.779187218696094</v>
      </c>
      <c r="BP53" s="55">
        <f t="shared" si="184"/>
        <v>13.775080720910946</v>
      </c>
      <c r="BQ53" s="55">
        <f t="shared" si="184"/>
        <v>13.770970248022575</v>
      </c>
      <c r="BR53" s="55">
        <f t="shared" si="184"/>
        <v>13.766855795976269</v>
      </c>
      <c r="BS53" s="55">
        <f t="shared" si="184"/>
        <v>13.762737360713224</v>
      </c>
      <c r="BT53" s="55">
        <f t="shared" si="184"/>
        <v>13.758614938170393</v>
      </c>
      <c r="BU53" s="55">
        <f t="shared" si="184"/>
        <v>13.754488524280681</v>
      </c>
      <c r="BV53" s="55">
        <f t="shared" ref="BV53:CE62" si="185">$B$13-_J0*EXP(($M53+BV$2*_r_S)/(_V_th*_diode_n))-($M53+BV$2*_r_S)/_r_sh</f>
        <v>13.750358114972798</v>
      </c>
      <c r="BW53" s="55">
        <f t="shared" si="185"/>
        <v>13.746223706171303</v>
      </c>
      <c r="BX53" s="55">
        <f t="shared" si="185"/>
        <v>13.74208529379661</v>
      </c>
      <c r="BY53" s="55">
        <f t="shared" si="185"/>
        <v>13.737942873764958</v>
      </c>
      <c r="BZ53" s="55">
        <f t="shared" si="185"/>
        <v>13.733796441988421</v>
      </c>
      <c r="CA53" s="55">
        <f t="shared" si="185"/>
        <v>13.729645994374948</v>
      </c>
      <c r="CB53" s="55">
        <f t="shared" si="185"/>
        <v>13.725491526828218</v>
      </c>
      <c r="CC53" s="55">
        <f t="shared" si="185"/>
        <v>13.721333035247842</v>
      </c>
      <c r="CD53" s="55">
        <f t="shared" si="185"/>
        <v>13.717170515529169</v>
      </c>
      <c r="CE53" s="55">
        <f t="shared" si="185"/>
        <v>13.713003963563398</v>
      </c>
      <c r="CF53" s="55">
        <f t="shared" ref="CF53:CO62" si="186">$B$13-_J0*EXP(($M53+CF$2*_r_S)/(_V_th*_diode_n))-($M53+CF$2*_r_S)/_r_sh</f>
        <v>13.708833375237521</v>
      </c>
      <c r="CG53" s="55">
        <f t="shared" si="186"/>
        <v>13.704658746434347</v>
      </c>
      <c r="CH53" s="55">
        <f t="shared" si="186"/>
        <v>13.700480073032463</v>
      </c>
      <c r="CI53" s="55">
        <f t="shared" si="186"/>
        <v>13.696297350906306</v>
      </c>
      <c r="CJ53" s="55">
        <f t="shared" si="186"/>
        <v>13.692110575926034</v>
      </c>
      <c r="CK53" s="55">
        <f t="shared" si="186"/>
        <v>13.687919743957618</v>
      </c>
      <c r="CL53" s="55">
        <f t="shared" si="186"/>
        <v>13.683724850862866</v>
      </c>
      <c r="CM53" s="55">
        <f t="shared" si="186"/>
        <v>13.67952589249926</v>
      </c>
      <c r="CN53" s="55">
        <f t="shared" si="186"/>
        <v>13.675322864720158</v>
      </c>
      <c r="CO53" s="55">
        <f t="shared" si="186"/>
        <v>13.671115763374633</v>
      </c>
      <c r="CP53" s="55">
        <f t="shared" ref="CP53:CY62" si="187">$B$13-_J0*EXP(($M53+CP$2*_r_S)/(_V_th*_diode_n))-($M53+CP$2*_r_S)/_r_sh</f>
        <v>13.666904584307535</v>
      </c>
      <c r="CQ53" s="55">
        <f t="shared" si="187"/>
        <v>13.66268932335948</v>
      </c>
      <c r="CR53" s="55">
        <f t="shared" si="187"/>
        <v>13.658469976366835</v>
      </c>
      <c r="CS53" s="55">
        <f t="shared" si="187"/>
        <v>13.654246539161708</v>
      </c>
      <c r="CT53" s="55">
        <f t="shared" si="187"/>
        <v>13.65001900757202</v>
      </c>
      <c r="CU53" s="55">
        <f t="shared" si="187"/>
        <v>13.645787377421325</v>
      </c>
      <c r="CV53" s="55">
        <f t="shared" si="187"/>
        <v>13.641551644529024</v>
      </c>
      <c r="CW53" s="55">
        <f t="shared" si="187"/>
        <v>13.637311804710198</v>
      </c>
      <c r="CX53" s="55">
        <f t="shared" si="187"/>
        <v>13.63306785377566</v>
      </c>
      <c r="CY53" s="55">
        <f t="shared" si="187"/>
        <v>13.628819787531974</v>
      </c>
      <c r="CZ53" s="55">
        <f t="shared" ref="CZ53:DJ62" si="188">$B$13-_J0*EXP(($M53+CZ$2*_r_S)/(_V_th*_diode_n))-($M53+CZ$2*_r_S)/_r_sh</f>
        <v>13.624567601781404</v>
      </c>
      <c r="DA53" s="55">
        <f t="shared" si="188"/>
        <v>13.620311292321926</v>
      </c>
      <c r="DB53" s="55">
        <f t="shared" si="188"/>
        <v>13.616050854947293</v>
      </c>
      <c r="DC53" s="55">
        <f t="shared" si="188"/>
        <v>13.611786285446861</v>
      </c>
      <c r="DD53" s="55">
        <f t="shared" si="188"/>
        <v>13.607517579605791</v>
      </c>
      <c r="DE53" s="55">
        <f t="shared" si="188"/>
        <v>13.6032447332049</v>
      </c>
      <c r="DF53" s="55">
        <f t="shared" si="188"/>
        <v>13.598967742020665</v>
      </c>
      <c r="DG53" s="55">
        <f t="shared" si="188"/>
        <v>13.594686601825341</v>
      </c>
      <c r="DH53" s="55">
        <f t="shared" si="188"/>
        <v>13.590401308386802</v>
      </c>
      <c r="DI53" s="55">
        <f t="shared" si="188"/>
        <v>13.58611185746863</v>
      </c>
      <c r="DJ53" s="55">
        <f t="shared" si="188"/>
        <v>13.581818244830085</v>
      </c>
      <c r="DL53">
        <f t="shared" si="17"/>
        <v>0.5</v>
      </c>
      <c r="DM53">
        <f t="shared" si="18"/>
        <v>13.991248102435842</v>
      </c>
      <c r="DN53">
        <f t="shared" si="19"/>
        <v>13.777904965336898</v>
      </c>
      <c r="DO53">
        <f t="shared" si="41"/>
        <v>13.564558062225158</v>
      </c>
      <c r="DP53">
        <f t="shared" si="42"/>
        <v>13.351207389259214</v>
      </c>
      <c r="DQ53">
        <f t="shared" si="43"/>
        <v>13.137852942593714</v>
      </c>
      <c r="DR53">
        <f t="shared" si="44"/>
        <v>12.924494718379337</v>
      </c>
      <c r="DS53">
        <f t="shared" si="45"/>
        <v>12.711132712762925</v>
      </c>
      <c r="DT53">
        <f t="shared" si="46"/>
        <v>12.497766921887314</v>
      </c>
      <c r="DU53">
        <f t="shared" si="47"/>
        <v>12.284397341891479</v>
      </c>
      <c r="DV53">
        <f t="shared" si="48"/>
        <v>12.071023968910378</v>
      </c>
      <c r="DW53">
        <f t="shared" si="49"/>
        <v>11.857646799075054</v>
      </c>
      <c r="DX53">
        <f t="shared" si="50"/>
        <v>11.644265828512651</v>
      </c>
      <c r="DY53">
        <f t="shared" si="51"/>
        <v>11.430881053346315</v>
      </c>
      <c r="DZ53">
        <f t="shared" si="52"/>
        <v>11.217492469695207</v>
      </c>
      <c r="EA53">
        <f t="shared" si="53"/>
        <v>11.004100073674614</v>
      </c>
      <c r="EB53">
        <f t="shared" si="54"/>
        <v>10.7907038613958</v>
      </c>
      <c r="EC53">
        <f t="shared" si="55"/>
        <v>10.577303828966077</v>
      </c>
      <c r="ED53">
        <f t="shared" si="56"/>
        <v>10.363899972488788</v>
      </c>
      <c r="EE53">
        <f t="shared" si="57"/>
        <v>10.150492288063282</v>
      </c>
      <c r="EF53">
        <f t="shared" si="58"/>
        <v>9.9370807717849985</v>
      </c>
      <c r="EG53">
        <f t="shared" si="59"/>
        <v>9.7236654197452985</v>
      </c>
      <c r="EH53">
        <f t="shared" si="60"/>
        <v>9.510246228031594</v>
      </c>
      <c r="EI53">
        <f t="shared" si="61"/>
        <v>9.2968231927273521</v>
      </c>
      <c r="EJ53">
        <f t="shared" si="62"/>
        <v>9.0833963099119792</v>
      </c>
      <c r="EK53">
        <f t="shared" si="63"/>
        <v>8.8699655756609275</v>
      </c>
      <c r="EL53">
        <f t="shared" si="64"/>
        <v>8.6565309860456097</v>
      </c>
      <c r="EM53">
        <f t="shared" si="65"/>
        <v>8.4430925371334453</v>
      </c>
      <c r="EN53">
        <f t="shared" si="66"/>
        <v>8.2296502249878856</v>
      </c>
      <c r="EO53">
        <f t="shared" si="67"/>
        <v>8.0162040456682835</v>
      </c>
      <c r="EP53">
        <f t="shared" si="68"/>
        <v>7.8027539952300264</v>
      </c>
      <c r="EQ53">
        <f t="shared" si="69"/>
        <v>7.5893000697244828</v>
      </c>
      <c r="ER53">
        <f t="shared" si="70"/>
        <v>7.3758422651989717</v>
      </c>
      <c r="ES53">
        <f t="shared" si="71"/>
        <v>7.1623805776967897</v>
      </c>
      <c r="ET53">
        <f t="shared" si="72"/>
        <v>6.948915003257186</v>
      </c>
      <c r="EU53">
        <f t="shared" si="73"/>
        <v>6.7354455379153872</v>
      </c>
      <c r="EV53">
        <f t="shared" si="74"/>
        <v>6.5219721777025681</v>
      </c>
      <c r="EW53">
        <f t="shared" si="75"/>
        <v>6.3084949186458443</v>
      </c>
      <c r="EX53">
        <f t="shared" si="76"/>
        <v>6.0950137567682878</v>
      </c>
      <c r="EY53">
        <f t="shared" si="77"/>
        <v>5.881528688088947</v>
      </c>
      <c r="EZ53">
        <f t="shared" si="78"/>
        <v>5.6680397086227412</v>
      </c>
      <c r="FA53">
        <f t="shared" si="79"/>
        <v>5.4545468143805582</v>
      </c>
      <c r="FB53">
        <f t="shared" si="80"/>
        <v>5.2410500013692545</v>
      </c>
      <c r="FC53">
        <f t="shared" si="81"/>
        <v>5.0275492655915581</v>
      </c>
      <c r="FD53">
        <f t="shared" si="82"/>
        <v>4.8140446030461437</v>
      </c>
      <c r="FE53">
        <f t="shared" si="83"/>
        <v>4.6005360097276</v>
      </c>
      <c r="FF53">
        <f t="shared" si="84"/>
        <v>4.3870234816264198</v>
      </c>
      <c r="FG53">
        <f t="shared" si="85"/>
        <v>4.1735070147290561</v>
      </c>
      <c r="FH53">
        <f t="shared" si="86"/>
        <v>3.9599866050177948</v>
      </c>
      <c r="FI53">
        <f t="shared" si="87"/>
        <v>3.7464622484708539</v>
      </c>
      <c r="FJ53">
        <f t="shared" si="88"/>
        <v>3.5329339410623799</v>
      </c>
      <c r="FK53">
        <f t="shared" si="89"/>
        <v>3.3194016787623735</v>
      </c>
      <c r="FL53">
        <f t="shared" si="90"/>
        <v>3.1058654575367424</v>
      </c>
      <c r="FM53">
        <f t="shared" si="91"/>
        <v>2.8923252733472697</v>
      </c>
      <c r="FN53">
        <f t="shared" si="92"/>
        <v>2.6787811221516105</v>
      </c>
      <c r="FO53">
        <f t="shared" si="93"/>
        <v>2.4652329999033586</v>
      </c>
      <c r="FP53">
        <f t="shared" si="94"/>
        <v>2.2516809025518825</v>
      </c>
      <c r="FQ53">
        <f t="shared" si="95"/>
        <v>2.0381248260424734</v>
      </c>
      <c r="FR53">
        <f t="shared" si="96"/>
        <v>1.8245647663163265</v>
      </c>
      <c r="FS53">
        <f t="shared" si="97"/>
        <v>1.6110007193103915</v>
      </c>
      <c r="FT53">
        <f t="shared" si="98"/>
        <v>1.3974326809575768</v>
      </c>
      <c r="FU53">
        <f t="shared" si="99"/>
        <v>1.1838606471865898</v>
      </c>
      <c r="FV53">
        <f t="shared" si="100"/>
        <v>0.97028461392199183</v>
      </c>
      <c r="FW53">
        <f t="shared" si="101"/>
        <v>0.7567045770841947</v>
      </c>
      <c r="FX53">
        <f t="shared" si="102"/>
        <v>0.54312053258943926</v>
      </c>
      <c r="FY53">
        <f t="shared" si="103"/>
        <v>0.3295324763497991</v>
      </c>
      <c r="FZ53">
        <f t="shared" si="36"/>
        <v>0.11594040427322128</v>
      </c>
      <c r="GA53">
        <f t="shared" si="136"/>
        <v>9.7655687736612151E-2</v>
      </c>
      <c r="GB53">
        <f t="shared" si="137"/>
        <v>0.31125580378009232</v>
      </c>
      <c r="GC53">
        <f t="shared" si="138"/>
        <v>0.5248599479618683</v>
      </c>
      <c r="GD53">
        <f t="shared" si="104"/>
        <v>0.7384681243907405</v>
      </c>
      <c r="GE53">
        <f t="shared" si="105"/>
        <v>0.95208033717972107</v>
      </c>
      <c r="GF53">
        <f t="shared" si="106"/>
        <v>1.1656965904459984</v>
      </c>
      <c r="GG53">
        <f t="shared" si="107"/>
        <v>1.3793168883109868</v>
      </c>
      <c r="GH53">
        <f t="shared" si="108"/>
        <v>1.5929412349002465</v>
      </c>
      <c r="GI53">
        <f t="shared" si="109"/>
        <v>1.8065696343436226</v>
      </c>
      <c r="GJ53">
        <f t="shared" si="110"/>
        <v>2.0202020907751432</v>
      </c>
      <c r="GK53">
        <f t="shared" si="111"/>
        <v>2.2338386083329986</v>
      </c>
      <c r="GL53">
        <f t="shared" si="112"/>
        <v>2.447479191159708</v>
      </c>
      <c r="GM53">
        <f t="shared" si="113"/>
        <v>2.6611238434019135</v>
      </c>
      <c r="GN53">
        <f t="shared" si="114"/>
        <v>2.8747725692105419</v>
      </c>
      <c r="GO53">
        <f t="shared" si="115"/>
        <v>3.088425372740744</v>
      </c>
      <c r="GP53">
        <f t="shared" si="116"/>
        <v>3.302082258151902</v>
      </c>
      <c r="GQ53">
        <f t="shared" si="117"/>
        <v>3.5157432296076507</v>
      </c>
      <c r="GR53">
        <f t="shared" si="118"/>
        <v>3.729408291275881</v>
      </c>
      <c r="GS53">
        <f t="shared" si="119"/>
        <v>3.9430774473286725</v>
      </c>
      <c r="GT53">
        <f t="shared" si="120"/>
        <v>4.156750701942471</v>
      </c>
      <c r="GU53">
        <f t="shared" si="121"/>
        <v>4.3704280592978755</v>
      </c>
      <c r="GV53">
        <f t="shared" si="122"/>
        <v>4.5841095235798051</v>
      </c>
      <c r="GW53">
        <f t="shared" si="123"/>
        <v>4.7977950989774456</v>
      </c>
      <c r="GX53">
        <f t="shared" si="124"/>
        <v>5.0114847896842356</v>
      </c>
      <c r="GY53">
        <f t="shared" si="125"/>
        <v>5.2251785998979088</v>
      </c>
      <c r="GZ53">
        <f t="shared" si="126"/>
        <v>5.4388765338204905</v>
      </c>
      <c r="HA53">
        <f t="shared" si="127"/>
        <v>5.6525785956582268</v>
      </c>
      <c r="HB53">
        <f t="shared" si="128"/>
        <v>5.866284789621762</v>
      </c>
      <c r="HC53">
        <f t="shared" si="129"/>
        <v>6.0799951199259361</v>
      </c>
      <c r="HD53">
        <f t="shared" si="130"/>
        <v>6.2937095907899305</v>
      </c>
      <c r="HE53">
        <f t="shared" si="131"/>
        <v>6.5074282064372682</v>
      </c>
      <c r="HF53">
        <f t="shared" si="132"/>
        <v>6.721150971095696</v>
      </c>
      <c r="HG53">
        <f t="shared" si="133"/>
        <v>6.9348778889973381</v>
      </c>
      <c r="HH53">
        <f t="shared" si="134"/>
        <v>7.1486089643786137</v>
      </c>
      <c r="HI53">
        <f t="shared" si="135"/>
        <v>7.362344201480262</v>
      </c>
      <c r="HJ53">
        <f t="shared" si="30"/>
        <v>9.7655687736612151E-2</v>
      </c>
      <c r="HK53">
        <f t="shared" si="31"/>
        <v>67</v>
      </c>
      <c r="HL53">
        <v>51</v>
      </c>
      <c r="HM53">
        <f t="shared" si="32"/>
        <v>0.5</v>
      </c>
      <c r="HN53" cm="1">
        <f t="array" ref="HN53">INDEX($N$3:$DJ$102,HL53,HK53)</f>
        <v>13.725491526828218</v>
      </c>
      <c r="HO53">
        <f t="shared" si="33"/>
        <v>6.8627457634141091</v>
      </c>
    </row>
    <row r="54" spans="5:223" x14ac:dyDescent="0.25">
      <c r="E54">
        <v>540</v>
      </c>
      <c r="F54" s="6">
        <f>'Emission events'!AJ54</f>
        <v>3.8308439611151867E+18</v>
      </c>
      <c r="G54" s="6">
        <f>'Emission events'!BQ54</f>
        <v>3.8246980889429594E+17</v>
      </c>
      <c r="H54" s="6">
        <f>'Emission events'!CX54</f>
        <v>3.8806691887280992E+16</v>
      </c>
      <c r="I54" s="6">
        <f>'Emission events'!EE54</f>
        <v>3999075138770388</v>
      </c>
      <c r="J54" s="6">
        <f>'Emission events'!FL54</f>
        <v>418128024228233.06</v>
      </c>
      <c r="K54" s="6">
        <f t="shared" si="2"/>
        <v>4.2565376650597627E+18</v>
      </c>
      <c r="M54" s="1">
        <v>0.51</v>
      </c>
      <c r="N54" s="55">
        <f t="shared" si="179"/>
        <v>12.536975574258262</v>
      </c>
      <c r="O54" s="55">
        <f t="shared" si="179"/>
        <v>12.531658665928397</v>
      </c>
      <c r="P54" s="55">
        <f t="shared" si="179"/>
        <v>12.526336547843668</v>
      </c>
      <c r="Q54" s="55">
        <f t="shared" si="179"/>
        <v>12.521009214689988</v>
      </c>
      <c r="R54" s="55">
        <f t="shared" si="179"/>
        <v>12.515676661147843</v>
      </c>
      <c r="S54" s="55">
        <f t="shared" si="179"/>
        <v>12.510338881892279</v>
      </c>
      <c r="T54" s="55">
        <f t="shared" si="179"/>
        <v>12.504995871592977</v>
      </c>
      <c r="U54" s="55">
        <f t="shared" si="179"/>
        <v>12.499647624914058</v>
      </c>
      <c r="V54" s="55">
        <f t="shared" si="179"/>
        <v>12.494294136514329</v>
      </c>
      <c r="W54" s="55">
        <f t="shared" si="179"/>
        <v>12.488935401047092</v>
      </c>
      <c r="X54" s="55">
        <f t="shared" si="180"/>
        <v>12.48357141316014</v>
      </c>
      <c r="Y54" s="55">
        <f t="shared" si="180"/>
        <v>12.478202167495921</v>
      </c>
      <c r="Z54" s="55">
        <f t="shared" si="180"/>
        <v>12.472827658691333</v>
      </c>
      <c r="AA54" s="55">
        <f t="shared" si="180"/>
        <v>12.467447881377836</v>
      </c>
      <c r="AB54" s="55">
        <f t="shared" si="180"/>
        <v>12.462062830181406</v>
      </c>
      <c r="AC54" s="55">
        <f t="shared" si="180"/>
        <v>12.45667249972252</v>
      </c>
      <c r="AD54" s="55">
        <f t="shared" si="180"/>
        <v>12.451276884616224</v>
      </c>
      <c r="AE54" s="55">
        <f t="shared" si="180"/>
        <v>12.445875979472035</v>
      </c>
      <c r="AF54" s="55">
        <f t="shared" si="180"/>
        <v>12.440469778893913</v>
      </c>
      <c r="AG54" s="55">
        <f t="shared" si="180"/>
        <v>12.435058277480429</v>
      </c>
      <c r="AH54" s="55">
        <f t="shared" si="181"/>
        <v>12.429641469824571</v>
      </c>
      <c r="AI54" s="55">
        <f t="shared" si="181"/>
        <v>12.424219350513818</v>
      </c>
      <c r="AJ54" s="55">
        <f t="shared" si="181"/>
        <v>12.418791914130146</v>
      </c>
      <c r="AK54" s="55">
        <f t="shared" si="181"/>
        <v>12.413359155249976</v>
      </c>
      <c r="AL54" s="55">
        <f t="shared" si="181"/>
        <v>12.407921068444255</v>
      </c>
      <c r="AM54" s="55">
        <f t="shared" si="181"/>
        <v>12.402477648278349</v>
      </c>
      <c r="AN54" s="55">
        <f t="shared" si="181"/>
        <v>12.397028889312036</v>
      </c>
      <c r="AO54" s="55">
        <f t="shared" si="181"/>
        <v>12.39157478609965</v>
      </c>
      <c r="AP54" s="55">
        <f t="shared" si="181"/>
        <v>12.386115333189888</v>
      </c>
      <c r="AQ54" s="55">
        <f t="shared" si="181"/>
        <v>12.380650525125921</v>
      </c>
      <c r="AR54" s="55">
        <f t="shared" si="182"/>
        <v>12.375180356445348</v>
      </c>
      <c r="AS54" s="55">
        <f t="shared" si="182"/>
        <v>12.369704821680168</v>
      </c>
      <c r="AT54" s="55">
        <f t="shared" si="182"/>
        <v>12.364223915356892</v>
      </c>
      <c r="AU54" s="55">
        <f t="shared" si="182"/>
        <v>12.35873763199632</v>
      </c>
      <c r="AV54" s="55">
        <f t="shared" si="182"/>
        <v>12.353245966113738</v>
      </c>
      <c r="AW54" s="55">
        <f t="shared" si="182"/>
        <v>12.347748912218858</v>
      </c>
      <c r="AX54" s="55">
        <f t="shared" si="182"/>
        <v>12.342246464815766</v>
      </c>
      <c r="AY54" s="55">
        <f t="shared" si="182"/>
        <v>12.336738618402876</v>
      </c>
      <c r="AZ54" s="55">
        <f t="shared" si="182"/>
        <v>12.331225367473106</v>
      </c>
      <c r="BA54" s="55">
        <f t="shared" si="182"/>
        <v>12.32570670651369</v>
      </c>
      <c r="BB54" s="55">
        <f t="shared" si="183"/>
        <v>12.320182630006247</v>
      </c>
      <c r="BC54" s="55">
        <f t="shared" si="183"/>
        <v>12.31465313242677</v>
      </c>
      <c r="BD54" s="55">
        <f t="shared" si="183"/>
        <v>12.3091182082456</v>
      </c>
      <c r="BE54" s="55">
        <f t="shared" si="183"/>
        <v>12.303577851927496</v>
      </c>
      <c r="BF54" s="55">
        <f t="shared" si="183"/>
        <v>12.298032057931525</v>
      </c>
      <c r="BG54" s="55">
        <f t="shared" si="183"/>
        <v>12.292480820711059</v>
      </c>
      <c r="BH54" s="55">
        <f t="shared" si="183"/>
        <v>12.28692413471391</v>
      </c>
      <c r="BI54" s="55">
        <f t="shared" si="183"/>
        <v>12.281361994382163</v>
      </c>
      <c r="BJ54" s="55">
        <f t="shared" si="183"/>
        <v>12.275794394152246</v>
      </c>
      <c r="BK54" s="55">
        <f t="shared" si="183"/>
        <v>12.27022132845492</v>
      </c>
      <c r="BL54" s="55">
        <f t="shared" si="184"/>
        <v>12.264642791715236</v>
      </c>
      <c r="BM54" s="55">
        <f t="shared" si="184"/>
        <v>12.259058778352637</v>
      </c>
      <c r="BN54" s="55">
        <f t="shared" si="184"/>
        <v>12.253469282780767</v>
      </c>
      <c r="BO54" s="55">
        <f t="shared" si="184"/>
        <v>12.24787429940762</v>
      </c>
      <c r="BP54" s="55">
        <f t="shared" si="184"/>
        <v>12.242273822635529</v>
      </c>
      <c r="BQ54" s="55">
        <f t="shared" si="184"/>
        <v>12.236667846861076</v>
      </c>
      <c r="BR54" s="55">
        <f t="shared" si="184"/>
        <v>12.231056366475077</v>
      </c>
      <c r="BS54" s="55">
        <f t="shared" si="184"/>
        <v>12.225439375862729</v>
      </c>
      <c r="BT54" s="55">
        <f t="shared" si="184"/>
        <v>12.219816869403417</v>
      </c>
      <c r="BU54" s="55">
        <f t="shared" si="184"/>
        <v>12.214188841470886</v>
      </c>
      <c r="BV54" s="55">
        <f t="shared" si="185"/>
        <v>12.208555286433022</v>
      </c>
      <c r="BW54" s="55">
        <f t="shared" si="185"/>
        <v>12.20291619865203</v>
      </c>
      <c r="BX54" s="55">
        <f t="shared" si="185"/>
        <v>12.197271572484398</v>
      </c>
      <c r="BY54" s="55">
        <f t="shared" si="185"/>
        <v>12.191621402280823</v>
      </c>
      <c r="BZ54" s="55">
        <f t="shared" si="185"/>
        <v>12.185965682386179</v>
      </c>
      <c r="CA54" s="55">
        <f t="shared" si="185"/>
        <v>12.180304407139687</v>
      </c>
      <c r="CB54" s="55">
        <f t="shared" si="185"/>
        <v>12.174637570874703</v>
      </c>
      <c r="CC54" s="55">
        <f t="shared" si="185"/>
        <v>12.168965167918889</v>
      </c>
      <c r="CD54" s="55">
        <f t="shared" si="185"/>
        <v>12.163287192594014</v>
      </c>
      <c r="CE54" s="55">
        <f t="shared" si="185"/>
        <v>12.157603639216111</v>
      </c>
      <c r="CF54" s="55">
        <f t="shared" si="186"/>
        <v>12.151914502095471</v>
      </c>
      <c r="CG54" s="55">
        <f t="shared" si="186"/>
        <v>12.146219775536466</v>
      </c>
      <c r="CH54" s="55">
        <f t="shared" si="186"/>
        <v>12.140519453837719</v>
      </c>
      <c r="CI54" s="55">
        <f t="shared" si="186"/>
        <v>12.134813531292071</v>
      </c>
      <c r="CJ54" s="55">
        <f t="shared" si="186"/>
        <v>12.12910200218651</v>
      </c>
      <c r="CK54" s="55">
        <f t="shared" si="186"/>
        <v>12.12338486080213</v>
      </c>
      <c r="CL54" s="55">
        <f t="shared" si="186"/>
        <v>12.117662101414316</v>
      </c>
      <c r="CM54" s="55">
        <f t="shared" si="186"/>
        <v>12.11193371829251</v>
      </c>
      <c r="CN54" s="55">
        <f t="shared" si="186"/>
        <v>12.106199705700412</v>
      </c>
      <c r="CO54" s="55">
        <f t="shared" si="186"/>
        <v>12.100460057895747</v>
      </c>
      <c r="CP54" s="55">
        <f t="shared" si="187"/>
        <v>12.094714769130448</v>
      </c>
      <c r="CQ54" s="55">
        <f t="shared" si="187"/>
        <v>12.08896383365062</v>
      </c>
      <c r="CR54" s="55">
        <f t="shared" si="187"/>
        <v>12.08320724569646</v>
      </c>
      <c r="CS54" s="55">
        <f t="shared" si="187"/>
        <v>12.077444999502234</v>
      </c>
      <c r="CT54" s="55">
        <f t="shared" si="187"/>
        <v>12.07167708929644</v>
      </c>
      <c r="CU54" s="55">
        <f t="shared" si="187"/>
        <v>12.065903509301592</v>
      </c>
      <c r="CV54" s="55">
        <f t="shared" si="187"/>
        <v>12.060124253734413</v>
      </c>
      <c r="CW54" s="55">
        <f t="shared" si="187"/>
        <v>12.054339316805605</v>
      </c>
      <c r="CX54" s="55">
        <f t="shared" si="187"/>
        <v>12.048548692720024</v>
      </c>
      <c r="CY54" s="55">
        <f t="shared" si="187"/>
        <v>12.042752375676674</v>
      </c>
      <c r="CZ54" s="55">
        <f t="shared" si="188"/>
        <v>12.036950359868525</v>
      </c>
      <c r="DA54" s="55">
        <f t="shared" si="188"/>
        <v>12.031142639482685</v>
      </c>
      <c r="DB54" s="55">
        <f t="shared" si="188"/>
        <v>12.025329208700363</v>
      </c>
      <c r="DC54" s="55">
        <f t="shared" si="188"/>
        <v>12.019510061696783</v>
      </c>
      <c r="DD54" s="55">
        <f t="shared" si="188"/>
        <v>12.013685192641244</v>
      </c>
      <c r="DE54" s="55">
        <f t="shared" si="188"/>
        <v>12.007854595697099</v>
      </c>
      <c r="DF54" s="55">
        <f t="shared" si="188"/>
        <v>12.002018265021723</v>
      </c>
      <c r="DG54" s="55">
        <f t="shared" si="188"/>
        <v>11.996176194766615</v>
      </c>
      <c r="DH54" s="55">
        <f t="shared" si="188"/>
        <v>11.990328379077191</v>
      </c>
      <c r="DI54" s="55">
        <f t="shared" si="188"/>
        <v>11.984474812092948</v>
      </c>
      <c r="DJ54" s="55">
        <f t="shared" si="188"/>
        <v>11.978615487947447</v>
      </c>
      <c r="DL54">
        <f t="shared" si="17"/>
        <v>0.51</v>
      </c>
      <c r="DM54">
        <f t="shared" si="18"/>
        <v>12.536975574258262</v>
      </c>
      <c r="DN54">
        <f t="shared" si="19"/>
        <v>12.322217041465294</v>
      </c>
      <c r="DO54">
        <f t="shared" si="41"/>
        <v>12.107453298917461</v>
      </c>
      <c r="DP54">
        <f t="shared" si="42"/>
        <v>11.892684341300678</v>
      </c>
      <c r="DQ54">
        <f t="shared" si="43"/>
        <v>11.677910163295429</v>
      </c>
      <c r="DR54">
        <f t="shared" si="44"/>
        <v>11.463130759576762</v>
      </c>
      <c r="DS54">
        <f t="shared" si="45"/>
        <v>11.248346124814356</v>
      </c>
      <c r="DT54">
        <f t="shared" si="46"/>
        <v>11.033556253672334</v>
      </c>
      <c r="DU54">
        <f t="shared" si="47"/>
        <v>10.818761140809501</v>
      </c>
      <c r="DV54">
        <f t="shared" si="48"/>
        <v>10.603960780879161</v>
      </c>
      <c r="DW54">
        <f t="shared" si="49"/>
        <v>10.389155168529106</v>
      </c>
      <c r="DX54">
        <f t="shared" si="50"/>
        <v>10.174344298401783</v>
      </c>
      <c r="DY54">
        <f t="shared" si="51"/>
        <v>9.9595281651340919</v>
      </c>
      <c r="DZ54">
        <f t="shared" si="52"/>
        <v>9.7447067633574918</v>
      </c>
      <c r="EA54">
        <f t="shared" si="53"/>
        <v>9.5298800876979577</v>
      </c>
      <c r="EB54">
        <f t="shared" si="54"/>
        <v>9.3150481327759689</v>
      </c>
      <c r="EC54">
        <f t="shared" si="55"/>
        <v>9.1002108932065688</v>
      </c>
      <c r="ED54">
        <f t="shared" si="56"/>
        <v>8.8853683635992766</v>
      </c>
      <c r="EE54">
        <f t="shared" si="57"/>
        <v>8.6705205385580513</v>
      </c>
      <c r="EF54">
        <f t="shared" si="58"/>
        <v>8.4556674126814642</v>
      </c>
      <c r="EG54">
        <f t="shared" si="59"/>
        <v>8.2408089805625018</v>
      </c>
      <c r="EH54">
        <f t="shared" si="60"/>
        <v>8.0259452367886439</v>
      </c>
      <c r="EI54">
        <f t="shared" si="61"/>
        <v>7.8110761759418699</v>
      </c>
      <c r="EJ54">
        <f t="shared" si="62"/>
        <v>7.5962017925985963</v>
      </c>
      <c r="EK54">
        <f t="shared" si="63"/>
        <v>7.3813220813297713</v>
      </c>
      <c r="EL54">
        <f t="shared" si="64"/>
        <v>7.1664370367007626</v>
      </c>
      <c r="EM54">
        <f t="shared" si="65"/>
        <v>6.9515466532713459</v>
      </c>
      <c r="EN54">
        <f t="shared" si="66"/>
        <v>6.736650925595856</v>
      </c>
      <c r="EO54">
        <f t="shared" si="67"/>
        <v>6.5217498482229903</v>
      </c>
      <c r="EP54">
        <f t="shared" si="68"/>
        <v>6.3068434156959201</v>
      </c>
      <c r="EQ54">
        <f t="shared" si="69"/>
        <v>6.0919316225522442</v>
      </c>
      <c r="ER54">
        <f t="shared" si="70"/>
        <v>5.8770144633239605</v>
      </c>
      <c r="ES54">
        <f t="shared" si="71"/>
        <v>5.6620919325375807</v>
      </c>
      <c r="ET54">
        <f t="shared" si="72"/>
        <v>5.4471640247139046</v>
      </c>
      <c r="EU54">
        <f t="shared" si="73"/>
        <v>5.2322307343682191</v>
      </c>
      <c r="EV54">
        <f t="shared" si="74"/>
        <v>5.0172920560102368</v>
      </c>
      <c r="EW54">
        <f t="shared" si="75"/>
        <v>4.8023479841440411</v>
      </c>
      <c r="EX54">
        <f t="shared" si="76"/>
        <v>4.5873985132680479</v>
      </c>
      <c r="EY54">
        <f t="shared" si="77"/>
        <v>4.3724436378751736</v>
      </c>
      <c r="EZ54">
        <f t="shared" si="78"/>
        <v>4.1574833524526547</v>
      </c>
      <c r="FA54">
        <f t="shared" si="79"/>
        <v>3.9425176514821079</v>
      </c>
      <c r="FB54">
        <f t="shared" si="80"/>
        <v>3.7275465294395271</v>
      </c>
      <c r="FC54">
        <f t="shared" si="81"/>
        <v>3.512569980795254</v>
      </c>
      <c r="FD54">
        <f t="shared" si="82"/>
        <v>3.2975880000140467</v>
      </c>
      <c r="FE54">
        <f t="shared" si="83"/>
        <v>3.0826005815549724</v>
      </c>
      <c r="FF54">
        <f t="shared" si="84"/>
        <v>2.8676077198714029</v>
      </c>
      <c r="FG54">
        <f t="shared" si="85"/>
        <v>2.6526094094111503</v>
      </c>
      <c r="FH54">
        <f t="shared" si="86"/>
        <v>2.4376056446162995</v>
      </c>
      <c r="FI54">
        <f t="shared" si="87"/>
        <v>2.2225964199232795</v>
      </c>
      <c r="FJ54">
        <f t="shared" si="88"/>
        <v>2.0075817297628493</v>
      </c>
      <c r="FK54">
        <f t="shared" si="89"/>
        <v>1.7925615685600622</v>
      </c>
      <c r="FL54">
        <f t="shared" si="90"/>
        <v>1.5775359307343599</v>
      </c>
      <c r="FM54">
        <f t="shared" si="91"/>
        <v>1.3625048106993862</v>
      </c>
      <c r="FN54">
        <f t="shared" si="92"/>
        <v>1.147468202863136</v>
      </c>
      <c r="FO54">
        <f t="shared" si="93"/>
        <v>0.93242610162794115</v>
      </c>
      <c r="FP54">
        <f t="shared" si="94"/>
        <v>0.71737850139038351</v>
      </c>
      <c r="FQ54">
        <f t="shared" si="95"/>
        <v>0.50232539654128061</v>
      </c>
      <c r="FR54">
        <f t="shared" si="96"/>
        <v>0.2872667814658314</v>
      </c>
      <c r="FS54">
        <f t="shared" si="97"/>
        <v>7.2202650543415459E-2</v>
      </c>
      <c r="FT54">
        <f t="shared" si="98"/>
        <v>0.14286700185221868</v>
      </c>
      <c r="FU54">
        <f t="shared" si="99"/>
        <v>0.35794218135318623</v>
      </c>
      <c r="FV54">
        <f t="shared" si="100"/>
        <v>0.57302289359728142</v>
      </c>
      <c r="FW54">
        <f t="shared" si="101"/>
        <v>0.78810914422801659</v>
      </c>
      <c r="FX54">
        <f t="shared" si="102"/>
        <v>1.003200938894695</v>
      </c>
      <c r="FY54">
        <f t="shared" si="103"/>
        <v>1.2182982832524427</v>
      </c>
      <c r="FZ54">
        <f t="shared" si="36"/>
        <v>1.4334011829620401</v>
      </c>
      <c r="GA54">
        <f t="shared" si="136"/>
        <v>1.6485096436901276</v>
      </c>
      <c r="GB54">
        <f t="shared" si="137"/>
        <v>1.8636236711090444</v>
      </c>
      <c r="GC54">
        <f t="shared" si="138"/>
        <v>2.0787432708970233</v>
      </c>
      <c r="GD54">
        <f t="shared" si="104"/>
        <v>2.2938684487380279</v>
      </c>
      <c r="GE54">
        <f t="shared" si="105"/>
        <v>2.5089992103217718</v>
      </c>
      <c r="GF54">
        <f t="shared" si="106"/>
        <v>2.7241355613438802</v>
      </c>
      <c r="GG54">
        <f t="shared" si="107"/>
        <v>2.9392775075057305</v>
      </c>
      <c r="GH54">
        <f t="shared" si="108"/>
        <v>3.1544250545144816</v>
      </c>
      <c r="GI54">
        <f t="shared" si="109"/>
        <v>3.369578208083146</v>
      </c>
      <c r="GJ54">
        <f t="shared" si="110"/>
        <v>3.5847369739306316</v>
      </c>
      <c r="GK54">
        <f t="shared" si="111"/>
        <v>3.7999013577815486</v>
      </c>
      <c r="GL54">
        <f t="shared" si="112"/>
        <v>4.0150713653664578</v>
      </c>
      <c r="GM54">
        <f t="shared" si="113"/>
        <v>4.2302470024216596</v>
      </c>
      <c r="GN54">
        <f t="shared" si="114"/>
        <v>4.4454282746894282</v>
      </c>
      <c r="GO54">
        <f t="shared" si="115"/>
        <v>4.6606151879178306</v>
      </c>
      <c r="GP54">
        <f t="shared" si="116"/>
        <v>4.8758077478607618</v>
      </c>
      <c r="GQ54">
        <f t="shared" si="117"/>
        <v>5.0910059602780251</v>
      </c>
      <c r="GR54">
        <f t="shared" si="118"/>
        <v>5.3062098309353551</v>
      </c>
      <c r="GS54">
        <f t="shared" si="119"/>
        <v>5.5214193656042525</v>
      </c>
      <c r="GT54">
        <f t="shared" si="120"/>
        <v>5.7366345700622041</v>
      </c>
      <c r="GU54">
        <f t="shared" si="121"/>
        <v>5.9518554500924861</v>
      </c>
      <c r="GV54">
        <f t="shared" si="122"/>
        <v>6.1670820114843981</v>
      </c>
      <c r="GW54">
        <f t="shared" si="123"/>
        <v>6.3823142600330822</v>
      </c>
      <c r="GX54">
        <f t="shared" si="124"/>
        <v>6.5975522015395356</v>
      </c>
      <c r="GY54">
        <f t="shared" si="125"/>
        <v>6.8127958418107877</v>
      </c>
      <c r="GZ54">
        <f t="shared" si="126"/>
        <v>7.0280451866597318</v>
      </c>
      <c r="HA54">
        <f t="shared" si="127"/>
        <v>7.2433002419051569</v>
      </c>
      <c r="HB54">
        <f t="shared" si="128"/>
        <v>7.4585610133718401</v>
      </c>
      <c r="HC54">
        <f t="shared" si="129"/>
        <v>7.6738275068904827</v>
      </c>
      <c r="HD54">
        <f t="shared" si="130"/>
        <v>7.8890997282977313</v>
      </c>
      <c r="HE54">
        <f t="shared" si="131"/>
        <v>8.1043776834362102</v>
      </c>
      <c r="HF54">
        <f t="shared" si="132"/>
        <v>8.3196613781544215</v>
      </c>
      <c r="HG54">
        <f t="shared" si="133"/>
        <v>8.5349508183069496</v>
      </c>
      <c r="HH54">
        <f t="shared" si="134"/>
        <v>8.7502460097542958</v>
      </c>
      <c r="HI54">
        <f t="shared" si="135"/>
        <v>8.9655469583628999</v>
      </c>
      <c r="HJ54">
        <f t="shared" si="30"/>
        <v>7.2202650543415459E-2</v>
      </c>
      <c r="HK54">
        <f t="shared" si="31"/>
        <v>59</v>
      </c>
      <c r="HL54">
        <v>52</v>
      </c>
      <c r="HM54">
        <f t="shared" si="32"/>
        <v>0.51</v>
      </c>
      <c r="HN54" cm="1">
        <f t="array" ref="HN54">INDEX($N$3:$DJ$102,HL54,HK54)</f>
        <v>12.219816869403417</v>
      </c>
      <c r="HO54">
        <f t="shared" si="33"/>
        <v>6.2321066033957422</v>
      </c>
    </row>
    <row r="55" spans="5:223" x14ac:dyDescent="0.25">
      <c r="E55">
        <v>545</v>
      </c>
      <c r="F55" s="6">
        <f>'Emission events'!AJ55</f>
        <v>5.61531994449058E+18</v>
      </c>
      <c r="G55" s="6">
        <f>'Emission events'!BQ55</f>
        <v>5.4064561296988678E+17</v>
      </c>
      <c r="H55" s="6">
        <f>'Emission events'!CX55</f>
        <v>5.2867243708119864E+16</v>
      </c>
      <c r="I55" s="6">
        <f>'Emission events'!EE55</f>
        <v>5253246473876342</v>
      </c>
      <c r="J55" s="6">
        <f>'Emission events'!FL55</f>
        <v>530462756130113.63</v>
      </c>
      <c r="K55" s="6">
        <f t="shared" si="2"/>
        <v>6.214616510398593E+18</v>
      </c>
      <c r="M55" s="1">
        <v>0.52</v>
      </c>
      <c r="N55" s="55">
        <f t="shared" si="179"/>
        <v>10.550749203552522</v>
      </c>
      <c r="O55" s="55">
        <f t="shared" si="179"/>
        <v>10.543474292150684</v>
      </c>
      <c r="P55" s="55">
        <f t="shared" si="179"/>
        <v>10.536192173777607</v>
      </c>
      <c r="Q55" s="55">
        <f t="shared" si="179"/>
        <v>10.528902841082038</v>
      </c>
      <c r="R55" s="55">
        <f t="shared" si="179"/>
        <v>10.521606286705167</v>
      </c>
      <c r="S55" s="55">
        <f t="shared" si="179"/>
        <v>10.514302503280609</v>
      </c>
      <c r="T55" s="55">
        <f t="shared" si="179"/>
        <v>10.506991483434616</v>
      </c>
      <c r="U55" s="55">
        <f t="shared" si="179"/>
        <v>10.499673219785814</v>
      </c>
      <c r="V55" s="55">
        <f t="shared" si="179"/>
        <v>10.492347704945331</v>
      </c>
      <c r="W55" s="55">
        <f t="shared" si="179"/>
        <v>10.48501493151675</v>
      </c>
      <c r="X55" s="55">
        <f t="shared" si="180"/>
        <v>10.477674892096092</v>
      </c>
      <c r="Y55" s="55">
        <f t="shared" si="180"/>
        <v>10.470327579271922</v>
      </c>
      <c r="Z55" s="55">
        <f t="shared" si="180"/>
        <v>10.462972985625095</v>
      </c>
      <c r="AA55" s="55">
        <f t="shared" si="180"/>
        <v>10.455611103728971</v>
      </c>
      <c r="AB55" s="55">
        <f t="shared" si="180"/>
        <v>10.448241926149395</v>
      </c>
      <c r="AC55" s="55">
        <f t="shared" si="180"/>
        <v>10.440865445444539</v>
      </c>
      <c r="AD55" s="55">
        <f t="shared" si="180"/>
        <v>10.433481654165023</v>
      </c>
      <c r="AE55" s="55">
        <f t="shared" si="180"/>
        <v>10.426090544853858</v>
      </c>
      <c r="AF55" s="55">
        <f t="shared" si="180"/>
        <v>10.418692110046427</v>
      </c>
      <c r="AG55" s="55">
        <f t="shared" si="180"/>
        <v>10.411286342270605</v>
      </c>
      <c r="AH55" s="55">
        <f t="shared" si="181"/>
        <v>10.403873234046484</v>
      </c>
      <c r="AI55" s="55">
        <f t="shared" si="181"/>
        <v>10.396452777886612</v>
      </c>
      <c r="AJ55" s="55">
        <f t="shared" si="181"/>
        <v>10.38902496629594</v>
      </c>
      <c r="AK55" s="55">
        <f t="shared" si="181"/>
        <v>10.381589791771709</v>
      </c>
      <c r="AL55" s="55">
        <f t="shared" si="181"/>
        <v>10.374147246803522</v>
      </c>
      <c r="AM55" s="55">
        <f t="shared" si="181"/>
        <v>10.36669732387333</v>
      </c>
      <c r="AN55" s="55">
        <f t="shared" si="181"/>
        <v>10.359240015455407</v>
      </c>
      <c r="AO55" s="55">
        <f t="shared" si="181"/>
        <v>10.35177531401636</v>
      </c>
      <c r="AP55" s="55">
        <f t="shared" si="181"/>
        <v>10.344303212015102</v>
      </c>
      <c r="AQ55" s="55">
        <f t="shared" si="181"/>
        <v>10.336823701902832</v>
      </c>
      <c r="AR55" s="55">
        <f t="shared" si="182"/>
        <v>10.329336776123155</v>
      </c>
      <c r="AS55" s="55">
        <f t="shared" si="182"/>
        <v>10.321842427111786</v>
      </c>
      <c r="AT55" s="55">
        <f t="shared" si="182"/>
        <v>10.314340647296904</v>
      </c>
      <c r="AU55" s="55">
        <f t="shared" si="182"/>
        <v>10.306831429098864</v>
      </c>
      <c r="AV55" s="55">
        <f t="shared" si="182"/>
        <v>10.299314764930303</v>
      </c>
      <c r="AW55" s="55">
        <f t="shared" si="182"/>
        <v>10.291790647196141</v>
      </c>
      <c r="AX55" s="55">
        <f t="shared" si="182"/>
        <v>10.284259068293533</v>
      </c>
      <c r="AY55" s="55">
        <f t="shared" si="182"/>
        <v>10.276720020611856</v>
      </c>
      <c r="AZ55" s="55">
        <f t="shared" si="182"/>
        <v>10.269173496532837</v>
      </c>
      <c r="BA55" s="55">
        <f t="shared" si="182"/>
        <v>10.261619488430263</v>
      </c>
      <c r="BB55" s="55">
        <f t="shared" si="183"/>
        <v>10.25405798867023</v>
      </c>
      <c r="BC55" s="55">
        <f t="shared" si="183"/>
        <v>10.246488989611095</v>
      </c>
      <c r="BD55" s="55">
        <f t="shared" si="183"/>
        <v>10.238912483603341</v>
      </c>
      <c r="BE55" s="55">
        <f t="shared" si="183"/>
        <v>10.231328462989683</v>
      </c>
      <c r="BF55" s="55">
        <f t="shared" si="183"/>
        <v>10.223736920105011</v>
      </c>
      <c r="BG55" s="55">
        <f t="shared" si="183"/>
        <v>10.21613784727638</v>
      </c>
      <c r="BH55" s="55">
        <f t="shared" si="183"/>
        <v>10.208531236823127</v>
      </c>
      <c r="BI55" s="55">
        <f t="shared" si="183"/>
        <v>10.200917081056582</v>
      </c>
      <c r="BJ55" s="55">
        <f t="shared" si="183"/>
        <v>10.193295372280325</v>
      </c>
      <c r="BK55" s="55">
        <f t="shared" si="183"/>
        <v>10.185666102790162</v>
      </c>
      <c r="BL55" s="55">
        <f t="shared" si="184"/>
        <v>10.178029264873848</v>
      </c>
      <c r="BM55" s="55">
        <f t="shared" si="184"/>
        <v>10.17038485081147</v>
      </c>
      <c r="BN55" s="55">
        <f t="shared" si="184"/>
        <v>10.162732852875116</v>
      </c>
      <c r="BO55" s="55">
        <f t="shared" si="184"/>
        <v>10.155073263329037</v>
      </c>
      <c r="BP55" s="55">
        <f t="shared" si="184"/>
        <v>10.147406074429583</v>
      </c>
      <c r="BQ55" s="55">
        <f t="shared" si="184"/>
        <v>10.139731278425206</v>
      </c>
      <c r="BR55" s="55">
        <f t="shared" si="184"/>
        <v>10.132048867556428</v>
      </c>
      <c r="BS55" s="55">
        <f t="shared" si="184"/>
        <v>10.124358834055954</v>
      </c>
      <c r="BT55" s="55">
        <f t="shared" si="184"/>
        <v>10.11666117014839</v>
      </c>
      <c r="BU55" s="55">
        <f t="shared" si="184"/>
        <v>10.108955868050593</v>
      </c>
      <c r="BV55" s="55">
        <f t="shared" si="185"/>
        <v>10.101242919971378</v>
      </c>
      <c r="BW55" s="55">
        <f t="shared" si="185"/>
        <v>10.093522318111628</v>
      </c>
      <c r="BX55" s="55">
        <f t="shared" si="185"/>
        <v>10.085794054664289</v>
      </c>
      <c r="BY55" s="55">
        <f t="shared" si="185"/>
        <v>10.078058121814326</v>
      </c>
      <c r="BZ55" s="55">
        <f t="shared" si="185"/>
        <v>10.070314511738715</v>
      </c>
      <c r="CA55" s="55">
        <f t="shared" si="185"/>
        <v>10.062563216606559</v>
      </c>
      <c r="CB55" s="55">
        <f t="shared" si="185"/>
        <v>10.054804228578782</v>
      </c>
      <c r="CC55" s="55">
        <f t="shared" si="185"/>
        <v>10.047037539808503</v>
      </c>
      <c r="CD55" s="55">
        <f t="shared" si="185"/>
        <v>10.039263142440756</v>
      </c>
      <c r="CE55" s="55">
        <f t="shared" si="185"/>
        <v>10.031481028612479</v>
      </c>
      <c r="CF55" s="55">
        <f t="shared" si="186"/>
        <v>10.023691190452757</v>
      </c>
      <c r="CG55" s="55">
        <f t="shared" si="186"/>
        <v>10.015893620082533</v>
      </c>
      <c r="CH55" s="55">
        <f t="shared" si="186"/>
        <v>10.00808830961474</v>
      </c>
      <c r="CI55" s="55">
        <f t="shared" si="186"/>
        <v>10.000275251154271</v>
      </c>
      <c r="CJ55" s="55">
        <f t="shared" si="186"/>
        <v>9.9924544367979635</v>
      </c>
      <c r="CK55" s="55">
        <f t="shared" si="186"/>
        <v>9.9846258586345638</v>
      </c>
      <c r="CL55" s="55">
        <f t="shared" si="186"/>
        <v>9.9767895087448579</v>
      </c>
      <c r="CM55" s="55">
        <f t="shared" si="186"/>
        <v>9.9689453792013705</v>
      </c>
      <c r="CN55" s="55">
        <f t="shared" si="186"/>
        <v>9.9610934620687175</v>
      </c>
      <c r="CO55" s="55">
        <f t="shared" si="186"/>
        <v>9.9532337494033261</v>
      </c>
      <c r="CP55" s="55">
        <f t="shared" si="187"/>
        <v>9.9453662332535337</v>
      </c>
      <c r="CQ55" s="55">
        <f t="shared" si="187"/>
        <v>9.9374909056595833</v>
      </c>
      <c r="CR55" s="55">
        <f t="shared" si="187"/>
        <v>9.9296077586535798</v>
      </c>
      <c r="CS55" s="55">
        <f t="shared" si="187"/>
        <v>9.9217167842594911</v>
      </c>
      <c r="CT55" s="55">
        <f t="shared" si="187"/>
        <v>9.9138179744932433</v>
      </c>
      <c r="CU55" s="55">
        <f t="shared" si="187"/>
        <v>9.9059113213624403</v>
      </c>
      <c r="CV55" s="55">
        <f t="shared" si="187"/>
        <v>9.8979968168667174</v>
      </c>
      <c r="CW55" s="55">
        <f t="shared" si="187"/>
        <v>9.8900744529974673</v>
      </c>
      <c r="CX55" s="55">
        <f t="shared" si="187"/>
        <v>9.8821442217378355</v>
      </c>
      <c r="CY55" s="55">
        <f t="shared" si="187"/>
        <v>9.8742061150629539</v>
      </c>
      <c r="CZ55" s="55">
        <f t="shared" si="188"/>
        <v>9.866260124939652</v>
      </c>
      <c r="DA55" s="55">
        <f t="shared" si="188"/>
        <v>9.8583062433266004</v>
      </c>
      <c r="DB55" s="55">
        <f t="shared" si="188"/>
        <v>9.8503444621742666</v>
      </c>
      <c r="DC55" s="55">
        <f t="shared" si="188"/>
        <v>9.8423747734248792</v>
      </c>
      <c r="DD55" s="55">
        <f t="shared" si="188"/>
        <v>9.8343971690125258</v>
      </c>
      <c r="DE55" s="55">
        <f t="shared" si="188"/>
        <v>9.8264116408630144</v>
      </c>
      <c r="DF55" s="55">
        <f t="shared" si="188"/>
        <v>9.8184181808938398</v>
      </c>
      <c r="DG55" s="55">
        <f t="shared" si="188"/>
        <v>9.8104167810144105</v>
      </c>
      <c r="DH55" s="55">
        <f t="shared" si="188"/>
        <v>9.8024074331257758</v>
      </c>
      <c r="DI55" s="55">
        <f t="shared" si="188"/>
        <v>9.7943901291207496</v>
      </c>
      <c r="DJ55" s="55">
        <f t="shared" si="188"/>
        <v>9.7863648608838751</v>
      </c>
      <c r="DL55">
        <f t="shared" si="17"/>
        <v>0.52</v>
      </c>
      <c r="DM55">
        <f t="shared" si="18"/>
        <v>10.550749203552522</v>
      </c>
      <c r="DN55">
        <f t="shared" si="19"/>
        <v>10.33403266768758</v>
      </c>
      <c r="DO55">
        <f t="shared" si="41"/>
        <v>10.1173089248514</v>
      </c>
      <c r="DP55">
        <f t="shared" si="42"/>
        <v>9.9005779676927279</v>
      </c>
      <c r="DQ55">
        <f t="shared" si="43"/>
        <v>9.6838397888527528</v>
      </c>
      <c r="DR55">
        <f t="shared" si="44"/>
        <v>9.4670943809650918</v>
      </c>
      <c r="DS55">
        <f t="shared" si="45"/>
        <v>9.2503417366559955</v>
      </c>
      <c r="DT55">
        <f t="shared" si="46"/>
        <v>9.03358184854409</v>
      </c>
      <c r="DU55">
        <f t="shared" si="47"/>
        <v>8.8168147092405036</v>
      </c>
      <c r="DV55">
        <f t="shared" si="48"/>
        <v>8.6000403113488186</v>
      </c>
      <c r="DW55">
        <f t="shared" si="49"/>
        <v>8.3832586474650572</v>
      </c>
      <c r="DX55">
        <f t="shared" si="50"/>
        <v>8.1664697101777843</v>
      </c>
      <c r="DY55">
        <f t="shared" si="51"/>
        <v>7.9496734920678538</v>
      </c>
      <c r="DZ55">
        <f t="shared" si="52"/>
        <v>7.7328699857086267</v>
      </c>
      <c r="EA55">
        <f t="shared" si="53"/>
        <v>7.5160591836659458</v>
      </c>
      <c r="EB55">
        <f t="shared" si="54"/>
        <v>7.2992410784979871</v>
      </c>
      <c r="EC55">
        <f t="shared" si="55"/>
        <v>7.082415662755368</v>
      </c>
      <c r="ED55">
        <f t="shared" si="56"/>
        <v>6.865582928981099</v>
      </c>
      <c r="EE55">
        <f t="shared" si="57"/>
        <v>6.6487428697105653</v>
      </c>
      <c r="EF55">
        <f t="shared" si="58"/>
        <v>6.431895477471639</v>
      </c>
      <c r="EG55">
        <f t="shared" si="59"/>
        <v>6.2150407447844147</v>
      </c>
      <c r="EH55">
        <f t="shared" si="60"/>
        <v>5.998178664161439</v>
      </c>
      <c r="EI55">
        <f t="shared" si="61"/>
        <v>5.7813092281076637</v>
      </c>
      <c r="EJ55">
        <f t="shared" si="62"/>
        <v>5.5644324291203295</v>
      </c>
      <c r="EK55">
        <f t="shared" si="63"/>
        <v>5.3475482596890389</v>
      </c>
      <c r="EL55">
        <f t="shared" si="64"/>
        <v>5.1306567122957434</v>
      </c>
      <c r="EM55">
        <f t="shared" si="65"/>
        <v>4.9137577794147171</v>
      </c>
      <c r="EN55">
        <f t="shared" si="66"/>
        <v>4.6968514535125658</v>
      </c>
      <c r="EO55">
        <f t="shared" si="67"/>
        <v>4.4799377270482044</v>
      </c>
      <c r="EP55">
        <f t="shared" si="68"/>
        <v>4.2630165924728312</v>
      </c>
      <c r="EQ55">
        <f t="shared" si="69"/>
        <v>4.0460880422300507</v>
      </c>
      <c r="ER55">
        <f t="shared" si="70"/>
        <v>3.8291520687555787</v>
      </c>
      <c r="ES55">
        <f t="shared" si="71"/>
        <v>3.6122086644775928</v>
      </c>
      <c r="ET55">
        <f t="shared" si="72"/>
        <v>3.3952578218164486</v>
      </c>
      <c r="EU55">
        <f t="shared" si="73"/>
        <v>3.1782995331847843</v>
      </c>
      <c r="EV55">
        <f t="shared" si="74"/>
        <v>2.9613337909875197</v>
      </c>
      <c r="EW55">
        <f t="shared" si="75"/>
        <v>2.7443605876218085</v>
      </c>
      <c r="EX55">
        <f t="shared" si="76"/>
        <v>2.5273799154770282</v>
      </c>
      <c r="EY55">
        <f t="shared" si="77"/>
        <v>2.3103917669349041</v>
      </c>
      <c r="EZ55">
        <f t="shared" si="78"/>
        <v>2.0933961343692271</v>
      </c>
      <c r="FA55">
        <f t="shared" si="79"/>
        <v>1.8763930101460904</v>
      </c>
      <c r="FB55">
        <f t="shared" si="80"/>
        <v>1.659382386623852</v>
      </c>
      <c r="FC55">
        <f t="shared" si="81"/>
        <v>1.4423642561529952</v>
      </c>
      <c r="FD55">
        <f t="shared" si="82"/>
        <v>1.2253386110762339</v>
      </c>
      <c r="FE55">
        <f t="shared" si="83"/>
        <v>1.0083054437284584</v>
      </c>
      <c r="FF55">
        <f t="shared" si="84"/>
        <v>0.79126474643672395</v>
      </c>
      <c r="FG55">
        <f t="shared" si="85"/>
        <v>0.57421651152036723</v>
      </c>
      <c r="FH55">
        <f t="shared" si="86"/>
        <v>0.35716073129071901</v>
      </c>
      <c r="FI55">
        <f t="shared" si="87"/>
        <v>0.14009739805135801</v>
      </c>
      <c r="FJ55">
        <f t="shared" si="88"/>
        <v>7.6973495901908606E-2</v>
      </c>
      <c r="FK55">
        <f t="shared" si="89"/>
        <v>0.29405195828132591</v>
      </c>
      <c r="FL55">
        <f t="shared" si="90"/>
        <v>0.51113799680680749</v>
      </c>
      <c r="FM55">
        <f t="shared" si="91"/>
        <v>0.72823161920626411</v>
      </c>
      <c r="FN55">
        <f t="shared" si="92"/>
        <v>0.94533283321544737</v>
      </c>
      <c r="FO55">
        <f t="shared" si="93"/>
        <v>1.1624416465780048</v>
      </c>
      <c r="FP55">
        <f t="shared" si="94"/>
        <v>1.3795580670454868</v>
      </c>
      <c r="FQ55">
        <f t="shared" si="95"/>
        <v>1.5966821023773683</v>
      </c>
      <c r="FR55">
        <f t="shared" si="96"/>
        <v>1.8138137603409437</v>
      </c>
      <c r="FS55">
        <f t="shared" si="97"/>
        <v>2.030953048711611</v>
      </c>
      <c r="FT55">
        <f t="shared" si="98"/>
        <v>2.2480999752725115</v>
      </c>
      <c r="FU55">
        <f t="shared" si="99"/>
        <v>2.4652545478148298</v>
      </c>
      <c r="FV55">
        <f t="shared" si="100"/>
        <v>2.6824167741376836</v>
      </c>
      <c r="FW55">
        <f t="shared" si="101"/>
        <v>2.8995866620481259</v>
      </c>
      <c r="FX55">
        <f t="shared" si="102"/>
        <v>3.1167642193611922</v>
      </c>
      <c r="FY55">
        <f t="shared" si="103"/>
        <v>3.3339494538999066</v>
      </c>
      <c r="FZ55">
        <f t="shared" si="36"/>
        <v>3.5511423734951677</v>
      </c>
      <c r="GA55">
        <f t="shared" si="136"/>
        <v>3.7683429859860489</v>
      </c>
      <c r="GB55">
        <f t="shared" si="137"/>
        <v>3.9855512992194306</v>
      </c>
      <c r="GC55">
        <f t="shared" si="138"/>
        <v>4.2027673210502812</v>
      </c>
      <c r="GD55">
        <f t="shared" si="104"/>
        <v>4.41999105934166</v>
      </c>
      <c r="GE55">
        <f t="shared" si="105"/>
        <v>4.6372225219644854</v>
      </c>
      <c r="GF55">
        <f t="shared" si="106"/>
        <v>4.8544617167978128</v>
      </c>
      <c r="GG55">
        <f t="shared" si="107"/>
        <v>5.0717086517287093</v>
      </c>
      <c r="GH55">
        <f t="shared" si="108"/>
        <v>5.2889633346522817</v>
      </c>
      <c r="GI55">
        <f t="shared" si="109"/>
        <v>5.5062257734716926</v>
      </c>
      <c r="GJ55">
        <f t="shared" si="110"/>
        <v>5.7234959760981976</v>
      </c>
      <c r="GK55">
        <f t="shared" si="111"/>
        <v>5.9407739504510069</v>
      </c>
      <c r="GL55">
        <f t="shared" si="112"/>
        <v>6.1580597044575978</v>
      </c>
      <c r="GM55">
        <f t="shared" si="113"/>
        <v>6.3753532460533542</v>
      </c>
      <c r="GN55">
        <f t="shared" si="114"/>
        <v>6.592654583181849</v>
      </c>
      <c r="GO55">
        <f t="shared" si="115"/>
        <v>6.8099637237947448</v>
      </c>
      <c r="GP55">
        <f t="shared" si="116"/>
        <v>7.0272806758517987</v>
      </c>
      <c r="GQ55">
        <f t="shared" si="117"/>
        <v>7.2446054473209056</v>
      </c>
      <c r="GR55">
        <f t="shared" si="118"/>
        <v>7.4619380461780977</v>
      </c>
      <c r="GS55">
        <f t="shared" si="119"/>
        <v>7.679278480407449</v>
      </c>
      <c r="GT55">
        <f t="shared" si="120"/>
        <v>7.8966267580013554</v>
      </c>
      <c r="GU55">
        <f t="shared" si="121"/>
        <v>8.1139828869601818</v>
      </c>
      <c r="GV55">
        <f t="shared" si="122"/>
        <v>8.3313468752925353</v>
      </c>
      <c r="GW55">
        <f t="shared" si="123"/>
        <v>8.5487187310152706</v>
      </c>
      <c r="GX55">
        <f t="shared" si="124"/>
        <v>8.7660984621532556</v>
      </c>
      <c r="GY55">
        <f t="shared" si="125"/>
        <v>8.9834860767396609</v>
      </c>
      <c r="GZ55">
        <f t="shared" si="126"/>
        <v>9.2008815828158159</v>
      </c>
      <c r="HA55">
        <f t="shared" si="127"/>
        <v>9.4182849884312532</v>
      </c>
      <c r="HB55">
        <f t="shared" si="128"/>
        <v>9.635696301643744</v>
      </c>
      <c r="HC55">
        <f t="shared" si="129"/>
        <v>9.8531155305192009</v>
      </c>
      <c r="HD55">
        <f t="shared" si="130"/>
        <v>10.070542683131816</v>
      </c>
      <c r="HE55">
        <f t="shared" si="131"/>
        <v>10.287977767564094</v>
      </c>
      <c r="HF55">
        <f t="shared" si="132"/>
        <v>10.505420791906626</v>
      </c>
      <c r="HG55">
        <f t="shared" si="133"/>
        <v>10.722871764258365</v>
      </c>
      <c r="HH55">
        <f t="shared" si="134"/>
        <v>10.940330692726494</v>
      </c>
      <c r="HI55">
        <f t="shared" si="135"/>
        <v>11.157797585426472</v>
      </c>
      <c r="HJ55">
        <f t="shared" si="30"/>
        <v>7.6973495901908606E-2</v>
      </c>
      <c r="HK55">
        <f t="shared" si="31"/>
        <v>50</v>
      </c>
      <c r="HL55">
        <v>53</v>
      </c>
      <c r="HM55">
        <f t="shared" si="32"/>
        <v>0.52</v>
      </c>
      <c r="HN55" cm="1">
        <f t="array" ref="HN55">INDEX($N$3:$DJ$102,HL55,HK55)</f>
        <v>10.185666102790162</v>
      </c>
      <c r="HO55">
        <f t="shared" si="33"/>
        <v>5.2965463734508846</v>
      </c>
    </row>
    <row r="56" spans="5:223" x14ac:dyDescent="0.25">
      <c r="E56">
        <v>550</v>
      </c>
      <c r="F56" s="6">
        <f>'Emission events'!AJ56</f>
        <v>7.7354511994840361E+18</v>
      </c>
      <c r="G56" s="6">
        <f>'Emission events'!BQ56</f>
        <v>7.2392215999708416E+17</v>
      </c>
      <c r="H56" s="6">
        <f>'Emission events'!CX56</f>
        <v>6.8615417164888E+16</v>
      </c>
      <c r="I56" s="6">
        <f>'Emission events'!EE56</f>
        <v>6595053741669884</v>
      </c>
      <c r="J56" s="6">
        <f>'Emission events'!FL56</f>
        <v>643434808956740.25</v>
      </c>
      <c r="K56" s="6">
        <f t="shared" si="2"/>
        <v>8.5352272651966351E+18</v>
      </c>
      <c r="M56" s="1">
        <v>0.53</v>
      </c>
      <c r="N56" s="55">
        <f t="shared" si="179"/>
        <v>7.828638682419486</v>
      </c>
      <c r="O56" s="55">
        <f t="shared" si="179"/>
        <v>7.8186551461108582</v>
      </c>
      <c r="P56" s="55">
        <f t="shared" si="179"/>
        <v>7.808661639959924</v>
      </c>
      <c r="Q56" s="55">
        <f t="shared" si="179"/>
        <v>7.7986581537972768</v>
      </c>
      <c r="R56" s="55">
        <f t="shared" si="179"/>
        <v>7.7886446774429974</v>
      </c>
      <c r="S56" s="55">
        <f t="shared" si="179"/>
        <v>7.7786212007068158</v>
      </c>
      <c r="T56" s="55">
        <f t="shared" si="179"/>
        <v>7.7685877133880759</v>
      </c>
      <c r="U56" s="55">
        <f t="shared" si="179"/>
        <v>7.7585442052756743</v>
      </c>
      <c r="V56" s="55">
        <f t="shared" si="179"/>
        <v>7.7484906661481983</v>
      </c>
      <c r="W56" s="55">
        <f t="shared" si="179"/>
        <v>7.7384270857737398</v>
      </c>
      <c r="X56" s="55">
        <f t="shared" si="180"/>
        <v>7.7283534539098504</v>
      </c>
      <c r="Y56" s="55">
        <f t="shared" si="180"/>
        <v>7.7182697603038424</v>
      </c>
      <c r="Z56" s="55">
        <f t="shared" si="180"/>
        <v>7.7081759946924286</v>
      </c>
      <c r="AA56" s="55">
        <f t="shared" si="180"/>
        <v>7.6980721468018913</v>
      </c>
      <c r="AB56" s="55">
        <f t="shared" si="180"/>
        <v>7.6879582063480321</v>
      </c>
      <c r="AC56" s="55">
        <f t="shared" si="180"/>
        <v>7.6778341630361275</v>
      </c>
      <c r="AD56" s="55">
        <f t="shared" si="180"/>
        <v>7.6677000065610557</v>
      </c>
      <c r="AE56" s="55">
        <f t="shared" si="180"/>
        <v>7.6575557266071161</v>
      </c>
      <c r="AF56" s="55">
        <f t="shared" si="180"/>
        <v>7.6474013128479807</v>
      </c>
      <c r="AG56" s="55">
        <f t="shared" si="180"/>
        <v>7.6372367549469971</v>
      </c>
      <c r="AH56" s="55">
        <f t="shared" si="181"/>
        <v>7.6270620425568296</v>
      </c>
      <c r="AI56" s="55">
        <f t="shared" si="181"/>
        <v>7.616877165319627</v>
      </c>
      <c r="AJ56" s="55">
        <f t="shared" si="181"/>
        <v>7.6066821128669631</v>
      </c>
      <c r="AK56" s="55">
        <f t="shared" si="181"/>
        <v>7.5964768748198104</v>
      </c>
      <c r="AL56" s="55">
        <f t="shared" si="181"/>
        <v>7.5862614407886895</v>
      </c>
      <c r="AM56" s="55">
        <f t="shared" si="181"/>
        <v>7.5760358003733135</v>
      </c>
      <c r="AN56" s="55">
        <f t="shared" si="181"/>
        <v>7.5657999431628955</v>
      </c>
      <c r="AO56" s="55">
        <f t="shared" si="181"/>
        <v>7.5555538587360971</v>
      </c>
      <c r="AP56" s="55">
        <f t="shared" si="181"/>
        <v>7.5452975366608754</v>
      </c>
      <c r="AQ56" s="55">
        <f t="shared" si="181"/>
        <v>7.5350309664944515</v>
      </c>
      <c r="AR56" s="55">
        <f t="shared" si="182"/>
        <v>7.524754137783594</v>
      </c>
      <c r="AS56" s="55">
        <f t="shared" si="182"/>
        <v>7.5144670400642415</v>
      </c>
      <c r="AT56" s="55">
        <f t="shared" si="182"/>
        <v>7.5041696628618286</v>
      </c>
      <c r="AU56" s="55">
        <f t="shared" si="182"/>
        <v>7.4938619956909012</v>
      </c>
      <c r="AV56" s="55">
        <f t="shared" si="182"/>
        <v>7.4835440280554106</v>
      </c>
      <c r="AW56" s="55">
        <f t="shared" si="182"/>
        <v>7.4732157494486735</v>
      </c>
      <c r="AX56" s="55">
        <f t="shared" si="182"/>
        <v>7.4628771493532167</v>
      </c>
      <c r="AY56" s="55">
        <f t="shared" si="182"/>
        <v>7.4525282172407401</v>
      </c>
      <c r="AZ56" s="55">
        <f t="shared" si="182"/>
        <v>7.4421689425724047</v>
      </c>
      <c r="BA56" s="55">
        <f t="shared" si="182"/>
        <v>7.4317993147984938</v>
      </c>
      <c r="BB56" s="55">
        <f t="shared" si="183"/>
        <v>7.4214193233585544</v>
      </c>
      <c r="BC56" s="55">
        <f t="shared" si="183"/>
        <v>7.4110289576813688</v>
      </c>
      <c r="BD56" s="55">
        <f t="shared" si="183"/>
        <v>7.4006282071848926</v>
      </c>
      <c r="BE56" s="55">
        <f t="shared" si="183"/>
        <v>7.390217061276438</v>
      </c>
      <c r="BF56" s="55">
        <f t="shared" si="183"/>
        <v>7.3797955093522942</v>
      </c>
      <c r="BG56" s="55">
        <f t="shared" si="183"/>
        <v>7.3693635407980427</v>
      </c>
      <c r="BH56" s="55">
        <f t="shared" si="183"/>
        <v>7.3589211449885088</v>
      </c>
      <c r="BI56" s="55">
        <f t="shared" si="183"/>
        <v>7.3484683112876104</v>
      </c>
      <c r="BJ56" s="55">
        <f t="shared" si="183"/>
        <v>7.3380050290483041</v>
      </c>
      <c r="BK56" s="55">
        <f t="shared" si="183"/>
        <v>7.3275312876129091</v>
      </c>
      <c r="BL56" s="55">
        <f t="shared" si="184"/>
        <v>7.3170470763126829</v>
      </c>
      <c r="BM56" s="55">
        <f t="shared" si="184"/>
        <v>7.3065523844681906</v>
      </c>
      <c r="BN56" s="55">
        <f t="shared" si="184"/>
        <v>7.2960472013888831</v>
      </c>
      <c r="BO56" s="55">
        <f t="shared" si="184"/>
        <v>7.2855315163734176</v>
      </c>
      <c r="BP56" s="55">
        <f t="shared" si="184"/>
        <v>7.2750053187096055</v>
      </c>
      <c r="BQ56" s="55">
        <f t="shared" si="184"/>
        <v>7.2644685976742567</v>
      </c>
      <c r="BR56" s="55">
        <f t="shared" si="184"/>
        <v>7.2539213425331397</v>
      </c>
      <c r="BS56" s="55">
        <f t="shared" si="184"/>
        <v>7.2433635425412897</v>
      </c>
      <c r="BT56" s="55">
        <f t="shared" si="184"/>
        <v>7.2327951869425977</v>
      </c>
      <c r="BU56" s="55">
        <f t="shared" si="184"/>
        <v>7.2222162649701707</v>
      </c>
      <c r="BV56" s="55">
        <f t="shared" si="185"/>
        <v>7.2116267658459074</v>
      </c>
      <c r="BW56" s="55">
        <f t="shared" si="185"/>
        <v>7.2010266787808259</v>
      </c>
      <c r="BX56" s="55">
        <f t="shared" si="185"/>
        <v>7.1904159929750522</v>
      </c>
      <c r="BY56" s="55">
        <f t="shared" si="185"/>
        <v>7.1797946976174671</v>
      </c>
      <c r="BZ56" s="55">
        <f t="shared" si="185"/>
        <v>7.1691627818860431</v>
      </c>
      <c r="CA56" s="55">
        <f t="shared" si="185"/>
        <v>7.1585202349477823</v>
      </c>
      <c r="CB56" s="55">
        <f t="shared" si="185"/>
        <v>7.1478670459585274</v>
      </c>
      <c r="CC56" s="55">
        <f t="shared" si="185"/>
        <v>7.137203204063101</v>
      </c>
      <c r="CD56" s="55">
        <f t="shared" si="185"/>
        <v>7.1265286983952443</v>
      </c>
      <c r="CE56" s="55">
        <f t="shared" si="185"/>
        <v>7.1158435180775852</v>
      </c>
      <c r="CF56" s="55">
        <f t="shared" si="186"/>
        <v>7.1051476522218016</v>
      </c>
      <c r="CG56" s="55">
        <f t="shared" si="186"/>
        <v>7.0944410899282424</v>
      </c>
      <c r="CH56" s="55">
        <f t="shared" si="186"/>
        <v>7.0837238202862514</v>
      </c>
      <c r="CI56" s="55">
        <f t="shared" si="186"/>
        <v>7.0729958323741151</v>
      </c>
      <c r="CJ56" s="55">
        <f t="shared" si="186"/>
        <v>7.0622571152589071</v>
      </c>
      <c r="CK56" s="55">
        <f t="shared" si="186"/>
        <v>7.051507657996436</v>
      </c>
      <c r="CL56" s="55">
        <f t="shared" si="186"/>
        <v>7.0407474496315743</v>
      </c>
      <c r="CM56" s="55">
        <f t="shared" si="186"/>
        <v>7.0299764791978285</v>
      </c>
      <c r="CN56" s="55">
        <f t="shared" si="186"/>
        <v>7.0191947357177096</v>
      </c>
      <c r="CO56" s="55">
        <f t="shared" si="186"/>
        <v>7.0084022082023019</v>
      </c>
      <c r="CP56" s="55">
        <f t="shared" si="187"/>
        <v>6.9975988856515992</v>
      </c>
      <c r="CQ56" s="55">
        <f t="shared" si="187"/>
        <v>6.986784757054485</v>
      </c>
      <c r="CR56" s="55">
        <f t="shared" si="187"/>
        <v>6.9759598113883836</v>
      </c>
      <c r="CS56" s="55">
        <f t="shared" si="187"/>
        <v>6.9651240376195922</v>
      </c>
      <c r="CT56" s="55">
        <f t="shared" si="187"/>
        <v>6.9542774247032266</v>
      </c>
      <c r="CU56" s="55">
        <f t="shared" si="187"/>
        <v>6.9434199615830208</v>
      </c>
      <c r="CV56" s="55">
        <f t="shared" si="187"/>
        <v>6.9325516371914784</v>
      </c>
      <c r="CW56" s="55">
        <f t="shared" si="187"/>
        <v>6.9216724404498038</v>
      </c>
      <c r="CX56" s="55">
        <f t="shared" si="187"/>
        <v>6.9107823602678646</v>
      </c>
      <c r="CY56" s="55">
        <f t="shared" si="187"/>
        <v>6.8998813855443721</v>
      </c>
      <c r="CZ56" s="55">
        <f t="shared" si="188"/>
        <v>6.8889695051664841</v>
      </c>
      <c r="DA56" s="55">
        <f t="shared" si="188"/>
        <v>6.8780467080101371</v>
      </c>
      <c r="DB56" s="55">
        <f t="shared" si="188"/>
        <v>6.8671129829399931</v>
      </c>
      <c r="DC56" s="55">
        <f t="shared" si="188"/>
        <v>6.8561683188092477</v>
      </c>
      <c r="DD56" s="55">
        <f t="shared" si="188"/>
        <v>6.8452127044597617</v>
      </c>
      <c r="DE56" s="55">
        <f t="shared" si="188"/>
        <v>6.8342461287220146</v>
      </c>
      <c r="DF56" s="55">
        <f t="shared" si="188"/>
        <v>6.8232685804150552</v>
      </c>
      <c r="DG56" s="55">
        <f t="shared" si="188"/>
        <v>6.8122800483466737</v>
      </c>
      <c r="DH56" s="55">
        <f t="shared" si="188"/>
        <v>6.8012805213130267</v>
      </c>
      <c r="DI56" s="55">
        <f t="shared" si="188"/>
        <v>6.7902699880989488</v>
      </c>
      <c r="DJ56" s="55">
        <f t="shared" si="188"/>
        <v>6.7792484374779107</v>
      </c>
      <c r="DL56">
        <f t="shared" si="17"/>
        <v>0.53</v>
      </c>
      <c r="DM56">
        <f t="shared" si="18"/>
        <v>7.828638682419486</v>
      </c>
      <c r="DN56">
        <f t="shared" si="19"/>
        <v>7.6092135216477548</v>
      </c>
      <c r="DO56">
        <f t="shared" si="41"/>
        <v>7.3897783910337171</v>
      </c>
      <c r="DP56">
        <f t="shared" si="42"/>
        <v>7.1703332804079665</v>
      </c>
      <c r="DQ56">
        <f t="shared" si="43"/>
        <v>6.9508781795905836</v>
      </c>
      <c r="DR56">
        <f t="shared" si="44"/>
        <v>6.7314130783912987</v>
      </c>
      <c r="DS56">
        <f t="shared" si="45"/>
        <v>6.5119379666094552</v>
      </c>
      <c r="DT56">
        <f t="shared" si="46"/>
        <v>6.2924528340339503</v>
      </c>
      <c r="DU56">
        <f t="shared" si="47"/>
        <v>6.0729576704433708</v>
      </c>
      <c r="DV56">
        <f t="shared" si="48"/>
        <v>5.8534524656058089</v>
      </c>
      <c r="DW56">
        <f t="shared" si="49"/>
        <v>5.633937209278816</v>
      </c>
      <c r="DX56">
        <f t="shared" si="50"/>
        <v>5.4144118912097046</v>
      </c>
      <c r="DY56">
        <f t="shared" si="51"/>
        <v>5.1948765011351874</v>
      </c>
      <c r="DZ56">
        <f t="shared" si="52"/>
        <v>4.9753310287815466</v>
      </c>
      <c r="EA56">
        <f t="shared" si="53"/>
        <v>4.7557754638645831</v>
      </c>
      <c r="EB56">
        <f t="shared" si="54"/>
        <v>4.536209796089576</v>
      </c>
      <c r="EC56">
        <f t="shared" si="55"/>
        <v>4.3166340151514007</v>
      </c>
      <c r="ED56">
        <f t="shared" si="56"/>
        <v>4.0970481107343568</v>
      </c>
      <c r="EE56">
        <f t="shared" si="57"/>
        <v>3.8774520725121184</v>
      </c>
      <c r="EF56">
        <f t="shared" si="58"/>
        <v>3.6578458901480309</v>
      </c>
      <c r="EG56">
        <f t="shared" si="59"/>
        <v>3.43822955329476</v>
      </c>
      <c r="EH56">
        <f t="shared" si="60"/>
        <v>3.2186030515944539</v>
      </c>
      <c r="EI56">
        <f t="shared" si="61"/>
        <v>2.9989663746786865</v>
      </c>
      <c r="EJ56">
        <f t="shared" si="62"/>
        <v>2.7793195121684304</v>
      </c>
      <c r="EK56">
        <f t="shared" si="63"/>
        <v>2.5596624536742061</v>
      </c>
      <c r="EL56">
        <f t="shared" si="64"/>
        <v>2.3399951887957267</v>
      </c>
      <c r="EM56">
        <f t="shared" si="65"/>
        <v>2.1203177071222052</v>
      </c>
      <c r="EN56">
        <f t="shared" si="66"/>
        <v>1.9006299982323034</v>
      </c>
      <c r="EO56">
        <f t="shared" si="67"/>
        <v>1.6809320516939774</v>
      </c>
      <c r="EP56">
        <f t="shared" si="68"/>
        <v>1.4612238570644509</v>
      </c>
      <c r="EQ56">
        <f t="shared" si="69"/>
        <v>1.24150540389049</v>
      </c>
      <c r="ER56">
        <f t="shared" si="70"/>
        <v>1.021776681708034</v>
      </c>
      <c r="ES56">
        <f t="shared" si="71"/>
        <v>0.80203768004251774</v>
      </c>
      <c r="ET56">
        <f t="shared" si="72"/>
        <v>0.58228838840848596</v>
      </c>
      <c r="EU56">
        <f t="shared" si="73"/>
        <v>0.36252879630989199</v>
      </c>
      <c r="EV56">
        <f t="shared" si="74"/>
        <v>0.14275889324005231</v>
      </c>
      <c r="EW56">
        <f t="shared" si="75"/>
        <v>7.7021331318507968E-2</v>
      </c>
      <c r="EX56">
        <f t="shared" si="76"/>
        <v>0.29681188789408797</v>
      </c>
      <c r="EY56">
        <f t="shared" si="77"/>
        <v>0.51661278702552771</v>
      </c>
      <c r="EZ56">
        <f t="shared" si="78"/>
        <v>0.73642403926254207</v>
      </c>
      <c r="FA56">
        <f t="shared" si="79"/>
        <v>0.95624565516558491</v>
      </c>
      <c r="FB56">
        <f t="shared" si="80"/>
        <v>1.1760776453058739</v>
      </c>
      <c r="FC56">
        <f t="shared" si="81"/>
        <v>1.3959200202654536</v>
      </c>
      <c r="FD56">
        <f t="shared" si="82"/>
        <v>1.6157727906370116</v>
      </c>
      <c r="FE56">
        <f t="shared" si="83"/>
        <v>1.8356359670242588</v>
      </c>
      <c r="FF56">
        <f t="shared" si="84"/>
        <v>2.0555095600416138</v>
      </c>
      <c r="FG56">
        <f t="shared" si="85"/>
        <v>2.2753935803142511</v>
      </c>
      <c r="FH56">
        <f t="shared" si="86"/>
        <v>2.495288038478253</v>
      </c>
      <c r="FI56">
        <f t="shared" si="87"/>
        <v>2.7151929451806627</v>
      </c>
      <c r="FJ56">
        <f t="shared" si="88"/>
        <v>2.9351083110791611</v>
      </c>
      <c r="FK56">
        <f t="shared" si="89"/>
        <v>3.1550341468424907</v>
      </c>
      <c r="FL56">
        <f t="shared" si="90"/>
        <v>3.3749704631500865</v>
      </c>
      <c r="FM56">
        <f t="shared" si="91"/>
        <v>3.5949172706924974</v>
      </c>
      <c r="FN56">
        <f t="shared" si="92"/>
        <v>3.8148745801710664</v>
      </c>
      <c r="FO56">
        <f t="shared" si="93"/>
        <v>4.0348424022979819</v>
      </c>
      <c r="FP56">
        <f t="shared" si="94"/>
        <v>4.2548207477964359</v>
      </c>
      <c r="FQ56">
        <f t="shared" si="95"/>
        <v>4.4748096274006564</v>
      </c>
      <c r="FR56">
        <f t="shared" si="96"/>
        <v>4.694809051855608</v>
      </c>
      <c r="FS56">
        <f t="shared" si="97"/>
        <v>4.9148190319174034</v>
      </c>
      <c r="FT56">
        <f t="shared" si="98"/>
        <v>5.1348395783529339</v>
      </c>
      <c r="FU56">
        <f t="shared" si="99"/>
        <v>5.3548707019403006</v>
      </c>
      <c r="FV56">
        <f t="shared" si="100"/>
        <v>5.5749124134684855</v>
      </c>
      <c r="FW56">
        <f t="shared" si="101"/>
        <v>5.7949647237373627</v>
      </c>
      <c r="FX56">
        <f t="shared" si="102"/>
        <v>6.0150276435580512</v>
      </c>
      <c r="FY56">
        <f t="shared" si="103"/>
        <v>6.2351011837525787</v>
      </c>
      <c r="FZ56">
        <f t="shared" si="36"/>
        <v>6.4551853551539446</v>
      </c>
      <c r="GA56">
        <f t="shared" si="136"/>
        <v>6.675280168606303</v>
      </c>
      <c r="GB56">
        <f t="shared" si="137"/>
        <v>6.8953856349648328</v>
      </c>
      <c r="GC56">
        <f t="shared" si="138"/>
        <v>7.115501765095793</v>
      </c>
      <c r="GD56">
        <f t="shared" si="104"/>
        <v>7.3356285698765538</v>
      </c>
      <c r="GE56">
        <f t="shared" si="105"/>
        <v>7.5557660601954408</v>
      </c>
      <c r="GF56">
        <f t="shared" si="106"/>
        <v>7.7759142469521034</v>
      </c>
      <c r="GG56">
        <f t="shared" si="107"/>
        <v>7.9960731410571979</v>
      </c>
      <c r="GH56">
        <f t="shared" si="108"/>
        <v>8.2162427534324376</v>
      </c>
      <c r="GI56">
        <f t="shared" si="109"/>
        <v>8.4364230950107491</v>
      </c>
      <c r="GJ56">
        <f t="shared" si="110"/>
        <v>8.6566141767363263</v>
      </c>
      <c r="GK56">
        <f t="shared" si="111"/>
        <v>8.8768160095642905</v>
      </c>
      <c r="GL56">
        <f t="shared" si="112"/>
        <v>9.0970286044611406</v>
      </c>
      <c r="GM56">
        <f t="shared" si="113"/>
        <v>9.3172519724043621</v>
      </c>
      <c r="GN56">
        <f t="shared" si="114"/>
        <v>9.5374861243828732</v>
      </c>
      <c r="GO56">
        <f t="shared" si="115"/>
        <v>9.7577310713966803</v>
      </c>
      <c r="GP56">
        <f t="shared" si="116"/>
        <v>9.977986824456897</v>
      </c>
      <c r="GQ56">
        <f t="shared" si="117"/>
        <v>10.198253394586102</v>
      </c>
      <c r="GR56">
        <f t="shared" si="118"/>
        <v>10.418530792817997</v>
      </c>
      <c r="GS56">
        <f t="shared" si="119"/>
        <v>10.638819030197466</v>
      </c>
      <c r="GT56">
        <f t="shared" si="120"/>
        <v>10.859118117780774</v>
      </c>
      <c r="GU56">
        <f t="shared" si="121"/>
        <v>11.079428066635421</v>
      </c>
      <c r="GV56">
        <f t="shared" si="122"/>
        <v>11.299748887840199</v>
      </c>
      <c r="GW56">
        <f t="shared" si="123"/>
        <v>11.520080592485241</v>
      </c>
      <c r="GX56">
        <f t="shared" si="124"/>
        <v>11.740423191671837</v>
      </c>
      <c r="GY56">
        <f t="shared" si="125"/>
        <v>11.960776696512829</v>
      </c>
      <c r="GZ56">
        <f t="shared" si="126"/>
        <v>12.181141118132279</v>
      </c>
      <c r="HA56">
        <f t="shared" si="127"/>
        <v>12.401516467665527</v>
      </c>
      <c r="HB56">
        <f t="shared" si="128"/>
        <v>12.621902756259376</v>
      </c>
      <c r="HC56">
        <f t="shared" si="129"/>
        <v>12.842299995071965</v>
      </c>
      <c r="HD56">
        <f t="shared" si="130"/>
        <v>13.062708195272815</v>
      </c>
      <c r="HE56">
        <f t="shared" si="131"/>
        <v>13.283127368042878</v>
      </c>
      <c r="HF56">
        <f t="shared" si="132"/>
        <v>13.503557524574363</v>
      </c>
      <c r="HG56">
        <f t="shared" si="133"/>
        <v>13.723998676071114</v>
      </c>
      <c r="HH56">
        <f t="shared" si="134"/>
        <v>13.944450833748295</v>
      </c>
      <c r="HI56">
        <f t="shared" si="135"/>
        <v>14.164914008832437</v>
      </c>
      <c r="HJ56">
        <f t="shared" si="30"/>
        <v>7.7021331318507968E-2</v>
      </c>
      <c r="HK56">
        <f t="shared" si="31"/>
        <v>37</v>
      </c>
      <c r="HL56">
        <v>54</v>
      </c>
      <c r="HM56">
        <f t="shared" si="32"/>
        <v>0.53</v>
      </c>
      <c r="HN56" cm="1">
        <f t="array" ref="HN56">INDEX($N$3:$DJ$102,HL56,HK56)</f>
        <v>7.4628771493532167</v>
      </c>
      <c r="HO56">
        <f t="shared" si="33"/>
        <v>3.9553248891572048</v>
      </c>
    </row>
    <row r="57" spans="5:223" x14ac:dyDescent="0.25">
      <c r="E57">
        <v>555</v>
      </c>
      <c r="F57" s="6">
        <f>'Emission events'!AJ57</f>
        <v>7.3340721271311063E+18</v>
      </c>
      <c r="G57" s="6">
        <f>'Emission events'!BQ57</f>
        <v>6.8015877438673139E+17</v>
      </c>
      <c r="H57" s="6">
        <f>'Emission events'!CX57</f>
        <v>6.3773689180516936E+16</v>
      </c>
      <c r="I57" s="6">
        <f>'Emission events'!EE57</f>
        <v>6053554263950597</v>
      </c>
      <c r="J57" s="6">
        <f>'Emission events'!FL57</f>
        <v>582404665339129.63</v>
      </c>
      <c r="K57" s="6">
        <f t="shared" si="2"/>
        <v>8.0846405496276439E+18</v>
      </c>
      <c r="M57" s="1">
        <v>0.54</v>
      </c>
      <c r="N57" s="55">
        <f t="shared" si="179"/>
        <v>4.0885347950267503</v>
      </c>
      <c r="O57" s="55">
        <f t="shared" si="179"/>
        <v>4.0748042529085069</v>
      </c>
      <c r="P57" s="55">
        <f t="shared" si="179"/>
        <v>4.061059918900205</v>
      </c>
      <c r="Q57" s="55">
        <f t="shared" si="179"/>
        <v>4.047301778933889</v>
      </c>
      <c r="R57" s="55">
        <f t="shared" si="179"/>
        <v>4.0335298189269615</v>
      </c>
      <c r="S57" s="55">
        <f t="shared" si="179"/>
        <v>4.0197440247826046</v>
      </c>
      <c r="T57" s="55">
        <f t="shared" si="179"/>
        <v>4.0059443823897194</v>
      </c>
      <c r="U57" s="55">
        <f t="shared" si="179"/>
        <v>3.9921308776226665</v>
      </c>
      <c r="V57" s="55">
        <f t="shared" si="179"/>
        <v>3.9783034963414479</v>
      </c>
      <c r="W57" s="55">
        <f t="shared" si="179"/>
        <v>3.9644622243916419</v>
      </c>
      <c r="X57" s="55">
        <f t="shared" si="180"/>
        <v>3.9506070476043407</v>
      </c>
      <c r="Y57" s="55">
        <f t="shared" si="180"/>
        <v>3.936737951796379</v>
      </c>
      <c r="Z57" s="55">
        <f t="shared" si="180"/>
        <v>3.9228549227698313</v>
      </c>
      <c r="AA57" s="55">
        <f t="shared" si="180"/>
        <v>3.9089579463124351</v>
      </c>
      <c r="AB57" s="55">
        <f t="shared" si="180"/>
        <v>3.8950470081975257</v>
      </c>
      <c r="AC57" s="55">
        <f t="shared" si="180"/>
        <v>3.8811220941837901</v>
      </c>
      <c r="AD57" s="55">
        <f t="shared" si="180"/>
        <v>3.8671831900154312</v>
      </c>
      <c r="AE57" s="55">
        <f t="shared" si="180"/>
        <v>3.8532302814221087</v>
      </c>
      <c r="AF57" s="55">
        <f t="shared" si="180"/>
        <v>3.8392633541189247</v>
      </c>
      <c r="AG57" s="55">
        <f t="shared" si="180"/>
        <v>3.8252823938064213</v>
      </c>
      <c r="AH57" s="55">
        <f t="shared" si="181"/>
        <v>3.8112873861705463</v>
      </c>
      <c r="AI57" s="55">
        <f t="shared" si="181"/>
        <v>3.7972783168825965</v>
      </c>
      <c r="AJ57" s="55">
        <f t="shared" si="181"/>
        <v>3.7832551715994498</v>
      </c>
      <c r="AK57" s="55">
        <f t="shared" si="181"/>
        <v>3.769217935963018</v>
      </c>
      <c r="AL57" s="55">
        <f t="shared" si="181"/>
        <v>3.7551665956009006</v>
      </c>
      <c r="AM57" s="55">
        <f t="shared" si="181"/>
        <v>3.741101136125847</v>
      </c>
      <c r="AN57" s="55">
        <f t="shared" si="181"/>
        <v>3.727021543135979</v>
      </c>
      <c r="AO57" s="55">
        <f t="shared" si="181"/>
        <v>3.7129278022147236</v>
      </c>
      <c r="AP57" s="55">
        <f t="shared" si="181"/>
        <v>3.698819898930811</v>
      </c>
      <c r="AQ57" s="55">
        <f t="shared" si="181"/>
        <v>3.6846978188381931</v>
      </c>
      <c r="AR57" s="55">
        <f t="shared" si="182"/>
        <v>3.6705615474762894</v>
      </c>
      <c r="AS57" s="55">
        <f t="shared" si="182"/>
        <v>3.6564110703694221</v>
      </c>
      <c r="AT57" s="55">
        <f t="shared" si="182"/>
        <v>3.6422463730274917</v>
      </c>
      <c r="AU57" s="55">
        <f t="shared" si="182"/>
        <v>3.6280674409454257</v>
      </c>
      <c r="AV57" s="55">
        <f t="shared" si="182"/>
        <v>3.6138742596033988</v>
      </c>
      <c r="AW57" s="55">
        <f t="shared" si="182"/>
        <v>3.5996668144667829</v>
      </c>
      <c r="AX57" s="55">
        <f t="shared" si="182"/>
        <v>3.5854450909861169</v>
      </c>
      <c r="AY57" s="55">
        <f t="shared" si="182"/>
        <v>3.5712090745971015</v>
      </c>
      <c r="AZ57" s="55">
        <f t="shared" si="182"/>
        <v>3.5569587507205824</v>
      </c>
      <c r="BA57" s="55">
        <f t="shared" si="182"/>
        <v>3.5426941047625342</v>
      </c>
      <c r="BB57" s="55">
        <f t="shared" si="183"/>
        <v>3.5284151221139926</v>
      </c>
      <c r="BC57" s="55">
        <f t="shared" si="183"/>
        <v>3.5141217881512952</v>
      </c>
      <c r="BD57" s="55">
        <f t="shared" si="183"/>
        <v>3.4998140882355102</v>
      </c>
      <c r="BE57" s="55">
        <f t="shared" si="183"/>
        <v>3.4854920077131251</v>
      </c>
      <c r="BF57" s="55">
        <f t="shared" si="183"/>
        <v>3.4711555319154841</v>
      </c>
      <c r="BG57" s="55">
        <f t="shared" si="183"/>
        <v>3.456804646159009</v>
      </c>
      <c r="BH57" s="55">
        <f t="shared" si="183"/>
        <v>3.442439335745155</v>
      </c>
      <c r="BI57" s="55">
        <f t="shared" si="183"/>
        <v>3.4280595859603769</v>
      </c>
      <c r="BJ57" s="55">
        <f t="shared" si="183"/>
        <v>3.4136653820760756</v>
      </c>
      <c r="BK57" s="55">
        <f t="shared" si="183"/>
        <v>3.3992567093488248</v>
      </c>
      <c r="BL57" s="55">
        <f t="shared" si="184"/>
        <v>3.3848335530198135</v>
      </c>
      <c r="BM57" s="55">
        <f t="shared" si="184"/>
        <v>3.3703958983155222</v>
      </c>
      <c r="BN57" s="55">
        <f t="shared" si="184"/>
        <v>3.3559437304471644</v>
      </c>
      <c r="BO57" s="55">
        <f t="shared" si="184"/>
        <v>3.3414770346109197</v>
      </c>
      <c r="BP57" s="55">
        <f t="shared" si="184"/>
        <v>3.3269957959878664</v>
      </c>
      <c r="BQ57" s="55">
        <f t="shared" si="184"/>
        <v>3.3124999997439639</v>
      </c>
      <c r="BR57" s="55">
        <f t="shared" si="184"/>
        <v>3.2979896310299943</v>
      </c>
      <c r="BS57" s="55">
        <f t="shared" si="184"/>
        <v>3.2834646749817957</v>
      </c>
      <c r="BT57" s="55">
        <f t="shared" si="184"/>
        <v>3.268925116719684</v>
      </c>
      <c r="BU57" s="55">
        <f t="shared" si="184"/>
        <v>3.2543709413491588</v>
      </c>
      <c r="BV57" s="55">
        <f t="shared" si="185"/>
        <v>3.2398021339603718</v>
      </c>
      <c r="BW57" s="55">
        <f t="shared" si="185"/>
        <v>3.2252186796281141</v>
      </c>
      <c r="BX57" s="55">
        <f t="shared" si="185"/>
        <v>3.21062056341226</v>
      </c>
      <c r="BY57" s="55">
        <f t="shared" si="185"/>
        <v>3.1960077703572347</v>
      </c>
      <c r="BZ57" s="55">
        <f t="shared" si="185"/>
        <v>3.1813802854922657</v>
      </c>
      <c r="CA57" s="55">
        <f t="shared" si="185"/>
        <v>3.1667380938313086</v>
      </c>
      <c r="CB57" s="55">
        <f t="shared" si="185"/>
        <v>3.1520811803729782</v>
      </c>
      <c r="CC57" s="55">
        <f t="shared" si="185"/>
        <v>3.1374095301007459</v>
      </c>
      <c r="CD57" s="55">
        <f t="shared" si="185"/>
        <v>3.1227231279826571</v>
      </c>
      <c r="CE57" s="55">
        <f t="shared" si="185"/>
        <v>3.1080219589712788</v>
      </c>
      <c r="CF57" s="55">
        <f t="shared" si="186"/>
        <v>3.0933060080041317</v>
      </c>
      <c r="CG57" s="55">
        <f t="shared" si="186"/>
        <v>3.0785752600031637</v>
      </c>
      <c r="CH57" s="55">
        <f t="shared" si="186"/>
        <v>3.0638296998750012</v>
      </c>
      <c r="CI57" s="55">
        <f t="shared" si="186"/>
        <v>3.0490693125108725</v>
      </c>
      <c r="CJ57" s="55">
        <f t="shared" si="186"/>
        <v>3.0342940827865941</v>
      </c>
      <c r="CK57" s="55">
        <f t="shared" si="186"/>
        <v>3.0195039955624994</v>
      </c>
      <c r="CL57" s="55">
        <f t="shared" si="186"/>
        <v>3.0046990356836938</v>
      </c>
      <c r="CM57" s="55">
        <f t="shared" si="186"/>
        <v>2.9898791879794602</v>
      </c>
      <c r="CN57" s="55">
        <f t="shared" si="186"/>
        <v>2.9750444372639633</v>
      </c>
      <c r="CO57" s="55">
        <f t="shared" si="186"/>
        <v>2.9601947683357266</v>
      </c>
      <c r="CP57" s="55">
        <f t="shared" si="187"/>
        <v>2.9453301659776132</v>
      </c>
      <c r="CQ57" s="55">
        <f t="shared" si="187"/>
        <v>2.930450614957274</v>
      </c>
      <c r="CR57" s="55">
        <f t="shared" si="187"/>
        <v>2.9155561000266164</v>
      </c>
      <c r="CS57" s="55">
        <f t="shared" si="187"/>
        <v>2.9006466059220459</v>
      </c>
      <c r="CT57" s="55">
        <f t="shared" si="187"/>
        <v>2.8857221173643945</v>
      </c>
      <c r="CU57" s="55">
        <f t="shared" si="187"/>
        <v>2.8707826190588639</v>
      </c>
      <c r="CV57" s="55">
        <f t="shared" si="187"/>
        <v>2.8558280956952045</v>
      </c>
      <c r="CW57" s="55">
        <f t="shared" si="187"/>
        <v>2.8408585319474535</v>
      </c>
      <c r="CX57" s="55">
        <f t="shared" si="187"/>
        <v>2.8258739124738463</v>
      </c>
      <c r="CY57" s="55">
        <f t="shared" si="187"/>
        <v>2.8108742219172984</v>
      </c>
      <c r="CZ57" s="55">
        <f t="shared" si="188"/>
        <v>2.7958594449048362</v>
      </c>
      <c r="DA57" s="55">
        <f t="shared" si="188"/>
        <v>2.7808295660478679</v>
      </c>
      <c r="DB57" s="55">
        <f t="shared" si="188"/>
        <v>2.765784569942102</v>
      </c>
      <c r="DC57" s="55">
        <f t="shared" si="188"/>
        <v>2.7507244411674803</v>
      </c>
      <c r="DD57" s="55">
        <f t="shared" si="188"/>
        <v>2.7356491642883749</v>
      </c>
      <c r="DE57" s="55">
        <f t="shared" si="188"/>
        <v>2.720558723853308</v>
      </c>
      <c r="DF57" s="55">
        <f t="shared" si="188"/>
        <v>2.7054531043948797</v>
      </c>
      <c r="DG57" s="55">
        <f t="shared" si="188"/>
        <v>2.6903322904302338</v>
      </c>
      <c r="DH57" s="55">
        <f t="shared" si="188"/>
        <v>2.6751962664605617</v>
      </c>
      <c r="DI57" s="55">
        <f t="shared" si="188"/>
        <v>2.6600450169710856</v>
      </c>
      <c r="DJ57" s="55">
        <f t="shared" si="188"/>
        <v>2.6448785264315204</v>
      </c>
      <c r="DL57">
        <f t="shared" si="17"/>
        <v>0.54</v>
      </c>
      <c r="DM57">
        <f t="shared" si="18"/>
        <v>4.0885347950267503</v>
      </c>
      <c r="DN57">
        <f t="shared" si="19"/>
        <v>3.8653626284454035</v>
      </c>
      <c r="DO57">
        <f t="shared" si="41"/>
        <v>3.6421766699739981</v>
      </c>
      <c r="DP57">
        <f t="shared" si="42"/>
        <v>3.4189769055445787</v>
      </c>
      <c r="DQ57">
        <f t="shared" si="43"/>
        <v>3.1957633210745477</v>
      </c>
      <c r="DR57">
        <f t="shared" si="44"/>
        <v>2.9725359024670874</v>
      </c>
      <c r="DS57">
        <f t="shared" si="45"/>
        <v>2.7492946356110988</v>
      </c>
      <c r="DT57">
        <f t="shared" si="46"/>
        <v>2.526039506380942</v>
      </c>
      <c r="DU57">
        <f t="shared" si="47"/>
        <v>2.3027705006366199</v>
      </c>
      <c r="DV57">
        <f t="shared" si="48"/>
        <v>2.0794876042237105</v>
      </c>
      <c r="DW57">
        <f t="shared" si="49"/>
        <v>1.8561908029733059</v>
      </c>
      <c r="DX57">
        <f t="shared" si="50"/>
        <v>1.6328800827022407</v>
      </c>
      <c r="DY57">
        <f t="shared" si="51"/>
        <v>1.4095554292125896</v>
      </c>
      <c r="DZ57">
        <f t="shared" si="52"/>
        <v>1.18621682829209</v>
      </c>
      <c r="EA57">
        <f t="shared" si="53"/>
        <v>0.96286426571407668</v>
      </c>
      <c r="EB57">
        <f t="shared" si="54"/>
        <v>0.73949772723723806</v>
      </c>
      <c r="EC57">
        <f t="shared" si="55"/>
        <v>0.51611719860577576</v>
      </c>
      <c r="ED57">
        <f t="shared" si="56"/>
        <v>0.29272266554934934</v>
      </c>
      <c r="EE57">
        <f t="shared" si="57"/>
        <v>6.9314113783062403E-2</v>
      </c>
      <c r="EF57">
        <f t="shared" si="58"/>
        <v>0.15410847099254488</v>
      </c>
      <c r="EG57">
        <f t="shared" si="59"/>
        <v>0.37754510309152334</v>
      </c>
      <c r="EH57">
        <f t="shared" si="60"/>
        <v>0.60099579684257654</v>
      </c>
      <c r="EI57">
        <f t="shared" si="61"/>
        <v>0.82446056658882672</v>
      </c>
      <c r="EJ57">
        <f t="shared" si="62"/>
        <v>1.0479394266883619</v>
      </c>
      <c r="EK57">
        <f t="shared" si="63"/>
        <v>1.2714323915135828</v>
      </c>
      <c r="EL57">
        <f t="shared" si="64"/>
        <v>1.4949394754517398</v>
      </c>
      <c r="EM57">
        <f t="shared" si="65"/>
        <v>1.7184606929047113</v>
      </c>
      <c r="EN57">
        <f t="shared" si="66"/>
        <v>1.9419960582890701</v>
      </c>
      <c r="EO57">
        <f t="shared" si="67"/>
        <v>2.165545586036087</v>
      </c>
      <c r="EP57">
        <f t="shared" si="68"/>
        <v>2.3891092905918074</v>
      </c>
      <c r="EQ57">
        <f t="shared" si="69"/>
        <v>2.6126871864168146</v>
      </c>
      <c r="ER57">
        <f t="shared" si="70"/>
        <v>2.8362792879867853</v>
      </c>
      <c r="ES57">
        <f t="shared" si="71"/>
        <v>3.0598856097918192</v>
      </c>
      <c r="ET57">
        <f t="shared" si="72"/>
        <v>3.2835061663369896</v>
      </c>
      <c r="EU57">
        <f t="shared" si="73"/>
        <v>3.5071409721421198</v>
      </c>
      <c r="EV57">
        <f t="shared" si="74"/>
        <v>3.7307900417418383</v>
      </c>
      <c r="EW57">
        <f t="shared" si="75"/>
        <v>3.9544533896856078</v>
      </c>
      <c r="EX57">
        <f t="shared" si="76"/>
        <v>4.1781310305377266</v>
      </c>
      <c r="EY57">
        <f t="shared" si="77"/>
        <v>4.40182297887735</v>
      </c>
      <c r="EZ57">
        <f t="shared" si="78"/>
        <v>4.6255292492985021</v>
      </c>
      <c r="FA57">
        <f t="shared" si="79"/>
        <v>4.8492498564101467</v>
      </c>
      <c r="FB57">
        <f t="shared" si="80"/>
        <v>5.072984814835948</v>
      </c>
      <c r="FC57">
        <f t="shared" si="81"/>
        <v>5.2967341392148359</v>
      </c>
      <c r="FD57">
        <f t="shared" si="82"/>
        <v>5.5204978442003245</v>
      </c>
      <c r="FE57">
        <f t="shared" si="83"/>
        <v>5.7442759444610694</v>
      </c>
      <c r="FF57">
        <f t="shared" si="84"/>
        <v>5.9680684546806475</v>
      </c>
      <c r="FG57">
        <f t="shared" si="85"/>
        <v>6.1918753895576053</v>
      </c>
      <c r="FH57">
        <f t="shared" si="86"/>
        <v>6.4156967638054869</v>
      </c>
      <c r="FI57">
        <f t="shared" si="87"/>
        <v>6.6395325921528912</v>
      </c>
      <c r="FJ57">
        <f t="shared" si="88"/>
        <v>6.8633828893432458</v>
      </c>
      <c r="FK57">
        <f t="shared" si="89"/>
        <v>7.0872476701353602</v>
      </c>
      <c r="FL57">
        <f t="shared" si="90"/>
        <v>7.3111269493027553</v>
      </c>
      <c r="FM57">
        <f t="shared" si="91"/>
        <v>7.5350207416342165</v>
      </c>
      <c r="FN57">
        <f t="shared" si="92"/>
        <v>7.7589290619335642</v>
      </c>
      <c r="FO57">
        <f t="shared" si="93"/>
        <v>7.9828519250197214</v>
      </c>
      <c r="FP57">
        <f t="shared" si="94"/>
        <v>8.2067893457267296</v>
      </c>
      <c r="FQ57">
        <f t="shared" si="95"/>
        <v>8.4307413389038022</v>
      </c>
      <c r="FR57">
        <f t="shared" si="96"/>
        <v>8.6547079194151024</v>
      </c>
      <c r="FS57">
        <f t="shared" si="97"/>
        <v>8.8786891021403171</v>
      </c>
      <c r="FT57">
        <f t="shared" si="98"/>
        <v>9.1026849019739462</v>
      </c>
      <c r="FU57">
        <f t="shared" si="99"/>
        <v>9.3266953338258354</v>
      </c>
      <c r="FV57">
        <f t="shared" si="100"/>
        <v>9.5507204126211978</v>
      </c>
      <c r="FW57">
        <f t="shared" si="101"/>
        <v>9.7747601533001554</v>
      </c>
      <c r="FX57">
        <f t="shared" si="102"/>
        <v>9.9988145708182827</v>
      </c>
      <c r="FY57">
        <f t="shared" si="103"/>
        <v>10.222883680146357</v>
      </c>
      <c r="FZ57">
        <f t="shared" si="36"/>
        <v>10.446967496270418</v>
      </c>
      <c r="GA57">
        <f t="shared" si="136"/>
        <v>10.671066034191853</v>
      </c>
      <c r="GB57">
        <f t="shared" si="137"/>
        <v>10.895179308927188</v>
      </c>
      <c r="GC57">
        <f t="shared" si="138"/>
        <v>11.119307335508381</v>
      </c>
      <c r="GD57">
        <f t="shared" si="104"/>
        <v>11.343450128982861</v>
      </c>
      <c r="GE57">
        <f t="shared" si="105"/>
        <v>11.56760770441311</v>
      </c>
      <c r="GF57">
        <f t="shared" si="106"/>
        <v>11.791780076877181</v>
      </c>
      <c r="GG57">
        <f t="shared" si="107"/>
        <v>12.015967261468449</v>
      </c>
      <c r="GH57">
        <f t="shared" si="108"/>
        <v>12.240169273295681</v>
      </c>
      <c r="GI57">
        <f t="shared" si="109"/>
        <v>12.464386127483062</v>
      </c>
      <c r="GJ57">
        <f t="shared" si="110"/>
        <v>12.688617839170263</v>
      </c>
      <c r="GK57">
        <f t="shared" si="111"/>
        <v>12.912864423512172</v>
      </c>
      <c r="GL57">
        <f t="shared" si="112"/>
        <v>13.137125895679509</v>
      </c>
      <c r="GM57">
        <f t="shared" si="113"/>
        <v>13.361402270858107</v>
      </c>
      <c r="GN57">
        <f t="shared" si="114"/>
        <v>13.585693564249448</v>
      </c>
      <c r="GO57">
        <f t="shared" si="115"/>
        <v>13.809999791070666</v>
      </c>
      <c r="GP57">
        <f t="shared" si="116"/>
        <v>14.034320966554109</v>
      </c>
      <c r="GQ57">
        <f t="shared" si="117"/>
        <v>14.258657105947869</v>
      </c>
      <c r="GR57">
        <f t="shared" si="118"/>
        <v>14.483008224515544</v>
      </c>
      <c r="GS57">
        <f t="shared" si="119"/>
        <v>14.707374337536297</v>
      </c>
      <c r="GT57">
        <f t="shared" si="120"/>
        <v>14.931755460304931</v>
      </c>
      <c r="GU57">
        <f t="shared" si="121"/>
        <v>15.156151608131694</v>
      </c>
      <c r="GV57">
        <f t="shared" si="122"/>
        <v>15.380562796342549</v>
      </c>
      <c r="GW57">
        <f t="shared" si="123"/>
        <v>15.604989040279261</v>
      </c>
      <c r="GX57">
        <f t="shared" si="124"/>
        <v>15.829430355298911</v>
      </c>
      <c r="GY57">
        <f t="shared" si="125"/>
        <v>16.053886756774478</v>
      </c>
      <c r="GZ57">
        <f t="shared" si="126"/>
        <v>16.278358260094549</v>
      </c>
      <c r="HA57">
        <f t="shared" si="127"/>
        <v>16.502844880663417</v>
      </c>
      <c r="HB57">
        <f t="shared" si="128"/>
        <v>16.727346633901142</v>
      </c>
      <c r="HC57">
        <f t="shared" si="129"/>
        <v>16.951863535243351</v>
      </c>
      <c r="HD57">
        <f t="shared" si="130"/>
        <v>17.176395600141522</v>
      </c>
      <c r="HE57">
        <f t="shared" si="131"/>
        <v>17.400942844063053</v>
      </c>
      <c r="HF57">
        <f t="shared" si="132"/>
        <v>17.625505282490803</v>
      </c>
      <c r="HG57">
        <f t="shared" si="133"/>
        <v>17.850082930923577</v>
      </c>
      <c r="HH57">
        <f t="shared" si="134"/>
        <v>18.074675804876158</v>
      </c>
      <c r="HI57">
        <f t="shared" si="135"/>
        <v>18.299283919878828</v>
      </c>
      <c r="HJ57">
        <f t="shared" si="30"/>
        <v>6.9314113783062403E-2</v>
      </c>
      <c r="HK57">
        <f t="shared" si="31"/>
        <v>19</v>
      </c>
      <c r="HL57">
        <v>55</v>
      </c>
      <c r="HM57">
        <f t="shared" si="32"/>
        <v>0.54</v>
      </c>
      <c r="HN57" cm="1">
        <f t="array" ref="HN57">INDEX($N$3:$DJ$102,HL57,HK57)</f>
        <v>3.8392633541189247</v>
      </c>
      <c r="HO57">
        <f t="shared" si="33"/>
        <v>2.0732022112242197</v>
      </c>
    </row>
    <row r="58" spans="5:223" x14ac:dyDescent="0.25">
      <c r="E58">
        <v>560</v>
      </c>
      <c r="F58" s="6">
        <f>'Emission events'!AJ58</f>
        <v>7.0410786195289436E+18</v>
      </c>
      <c r="G58" s="6">
        <f>'Emission events'!BQ58</f>
        <v>6.5087646114705958E+17</v>
      </c>
      <c r="H58" s="6">
        <f>'Emission events'!CX58</f>
        <v>6.0756767511775688E+16</v>
      </c>
      <c r="I58" s="6">
        <f>'Emission events'!EE58</f>
        <v>5734108649628397</v>
      </c>
      <c r="J58" s="6">
        <f>'Emission events'!FL58</f>
        <v>547795665635884.63</v>
      </c>
      <c r="K58" s="6">
        <f t="shared" si="2"/>
        <v>7.7589937525030431E+18</v>
      </c>
      <c r="M58" s="1">
        <v>0.55000000000000004</v>
      </c>
      <c r="N58" s="55">
        <f t="shared" si="179"/>
        <v>-1.0598213194959731</v>
      </c>
      <c r="O58" s="55">
        <f t="shared" si="179"/>
        <v>-1.0787353229718617</v>
      </c>
      <c r="P58" s="55">
        <f t="shared" si="179"/>
        <v>-1.0976684056093649</v>
      </c>
      <c r="Q58" s="55">
        <f t="shared" si="179"/>
        <v>-1.1166205868695434</v>
      </c>
      <c r="R58" s="55">
        <f t="shared" si="179"/>
        <v>-1.1355918862335828</v>
      </c>
      <c r="S58" s="55">
        <f t="shared" si="179"/>
        <v>-1.1545823232024679</v>
      </c>
      <c r="T58" s="55">
        <f t="shared" si="179"/>
        <v>-1.173591917297073</v>
      </c>
      <c r="U58" s="55">
        <f t="shared" si="179"/>
        <v>-1.1926206880582515</v>
      </c>
      <c r="V58" s="55">
        <f t="shared" si="179"/>
        <v>-1.2116686550465934</v>
      </c>
      <c r="W58" s="55">
        <f t="shared" si="179"/>
        <v>-1.230735837842778</v>
      </c>
      <c r="X58" s="55">
        <f t="shared" si="180"/>
        <v>-1.2498222560476426</v>
      </c>
      <c r="Y58" s="55">
        <f t="shared" si="180"/>
        <v>-1.2689279292816336</v>
      </c>
      <c r="Z58" s="55">
        <f t="shared" si="180"/>
        <v>-1.288052877185399</v>
      </c>
      <c r="AA58" s="55">
        <f t="shared" si="180"/>
        <v>-1.3071971194198317</v>
      </c>
      <c r="AB58" s="55">
        <f t="shared" si="180"/>
        <v>-1.3263606756654647</v>
      </c>
      <c r="AC58" s="55">
        <f t="shared" si="180"/>
        <v>-1.3455435656232586</v>
      </c>
      <c r="AD58" s="55">
        <f t="shared" si="180"/>
        <v>-1.3647458090139137</v>
      </c>
      <c r="AE58" s="55">
        <f t="shared" si="180"/>
        <v>-1.3839674255786663</v>
      </c>
      <c r="AF58" s="55">
        <f t="shared" si="180"/>
        <v>-1.4032084350786809</v>
      </c>
      <c r="AG58" s="55">
        <f t="shared" si="180"/>
        <v>-1.4224688572951387</v>
      </c>
      <c r="AH58" s="55">
        <f t="shared" si="181"/>
        <v>-1.441748712029542</v>
      </c>
      <c r="AI58" s="55">
        <f t="shared" si="181"/>
        <v>-1.4610480191037878</v>
      </c>
      <c r="AJ58" s="55">
        <f t="shared" si="181"/>
        <v>-1.4803667983595887</v>
      </c>
      <c r="AK58" s="55">
        <f t="shared" si="181"/>
        <v>-1.499705069659238</v>
      </c>
      <c r="AL58" s="55">
        <f t="shared" si="181"/>
        <v>-1.5190628528849417</v>
      </c>
      <c r="AM58" s="55">
        <f t="shared" si="181"/>
        <v>-1.5384401679396036</v>
      </c>
      <c r="AN58" s="55">
        <f t="shared" si="181"/>
        <v>-1.5578370347462132</v>
      </c>
      <c r="AO58" s="55">
        <f t="shared" si="181"/>
        <v>-1.5772534732479593</v>
      </c>
      <c r="AP58" s="55">
        <f t="shared" si="181"/>
        <v>-1.5966895034085002</v>
      </c>
      <c r="AQ58" s="55">
        <f t="shared" si="181"/>
        <v>-1.6161451452120645</v>
      </c>
      <c r="AR58" s="55">
        <f t="shared" si="182"/>
        <v>-1.6356204186628553</v>
      </c>
      <c r="AS58" s="55">
        <f t="shared" si="182"/>
        <v>-1.6551153437858259</v>
      </c>
      <c r="AT58" s="55">
        <f t="shared" si="182"/>
        <v>-1.6746299406260143</v>
      </c>
      <c r="AU58" s="55">
        <f t="shared" si="182"/>
        <v>-1.6941642292493047</v>
      </c>
      <c r="AV58" s="55">
        <f t="shared" si="182"/>
        <v>-1.7137182297418527</v>
      </c>
      <c r="AW58" s="55">
        <f t="shared" si="182"/>
        <v>-1.7332919622100982</v>
      </c>
      <c r="AX58" s="55">
        <f t="shared" si="182"/>
        <v>-1.7528854467813932</v>
      </c>
      <c r="AY58" s="55">
        <f t="shared" si="182"/>
        <v>-1.7724987036034272</v>
      </c>
      <c r="AZ58" s="55">
        <f t="shared" si="182"/>
        <v>-1.7921317528442895</v>
      </c>
      <c r="BA58" s="55">
        <f t="shared" si="182"/>
        <v>-1.8117846146927885</v>
      </c>
      <c r="BB58" s="55">
        <f t="shared" si="183"/>
        <v>-1.8314573093585254</v>
      </c>
      <c r="BC58" s="55">
        <f t="shared" si="183"/>
        <v>-1.8511498570713147</v>
      </c>
      <c r="BD58" s="55">
        <f t="shared" si="183"/>
        <v>-1.8708622780819284</v>
      </c>
      <c r="BE58" s="55">
        <f t="shared" si="183"/>
        <v>-1.8905945926614773</v>
      </c>
      <c r="BF58" s="55">
        <f t="shared" si="183"/>
        <v>-1.9103468211021433</v>
      </c>
      <c r="BG58" s="55">
        <f t="shared" si="183"/>
        <v>-1.9301189837166057</v>
      </c>
      <c r="BH58" s="55">
        <f t="shared" si="183"/>
        <v>-1.9499111008381238</v>
      </c>
      <c r="BI58" s="55">
        <f t="shared" si="183"/>
        <v>-1.9697231928208381</v>
      </c>
      <c r="BJ58" s="55">
        <f t="shared" si="183"/>
        <v>-1.9895552800398608</v>
      </c>
      <c r="BK58" s="55">
        <f t="shared" si="183"/>
        <v>-2.0094073828906662</v>
      </c>
      <c r="BL58" s="55">
        <f t="shared" si="184"/>
        <v>-2.02927952178988</v>
      </c>
      <c r="BM58" s="55">
        <f t="shared" si="184"/>
        <v>-2.0491717171746107</v>
      </c>
      <c r="BN58" s="55">
        <f t="shared" si="184"/>
        <v>-2.0690839895032247</v>
      </c>
      <c r="BO58" s="55">
        <f t="shared" si="184"/>
        <v>-2.0890163592547548</v>
      </c>
      <c r="BP58" s="55">
        <f t="shared" si="184"/>
        <v>-2.1089688469289047</v>
      </c>
      <c r="BQ58" s="55">
        <f t="shared" si="184"/>
        <v>-2.1289414730467136</v>
      </c>
      <c r="BR58" s="55">
        <f t="shared" si="184"/>
        <v>-2.1489342581499411</v>
      </c>
      <c r="BS58" s="55">
        <f t="shared" si="184"/>
        <v>-2.1689472228011595</v>
      </c>
      <c r="BT58" s="55">
        <f t="shared" si="184"/>
        <v>-2.1889803875841292</v>
      </c>
      <c r="BU58" s="55">
        <f t="shared" si="184"/>
        <v>-2.2090337731035294</v>
      </c>
      <c r="BV58" s="55">
        <f t="shared" si="185"/>
        <v>-2.2291073999850659</v>
      </c>
      <c r="BW58" s="55">
        <f t="shared" si="185"/>
        <v>-2.2492012888755415</v>
      </c>
      <c r="BX58" s="55">
        <f t="shared" si="185"/>
        <v>-2.2693154604425536</v>
      </c>
      <c r="BY58" s="55">
        <f t="shared" si="185"/>
        <v>-2.2894499353751896</v>
      </c>
      <c r="BZ58" s="55">
        <f t="shared" si="185"/>
        <v>-2.3096047343834325</v>
      </c>
      <c r="CA58" s="55">
        <f t="shared" si="185"/>
        <v>-2.329779878198257</v>
      </c>
      <c r="CB58" s="55">
        <f t="shared" si="185"/>
        <v>-2.3499753875719822</v>
      </c>
      <c r="CC58" s="55">
        <f t="shared" si="185"/>
        <v>-2.3701912832780372</v>
      </c>
      <c r="CD58" s="55">
        <f t="shared" si="185"/>
        <v>-2.3904275861110356</v>
      </c>
      <c r="CE58" s="55">
        <f t="shared" si="185"/>
        <v>-2.4106843168868632</v>
      </c>
      <c r="CF58" s="55">
        <f t="shared" si="186"/>
        <v>-2.4309614964423765</v>
      </c>
      <c r="CG58" s="55">
        <f t="shared" si="186"/>
        <v>-2.451259145636091</v>
      </c>
      <c r="CH58" s="55">
        <f t="shared" si="186"/>
        <v>-2.471577285347601</v>
      </c>
      <c r="CI58" s="55">
        <f t="shared" si="186"/>
        <v>-2.4919159364775694</v>
      </c>
      <c r="CJ58" s="55">
        <f t="shared" si="186"/>
        <v>-2.5122751199484208</v>
      </c>
      <c r="CK58" s="55">
        <f t="shared" si="186"/>
        <v>-2.5326548567036986</v>
      </c>
      <c r="CL58" s="55">
        <f t="shared" si="186"/>
        <v>-2.5530551677081705</v>
      </c>
      <c r="CM58" s="55">
        <f t="shared" si="186"/>
        <v>-2.5734760739482012</v>
      </c>
      <c r="CN58" s="55">
        <f t="shared" si="186"/>
        <v>-2.5939175964314862</v>
      </c>
      <c r="CO58" s="55">
        <f t="shared" si="186"/>
        <v>-2.6143797561871631</v>
      </c>
      <c r="CP58" s="55">
        <f t="shared" si="187"/>
        <v>-2.6348625742658682</v>
      </c>
      <c r="CQ58" s="55">
        <f t="shared" si="187"/>
        <v>-2.6553660717394516</v>
      </c>
      <c r="CR58" s="55">
        <f t="shared" si="187"/>
        <v>-2.6758902697016689</v>
      </c>
      <c r="CS58" s="55">
        <f t="shared" si="187"/>
        <v>-2.6964351892675764</v>
      </c>
      <c r="CT58" s="55">
        <f t="shared" si="187"/>
        <v>-2.7170008515736344</v>
      </c>
      <c r="CU58" s="55">
        <f t="shared" si="187"/>
        <v>-2.7375872777780734</v>
      </c>
      <c r="CV58" s="55">
        <f t="shared" si="187"/>
        <v>-2.7581944890606325</v>
      </c>
      <c r="CW58" s="55">
        <f t="shared" si="187"/>
        <v>-2.778822506622654</v>
      </c>
      <c r="CX58" s="55">
        <f t="shared" si="187"/>
        <v>-2.7994713516871825</v>
      </c>
      <c r="CY58" s="55">
        <f t="shared" si="187"/>
        <v>-2.820141045498624</v>
      </c>
      <c r="CZ58" s="55">
        <f t="shared" si="188"/>
        <v>-2.8408316093234807</v>
      </c>
      <c r="DA58" s="55">
        <f t="shared" si="188"/>
        <v>-2.8615430644497311</v>
      </c>
      <c r="DB58" s="55">
        <f t="shared" si="188"/>
        <v>-2.8822754321869271</v>
      </c>
      <c r="DC58" s="55">
        <f t="shared" si="188"/>
        <v>-2.9030287338665786</v>
      </c>
      <c r="DD58" s="55">
        <f t="shared" si="188"/>
        <v>-2.9238029908418648</v>
      </c>
      <c r="DE58" s="55">
        <f t="shared" si="188"/>
        <v>-2.9445982244877666</v>
      </c>
      <c r="DF58" s="55">
        <f t="shared" si="188"/>
        <v>-2.9654144562010538</v>
      </c>
      <c r="DG58" s="55">
        <f t="shared" si="188"/>
        <v>-2.9862517074003252</v>
      </c>
      <c r="DH58" s="55">
        <f t="shared" si="188"/>
        <v>-3.0071099995260302</v>
      </c>
      <c r="DI58" s="55">
        <f t="shared" si="188"/>
        <v>-3.0279893540405576</v>
      </c>
      <c r="DJ58" s="55">
        <f t="shared" si="188"/>
        <v>-3.0488897924279006</v>
      </c>
      <c r="DL58">
        <f t="shared" si="17"/>
        <v>0.55000000000000004</v>
      </c>
      <c r="DM58">
        <f t="shared" si="18"/>
        <v>1.0598213194959731</v>
      </c>
      <c r="DN58">
        <f t="shared" si="19"/>
        <v>1.2881769474349651</v>
      </c>
      <c r="DO58">
        <f t="shared" si="41"/>
        <v>1.5165516545355717</v>
      </c>
      <c r="DP58">
        <f t="shared" si="42"/>
        <v>1.7449454602588537</v>
      </c>
      <c r="DQ58">
        <f t="shared" si="43"/>
        <v>1.9733583840859965</v>
      </c>
      <c r="DR58">
        <f t="shared" si="44"/>
        <v>2.2017904455179851</v>
      </c>
      <c r="DS58">
        <f t="shared" si="45"/>
        <v>2.4302416640756936</v>
      </c>
      <c r="DT58">
        <f t="shared" si="46"/>
        <v>2.658712059299976</v>
      </c>
      <c r="DU58">
        <f t="shared" si="47"/>
        <v>2.8872016507514209</v>
      </c>
      <c r="DV58">
        <f t="shared" si="48"/>
        <v>3.1157104580107093</v>
      </c>
      <c r="DW58">
        <f t="shared" si="49"/>
        <v>3.3442385006786775</v>
      </c>
      <c r="DX58">
        <f t="shared" si="50"/>
        <v>3.5727857983757718</v>
      </c>
      <c r="DY58">
        <f t="shared" si="51"/>
        <v>3.8013523707426407</v>
      </c>
      <c r="DZ58">
        <f t="shared" si="52"/>
        <v>4.0299382374401773</v>
      </c>
      <c r="EA58">
        <f t="shared" si="53"/>
        <v>4.2585434181489141</v>
      </c>
      <c r="EB58">
        <f t="shared" si="54"/>
        <v>4.4871679325698111</v>
      </c>
      <c r="EC58">
        <f t="shared" si="55"/>
        <v>4.7158118004235696</v>
      </c>
      <c r="ED58">
        <f t="shared" si="56"/>
        <v>4.944475041451426</v>
      </c>
      <c r="EE58">
        <f t="shared" si="57"/>
        <v>5.1731576754145436</v>
      </c>
      <c r="EF58">
        <f t="shared" si="58"/>
        <v>5.4018597220941054</v>
      </c>
      <c r="EG58">
        <f t="shared" si="59"/>
        <v>5.6305812012916121</v>
      </c>
      <c r="EH58">
        <f t="shared" si="60"/>
        <v>5.8593221328289609</v>
      </c>
      <c r="EI58">
        <f t="shared" si="61"/>
        <v>6.0880825365478657</v>
      </c>
      <c r="EJ58">
        <f t="shared" si="62"/>
        <v>6.3168624323106179</v>
      </c>
      <c r="EK58">
        <f t="shared" si="63"/>
        <v>6.5456618399994255</v>
      </c>
      <c r="EL58">
        <f t="shared" si="64"/>
        <v>6.7744807795171909</v>
      </c>
      <c r="EM58">
        <f t="shared" si="65"/>
        <v>7.0033192707869034</v>
      </c>
      <c r="EN58">
        <f t="shared" si="66"/>
        <v>7.2321773337517534</v>
      </c>
      <c r="EO58">
        <f t="shared" si="67"/>
        <v>7.4610549883753983</v>
      </c>
      <c r="EP58">
        <f t="shared" si="68"/>
        <v>7.6899522546420656</v>
      </c>
      <c r="EQ58">
        <f t="shared" si="69"/>
        <v>7.9188691525559598</v>
      </c>
      <c r="ER58">
        <f t="shared" si="70"/>
        <v>8.1478057021420334</v>
      </c>
      <c r="ES58">
        <f t="shared" si="71"/>
        <v>8.3767619234453257</v>
      </c>
      <c r="ET58">
        <f t="shared" si="72"/>
        <v>8.6057378365317199</v>
      </c>
      <c r="EU58">
        <f t="shared" si="73"/>
        <v>8.8347334614873709</v>
      </c>
      <c r="EV58">
        <f t="shared" si="74"/>
        <v>9.0637488184187198</v>
      </c>
      <c r="EW58">
        <f t="shared" si="75"/>
        <v>9.2927839274531188</v>
      </c>
      <c r="EX58">
        <f t="shared" si="76"/>
        <v>9.5218388087382557</v>
      </c>
      <c r="EY58">
        <f t="shared" si="77"/>
        <v>9.7509134824422219</v>
      </c>
      <c r="EZ58">
        <f t="shared" si="78"/>
        <v>9.9800079687538243</v>
      </c>
      <c r="FA58">
        <f t="shared" si="79"/>
        <v>10.209122287882664</v>
      </c>
      <c r="FB58">
        <f t="shared" si="80"/>
        <v>10.438256460058557</v>
      </c>
      <c r="FC58">
        <f t="shared" si="81"/>
        <v>10.667410505532274</v>
      </c>
      <c r="FD58">
        <f t="shared" si="82"/>
        <v>10.896584444574927</v>
      </c>
      <c r="FE58">
        <f t="shared" si="83"/>
        <v>11.125778297478696</v>
      </c>
      <c r="FF58">
        <f t="shared" si="84"/>
        <v>11.354992084556262</v>
      </c>
      <c r="FG58">
        <f t="shared" si="85"/>
        <v>11.584225826140884</v>
      </c>
      <c r="FH58">
        <f t="shared" si="86"/>
        <v>11.813479542586702</v>
      </c>
      <c r="FI58">
        <f t="shared" si="87"/>
        <v>12.042753254268828</v>
      </c>
      <c r="FJ58">
        <f t="shared" si="88"/>
        <v>12.272046981582736</v>
      </c>
      <c r="FK58">
        <f t="shared" si="89"/>
        <v>12.501360744945053</v>
      </c>
      <c r="FL58">
        <f t="shared" si="90"/>
        <v>12.730694564792888</v>
      </c>
      <c r="FM58">
        <f t="shared" si="91"/>
        <v>12.960048461584606</v>
      </c>
      <c r="FN58">
        <f t="shared" si="92"/>
        <v>13.189422455799239</v>
      </c>
      <c r="FO58">
        <f t="shared" si="93"/>
        <v>13.418816567936492</v>
      </c>
      <c r="FP58">
        <f t="shared" si="94"/>
        <v>13.648230818517407</v>
      </c>
      <c r="FQ58">
        <f t="shared" si="95"/>
        <v>13.877665228083737</v>
      </c>
      <c r="FR58">
        <f t="shared" si="96"/>
        <v>14.107119817198058</v>
      </c>
      <c r="FS58">
        <f t="shared" si="97"/>
        <v>14.33659460644413</v>
      </c>
      <c r="FT58">
        <f t="shared" si="98"/>
        <v>14.566089616426634</v>
      </c>
      <c r="FU58">
        <f t="shared" si="99"/>
        <v>14.795604867771274</v>
      </c>
      <c r="FV58">
        <f t="shared" si="100"/>
        <v>15.025140381124853</v>
      </c>
      <c r="FW58">
        <f t="shared" si="101"/>
        <v>15.254696177154969</v>
      </c>
      <c r="FX58">
        <f t="shared" si="102"/>
        <v>15.484272276550708</v>
      </c>
      <c r="FY58">
        <f t="shared" si="103"/>
        <v>15.713868700022054</v>
      </c>
      <c r="FZ58">
        <f t="shared" si="36"/>
        <v>15.943485468299984</v>
      </c>
      <c r="GA58">
        <f t="shared" si="136"/>
        <v>16.173122602136814</v>
      </c>
      <c r="GB58">
        <f t="shared" si="137"/>
        <v>16.40278012230597</v>
      </c>
      <c r="GC58">
        <f t="shared" si="138"/>
        <v>16.632458049602072</v>
      </c>
      <c r="GD58">
        <f t="shared" si="104"/>
        <v>16.862156404841002</v>
      </c>
      <c r="GE58">
        <f t="shared" si="105"/>
        <v>17.091875208859619</v>
      </c>
      <c r="GF58">
        <f t="shared" si="106"/>
        <v>17.321614482516438</v>
      </c>
      <c r="GG58">
        <f t="shared" si="107"/>
        <v>17.551374246691051</v>
      </c>
      <c r="GH58">
        <f t="shared" si="108"/>
        <v>17.781154522284123</v>
      </c>
      <c r="GI58">
        <f t="shared" si="109"/>
        <v>18.010955330218078</v>
      </c>
      <c r="GJ58">
        <f t="shared" si="110"/>
        <v>18.240776691436459</v>
      </c>
      <c r="GK58">
        <f t="shared" si="111"/>
        <v>18.470618626904034</v>
      </c>
      <c r="GL58">
        <f t="shared" si="112"/>
        <v>18.700481157607168</v>
      </c>
      <c r="GM58">
        <f t="shared" si="113"/>
        <v>18.930364304553557</v>
      </c>
      <c r="GN58">
        <f t="shared" si="114"/>
        <v>19.160268088772337</v>
      </c>
      <c r="GO58">
        <f t="shared" si="115"/>
        <v>19.390192531314145</v>
      </c>
      <c r="GP58">
        <f t="shared" si="116"/>
        <v>19.620137653250833</v>
      </c>
      <c r="GQ58">
        <f t="shared" si="117"/>
        <v>19.850103475676153</v>
      </c>
      <c r="GR58">
        <f t="shared" si="118"/>
        <v>20.080090019705164</v>
      </c>
      <c r="GS58">
        <f t="shared" si="119"/>
        <v>20.310097306474326</v>
      </c>
      <c r="GT58">
        <f t="shared" si="120"/>
        <v>20.540125357141868</v>
      </c>
      <c r="GU58">
        <f t="shared" si="121"/>
        <v>20.770174192887531</v>
      </c>
      <c r="GV58">
        <f t="shared" si="122"/>
        <v>21.000243834912656</v>
      </c>
      <c r="GW58">
        <f t="shared" si="123"/>
        <v>21.230334304440287</v>
      </c>
      <c r="GX58">
        <f t="shared" si="124"/>
        <v>21.460445622714833</v>
      </c>
      <c r="GY58">
        <f t="shared" si="125"/>
        <v>21.690577811002793</v>
      </c>
      <c r="GZ58">
        <f t="shared" si="126"/>
        <v>21.920730890592147</v>
      </c>
      <c r="HA58">
        <f t="shared" si="127"/>
        <v>22.150904882792446</v>
      </c>
      <c r="HB58">
        <f t="shared" si="128"/>
        <v>22.3810998089352</v>
      </c>
      <c r="HC58">
        <f t="shared" si="129"/>
        <v>22.611315690373591</v>
      </c>
      <c r="HD58">
        <f t="shared" si="130"/>
        <v>22.841552548482596</v>
      </c>
      <c r="HE58">
        <f t="shared" si="131"/>
        <v>23.071810404658986</v>
      </c>
      <c r="HF58">
        <f t="shared" si="132"/>
        <v>23.302089280321361</v>
      </c>
      <c r="HG58">
        <f t="shared" si="133"/>
        <v>23.53238919691017</v>
      </c>
      <c r="HH58">
        <f t="shared" si="134"/>
        <v>23.762710175887801</v>
      </c>
      <c r="HI58">
        <f t="shared" si="135"/>
        <v>23.993052238738247</v>
      </c>
      <c r="HJ58">
        <f t="shared" si="30"/>
        <v>1.2881769474349651</v>
      </c>
      <c r="HK58">
        <f t="shared" si="31"/>
        <v>2</v>
      </c>
      <c r="HL58">
        <v>56</v>
      </c>
      <c r="HM58">
        <f t="shared" si="32"/>
        <v>0.55000000000000004</v>
      </c>
      <c r="HN58" cm="1">
        <f t="array" ref="HN58">INDEX($N$3:$DJ$102,HL58,HK58)</f>
        <v>-1.0787353229718617</v>
      </c>
      <c r="HO58">
        <f t="shared" si="33"/>
        <v>-0.59330442763452396</v>
      </c>
    </row>
    <row r="59" spans="5:223" x14ac:dyDescent="0.25">
      <c r="E59">
        <v>565</v>
      </c>
      <c r="F59" s="6">
        <f>'Emission events'!AJ59</f>
        <v>7.03508122146483E+18</v>
      </c>
      <c r="G59" s="6">
        <f>'Emission events'!BQ59</f>
        <v>6.4881305381654042E+17</v>
      </c>
      <c r="H59" s="6">
        <f>'Emission events'!CX59</f>
        <v>6.0352199966585296E+16</v>
      </c>
      <c r="I59" s="6">
        <f>'Emission events'!EE59</f>
        <v>5668610448331389</v>
      </c>
      <c r="J59" s="6">
        <f>'Emission events'!FL59</f>
        <v>538206614778328</v>
      </c>
      <c r="K59" s="6">
        <f t="shared" si="2"/>
        <v>7.7504532923110646E+18</v>
      </c>
      <c r="M59" s="1">
        <v>0.56000000000000005</v>
      </c>
      <c r="N59" s="55">
        <f t="shared" si="179"/>
        <v>-8.1562985131401184</v>
      </c>
      <c r="O59" s="55">
        <f t="shared" si="179"/>
        <v>-8.1823831144246455</v>
      </c>
      <c r="P59" s="55">
        <f t="shared" si="179"/>
        <v>-8.2084941090754029</v>
      </c>
      <c r="Q59" s="55">
        <f t="shared" si="179"/>
        <v>-8.2346315240140733</v>
      </c>
      <c r="R59" s="55">
        <f t="shared" si="179"/>
        <v>-8.2607953861903418</v>
      </c>
      <c r="S59" s="55">
        <f t="shared" si="179"/>
        <v>-8.2869857225811074</v>
      </c>
      <c r="T59" s="55">
        <f t="shared" si="179"/>
        <v>-8.3132025601906072</v>
      </c>
      <c r="U59" s="55">
        <f t="shared" si="179"/>
        <v>-8.339445926050896</v>
      </c>
      <c r="V59" s="55">
        <f t="shared" si="179"/>
        <v>-8.3657158472215123</v>
      </c>
      <c r="W59" s="55">
        <f t="shared" si="179"/>
        <v>-8.3920123507895887</v>
      </c>
      <c r="X59" s="55">
        <f t="shared" si="180"/>
        <v>-8.4183354638698979</v>
      </c>
      <c r="Y59" s="55">
        <f t="shared" si="180"/>
        <v>-8.4446852136048705</v>
      </c>
      <c r="Z59" s="55">
        <f t="shared" si="180"/>
        <v>-8.4710616271646053</v>
      </c>
      <c r="AA59" s="55">
        <f t="shared" si="180"/>
        <v>-8.4974647317470264</v>
      </c>
      <c r="AB59" s="55">
        <f t="shared" si="180"/>
        <v>-8.5238945545774314</v>
      </c>
      <c r="AC59" s="55">
        <f t="shared" si="180"/>
        <v>-8.5503511229095253</v>
      </c>
      <c r="AD59" s="55">
        <f t="shared" si="180"/>
        <v>-8.5768344640241629</v>
      </c>
      <c r="AE59" s="55">
        <f t="shared" si="180"/>
        <v>-8.6033446052304114</v>
      </c>
      <c r="AF59" s="55">
        <f t="shared" si="180"/>
        <v>-8.629881573865088</v>
      </c>
      <c r="AG59" s="55">
        <f t="shared" si="180"/>
        <v>-8.6564453972929059</v>
      </c>
      <c r="AH59" s="55">
        <f t="shared" si="181"/>
        <v>-8.6830361029064722</v>
      </c>
      <c r="AI59" s="55">
        <f t="shared" si="181"/>
        <v>-8.7096537181264466</v>
      </c>
      <c r="AJ59" s="55">
        <f t="shared" si="181"/>
        <v>-8.7362982704010861</v>
      </c>
      <c r="AK59" s="55">
        <f t="shared" si="181"/>
        <v>-8.7629697872072754</v>
      </c>
      <c r="AL59" s="55">
        <f t="shared" si="181"/>
        <v>-8.7896682960492996</v>
      </c>
      <c r="AM59" s="55">
        <f t="shared" si="181"/>
        <v>-8.8163938244598636</v>
      </c>
      <c r="AN59" s="55">
        <f t="shared" si="181"/>
        <v>-8.8431463999996609</v>
      </c>
      <c r="AO59" s="55">
        <f t="shared" si="181"/>
        <v>-8.8699260502575008</v>
      </c>
      <c r="AP59" s="55">
        <f t="shared" si="181"/>
        <v>-8.8967328028503214</v>
      </c>
      <c r="AQ59" s="55">
        <f t="shared" si="181"/>
        <v>-8.9235666854232498</v>
      </c>
      <c r="AR59" s="55">
        <f t="shared" si="182"/>
        <v>-8.9504277256496056</v>
      </c>
      <c r="AS59" s="55">
        <f t="shared" si="182"/>
        <v>-8.9773159512310201</v>
      </c>
      <c r="AT59" s="55">
        <f t="shared" si="182"/>
        <v>-9.0042313898971038</v>
      </c>
      <c r="AU59" s="55">
        <f t="shared" si="182"/>
        <v>-9.0311740694059512</v>
      </c>
      <c r="AV59" s="55">
        <f t="shared" si="182"/>
        <v>-9.0581440175442438</v>
      </c>
      <c r="AW59" s="55">
        <f t="shared" si="182"/>
        <v>-9.0851412621264362</v>
      </c>
      <c r="AX59" s="55">
        <f t="shared" si="182"/>
        <v>-9.1121658309957443</v>
      </c>
      <c r="AY59" s="55">
        <f t="shared" si="182"/>
        <v>-9.1392177520236793</v>
      </c>
      <c r="AZ59" s="55">
        <f t="shared" si="182"/>
        <v>-9.1662970531101902</v>
      </c>
      <c r="BA59" s="55">
        <f t="shared" si="182"/>
        <v>-9.1934037621836762</v>
      </c>
      <c r="BB59" s="55">
        <f t="shared" si="183"/>
        <v>-9.2205379072011215</v>
      </c>
      <c r="BC59" s="55">
        <f t="shared" si="183"/>
        <v>-9.247699516147657</v>
      </c>
      <c r="BD59" s="55">
        <f t="shared" si="183"/>
        <v>-9.2748886170376146</v>
      </c>
      <c r="BE59" s="55">
        <f t="shared" si="183"/>
        <v>-9.3021052379132367</v>
      </c>
      <c r="BF59" s="55">
        <f t="shared" si="183"/>
        <v>-9.3293494068457559</v>
      </c>
      <c r="BG59" s="55">
        <f t="shared" si="183"/>
        <v>-9.3566211519349398</v>
      </c>
      <c r="BH59" s="55">
        <f t="shared" si="183"/>
        <v>-9.3839205013092073</v>
      </c>
      <c r="BI59" s="55">
        <f t="shared" si="183"/>
        <v>-9.4112474831256865</v>
      </c>
      <c r="BJ59" s="55">
        <f t="shared" si="183"/>
        <v>-9.4386021255703216</v>
      </c>
      <c r="BK59" s="55">
        <f t="shared" si="183"/>
        <v>-9.4659844568574076</v>
      </c>
      <c r="BL59" s="55">
        <f t="shared" si="184"/>
        <v>-9.4933945052306985</v>
      </c>
      <c r="BM59" s="55">
        <f t="shared" si="184"/>
        <v>-9.5208322989620999</v>
      </c>
      <c r="BN59" s="55">
        <f t="shared" si="184"/>
        <v>-9.5482978663526215</v>
      </c>
      <c r="BO59" s="55">
        <f t="shared" si="184"/>
        <v>-9.5757912357324404</v>
      </c>
      <c r="BP59" s="55">
        <f t="shared" si="184"/>
        <v>-9.6033124354600563</v>
      </c>
      <c r="BQ59" s="55">
        <f t="shared" si="184"/>
        <v>-9.6308614939232751</v>
      </c>
      <c r="BR59" s="55">
        <f t="shared" si="184"/>
        <v>-9.6584384395387577</v>
      </c>
      <c r="BS59" s="55">
        <f t="shared" si="184"/>
        <v>-9.686043300752166</v>
      </c>
      <c r="BT59" s="55">
        <f t="shared" si="184"/>
        <v>-9.7136761060382657</v>
      </c>
      <c r="BU59" s="55">
        <f t="shared" si="184"/>
        <v>-9.7413368839005674</v>
      </c>
      <c r="BV59" s="55">
        <f t="shared" si="185"/>
        <v>-9.7690256628718704</v>
      </c>
      <c r="BW59" s="55">
        <f t="shared" si="185"/>
        <v>-9.7967424715143512</v>
      </c>
      <c r="BX59" s="55">
        <f t="shared" si="185"/>
        <v>-9.8244873384187468</v>
      </c>
      <c r="BY59" s="55">
        <f t="shared" si="185"/>
        <v>-9.8522602922053419</v>
      </c>
      <c r="BZ59" s="55">
        <f t="shared" si="185"/>
        <v>-9.8800613615235253</v>
      </c>
      <c r="CA59" s="55">
        <f t="shared" si="185"/>
        <v>-9.9078905750518995</v>
      </c>
      <c r="CB59" s="55">
        <f t="shared" si="185"/>
        <v>-9.9357479614984161</v>
      </c>
      <c r="CC59" s="55">
        <f t="shared" si="185"/>
        <v>-9.9636335496000346</v>
      </c>
      <c r="CD59" s="55">
        <f t="shared" si="185"/>
        <v>-9.9915473681232019</v>
      </c>
      <c r="CE59" s="55">
        <f t="shared" si="185"/>
        <v>-10.019489445864005</v>
      </c>
      <c r="CF59" s="55">
        <f t="shared" si="186"/>
        <v>-10.047459811647331</v>
      </c>
      <c r="CG59" s="55">
        <f t="shared" si="186"/>
        <v>-10.075458494327743</v>
      </c>
      <c r="CH59" s="55">
        <f t="shared" si="186"/>
        <v>-10.103485522789542</v>
      </c>
      <c r="CI59" s="55">
        <f t="shared" si="186"/>
        <v>-10.131540925945901</v>
      </c>
      <c r="CJ59" s="55">
        <f t="shared" si="186"/>
        <v>-10.159624732739884</v>
      </c>
      <c r="CK59" s="55">
        <f t="shared" si="186"/>
        <v>-10.187736972143965</v>
      </c>
      <c r="CL59" s="55">
        <f t="shared" si="186"/>
        <v>-10.215877673160181</v>
      </c>
      <c r="CM59" s="55">
        <f t="shared" si="186"/>
        <v>-10.244046864820254</v>
      </c>
      <c r="CN59" s="55">
        <f t="shared" si="186"/>
        <v>-10.27224457618521</v>
      </c>
      <c r="CO59" s="55">
        <f t="shared" si="186"/>
        <v>-10.300470836345932</v>
      </c>
      <c r="CP59" s="55">
        <f t="shared" si="187"/>
        <v>-10.328725674423252</v>
      </c>
      <c r="CQ59" s="55">
        <f t="shared" si="187"/>
        <v>-10.357009119567136</v>
      </c>
      <c r="CR59" s="55">
        <f t="shared" si="187"/>
        <v>-10.385321200957662</v>
      </c>
      <c r="CS59" s="55">
        <f t="shared" si="187"/>
        <v>-10.41366194780459</v>
      </c>
      <c r="CT59" s="55">
        <f t="shared" si="187"/>
        <v>-10.44203138934745</v>
      </c>
      <c r="CU59" s="55">
        <f t="shared" si="187"/>
        <v>-10.470429554855718</v>
      </c>
      <c r="CV59" s="55">
        <f t="shared" si="187"/>
        <v>-10.498856473628424</v>
      </c>
      <c r="CW59" s="55">
        <f t="shared" si="187"/>
        <v>-10.527312174994677</v>
      </c>
      <c r="CX59" s="55">
        <f t="shared" si="187"/>
        <v>-10.5557966883138</v>
      </c>
      <c r="CY59" s="55">
        <f t="shared" si="187"/>
        <v>-10.584310042974471</v>
      </c>
      <c r="CZ59" s="55">
        <f t="shared" si="188"/>
        <v>-10.612852268395642</v>
      </c>
      <c r="DA59" s="55">
        <f t="shared" si="188"/>
        <v>-10.641423394026576</v>
      </c>
      <c r="DB59" s="55">
        <f t="shared" si="188"/>
        <v>-10.670023449345965</v>
      </c>
      <c r="DC59" s="55">
        <f t="shared" si="188"/>
        <v>-10.698652463863089</v>
      </c>
      <c r="DD59" s="55">
        <f t="shared" si="188"/>
        <v>-10.72731046711681</v>
      </c>
      <c r="DE59" s="55">
        <f t="shared" si="188"/>
        <v>-10.755997488676726</v>
      </c>
      <c r="DF59" s="55">
        <f t="shared" si="188"/>
        <v>-10.784713558142306</v>
      </c>
      <c r="DG59" s="55">
        <f t="shared" si="188"/>
        <v>-10.813458705142985</v>
      </c>
      <c r="DH59" s="55">
        <f t="shared" si="188"/>
        <v>-10.842232959338663</v>
      </c>
      <c r="DI59" s="55">
        <f t="shared" si="188"/>
        <v>-10.871036350419756</v>
      </c>
      <c r="DJ59" s="55">
        <f t="shared" si="188"/>
        <v>-10.899868908106377</v>
      </c>
      <c r="DL59">
        <f t="shared" si="17"/>
        <v>0.56000000000000005</v>
      </c>
      <c r="DM59">
        <f t="shared" si="18"/>
        <v>8.1562985131401184</v>
      </c>
      <c r="DN59">
        <f t="shared" si="19"/>
        <v>8.3918247388877489</v>
      </c>
      <c r="DO59">
        <f t="shared" si="41"/>
        <v>8.6273773580016098</v>
      </c>
      <c r="DP59">
        <f t="shared" si="42"/>
        <v>8.8629563974033836</v>
      </c>
      <c r="DQ59">
        <f t="shared" si="43"/>
        <v>9.0985618840427556</v>
      </c>
      <c r="DR59">
        <f t="shared" si="44"/>
        <v>9.3341938448966246</v>
      </c>
      <c r="DS59">
        <f t="shared" si="45"/>
        <v>9.5698523069692278</v>
      </c>
      <c r="DT59">
        <f t="shared" si="46"/>
        <v>9.80553729729262</v>
      </c>
      <c r="DU59">
        <f t="shared" si="47"/>
        <v>10.04124884292634</v>
      </c>
      <c r="DV59">
        <f t="shared" si="48"/>
        <v>10.27698697095752</v>
      </c>
      <c r="DW59">
        <f t="shared" si="49"/>
        <v>10.512751708500932</v>
      </c>
      <c r="DX59">
        <f t="shared" si="50"/>
        <v>10.748543082699008</v>
      </c>
      <c r="DY59">
        <f t="shared" si="51"/>
        <v>10.984361120721847</v>
      </c>
      <c r="DZ59">
        <f t="shared" si="52"/>
        <v>11.220205849767371</v>
      </c>
      <c r="EA59">
        <f t="shared" si="53"/>
        <v>11.45607729706088</v>
      </c>
      <c r="EB59">
        <f t="shared" si="54"/>
        <v>11.691975489856077</v>
      </c>
      <c r="EC59">
        <f t="shared" si="55"/>
        <v>11.927900455433818</v>
      </c>
      <c r="ED59">
        <f t="shared" si="56"/>
        <v>12.16385222110317</v>
      </c>
      <c r="EE59">
        <f t="shared" si="57"/>
        <v>12.39983081420095</v>
      </c>
      <c r="EF59">
        <f t="shared" si="58"/>
        <v>12.635836262091871</v>
      </c>
      <c r="EG59">
        <f t="shared" si="59"/>
        <v>12.871868592168543</v>
      </c>
      <c r="EH59">
        <f t="shared" si="60"/>
        <v>13.107927831851619</v>
      </c>
      <c r="EI59">
        <f t="shared" si="61"/>
        <v>13.344014008589362</v>
      </c>
      <c r="EJ59">
        <f t="shared" si="62"/>
        <v>13.580127149858654</v>
      </c>
      <c r="EK59">
        <f t="shared" si="63"/>
        <v>13.816267283163782</v>
      </c>
      <c r="EL59">
        <f t="shared" si="64"/>
        <v>14.052434436037451</v>
      </c>
      <c r="EM59">
        <f t="shared" si="65"/>
        <v>14.28862863604035</v>
      </c>
      <c r="EN59">
        <f t="shared" si="66"/>
        <v>14.524849910761294</v>
      </c>
      <c r="EO59">
        <f t="shared" si="67"/>
        <v>14.761098287817219</v>
      </c>
      <c r="EP59">
        <f t="shared" si="68"/>
        <v>14.99737379485325</v>
      </c>
      <c r="EQ59">
        <f t="shared" si="69"/>
        <v>15.233676459542711</v>
      </c>
      <c r="ER59">
        <f t="shared" si="70"/>
        <v>15.470006309587227</v>
      </c>
      <c r="ES59">
        <f t="shared" si="71"/>
        <v>15.706363372716414</v>
      </c>
      <c r="ET59">
        <f t="shared" si="72"/>
        <v>15.942747676688366</v>
      </c>
      <c r="EU59">
        <f t="shared" si="73"/>
        <v>16.179159249289761</v>
      </c>
      <c r="EV59">
        <f t="shared" si="74"/>
        <v>16.415598118335058</v>
      </c>
      <c r="EW59">
        <f t="shared" si="75"/>
        <v>16.65206431166747</v>
      </c>
      <c r="EX59">
        <f t="shared" si="76"/>
        <v>16.888557857158506</v>
      </c>
      <c r="EY59">
        <f t="shared" si="77"/>
        <v>17.125078782708123</v>
      </c>
      <c r="EZ59">
        <f t="shared" si="78"/>
        <v>17.361627116244712</v>
      </c>
      <c r="FA59">
        <f t="shared" si="79"/>
        <v>17.598202885725261</v>
      </c>
      <c r="FB59">
        <f t="shared" si="80"/>
        <v>17.8348061191349</v>
      </c>
      <c r="FC59">
        <f t="shared" si="81"/>
        <v>18.071436844487963</v>
      </c>
      <c r="FD59">
        <f t="shared" si="82"/>
        <v>18.308095089826686</v>
      </c>
      <c r="FE59">
        <f t="shared" si="83"/>
        <v>18.544780883222309</v>
      </c>
      <c r="FF59">
        <f t="shared" si="84"/>
        <v>18.781494252774596</v>
      </c>
      <c r="FG59">
        <f t="shared" si="85"/>
        <v>19.018235226611967</v>
      </c>
      <c r="FH59">
        <f t="shared" si="86"/>
        <v>19.25500383289155</v>
      </c>
      <c r="FI59">
        <f t="shared" si="87"/>
        <v>19.491800099799288</v>
      </c>
      <c r="FJ59">
        <f t="shared" si="88"/>
        <v>19.728624055549478</v>
      </c>
      <c r="FK59">
        <f t="shared" si="89"/>
        <v>19.965475728385872</v>
      </c>
      <c r="FL59">
        <f t="shared" si="90"/>
        <v>20.202355146580377</v>
      </c>
      <c r="FM59">
        <f t="shared" si="91"/>
        <v>20.439262338434002</v>
      </c>
      <c r="FN59">
        <f t="shared" si="92"/>
        <v>20.676197332276924</v>
      </c>
      <c r="FO59">
        <f t="shared" si="93"/>
        <v>20.913160156467644</v>
      </c>
      <c r="FP59">
        <f t="shared" si="94"/>
        <v>21.150150839393966</v>
      </c>
      <c r="FQ59">
        <f t="shared" si="95"/>
        <v>21.387169409472556</v>
      </c>
      <c r="FR59">
        <f t="shared" si="96"/>
        <v>21.624215895149064</v>
      </c>
      <c r="FS59">
        <f t="shared" si="97"/>
        <v>21.861290324898267</v>
      </c>
      <c r="FT59">
        <f t="shared" si="98"/>
        <v>22.098392727223672</v>
      </c>
      <c r="FU59">
        <f t="shared" si="99"/>
        <v>22.335523130658078</v>
      </c>
      <c r="FV59">
        <f t="shared" si="100"/>
        <v>22.572681563763663</v>
      </c>
      <c r="FW59">
        <f t="shared" si="101"/>
        <v>22.809868055131162</v>
      </c>
      <c r="FX59">
        <f t="shared" si="102"/>
        <v>23.04708263338086</v>
      </c>
      <c r="FY59">
        <f t="shared" si="103"/>
        <v>23.284325327162147</v>
      </c>
      <c r="FZ59">
        <f t="shared" si="36"/>
        <v>23.521596165153625</v>
      </c>
      <c r="GA59">
        <f t="shared" si="136"/>
        <v>23.758895176063248</v>
      </c>
      <c r="GB59">
        <f t="shared" si="137"/>
        <v>23.99622238862797</v>
      </c>
      <c r="GC59">
        <f t="shared" si="138"/>
        <v>24.233577831614241</v>
      </c>
      <c r="GD59">
        <f t="shared" si="104"/>
        <v>24.470961533818144</v>
      </c>
      <c r="GE59">
        <f t="shared" si="105"/>
        <v>24.708373524064573</v>
      </c>
      <c r="GF59">
        <f t="shared" si="106"/>
        <v>24.945813831208088</v>
      </c>
      <c r="GG59">
        <f t="shared" si="107"/>
        <v>25.183282484132992</v>
      </c>
      <c r="GH59">
        <f t="shared" si="108"/>
        <v>25.420779511752453</v>
      </c>
      <c r="GI59">
        <f t="shared" si="109"/>
        <v>25.65830494300954</v>
      </c>
      <c r="GJ59">
        <f t="shared" si="110"/>
        <v>25.895858806876724</v>
      </c>
      <c r="GK59">
        <f t="shared" si="111"/>
        <v>26.133441132356047</v>
      </c>
      <c r="GL59">
        <f t="shared" si="112"/>
        <v>26.37105194847922</v>
      </c>
      <c r="GM59">
        <f t="shared" si="113"/>
        <v>26.608691284307284</v>
      </c>
      <c r="GN59">
        <f t="shared" si="114"/>
        <v>26.846359168931109</v>
      </c>
      <c r="GO59">
        <f t="shared" si="115"/>
        <v>27.084055631471529</v>
      </c>
      <c r="GP59">
        <f t="shared" si="116"/>
        <v>27.321780701078517</v>
      </c>
      <c r="GQ59">
        <f t="shared" si="117"/>
        <v>27.559534406932148</v>
      </c>
      <c r="GR59">
        <f t="shared" si="118"/>
        <v>27.797316778242177</v>
      </c>
      <c r="GS59">
        <f t="shared" si="119"/>
        <v>28.035127844248144</v>
      </c>
      <c r="GT59">
        <f t="shared" si="120"/>
        <v>28.272967634219512</v>
      </c>
      <c r="GU59">
        <f t="shared" si="121"/>
        <v>28.510836177455325</v>
      </c>
      <c r="GV59">
        <f t="shared" si="122"/>
        <v>28.748733503284679</v>
      </c>
      <c r="GW59">
        <f t="shared" si="123"/>
        <v>28.986659641066908</v>
      </c>
      <c r="GX59">
        <f t="shared" si="124"/>
        <v>29.224614620190678</v>
      </c>
      <c r="GY59">
        <f t="shared" si="125"/>
        <v>29.462598470074955</v>
      </c>
      <c r="GZ59">
        <f t="shared" si="126"/>
        <v>29.700611220168994</v>
      </c>
      <c r="HA59">
        <f t="shared" si="127"/>
        <v>29.938652899951485</v>
      </c>
      <c r="HB59">
        <f t="shared" si="128"/>
        <v>30.176723538931711</v>
      </c>
      <c r="HC59">
        <f t="shared" si="129"/>
        <v>30.414823166648539</v>
      </c>
      <c r="HD59">
        <f t="shared" si="130"/>
        <v>30.652951812671557</v>
      </c>
      <c r="HE59">
        <f t="shared" si="131"/>
        <v>30.891109506600237</v>
      </c>
      <c r="HF59">
        <f t="shared" si="132"/>
        <v>31.129296278064022</v>
      </c>
      <c r="HG59">
        <f t="shared" si="133"/>
        <v>31.367512156722803</v>
      </c>
      <c r="HH59">
        <f t="shared" si="134"/>
        <v>31.605757172266998</v>
      </c>
      <c r="HI59">
        <f t="shared" si="135"/>
        <v>31.844031354416725</v>
      </c>
      <c r="HJ59">
        <f t="shared" si="30"/>
        <v>8.3918247388877489</v>
      </c>
      <c r="HK59">
        <f t="shared" si="31"/>
        <v>2</v>
      </c>
      <c r="HL59">
        <v>57</v>
      </c>
      <c r="HM59">
        <f t="shared" si="32"/>
        <v>0.56000000000000005</v>
      </c>
      <c r="HN59" cm="1">
        <f t="array" ref="HN59">INDEX($N$3:$DJ$102,HL59,HK59)</f>
        <v>-8.1823831144246455</v>
      </c>
      <c r="HO59">
        <f t="shared" si="33"/>
        <v>-4.5821345440778023</v>
      </c>
    </row>
    <row r="60" spans="5:223" x14ac:dyDescent="0.25">
      <c r="E60">
        <v>570</v>
      </c>
      <c r="F60" s="6">
        <f>'Emission events'!AJ60</f>
        <v>6.8864734749796055E+18</v>
      </c>
      <c r="G60" s="6">
        <f>'Emission events'!BQ60</f>
        <v>6.3302057055289869E+17</v>
      </c>
      <c r="H60" s="6">
        <f>'Emission events'!CX60</f>
        <v>5.8617427045378768E+16</v>
      </c>
      <c r="I60" s="6">
        <f>'Emission events'!EE60</f>
        <v>5473333694172475</v>
      </c>
      <c r="J60" s="6">
        <f>'Emission events'!FL60</f>
        <v>515861736073761.19</v>
      </c>
      <c r="K60" s="6">
        <f t="shared" si="2"/>
        <v>7.5841006680081295E+18</v>
      </c>
      <c r="M60" s="1">
        <v>0.56999999999999995</v>
      </c>
      <c r="N60" s="55">
        <f t="shared" si="179"/>
        <v>-17.947730251008295</v>
      </c>
      <c r="O60" s="55">
        <f t="shared" si="179"/>
        <v>-17.983734376985545</v>
      </c>
      <c r="P60" s="55">
        <f t="shared" si="179"/>
        <v>-18.019775014513989</v>
      </c>
      <c r="Q60" s="55">
        <f t="shared" si="179"/>
        <v>-18.055852200836021</v>
      </c>
      <c r="R60" s="55">
        <f t="shared" si="179"/>
        <v>-18.091965973232412</v>
      </c>
      <c r="S60" s="55">
        <f t="shared" si="179"/>
        <v>-18.128116369022329</v>
      </c>
      <c r="T60" s="55">
        <f t="shared" si="179"/>
        <v>-18.164303425562245</v>
      </c>
      <c r="U60" s="55">
        <f t="shared" si="179"/>
        <v>-18.20052718024737</v>
      </c>
      <c r="V60" s="55">
        <f t="shared" si="179"/>
        <v>-18.236787670510452</v>
      </c>
      <c r="W60" s="55">
        <f t="shared" si="179"/>
        <v>-18.273084933823135</v>
      </c>
      <c r="X60" s="55">
        <f t="shared" si="180"/>
        <v>-18.309419007694935</v>
      </c>
      <c r="Y60" s="55">
        <f t="shared" si="180"/>
        <v>-18.34578992967338</v>
      </c>
      <c r="Z60" s="55">
        <f t="shared" si="180"/>
        <v>-18.382197737344526</v>
      </c>
      <c r="AA60" s="55">
        <f t="shared" si="180"/>
        <v>-18.418642468333168</v>
      </c>
      <c r="AB60" s="55">
        <f t="shared" si="180"/>
        <v>-18.455124160301722</v>
      </c>
      <c r="AC60" s="55">
        <f t="shared" si="180"/>
        <v>-18.491642850951628</v>
      </c>
      <c r="AD60" s="55">
        <f t="shared" si="180"/>
        <v>-18.528198578022185</v>
      </c>
      <c r="AE60" s="55">
        <f t="shared" si="180"/>
        <v>-18.564791379291911</v>
      </c>
      <c r="AF60" s="55">
        <f t="shared" si="180"/>
        <v>-18.601421292577513</v>
      </c>
      <c r="AG60" s="55">
        <f t="shared" si="180"/>
        <v>-18.638088355733991</v>
      </c>
      <c r="AH60" s="55">
        <f t="shared" si="181"/>
        <v>-18.674792606655231</v>
      </c>
      <c r="AI60" s="55">
        <f t="shared" si="181"/>
        <v>-18.711534083274138</v>
      </c>
      <c r="AJ60" s="55">
        <f t="shared" si="181"/>
        <v>-18.748312823561555</v>
      </c>
      <c r="AK60" s="55">
        <f t="shared" si="181"/>
        <v>-18.785128865527703</v>
      </c>
      <c r="AL60" s="55">
        <f t="shared" si="181"/>
        <v>-18.821982247220909</v>
      </c>
      <c r="AM60" s="55">
        <f t="shared" si="181"/>
        <v>-18.858873006729091</v>
      </c>
      <c r="AN60" s="55">
        <f t="shared" si="181"/>
        <v>-18.895801182178658</v>
      </c>
      <c r="AO60" s="55">
        <f t="shared" si="181"/>
        <v>-18.932766811734481</v>
      </c>
      <c r="AP60" s="55">
        <f t="shared" si="181"/>
        <v>-18.969769933601164</v>
      </c>
      <c r="AQ60" s="55">
        <f t="shared" si="181"/>
        <v>-19.006810586021878</v>
      </c>
      <c r="AR60" s="55">
        <f t="shared" si="182"/>
        <v>-19.043888807278556</v>
      </c>
      <c r="AS60" s="55">
        <f t="shared" si="182"/>
        <v>-19.081004635692551</v>
      </c>
      <c r="AT60" s="55">
        <f t="shared" si="182"/>
        <v>-19.118158109624197</v>
      </c>
      <c r="AU60" s="55">
        <f t="shared" si="182"/>
        <v>-19.155349267472928</v>
      </c>
      <c r="AV60" s="55">
        <f t="shared" si="182"/>
        <v>-19.192578147677516</v>
      </c>
      <c r="AW60" s="55">
        <f t="shared" si="182"/>
        <v>-19.229844788715383</v>
      </c>
      <c r="AX60" s="55">
        <f t="shared" si="182"/>
        <v>-19.267149229104</v>
      </c>
      <c r="AY60" s="55">
        <f t="shared" si="182"/>
        <v>-19.304491507399739</v>
      </c>
      <c r="AZ60" s="55">
        <f t="shared" si="182"/>
        <v>-19.341871662198024</v>
      </c>
      <c r="BA60" s="55">
        <f t="shared" si="182"/>
        <v>-19.379289732133916</v>
      </c>
      <c r="BB60" s="55">
        <f t="shared" si="183"/>
        <v>-19.416745755882282</v>
      </c>
      <c r="BC60" s="55">
        <f t="shared" si="183"/>
        <v>-19.454239772156654</v>
      </c>
      <c r="BD60" s="55">
        <f t="shared" si="183"/>
        <v>-19.491771819710699</v>
      </c>
      <c r="BE60" s="55">
        <f t="shared" si="183"/>
        <v>-19.529341937336966</v>
      </c>
      <c r="BF60" s="55">
        <f t="shared" si="183"/>
        <v>-19.566950163868345</v>
      </c>
      <c r="BG60" s="55">
        <f t="shared" si="183"/>
        <v>-19.60459653817697</v>
      </c>
      <c r="BH60" s="55">
        <f t="shared" si="183"/>
        <v>-19.642281099174205</v>
      </c>
      <c r="BI60" s="55">
        <f t="shared" si="183"/>
        <v>-19.68000388581191</v>
      </c>
      <c r="BJ60" s="55">
        <f t="shared" si="183"/>
        <v>-19.717764937081284</v>
      </c>
      <c r="BK60" s="55">
        <f t="shared" si="183"/>
        <v>-19.755564292013009</v>
      </c>
      <c r="BL60" s="55">
        <f t="shared" si="184"/>
        <v>-19.793401989678024</v>
      </c>
      <c r="BM60" s="55">
        <f t="shared" si="184"/>
        <v>-19.831278069186929</v>
      </c>
      <c r="BN60" s="55">
        <f t="shared" si="184"/>
        <v>-19.869192569690252</v>
      </c>
      <c r="BO60" s="55">
        <f t="shared" si="184"/>
        <v>-19.907145530378607</v>
      </c>
      <c r="BP60" s="55">
        <f t="shared" si="184"/>
        <v>-19.945136990482009</v>
      </c>
      <c r="BQ60" s="55">
        <f t="shared" si="184"/>
        <v>-19.983166989271307</v>
      </c>
      <c r="BR60" s="55">
        <f t="shared" si="184"/>
        <v>-20.021235566057022</v>
      </c>
      <c r="BS60" s="55">
        <f t="shared" si="184"/>
        <v>-20.059342760189477</v>
      </c>
      <c r="BT60" s="55">
        <f t="shared" si="184"/>
        <v>-20.097488611059561</v>
      </c>
      <c r="BU60" s="55">
        <f t="shared" si="184"/>
        <v>-20.135673158098182</v>
      </c>
      <c r="BV60" s="55">
        <f t="shared" si="185"/>
        <v>-20.173896440776506</v>
      </c>
      <c r="BW60" s="55">
        <f t="shared" si="185"/>
        <v>-20.212158498606051</v>
      </c>
      <c r="BX60" s="55">
        <f t="shared" si="185"/>
        <v>-20.250459371138131</v>
      </c>
      <c r="BY60" s="55">
        <f t="shared" si="185"/>
        <v>-20.288799097965207</v>
      </c>
      <c r="BZ60" s="55">
        <f t="shared" si="185"/>
        <v>-20.327177718719707</v>
      </c>
      <c r="CA60" s="55">
        <f t="shared" si="185"/>
        <v>-20.365595273074089</v>
      </c>
      <c r="CB60" s="55">
        <f t="shared" si="185"/>
        <v>-20.404051800742231</v>
      </c>
      <c r="CC60" s="55">
        <f t="shared" si="185"/>
        <v>-20.442547341477553</v>
      </c>
      <c r="CD60" s="55">
        <f t="shared" si="185"/>
        <v>-20.481081935074602</v>
      </c>
      <c r="CE60" s="55">
        <f t="shared" si="185"/>
        <v>-20.51965562136834</v>
      </c>
      <c r="CF60" s="55">
        <f t="shared" si="186"/>
        <v>-20.558268440234382</v>
      </c>
      <c r="CG60" s="55">
        <f t="shared" si="186"/>
        <v>-20.596920431589023</v>
      </c>
      <c r="CH60" s="55">
        <f t="shared" si="186"/>
        <v>-20.635611635389392</v>
      </c>
      <c r="CI60" s="55">
        <f t="shared" si="186"/>
        <v>-20.674342091632848</v>
      </c>
      <c r="CJ60" s="55">
        <f t="shared" si="186"/>
        <v>-20.713111840358369</v>
      </c>
      <c r="CK60" s="55">
        <f t="shared" si="186"/>
        <v>-20.751920921645326</v>
      </c>
      <c r="CL60" s="55">
        <f t="shared" si="186"/>
        <v>-20.79076937561376</v>
      </c>
      <c r="CM60" s="55">
        <f t="shared" si="186"/>
        <v>-20.829657242424982</v>
      </c>
      <c r="CN60" s="55">
        <f t="shared" si="186"/>
        <v>-20.868584562281189</v>
      </c>
      <c r="CO60" s="55">
        <f t="shared" si="186"/>
        <v>-20.907551375425545</v>
      </c>
      <c r="CP60" s="55">
        <f t="shared" si="187"/>
        <v>-20.946557722142419</v>
      </c>
      <c r="CQ60" s="55">
        <f t="shared" si="187"/>
        <v>-20.985603642756718</v>
      </c>
      <c r="CR60" s="55">
        <f t="shared" si="187"/>
        <v>-21.024689177635306</v>
      </c>
      <c r="CS60" s="55">
        <f t="shared" si="187"/>
        <v>-21.063814367185802</v>
      </c>
      <c r="CT60" s="55">
        <f t="shared" si="187"/>
        <v>-21.102979251856649</v>
      </c>
      <c r="CU60" s="55">
        <f t="shared" si="187"/>
        <v>-21.142183872138485</v>
      </c>
      <c r="CV60" s="55">
        <f t="shared" si="187"/>
        <v>-21.181428268562311</v>
      </c>
      <c r="CW60" s="55">
        <f t="shared" si="187"/>
        <v>-21.220712481701003</v>
      </c>
      <c r="CX60" s="55">
        <f t="shared" si="187"/>
        <v>-21.260036552168703</v>
      </c>
      <c r="CY60" s="55">
        <f t="shared" si="187"/>
        <v>-21.29940052062096</v>
      </c>
      <c r="CZ60" s="55">
        <f t="shared" si="188"/>
        <v>-21.338804427754805</v>
      </c>
      <c r="DA60" s="55">
        <f t="shared" si="188"/>
        <v>-21.378248314308916</v>
      </c>
      <c r="DB60" s="55">
        <f t="shared" si="188"/>
        <v>-21.41773222106298</v>
      </c>
      <c r="DC60" s="55">
        <f t="shared" si="188"/>
        <v>-21.457256188839235</v>
      </c>
      <c r="DD60" s="55">
        <f t="shared" si="188"/>
        <v>-21.496820258500595</v>
      </c>
      <c r="DE60" s="55">
        <f t="shared" si="188"/>
        <v>-21.536424470952223</v>
      </c>
      <c r="DF60" s="55">
        <f t="shared" si="188"/>
        <v>-21.576068867140844</v>
      </c>
      <c r="DG60" s="55">
        <f t="shared" si="188"/>
        <v>-21.615753488054974</v>
      </c>
      <c r="DH60" s="55">
        <f t="shared" si="188"/>
        <v>-21.655478374724911</v>
      </c>
      <c r="DI60" s="55">
        <f t="shared" si="188"/>
        <v>-21.695243568222974</v>
      </c>
      <c r="DJ60" s="55">
        <f t="shared" si="188"/>
        <v>-21.7350491096628</v>
      </c>
      <c r="DL60">
        <f t="shared" si="17"/>
        <v>0.56999999999999995</v>
      </c>
      <c r="DM60">
        <f t="shared" si="18"/>
        <v>17.947730251008295</v>
      </c>
      <c r="DN60">
        <f t="shared" si="19"/>
        <v>18.193176001448649</v>
      </c>
      <c r="DO60">
        <f t="shared" si="41"/>
        <v>18.438658263440196</v>
      </c>
      <c r="DP60">
        <f t="shared" si="42"/>
        <v>18.684177074225332</v>
      </c>
      <c r="DQ60">
        <f t="shared" si="43"/>
        <v>18.929732471084826</v>
      </c>
      <c r="DR60">
        <f t="shared" si="44"/>
        <v>19.175324491337847</v>
      </c>
      <c r="DS60">
        <f t="shared" si="45"/>
        <v>19.420953172340866</v>
      </c>
      <c r="DT60">
        <f t="shared" si="46"/>
        <v>19.666618551489094</v>
      </c>
      <c r="DU60">
        <f t="shared" si="47"/>
        <v>19.91232066621528</v>
      </c>
      <c r="DV60">
        <f t="shared" si="48"/>
        <v>20.158059553991066</v>
      </c>
      <c r="DW60">
        <f t="shared" si="49"/>
        <v>20.403835252325969</v>
      </c>
      <c r="DX60">
        <f t="shared" si="50"/>
        <v>20.649647798767518</v>
      </c>
      <c r="DY60">
        <f t="shared" si="51"/>
        <v>20.895497230901768</v>
      </c>
      <c r="DZ60">
        <f t="shared" si="52"/>
        <v>21.141383586353513</v>
      </c>
      <c r="EA60">
        <f t="shared" si="53"/>
        <v>21.38730690278517</v>
      </c>
      <c r="EB60">
        <f t="shared" si="54"/>
        <v>21.63326721789818</v>
      </c>
      <c r="EC60">
        <f t="shared" si="55"/>
        <v>21.87926456943184</v>
      </c>
      <c r="ED60">
        <f t="shared" si="56"/>
        <v>22.12529899516467</v>
      </c>
      <c r="EE60">
        <f t="shared" si="57"/>
        <v>22.371370532913375</v>
      </c>
      <c r="EF60">
        <f t="shared" si="58"/>
        <v>22.617479220532957</v>
      </c>
      <c r="EG60">
        <f t="shared" si="59"/>
        <v>22.8636250959173</v>
      </c>
      <c r="EH60">
        <f t="shared" si="60"/>
        <v>23.10980819699931</v>
      </c>
      <c r="EI60">
        <f t="shared" si="61"/>
        <v>23.356028561749831</v>
      </c>
      <c r="EJ60">
        <f t="shared" si="62"/>
        <v>23.602286228179082</v>
      </c>
      <c r="EK60">
        <f t="shared" si="63"/>
        <v>23.848581234335391</v>
      </c>
      <c r="EL60">
        <f t="shared" si="64"/>
        <v>24.094913618306677</v>
      </c>
      <c r="EM60">
        <f t="shared" si="65"/>
        <v>24.341283418219348</v>
      </c>
      <c r="EN60">
        <f t="shared" si="66"/>
        <v>24.587690672238274</v>
      </c>
      <c r="EO60">
        <f t="shared" si="67"/>
        <v>24.83413541856806</v>
      </c>
      <c r="EP60">
        <f t="shared" si="68"/>
        <v>25.080617695451878</v>
      </c>
      <c r="EQ60">
        <f t="shared" si="69"/>
        <v>25.327137541171659</v>
      </c>
      <c r="ER60">
        <f t="shared" si="70"/>
        <v>25.573694994048758</v>
      </c>
      <c r="ES60">
        <f t="shared" si="71"/>
        <v>25.820290092443507</v>
      </c>
      <c r="ET60">
        <f t="shared" si="72"/>
        <v>26.066922874755342</v>
      </c>
      <c r="EU60">
        <f t="shared" si="73"/>
        <v>26.313593379423033</v>
      </c>
      <c r="EV60">
        <f t="shared" si="74"/>
        <v>26.560301644924003</v>
      </c>
      <c r="EW60">
        <f t="shared" si="75"/>
        <v>26.807047709775723</v>
      </c>
      <c r="EX60">
        <f t="shared" si="76"/>
        <v>27.053831612534566</v>
      </c>
      <c r="EY60">
        <f t="shared" si="77"/>
        <v>27.300653391795954</v>
      </c>
      <c r="EZ60">
        <f t="shared" si="78"/>
        <v>27.547513086194954</v>
      </c>
      <c r="FA60">
        <f t="shared" si="79"/>
        <v>27.794410734406419</v>
      </c>
      <c r="FB60">
        <f t="shared" si="80"/>
        <v>28.041346375143895</v>
      </c>
      <c r="FC60">
        <f t="shared" si="81"/>
        <v>28.288320047161044</v>
      </c>
      <c r="FD60">
        <f t="shared" si="82"/>
        <v>28.535331789250414</v>
      </c>
      <c r="FE60">
        <f t="shared" si="83"/>
        <v>28.7823816402449</v>
      </c>
      <c r="FF60">
        <f t="shared" si="84"/>
        <v>29.029469639016625</v>
      </c>
      <c r="FG60">
        <f t="shared" si="85"/>
        <v>29.276595824476964</v>
      </c>
      <c r="FH60">
        <f t="shared" si="86"/>
        <v>29.523760235577775</v>
      </c>
      <c r="FI60">
        <f t="shared" si="87"/>
        <v>29.770962911310249</v>
      </c>
      <c r="FJ60">
        <f t="shared" si="88"/>
        <v>30.018203890705081</v>
      </c>
      <c r="FK60">
        <f t="shared" si="89"/>
        <v>30.265483212833196</v>
      </c>
      <c r="FL60">
        <f t="shared" si="90"/>
        <v>30.512800916805205</v>
      </c>
      <c r="FM60">
        <f t="shared" si="91"/>
        <v>30.760157041771635</v>
      </c>
      <c r="FN60">
        <f t="shared" si="92"/>
        <v>31.007551626923089</v>
      </c>
      <c r="FO60">
        <f t="shared" si="93"/>
        <v>31.254984711489598</v>
      </c>
      <c r="FP60">
        <f t="shared" si="94"/>
        <v>31.502456334742</v>
      </c>
      <c r="FQ60">
        <f t="shared" si="95"/>
        <v>31.749966535990819</v>
      </c>
      <c r="FR60">
        <f t="shared" si="96"/>
        <v>31.997515354586376</v>
      </c>
      <c r="FS60">
        <f t="shared" si="97"/>
        <v>32.24510282991956</v>
      </c>
      <c r="FT60">
        <f t="shared" si="98"/>
        <v>32.492729001421289</v>
      </c>
      <c r="FU60">
        <f t="shared" si="99"/>
        <v>32.740393908562716</v>
      </c>
      <c r="FV60">
        <f t="shared" si="100"/>
        <v>32.988097590855361</v>
      </c>
      <c r="FW60">
        <f t="shared" si="101"/>
        <v>33.235840087850548</v>
      </c>
      <c r="FX60">
        <f t="shared" si="102"/>
        <v>33.483621439140727</v>
      </c>
      <c r="FY60">
        <f t="shared" si="103"/>
        <v>33.73144168435833</v>
      </c>
      <c r="FZ60">
        <f t="shared" si="36"/>
        <v>33.979300863175816</v>
      </c>
      <c r="GA60">
        <f t="shared" si="136"/>
        <v>34.227199015307065</v>
      </c>
      <c r="GB60">
        <f t="shared" si="137"/>
        <v>34.475136180505487</v>
      </c>
      <c r="GC60">
        <f t="shared" si="138"/>
        <v>34.72311239856564</v>
      </c>
      <c r="GD60">
        <f t="shared" si="104"/>
        <v>34.971127709322481</v>
      </c>
      <c r="GE60">
        <f t="shared" si="105"/>
        <v>35.219182152651626</v>
      </c>
      <c r="GF60">
        <f t="shared" si="106"/>
        <v>35.467275768469371</v>
      </c>
      <c r="GG60">
        <f t="shared" si="107"/>
        <v>35.715408596732843</v>
      </c>
      <c r="GH60">
        <f t="shared" si="108"/>
        <v>35.963580677439403</v>
      </c>
      <c r="GI60">
        <f t="shared" si="109"/>
        <v>36.211792050628027</v>
      </c>
      <c r="GJ60">
        <f t="shared" si="110"/>
        <v>36.460042756378087</v>
      </c>
      <c r="GK60">
        <f t="shared" si="111"/>
        <v>36.708332834809625</v>
      </c>
      <c r="GL60">
        <f t="shared" si="112"/>
        <v>36.956662326083951</v>
      </c>
      <c r="GM60">
        <f t="shared" si="113"/>
        <v>37.205031270403261</v>
      </c>
      <c r="GN60">
        <f t="shared" si="114"/>
        <v>37.45343970801072</v>
      </c>
      <c r="GO60">
        <f t="shared" si="115"/>
        <v>37.701887679190698</v>
      </c>
      <c r="GP60">
        <f t="shared" si="116"/>
        <v>37.9503752242681</v>
      </c>
      <c r="GQ60">
        <f t="shared" si="117"/>
        <v>38.198902383609791</v>
      </c>
      <c r="GR60">
        <f t="shared" si="118"/>
        <v>38.447469197623391</v>
      </c>
      <c r="GS60">
        <f t="shared" si="119"/>
        <v>38.696075706757341</v>
      </c>
      <c r="GT60">
        <f t="shared" si="120"/>
        <v>38.944721951502281</v>
      </c>
      <c r="GU60">
        <f t="shared" si="121"/>
        <v>39.19340797238921</v>
      </c>
      <c r="GV60">
        <f t="shared" si="122"/>
        <v>39.442133809991006</v>
      </c>
      <c r="GW60">
        <f t="shared" si="123"/>
        <v>39.690899504921809</v>
      </c>
      <c r="GX60">
        <f t="shared" si="124"/>
        <v>39.939705097837169</v>
      </c>
      <c r="GY60">
        <f t="shared" si="125"/>
        <v>40.188550629434118</v>
      </c>
      <c r="GZ60">
        <f t="shared" si="126"/>
        <v>40.437436140451332</v>
      </c>
      <c r="HA60">
        <f t="shared" si="127"/>
        <v>40.6863616716685</v>
      </c>
      <c r="HB60">
        <f t="shared" si="128"/>
        <v>40.935327263907858</v>
      </c>
      <c r="HC60">
        <f t="shared" si="129"/>
        <v>41.184332958032321</v>
      </c>
      <c r="HD60">
        <f t="shared" si="130"/>
        <v>41.433378794947053</v>
      </c>
      <c r="HE60">
        <f t="shared" si="131"/>
        <v>41.682464815598777</v>
      </c>
      <c r="HF60">
        <f t="shared" si="132"/>
        <v>41.931591060976011</v>
      </c>
      <c r="HG60">
        <f t="shared" si="133"/>
        <v>42.180757572109052</v>
      </c>
      <c r="HH60">
        <f t="shared" si="134"/>
        <v>42.429964390070218</v>
      </c>
      <c r="HI60">
        <f t="shared" si="135"/>
        <v>42.679211555973147</v>
      </c>
      <c r="HJ60">
        <f t="shared" si="30"/>
        <v>18.193176001448649</v>
      </c>
      <c r="HK60">
        <f t="shared" si="31"/>
        <v>2</v>
      </c>
      <c r="HL60">
        <v>58</v>
      </c>
      <c r="HM60">
        <f t="shared" si="32"/>
        <v>0.56999999999999995</v>
      </c>
      <c r="HN60" cm="1">
        <f t="array" ref="HN60">INDEX($N$3:$DJ$102,HL60,HK60)</f>
        <v>-17.983734376985545</v>
      </c>
      <c r="HO60">
        <f t="shared" si="33"/>
        <v>-10.25072859488176</v>
      </c>
    </row>
    <row r="61" spans="5:223" x14ac:dyDescent="0.25">
      <c r="E61">
        <v>575</v>
      </c>
      <c r="F61" s="6">
        <f>'Emission events'!AJ61</f>
        <v>6.6939394182354196E+18</v>
      </c>
      <c r="G61" s="6">
        <f>'Emission events'!BQ61</f>
        <v>6.1669370412701069E+17</v>
      </c>
      <c r="H61" s="6">
        <f>'Emission events'!CX61</f>
        <v>5.7213868831231864E+16</v>
      </c>
      <c r="I61" s="6">
        <f>'Emission events'!EE61</f>
        <v>5350157626940816</v>
      </c>
      <c r="J61" s="6">
        <f>'Emission events'!FL61</f>
        <v>504739549909698.69</v>
      </c>
      <c r="K61" s="6">
        <f t="shared" si="2"/>
        <v>7.3737018883705129E+18</v>
      </c>
      <c r="M61" s="1">
        <v>0.57999999999999996</v>
      </c>
      <c r="N61" s="55">
        <f t="shared" si="179"/>
        <v>-31.467256753247572</v>
      </c>
      <c r="O61" s="55">
        <f t="shared" si="179"/>
        <v>-31.5169831619075</v>
      </c>
      <c r="P61" s="55">
        <f t="shared" si="179"/>
        <v>-31.566760079219673</v>
      </c>
      <c r="Q61" s="55">
        <f t="shared" si="179"/>
        <v>-31.6165875567043</v>
      </c>
      <c r="R61" s="55">
        <f t="shared" si="179"/>
        <v>-31.666465645934128</v>
      </c>
      <c r="S61" s="55">
        <f t="shared" si="179"/>
        <v>-31.716394398534693</v>
      </c>
      <c r="T61" s="55">
        <f t="shared" si="179"/>
        <v>-31.766373866183468</v>
      </c>
      <c r="U61" s="55">
        <f t="shared" si="179"/>
        <v>-31.816404100611908</v>
      </c>
      <c r="V61" s="55">
        <f t="shared" si="179"/>
        <v>-31.866485153602955</v>
      </c>
      <c r="W61" s="55">
        <f t="shared" si="179"/>
        <v>-31.916617076993123</v>
      </c>
      <c r="X61" s="55">
        <f t="shared" si="180"/>
        <v>-31.96679992267158</v>
      </c>
      <c r="Y61" s="55">
        <f t="shared" si="180"/>
        <v>-32.017033742580459</v>
      </c>
      <c r="Z61" s="55">
        <f t="shared" si="180"/>
        <v>-32.067318588714855</v>
      </c>
      <c r="AA61" s="55">
        <f t="shared" si="180"/>
        <v>-32.117654513123085</v>
      </c>
      <c r="AB61" s="55">
        <f t="shared" si="180"/>
        <v>-32.168041567905853</v>
      </c>
      <c r="AC61" s="55">
        <f t="shared" si="180"/>
        <v>-32.218479805218209</v>
      </c>
      <c r="AD61" s="55">
        <f t="shared" si="180"/>
        <v>-32.268969277267232</v>
      </c>
      <c r="AE61" s="55">
        <f t="shared" si="180"/>
        <v>-32.319510036313901</v>
      </c>
      <c r="AF61" s="55">
        <f t="shared" si="180"/>
        <v>-32.370102134672358</v>
      </c>
      <c r="AG61" s="55">
        <f t="shared" si="180"/>
        <v>-32.420745624710072</v>
      </c>
      <c r="AH61" s="55">
        <f t="shared" si="181"/>
        <v>-32.471440558847981</v>
      </c>
      <c r="AI61" s="55">
        <f t="shared" si="181"/>
        <v>-32.522186989560467</v>
      </c>
      <c r="AJ61" s="55">
        <f t="shared" si="181"/>
        <v>-32.572984969375405</v>
      </c>
      <c r="AK61" s="55">
        <f t="shared" si="181"/>
        <v>-32.623834550874477</v>
      </c>
      <c r="AL61" s="55">
        <f t="shared" si="181"/>
        <v>-32.674735786692466</v>
      </c>
      <c r="AM61" s="55">
        <f t="shared" si="181"/>
        <v>-32.725688729518147</v>
      </c>
      <c r="AN61" s="55">
        <f t="shared" si="181"/>
        <v>-32.776693432094632</v>
      </c>
      <c r="AO61" s="55">
        <f t="shared" si="181"/>
        <v>-32.827749947217733</v>
      </c>
      <c r="AP61" s="55">
        <f t="shared" si="181"/>
        <v>-32.878858327737824</v>
      </c>
      <c r="AQ61" s="55">
        <f t="shared" si="181"/>
        <v>-32.930018626559026</v>
      </c>
      <c r="AR61" s="55">
        <f t="shared" si="182"/>
        <v>-32.981230896639431</v>
      </c>
      <c r="AS61" s="55">
        <f t="shared" si="182"/>
        <v>-33.032495190991291</v>
      </c>
      <c r="AT61" s="55">
        <f t="shared" si="182"/>
        <v>-33.083811562680431</v>
      </c>
      <c r="AU61" s="55">
        <f t="shared" si="182"/>
        <v>-33.135180064827161</v>
      </c>
      <c r="AV61" s="55">
        <f t="shared" si="182"/>
        <v>-33.18660075060648</v>
      </c>
      <c r="AW61" s="55">
        <f t="shared" si="182"/>
        <v>-33.238073673246589</v>
      </c>
      <c r="AX61" s="55">
        <f t="shared" si="182"/>
        <v>-33.289598886030689</v>
      </c>
      <c r="AY61" s="55">
        <f t="shared" si="182"/>
        <v>-33.341176442296124</v>
      </c>
      <c r="AZ61" s="55">
        <f t="shared" si="182"/>
        <v>-33.39280639543469</v>
      </c>
      <c r="BA61" s="55">
        <f t="shared" si="182"/>
        <v>-33.444488798892621</v>
      </c>
      <c r="BB61" s="55">
        <f t="shared" si="183"/>
        <v>-33.496223706170667</v>
      </c>
      <c r="BC61" s="55">
        <f t="shared" si="183"/>
        <v>-33.54801117082414</v>
      </c>
      <c r="BD61" s="55">
        <f t="shared" si="183"/>
        <v>-33.599851246463174</v>
      </c>
      <c r="BE61" s="55">
        <f t="shared" si="183"/>
        <v>-33.651743986752059</v>
      </c>
      <c r="BF61" s="55">
        <f t="shared" si="183"/>
        <v>-33.703689445410163</v>
      </c>
      <c r="BG61" s="55">
        <f t="shared" si="183"/>
        <v>-33.755687676212183</v>
      </c>
      <c r="BH61" s="55">
        <f t="shared" si="183"/>
        <v>-33.807738732986607</v>
      </c>
      <c r="BI61" s="55">
        <f t="shared" si="183"/>
        <v>-33.859842669617557</v>
      </c>
      <c r="BJ61" s="55">
        <f t="shared" si="183"/>
        <v>-33.911999540043901</v>
      </c>
      <c r="BK61" s="55">
        <f t="shared" si="183"/>
        <v>-33.964209398259563</v>
      </c>
      <c r="BL61" s="55">
        <f t="shared" si="184"/>
        <v>-34.016472298313708</v>
      </c>
      <c r="BM61" s="55">
        <f t="shared" si="184"/>
        <v>-34.068788294310089</v>
      </c>
      <c r="BN61" s="55">
        <f t="shared" si="184"/>
        <v>-34.121157440408005</v>
      </c>
      <c r="BO61" s="55">
        <f t="shared" si="184"/>
        <v>-34.173579790822565</v>
      </c>
      <c r="BP61" s="55">
        <f t="shared" si="184"/>
        <v>-34.226055399823046</v>
      </c>
      <c r="BQ61" s="55">
        <f t="shared" si="184"/>
        <v>-34.278584321734868</v>
      </c>
      <c r="BR61" s="55">
        <f t="shared" si="184"/>
        <v>-34.331166610938624</v>
      </c>
      <c r="BS61" s="55">
        <f t="shared" si="184"/>
        <v>-34.383802321870412</v>
      </c>
      <c r="BT61" s="55">
        <f t="shared" si="184"/>
        <v>-34.436491509022026</v>
      </c>
      <c r="BU61" s="55">
        <f t="shared" si="184"/>
        <v>-34.489234226940304</v>
      </c>
      <c r="BV61" s="55">
        <f t="shared" si="185"/>
        <v>-34.542030530228082</v>
      </c>
      <c r="BW61" s="55">
        <f t="shared" si="185"/>
        <v>-34.594880473544428</v>
      </c>
      <c r="BX61" s="55">
        <f t="shared" si="185"/>
        <v>-34.647784111603102</v>
      </c>
      <c r="BY61" s="55">
        <f t="shared" si="185"/>
        <v>-34.700741499174185</v>
      </c>
      <c r="BZ61" s="55">
        <f t="shared" si="185"/>
        <v>-34.753752691084195</v>
      </c>
      <c r="CA61" s="55">
        <f t="shared" si="185"/>
        <v>-34.806817742214477</v>
      </c>
      <c r="CB61" s="55">
        <f t="shared" si="185"/>
        <v>-34.859936707503252</v>
      </c>
      <c r="CC61" s="55">
        <f t="shared" si="185"/>
        <v>-34.91310964194389</v>
      </c>
      <c r="CD61" s="55">
        <f t="shared" si="185"/>
        <v>-34.966336600586935</v>
      </c>
      <c r="CE61" s="55">
        <f t="shared" si="185"/>
        <v>-35.019617638538541</v>
      </c>
      <c r="CF61" s="55">
        <f t="shared" si="186"/>
        <v>-35.072952810960722</v>
      </c>
      <c r="CG61" s="55">
        <f t="shared" si="186"/>
        <v>-35.126342173072075</v>
      </c>
      <c r="CH61" s="55">
        <f t="shared" si="186"/>
        <v>-35.179785780148151</v>
      </c>
      <c r="CI61" s="55">
        <f t="shared" si="186"/>
        <v>-35.233283687519702</v>
      </c>
      <c r="CJ61" s="55">
        <f t="shared" si="186"/>
        <v>-35.286835950574698</v>
      </c>
      <c r="CK61" s="55">
        <f t="shared" si="186"/>
        <v>-35.340442624757429</v>
      </c>
      <c r="CL61" s="55">
        <f t="shared" si="186"/>
        <v>-35.394103765568708</v>
      </c>
      <c r="CM61" s="55">
        <f t="shared" si="186"/>
        <v>-35.447819428566163</v>
      </c>
      <c r="CN61" s="55">
        <f t="shared" si="186"/>
        <v>-35.50158966936354</v>
      </c>
      <c r="CO61" s="55">
        <f t="shared" si="186"/>
        <v>-35.555414543631677</v>
      </c>
      <c r="CP61" s="55">
        <f t="shared" si="187"/>
        <v>-35.609294107098755</v>
      </c>
      <c r="CQ61" s="55">
        <f t="shared" si="187"/>
        <v>-35.663228415548687</v>
      </c>
      <c r="CR61" s="55">
        <f t="shared" si="187"/>
        <v>-35.717217524822836</v>
      </c>
      <c r="CS61" s="55">
        <f t="shared" si="187"/>
        <v>-35.771261490820109</v>
      </c>
      <c r="CT61" s="55">
        <f t="shared" si="187"/>
        <v>-35.825360369495286</v>
      </c>
      <c r="CU61" s="55">
        <f t="shared" si="187"/>
        <v>-35.879514216861153</v>
      </c>
      <c r="CV61" s="55">
        <f t="shared" si="187"/>
        <v>-35.933723088986717</v>
      </c>
      <c r="CW61" s="55">
        <f t="shared" si="187"/>
        <v>-35.987987041999297</v>
      </c>
      <c r="CX61" s="55">
        <f t="shared" si="187"/>
        <v>-36.042306132082892</v>
      </c>
      <c r="CY61" s="55">
        <f t="shared" si="187"/>
        <v>-36.096680415478424</v>
      </c>
      <c r="CZ61" s="55">
        <f t="shared" si="188"/>
        <v>-36.151109948484581</v>
      </c>
      <c r="DA61" s="55">
        <f t="shared" si="188"/>
        <v>-36.205594787458033</v>
      </c>
      <c r="DB61" s="55">
        <f t="shared" si="188"/>
        <v>-36.260134988811807</v>
      </c>
      <c r="DC61" s="55">
        <f t="shared" si="188"/>
        <v>-36.31473060901741</v>
      </c>
      <c r="DD61" s="55">
        <f t="shared" si="188"/>
        <v>-36.369381704603022</v>
      </c>
      <c r="DE61" s="55">
        <f t="shared" si="188"/>
        <v>-36.42408833215557</v>
      </c>
      <c r="DF61" s="55">
        <f t="shared" si="188"/>
        <v>-36.478850548319208</v>
      </c>
      <c r="DG61" s="55">
        <f t="shared" si="188"/>
        <v>-36.533668409795432</v>
      </c>
      <c r="DH61" s="55">
        <f t="shared" si="188"/>
        <v>-36.588541973343986</v>
      </c>
      <c r="DI61" s="55">
        <f t="shared" si="188"/>
        <v>-36.643471295783051</v>
      </c>
      <c r="DJ61" s="55">
        <f t="shared" si="188"/>
        <v>-36.698456433987651</v>
      </c>
      <c r="DL61">
        <f t="shared" si="17"/>
        <v>0.57999999999999996</v>
      </c>
      <c r="DM61">
        <f t="shared" si="18"/>
        <v>31.467256753247572</v>
      </c>
      <c r="DN61">
        <f t="shared" si="19"/>
        <v>31.726424786370604</v>
      </c>
      <c r="DO61">
        <f t="shared" si="41"/>
        <v>31.98564332814588</v>
      </c>
      <c r="DP61">
        <f t="shared" si="42"/>
        <v>32.244912430093613</v>
      </c>
      <c r="DQ61">
        <f t="shared" si="43"/>
        <v>32.504232143786545</v>
      </c>
      <c r="DR61">
        <f t="shared" si="44"/>
        <v>32.763602520850213</v>
      </c>
      <c r="DS61">
        <f t="shared" si="45"/>
        <v>33.023023612962092</v>
      </c>
      <c r="DT61">
        <f t="shared" si="46"/>
        <v>33.282495471853636</v>
      </c>
      <c r="DU61">
        <f t="shared" si="47"/>
        <v>33.542018149307786</v>
      </c>
      <c r="DV61">
        <f t="shared" si="48"/>
        <v>33.801591697161058</v>
      </c>
      <c r="DW61">
        <f t="shared" si="49"/>
        <v>34.061216167302618</v>
      </c>
      <c r="DX61">
        <f t="shared" si="50"/>
        <v>34.320891611674597</v>
      </c>
      <c r="DY61">
        <f t="shared" si="51"/>
        <v>34.580618082272096</v>
      </c>
      <c r="DZ61">
        <f t="shared" si="52"/>
        <v>34.84039563114343</v>
      </c>
      <c r="EA61">
        <f t="shared" si="53"/>
        <v>35.100224310389301</v>
      </c>
      <c r="EB61">
        <f t="shared" si="54"/>
        <v>35.36010417216476</v>
      </c>
      <c r="EC61">
        <f t="shared" si="55"/>
        <v>35.620035268676887</v>
      </c>
      <c r="ED61">
        <f t="shared" si="56"/>
        <v>35.880017652186659</v>
      </c>
      <c r="EE61">
        <f t="shared" si="57"/>
        <v>36.14005137500822</v>
      </c>
      <c r="EF61">
        <f t="shared" si="58"/>
        <v>36.400136489509038</v>
      </c>
      <c r="EG61">
        <f t="shared" si="59"/>
        <v>36.660273048110049</v>
      </c>
      <c r="EH61">
        <f t="shared" si="60"/>
        <v>36.920461103285639</v>
      </c>
      <c r="EI61">
        <f t="shared" si="61"/>
        <v>37.18070070756368</v>
      </c>
      <c r="EJ61">
        <f t="shared" si="62"/>
        <v>37.440991913525856</v>
      </c>
      <c r="EK61">
        <f t="shared" si="63"/>
        <v>37.701334773806948</v>
      </c>
      <c r="EL61">
        <f t="shared" si="64"/>
        <v>37.961729341095733</v>
      </c>
      <c r="EM61">
        <f t="shared" si="65"/>
        <v>38.222175668135321</v>
      </c>
      <c r="EN61">
        <f t="shared" si="66"/>
        <v>38.482673807721525</v>
      </c>
      <c r="EO61">
        <f t="shared" si="67"/>
        <v>38.74322381270472</v>
      </c>
      <c r="EP61">
        <f t="shared" si="68"/>
        <v>39.003825735989025</v>
      </c>
      <c r="EQ61">
        <f t="shared" si="69"/>
        <v>39.264479630532534</v>
      </c>
      <c r="ER61">
        <f t="shared" si="70"/>
        <v>39.525185549347498</v>
      </c>
      <c r="ES61">
        <f t="shared" si="71"/>
        <v>39.785943545499741</v>
      </c>
      <c r="ET61">
        <f t="shared" si="72"/>
        <v>40.046753672109574</v>
      </c>
      <c r="EU61">
        <f t="shared" si="73"/>
        <v>40.307615982351997</v>
      </c>
      <c r="EV61">
        <f t="shared" si="74"/>
        <v>40.568530529455209</v>
      </c>
      <c r="EW61">
        <f t="shared" si="75"/>
        <v>40.829497366702412</v>
      </c>
      <c r="EX61">
        <f t="shared" si="76"/>
        <v>41.090516547430951</v>
      </c>
      <c r="EY61">
        <f t="shared" si="77"/>
        <v>41.35158812503262</v>
      </c>
      <c r="EZ61">
        <f t="shared" si="78"/>
        <v>41.612712152953655</v>
      </c>
      <c r="FA61">
        <f t="shared" si="79"/>
        <v>41.873888684694805</v>
      </c>
      <c r="FB61">
        <f t="shared" si="80"/>
        <v>42.13511777381138</v>
      </c>
      <c r="FC61">
        <f t="shared" si="81"/>
        <v>42.396399473913519</v>
      </c>
      <c r="FD61">
        <f t="shared" si="82"/>
        <v>42.657733838665507</v>
      </c>
      <c r="FE61">
        <f t="shared" si="83"/>
        <v>42.919120921786714</v>
      </c>
      <c r="FF61">
        <f t="shared" si="84"/>
        <v>43.180560777051838</v>
      </c>
      <c r="FG61">
        <f t="shared" si="85"/>
        <v>43.442053458289365</v>
      </c>
      <c r="FH61">
        <f t="shared" si="86"/>
        <v>43.703599019383418</v>
      </c>
      <c r="FI61">
        <f t="shared" si="87"/>
        <v>43.965197514272866</v>
      </c>
      <c r="FJ61">
        <f t="shared" si="88"/>
        <v>44.226848996951631</v>
      </c>
      <c r="FK61">
        <f t="shared" si="89"/>
        <v>44.48855352146888</v>
      </c>
      <c r="FL61">
        <f t="shared" si="90"/>
        <v>44.750311141928364</v>
      </c>
      <c r="FM61">
        <f t="shared" si="91"/>
        <v>45.012121912489384</v>
      </c>
      <c r="FN61">
        <f t="shared" si="92"/>
        <v>45.273985887367047</v>
      </c>
      <c r="FO61">
        <f t="shared" si="93"/>
        <v>45.535903120830632</v>
      </c>
      <c r="FP61">
        <f t="shared" si="94"/>
        <v>45.797873667205565</v>
      </c>
      <c r="FQ61">
        <f t="shared" si="95"/>
        <v>46.059897580872416</v>
      </c>
      <c r="FR61">
        <f t="shared" si="96"/>
        <v>46.321974916267308</v>
      </c>
      <c r="FS61">
        <f t="shared" si="97"/>
        <v>46.584105727882026</v>
      </c>
      <c r="FT61">
        <f t="shared" si="98"/>
        <v>46.846290070263407</v>
      </c>
      <c r="FU61">
        <f t="shared" si="99"/>
        <v>47.108527998014289</v>
      </c>
      <c r="FV61">
        <f t="shared" si="100"/>
        <v>47.370819565793738</v>
      </c>
      <c r="FW61">
        <f t="shared" si="101"/>
        <v>47.633164828315515</v>
      </c>
      <c r="FX61">
        <f t="shared" si="102"/>
        <v>47.895563840349702</v>
      </c>
      <c r="FY61">
        <f t="shared" si="103"/>
        <v>48.158016656722815</v>
      </c>
      <c r="FZ61">
        <f t="shared" si="36"/>
        <v>48.420523332316208</v>
      </c>
      <c r="GA61">
        <f t="shared" si="136"/>
        <v>48.683083922068079</v>
      </c>
      <c r="GB61">
        <f t="shared" si="137"/>
        <v>48.945698480971828</v>
      </c>
      <c r="GC61">
        <f t="shared" si="138"/>
        <v>49.208367064077976</v>
      </c>
      <c r="GD61">
        <f t="shared" si="104"/>
        <v>49.471089726492679</v>
      </c>
      <c r="GE61">
        <f t="shared" si="105"/>
        <v>49.733866523377962</v>
      </c>
      <c r="GF61">
        <f t="shared" si="106"/>
        <v>49.996697509952419</v>
      </c>
      <c r="GG61">
        <f t="shared" si="107"/>
        <v>50.259582741491599</v>
      </c>
      <c r="GH61">
        <f t="shared" si="108"/>
        <v>50.522522273326253</v>
      </c>
      <c r="GI61">
        <f t="shared" si="109"/>
        <v>50.785516160844352</v>
      </c>
      <c r="GJ61">
        <f t="shared" si="110"/>
        <v>51.048564459490194</v>
      </c>
      <c r="GK61">
        <f t="shared" si="111"/>
        <v>51.311667224764577</v>
      </c>
      <c r="GL61">
        <f t="shared" si="112"/>
        <v>51.574824512225135</v>
      </c>
      <c r="GM61">
        <f t="shared" si="113"/>
        <v>51.838036377485608</v>
      </c>
      <c r="GN61">
        <f t="shared" si="114"/>
        <v>52.101302876216849</v>
      </c>
      <c r="GO61">
        <f t="shared" si="115"/>
        <v>52.364624064147037</v>
      </c>
      <c r="GP61">
        <f t="shared" si="116"/>
        <v>52.627999997060073</v>
      </c>
      <c r="GQ61">
        <f t="shared" si="117"/>
        <v>52.891430730797325</v>
      </c>
      <c r="GR61">
        <f t="shared" si="118"/>
        <v>53.154916321257701</v>
      </c>
      <c r="GS61">
        <f t="shared" si="119"/>
        <v>53.418456824395975</v>
      </c>
      <c r="GT61">
        <f t="shared" si="120"/>
        <v>53.682052296224953</v>
      </c>
      <c r="GU61">
        <f t="shared" si="121"/>
        <v>53.94570279281362</v>
      </c>
      <c r="GV61">
        <f t="shared" si="122"/>
        <v>54.209408370289296</v>
      </c>
      <c r="GW61">
        <f t="shared" si="123"/>
        <v>54.473169084836002</v>
      </c>
      <c r="GX61">
        <f t="shared" si="124"/>
        <v>54.73698499269463</v>
      </c>
      <c r="GY61">
        <f t="shared" si="125"/>
        <v>55.000856150163898</v>
      </c>
      <c r="GZ61">
        <f t="shared" si="126"/>
        <v>55.264782613600445</v>
      </c>
      <c r="HA61">
        <f t="shared" si="127"/>
        <v>55.52876443941733</v>
      </c>
      <c r="HB61">
        <f t="shared" si="128"/>
        <v>55.792801684086029</v>
      </c>
      <c r="HC61">
        <f t="shared" si="129"/>
        <v>56.056894404134752</v>
      </c>
      <c r="HD61">
        <f t="shared" si="130"/>
        <v>56.321042656150397</v>
      </c>
      <c r="HE61">
        <f t="shared" si="131"/>
        <v>56.585246496777145</v>
      </c>
      <c r="HF61">
        <f t="shared" si="132"/>
        <v>56.849505982716465</v>
      </c>
      <c r="HG61">
        <f t="shared" si="133"/>
        <v>57.11382117072813</v>
      </c>
      <c r="HH61">
        <f t="shared" si="134"/>
        <v>57.378192117630292</v>
      </c>
      <c r="HI61">
        <f t="shared" si="135"/>
        <v>57.642618880298002</v>
      </c>
      <c r="HJ61">
        <f t="shared" si="30"/>
        <v>31.726424786370604</v>
      </c>
      <c r="HK61">
        <f t="shared" si="31"/>
        <v>2</v>
      </c>
      <c r="HL61">
        <v>59</v>
      </c>
      <c r="HM61">
        <f t="shared" si="32"/>
        <v>0.57999999999999996</v>
      </c>
      <c r="HN61" cm="1">
        <f t="array" ref="HN61">INDEX($N$3:$DJ$102,HL61,HK61)</f>
        <v>-31.5169831619075</v>
      </c>
      <c r="HO61">
        <f t="shared" si="33"/>
        <v>-18.279850233906348</v>
      </c>
    </row>
    <row r="62" spans="5:223" x14ac:dyDescent="0.25">
      <c r="E62">
        <v>580</v>
      </c>
      <c r="F62" s="6">
        <f>'Emission events'!AJ62</f>
        <v>5.9872195653902674E+18</v>
      </c>
      <c r="G62" s="6">
        <f>'Emission events'!BQ62</f>
        <v>5.5454175153547699E+17</v>
      </c>
      <c r="H62" s="6">
        <f>'Emission events'!CX62</f>
        <v>5.1715757546011072E+16</v>
      </c>
      <c r="I62" s="6">
        <f>'Emission events'!EE62</f>
        <v>4860033150468334</v>
      </c>
      <c r="J62" s="6">
        <f>'Emission events'!FL62</f>
        <v>460618038004823.69</v>
      </c>
      <c r="K62" s="6">
        <f t="shared" si="2"/>
        <v>6.5987977256602276E+18</v>
      </c>
      <c r="M62" s="1">
        <v>0.59</v>
      </c>
      <c r="N62" s="55">
        <f t="shared" si="179"/>
        <v>-50.144083812529523</v>
      </c>
      <c r="O62" s="55">
        <f t="shared" si="179"/>
        <v>-50.212793090616181</v>
      </c>
      <c r="P62" s="55">
        <f t="shared" si="179"/>
        <v>-50.281572240398134</v>
      </c>
      <c r="Q62" s="55">
        <f t="shared" si="179"/>
        <v>-50.350421333145881</v>
      </c>
      <c r="R62" s="55">
        <f t="shared" si="179"/>
        <v>-50.419340440203165</v>
      </c>
      <c r="S62" s="55">
        <f t="shared" si="179"/>
        <v>-50.488329632987224</v>
      </c>
      <c r="T62" s="55">
        <f t="shared" si="179"/>
        <v>-50.557388982986645</v>
      </c>
      <c r="U62" s="55">
        <f t="shared" si="179"/>
        <v>-50.626518561764229</v>
      </c>
      <c r="V62" s="55">
        <f t="shared" si="179"/>
        <v>-50.695718440954444</v>
      </c>
      <c r="W62" s="55">
        <f t="shared" si="179"/>
        <v>-50.764988692266421</v>
      </c>
      <c r="X62" s="55">
        <f t="shared" si="180"/>
        <v>-50.834329387481581</v>
      </c>
      <c r="Y62" s="55">
        <f t="shared" si="180"/>
        <v>-50.903740598454156</v>
      </c>
      <c r="Z62" s="55">
        <f t="shared" si="180"/>
        <v>-50.973222397112146</v>
      </c>
      <c r="AA62" s="55">
        <f t="shared" si="180"/>
        <v>-51.042774855457616</v>
      </c>
      <c r="AB62" s="55">
        <f t="shared" si="180"/>
        <v>-51.112398045564653</v>
      </c>
      <c r="AC62" s="55">
        <f t="shared" si="180"/>
        <v>-51.182092039582081</v>
      </c>
      <c r="AD62" s="55">
        <f t="shared" si="180"/>
        <v>-51.251856909731039</v>
      </c>
      <c r="AE62" s="55">
        <f t="shared" si="180"/>
        <v>-51.321692728307859</v>
      </c>
      <c r="AF62" s="55">
        <f t="shared" si="180"/>
        <v>-51.391599567681872</v>
      </c>
      <c r="AG62" s="55">
        <f t="shared" si="180"/>
        <v>-51.461577500295483</v>
      </c>
      <c r="AH62" s="55">
        <f t="shared" si="181"/>
        <v>-51.53162659866647</v>
      </c>
      <c r="AI62" s="55">
        <f t="shared" si="181"/>
        <v>-51.601746935385826</v>
      </c>
      <c r="AJ62" s="55">
        <f t="shared" si="181"/>
        <v>-51.671938583118113</v>
      </c>
      <c r="AK62" s="55">
        <f t="shared" si="181"/>
        <v>-51.74220161460277</v>
      </c>
      <c r="AL62" s="55">
        <f t="shared" si="181"/>
        <v>-51.812536102653148</v>
      </c>
      <c r="AM62" s="55">
        <f t="shared" si="181"/>
        <v>-51.882942120156862</v>
      </c>
      <c r="AN62" s="55">
        <f t="shared" si="181"/>
        <v>-51.953419740076193</v>
      </c>
      <c r="AO62" s="55">
        <f t="shared" si="181"/>
        <v>-52.02396903544679</v>
      </c>
      <c r="AP62" s="55">
        <f t="shared" si="181"/>
        <v>-52.094590079380289</v>
      </c>
      <c r="AQ62" s="55">
        <f t="shared" si="181"/>
        <v>-52.165282945062195</v>
      </c>
      <c r="AR62" s="55">
        <f t="shared" si="182"/>
        <v>-52.236047705752135</v>
      </c>
      <c r="AS62" s="55">
        <f t="shared" si="182"/>
        <v>-52.306884434785239</v>
      </c>
      <c r="AT62" s="55">
        <f t="shared" si="182"/>
        <v>-52.37779320557113</v>
      </c>
      <c r="AU62" s="55">
        <f t="shared" si="182"/>
        <v>-52.448774091594395</v>
      </c>
      <c r="AV62" s="55">
        <f t="shared" si="182"/>
        <v>-52.519827166414778</v>
      </c>
      <c r="AW62" s="55">
        <f t="shared" si="182"/>
        <v>-52.590952503666053</v>
      </c>
      <c r="AX62" s="55">
        <f t="shared" si="182"/>
        <v>-52.662150177058614</v>
      </c>
      <c r="AY62" s="55">
        <f t="shared" si="182"/>
        <v>-52.733420260377308</v>
      </c>
      <c r="AZ62" s="55">
        <f t="shared" si="182"/>
        <v>-52.804762827481461</v>
      </c>
      <c r="BA62" s="55">
        <f t="shared" si="182"/>
        <v>-52.876177952307252</v>
      </c>
      <c r="BB62" s="55">
        <f t="shared" si="183"/>
        <v>-52.94766570886555</v>
      </c>
      <c r="BC62" s="55">
        <f t="shared" si="183"/>
        <v>-53.019226171242174</v>
      </c>
      <c r="BD62" s="55">
        <f t="shared" si="183"/>
        <v>-53.090859413599297</v>
      </c>
      <c r="BE62" s="55">
        <f t="shared" si="183"/>
        <v>-53.162565510174481</v>
      </c>
      <c r="BF62" s="55">
        <f t="shared" si="183"/>
        <v>-53.234344535281004</v>
      </c>
      <c r="BG62" s="55">
        <f t="shared" si="183"/>
        <v>-53.306196563308184</v>
      </c>
      <c r="BH62" s="55">
        <f t="shared" si="183"/>
        <v>-53.378121668720247</v>
      </c>
      <c r="BI62" s="55">
        <f t="shared" si="183"/>
        <v>-53.450119926058882</v>
      </c>
      <c r="BJ62" s="55">
        <f t="shared" si="183"/>
        <v>-53.522191409941009</v>
      </c>
      <c r="BK62" s="55">
        <f t="shared" si="183"/>
        <v>-53.594336195059206</v>
      </c>
      <c r="BL62" s="55">
        <f t="shared" si="184"/>
        <v>-53.666554356182992</v>
      </c>
      <c r="BM62" s="55">
        <f t="shared" si="184"/>
        <v>-53.738845968157854</v>
      </c>
      <c r="BN62" s="55">
        <f t="shared" si="184"/>
        <v>-53.811211105905691</v>
      </c>
      <c r="BO62" s="55">
        <f t="shared" si="184"/>
        <v>-53.88364984442503</v>
      </c>
      <c r="BP62" s="55">
        <f t="shared" si="184"/>
        <v>-53.956162258789867</v>
      </c>
      <c r="BQ62" s="55">
        <f t="shared" si="184"/>
        <v>-54.02874842415239</v>
      </c>
      <c r="BR62" s="55">
        <f t="shared" si="184"/>
        <v>-54.101408415740558</v>
      </c>
      <c r="BS62" s="55">
        <f t="shared" si="184"/>
        <v>-54.174142308858414</v>
      </c>
      <c r="BT62" s="55">
        <f t="shared" si="184"/>
        <v>-54.246950178888518</v>
      </c>
      <c r="BU62" s="55">
        <f t="shared" si="184"/>
        <v>-54.319832101288576</v>
      </c>
      <c r="BV62" s="55">
        <f t="shared" si="185"/>
        <v>-54.392788151594281</v>
      </c>
      <c r="BW62" s="55">
        <f t="shared" si="185"/>
        <v>-54.465818405418098</v>
      </c>
      <c r="BX62" s="55">
        <f t="shared" si="185"/>
        <v>-54.538922938449623</v>
      </c>
      <c r="BY62" s="55">
        <f t="shared" si="185"/>
        <v>-54.612101826455678</v>
      </c>
      <c r="BZ62" s="55">
        <f t="shared" si="185"/>
        <v>-54.685355145280631</v>
      </c>
      <c r="CA62" s="55">
        <f t="shared" si="185"/>
        <v>-54.75868297084515</v>
      </c>
      <c r="CB62" s="55">
        <f t="shared" si="185"/>
        <v>-54.83208537914917</v>
      </c>
      <c r="CC62" s="55">
        <f t="shared" si="185"/>
        <v>-54.905562446268355</v>
      </c>
      <c r="CD62" s="55">
        <f t="shared" si="185"/>
        <v>-54.979114248356943</v>
      </c>
      <c r="CE62" s="55">
        <f t="shared" si="185"/>
        <v>-55.052740861646662</v>
      </c>
      <c r="CF62" s="55">
        <f t="shared" si="186"/>
        <v>-55.126442362446973</v>
      </c>
      <c r="CG62" s="55">
        <f t="shared" si="186"/>
        <v>-55.200218827145171</v>
      </c>
      <c r="CH62" s="55">
        <f t="shared" si="186"/>
        <v>-55.274070332206712</v>
      </c>
      <c r="CI62" s="55">
        <f t="shared" si="186"/>
        <v>-55.347996954174043</v>
      </c>
      <c r="CJ62" s="55">
        <f t="shared" si="186"/>
        <v>-55.421998769669223</v>
      </c>
      <c r="CK62" s="55">
        <f t="shared" si="186"/>
        <v>-55.496075855391702</v>
      </c>
      <c r="CL62" s="55">
        <f t="shared" si="186"/>
        <v>-55.570228288118365</v>
      </c>
      <c r="CM62" s="55">
        <f t="shared" si="186"/>
        <v>-55.644456144706261</v>
      </c>
      <c r="CN62" s="55">
        <f t="shared" si="186"/>
        <v>-55.718759502088979</v>
      </c>
      <c r="CO62" s="55">
        <f t="shared" si="186"/>
        <v>-55.793138437279659</v>
      </c>
      <c r="CP62" s="55">
        <f t="shared" si="187"/>
        <v>-55.867593027369715</v>
      </c>
      <c r="CQ62" s="55">
        <f t="shared" si="187"/>
        <v>-55.94212334952919</v>
      </c>
      <c r="CR62" s="55">
        <f t="shared" si="187"/>
        <v>-56.016729481006855</v>
      </c>
      <c r="CS62" s="55">
        <f t="shared" si="187"/>
        <v>-56.091411499130551</v>
      </c>
      <c r="CT62" s="55">
        <f t="shared" si="187"/>
        <v>-56.166169481305921</v>
      </c>
      <c r="CU62" s="55">
        <f t="shared" si="187"/>
        <v>-56.241003505019414</v>
      </c>
      <c r="CV62" s="55">
        <f t="shared" si="187"/>
        <v>-56.315913647834698</v>
      </c>
      <c r="CW62" s="55">
        <f t="shared" si="187"/>
        <v>-56.390899987395549</v>
      </c>
      <c r="CX62" s="55">
        <f t="shared" si="187"/>
        <v>-56.465962601424742</v>
      </c>
      <c r="CY62" s="55">
        <f t="shared" si="187"/>
        <v>-56.541101567724318</v>
      </c>
      <c r="CZ62" s="55">
        <f t="shared" si="188"/>
        <v>-56.616316964175645</v>
      </c>
      <c r="DA62" s="55">
        <f t="shared" si="188"/>
        <v>-56.691608868739827</v>
      </c>
      <c r="DB62" s="55">
        <f t="shared" si="188"/>
        <v>-56.76697735945644</v>
      </c>
      <c r="DC62" s="55">
        <f t="shared" si="188"/>
        <v>-56.84242251444649</v>
      </c>
      <c r="DD62" s="55">
        <f t="shared" si="188"/>
        <v>-56.917944411908799</v>
      </c>
      <c r="DE62" s="55">
        <f t="shared" si="188"/>
        <v>-56.993543130123079</v>
      </c>
      <c r="DF62" s="55">
        <f t="shared" si="188"/>
        <v>-57.069218747448581</v>
      </c>
      <c r="DG62" s="55">
        <f t="shared" si="188"/>
        <v>-57.14497134232446</v>
      </c>
      <c r="DH62" s="55">
        <f t="shared" si="188"/>
        <v>-57.22080099326994</v>
      </c>
      <c r="DI62" s="55">
        <f t="shared" si="188"/>
        <v>-57.29670777888429</v>
      </c>
      <c r="DJ62" s="55">
        <f t="shared" si="188"/>
        <v>-57.372691777846974</v>
      </c>
      <c r="DL62">
        <f t="shared" si="17"/>
        <v>0.59</v>
      </c>
      <c r="DM62">
        <f t="shared" si="18"/>
        <v>50.144083812529523</v>
      </c>
      <c r="DN62">
        <f t="shared" si="19"/>
        <v>50.422234715079284</v>
      </c>
      <c r="DO62">
        <f t="shared" si="41"/>
        <v>50.700455489324341</v>
      </c>
      <c r="DP62">
        <f t="shared" si="42"/>
        <v>50.978746206535192</v>
      </c>
      <c r="DQ62">
        <f t="shared" si="43"/>
        <v>51.257106938055578</v>
      </c>
      <c r="DR62">
        <f t="shared" si="44"/>
        <v>51.535537755302741</v>
      </c>
      <c r="DS62">
        <f t="shared" si="45"/>
        <v>51.814038729765265</v>
      </c>
      <c r="DT62">
        <f t="shared" si="46"/>
        <v>52.092609933005953</v>
      </c>
      <c r="DU62">
        <f t="shared" si="47"/>
        <v>52.371251436659271</v>
      </c>
      <c r="DV62">
        <f t="shared" si="48"/>
        <v>52.649963312434352</v>
      </c>
      <c r="DW62">
        <f t="shared" si="49"/>
        <v>52.928745632112616</v>
      </c>
      <c r="DX62">
        <f t="shared" si="50"/>
        <v>53.207598467548294</v>
      </c>
      <c r="DY62">
        <f t="shared" si="51"/>
        <v>53.486521890669387</v>
      </c>
      <c r="DZ62">
        <f t="shared" si="52"/>
        <v>53.76551597347796</v>
      </c>
      <c r="EA62">
        <f t="shared" si="53"/>
        <v>54.044580788048101</v>
      </c>
      <c r="EB62">
        <f t="shared" si="54"/>
        <v>54.323716406528632</v>
      </c>
      <c r="EC62">
        <f t="shared" si="55"/>
        <v>54.602922901140694</v>
      </c>
      <c r="ED62">
        <f t="shared" si="56"/>
        <v>54.882200344180617</v>
      </c>
      <c r="EE62">
        <f t="shared" si="57"/>
        <v>55.161548808017734</v>
      </c>
      <c r="EF62">
        <f t="shared" si="58"/>
        <v>55.440968365094449</v>
      </c>
      <c r="EG62">
        <f t="shared" si="59"/>
        <v>55.720459087928539</v>
      </c>
      <c r="EH62">
        <f t="shared" si="60"/>
        <v>56.000021049110998</v>
      </c>
      <c r="EI62">
        <f t="shared" si="61"/>
        <v>56.279654321306388</v>
      </c>
      <c r="EJ62">
        <f t="shared" si="62"/>
        <v>56.559358977254149</v>
      </c>
      <c r="EK62">
        <f t="shared" si="63"/>
        <v>56.83913508976763</v>
      </c>
      <c r="EL62">
        <f t="shared" si="64"/>
        <v>57.118982731734448</v>
      </c>
      <c r="EM62">
        <f t="shared" si="65"/>
        <v>57.398901976116882</v>
      </c>
      <c r="EN62">
        <f t="shared" si="66"/>
        <v>57.678892895950582</v>
      </c>
      <c r="EO62">
        <f t="shared" si="67"/>
        <v>57.958955564347185</v>
      </c>
      <c r="EP62">
        <f t="shared" si="68"/>
        <v>58.239090054492195</v>
      </c>
      <c r="EQ62">
        <f t="shared" si="69"/>
        <v>58.519296439645238</v>
      </c>
      <c r="ER62">
        <f t="shared" si="70"/>
        <v>58.799574793141446</v>
      </c>
      <c r="ES62">
        <f t="shared" si="71"/>
        <v>59.07992518839044</v>
      </c>
      <c r="ET62">
        <f t="shared" si="72"/>
        <v>59.360347698876808</v>
      </c>
      <c r="EU62">
        <f t="shared" si="73"/>
        <v>59.640842398160295</v>
      </c>
      <c r="EV62">
        <f t="shared" si="74"/>
        <v>59.921409359874673</v>
      </c>
      <c r="EW62">
        <f t="shared" si="75"/>
        <v>60.202048657730337</v>
      </c>
      <c r="EX62">
        <f t="shared" si="76"/>
        <v>60.482760365512135</v>
      </c>
      <c r="EY62">
        <f t="shared" si="77"/>
        <v>60.763544557079392</v>
      </c>
      <c r="EZ62">
        <f t="shared" si="78"/>
        <v>61.044401306368286</v>
      </c>
      <c r="FA62">
        <f t="shared" si="79"/>
        <v>61.325330687389688</v>
      </c>
      <c r="FB62">
        <f t="shared" si="80"/>
        <v>61.606332774229415</v>
      </c>
      <c r="FC62">
        <f t="shared" si="81"/>
        <v>61.887407641049641</v>
      </c>
      <c r="FD62">
        <f t="shared" si="82"/>
        <v>62.168555362087929</v>
      </c>
      <c r="FE62">
        <f t="shared" si="83"/>
        <v>62.449776011657555</v>
      </c>
      <c r="FF62">
        <f t="shared" si="84"/>
        <v>62.731069664147839</v>
      </c>
      <c r="FG62">
        <f t="shared" si="85"/>
        <v>63.012436394023005</v>
      </c>
      <c r="FH62">
        <f t="shared" si="86"/>
        <v>63.293876275824744</v>
      </c>
      <c r="FI62">
        <f t="shared" si="87"/>
        <v>63.575389384169974</v>
      </c>
      <c r="FJ62">
        <f t="shared" si="88"/>
        <v>63.856975793751275</v>
      </c>
      <c r="FK62">
        <f t="shared" si="89"/>
        <v>64.138635579338171</v>
      </c>
      <c r="FL62">
        <f t="shared" si="90"/>
        <v>64.420368815776129</v>
      </c>
      <c r="FM62">
        <f t="shared" si="91"/>
        <v>64.702175577987077</v>
      </c>
      <c r="FN62">
        <f t="shared" si="92"/>
        <v>64.984055940969512</v>
      </c>
      <c r="FO62">
        <f t="shared" si="93"/>
        <v>65.26600997979746</v>
      </c>
      <c r="FP62">
        <f t="shared" si="94"/>
        <v>65.548037769623079</v>
      </c>
      <c r="FQ62">
        <f t="shared" si="95"/>
        <v>65.830139385674357</v>
      </c>
      <c r="FR62">
        <f t="shared" si="96"/>
        <v>66.11231490325531</v>
      </c>
      <c r="FS62">
        <f t="shared" si="97"/>
        <v>66.394564397748525</v>
      </c>
      <c r="FT62">
        <f t="shared" si="98"/>
        <v>66.676887944611678</v>
      </c>
      <c r="FU62">
        <f t="shared" si="99"/>
        <v>66.959285619380495</v>
      </c>
      <c r="FV62">
        <f t="shared" si="100"/>
        <v>67.241757497667408</v>
      </c>
      <c r="FW62">
        <f t="shared" si="101"/>
        <v>67.524303655162043</v>
      </c>
      <c r="FX62">
        <f t="shared" si="102"/>
        <v>67.806924167631195</v>
      </c>
      <c r="FY62">
        <f t="shared" si="103"/>
        <v>68.089619110919259</v>
      </c>
      <c r="FZ62">
        <f t="shared" si="36"/>
        <v>68.372388560946874</v>
      </c>
      <c r="GA62">
        <f t="shared" si="136"/>
        <v>68.655232593714004</v>
      </c>
      <c r="GB62">
        <f t="shared" si="137"/>
        <v>68.938151285296286</v>
      </c>
      <c r="GC62">
        <f t="shared" si="138"/>
        <v>69.221144711847984</v>
      </c>
      <c r="GD62">
        <f t="shared" si="104"/>
        <v>69.504212949600799</v>
      </c>
      <c r="GE62">
        <f t="shared" si="105"/>
        <v>69.787356074864221</v>
      </c>
      <c r="GF62">
        <f t="shared" si="106"/>
        <v>70.070574164025516</v>
      </c>
      <c r="GG62">
        <f t="shared" si="107"/>
        <v>70.353867293550167</v>
      </c>
      <c r="GH62">
        <f t="shared" si="108"/>
        <v>70.637235539980594</v>
      </c>
      <c r="GI62">
        <f t="shared" si="109"/>
        <v>70.920678979938884</v>
      </c>
      <c r="GJ62">
        <f t="shared" si="110"/>
        <v>71.20419769012446</v>
      </c>
      <c r="GK62">
        <f t="shared" si="111"/>
        <v>71.487791747314233</v>
      </c>
      <c r="GL62">
        <f t="shared" si="112"/>
        <v>71.771461228365226</v>
      </c>
      <c r="GM62">
        <f t="shared" si="113"/>
        <v>72.055206210211054</v>
      </c>
      <c r="GN62">
        <f t="shared" si="114"/>
        <v>72.33902676986483</v>
      </c>
      <c r="GO62">
        <f t="shared" si="115"/>
        <v>72.622922984417997</v>
      </c>
      <c r="GP62">
        <f t="shared" si="116"/>
        <v>72.906894931040569</v>
      </c>
      <c r="GQ62">
        <f t="shared" si="117"/>
        <v>73.190942686981344</v>
      </c>
      <c r="GR62">
        <f t="shared" si="118"/>
        <v>73.475066329568136</v>
      </c>
      <c r="GS62">
        <f t="shared" si="119"/>
        <v>73.759265936206617</v>
      </c>
      <c r="GT62">
        <f t="shared" si="120"/>
        <v>74.043541584383206</v>
      </c>
      <c r="GU62">
        <f t="shared" si="121"/>
        <v>74.327893351661601</v>
      </c>
      <c r="GV62">
        <f t="shared" si="122"/>
        <v>74.612321315685548</v>
      </c>
      <c r="GW62">
        <f t="shared" si="123"/>
        <v>74.896825554177852</v>
      </c>
      <c r="GX62">
        <f t="shared" si="124"/>
        <v>75.181406144940524</v>
      </c>
      <c r="GY62">
        <f t="shared" si="125"/>
        <v>75.466063165854962</v>
      </c>
      <c r="GZ62">
        <f t="shared" si="126"/>
        <v>75.75079669488224</v>
      </c>
      <c r="HA62">
        <f t="shared" si="127"/>
        <v>76.035606810061964</v>
      </c>
      <c r="HB62">
        <f t="shared" si="128"/>
        <v>76.32049358951511</v>
      </c>
      <c r="HC62">
        <f t="shared" si="129"/>
        <v>76.605457111440529</v>
      </c>
      <c r="HD62">
        <f t="shared" si="130"/>
        <v>76.890497454117906</v>
      </c>
      <c r="HE62">
        <f t="shared" si="131"/>
        <v>77.175614695906518</v>
      </c>
      <c r="HF62">
        <f t="shared" si="132"/>
        <v>77.460808915245494</v>
      </c>
      <c r="HG62">
        <f t="shared" si="133"/>
        <v>77.746080190654084</v>
      </c>
      <c r="HH62">
        <f t="shared" si="134"/>
        <v>78.03142860073153</v>
      </c>
      <c r="HI62">
        <f t="shared" si="135"/>
        <v>78.316854224157325</v>
      </c>
      <c r="HJ62">
        <f t="shared" si="30"/>
        <v>50.422234715079284</v>
      </c>
      <c r="HK62">
        <f t="shared" si="31"/>
        <v>2</v>
      </c>
      <c r="HL62">
        <v>60</v>
      </c>
      <c r="HM62">
        <f t="shared" si="32"/>
        <v>0.59</v>
      </c>
      <c r="HN62" cm="1">
        <f t="array" ref="HN62">INDEX($N$3:$DJ$102,HL62,HK62)</f>
        <v>-50.212793090616181</v>
      </c>
      <c r="HO62">
        <f t="shared" si="33"/>
        <v>-29.625547923463547</v>
      </c>
    </row>
    <row r="63" spans="5:223" x14ac:dyDescent="0.25">
      <c r="E63">
        <v>585</v>
      </c>
      <c r="F63" s="6">
        <f>'Emission events'!AJ63</f>
        <v>5.2772128860662784E+18</v>
      </c>
      <c r="G63" s="6">
        <f>'Emission events'!BQ63</f>
        <v>4.9208812698257715E+17</v>
      </c>
      <c r="H63" s="6">
        <f>'Emission events'!CX63</f>
        <v>4.6189761421319192E+16</v>
      </c>
      <c r="I63" s="6">
        <f>'Emission events'!EE63</f>
        <v>4367310331274722.5</v>
      </c>
      <c r="J63" s="6">
        <f>'Emission events'!FL63</f>
        <v>416252207967374.5</v>
      </c>
      <c r="K63" s="6">
        <f t="shared" si="2"/>
        <v>5.8202743370094162E+18</v>
      </c>
      <c r="M63" s="1">
        <v>0.6</v>
      </c>
      <c r="N63" s="55">
        <f t="shared" ref="N63:W72" si="189">$B$13-_J0*EXP(($M63+N$2*_r_S)/(_V_th*_diode_n))-($M63+N$2*_r_S)/_r_sh</f>
        <v>-75.955318851422078</v>
      </c>
      <c r="O63" s="55">
        <f t="shared" si="189"/>
        <v>-76.050288288988725</v>
      </c>
      <c r="P63" s="55">
        <f t="shared" si="189"/>
        <v>-76.145354384326836</v>
      </c>
      <c r="Q63" s="55">
        <f t="shared" si="189"/>
        <v>-76.24051723602993</v>
      </c>
      <c r="R63" s="55">
        <f t="shared" si="189"/>
        <v>-76.335776942792151</v>
      </c>
      <c r="S63" s="55">
        <f t="shared" si="189"/>
        <v>-76.431133603408639</v>
      </c>
      <c r="T63" s="55">
        <f t="shared" si="189"/>
        <v>-76.526587316773913</v>
      </c>
      <c r="U63" s="55">
        <f t="shared" si="189"/>
        <v>-76.622138181885802</v>
      </c>
      <c r="V63" s="55">
        <f t="shared" si="189"/>
        <v>-76.717786297840703</v>
      </c>
      <c r="W63" s="55">
        <f t="shared" si="189"/>
        <v>-76.81353176383746</v>
      </c>
      <c r="X63" s="55">
        <f t="shared" ref="X63:AG72" si="190">$B$13-_J0*EXP(($M63+X$2*_r_S)/(_V_th*_diode_n))-($M63+X$2*_r_S)/_r_sh</f>
        <v>-76.909374679175741</v>
      </c>
      <c r="Y63" s="55">
        <f t="shared" si="190"/>
        <v>-77.005315143256553</v>
      </c>
      <c r="Z63" s="55">
        <f t="shared" si="190"/>
        <v>-77.101353255582254</v>
      </c>
      <c r="AA63" s="55">
        <f t="shared" si="190"/>
        <v>-77.19748911575671</v>
      </c>
      <c r="AB63" s="55">
        <f t="shared" si="190"/>
        <v>-77.293722823485354</v>
      </c>
      <c r="AC63" s="55">
        <f t="shared" si="190"/>
        <v>-77.390054478575721</v>
      </c>
      <c r="AD63" s="55">
        <f t="shared" si="190"/>
        <v>-77.486484180936102</v>
      </c>
      <c r="AE63" s="55">
        <f t="shared" si="190"/>
        <v>-77.583012030577365</v>
      </c>
      <c r="AF63" s="55">
        <f t="shared" si="190"/>
        <v>-77.67963812761343</v>
      </c>
      <c r="AG63" s="55">
        <f t="shared" si="190"/>
        <v>-77.776362572258293</v>
      </c>
      <c r="AH63" s="55">
        <f t="shared" ref="AH63:AQ72" si="191">$B$13-_J0*EXP(($M63+AH$2*_r_S)/(_V_th*_diode_n))-($M63+AH$2*_r_S)/_r_sh</f>
        <v>-77.873185464829547</v>
      </c>
      <c r="AI63" s="55">
        <f t="shared" si="191"/>
        <v>-77.970106905746704</v>
      </c>
      <c r="AJ63" s="55">
        <f t="shared" si="191"/>
        <v>-78.067126995531794</v>
      </c>
      <c r="AK63" s="55">
        <f t="shared" si="191"/>
        <v>-78.164245834809662</v>
      </c>
      <c r="AL63" s="55">
        <f t="shared" si="191"/>
        <v>-78.261463524306805</v>
      </c>
      <c r="AM63" s="55">
        <f t="shared" si="191"/>
        <v>-78.358780164853144</v>
      </c>
      <c r="AN63" s="55">
        <f t="shared" si="191"/>
        <v>-78.456195857382454</v>
      </c>
      <c r="AO63" s="55">
        <f t="shared" si="191"/>
        <v>-78.553710702929422</v>
      </c>
      <c r="AP63" s="55">
        <f t="shared" si="191"/>
        <v>-78.651324802633155</v>
      </c>
      <c r="AQ63" s="55">
        <f t="shared" si="191"/>
        <v>-78.749038257735592</v>
      </c>
      <c r="AR63" s="55">
        <f t="shared" ref="AR63:BA72" si="192">$B$13-_J0*EXP(($M63+AR$2*_r_S)/(_V_th*_diode_n))-($M63+AR$2*_r_S)/_r_sh</f>
        <v>-78.846851169581967</v>
      </c>
      <c r="AS63" s="55">
        <f t="shared" si="192"/>
        <v>-78.944763639621172</v>
      </c>
      <c r="AT63" s="55">
        <f t="shared" si="192"/>
        <v>-79.042775769404244</v>
      </c>
      <c r="AU63" s="55">
        <f t="shared" si="192"/>
        <v>-79.140887660587879</v>
      </c>
      <c r="AV63" s="55">
        <f t="shared" si="192"/>
        <v>-79.239099414931403</v>
      </c>
      <c r="AW63" s="55">
        <f t="shared" si="192"/>
        <v>-79.33741113429727</v>
      </c>
      <c r="AX63" s="55">
        <f t="shared" si="192"/>
        <v>-79.435822920652527</v>
      </c>
      <c r="AY63" s="55">
        <f t="shared" si="192"/>
        <v>-79.534334876069252</v>
      </c>
      <c r="AZ63" s="55">
        <f t="shared" si="192"/>
        <v>-79.632947102721573</v>
      </c>
      <c r="BA63" s="55">
        <f t="shared" si="192"/>
        <v>-79.731659702889218</v>
      </c>
      <c r="BB63" s="55">
        <f t="shared" ref="BB63:BK72" si="193">$B$13-_J0*EXP(($M63+BB$2*_r_S)/(_V_th*_diode_n))-($M63+BB$2*_r_S)/_r_sh</f>
        <v>-79.830472778955894</v>
      </c>
      <c r="BC63" s="55">
        <f t="shared" si="193"/>
        <v>-79.929386433409775</v>
      </c>
      <c r="BD63" s="55">
        <f t="shared" si="193"/>
        <v>-80.028400768843881</v>
      </c>
      <c r="BE63" s="55">
        <f t="shared" si="193"/>
        <v>-80.127515887954843</v>
      </c>
      <c r="BF63" s="55">
        <f t="shared" si="193"/>
        <v>-80.226731893544766</v>
      </c>
      <c r="BG63" s="55">
        <f t="shared" si="193"/>
        <v>-80.326048888521626</v>
      </c>
      <c r="BH63" s="55">
        <f t="shared" si="193"/>
        <v>-80.425466975896342</v>
      </c>
      <c r="BI63" s="55">
        <f t="shared" si="193"/>
        <v>-80.5249862587862</v>
      </c>
      <c r="BJ63" s="55">
        <f t="shared" si="193"/>
        <v>-80.624606840413421</v>
      </c>
      <c r="BK63" s="55">
        <f t="shared" si="193"/>
        <v>-80.724328824105442</v>
      </c>
      <c r="BL63" s="55">
        <f t="shared" ref="BL63:BU72" si="194">$B$13-_J0*EXP(($M63+BL$2*_r_S)/(_V_th*_diode_n))-($M63+BL$2*_r_S)/_r_sh</f>
        <v>-80.824152313295471</v>
      </c>
      <c r="BM63" s="55">
        <f t="shared" si="194"/>
        <v>-80.92407741152121</v>
      </c>
      <c r="BN63" s="55">
        <f t="shared" si="194"/>
        <v>-81.024104222426601</v>
      </c>
      <c r="BO63" s="55">
        <f t="shared" si="194"/>
        <v>-81.124232849762407</v>
      </c>
      <c r="BP63" s="55">
        <f t="shared" si="194"/>
        <v>-81.224463397383104</v>
      </c>
      <c r="BQ63" s="55">
        <f t="shared" si="194"/>
        <v>-81.324795969250161</v>
      </c>
      <c r="BR63" s="55">
        <f t="shared" si="194"/>
        <v>-81.425230669432111</v>
      </c>
      <c r="BS63" s="55">
        <f t="shared" si="194"/>
        <v>-81.525767602101595</v>
      </c>
      <c r="BT63" s="55">
        <f t="shared" si="194"/>
        <v>-81.626406871539189</v>
      </c>
      <c r="BU63" s="55">
        <f t="shared" si="194"/>
        <v>-81.727148582130141</v>
      </c>
      <c r="BV63" s="55">
        <f t="shared" ref="BV63:CE72" si="195">$B$13-_J0*EXP(($M63+BV$2*_r_S)/(_V_th*_diode_n))-($M63+BV$2*_r_S)/_r_sh</f>
        <v>-81.827992838368289</v>
      </c>
      <c r="BW63" s="55">
        <f t="shared" si="195"/>
        <v>-81.92893974485294</v>
      </c>
      <c r="BX63" s="55">
        <f t="shared" si="195"/>
        <v>-82.029989406289459</v>
      </c>
      <c r="BY63" s="55">
        <f t="shared" si="195"/>
        <v>-82.131141927490674</v>
      </c>
      <c r="BZ63" s="55">
        <f t="shared" si="195"/>
        <v>-82.232397413377413</v>
      </c>
      <c r="CA63" s="55">
        <f t="shared" si="195"/>
        <v>-82.33375596897541</v>
      </c>
      <c r="CB63" s="55">
        <f t="shared" si="195"/>
        <v>-82.43521769941924</v>
      </c>
      <c r="CC63" s="55">
        <f t="shared" si="195"/>
        <v>-82.536782709949009</v>
      </c>
      <c r="CD63" s="55">
        <f t="shared" si="195"/>
        <v>-82.638451105914271</v>
      </c>
      <c r="CE63" s="55">
        <f t="shared" si="195"/>
        <v>-82.740222992770967</v>
      </c>
      <c r="CF63" s="55">
        <f t="shared" ref="CF63:CO72" si="196">$B$13-_J0*EXP(($M63+CF$2*_r_S)/(_V_th*_diode_n))-($M63+CF$2*_r_S)/_r_sh</f>
        <v>-82.842098476081944</v>
      </c>
      <c r="CG63" s="55">
        <f t="shared" si="196"/>
        <v>-82.944077661518378</v>
      </c>
      <c r="CH63" s="55">
        <f t="shared" si="196"/>
        <v>-83.046160654860316</v>
      </c>
      <c r="CI63" s="55">
        <f t="shared" si="196"/>
        <v>-83.148347561993589</v>
      </c>
      <c r="CJ63" s="55">
        <f t="shared" si="196"/>
        <v>-83.250638488913083</v>
      </c>
      <c r="CK63" s="55">
        <f t="shared" si="196"/>
        <v>-83.353033541722894</v>
      </c>
      <c r="CL63" s="55">
        <f t="shared" si="196"/>
        <v>-83.455532826633146</v>
      </c>
      <c r="CM63" s="55">
        <f t="shared" si="196"/>
        <v>-83.558136449964181</v>
      </c>
      <c r="CN63" s="55">
        <f t="shared" si="196"/>
        <v>-83.660844518142909</v>
      </c>
      <c r="CO63" s="55">
        <f t="shared" si="196"/>
        <v>-83.763657137707014</v>
      </c>
      <c r="CP63" s="55">
        <f t="shared" ref="CP63:CY72" si="197">$B$13-_J0*EXP(($M63+CP$2*_r_S)/(_V_th*_diode_n))-($M63+CP$2*_r_S)/_r_sh</f>
        <v>-83.866574415301741</v>
      </c>
      <c r="CQ63" s="55">
        <f t="shared" si="197"/>
        <v>-83.96959645768041</v>
      </c>
      <c r="CR63" s="55">
        <f t="shared" si="197"/>
        <v>-84.072723371705948</v>
      </c>
      <c r="CS63" s="55">
        <f t="shared" si="197"/>
        <v>-84.175955264351359</v>
      </c>
      <c r="CT63" s="55">
        <f t="shared" si="197"/>
        <v>-84.279292242696613</v>
      </c>
      <c r="CU63" s="55">
        <f t="shared" si="197"/>
        <v>-84.38273441393271</v>
      </c>
      <c r="CV63" s="55">
        <f t="shared" si="197"/>
        <v>-84.486281885358139</v>
      </c>
      <c r="CW63" s="55">
        <f t="shared" si="197"/>
        <v>-84.589934764383088</v>
      </c>
      <c r="CX63" s="55">
        <f t="shared" si="197"/>
        <v>-84.693693158526159</v>
      </c>
      <c r="CY63" s="55">
        <f t="shared" si="197"/>
        <v>-84.79755717541488</v>
      </c>
      <c r="CZ63" s="55">
        <f t="shared" ref="CZ63:DJ72" si="198">$B$13-_J0*EXP(($M63+CZ$2*_r_S)/(_V_th*_diode_n))-($M63+CZ$2*_r_S)/_r_sh</f>
        <v>-84.901526922787397</v>
      </c>
      <c r="DA63" s="55">
        <f t="shared" si="198"/>
        <v>-85.005602508492686</v>
      </c>
      <c r="DB63" s="55">
        <f t="shared" si="198"/>
        <v>-85.109784040487668</v>
      </c>
      <c r="DC63" s="55">
        <f t="shared" si="198"/>
        <v>-85.214071626840806</v>
      </c>
      <c r="DD63" s="55">
        <f t="shared" si="198"/>
        <v>-85.31846537573044</v>
      </c>
      <c r="DE63" s="55">
        <f t="shared" si="198"/>
        <v>-85.422965395445203</v>
      </c>
      <c r="DF63" s="55">
        <f t="shared" si="198"/>
        <v>-85.527571794384627</v>
      </c>
      <c r="DG63" s="55">
        <f t="shared" si="198"/>
        <v>-85.6322846810573</v>
      </c>
      <c r="DH63" s="55">
        <f t="shared" si="198"/>
        <v>-85.737104164084684</v>
      </c>
      <c r="DI63" s="55">
        <f t="shared" si="198"/>
        <v>-85.842030352198009</v>
      </c>
      <c r="DJ63" s="55">
        <f t="shared" si="198"/>
        <v>-85.94706335423858</v>
      </c>
      <c r="DL63">
        <f t="shared" si="17"/>
        <v>0.6</v>
      </c>
      <c r="DM63">
        <f t="shared" si="18"/>
        <v>75.955318851422078</v>
      </c>
      <c r="DN63">
        <f t="shared" si="19"/>
        <v>76.259729913451835</v>
      </c>
      <c r="DO63">
        <f t="shared" si="41"/>
        <v>76.564237633253043</v>
      </c>
      <c r="DP63">
        <f t="shared" si="42"/>
        <v>76.868842109419248</v>
      </c>
      <c r="DQ63">
        <f t="shared" si="43"/>
        <v>77.173543440644565</v>
      </c>
      <c r="DR63">
        <f t="shared" si="44"/>
        <v>77.478341725724164</v>
      </c>
      <c r="DS63">
        <f t="shared" si="45"/>
        <v>77.783237063552534</v>
      </c>
      <c r="DT63">
        <f t="shared" si="46"/>
        <v>78.088229553127533</v>
      </c>
      <c r="DU63">
        <f t="shared" si="47"/>
        <v>78.393319293545531</v>
      </c>
      <c r="DV63">
        <f t="shared" si="48"/>
        <v>78.698506384005398</v>
      </c>
      <c r="DW63">
        <f t="shared" si="49"/>
        <v>79.003790923806775</v>
      </c>
      <c r="DX63">
        <f t="shared" si="50"/>
        <v>79.309173012350698</v>
      </c>
      <c r="DY63">
        <f t="shared" si="51"/>
        <v>79.614652749139495</v>
      </c>
      <c r="DZ63">
        <f t="shared" si="52"/>
        <v>79.920230233777062</v>
      </c>
      <c r="EA63">
        <f t="shared" si="53"/>
        <v>80.225905565968802</v>
      </c>
      <c r="EB63">
        <f t="shared" si="54"/>
        <v>80.531678845522279</v>
      </c>
      <c r="EC63">
        <f t="shared" si="55"/>
        <v>80.837550172345757</v>
      </c>
      <c r="ED63">
        <f t="shared" si="56"/>
        <v>81.14351964645013</v>
      </c>
      <c r="EE63">
        <f t="shared" si="57"/>
        <v>81.449587367949292</v>
      </c>
      <c r="EF63">
        <f t="shared" si="58"/>
        <v>81.755753437057265</v>
      </c>
      <c r="EG63">
        <f t="shared" si="59"/>
        <v>82.062017954091615</v>
      </c>
      <c r="EH63">
        <f t="shared" si="60"/>
        <v>82.368381019471883</v>
      </c>
      <c r="EI63">
        <f t="shared" si="61"/>
        <v>82.67484273372007</v>
      </c>
      <c r="EJ63">
        <f t="shared" si="62"/>
        <v>82.981403197461049</v>
      </c>
      <c r="EK63">
        <f t="shared" si="63"/>
        <v>83.288062511421288</v>
      </c>
      <c r="EL63">
        <f t="shared" si="64"/>
        <v>83.594820776430737</v>
      </c>
      <c r="EM63">
        <f t="shared" si="65"/>
        <v>83.901678093423143</v>
      </c>
      <c r="EN63">
        <f t="shared" si="66"/>
        <v>84.208634563433222</v>
      </c>
      <c r="EO63">
        <f t="shared" si="67"/>
        <v>84.515690287600052</v>
      </c>
      <c r="EP63">
        <f t="shared" si="68"/>
        <v>84.822845367165598</v>
      </c>
      <c r="EQ63">
        <f t="shared" si="69"/>
        <v>85.13009990347507</v>
      </c>
      <c r="ER63">
        <f t="shared" si="70"/>
        <v>85.437453997977386</v>
      </c>
      <c r="ES63">
        <f t="shared" si="71"/>
        <v>85.744907752223554</v>
      </c>
      <c r="ET63">
        <f t="shared" si="72"/>
        <v>86.052461267870299</v>
      </c>
      <c r="EU63">
        <f t="shared" si="73"/>
        <v>86.360114646676919</v>
      </c>
      <c r="EV63">
        <f t="shared" si="74"/>
        <v>86.667867990505897</v>
      </c>
      <c r="EW63">
        <f t="shared" si="75"/>
        <v>86.97572140132425</v>
      </c>
      <c r="EX63">
        <f t="shared" si="76"/>
        <v>87.283674981204086</v>
      </c>
      <c r="EY63">
        <f t="shared" si="77"/>
        <v>87.591728832319504</v>
      </c>
      <c r="EZ63">
        <f t="shared" si="78"/>
        <v>87.899883056950259</v>
      </c>
      <c r="FA63">
        <f t="shared" si="79"/>
        <v>88.208137757480031</v>
      </c>
      <c r="FB63">
        <f t="shared" si="80"/>
        <v>88.516493036397023</v>
      </c>
      <c r="FC63">
        <f t="shared" si="81"/>
        <v>88.824948996294225</v>
      </c>
      <c r="FD63">
        <f t="shared" si="82"/>
        <v>89.133505739868298</v>
      </c>
      <c r="FE63">
        <f t="shared" si="83"/>
        <v>89.442163369921317</v>
      </c>
      <c r="FF63">
        <f t="shared" si="84"/>
        <v>89.750921989361288</v>
      </c>
      <c r="FG63">
        <f t="shared" si="85"/>
        <v>90.0597817011991</v>
      </c>
      <c r="FH63">
        <f t="shared" si="86"/>
        <v>90.368742608552068</v>
      </c>
      <c r="FI63">
        <f t="shared" si="87"/>
        <v>90.677804814642386</v>
      </c>
      <c r="FJ63">
        <f t="shared" si="88"/>
        <v>90.986968422797517</v>
      </c>
      <c r="FK63">
        <f t="shared" si="89"/>
        <v>91.296233536450643</v>
      </c>
      <c r="FL63">
        <f t="shared" si="90"/>
        <v>91.605600259139493</v>
      </c>
      <c r="FM63">
        <f t="shared" si="91"/>
        <v>91.91506869450798</v>
      </c>
      <c r="FN63">
        <f t="shared" si="92"/>
        <v>92.224638946306897</v>
      </c>
      <c r="FO63">
        <f t="shared" si="93"/>
        <v>92.53431111839069</v>
      </c>
      <c r="FP63">
        <f t="shared" si="94"/>
        <v>92.844085314720857</v>
      </c>
      <c r="FQ63">
        <f t="shared" si="95"/>
        <v>93.153961639365903</v>
      </c>
      <c r="FR63">
        <f t="shared" si="96"/>
        <v>93.463940196498498</v>
      </c>
      <c r="FS63">
        <f t="shared" si="97"/>
        <v>93.774021090399188</v>
      </c>
      <c r="FT63">
        <f t="shared" si="98"/>
        <v>94.084204425453251</v>
      </c>
      <c r="FU63">
        <f t="shared" si="99"/>
        <v>94.394490306154495</v>
      </c>
      <c r="FV63">
        <f t="shared" si="100"/>
        <v>94.704878837102257</v>
      </c>
      <c r="FW63">
        <f t="shared" si="101"/>
        <v>95.015370123001873</v>
      </c>
      <c r="FX63">
        <f t="shared" si="102"/>
        <v>95.325964268666198</v>
      </c>
      <c r="FY63">
        <f t="shared" si="103"/>
        <v>95.636661379016033</v>
      </c>
      <c r="FZ63">
        <f t="shared" si="36"/>
        <v>95.947461559077141</v>
      </c>
      <c r="GA63">
        <f t="shared" si="136"/>
        <v>96.258364913984067</v>
      </c>
      <c r="GB63">
        <f t="shared" si="137"/>
        <v>96.569371548976946</v>
      </c>
      <c r="GC63">
        <f t="shared" si="138"/>
        <v>96.880481569405305</v>
      </c>
      <c r="GD63">
        <f t="shared" si="104"/>
        <v>97.191695080725111</v>
      </c>
      <c r="GE63">
        <f t="shared" si="105"/>
        <v>97.503012188499184</v>
      </c>
      <c r="GF63">
        <f t="shared" si="106"/>
        <v>97.814432998398729</v>
      </c>
      <c r="GG63">
        <f t="shared" si="107"/>
        <v>98.125957616203763</v>
      </c>
      <c r="GH63">
        <f t="shared" si="108"/>
        <v>98.437586147800147</v>
      </c>
      <c r="GI63">
        <f t="shared" si="109"/>
        <v>98.749318699182737</v>
      </c>
      <c r="GJ63">
        <f t="shared" si="110"/>
        <v>99.061155376455659</v>
      </c>
      <c r="GK63">
        <f t="shared" si="111"/>
        <v>99.373096285829007</v>
      </c>
      <c r="GL63">
        <f t="shared" si="112"/>
        <v>99.685141533623153</v>
      </c>
      <c r="GM63">
        <f t="shared" si="113"/>
        <v>99.997291226264977</v>
      </c>
      <c r="GN63">
        <f t="shared" si="114"/>
        <v>100.30954547029219</v>
      </c>
      <c r="GO63">
        <f t="shared" si="115"/>
        <v>100.62190437235002</v>
      </c>
      <c r="GP63">
        <f t="shared" si="116"/>
        <v>100.9343680391918</v>
      </c>
      <c r="GQ63">
        <f t="shared" si="117"/>
        <v>101.24693657768043</v>
      </c>
      <c r="GR63">
        <f t="shared" si="118"/>
        <v>101.55961009478895</v>
      </c>
      <c r="GS63">
        <f t="shared" si="119"/>
        <v>101.8723886975973</v>
      </c>
      <c r="GT63">
        <f t="shared" si="120"/>
        <v>102.18527249329651</v>
      </c>
      <c r="GU63">
        <f t="shared" si="121"/>
        <v>102.49826158918503</v>
      </c>
      <c r="GV63">
        <f t="shared" si="122"/>
        <v>102.81135609267309</v>
      </c>
      <c r="GW63">
        <f t="shared" si="123"/>
        <v>103.12455611127926</v>
      </c>
      <c r="GX63">
        <f t="shared" si="124"/>
        <v>103.43786175263109</v>
      </c>
      <c r="GY63">
        <f t="shared" si="125"/>
        <v>103.75127312446671</v>
      </c>
      <c r="GZ63">
        <f t="shared" si="126"/>
        <v>104.06479033463511</v>
      </c>
      <c r="HA63">
        <f t="shared" si="127"/>
        <v>104.37841349109318</v>
      </c>
      <c r="HB63">
        <f t="shared" si="128"/>
        <v>104.69214270190943</v>
      </c>
      <c r="HC63">
        <f t="shared" si="129"/>
        <v>105.00597807526216</v>
      </c>
      <c r="HD63">
        <f t="shared" si="130"/>
        <v>105.31991971944004</v>
      </c>
      <c r="HE63">
        <f t="shared" si="131"/>
        <v>105.63396774284256</v>
      </c>
      <c r="HF63">
        <f t="shared" si="132"/>
        <v>105.94812225397834</v>
      </c>
      <c r="HG63">
        <f t="shared" si="133"/>
        <v>106.26238336146882</v>
      </c>
      <c r="HH63">
        <f t="shared" si="134"/>
        <v>106.57675117404526</v>
      </c>
      <c r="HI63">
        <f t="shared" si="135"/>
        <v>106.89122580054892</v>
      </c>
      <c r="HJ63">
        <f t="shared" si="30"/>
        <v>76.259729913451835</v>
      </c>
      <c r="HK63">
        <f t="shared" si="31"/>
        <v>2</v>
      </c>
      <c r="HL63">
        <v>61</v>
      </c>
      <c r="HM63">
        <f t="shared" si="32"/>
        <v>0.6</v>
      </c>
      <c r="HN63" cm="1">
        <f t="array" ref="HN63">INDEX($N$3:$DJ$102,HL63,HK63)</f>
        <v>-76.050288288988725</v>
      </c>
      <c r="HO63">
        <f t="shared" si="33"/>
        <v>-45.630172973393236</v>
      </c>
    </row>
    <row r="64" spans="5:223" x14ac:dyDescent="0.25">
      <c r="E64">
        <v>590</v>
      </c>
      <c r="F64" s="6">
        <f>'Emission events'!AJ64</f>
        <v>4.9684758703201597E+18</v>
      </c>
      <c r="G64" s="6">
        <f>'Emission events'!BQ64</f>
        <v>4.6463560023976826E+17</v>
      </c>
      <c r="H64" s="6">
        <f>'Emission events'!CX64</f>
        <v>4.3716749617934776E+16</v>
      </c>
      <c r="I64" s="6">
        <f>'Emission events'!EE64</f>
        <v>4140883285825154</v>
      </c>
      <c r="J64" s="6">
        <f>'Emission events'!FL64</f>
        <v>395113732659683.38</v>
      </c>
      <c r="K64" s="6">
        <f t="shared" si="2"/>
        <v>5.4813642171963474E+18</v>
      </c>
      <c r="M64" s="1">
        <v>0.61</v>
      </c>
      <c r="N64" s="55">
        <f t="shared" si="189"/>
        <v>-111.63601498852788</v>
      </c>
      <c r="O64" s="55">
        <f t="shared" si="189"/>
        <v>-111.76731170414774</v>
      </c>
      <c r="P64" s="55">
        <f t="shared" si="189"/>
        <v>-111.89874213235052</v>
      </c>
      <c r="Q64" s="55">
        <f t="shared" si="189"/>
        <v>-112.03030640952576</v>
      </c>
      <c r="R64" s="55">
        <f t="shared" si="189"/>
        <v>-112.16200467220304</v>
      </c>
      <c r="S64" s="55">
        <f t="shared" si="189"/>
        <v>-112.2938370570526</v>
      </c>
      <c r="T64" s="55">
        <f t="shared" si="189"/>
        <v>-112.42580370088129</v>
      </c>
      <c r="U64" s="55">
        <f t="shared" si="189"/>
        <v>-112.55790474063789</v>
      </c>
      <c r="V64" s="55">
        <f t="shared" si="189"/>
        <v>-112.69014031340848</v>
      </c>
      <c r="W64" s="55">
        <f t="shared" si="189"/>
        <v>-112.82251055642178</v>
      </c>
      <c r="X64" s="55">
        <f t="shared" si="190"/>
        <v>-112.95501560704511</v>
      </c>
      <c r="Y64" s="55">
        <f t="shared" si="190"/>
        <v>-113.08765560278454</v>
      </c>
      <c r="Z64" s="55">
        <f t="shared" si="190"/>
        <v>-113.22043068128906</v>
      </c>
      <c r="AA64" s="55">
        <f t="shared" si="190"/>
        <v>-113.35334098034681</v>
      </c>
      <c r="AB64" s="55">
        <f t="shared" si="190"/>
        <v>-113.48638663788552</v>
      </c>
      <c r="AC64" s="55">
        <f t="shared" si="190"/>
        <v>-113.61956779197499</v>
      </c>
      <c r="AD64" s="55">
        <f t="shared" si="190"/>
        <v>-113.75288458082531</v>
      </c>
      <c r="AE64" s="55">
        <f t="shared" si="190"/>
        <v>-113.88633714278771</v>
      </c>
      <c r="AF64" s="55">
        <f t="shared" si="190"/>
        <v>-114.01992561635487</v>
      </c>
      <c r="AG64" s="55">
        <f t="shared" si="190"/>
        <v>-114.15365014015893</v>
      </c>
      <c r="AH64" s="55">
        <f t="shared" si="191"/>
        <v>-114.28751085297625</v>
      </c>
      <c r="AI64" s="55">
        <f t="shared" si="191"/>
        <v>-114.42150789372329</v>
      </c>
      <c r="AJ64" s="55">
        <f t="shared" si="191"/>
        <v>-114.55564140145736</v>
      </c>
      <c r="AK64" s="55">
        <f t="shared" si="191"/>
        <v>-114.6899115153789</v>
      </c>
      <c r="AL64" s="55">
        <f t="shared" si="191"/>
        <v>-114.82431837483</v>
      </c>
      <c r="AM64" s="55">
        <f t="shared" si="191"/>
        <v>-114.95886211929476</v>
      </c>
      <c r="AN64" s="55">
        <f t="shared" si="191"/>
        <v>-115.09354288840012</v>
      </c>
      <c r="AO64" s="55">
        <f t="shared" si="191"/>
        <v>-115.22836082191353</v>
      </c>
      <c r="AP64" s="55">
        <f t="shared" si="191"/>
        <v>-115.36331605974777</v>
      </c>
      <c r="AQ64" s="55">
        <f t="shared" si="191"/>
        <v>-115.49840874195704</v>
      </c>
      <c r="AR64" s="55">
        <f t="shared" si="192"/>
        <v>-115.63363900873691</v>
      </c>
      <c r="AS64" s="55">
        <f t="shared" si="192"/>
        <v>-115.76900700042927</v>
      </c>
      <c r="AT64" s="55">
        <f t="shared" si="192"/>
        <v>-115.90451285751587</v>
      </c>
      <c r="AU64" s="55">
        <f t="shared" si="192"/>
        <v>-116.04015672062357</v>
      </c>
      <c r="AV64" s="55">
        <f t="shared" si="192"/>
        <v>-116.17593873052232</v>
      </c>
      <c r="AW64" s="55">
        <f t="shared" si="192"/>
        <v>-116.31185902812561</v>
      </c>
      <c r="AX64" s="55">
        <f t="shared" si="192"/>
        <v>-116.44791775449062</v>
      </c>
      <c r="AY64" s="55">
        <f t="shared" si="192"/>
        <v>-116.58411505081892</v>
      </c>
      <c r="AZ64" s="55">
        <f t="shared" si="192"/>
        <v>-116.72045105845427</v>
      </c>
      <c r="BA64" s="55">
        <f t="shared" si="192"/>
        <v>-116.85692591888733</v>
      </c>
      <c r="BB64" s="55">
        <f t="shared" si="193"/>
        <v>-116.99353977375176</v>
      </c>
      <c r="BC64" s="55">
        <f t="shared" si="193"/>
        <v>-117.13029276482473</v>
      </c>
      <c r="BD64" s="55">
        <f t="shared" si="193"/>
        <v>-117.26718503402941</v>
      </c>
      <c r="BE64" s="55">
        <f t="shared" si="193"/>
        <v>-117.40421672343325</v>
      </c>
      <c r="BF64" s="55">
        <f t="shared" si="193"/>
        <v>-117.54138797524868</v>
      </c>
      <c r="BG64" s="55">
        <f t="shared" si="193"/>
        <v>-117.67869893183362</v>
      </c>
      <c r="BH64" s="55">
        <f t="shared" si="193"/>
        <v>-117.81614973568929</v>
      </c>
      <c r="BI64" s="55">
        <f t="shared" si="193"/>
        <v>-117.95374052946516</v>
      </c>
      <c r="BJ64" s="55">
        <f t="shared" si="193"/>
        <v>-118.09147145595477</v>
      </c>
      <c r="BK64" s="55">
        <f t="shared" si="193"/>
        <v>-118.22934265809579</v>
      </c>
      <c r="BL64" s="55">
        <f t="shared" si="194"/>
        <v>-118.36735427897517</v>
      </c>
      <c r="BM64" s="55">
        <f t="shared" si="194"/>
        <v>-118.50550646182242</v>
      </c>
      <c r="BN64" s="55">
        <f t="shared" si="194"/>
        <v>-118.643799350015</v>
      </c>
      <c r="BO64" s="55">
        <f t="shared" si="194"/>
        <v>-118.78223308707618</v>
      </c>
      <c r="BP64" s="55">
        <f t="shared" si="194"/>
        <v>-118.92080781667568</v>
      </c>
      <c r="BQ64" s="55">
        <f t="shared" si="194"/>
        <v>-119.0595236826297</v>
      </c>
      <c r="BR64" s="55">
        <f t="shared" si="194"/>
        <v>-119.19838082890163</v>
      </c>
      <c r="BS64" s="55">
        <f t="shared" si="194"/>
        <v>-119.3373793995998</v>
      </c>
      <c r="BT64" s="55">
        <f t="shared" si="194"/>
        <v>-119.4765195389829</v>
      </c>
      <c r="BU64" s="55">
        <f t="shared" si="194"/>
        <v>-119.61580139145337</v>
      </c>
      <c r="BV64" s="55">
        <f t="shared" si="195"/>
        <v>-119.7552251015629</v>
      </c>
      <c r="BW64" s="55">
        <f t="shared" si="195"/>
        <v>-119.89479081401018</v>
      </c>
      <c r="BX64" s="55">
        <f t="shared" si="195"/>
        <v>-120.03449867364139</v>
      </c>
      <c r="BY64" s="55">
        <f t="shared" si="195"/>
        <v>-120.17434882545055</v>
      </c>
      <c r="BZ64" s="55">
        <f t="shared" si="195"/>
        <v>-120.31434141458004</v>
      </c>
      <c r="CA64" s="55">
        <f t="shared" si="195"/>
        <v>-120.45447658631832</v>
      </c>
      <c r="CB64" s="55">
        <f t="shared" si="195"/>
        <v>-120.59475448610553</v>
      </c>
      <c r="CC64" s="55">
        <f t="shared" si="195"/>
        <v>-120.73517525952661</v>
      </c>
      <c r="CD64" s="55">
        <f t="shared" si="195"/>
        <v>-120.87573905231662</v>
      </c>
      <c r="CE64" s="55">
        <f t="shared" si="195"/>
        <v>-121.01644601036062</v>
      </c>
      <c r="CF64" s="55">
        <f t="shared" si="196"/>
        <v>-121.15729627968963</v>
      </c>
      <c r="CG64" s="55">
        <f t="shared" si="196"/>
        <v>-121.29829000648556</v>
      </c>
      <c r="CH64" s="55">
        <f t="shared" si="196"/>
        <v>-121.43942733707885</v>
      </c>
      <c r="CI64" s="55">
        <f t="shared" si="196"/>
        <v>-121.58070841794935</v>
      </c>
      <c r="CJ64" s="55">
        <f t="shared" si="196"/>
        <v>-121.72213339572622</v>
      </c>
      <c r="CK64" s="55">
        <f t="shared" si="196"/>
        <v>-121.8637024171887</v>
      </c>
      <c r="CL64" s="55">
        <f t="shared" si="196"/>
        <v>-122.00541562926384</v>
      </c>
      <c r="CM64" s="55">
        <f t="shared" si="196"/>
        <v>-122.14727317903188</v>
      </c>
      <c r="CN64" s="55">
        <f t="shared" si="196"/>
        <v>-122.28927521371975</v>
      </c>
      <c r="CO64" s="55">
        <f t="shared" si="196"/>
        <v>-122.43142188070649</v>
      </c>
      <c r="CP64" s="55">
        <f t="shared" si="197"/>
        <v>-122.57371332752095</v>
      </c>
      <c r="CQ64" s="55">
        <f t="shared" si="197"/>
        <v>-122.71614970184254</v>
      </c>
      <c r="CR64" s="55">
        <f t="shared" si="197"/>
        <v>-122.85873115150122</v>
      </c>
      <c r="CS64" s="55">
        <f t="shared" si="197"/>
        <v>-123.00145782447825</v>
      </c>
      <c r="CT64" s="55">
        <f t="shared" si="197"/>
        <v>-123.14432986890392</v>
      </c>
      <c r="CU64" s="55">
        <f t="shared" si="197"/>
        <v>-123.28734743306302</v>
      </c>
      <c r="CV64" s="55">
        <f t="shared" si="197"/>
        <v>-123.43051066538817</v>
      </c>
      <c r="CW64" s="55">
        <f t="shared" si="197"/>
        <v>-123.5738197144648</v>
      </c>
      <c r="CX64" s="55">
        <f t="shared" si="197"/>
        <v>-123.71727472903152</v>
      </c>
      <c r="CY64" s="55">
        <f t="shared" si="197"/>
        <v>-123.8608758579756</v>
      </c>
      <c r="CZ64" s="55">
        <f t="shared" si="198"/>
        <v>-124.00462325033811</v>
      </c>
      <c r="DA64" s="55">
        <f t="shared" si="198"/>
        <v>-124.14851705531174</v>
      </c>
      <c r="DB64" s="55">
        <f t="shared" si="198"/>
        <v>-124.29255742224134</v>
      </c>
      <c r="DC64" s="55">
        <f t="shared" si="198"/>
        <v>-124.43674450062463</v>
      </c>
      <c r="DD64" s="55">
        <f t="shared" si="198"/>
        <v>-124.58107844011022</v>
      </c>
      <c r="DE64" s="55">
        <f t="shared" si="198"/>
        <v>-124.72555939050048</v>
      </c>
      <c r="DF64" s="55">
        <f t="shared" si="198"/>
        <v>-124.87018750175196</v>
      </c>
      <c r="DG64" s="55">
        <f t="shared" si="198"/>
        <v>-125.0149629239713</v>
      </c>
      <c r="DH64" s="55">
        <f t="shared" si="198"/>
        <v>-125.15988580742012</v>
      </c>
      <c r="DI64" s="55">
        <f t="shared" si="198"/>
        <v>-125.30495630251298</v>
      </c>
      <c r="DJ64" s="55">
        <f t="shared" si="198"/>
        <v>-125.4501745598177</v>
      </c>
      <c r="DL64">
        <f t="shared" si="17"/>
        <v>0.61</v>
      </c>
      <c r="DM64">
        <f t="shared" si="18"/>
        <v>111.63601498852788</v>
      </c>
      <c r="DN64">
        <f t="shared" si="19"/>
        <v>111.97675332861085</v>
      </c>
      <c r="DO64">
        <f t="shared" si="41"/>
        <v>112.31762538127673</v>
      </c>
      <c r="DP64">
        <f t="shared" si="42"/>
        <v>112.65863128291508</v>
      </c>
      <c r="DQ64">
        <f t="shared" si="43"/>
        <v>112.99977117005545</v>
      </c>
      <c r="DR64">
        <f t="shared" si="44"/>
        <v>113.34104517936812</v>
      </c>
      <c r="DS64">
        <f t="shared" si="45"/>
        <v>113.68245344765991</v>
      </c>
      <c r="DT64">
        <f t="shared" si="46"/>
        <v>114.02399611187963</v>
      </c>
      <c r="DU64">
        <f t="shared" si="47"/>
        <v>114.3656733091133</v>
      </c>
      <c r="DV64">
        <f t="shared" si="48"/>
        <v>114.70748517658971</v>
      </c>
      <c r="DW64">
        <f t="shared" si="49"/>
        <v>115.04943185167615</v>
      </c>
      <c r="DX64">
        <f t="shared" si="50"/>
        <v>115.39151347187868</v>
      </c>
      <c r="DY64">
        <f t="shared" si="51"/>
        <v>115.7337301748463</v>
      </c>
      <c r="DZ64">
        <f t="shared" si="52"/>
        <v>116.07608209836717</v>
      </c>
      <c r="EA64">
        <f t="shared" si="53"/>
        <v>116.41856938036896</v>
      </c>
      <c r="EB64">
        <f t="shared" si="54"/>
        <v>116.76119215892155</v>
      </c>
      <c r="EC64">
        <f t="shared" si="55"/>
        <v>117.10395057223496</v>
      </c>
      <c r="ED64">
        <f t="shared" si="56"/>
        <v>117.44684475866048</v>
      </c>
      <c r="EE64">
        <f t="shared" si="57"/>
        <v>117.78987485669073</v>
      </c>
      <c r="EF64">
        <f t="shared" si="58"/>
        <v>118.1330410049579</v>
      </c>
      <c r="EG64">
        <f t="shared" si="59"/>
        <v>118.47634334223832</v>
      </c>
      <c r="EH64">
        <f t="shared" si="60"/>
        <v>118.81978200744847</v>
      </c>
      <c r="EI64">
        <f t="shared" si="61"/>
        <v>119.16335713964564</v>
      </c>
      <c r="EJ64">
        <f t="shared" si="62"/>
        <v>119.50706887803028</v>
      </c>
      <c r="EK64">
        <f t="shared" si="63"/>
        <v>119.85091736194448</v>
      </c>
      <c r="EL64">
        <f t="shared" si="64"/>
        <v>120.19490273087236</v>
      </c>
      <c r="EM64">
        <f t="shared" si="65"/>
        <v>120.53902512444081</v>
      </c>
      <c r="EN64">
        <f t="shared" si="66"/>
        <v>120.88328468241733</v>
      </c>
      <c r="EO64">
        <f t="shared" si="67"/>
        <v>121.22768154471467</v>
      </c>
      <c r="EP64">
        <f t="shared" si="68"/>
        <v>121.57221585138704</v>
      </c>
      <c r="EQ64">
        <f t="shared" si="69"/>
        <v>121.91688774263001</v>
      </c>
      <c r="ER64">
        <f t="shared" si="70"/>
        <v>122.26169735878548</v>
      </c>
      <c r="ES64">
        <f t="shared" si="71"/>
        <v>122.60664484033518</v>
      </c>
      <c r="ET64">
        <f t="shared" si="72"/>
        <v>122.95173032790599</v>
      </c>
      <c r="EU64">
        <f t="shared" si="73"/>
        <v>123.29695396226784</v>
      </c>
      <c r="EV64">
        <f t="shared" si="74"/>
        <v>123.64231588433424</v>
      </c>
      <c r="EW64">
        <f t="shared" si="75"/>
        <v>123.98781623516234</v>
      </c>
      <c r="EX64">
        <f t="shared" si="76"/>
        <v>124.33345515595376</v>
      </c>
      <c r="EY64">
        <f t="shared" si="77"/>
        <v>124.6792327880522</v>
      </c>
      <c r="EZ64">
        <f t="shared" si="78"/>
        <v>125.02514927294837</v>
      </c>
      <c r="FA64">
        <f t="shared" si="79"/>
        <v>125.3712047522759</v>
      </c>
      <c r="FB64">
        <f t="shared" si="80"/>
        <v>125.71739936781198</v>
      </c>
      <c r="FC64">
        <f t="shared" si="81"/>
        <v>126.06373326147975</v>
      </c>
      <c r="FD64">
        <f t="shared" si="82"/>
        <v>126.41020657534671</v>
      </c>
      <c r="FE64">
        <f t="shared" si="83"/>
        <v>126.75681945162523</v>
      </c>
      <c r="FF64">
        <f t="shared" si="84"/>
        <v>127.10357203267328</v>
      </c>
      <c r="FG64">
        <f t="shared" si="85"/>
        <v>127.45046446099205</v>
      </c>
      <c r="FH64">
        <f t="shared" si="86"/>
        <v>127.79749687923103</v>
      </c>
      <c r="FI64">
        <f t="shared" si="87"/>
        <v>128.14466943018374</v>
      </c>
      <c r="FJ64">
        <f t="shared" si="88"/>
        <v>128.49198225678785</v>
      </c>
      <c r="FK64">
        <f t="shared" si="89"/>
        <v>128.83943550213036</v>
      </c>
      <c r="FL64">
        <f t="shared" si="90"/>
        <v>129.1870293094407</v>
      </c>
      <c r="FM64">
        <f t="shared" si="91"/>
        <v>129.53476382209638</v>
      </c>
      <c r="FN64">
        <f t="shared" si="92"/>
        <v>129.88263918362065</v>
      </c>
      <c r="FO64">
        <f t="shared" si="93"/>
        <v>130.23065553768328</v>
      </c>
      <c r="FP64">
        <f t="shared" si="94"/>
        <v>130.5788130281004</v>
      </c>
      <c r="FQ64">
        <f t="shared" si="95"/>
        <v>130.92711179883543</v>
      </c>
      <c r="FR64">
        <f t="shared" si="96"/>
        <v>131.27555199399669</v>
      </c>
      <c r="FS64">
        <f t="shared" si="97"/>
        <v>131.62413375784291</v>
      </c>
      <c r="FT64">
        <f t="shared" si="98"/>
        <v>131.97285723477648</v>
      </c>
      <c r="FU64">
        <f t="shared" si="99"/>
        <v>132.32172256934911</v>
      </c>
      <c r="FV64">
        <f t="shared" si="100"/>
        <v>132.67072990625948</v>
      </c>
      <c r="FW64">
        <f t="shared" si="101"/>
        <v>133.01987939035382</v>
      </c>
      <c r="FX64">
        <f t="shared" si="102"/>
        <v>133.36917116662607</v>
      </c>
      <c r="FY64">
        <f t="shared" si="103"/>
        <v>133.71860538021866</v>
      </c>
      <c r="FZ64">
        <f t="shared" si="36"/>
        <v>134.06818217642004</v>
      </c>
      <c r="GA64">
        <f t="shared" si="136"/>
        <v>134.41790170067037</v>
      </c>
      <c r="GB64">
        <f t="shared" si="137"/>
        <v>134.76776409855455</v>
      </c>
      <c r="GC64">
        <f t="shared" si="138"/>
        <v>135.11776951580765</v>
      </c>
      <c r="GD64">
        <f t="shared" si="104"/>
        <v>135.46791809831475</v>
      </c>
      <c r="GE64">
        <f t="shared" si="105"/>
        <v>135.81820999210689</v>
      </c>
      <c r="GF64">
        <f t="shared" si="106"/>
        <v>136.16864534336591</v>
      </c>
      <c r="GG64">
        <f t="shared" si="107"/>
        <v>136.5192242984223</v>
      </c>
      <c r="GH64">
        <f t="shared" si="108"/>
        <v>136.8699470037559</v>
      </c>
      <c r="GI64">
        <f t="shared" si="109"/>
        <v>137.22081360599589</v>
      </c>
      <c r="GJ64">
        <f t="shared" si="110"/>
        <v>137.57182425192147</v>
      </c>
      <c r="GK64">
        <f t="shared" si="111"/>
        <v>137.9229790884597</v>
      </c>
      <c r="GL64">
        <f t="shared" si="112"/>
        <v>138.27427826269084</v>
      </c>
      <c r="GM64">
        <f t="shared" si="113"/>
        <v>138.62572192184183</v>
      </c>
      <c r="GN64">
        <f t="shared" si="114"/>
        <v>138.97731021329167</v>
      </c>
      <c r="GO64">
        <f t="shared" si="115"/>
        <v>139.32904328456922</v>
      </c>
      <c r="GP64">
        <f t="shared" si="116"/>
        <v>139.68092128335391</v>
      </c>
      <c r="GQ64">
        <f t="shared" si="117"/>
        <v>140.03294435747571</v>
      </c>
      <c r="GR64">
        <f t="shared" si="118"/>
        <v>140.38511265491584</v>
      </c>
      <c r="GS64">
        <f t="shared" si="119"/>
        <v>140.73742632380461</v>
      </c>
      <c r="GT64">
        <f t="shared" si="120"/>
        <v>141.0898855124268</v>
      </c>
      <c r="GU64">
        <f t="shared" si="121"/>
        <v>141.44249036921508</v>
      </c>
      <c r="GV64">
        <f t="shared" si="122"/>
        <v>141.79524104275481</v>
      </c>
      <c r="GW64">
        <f t="shared" si="123"/>
        <v>142.14813768178462</v>
      </c>
      <c r="GX64">
        <f t="shared" si="124"/>
        <v>142.5011804351918</v>
      </c>
      <c r="GY64">
        <f t="shared" si="125"/>
        <v>142.85436945201744</v>
      </c>
      <c r="GZ64">
        <f t="shared" si="126"/>
        <v>143.20770488145416</v>
      </c>
      <c r="HA64">
        <f t="shared" si="127"/>
        <v>143.56118687284686</v>
      </c>
      <c r="HB64">
        <f t="shared" si="128"/>
        <v>143.91481557569324</v>
      </c>
      <c r="HC64">
        <f t="shared" si="129"/>
        <v>144.26859113964196</v>
      </c>
      <c r="HD64">
        <f t="shared" si="130"/>
        <v>144.62251371449531</v>
      </c>
      <c r="HE64">
        <f t="shared" si="131"/>
        <v>144.97658345020989</v>
      </c>
      <c r="HF64">
        <f t="shared" si="132"/>
        <v>145.33080049689232</v>
      </c>
      <c r="HG64">
        <f t="shared" si="133"/>
        <v>145.68516500480428</v>
      </c>
      <c r="HH64">
        <f t="shared" si="134"/>
        <v>146.03967712436022</v>
      </c>
      <c r="HI64">
        <f t="shared" si="135"/>
        <v>146.39433700612804</v>
      </c>
      <c r="HJ64">
        <f t="shared" si="30"/>
        <v>111.97675332861085</v>
      </c>
      <c r="HK64">
        <f t="shared" si="31"/>
        <v>2</v>
      </c>
      <c r="HL64">
        <v>62</v>
      </c>
      <c r="HM64">
        <f t="shared" si="32"/>
        <v>0.61</v>
      </c>
      <c r="HN64" cm="1">
        <f t="array" ref="HN64">INDEX($N$3:$DJ$102,HL64,HK64)</f>
        <v>-111.76731170414774</v>
      </c>
      <c r="HO64">
        <f t="shared" si="33"/>
        <v>-68.178060139530118</v>
      </c>
    </row>
    <row r="65" spans="5:223" x14ac:dyDescent="0.25">
      <c r="E65">
        <v>595</v>
      </c>
      <c r="F65" s="6">
        <f>'Emission events'!AJ65</f>
        <v>4.5906494282550252E+18</v>
      </c>
      <c r="G65" s="6">
        <f>'Emission events'!BQ65</f>
        <v>4.3027449505990534E+17</v>
      </c>
      <c r="H65" s="6">
        <f>'Emission events'!CX65</f>
        <v>4.054937572842096E+16</v>
      </c>
      <c r="I65" s="6">
        <f>'Emission events'!EE65</f>
        <v>3844275015848572.5</v>
      </c>
      <c r="J65" s="6">
        <f>'Emission events'!FL65</f>
        <v>366838689100250.13</v>
      </c>
      <c r="K65" s="6">
        <f t="shared" si="2"/>
        <v>5.0656844127483003E+18</v>
      </c>
      <c r="M65" s="1">
        <v>0.62</v>
      </c>
      <c r="N65" s="55">
        <f t="shared" si="189"/>
        <v>-160.9697377884674</v>
      </c>
      <c r="O65" s="55">
        <f t="shared" si="189"/>
        <v>-161.15128824042742</v>
      </c>
      <c r="P65" s="55">
        <f t="shared" si="189"/>
        <v>-161.33302366514687</v>
      </c>
      <c r="Q65" s="55">
        <f t="shared" si="189"/>
        <v>-161.51494425130295</v>
      </c>
      <c r="R65" s="55">
        <f t="shared" si="189"/>
        <v>-161.6970501877654</v>
      </c>
      <c r="S65" s="55">
        <f t="shared" si="189"/>
        <v>-161.87934166359653</v>
      </c>
      <c r="T65" s="55">
        <f t="shared" si="189"/>
        <v>-162.0618188680516</v>
      </c>
      <c r="U65" s="55">
        <f t="shared" si="189"/>
        <v>-162.2444819905794</v>
      </c>
      <c r="V65" s="55">
        <f t="shared" si="189"/>
        <v>-162.42733122082026</v>
      </c>
      <c r="W65" s="55">
        <f t="shared" si="189"/>
        <v>-162.61036674860895</v>
      </c>
      <c r="X65" s="55">
        <f t="shared" si="190"/>
        <v>-162.79358876397612</v>
      </c>
      <c r="Y65" s="55">
        <f t="shared" si="190"/>
        <v>-162.97699745714215</v>
      </c>
      <c r="Z65" s="55">
        <f t="shared" si="190"/>
        <v>-163.16059301852414</v>
      </c>
      <c r="AA65" s="55">
        <f t="shared" si="190"/>
        <v>-163.34437563873271</v>
      </c>
      <c r="AB65" s="55">
        <f t="shared" si="190"/>
        <v>-163.52834550857298</v>
      </c>
      <c r="AC65" s="55">
        <f t="shared" si="190"/>
        <v>-163.71250281904531</v>
      </c>
      <c r="AD65" s="55">
        <f t="shared" si="190"/>
        <v>-163.89684776134294</v>
      </c>
      <c r="AE65" s="55">
        <f t="shared" si="190"/>
        <v>-164.08138052685547</v>
      </c>
      <c r="AF65" s="55">
        <f t="shared" si="190"/>
        <v>-164.26610130716952</v>
      </c>
      <c r="AG65" s="55">
        <f t="shared" si="190"/>
        <v>-164.45101029406348</v>
      </c>
      <c r="AH65" s="55">
        <f t="shared" si="191"/>
        <v>-164.63610767951377</v>
      </c>
      <c r="AI65" s="55">
        <f t="shared" si="191"/>
        <v>-164.82139365569199</v>
      </c>
      <c r="AJ65" s="55">
        <f t="shared" si="191"/>
        <v>-165.00686841496591</v>
      </c>
      <c r="AK65" s="55">
        <f t="shared" si="191"/>
        <v>-165.19253214989999</v>
      </c>
      <c r="AL65" s="55">
        <f t="shared" si="191"/>
        <v>-165.3783850532526</v>
      </c>
      <c r="AM65" s="55">
        <f t="shared" si="191"/>
        <v>-165.56442731798268</v>
      </c>
      <c r="AN65" s="55">
        <f t="shared" si="191"/>
        <v>-165.75065913724387</v>
      </c>
      <c r="AO65" s="55">
        <f t="shared" si="191"/>
        <v>-165.93708070438578</v>
      </c>
      <c r="AP65" s="55">
        <f t="shared" si="191"/>
        <v>-166.12369221295629</v>
      </c>
      <c r="AQ65" s="55">
        <f t="shared" si="191"/>
        <v>-166.31049385670283</v>
      </c>
      <c r="AR65" s="55">
        <f t="shared" si="192"/>
        <v>-166.49748582956647</v>
      </c>
      <c r="AS65" s="55">
        <f t="shared" si="192"/>
        <v>-166.68466832568939</v>
      </c>
      <c r="AT65" s="55">
        <f t="shared" si="192"/>
        <v>-166.87204153940857</v>
      </c>
      <c r="AU65" s="55">
        <f t="shared" si="192"/>
        <v>-167.05960566526306</v>
      </c>
      <c r="AV65" s="55">
        <f t="shared" si="192"/>
        <v>-167.24736089798841</v>
      </c>
      <c r="AW65" s="55">
        <f t="shared" si="192"/>
        <v>-167.43530743251759</v>
      </c>
      <c r="AX65" s="55">
        <f t="shared" si="192"/>
        <v>-167.62344546398356</v>
      </c>
      <c r="AY65" s="55">
        <f t="shared" si="192"/>
        <v>-167.8117751877204</v>
      </c>
      <c r="AZ65" s="55">
        <f t="shared" si="192"/>
        <v>-168.00029679925751</v>
      </c>
      <c r="BA65" s="55">
        <f t="shared" si="192"/>
        <v>-168.18901049432623</v>
      </c>
      <c r="BB65" s="55">
        <f t="shared" si="193"/>
        <v>-168.37791646885708</v>
      </c>
      <c r="BC65" s="55">
        <f t="shared" si="193"/>
        <v>-168.56701491898028</v>
      </c>
      <c r="BD65" s="55">
        <f t="shared" si="193"/>
        <v>-168.75630604102679</v>
      </c>
      <c r="BE65" s="55">
        <f t="shared" si="193"/>
        <v>-168.94579003152595</v>
      </c>
      <c r="BF65" s="55">
        <f t="shared" si="193"/>
        <v>-169.13546708720878</v>
      </c>
      <c r="BG65" s="55">
        <f t="shared" si="193"/>
        <v>-169.32533740500909</v>
      </c>
      <c r="BH65" s="55">
        <f t="shared" si="193"/>
        <v>-169.51540118205739</v>
      </c>
      <c r="BI65" s="55">
        <f t="shared" si="193"/>
        <v>-169.70565861568744</v>
      </c>
      <c r="BJ65" s="55">
        <f t="shared" si="193"/>
        <v>-169.89610990343618</v>
      </c>
      <c r="BK65" s="55">
        <f t="shared" si="193"/>
        <v>-170.08675524303814</v>
      </c>
      <c r="BL65" s="55">
        <f t="shared" si="194"/>
        <v>-170.2775948324327</v>
      </c>
      <c r="BM65" s="55">
        <f t="shared" si="194"/>
        <v>-170.46862886975808</v>
      </c>
      <c r="BN65" s="55">
        <f t="shared" si="194"/>
        <v>-170.65985755335831</v>
      </c>
      <c r="BO65" s="55">
        <f t="shared" si="194"/>
        <v>-170.85128108177798</v>
      </c>
      <c r="BP65" s="55">
        <f t="shared" si="194"/>
        <v>-171.04289965376273</v>
      </c>
      <c r="BQ65" s="55">
        <f t="shared" si="194"/>
        <v>-171.23471346826227</v>
      </c>
      <c r="BR65" s="55">
        <f t="shared" si="194"/>
        <v>-171.42672272443136</v>
      </c>
      <c r="BS65" s="55">
        <f t="shared" si="194"/>
        <v>-171.61892762162375</v>
      </c>
      <c r="BT65" s="55">
        <f t="shared" si="194"/>
        <v>-171.81132835939991</v>
      </c>
      <c r="BU65" s="55">
        <f t="shared" si="194"/>
        <v>-172.00392513752061</v>
      </c>
      <c r="BV65" s="55">
        <f t="shared" si="195"/>
        <v>-172.1967181559543</v>
      </c>
      <c r="BW65" s="55">
        <f t="shared" si="195"/>
        <v>-172.38970761487147</v>
      </c>
      <c r="BX65" s="55">
        <f t="shared" si="195"/>
        <v>-172.58289371464539</v>
      </c>
      <c r="BY65" s="55">
        <f t="shared" si="195"/>
        <v>-172.77627665585507</v>
      </c>
      <c r="BZ65" s="55">
        <f t="shared" si="195"/>
        <v>-172.96985663928615</v>
      </c>
      <c r="CA65" s="55">
        <f t="shared" si="195"/>
        <v>-173.16363386592502</v>
      </c>
      <c r="CB65" s="55">
        <f t="shared" si="195"/>
        <v>-173.35760853696581</v>
      </c>
      <c r="CC65" s="55">
        <f t="shared" si="195"/>
        <v>-173.55178085380717</v>
      </c>
      <c r="CD65" s="55">
        <f t="shared" si="195"/>
        <v>-173.74615101805318</v>
      </c>
      <c r="CE65" s="55">
        <f t="shared" si="195"/>
        <v>-173.94071923151427</v>
      </c>
      <c r="CF65" s="55">
        <f t="shared" si="196"/>
        <v>-174.13548569620394</v>
      </c>
      <c r="CG65" s="55">
        <f t="shared" si="196"/>
        <v>-174.33045061434592</v>
      </c>
      <c r="CH65" s="55">
        <f t="shared" si="196"/>
        <v>-174.52561418836811</v>
      </c>
      <c r="CI65" s="55">
        <f t="shared" si="196"/>
        <v>-174.72097662090351</v>
      </c>
      <c r="CJ65" s="55">
        <f t="shared" si="196"/>
        <v>-174.91653811479327</v>
      </c>
      <c r="CK65" s="55">
        <f t="shared" si="196"/>
        <v>-175.11229887308741</v>
      </c>
      <c r="CL65" s="55">
        <f t="shared" si="196"/>
        <v>-175.30825909903893</v>
      </c>
      <c r="CM65" s="55">
        <f t="shared" si="196"/>
        <v>-175.5044189961117</v>
      </c>
      <c r="CN65" s="55">
        <f t="shared" si="196"/>
        <v>-175.70077876797362</v>
      </c>
      <c r="CO65" s="55">
        <f t="shared" si="196"/>
        <v>-175.89733861850442</v>
      </c>
      <c r="CP65" s="55">
        <f t="shared" si="197"/>
        <v>-176.09409875178986</v>
      </c>
      <c r="CQ65" s="55">
        <f t="shared" si="197"/>
        <v>-176.29105937212233</v>
      </c>
      <c r="CR65" s="55">
        <f t="shared" si="197"/>
        <v>-176.48822068400418</v>
      </c>
      <c r="CS65" s="55">
        <f t="shared" si="197"/>
        <v>-176.6855828921482</v>
      </c>
      <c r="CT65" s="55">
        <f t="shared" si="197"/>
        <v>-176.88314620147202</v>
      </c>
      <c r="CU65" s="55">
        <f t="shared" si="197"/>
        <v>-177.08091081710498</v>
      </c>
      <c r="CV65" s="55">
        <f t="shared" si="197"/>
        <v>-177.27887694438505</v>
      </c>
      <c r="CW65" s="55">
        <f t="shared" si="197"/>
        <v>-177.4770447888595</v>
      </c>
      <c r="CX65" s="55">
        <f t="shared" si="197"/>
        <v>-177.67541455628609</v>
      </c>
      <c r="CY65" s="55">
        <f t="shared" si="197"/>
        <v>-177.87398645262962</v>
      </c>
      <c r="CZ65" s="55">
        <f t="shared" si="198"/>
        <v>-178.07276068406921</v>
      </c>
      <c r="DA65" s="55">
        <f t="shared" si="198"/>
        <v>-178.27173745699207</v>
      </c>
      <c r="DB65" s="55">
        <f t="shared" si="198"/>
        <v>-178.4709169779947</v>
      </c>
      <c r="DC65" s="55">
        <f t="shared" si="198"/>
        <v>-178.67029945388634</v>
      </c>
      <c r="DD65" s="55">
        <f t="shared" si="198"/>
        <v>-178.86988509168646</v>
      </c>
      <c r="DE65" s="55">
        <f t="shared" si="198"/>
        <v>-179.06967409862574</v>
      </c>
      <c r="DF65" s="55">
        <f t="shared" si="198"/>
        <v>-179.26966668214695</v>
      </c>
      <c r="DG65" s="55">
        <f t="shared" si="198"/>
        <v>-179.46986304990165</v>
      </c>
      <c r="DH65" s="55">
        <f t="shared" si="198"/>
        <v>-179.67026340975733</v>
      </c>
      <c r="DI65" s="55">
        <f t="shared" si="198"/>
        <v>-179.87086796979153</v>
      </c>
      <c r="DJ65" s="55">
        <f t="shared" si="198"/>
        <v>-180.07167693829254</v>
      </c>
      <c r="DL65">
        <f t="shared" si="17"/>
        <v>0.62</v>
      </c>
      <c r="DM65">
        <f t="shared" si="18"/>
        <v>160.9697377884674</v>
      </c>
      <c r="DN65">
        <f t="shared" si="19"/>
        <v>161.36072986489052</v>
      </c>
      <c r="DO65">
        <f t="shared" si="41"/>
        <v>161.75190691407309</v>
      </c>
      <c r="DP65">
        <f t="shared" si="42"/>
        <v>162.14326912469227</v>
      </c>
      <c r="DQ65">
        <f t="shared" si="43"/>
        <v>162.53481668561781</v>
      </c>
      <c r="DR65">
        <f t="shared" si="44"/>
        <v>162.92654978591204</v>
      </c>
      <c r="DS65">
        <f t="shared" si="45"/>
        <v>163.31846861483024</v>
      </c>
      <c r="DT65">
        <f t="shared" si="46"/>
        <v>163.71057336182113</v>
      </c>
      <c r="DU65">
        <f t="shared" si="47"/>
        <v>164.10286421652509</v>
      </c>
      <c r="DV65">
        <f t="shared" si="48"/>
        <v>164.49534136877688</v>
      </c>
      <c r="DW65">
        <f t="shared" si="49"/>
        <v>164.88800500860717</v>
      </c>
      <c r="DX65">
        <f t="shared" si="50"/>
        <v>165.28085532623629</v>
      </c>
      <c r="DY65">
        <f t="shared" si="51"/>
        <v>165.67389251208138</v>
      </c>
      <c r="DZ65">
        <f t="shared" si="52"/>
        <v>166.06711675675305</v>
      </c>
      <c r="EA65">
        <f t="shared" si="53"/>
        <v>166.46052825105645</v>
      </c>
      <c r="EB65">
        <f t="shared" si="54"/>
        <v>166.85412718599187</v>
      </c>
      <c r="EC65">
        <f t="shared" si="55"/>
        <v>167.24791375275259</v>
      </c>
      <c r="ED65">
        <f t="shared" si="56"/>
        <v>167.64188814272822</v>
      </c>
      <c r="EE65">
        <f t="shared" si="57"/>
        <v>168.0360505475054</v>
      </c>
      <c r="EF65">
        <f t="shared" si="58"/>
        <v>168.43040115886245</v>
      </c>
      <c r="EG65">
        <f t="shared" si="59"/>
        <v>168.82494016877584</v>
      </c>
      <c r="EH65">
        <f t="shared" si="60"/>
        <v>169.21966776941716</v>
      </c>
      <c r="EI65">
        <f t="shared" si="61"/>
        <v>169.6145841531542</v>
      </c>
      <c r="EJ65">
        <f t="shared" si="62"/>
        <v>170.00968951255138</v>
      </c>
      <c r="EK65">
        <f t="shared" si="63"/>
        <v>170.40498404036708</v>
      </c>
      <c r="EL65">
        <f t="shared" si="64"/>
        <v>170.80046792956026</v>
      </c>
      <c r="EM65">
        <f t="shared" si="65"/>
        <v>171.19614137328458</v>
      </c>
      <c r="EN65">
        <f t="shared" si="66"/>
        <v>171.59200456488958</v>
      </c>
      <c r="EO65">
        <f t="shared" si="67"/>
        <v>171.98805769792318</v>
      </c>
      <c r="EP65">
        <f t="shared" si="68"/>
        <v>172.38430096613283</v>
      </c>
      <c r="EQ65">
        <f t="shared" si="69"/>
        <v>172.78073456345959</v>
      </c>
      <c r="ER65">
        <f t="shared" si="70"/>
        <v>173.1773586840456</v>
      </c>
      <c r="ES65">
        <f t="shared" si="71"/>
        <v>173.57417352222788</v>
      </c>
      <c r="ET65">
        <f t="shared" si="72"/>
        <v>173.97117927254547</v>
      </c>
      <c r="EU65">
        <f t="shared" si="73"/>
        <v>174.36837612973395</v>
      </c>
      <c r="EV65">
        <f t="shared" si="74"/>
        <v>174.76576428872622</v>
      </c>
      <c r="EW65">
        <f t="shared" si="75"/>
        <v>175.16334394465528</v>
      </c>
      <c r="EX65">
        <f t="shared" si="76"/>
        <v>175.56111529285522</v>
      </c>
      <c r="EY65">
        <f t="shared" si="77"/>
        <v>175.95907852885546</v>
      </c>
      <c r="EZ65">
        <f t="shared" si="78"/>
        <v>176.35723384838727</v>
      </c>
      <c r="FA65">
        <f t="shared" si="79"/>
        <v>176.75558144738122</v>
      </c>
      <c r="FB65">
        <f t="shared" si="80"/>
        <v>177.15412152196751</v>
      </c>
      <c r="FC65">
        <f t="shared" si="81"/>
        <v>177.55285426847715</v>
      </c>
      <c r="FD65">
        <f t="shared" si="82"/>
        <v>177.9517798834394</v>
      </c>
      <c r="FE65">
        <f t="shared" si="83"/>
        <v>178.35089856358533</v>
      </c>
      <c r="FF65">
        <f t="shared" si="84"/>
        <v>178.75021050584874</v>
      </c>
      <c r="FG65">
        <f t="shared" si="85"/>
        <v>179.14971590736016</v>
      </c>
      <c r="FH65">
        <f t="shared" si="86"/>
        <v>179.54941496545331</v>
      </c>
      <c r="FI65">
        <f t="shared" si="87"/>
        <v>179.94930787766515</v>
      </c>
      <c r="FJ65">
        <f t="shared" si="88"/>
        <v>180.3493948417302</v>
      </c>
      <c r="FK65">
        <f t="shared" si="89"/>
        <v>180.74967605558788</v>
      </c>
      <c r="FL65">
        <f t="shared" si="90"/>
        <v>181.15015171737636</v>
      </c>
      <c r="FM65">
        <f t="shared" si="91"/>
        <v>181.55082202543969</v>
      </c>
      <c r="FN65">
        <f t="shared" si="92"/>
        <v>181.95168717832246</v>
      </c>
      <c r="FO65">
        <f t="shared" si="93"/>
        <v>182.35274737477033</v>
      </c>
      <c r="FP65">
        <f t="shared" si="94"/>
        <v>182.75400281373297</v>
      </c>
      <c r="FQ65">
        <f t="shared" si="95"/>
        <v>183.15545369436515</v>
      </c>
      <c r="FR65">
        <f t="shared" si="96"/>
        <v>183.55710021602064</v>
      </c>
      <c r="FS65">
        <f t="shared" si="97"/>
        <v>183.95894257825992</v>
      </c>
      <c r="FT65">
        <f t="shared" si="98"/>
        <v>184.36098098084372</v>
      </c>
      <c r="FU65">
        <f t="shared" si="99"/>
        <v>184.76321562374051</v>
      </c>
      <c r="FV65">
        <f t="shared" si="100"/>
        <v>185.16564670712077</v>
      </c>
      <c r="FW65">
        <f t="shared" si="101"/>
        <v>185.56827443135782</v>
      </c>
      <c r="FX65">
        <f t="shared" si="102"/>
        <v>185.97109899703059</v>
      </c>
      <c r="FY65">
        <f t="shared" si="103"/>
        <v>186.37412060492477</v>
      </c>
      <c r="FZ65">
        <f t="shared" si="36"/>
        <v>186.77733945602674</v>
      </c>
      <c r="GA65">
        <f t="shared" si="136"/>
        <v>187.18075575153065</v>
      </c>
      <c r="GB65">
        <f t="shared" si="137"/>
        <v>187.58436969283511</v>
      </c>
      <c r="GC65">
        <f t="shared" si="138"/>
        <v>187.98818148154422</v>
      </c>
      <c r="GD65">
        <f t="shared" si="104"/>
        <v>188.3921913194684</v>
      </c>
      <c r="GE65">
        <f t="shared" si="105"/>
        <v>188.7963994086212</v>
      </c>
      <c r="GF65">
        <f t="shared" si="106"/>
        <v>189.20080595122627</v>
      </c>
      <c r="GG65">
        <f t="shared" si="107"/>
        <v>189.60541114971156</v>
      </c>
      <c r="GH65">
        <f t="shared" si="108"/>
        <v>190.01021520671006</v>
      </c>
      <c r="GI65">
        <f t="shared" si="109"/>
        <v>190.41521832506294</v>
      </c>
      <c r="GJ65">
        <f t="shared" si="110"/>
        <v>190.82042070782018</v>
      </c>
      <c r="GK65">
        <f t="shared" si="111"/>
        <v>191.2258225582348</v>
      </c>
      <c r="GL65">
        <f t="shared" si="112"/>
        <v>191.63142407977065</v>
      </c>
      <c r="GM65">
        <f t="shared" si="113"/>
        <v>192.0372254760957</v>
      </c>
      <c r="GN65">
        <f t="shared" si="114"/>
        <v>192.4432269510896</v>
      </c>
      <c r="GO65">
        <f t="shared" si="115"/>
        <v>192.84942870883813</v>
      </c>
      <c r="GP65">
        <f t="shared" si="116"/>
        <v>193.2558309536337</v>
      </c>
      <c r="GQ65">
        <f t="shared" si="117"/>
        <v>193.66243388997867</v>
      </c>
      <c r="GR65">
        <f t="shared" si="118"/>
        <v>194.0692377225858</v>
      </c>
      <c r="GS65">
        <f t="shared" si="119"/>
        <v>194.4762426563727</v>
      </c>
      <c r="GT65">
        <f t="shared" si="120"/>
        <v>194.88344889646876</v>
      </c>
      <c r="GU65">
        <f t="shared" si="121"/>
        <v>195.29085664821196</v>
      </c>
      <c r="GV65">
        <f t="shared" si="122"/>
        <v>195.69846611714951</v>
      </c>
      <c r="GW65">
        <f t="shared" si="123"/>
        <v>196.10627750903919</v>
      </c>
      <c r="GX65">
        <f t="shared" si="124"/>
        <v>196.51429102984582</v>
      </c>
      <c r="GY65">
        <f t="shared" si="125"/>
        <v>196.92250688574853</v>
      </c>
      <c r="GZ65">
        <f t="shared" si="126"/>
        <v>197.33092528313449</v>
      </c>
      <c r="HA65">
        <f t="shared" si="127"/>
        <v>197.73954642860022</v>
      </c>
      <c r="HB65">
        <f t="shared" si="128"/>
        <v>198.14837052895496</v>
      </c>
      <c r="HC65">
        <f t="shared" si="129"/>
        <v>198.55739779121819</v>
      </c>
      <c r="HD65">
        <f t="shared" si="130"/>
        <v>198.96662842262057</v>
      </c>
      <c r="HE65">
        <f t="shared" si="131"/>
        <v>199.37606263060488</v>
      </c>
      <c r="HF65">
        <f t="shared" si="132"/>
        <v>199.78570062282267</v>
      </c>
      <c r="HG65">
        <f t="shared" si="133"/>
        <v>200.19554260714148</v>
      </c>
      <c r="HH65">
        <f t="shared" si="134"/>
        <v>200.60558879163878</v>
      </c>
      <c r="HI65">
        <f t="shared" si="135"/>
        <v>201.01583938460288</v>
      </c>
      <c r="HJ65">
        <f t="shared" si="30"/>
        <v>161.36072986489052</v>
      </c>
      <c r="HK65">
        <f t="shared" si="31"/>
        <v>2</v>
      </c>
      <c r="HL65">
        <v>63</v>
      </c>
      <c r="HM65">
        <f t="shared" si="32"/>
        <v>0.62</v>
      </c>
      <c r="HN65" cm="1">
        <f t="array" ref="HN65">INDEX($N$3:$DJ$102,HL65,HK65)</f>
        <v>-161.15128824042742</v>
      </c>
      <c r="HO65">
        <f t="shared" si="33"/>
        <v>-99.913798709065006</v>
      </c>
    </row>
    <row r="66" spans="5:223" x14ac:dyDescent="0.25">
      <c r="E66">
        <v>600</v>
      </c>
      <c r="F66" s="6">
        <f>'Emission events'!AJ66</f>
        <v>4.0588386077991706E+18</v>
      </c>
      <c r="G66" s="6">
        <f>'Emission events'!BQ66</f>
        <v>3.8112387363790752E+17</v>
      </c>
      <c r="H66" s="6">
        <f>'Emission events'!CX66</f>
        <v>3.595933301663484E+16</v>
      </c>
      <c r="I66" s="6">
        <f>'Emission events'!EE66</f>
        <v>3410567037543440.5</v>
      </c>
      <c r="J66" s="6">
        <f>'Emission events'!FL66</f>
        <v>325323966762839</v>
      </c>
      <c r="K66" s="6">
        <f t="shared" si="2"/>
        <v>4.4796577054580193E+18</v>
      </c>
      <c r="M66" s="1">
        <v>0.63</v>
      </c>
      <c r="N66" s="55">
        <f t="shared" si="189"/>
        <v>-229.19052394486218</v>
      </c>
      <c r="O66" s="55">
        <f t="shared" si="189"/>
        <v>-229.44159345113846</v>
      </c>
      <c r="P66" s="55">
        <f t="shared" si="189"/>
        <v>-229.69291884149996</v>
      </c>
      <c r="Q66" s="55">
        <f t="shared" si="189"/>
        <v>-229.94450037695279</v>
      </c>
      <c r="R66" s="55">
        <f t="shared" si="189"/>
        <v>-230.19633831877456</v>
      </c>
      <c r="S66" s="55">
        <f t="shared" si="189"/>
        <v>-230.44843292850663</v>
      </c>
      <c r="T66" s="55">
        <f t="shared" si="189"/>
        <v>-230.7007844679556</v>
      </c>
      <c r="U66" s="55">
        <f t="shared" si="189"/>
        <v>-230.95339319919759</v>
      </c>
      <c r="V66" s="55">
        <f t="shared" si="189"/>
        <v>-231.20625938457528</v>
      </c>
      <c r="W66" s="55">
        <f t="shared" si="189"/>
        <v>-231.45938328669877</v>
      </c>
      <c r="X66" s="55">
        <f t="shared" si="190"/>
        <v>-231.71276516844713</v>
      </c>
      <c r="Y66" s="55">
        <f t="shared" si="190"/>
        <v>-231.96640529296391</v>
      </c>
      <c r="Z66" s="55">
        <f t="shared" si="190"/>
        <v>-232.22030392366639</v>
      </c>
      <c r="AA66" s="55">
        <f t="shared" si="190"/>
        <v>-232.47446132423789</v>
      </c>
      <c r="AB66" s="55">
        <f t="shared" si="190"/>
        <v>-232.72887775862901</v>
      </c>
      <c r="AC66" s="55">
        <f t="shared" si="190"/>
        <v>-232.98355349106211</v>
      </c>
      <c r="AD66" s="55">
        <f t="shared" si="190"/>
        <v>-233.23848878602826</v>
      </c>
      <c r="AE66" s="55">
        <f t="shared" si="190"/>
        <v>-233.49368390828829</v>
      </c>
      <c r="AF66" s="55">
        <f t="shared" si="190"/>
        <v>-233.749139122874</v>
      </c>
      <c r="AG66" s="55">
        <f t="shared" si="190"/>
        <v>-234.00485469508396</v>
      </c>
      <c r="AH66" s="55">
        <f t="shared" si="191"/>
        <v>-234.26083089049268</v>
      </c>
      <c r="AI66" s="55">
        <f t="shared" si="191"/>
        <v>-234.51706797494296</v>
      </c>
      <c r="AJ66" s="55">
        <f t="shared" si="191"/>
        <v>-234.77356621454595</v>
      </c>
      <c r="AK66" s="55">
        <f t="shared" si="191"/>
        <v>-235.03032587569064</v>
      </c>
      <c r="AL66" s="55">
        <f t="shared" si="191"/>
        <v>-235.28734722503143</v>
      </c>
      <c r="AM66" s="55">
        <f t="shared" si="191"/>
        <v>-235.54463052949825</v>
      </c>
      <c r="AN66" s="55">
        <f t="shared" si="191"/>
        <v>-235.80217605629247</v>
      </c>
      <c r="AO66" s="55">
        <f t="shared" si="191"/>
        <v>-236.059984072888</v>
      </c>
      <c r="AP66" s="55">
        <f t="shared" si="191"/>
        <v>-236.31805484703156</v>
      </c>
      <c r="AQ66" s="55">
        <f t="shared" si="191"/>
        <v>-236.57638864674382</v>
      </c>
      <c r="AR66" s="55">
        <f t="shared" si="192"/>
        <v>-236.83498574031546</v>
      </c>
      <c r="AS66" s="55">
        <f t="shared" si="192"/>
        <v>-237.09384639631688</v>
      </c>
      <c r="AT66" s="55">
        <f t="shared" si="192"/>
        <v>-237.35297088358621</v>
      </c>
      <c r="AU66" s="55">
        <f t="shared" si="192"/>
        <v>-237.61235947123947</v>
      </c>
      <c r="AV66" s="55">
        <f t="shared" si="192"/>
        <v>-237.87201242866618</v>
      </c>
      <c r="AW66" s="55">
        <f t="shared" si="192"/>
        <v>-238.13193002553069</v>
      </c>
      <c r="AX66" s="55">
        <f t="shared" si="192"/>
        <v>-238.39211253177245</v>
      </c>
      <c r="AY66" s="55">
        <f t="shared" si="192"/>
        <v>-238.65256021760715</v>
      </c>
      <c r="AZ66" s="55">
        <f t="shared" si="192"/>
        <v>-238.91327335352244</v>
      </c>
      <c r="BA66" s="55">
        <f t="shared" si="192"/>
        <v>-239.17425221028731</v>
      </c>
      <c r="BB66" s="55">
        <f t="shared" si="193"/>
        <v>-239.43549705894426</v>
      </c>
      <c r="BC66" s="55">
        <f t="shared" si="193"/>
        <v>-239.69700817080954</v>
      </c>
      <c r="BD66" s="55">
        <f t="shared" si="193"/>
        <v>-239.95878581748255</v>
      </c>
      <c r="BE66" s="55">
        <f t="shared" si="193"/>
        <v>-240.2208302708332</v>
      </c>
      <c r="BF66" s="55">
        <f t="shared" si="193"/>
        <v>-240.48314180301256</v>
      </c>
      <c r="BG66" s="55">
        <f t="shared" si="193"/>
        <v>-240.74572068644821</v>
      </c>
      <c r="BH66" s="55">
        <f t="shared" si="193"/>
        <v>-241.00856719384578</v>
      </c>
      <c r="BI66" s="55">
        <f t="shared" si="193"/>
        <v>-241.27168159818891</v>
      </c>
      <c r="BJ66" s="55">
        <f t="shared" si="193"/>
        <v>-241.53506417274068</v>
      </c>
      <c r="BK66" s="55">
        <f t="shared" si="193"/>
        <v>-241.79871519103935</v>
      </c>
      <c r="BL66" s="55">
        <f t="shared" si="194"/>
        <v>-242.06263492690837</v>
      </c>
      <c r="BM66" s="55">
        <f t="shared" si="194"/>
        <v>-242.32682365444433</v>
      </c>
      <c r="BN66" s="55">
        <f t="shared" si="194"/>
        <v>-242.59128164802686</v>
      </c>
      <c r="BO66" s="55">
        <f t="shared" si="194"/>
        <v>-242.85600918231475</v>
      </c>
      <c r="BP66" s="55">
        <f t="shared" si="194"/>
        <v>-243.12100653224675</v>
      </c>
      <c r="BQ66" s="55">
        <f t="shared" si="194"/>
        <v>-243.38627397304222</v>
      </c>
      <c r="BR66" s="55">
        <f t="shared" si="194"/>
        <v>-243.65181178020205</v>
      </c>
      <c r="BS66" s="55">
        <f t="shared" si="194"/>
        <v>-243.91762022950454</v>
      </c>
      <c r="BT66" s="55">
        <f t="shared" si="194"/>
        <v>-244.1836995970157</v>
      </c>
      <c r="BU66" s="55">
        <f t="shared" si="194"/>
        <v>-244.45005015907671</v>
      </c>
      <c r="BV66" s="55">
        <f t="shared" si="195"/>
        <v>-244.71667219231344</v>
      </c>
      <c r="BW66" s="55">
        <f t="shared" si="195"/>
        <v>-244.98356597363656</v>
      </c>
      <c r="BX66" s="55">
        <f t="shared" si="195"/>
        <v>-245.25073178023374</v>
      </c>
      <c r="BY66" s="55">
        <f t="shared" si="195"/>
        <v>-245.51816988957913</v>
      </c>
      <c r="BZ66" s="55">
        <f t="shared" si="195"/>
        <v>-245.78588057942889</v>
      </c>
      <c r="CA66" s="55">
        <f t="shared" si="195"/>
        <v>-246.05386412782255</v>
      </c>
      <c r="CB66" s="55">
        <f t="shared" si="195"/>
        <v>-246.32212081308418</v>
      </c>
      <c r="CC66" s="55">
        <f t="shared" si="195"/>
        <v>-246.59065091381891</v>
      </c>
      <c r="CD66" s="55">
        <f t="shared" si="195"/>
        <v>-246.85945470891804</v>
      </c>
      <c r="CE66" s="55">
        <f t="shared" si="195"/>
        <v>-247.12853247755996</v>
      </c>
      <c r="CF66" s="55">
        <f t="shared" si="196"/>
        <v>-247.39788449920243</v>
      </c>
      <c r="CG66" s="55">
        <f t="shared" si="196"/>
        <v>-247.66751105359182</v>
      </c>
      <c r="CH66" s="55">
        <f t="shared" si="196"/>
        <v>-247.93741242075899</v>
      </c>
      <c r="CI66" s="55">
        <f t="shared" si="196"/>
        <v>-248.20758888102048</v>
      </c>
      <c r="CJ66" s="55">
        <f t="shared" si="196"/>
        <v>-248.47804071497873</v>
      </c>
      <c r="CK66" s="55">
        <f t="shared" si="196"/>
        <v>-248.74876820352333</v>
      </c>
      <c r="CL66" s="55">
        <f t="shared" si="196"/>
        <v>-249.0197716278266</v>
      </c>
      <c r="CM66" s="55">
        <f t="shared" si="196"/>
        <v>-249.29105126935431</v>
      </c>
      <c r="CN66" s="55">
        <f t="shared" si="196"/>
        <v>-249.56260740985269</v>
      </c>
      <c r="CO66" s="55">
        <f t="shared" si="196"/>
        <v>-249.83444033135819</v>
      </c>
      <c r="CP66" s="55">
        <f t="shared" si="197"/>
        <v>-250.10655031619783</v>
      </c>
      <c r="CQ66" s="55">
        <f t="shared" si="197"/>
        <v>-250.37893764698092</v>
      </c>
      <c r="CR66" s="55">
        <f t="shared" si="197"/>
        <v>-250.65160260660875</v>
      </c>
      <c r="CS66" s="55">
        <f t="shared" si="197"/>
        <v>-250.92454547827029</v>
      </c>
      <c r="CT66" s="55">
        <f t="shared" si="197"/>
        <v>-251.19776654544344</v>
      </c>
      <c r="CU66" s="55">
        <f t="shared" si="197"/>
        <v>-251.47126609189607</v>
      </c>
      <c r="CV66" s="55">
        <f t="shared" si="197"/>
        <v>-251.74504440168275</v>
      </c>
      <c r="CW66" s="55">
        <f t="shared" si="197"/>
        <v>-252.01910175914961</v>
      </c>
      <c r="CX66" s="55">
        <f t="shared" si="197"/>
        <v>-252.29343844893575</v>
      </c>
      <c r="CY66" s="55">
        <f t="shared" si="197"/>
        <v>-252.56805475596488</v>
      </c>
      <c r="CZ66" s="55">
        <f t="shared" si="198"/>
        <v>-252.84295096545517</v>
      </c>
      <c r="DA66" s="55">
        <f t="shared" si="198"/>
        <v>-253.11812736291463</v>
      </c>
      <c r="DB66" s="55">
        <f t="shared" si="198"/>
        <v>-253.39358423414271</v>
      </c>
      <c r="DC66" s="55">
        <f t="shared" si="198"/>
        <v>-253.66932186523118</v>
      </c>
      <c r="DD66" s="55">
        <f t="shared" si="198"/>
        <v>-253.9453405425609</v>
      </c>
      <c r="DE66" s="55">
        <f t="shared" si="198"/>
        <v>-254.22164055280652</v>
      </c>
      <c r="DF66" s="55">
        <f t="shared" si="198"/>
        <v>-254.49822218293824</v>
      </c>
      <c r="DG66" s="55">
        <f t="shared" si="198"/>
        <v>-254.77508572021318</v>
      </c>
      <c r="DH66" s="55">
        <f t="shared" si="198"/>
        <v>-255.05223145218511</v>
      </c>
      <c r="DI66" s="55">
        <f t="shared" si="198"/>
        <v>-255.32965966670039</v>
      </c>
      <c r="DJ66" s="55">
        <f t="shared" si="198"/>
        <v>-255.60737065189878</v>
      </c>
      <c r="DL66">
        <f t="shared" si="17"/>
        <v>0.63</v>
      </c>
      <c r="DM66">
        <f t="shared" si="18"/>
        <v>229.19052394486218</v>
      </c>
      <c r="DN66">
        <f t="shared" si="19"/>
        <v>229.65103507560156</v>
      </c>
      <c r="DO66">
        <f t="shared" si="41"/>
        <v>230.11180209042618</v>
      </c>
      <c r="DP66">
        <f t="shared" si="42"/>
        <v>230.57282525034211</v>
      </c>
      <c r="DQ66">
        <f t="shared" si="43"/>
        <v>231.03410481662698</v>
      </c>
      <c r="DR66">
        <f t="shared" si="44"/>
        <v>231.49564105082214</v>
      </c>
      <c r="DS66">
        <f t="shared" si="45"/>
        <v>231.95743421473423</v>
      </c>
      <c r="DT66">
        <f t="shared" si="46"/>
        <v>232.41948457043932</v>
      </c>
      <c r="DU66">
        <f t="shared" si="47"/>
        <v>232.8817923802801</v>
      </c>
      <c r="DV66">
        <f t="shared" si="48"/>
        <v>233.34435790686669</v>
      </c>
      <c r="DW66">
        <f t="shared" si="49"/>
        <v>233.80718141307818</v>
      </c>
      <c r="DX66">
        <f t="shared" si="50"/>
        <v>234.27026316205806</v>
      </c>
      <c r="DY66">
        <f t="shared" si="51"/>
        <v>234.73360341722363</v>
      </c>
      <c r="DZ66">
        <f t="shared" si="52"/>
        <v>235.19720244225823</v>
      </c>
      <c r="EA66">
        <f t="shared" si="53"/>
        <v>235.66106050111247</v>
      </c>
      <c r="EB66">
        <f t="shared" si="54"/>
        <v>236.12517785800867</v>
      </c>
      <c r="EC66">
        <f t="shared" si="55"/>
        <v>236.58955477743791</v>
      </c>
      <c r="ED66">
        <f t="shared" si="56"/>
        <v>237.05419152416104</v>
      </c>
      <c r="EE66">
        <f t="shared" si="57"/>
        <v>237.51908836320987</v>
      </c>
      <c r="EF66">
        <f t="shared" si="58"/>
        <v>237.98424555988294</v>
      </c>
      <c r="EG66">
        <f t="shared" si="59"/>
        <v>238.44966337975475</v>
      </c>
      <c r="EH66">
        <f t="shared" si="60"/>
        <v>238.91534208866813</v>
      </c>
      <c r="EI66">
        <f t="shared" si="61"/>
        <v>239.38128195273424</v>
      </c>
      <c r="EJ66">
        <f t="shared" si="62"/>
        <v>239.84748323834202</v>
      </c>
      <c r="EK66">
        <f t="shared" si="63"/>
        <v>240.31394621214591</v>
      </c>
      <c r="EL66">
        <f t="shared" si="64"/>
        <v>240.78067114107583</v>
      </c>
      <c r="EM66">
        <f t="shared" si="65"/>
        <v>241.24765829233317</v>
      </c>
      <c r="EN66">
        <f t="shared" si="66"/>
        <v>241.7149079333918</v>
      </c>
      <c r="EO66">
        <f t="shared" si="67"/>
        <v>242.18242033199846</v>
      </c>
      <c r="EP66">
        <f t="shared" si="68"/>
        <v>242.65019575617382</v>
      </c>
      <c r="EQ66">
        <f t="shared" si="69"/>
        <v>243.11823447420858</v>
      </c>
      <c r="ER66">
        <f t="shared" si="70"/>
        <v>243.58653675467309</v>
      </c>
      <c r="ES66">
        <f t="shared" si="71"/>
        <v>244.05510286640552</v>
      </c>
      <c r="ET66">
        <f t="shared" si="72"/>
        <v>244.52393307852188</v>
      </c>
      <c r="EU66">
        <f t="shared" si="73"/>
        <v>244.99302766041171</v>
      </c>
      <c r="EV66">
        <f t="shared" si="74"/>
        <v>245.46238688173932</v>
      </c>
      <c r="EW66">
        <f t="shared" si="75"/>
        <v>245.93201101244418</v>
      </c>
      <c r="EX66">
        <f t="shared" si="76"/>
        <v>246.40190032274197</v>
      </c>
      <c r="EY66">
        <f t="shared" si="77"/>
        <v>246.87205508312039</v>
      </c>
      <c r="EZ66">
        <f t="shared" si="78"/>
        <v>247.34247556434835</v>
      </c>
      <c r="FA66">
        <f t="shared" si="79"/>
        <v>247.8131620374684</v>
      </c>
      <c r="FB66">
        <f t="shared" si="80"/>
        <v>248.28411477379677</v>
      </c>
      <c r="FC66">
        <f t="shared" si="81"/>
        <v>248.75533404493291</v>
      </c>
      <c r="FD66">
        <f t="shared" si="82"/>
        <v>249.22682012274666</v>
      </c>
      <c r="FE66">
        <f t="shared" si="83"/>
        <v>249.69857327938911</v>
      </c>
      <c r="FF66">
        <f t="shared" si="84"/>
        <v>250.17059378728786</v>
      </c>
      <c r="FG66">
        <f t="shared" si="85"/>
        <v>250.64288191914855</v>
      </c>
      <c r="FH66">
        <f t="shared" si="86"/>
        <v>251.11543794795477</v>
      </c>
      <c r="FI66">
        <f t="shared" si="87"/>
        <v>251.58826214696964</v>
      </c>
      <c r="FJ66">
        <f t="shared" si="88"/>
        <v>252.06135478973141</v>
      </c>
      <c r="FK66">
        <f t="shared" si="89"/>
        <v>252.53471615006356</v>
      </c>
      <c r="FL66">
        <f t="shared" si="90"/>
        <v>253.00834650206261</v>
      </c>
      <c r="FM66">
        <f t="shared" si="91"/>
        <v>253.48224612010824</v>
      </c>
      <c r="FN66">
        <f t="shared" si="92"/>
        <v>253.95641527885923</v>
      </c>
      <c r="FO66">
        <f t="shared" si="93"/>
        <v>254.43085425325435</v>
      </c>
      <c r="FP66">
        <f t="shared" si="94"/>
        <v>254.90556331851292</v>
      </c>
      <c r="FQ66">
        <f t="shared" si="95"/>
        <v>255.38054275013585</v>
      </c>
      <c r="FR66">
        <f t="shared" si="96"/>
        <v>255.85579282390142</v>
      </c>
      <c r="FS66">
        <f t="shared" si="97"/>
        <v>256.33131381587572</v>
      </c>
      <c r="FT66">
        <f t="shared" si="98"/>
        <v>256.80710600239979</v>
      </c>
      <c r="FU66">
        <f t="shared" si="99"/>
        <v>257.28316966009965</v>
      </c>
      <c r="FV66">
        <f t="shared" si="100"/>
        <v>257.75950506588589</v>
      </c>
      <c r="FW66">
        <f t="shared" si="101"/>
        <v>258.23611249694613</v>
      </c>
      <c r="FX66">
        <f t="shared" si="102"/>
        <v>258.71299223075465</v>
      </c>
      <c r="FY66">
        <f t="shared" si="103"/>
        <v>259.19014454506754</v>
      </c>
      <c r="FZ66">
        <f t="shared" si="36"/>
        <v>259.66756971792427</v>
      </c>
      <c r="GA66">
        <f t="shared" si="136"/>
        <v>260.14526802764902</v>
      </c>
      <c r="GB66">
        <f t="shared" si="137"/>
        <v>260.62323975284681</v>
      </c>
      <c r="GC66">
        <f t="shared" si="138"/>
        <v>261.10148517240907</v>
      </c>
      <c r="GD66">
        <f t="shared" si="104"/>
        <v>261.58000456551412</v>
      </c>
      <c r="GE66">
        <f t="shared" si="105"/>
        <v>262.05879821161966</v>
      </c>
      <c r="GF66">
        <f t="shared" si="106"/>
        <v>262.53786639047217</v>
      </c>
      <c r="GG66">
        <f t="shared" si="107"/>
        <v>263.01720938210246</v>
      </c>
      <c r="GH66">
        <f t="shared" si="108"/>
        <v>263.49682746682703</v>
      </c>
      <c r="GI66">
        <f t="shared" si="109"/>
        <v>263.9767209252484</v>
      </c>
      <c r="GJ66">
        <f t="shared" si="110"/>
        <v>264.45689003825606</v>
      </c>
      <c r="GK66">
        <f t="shared" si="111"/>
        <v>264.93733508702246</v>
      </c>
      <c r="GL66">
        <f t="shared" si="112"/>
        <v>265.4180563530133</v>
      </c>
      <c r="GM66">
        <f t="shared" si="113"/>
        <v>265.89905411797474</v>
      </c>
      <c r="GN66">
        <f t="shared" si="114"/>
        <v>266.38032866394337</v>
      </c>
      <c r="GO66">
        <f t="shared" si="115"/>
        <v>266.86188027324613</v>
      </c>
      <c r="GP66">
        <f t="shared" si="116"/>
        <v>267.34370922849229</v>
      </c>
      <c r="GQ66">
        <f t="shared" si="117"/>
        <v>267.82581581258324</v>
      </c>
      <c r="GR66">
        <f t="shared" si="118"/>
        <v>268.30820030870785</v>
      </c>
      <c r="GS66">
        <f t="shared" si="119"/>
        <v>268.79086300034413</v>
      </c>
      <c r="GT66">
        <f t="shared" si="120"/>
        <v>269.27380417125988</v>
      </c>
      <c r="GU66">
        <f t="shared" si="121"/>
        <v>269.75702410550963</v>
      </c>
      <c r="GV66">
        <f t="shared" si="122"/>
        <v>270.24052308743961</v>
      </c>
      <c r="GW66">
        <f t="shared" si="123"/>
        <v>270.72430140168888</v>
      </c>
      <c r="GX66">
        <f t="shared" si="124"/>
        <v>271.20835933318108</v>
      </c>
      <c r="GY66">
        <f t="shared" si="125"/>
        <v>271.6926971671345</v>
      </c>
      <c r="GZ66">
        <f t="shared" si="126"/>
        <v>272.17731518905703</v>
      </c>
      <c r="HA66">
        <f t="shared" si="127"/>
        <v>272.66221368474822</v>
      </c>
      <c r="HB66">
        <f t="shared" si="128"/>
        <v>273.14739294029982</v>
      </c>
      <c r="HC66">
        <f t="shared" si="129"/>
        <v>273.63285324209261</v>
      </c>
      <c r="HD66">
        <f t="shared" si="130"/>
        <v>274.11859487680135</v>
      </c>
      <c r="HE66">
        <f t="shared" si="131"/>
        <v>274.60461813139619</v>
      </c>
      <c r="HF66">
        <f t="shared" si="132"/>
        <v>275.09092329313421</v>
      </c>
      <c r="HG66">
        <f t="shared" si="133"/>
        <v>275.57751064956926</v>
      </c>
      <c r="HH66">
        <f t="shared" si="134"/>
        <v>276.06438048854761</v>
      </c>
      <c r="HI66">
        <f t="shared" si="135"/>
        <v>276.55153309820912</v>
      </c>
      <c r="HJ66">
        <f t="shared" si="30"/>
        <v>229.65103507560156</v>
      </c>
      <c r="HK66">
        <f t="shared" si="31"/>
        <v>2</v>
      </c>
      <c r="HL66">
        <v>64</v>
      </c>
      <c r="HM66">
        <f t="shared" si="32"/>
        <v>0.63</v>
      </c>
      <c r="HN66" cm="1">
        <f t="array" ref="HN66">INDEX($N$3:$DJ$102,HL66,HK66)</f>
        <v>-229.44159345113846</v>
      </c>
      <c r="HO66">
        <f t="shared" si="33"/>
        <v>-144.54820387421722</v>
      </c>
    </row>
    <row r="67" spans="5:223" x14ac:dyDescent="0.25">
      <c r="E67">
        <v>605</v>
      </c>
      <c r="F67" s="6">
        <f>'Emission events'!AJ67</f>
        <v>3.6049724335776983E+18</v>
      </c>
      <c r="G67" s="6">
        <f>'Emission events'!BQ67</f>
        <v>3.3877113311619494E+17</v>
      </c>
      <c r="H67" s="6">
        <f>'Emission events'!CX67</f>
        <v>3.1962139582342848E+16</v>
      </c>
      <c r="I67" s="6">
        <f>'Emission events'!EE67</f>
        <v>3028559450798419.5</v>
      </c>
      <c r="J67" s="6">
        <f>'Emission events'!FL67</f>
        <v>288317578539684.88</v>
      </c>
      <c r="K67" s="6">
        <f t="shared" ref="K67:K130" si="199">SUM(F67:J67)</f>
        <v>3.9790225833055739E+18</v>
      </c>
      <c r="M67" s="1">
        <v>0.64</v>
      </c>
      <c r="N67" s="55">
        <f t="shared" si="189"/>
        <v>-323.53893520887272</v>
      </c>
      <c r="O67" s="55">
        <f t="shared" si="189"/>
        <v>-323.88617465722564</v>
      </c>
      <c r="P67" s="55">
        <f t="shared" si="189"/>
        <v>-324.23376808562017</v>
      </c>
      <c r="Q67" s="55">
        <f t="shared" si="189"/>
        <v>-324.58171585512196</v>
      </c>
      <c r="R67" s="55">
        <f t="shared" si="189"/>
        <v>-324.93001832716976</v>
      </c>
      <c r="S67" s="55">
        <f t="shared" si="189"/>
        <v>-325.27867586356973</v>
      </c>
      <c r="T67" s="55">
        <f t="shared" si="189"/>
        <v>-325.62768882649732</v>
      </c>
      <c r="U67" s="55">
        <f t="shared" si="189"/>
        <v>-325.97705757849832</v>
      </c>
      <c r="V67" s="55">
        <f t="shared" si="189"/>
        <v>-326.32678248248487</v>
      </c>
      <c r="W67" s="55">
        <f t="shared" si="189"/>
        <v>-326.67686390174168</v>
      </c>
      <c r="X67" s="55">
        <f t="shared" si="190"/>
        <v>-327.0273021999277</v>
      </c>
      <c r="Y67" s="55">
        <f t="shared" si="190"/>
        <v>-327.37809774106546</v>
      </c>
      <c r="Z67" s="55">
        <f t="shared" si="190"/>
        <v>-327.72925088955367</v>
      </c>
      <c r="AA67" s="55">
        <f t="shared" si="190"/>
        <v>-328.08076201016155</v>
      </c>
      <c r="AB67" s="55">
        <f t="shared" si="190"/>
        <v>-328.43263146803048</v>
      </c>
      <c r="AC67" s="55">
        <f t="shared" si="190"/>
        <v>-328.78485962867535</v>
      </c>
      <c r="AD67" s="55">
        <f t="shared" si="190"/>
        <v>-329.13744685797906</v>
      </c>
      <c r="AE67" s="55">
        <f t="shared" si="190"/>
        <v>-329.49039352220507</v>
      </c>
      <c r="AF67" s="55">
        <f t="shared" si="190"/>
        <v>-329.84369998798684</v>
      </c>
      <c r="AG67" s="55">
        <f t="shared" si="190"/>
        <v>-330.19736662232918</v>
      </c>
      <c r="AH67" s="55">
        <f t="shared" si="191"/>
        <v>-330.55139379261391</v>
      </c>
      <c r="AI67" s="55">
        <f t="shared" si="191"/>
        <v>-330.90578186660116</v>
      </c>
      <c r="AJ67" s="55">
        <f t="shared" si="191"/>
        <v>-331.26053121241875</v>
      </c>
      <c r="AK67" s="55">
        <f t="shared" si="191"/>
        <v>-331.61564219857632</v>
      </c>
      <c r="AL67" s="55">
        <f t="shared" si="191"/>
        <v>-331.97111519395315</v>
      </c>
      <c r="AM67" s="55">
        <f t="shared" si="191"/>
        <v>-332.32695056781216</v>
      </c>
      <c r="AN67" s="55">
        <f t="shared" si="191"/>
        <v>-332.68314868978916</v>
      </c>
      <c r="AO67" s="55">
        <f t="shared" si="191"/>
        <v>-333.03970992989474</v>
      </c>
      <c r="AP67" s="55">
        <f t="shared" si="191"/>
        <v>-333.39663465851919</v>
      </c>
      <c r="AQ67" s="55">
        <f t="shared" si="191"/>
        <v>-333.7539232464344</v>
      </c>
      <c r="AR67" s="55">
        <f t="shared" si="192"/>
        <v>-334.11157606478304</v>
      </c>
      <c r="AS67" s="55">
        <f t="shared" si="192"/>
        <v>-334.46959348509256</v>
      </c>
      <c r="AT67" s="55">
        <f t="shared" si="192"/>
        <v>-334.82797587926314</v>
      </c>
      <c r="AU67" s="55">
        <f t="shared" si="192"/>
        <v>-335.18672361958176</v>
      </c>
      <c r="AV67" s="55">
        <f t="shared" si="192"/>
        <v>-335.54583707871132</v>
      </c>
      <c r="AW67" s="55">
        <f t="shared" si="192"/>
        <v>-335.9053166296913</v>
      </c>
      <c r="AX67" s="55">
        <f t="shared" si="192"/>
        <v>-336.26516264594915</v>
      </c>
      <c r="AY67" s="55">
        <f t="shared" si="192"/>
        <v>-336.62537550128934</v>
      </c>
      <c r="AZ67" s="55">
        <f t="shared" si="192"/>
        <v>-336.98595556989517</v>
      </c>
      <c r="BA67" s="55">
        <f t="shared" si="192"/>
        <v>-337.34690322633418</v>
      </c>
      <c r="BB67" s="55">
        <f t="shared" si="193"/>
        <v>-337.70821884555966</v>
      </c>
      <c r="BC67" s="55">
        <f t="shared" si="193"/>
        <v>-338.06990280289995</v>
      </c>
      <c r="BD67" s="55">
        <f t="shared" si="193"/>
        <v>-338.43195547407259</v>
      </c>
      <c r="BE67" s="55">
        <f t="shared" si="193"/>
        <v>-338.79437723517162</v>
      </c>
      <c r="BF67" s="55">
        <f t="shared" si="193"/>
        <v>-339.15716846268288</v>
      </c>
      <c r="BG67" s="55">
        <f t="shared" si="193"/>
        <v>-339.52032953347191</v>
      </c>
      <c r="BH67" s="55">
        <f t="shared" si="193"/>
        <v>-339.88386082478655</v>
      </c>
      <c r="BI67" s="55">
        <f t="shared" si="193"/>
        <v>-340.2477627142618</v>
      </c>
      <c r="BJ67" s="55">
        <f t="shared" si="193"/>
        <v>-340.6120355799215</v>
      </c>
      <c r="BK67" s="55">
        <f t="shared" si="193"/>
        <v>-340.97667980016774</v>
      </c>
      <c r="BL67" s="55">
        <f t="shared" si="194"/>
        <v>-341.34169575379485</v>
      </c>
      <c r="BM67" s="55">
        <f t="shared" si="194"/>
        <v>-341.70708381997713</v>
      </c>
      <c r="BN67" s="55">
        <f t="shared" si="194"/>
        <v>-342.07284437828332</v>
      </c>
      <c r="BO67" s="55">
        <f t="shared" si="194"/>
        <v>-342.43897780866553</v>
      </c>
      <c r="BP67" s="55">
        <f t="shared" si="194"/>
        <v>-342.80548449146085</v>
      </c>
      <c r="BQ67" s="55">
        <f t="shared" si="194"/>
        <v>-343.17236480739689</v>
      </c>
      <c r="BR67" s="55">
        <f t="shared" si="194"/>
        <v>-343.53961913759343</v>
      </c>
      <c r="BS67" s="55">
        <f t="shared" si="194"/>
        <v>-343.90724786355139</v>
      </c>
      <c r="BT67" s="55">
        <f t="shared" si="194"/>
        <v>-344.27525136716588</v>
      </c>
      <c r="BU67" s="55">
        <f t="shared" si="194"/>
        <v>-344.64363003072026</v>
      </c>
      <c r="BV67" s="55">
        <f t="shared" si="195"/>
        <v>-345.0123842368879</v>
      </c>
      <c r="BW67" s="55">
        <f t="shared" si="195"/>
        <v>-345.38151436873369</v>
      </c>
      <c r="BX67" s="55">
        <f t="shared" si="195"/>
        <v>-345.75102080970834</v>
      </c>
      <c r="BY67" s="55">
        <f t="shared" si="195"/>
        <v>-346.12090394366101</v>
      </c>
      <c r="BZ67" s="55">
        <f t="shared" si="195"/>
        <v>-346.49116415482899</v>
      </c>
      <c r="CA67" s="55">
        <f t="shared" si="195"/>
        <v>-346.86180182783869</v>
      </c>
      <c r="CB67" s="55">
        <f t="shared" si="195"/>
        <v>-347.23281734771263</v>
      </c>
      <c r="CC67" s="55">
        <f t="shared" si="195"/>
        <v>-347.60421109986498</v>
      </c>
      <c r="CD67" s="55">
        <f t="shared" si="195"/>
        <v>-347.97598347010285</v>
      </c>
      <c r="CE67" s="55">
        <f t="shared" si="195"/>
        <v>-348.34813484462831</v>
      </c>
      <c r="CF67" s="55">
        <f t="shared" si="196"/>
        <v>-348.72066561003226</v>
      </c>
      <c r="CG67" s="55">
        <f t="shared" si="196"/>
        <v>-349.09357615330737</v>
      </c>
      <c r="CH67" s="55">
        <f t="shared" si="196"/>
        <v>-349.46686686183756</v>
      </c>
      <c r="CI67" s="55">
        <f t="shared" si="196"/>
        <v>-349.84053812339909</v>
      </c>
      <c r="CJ67" s="55">
        <f t="shared" si="196"/>
        <v>-350.21459032616644</v>
      </c>
      <c r="CK67" s="55">
        <f t="shared" si="196"/>
        <v>-350.58902385871386</v>
      </c>
      <c r="CL67" s="55">
        <f t="shared" si="196"/>
        <v>-350.96383911000413</v>
      </c>
      <c r="CM67" s="55">
        <f t="shared" si="196"/>
        <v>-351.33903646940206</v>
      </c>
      <c r="CN67" s="55">
        <f t="shared" si="196"/>
        <v>-351.71461632666836</v>
      </c>
      <c r="CO67" s="55">
        <f t="shared" si="196"/>
        <v>-352.0905790719612</v>
      </c>
      <c r="CP67" s="55">
        <f t="shared" si="197"/>
        <v>-352.46692509583812</v>
      </c>
      <c r="CQ67" s="55">
        <f t="shared" si="197"/>
        <v>-352.84365478924974</v>
      </c>
      <c r="CR67" s="55">
        <f t="shared" si="197"/>
        <v>-353.22076854355345</v>
      </c>
      <c r="CS67" s="55">
        <f t="shared" si="197"/>
        <v>-353.59826675050158</v>
      </c>
      <c r="CT67" s="55">
        <f t="shared" si="197"/>
        <v>-353.97614980224387</v>
      </c>
      <c r="CU67" s="55">
        <f t="shared" si="197"/>
        <v>-354.35441809133368</v>
      </c>
      <c r="CV67" s="55">
        <f t="shared" si="197"/>
        <v>-354.73307201072356</v>
      </c>
      <c r="CW67" s="55">
        <f t="shared" si="197"/>
        <v>-355.11211195376688</v>
      </c>
      <c r="CX67" s="55">
        <f t="shared" si="197"/>
        <v>-355.49153831421972</v>
      </c>
      <c r="CY67" s="55">
        <f t="shared" si="197"/>
        <v>-355.87135148623423</v>
      </c>
      <c r="CZ67" s="55">
        <f t="shared" si="198"/>
        <v>-356.2515518643728</v>
      </c>
      <c r="DA67" s="55">
        <f t="shared" si="198"/>
        <v>-356.63213984359601</v>
      </c>
      <c r="DB67" s="55">
        <f t="shared" si="198"/>
        <v>-357.01311581926507</v>
      </c>
      <c r="DC67" s="55">
        <f t="shared" si="198"/>
        <v>-357.39448018714813</v>
      </c>
      <c r="DD67" s="55">
        <f t="shared" si="198"/>
        <v>-357.77623334341575</v>
      </c>
      <c r="DE67" s="55">
        <f t="shared" si="198"/>
        <v>-358.15837568464275</v>
      </c>
      <c r="DF67" s="55">
        <f t="shared" si="198"/>
        <v>-358.54090760780832</v>
      </c>
      <c r="DG67" s="55">
        <f t="shared" si="198"/>
        <v>-358.92382951029663</v>
      </c>
      <c r="DH67" s="55">
        <f t="shared" si="198"/>
        <v>-359.30714178989723</v>
      </c>
      <c r="DI67" s="55">
        <f t="shared" si="198"/>
        <v>-359.69084484480658</v>
      </c>
      <c r="DJ67" s="55">
        <f t="shared" si="198"/>
        <v>-360.07493907362226</v>
      </c>
      <c r="DL67">
        <f t="shared" si="17"/>
        <v>0.64</v>
      </c>
      <c r="DM67">
        <f t="shared" si="18"/>
        <v>323.53893520887272</v>
      </c>
      <c r="DN67">
        <f t="shared" si="19"/>
        <v>324.09561628168876</v>
      </c>
      <c r="DO67">
        <f t="shared" si="41"/>
        <v>324.65265133454636</v>
      </c>
      <c r="DP67">
        <f t="shared" si="42"/>
        <v>325.21004072851127</v>
      </c>
      <c r="DQ67">
        <f t="shared" si="43"/>
        <v>325.7677848250222</v>
      </c>
      <c r="DR67">
        <f t="shared" si="44"/>
        <v>326.32588398588524</v>
      </c>
      <c r="DS67">
        <f t="shared" si="45"/>
        <v>326.88433857327595</v>
      </c>
      <c r="DT67">
        <f t="shared" si="46"/>
        <v>327.44314894974002</v>
      </c>
      <c r="DU67">
        <f t="shared" si="47"/>
        <v>328.0023154781897</v>
      </c>
      <c r="DV67">
        <f t="shared" si="48"/>
        <v>328.56183852190964</v>
      </c>
      <c r="DW67">
        <f t="shared" si="49"/>
        <v>329.12171844455872</v>
      </c>
      <c r="DX67">
        <f t="shared" si="50"/>
        <v>329.6819556101596</v>
      </c>
      <c r="DY67">
        <f t="shared" si="51"/>
        <v>330.24255038311094</v>
      </c>
      <c r="DZ67">
        <f t="shared" si="52"/>
        <v>330.80350312818189</v>
      </c>
      <c r="EA67">
        <f t="shared" si="53"/>
        <v>331.36481421051394</v>
      </c>
      <c r="EB67">
        <f t="shared" si="54"/>
        <v>331.92648399562188</v>
      </c>
      <c r="EC67">
        <f t="shared" si="55"/>
        <v>332.48851284938871</v>
      </c>
      <c r="ED67">
        <f t="shared" si="56"/>
        <v>333.05090113807785</v>
      </c>
      <c r="EE67">
        <f t="shared" si="57"/>
        <v>333.61364922832269</v>
      </c>
      <c r="EF67">
        <f t="shared" si="58"/>
        <v>334.17675748712816</v>
      </c>
      <c r="EG67">
        <f t="shared" si="59"/>
        <v>334.74022628187601</v>
      </c>
      <c r="EH67">
        <f t="shared" si="60"/>
        <v>335.30405598032632</v>
      </c>
      <c r="EI67">
        <f t="shared" si="61"/>
        <v>335.86824695060704</v>
      </c>
      <c r="EJ67">
        <f t="shared" si="62"/>
        <v>336.43279956122768</v>
      </c>
      <c r="EK67">
        <f t="shared" si="63"/>
        <v>336.99771418106764</v>
      </c>
      <c r="EL67">
        <f t="shared" si="64"/>
        <v>337.56299117938977</v>
      </c>
      <c r="EM67">
        <f t="shared" si="65"/>
        <v>338.12863092582984</v>
      </c>
      <c r="EN67">
        <f t="shared" si="66"/>
        <v>338.69463379039854</v>
      </c>
      <c r="EO67">
        <f t="shared" si="67"/>
        <v>339.26100014348611</v>
      </c>
      <c r="EP67">
        <f t="shared" si="68"/>
        <v>339.82773035586439</v>
      </c>
      <c r="EQ67">
        <f t="shared" si="69"/>
        <v>340.39482479867615</v>
      </c>
      <c r="ER67">
        <f t="shared" si="70"/>
        <v>340.96228384344874</v>
      </c>
      <c r="ES67">
        <f t="shared" si="71"/>
        <v>341.53010786208245</v>
      </c>
      <c r="ET67">
        <f t="shared" si="72"/>
        <v>342.09829722686419</v>
      </c>
      <c r="EU67">
        <f t="shared" si="73"/>
        <v>342.66685231045682</v>
      </c>
      <c r="EV67">
        <f t="shared" si="74"/>
        <v>343.23577348589993</v>
      </c>
      <c r="EW67">
        <f t="shared" si="75"/>
        <v>343.8050611266209</v>
      </c>
      <c r="EX67">
        <f t="shared" si="76"/>
        <v>344.37471560642416</v>
      </c>
      <c r="EY67">
        <f t="shared" si="77"/>
        <v>344.94473729949311</v>
      </c>
      <c r="EZ67">
        <f t="shared" si="78"/>
        <v>345.51512658039519</v>
      </c>
      <c r="FA67">
        <f t="shared" si="79"/>
        <v>346.08588382408379</v>
      </c>
      <c r="FB67">
        <f t="shared" si="80"/>
        <v>346.65700940588721</v>
      </c>
      <c r="FC67">
        <f t="shared" si="81"/>
        <v>347.22850370152292</v>
      </c>
      <c r="FD67">
        <f t="shared" si="82"/>
        <v>347.80036708708508</v>
      </c>
      <c r="FE67">
        <f t="shared" si="83"/>
        <v>348.37259993905946</v>
      </c>
      <c r="FF67">
        <f t="shared" si="84"/>
        <v>348.94520263431156</v>
      </c>
      <c r="FG67">
        <f t="shared" si="85"/>
        <v>349.51817555008932</v>
      </c>
      <c r="FH67">
        <f t="shared" si="86"/>
        <v>350.09151906402764</v>
      </c>
      <c r="FI67">
        <f t="shared" si="87"/>
        <v>350.66523355415046</v>
      </c>
      <c r="FJ67">
        <f t="shared" si="88"/>
        <v>351.23931939885983</v>
      </c>
      <c r="FK67">
        <f t="shared" si="89"/>
        <v>351.81377697695001</v>
      </c>
      <c r="FL67">
        <f t="shared" si="90"/>
        <v>352.38860666759541</v>
      </c>
      <c r="FM67">
        <f t="shared" si="91"/>
        <v>352.96380885036473</v>
      </c>
      <c r="FN67">
        <f t="shared" si="92"/>
        <v>353.53938390521</v>
      </c>
      <c r="FO67">
        <f t="shared" si="93"/>
        <v>354.11533221246845</v>
      </c>
      <c r="FP67">
        <f t="shared" si="94"/>
        <v>354.69165415286756</v>
      </c>
      <c r="FQ67">
        <f t="shared" si="95"/>
        <v>355.26835010752723</v>
      </c>
      <c r="FR67">
        <f t="shared" si="96"/>
        <v>355.84542045794831</v>
      </c>
      <c r="FS67">
        <f t="shared" si="97"/>
        <v>356.42286558602586</v>
      </c>
      <c r="FT67">
        <f t="shared" si="98"/>
        <v>357.00068587404337</v>
      </c>
      <c r="FU67">
        <f t="shared" si="99"/>
        <v>357.57888170467413</v>
      </c>
      <c r="FV67">
        <f t="shared" si="100"/>
        <v>358.15745346098299</v>
      </c>
      <c r="FW67">
        <f t="shared" si="101"/>
        <v>358.73640152642076</v>
      </c>
      <c r="FX67">
        <f t="shared" si="102"/>
        <v>359.3157262848365</v>
      </c>
      <c r="FY67">
        <f t="shared" si="103"/>
        <v>359.89542812046761</v>
      </c>
      <c r="FZ67">
        <f t="shared" si="36"/>
        <v>360.47550741794043</v>
      </c>
      <c r="GA67">
        <f t="shared" si="136"/>
        <v>361.05596456227744</v>
      </c>
      <c r="GB67">
        <f t="shared" si="137"/>
        <v>361.63679993889292</v>
      </c>
      <c r="GC67">
        <f t="shared" si="138"/>
        <v>362.21801393359391</v>
      </c>
      <c r="GD67">
        <f t="shared" si="104"/>
        <v>362.79960693258244</v>
      </c>
      <c r="GE67">
        <f t="shared" si="105"/>
        <v>363.38157932244951</v>
      </c>
      <c r="GF67">
        <f t="shared" si="106"/>
        <v>363.96393149018769</v>
      </c>
      <c r="GG67">
        <f t="shared" si="107"/>
        <v>364.54666382318101</v>
      </c>
      <c r="GH67">
        <f t="shared" si="108"/>
        <v>365.12977670920566</v>
      </c>
      <c r="GI67">
        <f t="shared" si="109"/>
        <v>365.71327053643608</v>
      </c>
      <c r="GJ67">
        <f t="shared" si="110"/>
        <v>366.29714569344662</v>
      </c>
      <c r="GK67">
        <f t="shared" si="111"/>
        <v>366.88140256920002</v>
      </c>
      <c r="GL67">
        <f t="shared" si="112"/>
        <v>367.46604155306102</v>
      </c>
      <c r="GM67">
        <f t="shared" si="113"/>
        <v>368.05106303479045</v>
      </c>
      <c r="GN67">
        <f t="shared" si="114"/>
        <v>368.63646740454635</v>
      </c>
      <c r="GO67">
        <f t="shared" si="115"/>
        <v>369.2222550528864</v>
      </c>
      <c r="GP67">
        <f t="shared" si="116"/>
        <v>369.80842637076114</v>
      </c>
      <c r="GQ67">
        <f t="shared" si="117"/>
        <v>370.39498174952791</v>
      </c>
      <c r="GR67">
        <f t="shared" si="118"/>
        <v>370.98192158093917</v>
      </c>
      <c r="GS67">
        <f t="shared" si="119"/>
        <v>371.56924625714458</v>
      </c>
      <c r="GT67">
        <f t="shared" si="120"/>
        <v>372.15695617069747</v>
      </c>
      <c r="GU67">
        <f t="shared" si="121"/>
        <v>372.74505171455047</v>
      </c>
      <c r="GV67">
        <f t="shared" si="122"/>
        <v>373.33353328205686</v>
      </c>
      <c r="GW67">
        <f t="shared" si="123"/>
        <v>373.92240126697283</v>
      </c>
      <c r="GX67">
        <f t="shared" si="124"/>
        <v>374.51165606345046</v>
      </c>
      <c r="GY67">
        <f t="shared" si="125"/>
        <v>375.1012980660521</v>
      </c>
      <c r="GZ67">
        <f t="shared" si="126"/>
        <v>375.69132766973843</v>
      </c>
      <c r="HA67">
        <f t="shared" si="127"/>
        <v>376.28174526987061</v>
      </c>
      <c r="HB67">
        <f t="shared" si="128"/>
        <v>376.87255126221675</v>
      </c>
      <c r="HC67">
        <f t="shared" si="129"/>
        <v>377.46374604294749</v>
      </c>
      <c r="HD67">
        <f t="shared" si="130"/>
        <v>378.05533000863755</v>
      </c>
      <c r="HE67">
        <f t="shared" si="131"/>
        <v>378.64730355626625</v>
      </c>
      <c r="HF67">
        <f t="shared" si="132"/>
        <v>379.23966708321768</v>
      </c>
      <c r="HG67">
        <f t="shared" si="133"/>
        <v>379.83242098728135</v>
      </c>
      <c r="HH67">
        <f t="shared" si="134"/>
        <v>380.42556566665382</v>
      </c>
      <c r="HI67">
        <f t="shared" si="135"/>
        <v>381.01910151993263</v>
      </c>
      <c r="HJ67">
        <f t="shared" si="30"/>
        <v>324.09561628168876</v>
      </c>
      <c r="HK67">
        <f t="shared" si="31"/>
        <v>2</v>
      </c>
      <c r="HL67">
        <v>65</v>
      </c>
      <c r="HM67">
        <f t="shared" si="32"/>
        <v>0.64</v>
      </c>
      <c r="HN67" cm="1">
        <f t="array" ref="HN67">INDEX($N$3:$DJ$102,HL67,HK67)</f>
        <v>-323.88617465722564</v>
      </c>
      <c r="HO67">
        <f t="shared" si="33"/>
        <v>-207.28715178062441</v>
      </c>
    </row>
    <row r="68" spans="5:223" x14ac:dyDescent="0.25">
      <c r="E68">
        <v>610</v>
      </c>
      <c r="F68" s="6">
        <f>'Emission events'!AJ68</f>
        <v>3.3332809391374372E+18</v>
      </c>
      <c r="G68" s="6">
        <f>'Emission events'!BQ68</f>
        <v>3.1230795986266912E+17</v>
      </c>
      <c r="H68" s="6">
        <f>'Emission events'!CX68</f>
        <v>2.9350837096906484E+16</v>
      </c>
      <c r="I68" s="6">
        <f>'Emission events'!EE68</f>
        <v>2767427000240608</v>
      </c>
      <c r="J68" s="6">
        <f>'Emission events'!FL68</f>
        <v>261853438374151</v>
      </c>
      <c r="K68" s="6">
        <f t="shared" si="199"/>
        <v>3.6779690165356278E+18</v>
      </c>
      <c r="M68" s="1">
        <v>0.65</v>
      </c>
      <c r="N68" s="55">
        <f t="shared" si="189"/>
        <v>-454.03128165647036</v>
      </c>
      <c r="O68" s="55">
        <f t="shared" si="189"/>
        <v>-454.51155884318598</v>
      </c>
      <c r="P68" s="55">
        <f t="shared" si="189"/>
        <v>-454.99232571205147</v>
      </c>
      <c r="Q68" s="55">
        <f t="shared" si="189"/>
        <v>-455.47358276255108</v>
      </c>
      <c r="R68" s="55">
        <f t="shared" si="189"/>
        <v>-455.95533049468827</v>
      </c>
      <c r="S68" s="55">
        <f t="shared" si="189"/>
        <v>-456.43756940897174</v>
      </c>
      <c r="T68" s="55">
        <f t="shared" si="189"/>
        <v>-456.92030000641728</v>
      </c>
      <c r="U68" s="55">
        <f t="shared" si="189"/>
        <v>-457.40352278855676</v>
      </c>
      <c r="V68" s="55">
        <f t="shared" si="189"/>
        <v>-457.88723825743193</v>
      </c>
      <c r="W68" s="55">
        <f t="shared" si="189"/>
        <v>-458.37144691559655</v>
      </c>
      <c r="X68" s="55">
        <f t="shared" si="190"/>
        <v>-458.85614926611896</v>
      </c>
      <c r="Y68" s="55">
        <f t="shared" si="190"/>
        <v>-459.34134581257359</v>
      </c>
      <c r="Z68" s="55">
        <f t="shared" si="190"/>
        <v>-459.82703705905885</v>
      </c>
      <c r="AA68" s="55">
        <f t="shared" si="190"/>
        <v>-460.3132235101823</v>
      </c>
      <c r="AB68" s="55">
        <f t="shared" si="190"/>
        <v>-460.79990567106091</v>
      </c>
      <c r="AC68" s="55">
        <f t="shared" si="190"/>
        <v>-461.28708404733891</v>
      </c>
      <c r="AD68" s="55">
        <f t="shared" si="190"/>
        <v>-461.77475914516447</v>
      </c>
      <c r="AE68" s="55">
        <f t="shared" si="190"/>
        <v>-462.26293147120867</v>
      </c>
      <c r="AF68" s="55">
        <f t="shared" si="190"/>
        <v>-462.7516015326579</v>
      </c>
      <c r="AG68" s="55">
        <f t="shared" si="190"/>
        <v>-463.24076983721574</v>
      </c>
      <c r="AH68" s="55">
        <f t="shared" si="191"/>
        <v>-463.73043689310379</v>
      </c>
      <c r="AI68" s="55">
        <f t="shared" si="191"/>
        <v>-464.22060320906354</v>
      </c>
      <c r="AJ68" s="55">
        <f t="shared" si="191"/>
        <v>-464.71126929434882</v>
      </c>
      <c r="AK68" s="55">
        <f t="shared" si="191"/>
        <v>-465.20243565874472</v>
      </c>
      <c r="AL68" s="55">
        <f t="shared" si="191"/>
        <v>-465.69410281254437</v>
      </c>
      <c r="AM68" s="55">
        <f t="shared" si="191"/>
        <v>-466.18627126656838</v>
      </c>
      <c r="AN68" s="55">
        <f t="shared" si="191"/>
        <v>-466.6789415321565</v>
      </c>
      <c r="AO68" s="55">
        <f t="shared" si="191"/>
        <v>-467.17211412117024</v>
      </c>
      <c r="AP68" s="55">
        <f t="shared" si="191"/>
        <v>-467.66578954599305</v>
      </c>
      <c r="AQ68" s="55">
        <f t="shared" si="191"/>
        <v>-468.15996831953294</v>
      </c>
      <c r="AR68" s="55">
        <f t="shared" si="192"/>
        <v>-468.65465095521404</v>
      </c>
      <c r="AS68" s="55">
        <f t="shared" si="192"/>
        <v>-469.14983796699647</v>
      </c>
      <c r="AT68" s="55">
        <f t="shared" si="192"/>
        <v>-469.64552986935212</v>
      </c>
      <c r="AU68" s="55">
        <f t="shared" si="192"/>
        <v>-470.14172717728343</v>
      </c>
      <c r="AV68" s="55">
        <f t="shared" si="192"/>
        <v>-470.6384304063227</v>
      </c>
      <c r="AW68" s="55">
        <f t="shared" si="192"/>
        <v>-471.13564007251824</v>
      </c>
      <c r="AX68" s="55">
        <f t="shared" si="192"/>
        <v>-471.63335669245134</v>
      </c>
      <c r="AY68" s="55">
        <f t="shared" si="192"/>
        <v>-472.13158078322863</v>
      </c>
      <c r="AZ68" s="55">
        <f t="shared" si="192"/>
        <v>-472.63031286248412</v>
      </c>
      <c r="BA68" s="55">
        <f t="shared" si="192"/>
        <v>-473.12955344837991</v>
      </c>
      <c r="BB68" s="55">
        <f t="shared" si="193"/>
        <v>-473.62930305960833</v>
      </c>
      <c r="BC68" s="55">
        <f t="shared" si="193"/>
        <v>-474.12956221538383</v>
      </c>
      <c r="BD68" s="55">
        <f t="shared" si="193"/>
        <v>-474.63033143546261</v>
      </c>
      <c r="BE68" s="55">
        <f t="shared" si="193"/>
        <v>-475.13161124011907</v>
      </c>
      <c r="BF68" s="55">
        <f t="shared" si="193"/>
        <v>-475.63340215016484</v>
      </c>
      <c r="BG68" s="55">
        <f t="shared" si="193"/>
        <v>-476.13570468694144</v>
      </c>
      <c r="BH68" s="55">
        <f t="shared" si="193"/>
        <v>-476.63851937232209</v>
      </c>
      <c r="BI68" s="55">
        <f t="shared" si="193"/>
        <v>-477.14184672871227</v>
      </c>
      <c r="BJ68" s="55">
        <f t="shared" si="193"/>
        <v>-477.64568727905208</v>
      </c>
      <c r="BK68" s="55">
        <f t="shared" si="193"/>
        <v>-478.15004154680793</v>
      </c>
      <c r="BL68" s="55">
        <f t="shared" si="194"/>
        <v>-478.65491005599267</v>
      </c>
      <c r="BM68" s="55">
        <f t="shared" si="194"/>
        <v>-479.1602933311413</v>
      </c>
      <c r="BN68" s="55">
        <f t="shared" si="194"/>
        <v>-479.66619189732904</v>
      </c>
      <c r="BO68" s="55">
        <f t="shared" si="194"/>
        <v>-480.17260628017203</v>
      </c>
      <c r="BP68" s="55">
        <f t="shared" si="194"/>
        <v>-480.67953700581205</v>
      </c>
      <c r="BQ68" s="55">
        <f t="shared" si="194"/>
        <v>-481.18698460093441</v>
      </c>
      <c r="BR68" s="55">
        <f t="shared" si="194"/>
        <v>-481.69494959276022</v>
      </c>
      <c r="BS68" s="55">
        <f t="shared" si="194"/>
        <v>-482.20343250904813</v>
      </c>
      <c r="BT68" s="55">
        <f t="shared" si="194"/>
        <v>-482.71243387809676</v>
      </c>
      <c r="BU68" s="55">
        <f t="shared" si="194"/>
        <v>-483.2219542287387</v>
      </c>
      <c r="BV68" s="55">
        <f t="shared" si="195"/>
        <v>-483.73199409034919</v>
      </c>
      <c r="BW68" s="55">
        <f t="shared" si="195"/>
        <v>-484.24255399284885</v>
      </c>
      <c r="BX68" s="55">
        <f t="shared" si="195"/>
        <v>-484.75363446668825</v>
      </c>
      <c r="BY68" s="55">
        <f t="shared" si="195"/>
        <v>-485.26523604286604</v>
      </c>
      <c r="BZ68" s="55">
        <f t="shared" si="195"/>
        <v>-485.77735925292075</v>
      </c>
      <c r="CA68" s="55">
        <f t="shared" si="195"/>
        <v>-486.2900046289331</v>
      </c>
      <c r="CB68" s="55">
        <f t="shared" si="195"/>
        <v>-486.80317270352833</v>
      </c>
      <c r="CC68" s="55">
        <f t="shared" si="195"/>
        <v>-487.31686400986979</v>
      </c>
      <c r="CD68" s="55">
        <f t="shared" si="195"/>
        <v>-487.83107908166795</v>
      </c>
      <c r="CE68" s="55">
        <f t="shared" si="195"/>
        <v>-488.34581845318314</v>
      </c>
      <c r="CF68" s="55">
        <f t="shared" si="196"/>
        <v>-488.86108265921007</v>
      </c>
      <c r="CG68" s="55">
        <f t="shared" si="196"/>
        <v>-489.37687223509414</v>
      </c>
      <c r="CH68" s="55">
        <f t="shared" si="196"/>
        <v>-489.89318771673226</v>
      </c>
      <c r="CI68" s="55">
        <f t="shared" si="196"/>
        <v>-490.41002964055718</v>
      </c>
      <c r="CJ68" s="55">
        <f t="shared" si="196"/>
        <v>-490.92739854355614</v>
      </c>
      <c r="CK68" s="55">
        <f t="shared" si="196"/>
        <v>-491.44529496326214</v>
      </c>
      <c r="CL68" s="55">
        <f t="shared" si="196"/>
        <v>-491.96371943775648</v>
      </c>
      <c r="CM68" s="55">
        <f t="shared" si="196"/>
        <v>-492.48267250567142</v>
      </c>
      <c r="CN68" s="55">
        <f t="shared" si="196"/>
        <v>-493.00215470618286</v>
      </c>
      <c r="CO68" s="55">
        <f t="shared" si="196"/>
        <v>-493.52216657902039</v>
      </c>
      <c r="CP68" s="55">
        <f t="shared" si="197"/>
        <v>-494.04270866446967</v>
      </c>
      <c r="CQ68" s="55">
        <f t="shared" si="197"/>
        <v>-494.56378150335661</v>
      </c>
      <c r="CR68" s="55">
        <f t="shared" si="197"/>
        <v>-495.08538563706583</v>
      </c>
      <c r="CS68" s="55">
        <f t="shared" si="197"/>
        <v>-495.60752160753253</v>
      </c>
      <c r="CT68" s="55">
        <f t="shared" si="197"/>
        <v>-496.13018995724474</v>
      </c>
      <c r="CU68" s="55">
        <f t="shared" si="197"/>
        <v>-496.65339122924541</v>
      </c>
      <c r="CV68" s="55">
        <f t="shared" si="197"/>
        <v>-497.17712596712636</v>
      </c>
      <c r="CW68" s="55">
        <f t="shared" si="197"/>
        <v>-497.701394715037</v>
      </c>
      <c r="CX68" s="55">
        <f t="shared" si="197"/>
        <v>-498.22619801768781</v>
      </c>
      <c r="CY68" s="55">
        <f t="shared" si="197"/>
        <v>-498.75153642033348</v>
      </c>
      <c r="CZ68" s="55">
        <f t="shared" si="198"/>
        <v>-499.27741046879248</v>
      </c>
      <c r="DA68" s="55">
        <f t="shared" si="198"/>
        <v>-499.80382070943807</v>
      </c>
      <c r="DB68" s="55">
        <f t="shared" si="198"/>
        <v>-500.33076768920091</v>
      </c>
      <c r="DC68" s="55">
        <f t="shared" si="198"/>
        <v>-500.85825195557123</v>
      </c>
      <c r="DD68" s="55">
        <f t="shared" si="198"/>
        <v>-501.38627405659054</v>
      </c>
      <c r="DE68" s="55">
        <f t="shared" si="198"/>
        <v>-501.91483454087023</v>
      </c>
      <c r="DF68" s="55">
        <f t="shared" si="198"/>
        <v>-502.44393395757595</v>
      </c>
      <c r="DG68" s="55">
        <f t="shared" si="198"/>
        <v>-502.9735728564296</v>
      </c>
      <c r="DH68" s="55">
        <f t="shared" si="198"/>
        <v>-503.50375178771787</v>
      </c>
      <c r="DI68" s="55">
        <f t="shared" si="198"/>
        <v>-504.03447130229387</v>
      </c>
      <c r="DJ68" s="55">
        <f t="shared" si="198"/>
        <v>-504.56573195156182</v>
      </c>
      <c r="DL68">
        <f t="shared" ref="DL68:DL102" si="200">M68</f>
        <v>0.65</v>
      </c>
      <c r="DM68">
        <f t="shared" ref="DM68:DM102" si="201">ABS(N68-N$2)</f>
        <v>454.03128165647036</v>
      </c>
      <c r="DN68">
        <f t="shared" ref="DN68:DN102" si="202">ABS(O68-O$2)</f>
        <v>454.72100046764911</v>
      </c>
      <c r="DO68">
        <f t="shared" si="41"/>
        <v>455.41120896097766</v>
      </c>
      <c r="DP68">
        <f t="shared" si="42"/>
        <v>456.10190763594039</v>
      </c>
      <c r="DQ68">
        <f t="shared" si="43"/>
        <v>456.79309699254071</v>
      </c>
      <c r="DR68">
        <f t="shared" si="44"/>
        <v>457.48477753128725</v>
      </c>
      <c r="DS68">
        <f t="shared" si="45"/>
        <v>458.17694975319591</v>
      </c>
      <c r="DT68">
        <f t="shared" si="46"/>
        <v>458.86961415979846</v>
      </c>
      <c r="DU68">
        <f t="shared" si="47"/>
        <v>459.56277125313676</v>
      </c>
      <c r="DV68">
        <f t="shared" si="48"/>
        <v>460.2564215357645</v>
      </c>
      <c r="DW68">
        <f t="shared" si="49"/>
        <v>460.95056551074998</v>
      </c>
      <c r="DX68">
        <f t="shared" si="50"/>
        <v>461.64520368166774</v>
      </c>
      <c r="DY68">
        <f t="shared" si="51"/>
        <v>462.34033655261612</v>
      </c>
      <c r="DZ68">
        <f t="shared" si="52"/>
        <v>463.03596462820263</v>
      </c>
      <c r="EA68">
        <f t="shared" si="53"/>
        <v>463.73208841354437</v>
      </c>
      <c r="EB68">
        <f t="shared" si="54"/>
        <v>464.42870841428544</v>
      </c>
      <c r="EC68">
        <f t="shared" si="55"/>
        <v>465.12582513657412</v>
      </c>
      <c r="ED68">
        <f t="shared" si="56"/>
        <v>465.82343908708145</v>
      </c>
      <c r="EE68">
        <f t="shared" si="57"/>
        <v>466.52155077299375</v>
      </c>
      <c r="EF68">
        <f t="shared" si="58"/>
        <v>467.22016070201471</v>
      </c>
      <c r="EG68">
        <f t="shared" si="59"/>
        <v>467.91926938236588</v>
      </c>
      <c r="EH68">
        <f t="shared" si="60"/>
        <v>468.61887732278871</v>
      </c>
      <c r="EI68">
        <f t="shared" si="61"/>
        <v>469.31898503253711</v>
      </c>
      <c r="EJ68">
        <f t="shared" si="62"/>
        <v>470.01959302139608</v>
      </c>
      <c r="EK68">
        <f t="shared" si="63"/>
        <v>470.72070179965885</v>
      </c>
      <c r="EL68">
        <f t="shared" si="64"/>
        <v>471.42231187814599</v>
      </c>
      <c r="EM68">
        <f t="shared" si="65"/>
        <v>472.12442376819718</v>
      </c>
      <c r="EN68">
        <f t="shared" si="66"/>
        <v>472.82703798167404</v>
      </c>
      <c r="EO68">
        <f t="shared" si="67"/>
        <v>473.53015503095997</v>
      </c>
      <c r="EP68">
        <f t="shared" si="68"/>
        <v>474.23377542896293</v>
      </c>
      <c r="EQ68">
        <f t="shared" si="69"/>
        <v>474.93789968910716</v>
      </c>
      <c r="ER68">
        <f t="shared" si="70"/>
        <v>475.64252832535266</v>
      </c>
      <c r="ES68">
        <f t="shared" si="71"/>
        <v>476.34766185217143</v>
      </c>
      <c r="ET68">
        <f t="shared" si="72"/>
        <v>477.05330078456586</v>
      </c>
      <c r="EU68">
        <f t="shared" si="73"/>
        <v>477.7594456380682</v>
      </c>
      <c r="EV68">
        <f t="shared" si="74"/>
        <v>478.46609692872687</v>
      </c>
      <c r="EW68">
        <f t="shared" si="75"/>
        <v>479.1732551731231</v>
      </c>
      <c r="EX68">
        <f t="shared" si="76"/>
        <v>479.88092088836345</v>
      </c>
      <c r="EY68">
        <f t="shared" si="77"/>
        <v>480.58909459208206</v>
      </c>
      <c r="EZ68">
        <f t="shared" si="78"/>
        <v>481.29777680244092</v>
      </c>
      <c r="FA68">
        <f t="shared" si="79"/>
        <v>482.00696803813247</v>
      </c>
      <c r="FB68">
        <f t="shared" si="80"/>
        <v>482.71666881837109</v>
      </c>
      <c r="FC68">
        <f t="shared" si="81"/>
        <v>483.42687966291294</v>
      </c>
      <c r="FD68">
        <f t="shared" si="82"/>
        <v>484.13760109203253</v>
      </c>
      <c r="FE68">
        <f t="shared" si="83"/>
        <v>484.84883362654142</v>
      </c>
      <c r="FF68">
        <f t="shared" si="84"/>
        <v>485.56057778778109</v>
      </c>
      <c r="FG68">
        <f t="shared" si="85"/>
        <v>486.27283409762487</v>
      </c>
      <c r="FH68">
        <f t="shared" si="86"/>
        <v>486.98560307847811</v>
      </c>
      <c r="FI68">
        <f t="shared" si="87"/>
        <v>487.69888525328105</v>
      </c>
      <c r="FJ68">
        <f t="shared" si="88"/>
        <v>488.41268114550002</v>
      </c>
      <c r="FK68">
        <f t="shared" si="89"/>
        <v>489.12699127914783</v>
      </c>
      <c r="FL68">
        <f t="shared" si="90"/>
        <v>489.84181617875959</v>
      </c>
      <c r="FM68">
        <f t="shared" si="91"/>
        <v>490.55715636941045</v>
      </c>
      <c r="FN68">
        <f t="shared" si="92"/>
        <v>491.27301237671651</v>
      </c>
      <c r="FO68">
        <f t="shared" si="93"/>
        <v>491.98938472681965</v>
      </c>
      <c r="FP68">
        <f t="shared" si="94"/>
        <v>492.70627394640508</v>
      </c>
      <c r="FQ68">
        <f t="shared" si="95"/>
        <v>493.42368056269402</v>
      </c>
      <c r="FR68">
        <f t="shared" si="96"/>
        <v>494.14160510344504</v>
      </c>
      <c r="FS68">
        <f t="shared" si="97"/>
        <v>494.86004809695675</v>
      </c>
      <c r="FT68">
        <f t="shared" si="98"/>
        <v>495.57901007206181</v>
      </c>
      <c r="FU68">
        <f t="shared" si="99"/>
        <v>496.29849155813542</v>
      </c>
      <c r="FV68">
        <f t="shared" si="100"/>
        <v>497.01849308509816</v>
      </c>
      <c r="FW68">
        <f t="shared" si="101"/>
        <v>497.73901518340068</v>
      </c>
      <c r="FX68">
        <f t="shared" si="102"/>
        <v>498.46005838404153</v>
      </c>
      <c r="FY68">
        <f t="shared" si="103"/>
        <v>499.18162321855937</v>
      </c>
      <c r="FZ68">
        <f t="shared" si="36"/>
        <v>499.90371021903485</v>
      </c>
      <c r="GA68">
        <f t="shared" si="136"/>
        <v>500.62631991809315</v>
      </c>
      <c r="GB68">
        <f t="shared" si="137"/>
        <v>501.34945284889773</v>
      </c>
      <c r="GC68">
        <f t="shared" si="138"/>
        <v>502.07310954515901</v>
      </c>
      <c r="GD68">
        <f t="shared" si="104"/>
        <v>502.79729054113727</v>
      </c>
      <c r="GE68">
        <f t="shared" si="105"/>
        <v>503.52199637162732</v>
      </c>
      <c r="GF68">
        <f t="shared" si="106"/>
        <v>504.24722757197446</v>
      </c>
      <c r="GG68">
        <f t="shared" si="107"/>
        <v>504.9729846780757</v>
      </c>
      <c r="GH68">
        <f t="shared" si="108"/>
        <v>505.69926822636376</v>
      </c>
      <c r="GI68">
        <f t="shared" si="109"/>
        <v>506.42607875382578</v>
      </c>
      <c r="GJ68">
        <f t="shared" si="110"/>
        <v>507.15341679799491</v>
      </c>
      <c r="GK68">
        <f t="shared" si="111"/>
        <v>507.88128289695237</v>
      </c>
      <c r="GL68">
        <f t="shared" si="112"/>
        <v>508.60967758933037</v>
      </c>
      <c r="GM68">
        <f t="shared" si="113"/>
        <v>509.33860141430495</v>
      </c>
      <c r="GN68">
        <f t="shared" si="114"/>
        <v>510.06805491160554</v>
      </c>
      <c r="GO68">
        <f t="shared" si="115"/>
        <v>510.79803862151795</v>
      </c>
      <c r="GP68">
        <f t="shared" si="116"/>
        <v>511.52855308486801</v>
      </c>
      <c r="GQ68">
        <f t="shared" si="117"/>
        <v>512.25959884304029</v>
      </c>
      <c r="GR68">
        <f t="shared" si="118"/>
        <v>512.99117643797013</v>
      </c>
      <c r="GS68">
        <f t="shared" si="119"/>
        <v>513.7232864121454</v>
      </c>
      <c r="GT68">
        <f t="shared" si="120"/>
        <v>514.45592930860926</v>
      </c>
      <c r="GU68">
        <f t="shared" si="121"/>
        <v>515.18910567095327</v>
      </c>
      <c r="GV68">
        <f t="shared" si="122"/>
        <v>515.92281604332697</v>
      </c>
      <c r="GW68">
        <f t="shared" si="123"/>
        <v>516.65706097044097</v>
      </c>
      <c r="GX68">
        <f t="shared" si="124"/>
        <v>517.39184099754971</v>
      </c>
      <c r="GY68">
        <f t="shared" si="125"/>
        <v>518.12715667047178</v>
      </c>
      <c r="GZ68">
        <f t="shared" si="126"/>
        <v>518.86300853558043</v>
      </c>
      <c r="HA68">
        <f t="shared" si="127"/>
        <v>519.59939713980646</v>
      </c>
      <c r="HB68">
        <f t="shared" si="128"/>
        <v>520.33632303063985</v>
      </c>
      <c r="HC68">
        <f t="shared" si="129"/>
        <v>521.07378675612222</v>
      </c>
      <c r="HD68">
        <f t="shared" si="130"/>
        <v>521.81178886486509</v>
      </c>
      <c r="HE68">
        <f t="shared" si="131"/>
        <v>522.55032990603388</v>
      </c>
      <c r="HF68">
        <f t="shared" si="132"/>
        <v>523.2894104293506</v>
      </c>
      <c r="HG68">
        <f t="shared" si="133"/>
        <v>524.02903098510205</v>
      </c>
      <c r="HH68">
        <f t="shared" si="134"/>
        <v>524.76919212414111</v>
      </c>
      <c r="HI68">
        <f t="shared" si="135"/>
        <v>525.50989439787213</v>
      </c>
      <c r="HJ68">
        <f t="shared" ref="HJ68:HJ102" si="203">MIN(DN68:HI68)</f>
        <v>454.72100046764911</v>
      </c>
      <c r="HK68">
        <f t="shared" ref="HK68:HK102" si="204">MATCH(HJ68,$DM68:$HI68,0)</f>
        <v>2</v>
      </c>
      <c r="HL68">
        <v>66</v>
      </c>
      <c r="HM68">
        <f t="shared" ref="HM68:HM102" si="205">M68</f>
        <v>0.65</v>
      </c>
      <c r="HN68" cm="1">
        <f t="array" ref="HN68">INDEX($N$3:$DJ$102,HL68,HK68)</f>
        <v>-454.51155884318598</v>
      </c>
      <c r="HO68">
        <f t="shared" ref="HO68:HO102" si="206">HN68*DL68</f>
        <v>-295.4325132480709</v>
      </c>
    </row>
    <row r="69" spans="5:223" x14ac:dyDescent="0.25">
      <c r="E69">
        <v>615</v>
      </c>
      <c r="F69" s="6">
        <f>'Emission events'!AJ69</f>
        <v>3.0095806551185951E+18</v>
      </c>
      <c r="G69" s="6">
        <f>'Emission events'!BQ69</f>
        <v>2.8089111964646397E+17</v>
      </c>
      <c r="H69" s="6">
        <f>'Emission events'!CX69</f>
        <v>2.6267711165510204E+16</v>
      </c>
      <c r="I69" s="6">
        <f>'Emission events'!EE69</f>
        <v>2461354171658857.5</v>
      </c>
      <c r="J69" s="6">
        <f>'Emission events'!FL69</f>
        <v>231108739228020.59</v>
      </c>
      <c r="K69" s="6">
        <f t="shared" si="199"/>
        <v>3.3194319488414561E+18</v>
      </c>
      <c r="M69" s="1">
        <v>0.66</v>
      </c>
      <c r="N69" s="55">
        <f t="shared" si="189"/>
        <v>-634.5237350856529</v>
      </c>
      <c r="O69" s="55">
        <f t="shared" si="189"/>
        <v>-635.18805147885746</v>
      </c>
      <c r="P69" s="55">
        <f t="shared" si="189"/>
        <v>-635.85304527920755</v>
      </c>
      <c r="Q69" s="55">
        <f t="shared" si="189"/>
        <v>-636.5187171776704</v>
      </c>
      <c r="R69" s="55">
        <f t="shared" si="189"/>
        <v>-637.18506786592638</v>
      </c>
      <c r="S69" s="55">
        <f t="shared" si="189"/>
        <v>-637.85209803635973</v>
      </c>
      <c r="T69" s="55">
        <f t="shared" si="189"/>
        <v>-638.51980838206077</v>
      </c>
      <c r="U69" s="55">
        <f t="shared" si="189"/>
        <v>-639.18819959682912</v>
      </c>
      <c r="V69" s="55">
        <f t="shared" si="189"/>
        <v>-639.85727237516255</v>
      </c>
      <c r="W69" s="55">
        <f t="shared" si="189"/>
        <v>-640.52702741228165</v>
      </c>
      <c r="X69" s="55">
        <f t="shared" si="190"/>
        <v>-641.1974654041087</v>
      </c>
      <c r="Y69" s="55">
        <f t="shared" si="190"/>
        <v>-641.8685870472716</v>
      </c>
      <c r="Z69" s="55">
        <f t="shared" si="190"/>
        <v>-642.54039303911316</v>
      </c>
      <c r="AA69" s="55">
        <f t="shared" si="190"/>
        <v>-643.21288407769475</v>
      </c>
      <c r="AB69" s="55">
        <f t="shared" si="190"/>
        <v>-643.88606086177549</v>
      </c>
      <c r="AC69" s="55">
        <f t="shared" si="190"/>
        <v>-644.55992409083933</v>
      </c>
      <c r="AD69" s="55">
        <f t="shared" si="190"/>
        <v>-645.23447446507157</v>
      </c>
      <c r="AE69" s="55">
        <f t="shared" si="190"/>
        <v>-645.90971268538613</v>
      </c>
      <c r="AF69" s="55">
        <f t="shared" si="190"/>
        <v>-646.5856394534045</v>
      </c>
      <c r="AG69" s="55">
        <f t="shared" si="190"/>
        <v>-647.26225547145975</v>
      </c>
      <c r="AH69" s="55">
        <f t="shared" si="191"/>
        <v>-647.93956144260517</v>
      </c>
      <c r="AI69" s="55">
        <f t="shared" si="191"/>
        <v>-648.61755807061922</v>
      </c>
      <c r="AJ69" s="55">
        <f t="shared" si="191"/>
        <v>-649.29624605998322</v>
      </c>
      <c r="AK69" s="55">
        <f t="shared" si="191"/>
        <v>-649.97562611590945</v>
      </c>
      <c r="AL69" s="55">
        <f t="shared" si="191"/>
        <v>-650.65569894431746</v>
      </c>
      <c r="AM69" s="55">
        <f t="shared" si="191"/>
        <v>-651.33646525186111</v>
      </c>
      <c r="AN69" s="55">
        <f t="shared" si="191"/>
        <v>-652.01792574590797</v>
      </c>
      <c r="AO69" s="55">
        <f t="shared" si="191"/>
        <v>-652.70008113454014</v>
      </c>
      <c r="AP69" s="55">
        <f t="shared" si="191"/>
        <v>-653.38293212657572</v>
      </c>
      <c r="AQ69" s="55">
        <f t="shared" si="191"/>
        <v>-654.06647943154974</v>
      </c>
      <c r="AR69" s="55">
        <f t="shared" si="192"/>
        <v>-654.7507237597149</v>
      </c>
      <c r="AS69" s="55">
        <f t="shared" si="192"/>
        <v>-655.43566582205665</v>
      </c>
      <c r="AT69" s="55">
        <f t="shared" si="192"/>
        <v>-656.12130633028255</v>
      </c>
      <c r="AU69" s="55">
        <f t="shared" si="192"/>
        <v>-656.80764599682664</v>
      </c>
      <c r="AV69" s="55">
        <f t="shared" si="192"/>
        <v>-657.49468553485144</v>
      </c>
      <c r="AW69" s="55">
        <f t="shared" si="192"/>
        <v>-658.182425658238</v>
      </c>
      <c r="AX69" s="55">
        <f t="shared" si="192"/>
        <v>-658.8708670816095</v>
      </c>
      <c r="AY69" s="55">
        <f t="shared" si="192"/>
        <v>-659.56001052031104</v>
      </c>
      <c r="AZ69" s="55">
        <f t="shared" si="192"/>
        <v>-660.24985669041246</v>
      </c>
      <c r="BA69" s="55">
        <f t="shared" si="192"/>
        <v>-660.94040630871893</v>
      </c>
      <c r="BB69" s="55">
        <f t="shared" si="193"/>
        <v>-661.63166009277381</v>
      </c>
      <c r="BC69" s="55">
        <f t="shared" si="193"/>
        <v>-662.32361876083849</v>
      </c>
      <c r="BD69" s="55">
        <f t="shared" si="193"/>
        <v>-663.01628303191831</v>
      </c>
      <c r="BE69" s="55">
        <f t="shared" si="193"/>
        <v>-663.7096536257402</v>
      </c>
      <c r="BF69" s="55">
        <f t="shared" si="193"/>
        <v>-664.40373126278007</v>
      </c>
      <c r="BG69" s="55">
        <f t="shared" si="193"/>
        <v>-665.09851666424117</v>
      </c>
      <c r="BH69" s="55">
        <f t="shared" si="193"/>
        <v>-665.79401055205733</v>
      </c>
      <c r="BI69" s="55">
        <f t="shared" si="193"/>
        <v>-666.49021364890427</v>
      </c>
      <c r="BJ69" s="55">
        <f t="shared" si="193"/>
        <v>-667.18712667820148</v>
      </c>
      <c r="BK69" s="55">
        <f t="shared" si="193"/>
        <v>-667.88475036409227</v>
      </c>
      <c r="BL69" s="55">
        <f t="shared" si="194"/>
        <v>-668.58308543146779</v>
      </c>
      <c r="BM69" s="55">
        <f t="shared" si="194"/>
        <v>-669.28213260595692</v>
      </c>
      <c r="BN69" s="55">
        <f t="shared" si="194"/>
        <v>-669.98189261392804</v>
      </c>
      <c r="BO69" s="55">
        <f t="shared" si="194"/>
        <v>-670.68236618249307</v>
      </c>
      <c r="BP69" s="55">
        <f t="shared" si="194"/>
        <v>-671.38355403949595</v>
      </c>
      <c r="BQ69" s="55">
        <f t="shared" si="194"/>
        <v>-672.08545691353777</v>
      </c>
      <c r="BR69" s="55">
        <f t="shared" si="194"/>
        <v>-672.78807553395495</v>
      </c>
      <c r="BS69" s="55">
        <f t="shared" si="194"/>
        <v>-673.49141063082391</v>
      </c>
      <c r="BT69" s="55">
        <f t="shared" si="194"/>
        <v>-674.19546293497194</v>
      </c>
      <c r="BU69" s="55">
        <f t="shared" si="194"/>
        <v>-674.90023317797056</v>
      </c>
      <c r="BV69" s="55">
        <f t="shared" si="195"/>
        <v>-675.60572209213638</v>
      </c>
      <c r="BW69" s="55">
        <f t="shared" si="195"/>
        <v>-676.31193041053655</v>
      </c>
      <c r="BX69" s="55">
        <f t="shared" si="195"/>
        <v>-677.01885886697494</v>
      </c>
      <c r="BY69" s="55">
        <f t="shared" si="195"/>
        <v>-677.72650819601984</v>
      </c>
      <c r="BZ69" s="55">
        <f t="shared" si="195"/>
        <v>-678.43487913298043</v>
      </c>
      <c r="CA69" s="55">
        <f t="shared" si="195"/>
        <v>-679.14397241391191</v>
      </c>
      <c r="CB69" s="55">
        <f t="shared" si="195"/>
        <v>-679.85378877562687</v>
      </c>
      <c r="CC69" s="55">
        <f t="shared" si="195"/>
        <v>-680.56432895568764</v>
      </c>
      <c r="CD69" s="55">
        <f t="shared" si="195"/>
        <v>-681.27559369240839</v>
      </c>
      <c r="CE69" s="55">
        <f t="shared" si="195"/>
        <v>-681.98758372485679</v>
      </c>
      <c r="CF69" s="55">
        <f t="shared" si="196"/>
        <v>-682.70029979285403</v>
      </c>
      <c r="CG69" s="55">
        <f t="shared" si="196"/>
        <v>-683.41374263697617</v>
      </c>
      <c r="CH69" s="55">
        <f t="shared" si="196"/>
        <v>-684.12791299855712</v>
      </c>
      <c r="CI69" s="55">
        <f t="shared" si="196"/>
        <v>-684.84281161967704</v>
      </c>
      <c r="CJ69" s="55">
        <f t="shared" si="196"/>
        <v>-685.55843924318788</v>
      </c>
      <c r="CK69" s="55">
        <f t="shared" si="196"/>
        <v>-686.27479661269194</v>
      </c>
      <c r="CL69" s="55">
        <f t="shared" si="196"/>
        <v>-686.99188447254483</v>
      </c>
      <c r="CM69" s="55">
        <f t="shared" si="196"/>
        <v>-687.70970356786904</v>
      </c>
      <c r="CN69" s="55">
        <f t="shared" si="196"/>
        <v>-688.42825464454484</v>
      </c>
      <c r="CO69" s="55">
        <f t="shared" si="196"/>
        <v>-689.14753844921324</v>
      </c>
      <c r="CP69" s="55">
        <f t="shared" si="197"/>
        <v>-689.86755572927859</v>
      </c>
      <c r="CQ69" s="55">
        <f t="shared" si="197"/>
        <v>-690.58830723289884</v>
      </c>
      <c r="CR69" s="55">
        <f t="shared" si="197"/>
        <v>-691.30979370900911</v>
      </c>
      <c r="CS69" s="55">
        <f t="shared" si="197"/>
        <v>-692.03201590730157</v>
      </c>
      <c r="CT69" s="55">
        <f t="shared" si="197"/>
        <v>-692.75497457822769</v>
      </c>
      <c r="CU69" s="55">
        <f t="shared" si="197"/>
        <v>-693.47867047301213</v>
      </c>
      <c r="CV69" s="55">
        <f t="shared" si="197"/>
        <v>-694.20310434364296</v>
      </c>
      <c r="CW69" s="55">
        <f t="shared" si="197"/>
        <v>-694.92827694287632</v>
      </c>
      <c r="CX69" s="55">
        <f t="shared" si="197"/>
        <v>-695.65418902423471</v>
      </c>
      <c r="CY69" s="55">
        <f t="shared" si="197"/>
        <v>-696.38084134201051</v>
      </c>
      <c r="CZ69" s="55">
        <f t="shared" si="198"/>
        <v>-697.10823465126452</v>
      </c>
      <c r="DA69" s="55">
        <f t="shared" si="198"/>
        <v>-697.8363697078313</v>
      </c>
      <c r="DB69" s="55">
        <f t="shared" si="198"/>
        <v>-698.56524726830503</v>
      </c>
      <c r="DC69" s="55">
        <f t="shared" si="198"/>
        <v>-699.29486809007062</v>
      </c>
      <c r="DD69" s="55">
        <f t="shared" si="198"/>
        <v>-700.02523293126671</v>
      </c>
      <c r="DE69" s="55">
        <f t="shared" si="198"/>
        <v>-700.75634255081616</v>
      </c>
      <c r="DF69" s="55">
        <f t="shared" si="198"/>
        <v>-701.48819770841294</v>
      </c>
      <c r="DG69" s="55">
        <f t="shared" si="198"/>
        <v>-702.2207991645264</v>
      </c>
      <c r="DH69" s="55">
        <f t="shared" si="198"/>
        <v>-702.95414768040098</v>
      </c>
      <c r="DI69" s="55">
        <f t="shared" si="198"/>
        <v>-703.68824401806091</v>
      </c>
      <c r="DJ69" s="55">
        <f t="shared" si="198"/>
        <v>-704.42308894029645</v>
      </c>
      <c r="DL69">
        <f t="shared" si="200"/>
        <v>0.66</v>
      </c>
      <c r="DM69">
        <f t="shared" si="201"/>
        <v>634.5237350856529</v>
      </c>
      <c r="DN69">
        <f t="shared" si="202"/>
        <v>635.39749310332058</v>
      </c>
      <c r="DO69">
        <f t="shared" si="41"/>
        <v>636.2719285281338</v>
      </c>
      <c r="DP69">
        <f t="shared" si="42"/>
        <v>637.14704205105966</v>
      </c>
      <c r="DQ69">
        <f t="shared" si="43"/>
        <v>638.02283436377877</v>
      </c>
      <c r="DR69">
        <f t="shared" si="44"/>
        <v>638.89930615867524</v>
      </c>
      <c r="DS69">
        <f t="shared" si="45"/>
        <v>639.77645812883941</v>
      </c>
      <c r="DT69">
        <f t="shared" si="46"/>
        <v>640.65429096807088</v>
      </c>
      <c r="DU69">
        <f t="shared" si="47"/>
        <v>641.53280537086744</v>
      </c>
      <c r="DV69">
        <f t="shared" si="48"/>
        <v>642.41200203244955</v>
      </c>
      <c r="DW69">
        <f t="shared" si="49"/>
        <v>643.29188164873972</v>
      </c>
      <c r="DX69">
        <f t="shared" si="50"/>
        <v>644.17244491636575</v>
      </c>
      <c r="DY69">
        <f t="shared" si="51"/>
        <v>645.05369253267042</v>
      </c>
      <c r="DZ69">
        <f t="shared" si="52"/>
        <v>645.93562519571515</v>
      </c>
      <c r="EA69">
        <f t="shared" si="53"/>
        <v>646.8182436042589</v>
      </c>
      <c r="EB69">
        <f t="shared" si="54"/>
        <v>647.70154845778586</v>
      </c>
      <c r="EC69">
        <f t="shared" si="55"/>
        <v>648.58554045648123</v>
      </c>
      <c r="ED69">
        <f t="shared" si="56"/>
        <v>649.47022030125891</v>
      </c>
      <c r="EE69">
        <f t="shared" si="57"/>
        <v>650.3555886937404</v>
      </c>
      <c r="EF69">
        <f t="shared" si="58"/>
        <v>651.24164633625867</v>
      </c>
      <c r="EG69">
        <f t="shared" si="59"/>
        <v>652.12839393186721</v>
      </c>
      <c r="EH69">
        <f t="shared" si="60"/>
        <v>653.01583218434439</v>
      </c>
      <c r="EI69">
        <f t="shared" si="61"/>
        <v>653.90396179817151</v>
      </c>
      <c r="EJ69">
        <f t="shared" si="62"/>
        <v>654.79278347856086</v>
      </c>
      <c r="EK69">
        <f t="shared" si="63"/>
        <v>655.682297931432</v>
      </c>
      <c r="EL69">
        <f t="shared" si="64"/>
        <v>656.57250586343866</v>
      </c>
      <c r="EM69">
        <f t="shared" si="65"/>
        <v>657.46340798194865</v>
      </c>
      <c r="EN69">
        <f t="shared" si="66"/>
        <v>658.35500499504394</v>
      </c>
      <c r="EO69">
        <f t="shared" si="67"/>
        <v>659.24729761154265</v>
      </c>
      <c r="EP69">
        <f t="shared" si="68"/>
        <v>660.14028654097979</v>
      </c>
      <c r="EQ69">
        <f t="shared" si="69"/>
        <v>661.03397249360796</v>
      </c>
      <c r="ER69">
        <f t="shared" si="70"/>
        <v>661.92835618041283</v>
      </c>
      <c r="ES69">
        <f t="shared" si="71"/>
        <v>662.82343831310186</v>
      </c>
      <c r="ET69">
        <f t="shared" si="72"/>
        <v>663.71921960410907</v>
      </c>
      <c r="EU69">
        <f t="shared" si="73"/>
        <v>664.615700766597</v>
      </c>
      <c r="EV69">
        <f t="shared" si="74"/>
        <v>665.51288251444657</v>
      </c>
      <c r="EW69">
        <f t="shared" si="75"/>
        <v>666.4107655622812</v>
      </c>
      <c r="EX69">
        <f t="shared" si="76"/>
        <v>667.30935062544586</v>
      </c>
      <c r="EY69">
        <f t="shared" si="77"/>
        <v>668.2086384200104</v>
      </c>
      <c r="EZ69">
        <f t="shared" si="78"/>
        <v>669.10862966278</v>
      </c>
      <c r="FA69">
        <f t="shared" si="79"/>
        <v>670.00932507129801</v>
      </c>
      <c r="FB69">
        <f t="shared" si="80"/>
        <v>670.91072536382569</v>
      </c>
      <c r="FC69">
        <f t="shared" si="81"/>
        <v>671.81283125936864</v>
      </c>
      <c r="FD69">
        <f t="shared" si="82"/>
        <v>672.71564347765366</v>
      </c>
      <c r="FE69">
        <f t="shared" si="83"/>
        <v>673.61916273915665</v>
      </c>
      <c r="FF69">
        <f t="shared" si="84"/>
        <v>674.52338976508088</v>
      </c>
      <c r="FG69">
        <f t="shared" si="85"/>
        <v>675.42832527736005</v>
      </c>
      <c r="FH69">
        <f t="shared" si="86"/>
        <v>676.33396999867011</v>
      </c>
      <c r="FI69">
        <f t="shared" si="87"/>
        <v>677.24032465243044</v>
      </c>
      <c r="FJ69">
        <f t="shared" si="88"/>
        <v>678.14738996278436</v>
      </c>
      <c r="FK69">
        <f t="shared" si="89"/>
        <v>679.05516665462301</v>
      </c>
      <c r="FL69">
        <f t="shared" si="90"/>
        <v>679.96365545357514</v>
      </c>
      <c r="FM69">
        <f t="shared" si="91"/>
        <v>680.87285708600939</v>
      </c>
      <c r="FN69">
        <f t="shared" si="92"/>
        <v>681.78277227903754</v>
      </c>
      <c r="FO69">
        <f t="shared" si="93"/>
        <v>682.69340176050355</v>
      </c>
      <c r="FP69">
        <f t="shared" si="94"/>
        <v>683.60474625900849</v>
      </c>
      <c r="FQ69">
        <f t="shared" si="95"/>
        <v>684.5168065038888</v>
      </c>
      <c r="FR69">
        <f t="shared" si="96"/>
        <v>685.42958322522077</v>
      </c>
      <c r="FS69">
        <f t="shared" si="97"/>
        <v>686.34307715383193</v>
      </c>
      <c r="FT69">
        <f t="shared" si="98"/>
        <v>687.25728902129367</v>
      </c>
      <c r="FU69">
        <f t="shared" si="99"/>
        <v>688.17221955992261</v>
      </c>
      <c r="FV69">
        <f t="shared" si="100"/>
        <v>689.08786950278591</v>
      </c>
      <c r="FW69">
        <f t="shared" si="101"/>
        <v>690.00423958368731</v>
      </c>
      <c r="FX69">
        <f t="shared" si="102"/>
        <v>690.92133053719533</v>
      </c>
      <c r="FY69">
        <f t="shared" si="103"/>
        <v>691.83914309861905</v>
      </c>
      <c r="FZ69">
        <f t="shared" si="36"/>
        <v>692.75767800401366</v>
      </c>
      <c r="GA69">
        <f t="shared" si="136"/>
        <v>693.67693599019174</v>
      </c>
      <c r="GB69">
        <f t="shared" si="137"/>
        <v>694.59691779471552</v>
      </c>
      <c r="GC69">
        <f t="shared" si="138"/>
        <v>695.5176241558994</v>
      </c>
      <c r="GD69">
        <f t="shared" si="104"/>
        <v>696.43905581281092</v>
      </c>
      <c r="GE69">
        <f t="shared" si="105"/>
        <v>697.36121350527128</v>
      </c>
      <c r="GF69">
        <f t="shared" si="106"/>
        <v>698.28409797385655</v>
      </c>
      <c r="GG69">
        <f t="shared" si="107"/>
        <v>699.20770995990063</v>
      </c>
      <c r="GH69">
        <f t="shared" si="108"/>
        <v>700.13205020548355</v>
      </c>
      <c r="GI69">
        <f t="shared" si="109"/>
        <v>701.05711945345752</v>
      </c>
      <c r="GJ69">
        <f t="shared" si="110"/>
        <v>701.98291844742471</v>
      </c>
      <c r="GK69">
        <f t="shared" si="111"/>
        <v>702.90944793174071</v>
      </c>
      <c r="GL69">
        <f t="shared" si="112"/>
        <v>703.83670865152806</v>
      </c>
      <c r="GM69">
        <f t="shared" si="113"/>
        <v>704.76470135266686</v>
      </c>
      <c r="GN69">
        <f t="shared" si="114"/>
        <v>705.69342678179839</v>
      </c>
      <c r="GO69">
        <f t="shared" si="115"/>
        <v>706.62288568632687</v>
      </c>
      <c r="GP69">
        <f t="shared" si="116"/>
        <v>707.55307881441024</v>
      </c>
      <c r="GQ69">
        <f t="shared" si="117"/>
        <v>708.48400691498364</v>
      </c>
      <c r="GR69">
        <f t="shared" si="118"/>
        <v>709.41567073773911</v>
      </c>
      <c r="GS69">
        <f t="shared" si="119"/>
        <v>710.34807103312835</v>
      </c>
      <c r="GT69">
        <f t="shared" si="120"/>
        <v>711.28120855237592</v>
      </c>
      <c r="GU69">
        <f t="shared" si="121"/>
        <v>712.21508404746987</v>
      </c>
      <c r="GV69">
        <f t="shared" si="122"/>
        <v>713.14969827116636</v>
      </c>
      <c r="GW69">
        <f t="shared" si="123"/>
        <v>714.08505197698787</v>
      </c>
      <c r="GX69">
        <f t="shared" si="124"/>
        <v>715.02114591922668</v>
      </c>
      <c r="GY69">
        <f t="shared" si="125"/>
        <v>715.95798085294382</v>
      </c>
      <c r="GZ69">
        <f t="shared" si="126"/>
        <v>716.89555753397372</v>
      </c>
      <c r="HA69">
        <f t="shared" si="127"/>
        <v>717.83387671891057</v>
      </c>
      <c r="HB69">
        <f t="shared" si="128"/>
        <v>718.77293916513929</v>
      </c>
      <c r="HC69">
        <f t="shared" si="129"/>
        <v>719.71274563079839</v>
      </c>
      <c r="HD69">
        <f t="shared" si="130"/>
        <v>720.65329687481096</v>
      </c>
      <c r="HE69">
        <f t="shared" si="131"/>
        <v>721.59459365687087</v>
      </c>
      <c r="HF69">
        <f t="shared" si="132"/>
        <v>722.53663673744745</v>
      </c>
      <c r="HG69">
        <f t="shared" si="133"/>
        <v>723.47942687778516</v>
      </c>
      <c r="HH69">
        <f t="shared" si="134"/>
        <v>724.4229648399081</v>
      </c>
      <c r="HI69">
        <f t="shared" si="135"/>
        <v>725.36725138660677</v>
      </c>
      <c r="HJ69">
        <f t="shared" si="203"/>
        <v>635.39749310332058</v>
      </c>
      <c r="HK69">
        <f t="shared" si="204"/>
        <v>2</v>
      </c>
      <c r="HL69">
        <v>67</v>
      </c>
      <c r="HM69">
        <f t="shared" si="205"/>
        <v>0.66</v>
      </c>
      <c r="HN69" cm="1">
        <f t="array" ref="HN69">INDEX($N$3:$DJ$102,HL69,HK69)</f>
        <v>-635.18805147885746</v>
      </c>
      <c r="HO69">
        <f t="shared" si="206"/>
        <v>-419.22411397604594</v>
      </c>
    </row>
    <row r="70" spans="5:223" x14ac:dyDescent="0.25">
      <c r="E70">
        <v>620</v>
      </c>
      <c r="F70" s="6">
        <f>'Emission events'!AJ70</f>
        <v>2.5740989781616788E+18</v>
      </c>
      <c r="G70" s="6">
        <f>'Emission events'!BQ70</f>
        <v>2.3971396538200803E+17</v>
      </c>
      <c r="H70" s="6">
        <f>'Emission events'!CX70</f>
        <v>2.2355337317060112E+16</v>
      </c>
      <c r="I70" s="6">
        <f>'Emission events'!EE70</f>
        <v>2087666282731294</v>
      </c>
      <c r="J70" s="6">
        <f>'Emission events'!FL70</f>
        <v>195211212317207.81</v>
      </c>
      <c r="K70" s="6">
        <f t="shared" si="199"/>
        <v>2.8384511583557955E+18</v>
      </c>
      <c r="M70" s="1">
        <v>0.67</v>
      </c>
      <c r="N70" s="55">
        <f t="shared" si="189"/>
        <v>-884.18438189143319</v>
      </c>
      <c r="O70" s="55">
        <f t="shared" si="189"/>
        <v>-885.10329092837469</v>
      </c>
      <c r="P70" s="55">
        <f t="shared" si="189"/>
        <v>-886.02313706387702</v>
      </c>
      <c r="Q70" s="55">
        <f t="shared" si="189"/>
        <v>-886.94392125379647</v>
      </c>
      <c r="R70" s="55">
        <f t="shared" si="189"/>
        <v>-887.86564445498379</v>
      </c>
      <c r="S70" s="55">
        <f t="shared" si="189"/>
        <v>-888.78830762525581</v>
      </c>
      <c r="T70" s="55">
        <f t="shared" si="189"/>
        <v>-889.71191172339729</v>
      </c>
      <c r="U70" s="55">
        <f t="shared" si="189"/>
        <v>-890.63645770919254</v>
      </c>
      <c r="V70" s="55">
        <f t="shared" si="189"/>
        <v>-891.56194654338344</v>
      </c>
      <c r="W70" s="55">
        <f t="shared" si="189"/>
        <v>-892.4883791877038</v>
      </c>
      <c r="X70" s="55">
        <f t="shared" si="190"/>
        <v>-893.41575660486581</v>
      </c>
      <c r="Y70" s="55">
        <f t="shared" si="190"/>
        <v>-894.34407975856323</v>
      </c>
      <c r="Z70" s="55">
        <f t="shared" si="190"/>
        <v>-895.27334961347333</v>
      </c>
      <c r="AA70" s="55">
        <f t="shared" si="190"/>
        <v>-896.2035671352603</v>
      </c>
      <c r="AB70" s="55">
        <f t="shared" si="190"/>
        <v>-897.13473329056012</v>
      </c>
      <c r="AC70" s="55">
        <f t="shared" si="190"/>
        <v>-898.06684904701785</v>
      </c>
      <c r="AD70" s="55">
        <f t="shared" si="190"/>
        <v>-898.99991537324308</v>
      </c>
      <c r="AE70" s="55">
        <f t="shared" si="190"/>
        <v>-899.9339332388455</v>
      </c>
      <c r="AF70" s="55">
        <f t="shared" si="190"/>
        <v>-900.86890361442147</v>
      </c>
      <c r="AG70" s="55">
        <f t="shared" si="190"/>
        <v>-901.80482747155679</v>
      </c>
      <c r="AH70" s="55">
        <f t="shared" si="191"/>
        <v>-902.74170578282906</v>
      </c>
      <c r="AI70" s="55">
        <f t="shared" si="191"/>
        <v>-903.67953952181017</v>
      </c>
      <c r="AJ70" s="55">
        <f t="shared" si="191"/>
        <v>-904.61832966305303</v>
      </c>
      <c r="AK70" s="55">
        <f t="shared" si="191"/>
        <v>-905.55807718212657</v>
      </c>
      <c r="AL70" s="55">
        <f t="shared" si="191"/>
        <v>-906.49878305557274</v>
      </c>
      <c r="AM70" s="55">
        <f t="shared" si="191"/>
        <v>-907.44044826093875</v>
      </c>
      <c r="AN70" s="55">
        <f t="shared" si="191"/>
        <v>-908.38307377677927</v>
      </c>
      <c r="AO70" s="55">
        <f t="shared" si="191"/>
        <v>-909.32666058262703</v>
      </c>
      <c r="AP70" s="55">
        <f t="shared" si="191"/>
        <v>-910.2712096590277</v>
      </c>
      <c r="AQ70" s="55">
        <f t="shared" si="191"/>
        <v>-911.21672198752299</v>
      </c>
      <c r="AR70" s="55">
        <f t="shared" si="192"/>
        <v>-912.16319855065626</v>
      </c>
      <c r="AS70" s="55">
        <f t="shared" si="192"/>
        <v>-913.11064033197636</v>
      </c>
      <c r="AT70" s="55">
        <f t="shared" si="192"/>
        <v>-914.05904831602572</v>
      </c>
      <c r="AU70" s="55">
        <f t="shared" si="192"/>
        <v>-915.00842348835704</v>
      </c>
      <c r="AV70" s="55">
        <f t="shared" si="192"/>
        <v>-915.95876683553877</v>
      </c>
      <c r="AW70" s="55">
        <f t="shared" si="192"/>
        <v>-916.91007934512561</v>
      </c>
      <c r="AX70" s="55">
        <f t="shared" si="192"/>
        <v>-917.86236200569294</v>
      </c>
      <c r="AY70" s="55">
        <f t="shared" si="192"/>
        <v>-918.81561580682092</v>
      </c>
      <c r="AZ70" s="55">
        <f t="shared" si="192"/>
        <v>-919.76984173909955</v>
      </c>
      <c r="BA70" s="55">
        <f t="shared" si="192"/>
        <v>-920.72504079412874</v>
      </c>
      <c r="BB70" s="55">
        <f t="shared" si="193"/>
        <v>-921.68121396452386</v>
      </c>
      <c r="BC70" s="55">
        <f t="shared" si="193"/>
        <v>-922.63836224389877</v>
      </c>
      <c r="BD70" s="55">
        <f t="shared" si="193"/>
        <v>-923.59648662690472</v>
      </c>
      <c r="BE70" s="55">
        <f t="shared" si="193"/>
        <v>-924.55558810918353</v>
      </c>
      <c r="BF70" s="55">
        <f t="shared" si="193"/>
        <v>-925.51566768740349</v>
      </c>
      <c r="BG70" s="55">
        <f t="shared" si="193"/>
        <v>-926.47672635925869</v>
      </c>
      <c r="BH70" s="55">
        <f t="shared" si="193"/>
        <v>-927.43876512344139</v>
      </c>
      <c r="BI70" s="55">
        <f t="shared" si="193"/>
        <v>-928.40178497967577</v>
      </c>
      <c r="BJ70" s="55">
        <f t="shared" si="193"/>
        <v>-929.36578692870228</v>
      </c>
      <c r="BK70" s="55">
        <f t="shared" si="193"/>
        <v>-930.33077197228238</v>
      </c>
      <c r="BL70" s="55">
        <f t="shared" si="194"/>
        <v>-931.29674111320264</v>
      </c>
      <c r="BM70" s="55">
        <f t="shared" si="194"/>
        <v>-932.26369535526226</v>
      </c>
      <c r="BN70" s="55">
        <f t="shared" si="194"/>
        <v>-933.2316357032912</v>
      </c>
      <c r="BO70" s="55">
        <f t="shared" si="194"/>
        <v>-934.20056316315424</v>
      </c>
      <c r="BP70" s="55">
        <f t="shared" si="194"/>
        <v>-935.17047874172249</v>
      </c>
      <c r="BQ70" s="55">
        <f t="shared" si="194"/>
        <v>-936.1413834469073</v>
      </c>
      <c r="BR70" s="55">
        <f t="shared" si="194"/>
        <v>-937.11327828764445</v>
      </c>
      <c r="BS70" s="55">
        <f t="shared" si="194"/>
        <v>-938.08616427389904</v>
      </c>
      <c r="BT70" s="55">
        <f t="shared" si="194"/>
        <v>-939.06004241667017</v>
      </c>
      <c r="BU70" s="55">
        <f t="shared" si="194"/>
        <v>-940.03491372797748</v>
      </c>
      <c r="BV70" s="55">
        <f t="shared" si="195"/>
        <v>-941.01077922087984</v>
      </c>
      <c r="BW70" s="55">
        <f t="shared" si="195"/>
        <v>-941.98763990947987</v>
      </c>
      <c r="BX70" s="55">
        <f t="shared" si="195"/>
        <v>-942.96549680889393</v>
      </c>
      <c r="BY70" s="55">
        <f t="shared" si="195"/>
        <v>-943.94435093528386</v>
      </c>
      <c r="BZ70" s="55">
        <f t="shared" si="195"/>
        <v>-944.92420330585901</v>
      </c>
      <c r="CA70" s="55">
        <f t="shared" si="195"/>
        <v>-945.90505493884484</v>
      </c>
      <c r="CB70" s="55">
        <f t="shared" si="195"/>
        <v>-946.88690685352356</v>
      </c>
      <c r="CC70" s="55">
        <f t="shared" si="195"/>
        <v>-947.86976007019882</v>
      </c>
      <c r="CD70" s="55">
        <f t="shared" si="195"/>
        <v>-948.85361561023649</v>
      </c>
      <c r="CE70" s="55">
        <f t="shared" si="195"/>
        <v>-949.83847449603354</v>
      </c>
      <c r="CF70" s="55">
        <f t="shared" si="196"/>
        <v>-950.82433775102322</v>
      </c>
      <c r="CG70" s="55">
        <f t="shared" si="196"/>
        <v>-951.81120639968924</v>
      </c>
      <c r="CH70" s="55">
        <f t="shared" si="196"/>
        <v>-952.79908146757089</v>
      </c>
      <c r="CI70" s="55">
        <f t="shared" si="196"/>
        <v>-953.78796398123256</v>
      </c>
      <c r="CJ70" s="55">
        <f t="shared" si="196"/>
        <v>-954.77785496830018</v>
      </c>
      <c r="CK70" s="55">
        <f t="shared" si="196"/>
        <v>-955.7687554574436</v>
      </c>
      <c r="CL70" s="55">
        <f t="shared" si="196"/>
        <v>-956.76066647838286</v>
      </c>
      <c r="CM70" s="55">
        <f t="shared" si="196"/>
        <v>-957.75358906189069</v>
      </c>
      <c r="CN70" s="55">
        <f t="shared" si="196"/>
        <v>-958.74752423978214</v>
      </c>
      <c r="CO70" s="55">
        <f t="shared" si="196"/>
        <v>-959.74247304493053</v>
      </c>
      <c r="CP70" s="55">
        <f t="shared" si="197"/>
        <v>-960.73843651127379</v>
      </c>
      <c r="CQ70" s="55">
        <f t="shared" si="197"/>
        <v>-961.73541567378356</v>
      </c>
      <c r="CR70" s="55">
        <f t="shared" si="197"/>
        <v>-962.73341156850086</v>
      </c>
      <c r="CS70" s="55">
        <f t="shared" si="197"/>
        <v>-963.73242523252043</v>
      </c>
      <c r="CT70" s="55">
        <f t="shared" si="197"/>
        <v>-964.73245770399433</v>
      </c>
      <c r="CU70" s="55">
        <f t="shared" si="197"/>
        <v>-965.73351002213735</v>
      </c>
      <c r="CV70" s="55">
        <f t="shared" si="197"/>
        <v>-966.73558322721078</v>
      </c>
      <c r="CW70" s="55">
        <f t="shared" si="197"/>
        <v>-967.73867836055695</v>
      </c>
      <c r="CX70" s="55">
        <f t="shared" si="197"/>
        <v>-968.74279646457069</v>
      </c>
      <c r="CY70" s="55">
        <f t="shared" si="197"/>
        <v>-969.74793858270311</v>
      </c>
      <c r="CZ70" s="55">
        <f t="shared" si="198"/>
        <v>-970.75410575947615</v>
      </c>
      <c r="DA70" s="55">
        <f t="shared" si="198"/>
        <v>-971.76129904048798</v>
      </c>
      <c r="DB70" s="55">
        <f t="shared" si="198"/>
        <v>-972.76951947238274</v>
      </c>
      <c r="DC70" s="55">
        <f t="shared" si="198"/>
        <v>-973.77876810288865</v>
      </c>
      <c r="DD70" s="55">
        <f t="shared" si="198"/>
        <v>-974.78904598078611</v>
      </c>
      <c r="DE70" s="55">
        <f t="shared" si="198"/>
        <v>-975.8003541559458</v>
      </c>
      <c r="DF70" s="55">
        <f t="shared" si="198"/>
        <v>-976.81269367929906</v>
      </c>
      <c r="DG70" s="55">
        <f t="shared" si="198"/>
        <v>-977.82606560284182</v>
      </c>
      <c r="DH70" s="55">
        <f t="shared" si="198"/>
        <v>-978.84047097965072</v>
      </c>
      <c r="DI70" s="55">
        <f t="shared" si="198"/>
        <v>-979.85591086388638</v>
      </c>
      <c r="DJ70" s="55">
        <f t="shared" si="198"/>
        <v>-980.87238631076411</v>
      </c>
      <c r="DL70">
        <f t="shared" si="200"/>
        <v>0.67</v>
      </c>
      <c r="DM70">
        <f t="shared" si="201"/>
        <v>884.18438189143319</v>
      </c>
      <c r="DN70">
        <f t="shared" si="202"/>
        <v>885.31273255283782</v>
      </c>
      <c r="DO70">
        <f t="shared" si="41"/>
        <v>886.44202031280327</v>
      </c>
      <c r="DP70">
        <f t="shared" si="42"/>
        <v>887.57224612718574</v>
      </c>
      <c r="DQ70">
        <f t="shared" si="43"/>
        <v>888.70341095283618</v>
      </c>
      <c r="DR70">
        <f t="shared" si="44"/>
        <v>889.83551574757132</v>
      </c>
      <c r="DS70">
        <f t="shared" si="45"/>
        <v>890.96856147017593</v>
      </c>
      <c r="DT70">
        <f t="shared" si="46"/>
        <v>892.1025490804343</v>
      </c>
      <c r="DU70">
        <f t="shared" si="47"/>
        <v>893.23747953908833</v>
      </c>
      <c r="DV70">
        <f t="shared" si="48"/>
        <v>894.37335380787169</v>
      </c>
      <c r="DW70">
        <f t="shared" si="49"/>
        <v>895.51017284949683</v>
      </c>
      <c r="DX70">
        <f t="shared" si="50"/>
        <v>896.64793762765737</v>
      </c>
      <c r="DY70">
        <f t="shared" si="51"/>
        <v>897.7866491070306</v>
      </c>
      <c r="DZ70">
        <f t="shared" si="52"/>
        <v>898.92630825328069</v>
      </c>
      <c r="EA70">
        <f t="shared" si="53"/>
        <v>900.06691603304353</v>
      </c>
      <c r="EB70">
        <f t="shared" si="54"/>
        <v>901.20847341396438</v>
      </c>
      <c r="EC70">
        <f t="shared" si="55"/>
        <v>902.35098136465274</v>
      </c>
      <c r="ED70">
        <f t="shared" si="56"/>
        <v>903.49444085471828</v>
      </c>
      <c r="EE70">
        <f t="shared" si="57"/>
        <v>904.63885285475737</v>
      </c>
      <c r="EF70">
        <f t="shared" si="58"/>
        <v>905.78421833635571</v>
      </c>
      <c r="EG70">
        <f t="shared" si="59"/>
        <v>906.9305382720911</v>
      </c>
      <c r="EH70">
        <f t="shared" si="60"/>
        <v>908.07781363553534</v>
      </c>
      <c r="EI70">
        <f t="shared" si="61"/>
        <v>909.22604540124132</v>
      </c>
      <c r="EJ70">
        <f t="shared" si="62"/>
        <v>910.37523454477798</v>
      </c>
      <c r="EK70">
        <f t="shared" si="63"/>
        <v>911.52538204268728</v>
      </c>
      <c r="EL70">
        <f t="shared" si="64"/>
        <v>912.6764888725163</v>
      </c>
      <c r="EM70">
        <f t="shared" si="65"/>
        <v>913.82855601281994</v>
      </c>
      <c r="EN70">
        <f t="shared" si="66"/>
        <v>914.98158444313083</v>
      </c>
      <c r="EO70">
        <f t="shared" si="67"/>
        <v>916.13557514399463</v>
      </c>
      <c r="EP70">
        <f t="shared" si="68"/>
        <v>917.29052909695304</v>
      </c>
      <c r="EQ70">
        <f t="shared" si="69"/>
        <v>918.44644728454932</v>
      </c>
      <c r="ER70">
        <f t="shared" si="70"/>
        <v>919.60333069033254</v>
      </c>
      <c r="ES70">
        <f t="shared" si="71"/>
        <v>920.76118029884503</v>
      </c>
      <c r="ET70">
        <f t="shared" si="72"/>
        <v>921.91999709563947</v>
      </c>
      <c r="EU70">
        <f t="shared" si="73"/>
        <v>923.07978206728433</v>
      </c>
      <c r="EV70">
        <f t="shared" si="74"/>
        <v>924.24053620133418</v>
      </c>
      <c r="EW70">
        <f t="shared" si="75"/>
        <v>925.40226048636464</v>
      </c>
      <c r="EX70">
        <f t="shared" si="76"/>
        <v>926.56495591195574</v>
      </c>
      <c r="EY70">
        <f t="shared" si="77"/>
        <v>927.72862346869749</v>
      </c>
      <c r="EZ70">
        <f t="shared" si="78"/>
        <v>928.89326414818981</v>
      </c>
      <c r="FA70">
        <f t="shared" si="79"/>
        <v>930.05887894304806</v>
      </c>
      <c r="FB70">
        <f t="shared" si="80"/>
        <v>931.22546884688597</v>
      </c>
      <c r="FC70">
        <f t="shared" si="81"/>
        <v>932.39303485435505</v>
      </c>
      <c r="FD70">
        <f t="shared" si="82"/>
        <v>933.56157796109699</v>
      </c>
      <c r="FE70">
        <f t="shared" si="83"/>
        <v>934.73109916378007</v>
      </c>
      <c r="FF70">
        <f t="shared" si="84"/>
        <v>935.9015994600984</v>
      </c>
      <c r="FG70">
        <f t="shared" si="85"/>
        <v>937.0730798487441</v>
      </c>
      <c r="FH70">
        <f t="shared" si="86"/>
        <v>938.24554132944161</v>
      </c>
      <c r="FI70">
        <f t="shared" si="87"/>
        <v>939.41898490293124</v>
      </c>
      <c r="FJ70">
        <f t="shared" si="88"/>
        <v>940.59341157097447</v>
      </c>
      <c r="FK70">
        <f t="shared" si="89"/>
        <v>941.76882233635786</v>
      </c>
      <c r="FL70">
        <f t="shared" si="90"/>
        <v>942.94521820288048</v>
      </c>
      <c r="FM70">
        <f t="shared" si="91"/>
        <v>944.12260017537255</v>
      </c>
      <c r="FN70">
        <f t="shared" si="92"/>
        <v>945.30096925969872</v>
      </c>
      <c r="FO70">
        <f t="shared" si="93"/>
        <v>946.48032646273009</v>
      </c>
      <c r="FP70">
        <f t="shared" si="94"/>
        <v>947.66067279237802</v>
      </c>
      <c r="FQ70">
        <f t="shared" si="95"/>
        <v>948.8420092575783</v>
      </c>
      <c r="FR70">
        <f t="shared" si="96"/>
        <v>950.0243368682959</v>
      </c>
      <c r="FS70">
        <f t="shared" si="97"/>
        <v>951.20765663553016</v>
      </c>
      <c r="FT70">
        <f t="shared" si="98"/>
        <v>952.39196957130059</v>
      </c>
      <c r="FU70">
        <f t="shared" si="99"/>
        <v>953.57727668866607</v>
      </c>
      <c r="FV70">
        <f t="shared" si="100"/>
        <v>954.76357900172923</v>
      </c>
      <c r="FW70">
        <f t="shared" si="101"/>
        <v>955.9508775256063</v>
      </c>
      <c r="FX70">
        <f t="shared" si="102"/>
        <v>957.13917327645936</v>
      </c>
      <c r="FY70">
        <f t="shared" si="103"/>
        <v>958.32846727149763</v>
      </c>
      <c r="FZ70">
        <f t="shared" ref="FZ70:FZ102" si="207">ABS(CA70-CA$2)</f>
        <v>959.51876052894659</v>
      </c>
      <c r="GA70">
        <f t="shared" si="136"/>
        <v>960.71005406808843</v>
      </c>
      <c r="GB70">
        <f t="shared" si="137"/>
        <v>961.9023489092267</v>
      </c>
      <c r="GC70">
        <f t="shared" si="138"/>
        <v>963.09564607372749</v>
      </c>
      <c r="GD70">
        <f t="shared" si="104"/>
        <v>964.28994658398767</v>
      </c>
      <c r="GE70">
        <f t="shared" si="105"/>
        <v>965.48525146344048</v>
      </c>
      <c r="GF70">
        <f t="shared" si="106"/>
        <v>966.68156173656962</v>
      </c>
      <c r="GG70">
        <f t="shared" si="107"/>
        <v>967.87887842891439</v>
      </c>
      <c r="GH70">
        <f t="shared" si="108"/>
        <v>969.07720256703908</v>
      </c>
      <c r="GI70">
        <f t="shared" si="109"/>
        <v>970.27653517856982</v>
      </c>
      <c r="GJ70">
        <f t="shared" si="110"/>
        <v>971.47687729217637</v>
      </c>
      <c r="GK70">
        <f t="shared" si="111"/>
        <v>972.67822993757875</v>
      </c>
      <c r="GL70">
        <f t="shared" si="112"/>
        <v>973.88059414554971</v>
      </c>
      <c r="GM70">
        <f t="shared" si="113"/>
        <v>975.08397094790416</v>
      </c>
      <c r="GN70">
        <f t="shared" si="114"/>
        <v>976.28836137751568</v>
      </c>
      <c r="GO70">
        <f t="shared" si="115"/>
        <v>977.49376646832206</v>
      </c>
      <c r="GP70">
        <f t="shared" si="116"/>
        <v>978.70018725529496</v>
      </c>
      <c r="GQ70">
        <f t="shared" si="117"/>
        <v>979.90762477447538</v>
      </c>
      <c r="GR70">
        <f t="shared" si="118"/>
        <v>981.11608006295796</v>
      </c>
      <c r="GS70">
        <f t="shared" si="119"/>
        <v>982.32555415889499</v>
      </c>
      <c r="GT70">
        <f t="shared" si="120"/>
        <v>983.53604810150114</v>
      </c>
      <c r="GU70">
        <f t="shared" si="121"/>
        <v>984.74756293103769</v>
      </c>
      <c r="GV70">
        <f t="shared" si="122"/>
        <v>985.96009968884698</v>
      </c>
      <c r="GW70">
        <f t="shared" si="123"/>
        <v>987.17365941732385</v>
      </c>
      <c r="GX70">
        <f t="shared" si="124"/>
        <v>988.38824315991928</v>
      </c>
      <c r="GY70">
        <f t="shared" si="125"/>
        <v>989.60385196115544</v>
      </c>
      <c r="GZ70">
        <f t="shared" si="126"/>
        <v>990.8204868666304</v>
      </c>
      <c r="HA70">
        <f t="shared" si="127"/>
        <v>992.03814892298828</v>
      </c>
      <c r="HB70">
        <f t="shared" si="128"/>
        <v>993.25683917795732</v>
      </c>
      <c r="HC70">
        <f t="shared" si="129"/>
        <v>994.47655868031779</v>
      </c>
      <c r="HD70">
        <f t="shared" si="130"/>
        <v>995.6973084799406</v>
      </c>
      <c r="HE70">
        <f t="shared" si="131"/>
        <v>996.91908962775699</v>
      </c>
      <c r="HF70">
        <f t="shared" si="132"/>
        <v>998.14190317576288</v>
      </c>
      <c r="HG70">
        <f t="shared" si="133"/>
        <v>999.3657501770349</v>
      </c>
      <c r="HH70">
        <f t="shared" si="134"/>
        <v>1000.5906316857336</v>
      </c>
      <c r="HI70">
        <f t="shared" si="135"/>
        <v>1001.8165487570744</v>
      </c>
      <c r="HJ70">
        <f t="shared" si="203"/>
        <v>885.31273255283782</v>
      </c>
      <c r="HK70">
        <f t="shared" si="204"/>
        <v>2</v>
      </c>
      <c r="HL70">
        <v>68</v>
      </c>
      <c r="HM70">
        <f t="shared" si="205"/>
        <v>0.67</v>
      </c>
      <c r="HN70" cm="1">
        <f t="array" ref="HN70">INDEX($N$3:$DJ$102,HL70,HK70)</f>
        <v>-885.10329092837469</v>
      </c>
      <c r="HO70">
        <f t="shared" si="206"/>
        <v>-593.01920492201111</v>
      </c>
    </row>
    <row r="71" spans="5:223" x14ac:dyDescent="0.25">
      <c r="E71">
        <v>625</v>
      </c>
      <c r="F71" s="6">
        <f>'Emission events'!AJ71</f>
        <v>2.1735530622761636E+18</v>
      </c>
      <c r="G71" s="6">
        <f>'Emission events'!BQ71</f>
        <v>2.0250755180564038E+17</v>
      </c>
      <c r="H71" s="6">
        <f>'Emission events'!CX71</f>
        <v>1.8893963247911548E+16</v>
      </c>
      <c r="I71" s="6">
        <f>'Emission events'!EE71</f>
        <v>1765175201332316</v>
      </c>
      <c r="J71" s="6">
        <f>'Emission events'!FL71</f>
        <v>165122900028638.91</v>
      </c>
      <c r="K71" s="6">
        <f t="shared" si="199"/>
        <v>2.3968848754310758E+18</v>
      </c>
      <c r="M71" s="1">
        <v>0.68</v>
      </c>
      <c r="N71" s="55">
        <f t="shared" si="189"/>
        <v>-1229.5296034671217</v>
      </c>
      <c r="O71" s="55">
        <f t="shared" si="189"/>
        <v>-1230.8007060147809</v>
      </c>
      <c r="P71" s="55">
        <f t="shared" si="189"/>
        <v>-1232.0731049079559</v>
      </c>
      <c r="Q71" s="55">
        <f t="shared" si="189"/>
        <v>-1233.3468014689449</v>
      </c>
      <c r="R71" s="55">
        <f t="shared" si="189"/>
        <v>-1234.6217970214052</v>
      </c>
      <c r="S71" s="55">
        <f t="shared" si="189"/>
        <v>-1235.8980928903561</v>
      </c>
      <c r="T71" s="55">
        <f t="shared" si="189"/>
        <v>-1237.1756904021427</v>
      </c>
      <c r="U71" s="55">
        <f t="shared" si="189"/>
        <v>-1238.4545908844846</v>
      </c>
      <c r="V71" s="55">
        <f t="shared" si="189"/>
        <v>-1239.7347956664341</v>
      </c>
      <c r="W71" s="55">
        <f t="shared" si="189"/>
        <v>-1241.0163060784259</v>
      </c>
      <c r="X71" s="55">
        <f t="shared" si="190"/>
        <v>-1242.2991234522376</v>
      </c>
      <c r="Y71" s="55">
        <f t="shared" si="190"/>
        <v>-1243.5832491209972</v>
      </c>
      <c r="Z71" s="55">
        <f t="shared" si="190"/>
        <v>-1244.8686844192009</v>
      </c>
      <c r="AA71" s="55">
        <f t="shared" si="190"/>
        <v>-1246.15543068272</v>
      </c>
      <c r="AB71" s="55">
        <f t="shared" si="190"/>
        <v>-1247.4434892487611</v>
      </c>
      <c r="AC71" s="55">
        <f t="shared" si="190"/>
        <v>-1248.7328614559174</v>
      </c>
      <c r="AD71" s="55">
        <f t="shared" si="190"/>
        <v>-1250.0235486441252</v>
      </c>
      <c r="AE71" s="55">
        <f t="shared" si="190"/>
        <v>-1251.3155521547146</v>
      </c>
      <c r="AF71" s="55">
        <f t="shared" si="190"/>
        <v>-1252.6088733303698</v>
      </c>
      <c r="AG71" s="55">
        <f t="shared" si="190"/>
        <v>-1253.9035135151312</v>
      </c>
      <c r="AH71" s="55">
        <f t="shared" si="191"/>
        <v>-1255.1994740544383</v>
      </c>
      <c r="AI71" s="55">
        <f t="shared" si="191"/>
        <v>-1256.4967562950883</v>
      </c>
      <c r="AJ71" s="55">
        <f t="shared" si="191"/>
        <v>-1257.7953615852432</v>
      </c>
      <c r="AK71" s="55">
        <f t="shared" si="191"/>
        <v>-1259.095291274454</v>
      </c>
      <c r="AL71" s="55">
        <f t="shared" si="191"/>
        <v>-1260.3965467136441</v>
      </c>
      <c r="AM71" s="55">
        <f t="shared" si="191"/>
        <v>-1261.6991292551143</v>
      </c>
      <c r="AN71" s="55">
        <f t="shared" si="191"/>
        <v>-1263.0030402525495</v>
      </c>
      <c r="AO71" s="55">
        <f t="shared" si="191"/>
        <v>-1264.3082810609972</v>
      </c>
      <c r="AP71" s="55">
        <f t="shared" si="191"/>
        <v>-1265.6148530369146</v>
      </c>
      <c r="AQ71" s="55">
        <f t="shared" si="191"/>
        <v>-1266.9227575381287</v>
      </c>
      <c r="AR71" s="55">
        <f t="shared" si="192"/>
        <v>-1268.2319959238423</v>
      </c>
      <c r="AS71" s="55">
        <f t="shared" si="192"/>
        <v>-1269.542569554658</v>
      </c>
      <c r="AT71" s="55">
        <f t="shared" si="192"/>
        <v>-1270.8544797925631</v>
      </c>
      <c r="AU71" s="55">
        <f t="shared" si="192"/>
        <v>-1272.1677280009324</v>
      </c>
      <c r="AV71" s="55">
        <f t="shared" si="192"/>
        <v>-1273.482315544537</v>
      </c>
      <c r="AW71" s="55">
        <f t="shared" si="192"/>
        <v>-1274.7982437895209</v>
      </c>
      <c r="AX71" s="55">
        <f t="shared" si="192"/>
        <v>-1276.1155141034508</v>
      </c>
      <c r="AY71" s="55">
        <f t="shared" si="192"/>
        <v>-1277.4341278552727</v>
      </c>
      <c r="AZ71" s="55">
        <f t="shared" si="192"/>
        <v>-1278.7540864153209</v>
      </c>
      <c r="BA71" s="55">
        <f t="shared" si="192"/>
        <v>-1280.0753911553359</v>
      </c>
      <c r="BB71" s="55">
        <f t="shared" si="193"/>
        <v>-1281.3980434484722</v>
      </c>
      <c r="BC71" s="55">
        <f t="shared" si="193"/>
        <v>-1282.7220446692565</v>
      </c>
      <c r="BD71" s="55">
        <f t="shared" si="193"/>
        <v>-1284.0473961936366</v>
      </c>
      <c r="BE71" s="55">
        <f t="shared" si="193"/>
        <v>-1285.3740993989582</v>
      </c>
      <c r="BF71" s="55">
        <f t="shared" si="193"/>
        <v>-1286.7021556639734</v>
      </c>
      <c r="BG71" s="55">
        <f t="shared" si="193"/>
        <v>-1288.0315663688439</v>
      </c>
      <c r="BH71" s="55">
        <f t="shared" si="193"/>
        <v>-1289.3623328951217</v>
      </c>
      <c r="BI71" s="55">
        <f t="shared" si="193"/>
        <v>-1290.6944566257948</v>
      </c>
      <c r="BJ71" s="55">
        <f t="shared" si="193"/>
        <v>-1292.0279389452492</v>
      </c>
      <c r="BK71" s="55">
        <f t="shared" si="193"/>
        <v>-1293.3627812392731</v>
      </c>
      <c r="BL71" s="55">
        <f t="shared" si="194"/>
        <v>-1294.6989848950816</v>
      </c>
      <c r="BM71" s="55">
        <f t="shared" si="194"/>
        <v>-1296.036551301301</v>
      </c>
      <c r="BN71" s="55">
        <f t="shared" si="194"/>
        <v>-1297.375481847974</v>
      </c>
      <c r="BO71" s="55">
        <f t="shared" si="194"/>
        <v>-1298.7157779265654</v>
      </c>
      <c r="BP71" s="55">
        <f t="shared" si="194"/>
        <v>-1300.0574409299409</v>
      </c>
      <c r="BQ71" s="55">
        <f t="shared" si="194"/>
        <v>-1301.4004722524144</v>
      </c>
      <c r="BR71" s="55">
        <f t="shared" si="194"/>
        <v>-1302.7448732897096</v>
      </c>
      <c r="BS71" s="55">
        <f t="shared" si="194"/>
        <v>-1304.0906454389631</v>
      </c>
      <c r="BT71" s="55">
        <f t="shared" si="194"/>
        <v>-1305.4377900987506</v>
      </c>
      <c r="BU71" s="55">
        <f t="shared" si="194"/>
        <v>-1306.7863086690706</v>
      </c>
      <c r="BV71" s="55">
        <f t="shared" si="195"/>
        <v>-1308.1362025513492</v>
      </c>
      <c r="BW71" s="55">
        <f t="shared" si="195"/>
        <v>-1309.4874731484417</v>
      </c>
      <c r="BX71" s="55">
        <f t="shared" si="195"/>
        <v>-1310.8401218646347</v>
      </c>
      <c r="BY71" s="55">
        <f t="shared" si="195"/>
        <v>-1312.1941501056472</v>
      </c>
      <c r="BZ71" s="55">
        <f t="shared" si="195"/>
        <v>-1313.5495592786369</v>
      </c>
      <c r="CA71" s="55">
        <f t="shared" si="195"/>
        <v>-1314.9063507921776</v>
      </c>
      <c r="CB71" s="55">
        <f t="shared" si="195"/>
        <v>-1316.2645260563131</v>
      </c>
      <c r="CC71" s="55">
        <f t="shared" si="195"/>
        <v>-1317.6240864824924</v>
      </c>
      <c r="CD71" s="55">
        <f t="shared" si="195"/>
        <v>-1318.9850334836235</v>
      </c>
      <c r="CE71" s="55">
        <f t="shared" si="195"/>
        <v>-1320.3473684740504</v>
      </c>
      <c r="CF71" s="55">
        <f t="shared" si="196"/>
        <v>-1321.7110928695597</v>
      </c>
      <c r="CG71" s="55">
        <f t="shared" si="196"/>
        <v>-1323.0762080873822</v>
      </c>
      <c r="CH71" s="55">
        <f t="shared" si="196"/>
        <v>-1324.4427155461997</v>
      </c>
      <c r="CI71" s="55">
        <f t="shared" si="196"/>
        <v>-1325.8106166661212</v>
      </c>
      <c r="CJ71" s="55">
        <f t="shared" si="196"/>
        <v>-1327.1799128687335</v>
      </c>
      <c r="CK71" s="55">
        <f t="shared" si="196"/>
        <v>-1328.5506055770586</v>
      </c>
      <c r="CL71" s="55">
        <f t="shared" si="196"/>
        <v>-1329.9226962155608</v>
      </c>
      <c r="CM71" s="55">
        <f t="shared" si="196"/>
        <v>-1331.2961862101718</v>
      </c>
      <c r="CN71" s="55">
        <f t="shared" si="196"/>
        <v>-1332.6710769882729</v>
      </c>
      <c r="CO71" s="55">
        <f t="shared" si="196"/>
        <v>-1334.047369978701</v>
      </c>
      <c r="CP71" s="55">
        <f t="shared" si="197"/>
        <v>-1335.4250666117512</v>
      </c>
      <c r="CQ71" s="55">
        <f t="shared" si="197"/>
        <v>-1336.8041683191766</v>
      </c>
      <c r="CR71" s="55">
        <f t="shared" si="197"/>
        <v>-1338.1846765341918</v>
      </c>
      <c r="CS71" s="55">
        <f t="shared" si="197"/>
        <v>-1339.5665926914771</v>
      </c>
      <c r="CT71" s="55">
        <f t="shared" si="197"/>
        <v>-1340.9499182271579</v>
      </c>
      <c r="CU71" s="55">
        <f t="shared" si="197"/>
        <v>-1342.3346545788577</v>
      </c>
      <c r="CV71" s="55">
        <f t="shared" si="197"/>
        <v>-1343.7208031856323</v>
      </c>
      <c r="CW71" s="55">
        <f t="shared" si="197"/>
        <v>-1345.1083654880254</v>
      </c>
      <c r="CX71" s="55">
        <f t="shared" si="197"/>
        <v>-1346.4973429280449</v>
      </c>
      <c r="CY71" s="55">
        <f t="shared" si="197"/>
        <v>-1347.8877369491697</v>
      </c>
      <c r="CZ71" s="55">
        <f t="shared" si="198"/>
        <v>-1349.279548996351</v>
      </c>
      <c r="DA71" s="55">
        <f t="shared" si="198"/>
        <v>-1350.6727805160183</v>
      </c>
      <c r="DB71" s="55">
        <f t="shared" si="198"/>
        <v>-1352.0674329560584</v>
      </c>
      <c r="DC71" s="55">
        <f t="shared" si="198"/>
        <v>-1353.4635077658677</v>
      </c>
      <c r="DD71" s="55">
        <f t="shared" si="198"/>
        <v>-1354.8610063962874</v>
      </c>
      <c r="DE71" s="55">
        <f t="shared" si="198"/>
        <v>-1356.259930299658</v>
      </c>
      <c r="DF71" s="55">
        <f t="shared" si="198"/>
        <v>-1357.6602809297972</v>
      </c>
      <c r="DG71" s="55">
        <f t="shared" si="198"/>
        <v>-1359.0620597420045</v>
      </c>
      <c r="DH71" s="55">
        <f t="shared" si="198"/>
        <v>-1360.4652681930645</v>
      </c>
      <c r="DI71" s="55">
        <f t="shared" si="198"/>
        <v>-1361.8699077412525</v>
      </c>
      <c r="DJ71" s="55">
        <f t="shared" si="198"/>
        <v>-1363.2759798463123</v>
      </c>
      <c r="DL71">
        <f t="shared" si="200"/>
        <v>0.68</v>
      </c>
      <c r="DM71">
        <f t="shared" si="201"/>
        <v>1229.5296034671217</v>
      </c>
      <c r="DN71">
        <f t="shared" si="202"/>
        <v>1231.010147639244</v>
      </c>
      <c r="DO71">
        <f t="shared" ref="DO71:DO102" si="208">ABS(P71-P$2)</f>
        <v>1232.4919881568821</v>
      </c>
      <c r="DP71">
        <f t="shared" ref="DP71:DP102" si="209">ABS(Q71-Q$2)</f>
        <v>1233.9751263423343</v>
      </c>
      <c r="DQ71">
        <f t="shared" ref="DQ71:DQ102" si="210">ABS(R71-R$2)</f>
        <v>1235.4595635192577</v>
      </c>
      <c r="DR71">
        <f t="shared" ref="DR71:DR102" si="211">ABS(S71-S$2)</f>
        <v>1236.9453010126717</v>
      </c>
      <c r="DS71">
        <f t="shared" ref="DS71:DS102" si="212">ABS(T71-T$2)</f>
        <v>1238.4323401489212</v>
      </c>
      <c r="DT71">
        <f t="shared" ref="DT71:DT102" si="213">ABS(U71-U$2)</f>
        <v>1239.9206822557262</v>
      </c>
      <c r="DU71">
        <f t="shared" ref="DU71:DU102" si="214">ABS(V71-V$2)</f>
        <v>1241.4103286621389</v>
      </c>
      <c r="DV71">
        <f t="shared" ref="DV71:DV102" si="215">ABS(W71-W$2)</f>
        <v>1242.9012806985938</v>
      </c>
      <c r="DW71">
        <f t="shared" ref="DW71:DW102" si="216">ABS(X71-X$2)</f>
        <v>1244.3935396968686</v>
      </c>
      <c r="DX71">
        <f t="shared" ref="DX71:DX102" si="217">ABS(Y71-Y$2)</f>
        <v>1245.8871069900913</v>
      </c>
      <c r="DY71">
        <f t="shared" ref="DY71:DY102" si="218">ABS(Z71-Z$2)</f>
        <v>1247.3819839127582</v>
      </c>
      <c r="DZ71">
        <f t="shared" ref="DZ71:DZ102" si="219">ABS(AA71-AA$2)</f>
        <v>1248.8781718007403</v>
      </c>
      <c r="EA71">
        <f t="shared" ref="EA71:EA102" si="220">ABS(AB71-AB$2)</f>
        <v>1250.3756719912446</v>
      </c>
      <c r="EB71">
        <f t="shared" ref="EB71:EB102" si="221">ABS(AC71-AC$2)</f>
        <v>1251.874485822864</v>
      </c>
      <c r="EC71">
        <f t="shared" ref="EC71:EC102" si="222">ABS(AD71-AD$2)</f>
        <v>1253.374614635535</v>
      </c>
      <c r="ED71">
        <f t="shared" ref="ED71:ED102" si="223">ABS(AE71-AE$2)</f>
        <v>1254.8760597705873</v>
      </c>
      <c r="EE71">
        <f t="shared" ref="EE71:EE102" si="224">ABS(AF71-AF$2)</f>
        <v>1256.3788225707056</v>
      </c>
      <c r="EF71">
        <f t="shared" ref="EF71:EF102" si="225">ABS(AG71-AG$2)</f>
        <v>1257.8829043799301</v>
      </c>
      <c r="EG71">
        <f t="shared" ref="EG71:EG102" si="226">ABS(AH71-AH$2)</f>
        <v>1259.3883065437003</v>
      </c>
      <c r="EH71">
        <f t="shared" ref="EH71:EH102" si="227">ABS(AI71-AI$2)</f>
        <v>1260.8950304088135</v>
      </c>
      <c r="EI71">
        <f t="shared" ref="EI71:EI102" si="228">ABS(AJ71-AJ$2)</f>
        <v>1262.4030773234315</v>
      </c>
      <c r="EJ71">
        <f t="shared" ref="EJ71:EJ102" si="229">ABS(AK71-AK$2)</f>
        <v>1263.9124486371054</v>
      </c>
      <c r="EK71">
        <f t="shared" ref="EK71:EK102" si="230">ABS(AL71-AL$2)</f>
        <v>1265.4231457007586</v>
      </c>
      <c r="EL71">
        <f t="shared" ref="EL71:EL102" si="231">ABS(AM71-AM$2)</f>
        <v>1266.9351698666919</v>
      </c>
      <c r="EM71">
        <f t="shared" ref="EM71:EM102" si="232">ABS(AN71-AN$2)</f>
        <v>1268.4485224885902</v>
      </c>
      <c r="EN71">
        <f t="shared" ref="EN71:EN102" si="233">ABS(AO71-AO$2)</f>
        <v>1269.9632049215008</v>
      </c>
      <c r="EO71">
        <f t="shared" ref="EO71:EO102" si="234">ABS(AP71-AP$2)</f>
        <v>1271.4792185218814</v>
      </c>
      <c r="EP71">
        <f t="shared" ref="EP71:EP102" si="235">ABS(AQ71-AQ$2)</f>
        <v>1272.9965646475587</v>
      </c>
      <c r="EQ71">
        <f t="shared" ref="EQ71:EQ102" si="236">ABS(AR71-AR$2)</f>
        <v>1274.5152446577354</v>
      </c>
      <c r="ER71">
        <f t="shared" ref="ER71:ER102" si="237">ABS(AS71-AS$2)</f>
        <v>1276.0352599130142</v>
      </c>
      <c r="ES71">
        <f t="shared" ref="ES71:ES102" si="238">ABS(AT71-AT$2)</f>
        <v>1277.5566117753824</v>
      </c>
      <c r="ET71">
        <f t="shared" ref="ET71:ET102" si="239">ABS(AU71-AU$2)</f>
        <v>1279.0793016082148</v>
      </c>
      <c r="EU71">
        <f t="shared" ref="EU71:EU102" si="240">ABS(AV71-AV$2)</f>
        <v>1280.6033307762825</v>
      </c>
      <c r="EV71">
        <f t="shared" ref="EV71:EV102" si="241">ABS(AW71-AW$2)</f>
        <v>1282.1287006457296</v>
      </c>
      <c r="EW71">
        <f t="shared" ref="EW71:EW102" si="242">ABS(AX71-AX$2)</f>
        <v>1283.6554125841226</v>
      </c>
      <c r="EX71">
        <f t="shared" ref="EX71:EX102" si="243">ABS(AY71-AY$2)</f>
        <v>1285.1834679604076</v>
      </c>
      <c r="EY71">
        <f t="shared" ref="EY71:EY102" si="244">ABS(AZ71-AZ$2)</f>
        <v>1286.7128681449187</v>
      </c>
      <c r="EZ71">
        <f t="shared" ref="EZ71:EZ102" si="245">ABS(BA71-BA$2)</f>
        <v>1288.2436145093968</v>
      </c>
      <c r="FA71">
        <f t="shared" ref="FA71:FA102" si="246">ABS(BB71-BB$2)</f>
        <v>1289.7757084269963</v>
      </c>
      <c r="FB71">
        <f t="shared" ref="FB71:FB102" si="247">ABS(BC71-BC$2)</f>
        <v>1291.3091512722438</v>
      </c>
      <c r="FC71">
        <f t="shared" ref="FC71:FC102" si="248">ABS(BD71-BD$2)</f>
        <v>1292.8439444210869</v>
      </c>
      <c r="FD71">
        <f t="shared" ref="FD71:FD102" si="249">ABS(BE71-BE$2)</f>
        <v>1294.3800892508716</v>
      </c>
      <c r="FE71">
        <f t="shared" ref="FE71:FE102" si="250">ABS(BF71-BF$2)</f>
        <v>1295.91758714035</v>
      </c>
      <c r="FF71">
        <f t="shared" ref="FF71:FF102" si="251">ABS(BG71-BG$2)</f>
        <v>1297.4564394696836</v>
      </c>
      <c r="FG71">
        <f t="shared" ref="FG71:FG102" si="252">ABS(BH71-BH$2)</f>
        <v>1298.9966476204245</v>
      </c>
      <c r="FH71">
        <f t="shared" ref="FH71:FH102" si="253">ABS(BI71-BI$2)</f>
        <v>1300.5382129755608</v>
      </c>
      <c r="FI71">
        <f t="shared" ref="FI71:FI102" si="254">ABS(BJ71-BJ$2)</f>
        <v>1302.0811369194782</v>
      </c>
      <c r="FJ71">
        <f t="shared" ref="FJ71:FJ102" si="255">ABS(BK71-BK$2)</f>
        <v>1303.6254208379651</v>
      </c>
      <c r="FK71">
        <f t="shared" ref="FK71:FK102" si="256">ABS(BL71-BL$2)</f>
        <v>1305.1710661182367</v>
      </c>
      <c r="FL71">
        <f t="shared" ref="FL71:FL102" si="257">ABS(BM71-BM$2)</f>
        <v>1306.7180741489192</v>
      </c>
      <c r="FM71">
        <f t="shared" ref="FM71:FM102" si="258">ABS(BN71-BN$2)</f>
        <v>1308.2664463200554</v>
      </c>
      <c r="FN71">
        <f t="shared" ref="FN71:FN102" si="259">ABS(BO71-BO$2)</f>
        <v>1309.8161840231098</v>
      </c>
      <c r="FO71">
        <f t="shared" ref="FO71:FO102" si="260">ABS(BP71-BP$2)</f>
        <v>1311.3672886509485</v>
      </c>
      <c r="FP71">
        <f t="shared" ref="FP71:FP102" si="261">ABS(BQ71-BQ$2)</f>
        <v>1312.9197615978851</v>
      </c>
      <c r="FQ71">
        <f t="shared" ref="FQ71:FQ102" si="262">ABS(BR71-BR$2)</f>
        <v>1314.4736042596435</v>
      </c>
      <c r="FR71">
        <f t="shared" ref="FR71:FR102" si="263">ABS(BS71-BS$2)</f>
        <v>1316.02881803336</v>
      </c>
      <c r="FS71">
        <f t="shared" ref="FS71:FS102" si="264">ABS(BT71-BT$2)</f>
        <v>1317.5854043176107</v>
      </c>
      <c r="FT71">
        <f t="shared" ref="FT71:FT102" si="265">ABS(BU71-BU$2)</f>
        <v>1319.1433645123936</v>
      </c>
      <c r="FU71">
        <f t="shared" ref="FU71:FU102" si="266">ABS(BV71-BV$2)</f>
        <v>1320.7027000191354</v>
      </c>
      <c r="FV71">
        <f t="shared" ref="FV71:FV102" si="267">ABS(BW71-BW$2)</f>
        <v>1322.263412240691</v>
      </c>
      <c r="FW71">
        <f t="shared" ref="FW71:FW102" si="268">ABS(BX71-BX$2)</f>
        <v>1323.8255025813471</v>
      </c>
      <c r="FX71">
        <f t="shared" ref="FX71:FX102" si="269">ABS(BY71-BY$2)</f>
        <v>1325.3889724468227</v>
      </c>
      <c r="FY71">
        <f t="shared" ref="FY71:FY102" si="270">ABS(BZ71-BZ$2)</f>
        <v>1326.9538232442756</v>
      </c>
      <c r="FZ71">
        <f t="shared" si="207"/>
        <v>1328.5200563822793</v>
      </c>
      <c r="GA71">
        <f t="shared" si="136"/>
        <v>1330.087673270878</v>
      </c>
      <c r="GB71">
        <f t="shared" si="137"/>
        <v>1331.6566753215204</v>
      </c>
      <c r="GC71">
        <f t="shared" si="138"/>
        <v>1333.2270639471146</v>
      </c>
      <c r="GD71">
        <f t="shared" si="104"/>
        <v>1334.7988405620047</v>
      </c>
      <c r="GE71">
        <f t="shared" si="105"/>
        <v>1336.3720065819768</v>
      </c>
      <c r="GF71">
        <f t="shared" si="106"/>
        <v>1337.9465634242624</v>
      </c>
      <c r="GG71">
        <f t="shared" si="107"/>
        <v>1339.5225125075431</v>
      </c>
      <c r="GH71">
        <f t="shared" si="108"/>
        <v>1341.0998552519277</v>
      </c>
      <c r="GI71">
        <f t="shared" si="109"/>
        <v>1342.6785930790031</v>
      </c>
      <c r="GJ71">
        <f t="shared" si="110"/>
        <v>1344.2587274117914</v>
      </c>
      <c r="GK71">
        <f t="shared" si="111"/>
        <v>1345.8402596747567</v>
      </c>
      <c r="GL71">
        <f t="shared" si="112"/>
        <v>1347.4231912938308</v>
      </c>
      <c r="GM71">
        <f t="shared" si="113"/>
        <v>1349.0075236963951</v>
      </c>
      <c r="GN71">
        <f t="shared" si="114"/>
        <v>1350.5932583112863</v>
      </c>
      <c r="GO71">
        <f t="shared" si="115"/>
        <v>1352.1803965687996</v>
      </c>
      <c r="GP71">
        <f t="shared" si="116"/>
        <v>1353.7689399006879</v>
      </c>
      <c r="GQ71">
        <f t="shared" si="117"/>
        <v>1355.3588897401662</v>
      </c>
      <c r="GR71">
        <f t="shared" si="118"/>
        <v>1356.9502475219147</v>
      </c>
      <c r="GS71">
        <f t="shared" si="119"/>
        <v>1358.5430146820586</v>
      </c>
      <c r="GT71">
        <f t="shared" si="120"/>
        <v>1360.1371926582215</v>
      </c>
      <c r="GU71">
        <f t="shared" si="121"/>
        <v>1361.7327828894593</v>
      </c>
      <c r="GV71">
        <f t="shared" si="122"/>
        <v>1363.3297868163154</v>
      </c>
      <c r="GW71">
        <f t="shared" si="123"/>
        <v>1364.928205880798</v>
      </c>
      <c r="GX71">
        <f t="shared" si="124"/>
        <v>1366.528041526386</v>
      </c>
      <c r="GY71">
        <f t="shared" si="125"/>
        <v>1368.1292951980304</v>
      </c>
      <c r="GZ71">
        <f t="shared" si="126"/>
        <v>1369.7319683421606</v>
      </c>
      <c r="HA71">
        <f t="shared" si="127"/>
        <v>1371.3360624066638</v>
      </c>
      <c r="HB71">
        <f t="shared" si="128"/>
        <v>1372.9415788409362</v>
      </c>
      <c r="HC71">
        <f t="shared" si="129"/>
        <v>1374.5485190958191</v>
      </c>
      <c r="HD71">
        <f t="shared" si="130"/>
        <v>1376.1568846236528</v>
      </c>
      <c r="HE71">
        <f t="shared" si="131"/>
        <v>1377.7666768782551</v>
      </c>
      <c r="HF71">
        <f t="shared" si="132"/>
        <v>1379.3778973149256</v>
      </c>
      <c r="HG71">
        <f t="shared" si="133"/>
        <v>1380.9905473904487</v>
      </c>
      <c r="HH71">
        <f t="shared" si="134"/>
        <v>1382.6046285630998</v>
      </c>
      <c r="HI71">
        <f t="shared" si="135"/>
        <v>1384.2201422926228</v>
      </c>
      <c r="HJ71">
        <f t="shared" si="203"/>
        <v>1231.010147639244</v>
      </c>
      <c r="HK71">
        <f t="shared" si="204"/>
        <v>2</v>
      </c>
      <c r="HL71">
        <v>69</v>
      </c>
      <c r="HM71">
        <f t="shared" si="205"/>
        <v>0.68</v>
      </c>
      <c r="HN71" cm="1">
        <f t="array" ref="HN71">INDEX($N$3:$DJ$102,HL71,HK71)</f>
        <v>-1230.8007060147809</v>
      </c>
      <c r="HO71">
        <f t="shared" si="206"/>
        <v>-836.944480090051</v>
      </c>
    </row>
    <row r="72" spans="5:223" x14ac:dyDescent="0.25">
      <c r="E72">
        <v>630</v>
      </c>
      <c r="F72" s="6">
        <f>'Emission events'!AJ72</f>
        <v>1.87506710850225E+18</v>
      </c>
      <c r="G72" s="6">
        <f>'Emission events'!BQ72</f>
        <v>1.750214755835608E+17</v>
      </c>
      <c r="H72" s="6">
        <f>'Emission events'!CX72</f>
        <v>1.6358354815983466E+16</v>
      </c>
      <c r="I72" s="6">
        <f>'Emission events'!EE72</f>
        <v>1530852950941875.3</v>
      </c>
      <c r="J72" s="6">
        <f>'Emission events'!FL72</f>
        <v>143431582768531.44</v>
      </c>
      <c r="K72" s="6">
        <f t="shared" si="199"/>
        <v>2.0681212234355046E+18</v>
      </c>
      <c r="M72" s="1">
        <v>0.69</v>
      </c>
      <c r="N72" s="55">
        <f t="shared" si="189"/>
        <v>-1707.241125244539</v>
      </c>
      <c r="O72" s="55">
        <f t="shared" si="189"/>
        <v>-1708.9994385268531</v>
      </c>
      <c r="P72" s="55">
        <f t="shared" si="189"/>
        <v>-1710.7595451228699</v>
      </c>
      <c r="Q72" s="55">
        <f t="shared" si="189"/>
        <v>-1712.5214468618185</v>
      </c>
      <c r="R72" s="55">
        <f t="shared" si="189"/>
        <v>-1714.2851455747932</v>
      </c>
      <c r="S72" s="55">
        <f t="shared" si="189"/>
        <v>-1716.0506430947628</v>
      </c>
      <c r="T72" s="55">
        <f t="shared" si="189"/>
        <v>-1717.8179412565407</v>
      </c>
      <c r="U72" s="55">
        <f t="shared" si="189"/>
        <v>-1719.5870418968552</v>
      </c>
      <c r="V72" s="55">
        <f t="shared" si="189"/>
        <v>-1721.3579468542646</v>
      </c>
      <c r="W72" s="55">
        <f t="shared" si="189"/>
        <v>-1723.1306579692282</v>
      </c>
      <c r="X72" s="55">
        <f t="shared" si="190"/>
        <v>-1724.9051770840749</v>
      </c>
      <c r="Y72" s="55">
        <f t="shared" si="190"/>
        <v>-1726.6815060430149</v>
      </c>
      <c r="Z72" s="55">
        <f t="shared" si="190"/>
        <v>-1728.4596466921371</v>
      </c>
      <c r="AA72" s="55">
        <f t="shared" si="190"/>
        <v>-1730.2396008794217</v>
      </c>
      <c r="AB72" s="55">
        <f t="shared" si="190"/>
        <v>-1732.0213704547082</v>
      </c>
      <c r="AC72" s="55">
        <f t="shared" si="190"/>
        <v>-1733.8049572697666</v>
      </c>
      <c r="AD72" s="55">
        <f t="shared" si="190"/>
        <v>-1735.5903631782119</v>
      </c>
      <c r="AE72" s="55">
        <f t="shared" si="190"/>
        <v>-1737.3775900355688</v>
      </c>
      <c r="AF72" s="55">
        <f t="shared" si="190"/>
        <v>-1739.1666396992739</v>
      </c>
      <c r="AG72" s="55">
        <f t="shared" si="190"/>
        <v>-1740.9575140286204</v>
      </c>
      <c r="AH72" s="55">
        <f t="shared" si="191"/>
        <v>-1742.7502148848221</v>
      </c>
      <c r="AI72" s="55">
        <f t="shared" si="191"/>
        <v>-1744.5447441309873</v>
      </c>
      <c r="AJ72" s="55">
        <f t="shared" si="191"/>
        <v>-1746.3411036321227</v>
      </c>
      <c r="AK72" s="55">
        <f t="shared" si="191"/>
        <v>-1748.139295255145</v>
      </c>
      <c r="AL72" s="55">
        <f t="shared" si="191"/>
        <v>-1749.9393208688548</v>
      </c>
      <c r="AM72" s="55">
        <f t="shared" si="191"/>
        <v>-1751.7411823439736</v>
      </c>
      <c r="AN72" s="55">
        <f t="shared" si="191"/>
        <v>-1753.5448815531481</v>
      </c>
      <c r="AO72" s="55">
        <f t="shared" si="191"/>
        <v>-1755.3504203708981</v>
      </c>
      <c r="AP72" s="55">
        <f t="shared" si="191"/>
        <v>-1757.1578006736809</v>
      </c>
      <c r="AQ72" s="55">
        <f t="shared" si="191"/>
        <v>-1758.9670243398614</v>
      </c>
      <c r="AR72" s="55">
        <f t="shared" si="192"/>
        <v>-1760.7780932497199</v>
      </c>
      <c r="AS72" s="55">
        <f t="shared" si="192"/>
        <v>-1762.5910092854617</v>
      </c>
      <c r="AT72" s="55">
        <f t="shared" si="192"/>
        <v>-1764.4057743311928</v>
      </c>
      <c r="AU72" s="55">
        <f t="shared" si="192"/>
        <v>-1766.2223902729538</v>
      </c>
      <c r="AV72" s="55">
        <f t="shared" si="192"/>
        <v>-1768.0408589987273</v>
      </c>
      <c r="AW72" s="55">
        <f t="shared" si="192"/>
        <v>-1769.8611823983852</v>
      </c>
      <c r="AX72" s="55">
        <f t="shared" si="192"/>
        <v>-1771.6833623637444</v>
      </c>
      <c r="AY72" s="55">
        <f t="shared" si="192"/>
        <v>-1773.5074007885726</v>
      </c>
      <c r="AZ72" s="55">
        <f t="shared" si="192"/>
        <v>-1775.3332995685287</v>
      </c>
      <c r="BA72" s="55">
        <f t="shared" si="192"/>
        <v>-1777.1610606012325</v>
      </c>
      <c r="BB72" s="55">
        <f t="shared" si="193"/>
        <v>-1778.9906857862318</v>
      </c>
      <c r="BC72" s="55">
        <f t="shared" si="193"/>
        <v>-1780.8221770250138</v>
      </c>
      <c r="BD72" s="55">
        <f t="shared" si="193"/>
        <v>-1782.6555362210092</v>
      </c>
      <c r="BE72" s="55">
        <f t="shared" si="193"/>
        <v>-1784.4907652795732</v>
      </c>
      <c r="BF72" s="55">
        <f t="shared" si="193"/>
        <v>-1786.3278661080158</v>
      </c>
      <c r="BG72" s="55">
        <f t="shared" si="193"/>
        <v>-1788.166840615613</v>
      </c>
      <c r="BH72" s="55">
        <f t="shared" si="193"/>
        <v>-1790.0076907135488</v>
      </c>
      <c r="BI72" s="55">
        <f t="shared" si="193"/>
        <v>-1791.850418314983</v>
      </c>
      <c r="BJ72" s="55">
        <f t="shared" si="193"/>
        <v>-1793.6950253350196</v>
      </c>
      <c r="BK72" s="55">
        <f t="shared" si="193"/>
        <v>-1795.5415136907177</v>
      </c>
      <c r="BL72" s="55">
        <f t="shared" si="194"/>
        <v>-1797.3898853010965</v>
      </c>
      <c r="BM72" s="55">
        <f t="shared" si="194"/>
        <v>-1799.2401420871142</v>
      </c>
      <c r="BN72" s="55">
        <f t="shared" si="194"/>
        <v>-1801.0922859717009</v>
      </c>
      <c r="BO72" s="55">
        <f t="shared" si="194"/>
        <v>-1802.9463188797686</v>
      </c>
      <c r="BP72" s="55">
        <f t="shared" si="194"/>
        <v>-1804.8022427381522</v>
      </c>
      <c r="BQ72" s="55">
        <f t="shared" si="194"/>
        <v>-1806.6600594756735</v>
      </c>
      <c r="BR72" s="55">
        <f t="shared" si="194"/>
        <v>-1808.5197710231391</v>
      </c>
      <c r="BS72" s="55">
        <f t="shared" si="194"/>
        <v>-1810.3813793132881</v>
      </c>
      <c r="BT72" s="55">
        <f t="shared" si="194"/>
        <v>-1812.2448862808619</v>
      </c>
      <c r="BU72" s="55">
        <f t="shared" si="194"/>
        <v>-1814.110293862544</v>
      </c>
      <c r="BV72" s="55">
        <f t="shared" si="195"/>
        <v>-1815.9776039970316</v>
      </c>
      <c r="BW72" s="55">
        <f t="shared" si="195"/>
        <v>-1817.8468186249804</v>
      </c>
      <c r="BX72" s="55">
        <f t="shared" si="195"/>
        <v>-1819.7179396890124</v>
      </c>
      <c r="BY72" s="55">
        <f t="shared" si="195"/>
        <v>-1821.5909691337445</v>
      </c>
      <c r="BZ72" s="55">
        <f t="shared" si="195"/>
        <v>-1823.4659089057961</v>
      </c>
      <c r="CA72" s="55">
        <f t="shared" si="195"/>
        <v>-1825.3427609537339</v>
      </c>
      <c r="CB72" s="55">
        <f t="shared" si="195"/>
        <v>-1827.2215272281439</v>
      </c>
      <c r="CC72" s="55">
        <f t="shared" si="195"/>
        <v>-1829.1022096815698</v>
      </c>
      <c r="CD72" s="55">
        <f t="shared" si="195"/>
        <v>-1830.9848102685855</v>
      </c>
      <c r="CE72" s="55">
        <f t="shared" si="195"/>
        <v>-1832.8693309457396</v>
      </c>
      <c r="CF72" s="55">
        <f t="shared" si="196"/>
        <v>-1834.7557736715635</v>
      </c>
      <c r="CG72" s="55">
        <f t="shared" si="196"/>
        <v>-1836.6441404065986</v>
      </c>
      <c r="CH72" s="55">
        <f t="shared" si="196"/>
        <v>-1838.5344331134063</v>
      </c>
      <c r="CI72" s="55">
        <f t="shared" si="196"/>
        <v>-1840.4266537565106</v>
      </c>
      <c r="CJ72" s="55">
        <f t="shared" si="196"/>
        <v>-1842.3208043024592</v>
      </c>
      <c r="CK72" s="55">
        <f t="shared" si="196"/>
        <v>-1844.216886719825</v>
      </c>
      <c r="CL72" s="55">
        <f t="shared" si="196"/>
        <v>-1846.1149029791491</v>
      </c>
      <c r="CM72" s="55">
        <f t="shared" si="196"/>
        <v>-1848.0148550530164</v>
      </c>
      <c r="CN72" s="55">
        <f t="shared" si="196"/>
        <v>-1849.9167449159909</v>
      </c>
      <c r="CO72" s="55">
        <f t="shared" si="196"/>
        <v>-1851.8205745446899</v>
      </c>
      <c r="CP72" s="55">
        <f t="shared" si="197"/>
        <v>-1853.7263459177263</v>
      </c>
      <c r="CQ72" s="55">
        <f t="shared" si="197"/>
        <v>-1855.6340610157199</v>
      </c>
      <c r="CR72" s="55">
        <f t="shared" si="197"/>
        <v>-1857.5437218213224</v>
      </c>
      <c r="CS72" s="55">
        <f t="shared" si="197"/>
        <v>-1859.455330319229</v>
      </c>
      <c r="CT72" s="55">
        <f t="shared" si="197"/>
        <v>-1861.368888496118</v>
      </c>
      <c r="CU72" s="55">
        <f t="shared" si="197"/>
        <v>-1863.2843983407288</v>
      </c>
      <c r="CV72" s="55">
        <f t="shared" si="197"/>
        <v>-1865.2018618437955</v>
      </c>
      <c r="CW72" s="55">
        <f t="shared" si="197"/>
        <v>-1867.1212809981225</v>
      </c>
      <c r="CX72" s="55">
        <f t="shared" si="197"/>
        <v>-1869.0426577985274</v>
      </c>
      <c r="CY72" s="55">
        <f t="shared" si="197"/>
        <v>-1870.9659942418493</v>
      </c>
      <c r="CZ72" s="55">
        <f t="shared" si="198"/>
        <v>-1872.891292326977</v>
      </c>
      <c r="DA72" s="55">
        <f t="shared" si="198"/>
        <v>-1874.8185540548589</v>
      </c>
      <c r="DB72" s="55">
        <f t="shared" si="198"/>
        <v>-1876.747781428443</v>
      </c>
      <c r="DC72" s="55">
        <f t="shared" si="198"/>
        <v>-1878.6789764527557</v>
      </c>
      <c r="DD72" s="55">
        <f t="shared" si="198"/>
        <v>-1880.6121411348338</v>
      </c>
      <c r="DE72" s="55">
        <f t="shared" si="198"/>
        <v>-1882.5472774838015</v>
      </c>
      <c r="DF72" s="55">
        <f t="shared" si="198"/>
        <v>-1884.4843875108131</v>
      </c>
      <c r="DG72" s="55">
        <f t="shared" si="198"/>
        <v>-1886.4234732290536</v>
      </c>
      <c r="DH72" s="55">
        <f t="shared" si="198"/>
        <v>-1888.3645366538019</v>
      </c>
      <c r="DI72" s="55">
        <f t="shared" si="198"/>
        <v>-1890.3075798023724</v>
      </c>
      <c r="DJ72" s="55">
        <f t="shared" si="198"/>
        <v>-1892.2526046941234</v>
      </c>
      <c r="DL72">
        <f t="shared" si="200"/>
        <v>0.69</v>
      </c>
      <c r="DM72">
        <f t="shared" si="201"/>
        <v>1707.241125244539</v>
      </c>
      <c r="DN72">
        <f t="shared" si="202"/>
        <v>1709.2088801513162</v>
      </c>
      <c r="DO72">
        <f t="shared" si="208"/>
        <v>1711.1784283717961</v>
      </c>
      <c r="DP72">
        <f t="shared" si="209"/>
        <v>1713.1497717352079</v>
      </c>
      <c r="DQ72">
        <f t="shared" si="210"/>
        <v>1715.1229120726457</v>
      </c>
      <c r="DR72">
        <f t="shared" si="211"/>
        <v>1717.0978512170784</v>
      </c>
      <c r="DS72">
        <f t="shared" si="212"/>
        <v>1719.0745910033193</v>
      </c>
      <c r="DT72">
        <f t="shared" si="213"/>
        <v>1721.0531332680969</v>
      </c>
      <c r="DU72">
        <f t="shared" si="214"/>
        <v>1723.0334798499694</v>
      </c>
      <c r="DV72">
        <f t="shared" si="215"/>
        <v>1725.0156325893961</v>
      </c>
      <c r="DW72">
        <f t="shared" si="216"/>
        <v>1726.9995933287059</v>
      </c>
      <c r="DX72">
        <f t="shared" si="217"/>
        <v>1728.9853639121091</v>
      </c>
      <c r="DY72">
        <f t="shared" si="218"/>
        <v>1730.9729461856944</v>
      </c>
      <c r="DZ72">
        <f t="shared" si="219"/>
        <v>1732.9623419974421</v>
      </c>
      <c r="EA72">
        <f t="shared" si="220"/>
        <v>1734.9535531971917</v>
      </c>
      <c r="EB72">
        <f t="shared" si="221"/>
        <v>1736.9465816367133</v>
      </c>
      <c r="EC72">
        <f t="shared" si="222"/>
        <v>1738.9414291696216</v>
      </c>
      <c r="ED72">
        <f t="shared" si="223"/>
        <v>1740.9380976514415</v>
      </c>
      <c r="EE72">
        <f t="shared" si="224"/>
        <v>1742.9365889396097</v>
      </c>
      <c r="EF72">
        <f t="shared" si="225"/>
        <v>1744.9369048934193</v>
      </c>
      <c r="EG72">
        <f t="shared" si="226"/>
        <v>1746.9390473740841</v>
      </c>
      <c r="EH72">
        <f t="shared" si="227"/>
        <v>1748.9430182447124</v>
      </c>
      <c r="EI72">
        <f t="shared" si="228"/>
        <v>1750.948819370311</v>
      </c>
      <c r="EJ72">
        <f t="shared" si="229"/>
        <v>1752.9564526177965</v>
      </c>
      <c r="EK72">
        <f t="shared" si="230"/>
        <v>1754.9659198559693</v>
      </c>
      <c r="EL72">
        <f t="shared" si="231"/>
        <v>1756.9772229555513</v>
      </c>
      <c r="EM72">
        <f t="shared" si="232"/>
        <v>1758.9903637891889</v>
      </c>
      <c r="EN72">
        <f t="shared" si="233"/>
        <v>1761.0053442314018</v>
      </c>
      <c r="EO72">
        <f t="shared" si="234"/>
        <v>1763.0221661586477</v>
      </c>
      <c r="EP72">
        <f t="shared" si="235"/>
        <v>1765.0408314492913</v>
      </c>
      <c r="EQ72">
        <f t="shared" si="236"/>
        <v>1767.0613419836129</v>
      </c>
      <c r="ER72">
        <f t="shared" si="237"/>
        <v>1769.0836996438179</v>
      </c>
      <c r="ES72">
        <f t="shared" si="238"/>
        <v>1771.1079063140121</v>
      </c>
      <c r="ET72">
        <f t="shared" si="239"/>
        <v>1773.1339638802363</v>
      </c>
      <c r="EU72">
        <f t="shared" si="240"/>
        <v>1775.1618742304729</v>
      </c>
      <c r="EV72">
        <f t="shared" si="241"/>
        <v>1777.1916392545938</v>
      </c>
      <c r="EW72">
        <f t="shared" si="242"/>
        <v>1779.2232608444162</v>
      </c>
      <c r="EX72">
        <f t="shared" si="243"/>
        <v>1781.2567408937075</v>
      </c>
      <c r="EY72">
        <f t="shared" si="244"/>
        <v>1783.2920812981265</v>
      </c>
      <c r="EZ72">
        <f t="shared" si="245"/>
        <v>1785.3292839552935</v>
      </c>
      <c r="FA72">
        <f t="shared" si="246"/>
        <v>1787.3683507647559</v>
      </c>
      <c r="FB72">
        <f t="shared" si="247"/>
        <v>1789.409283628001</v>
      </c>
      <c r="FC72">
        <f t="shared" si="248"/>
        <v>1791.4520844484596</v>
      </c>
      <c r="FD72">
        <f t="shared" si="249"/>
        <v>1793.4967551314867</v>
      </c>
      <c r="FE72">
        <f t="shared" si="250"/>
        <v>1795.5432975843923</v>
      </c>
      <c r="FF72">
        <f t="shared" si="251"/>
        <v>1797.5917137164527</v>
      </c>
      <c r="FG72">
        <f t="shared" si="252"/>
        <v>1799.6420054388516</v>
      </c>
      <c r="FH72">
        <f t="shared" si="253"/>
        <v>1801.694174664749</v>
      </c>
      <c r="FI72">
        <f t="shared" si="254"/>
        <v>1803.7482233092487</v>
      </c>
      <c r="FJ72">
        <f t="shared" si="255"/>
        <v>1805.8041532894097</v>
      </c>
      <c r="FK72">
        <f t="shared" si="256"/>
        <v>1807.8619665242516</v>
      </c>
      <c r="FL72">
        <f t="shared" si="257"/>
        <v>1809.9216649347325</v>
      </c>
      <c r="FM72">
        <f t="shared" si="258"/>
        <v>1811.9832504437823</v>
      </c>
      <c r="FN72">
        <f t="shared" si="259"/>
        <v>1814.046724976313</v>
      </c>
      <c r="FO72">
        <f t="shared" si="260"/>
        <v>1816.1120904591598</v>
      </c>
      <c r="FP72">
        <f t="shared" si="261"/>
        <v>1818.1793488211442</v>
      </c>
      <c r="FQ72">
        <f t="shared" si="262"/>
        <v>1820.248501993073</v>
      </c>
      <c r="FR72">
        <f t="shared" si="263"/>
        <v>1822.3195519076851</v>
      </c>
      <c r="FS72">
        <f t="shared" si="264"/>
        <v>1824.392500499722</v>
      </c>
      <c r="FT72">
        <f t="shared" si="265"/>
        <v>1826.467349705867</v>
      </c>
      <c r="FU72">
        <f t="shared" si="266"/>
        <v>1828.5441014648177</v>
      </c>
      <c r="FV72">
        <f t="shared" si="267"/>
        <v>1830.6227577172297</v>
      </c>
      <c r="FW72">
        <f t="shared" si="268"/>
        <v>1832.7033204057248</v>
      </c>
      <c r="FX72">
        <f t="shared" si="269"/>
        <v>1834.78579147492</v>
      </c>
      <c r="FY72">
        <f t="shared" si="270"/>
        <v>1836.8701728714348</v>
      </c>
      <c r="FZ72">
        <f t="shared" si="207"/>
        <v>1838.9564665438356</v>
      </c>
      <c r="GA72">
        <f t="shared" si="136"/>
        <v>1841.0446744427088</v>
      </c>
      <c r="GB72">
        <f t="shared" si="137"/>
        <v>1843.1347985205978</v>
      </c>
      <c r="GC72">
        <f t="shared" si="138"/>
        <v>1845.2268407320767</v>
      </c>
      <c r="GD72">
        <f t="shared" si="104"/>
        <v>1847.3208030336939</v>
      </c>
      <c r="GE72">
        <f t="shared" si="105"/>
        <v>1849.4166873839806</v>
      </c>
      <c r="GF72">
        <f t="shared" si="106"/>
        <v>1851.5144957434788</v>
      </c>
      <c r="GG72">
        <f t="shared" si="107"/>
        <v>1853.6142300747497</v>
      </c>
      <c r="GH72">
        <f t="shared" si="108"/>
        <v>1855.7158923423171</v>
      </c>
      <c r="GI72">
        <f t="shared" si="109"/>
        <v>1857.8194845127289</v>
      </c>
      <c r="GJ72">
        <f t="shared" si="110"/>
        <v>1859.9250085545577</v>
      </c>
      <c r="GK72">
        <f t="shared" si="111"/>
        <v>1862.032466438345</v>
      </c>
      <c r="GL72">
        <f t="shared" si="112"/>
        <v>1864.1418601366754</v>
      </c>
      <c r="GM72">
        <f t="shared" si="113"/>
        <v>1866.253191624113</v>
      </c>
      <c r="GN72">
        <f t="shared" si="114"/>
        <v>1868.3664628772751</v>
      </c>
      <c r="GO72">
        <f t="shared" si="115"/>
        <v>1870.4816758747747</v>
      </c>
      <c r="GP72">
        <f t="shared" si="116"/>
        <v>1872.5988325972312</v>
      </c>
      <c r="GQ72">
        <f t="shared" si="117"/>
        <v>1874.7179350272968</v>
      </c>
      <c r="GR72">
        <f t="shared" si="118"/>
        <v>1876.8389851496665</v>
      </c>
      <c r="GS72">
        <f t="shared" si="119"/>
        <v>1878.9619849510186</v>
      </c>
      <c r="GT72">
        <f t="shared" si="120"/>
        <v>1881.0869364200926</v>
      </c>
      <c r="GU72">
        <f t="shared" si="121"/>
        <v>1883.2138415476225</v>
      </c>
      <c r="GV72">
        <f t="shared" si="122"/>
        <v>1885.3427023264126</v>
      </c>
      <c r="GW72">
        <f t="shared" si="123"/>
        <v>1887.4735207512806</v>
      </c>
      <c r="GX72">
        <f t="shared" si="124"/>
        <v>1889.6062988190656</v>
      </c>
      <c r="GY72">
        <f t="shared" si="125"/>
        <v>1891.7410385286564</v>
      </c>
      <c r="GZ72">
        <f t="shared" si="126"/>
        <v>1893.8777418810012</v>
      </c>
      <c r="HA72">
        <f t="shared" si="127"/>
        <v>1896.0164108790484</v>
      </c>
      <c r="HB72">
        <f t="shared" si="128"/>
        <v>1898.1570475278243</v>
      </c>
      <c r="HC72">
        <f t="shared" si="129"/>
        <v>1900.2996538343655</v>
      </c>
      <c r="HD72">
        <f t="shared" si="130"/>
        <v>1902.4442318077963</v>
      </c>
      <c r="HE72">
        <f t="shared" si="131"/>
        <v>1904.5907834592711</v>
      </c>
      <c r="HF72">
        <f t="shared" si="132"/>
        <v>1906.7393108019746</v>
      </c>
      <c r="HG72">
        <f t="shared" si="133"/>
        <v>1908.8898158511861</v>
      </c>
      <c r="HH72">
        <f t="shared" si="134"/>
        <v>1911.0423006242197</v>
      </c>
      <c r="HI72">
        <f t="shared" si="135"/>
        <v>1913.1967671404338</v>
      </c>
      <c r="HJ72">
        <f t="shared" si="203"/>
        <v>1709.2088801513162</v>
      </c>
      <c r="HK72">
        <f t="shared" si="204"/>
        <v>2</v>
      </c>
      <c r="HL72">
        <v>70</v>
      </c>
      <c r="HM72">
        <f t="shared" si="205"/>
        <v>0.69</v>
      </c>
      <c r="HN72" cm="1">
        <f t="array" ref="HN72">INDEX($N$3:$DJ$102,HL72,HK72)</f>
        <v>-1708.9994385268531</v>
      </c>
      <c r="HO72">
        <f t="shared" si="206"/>
        <v>-1179.2096125835285</v>
      </c>
    </row>
    <row r="73" spans="5:223" x14ac:dyDescent="0.25">
      <c r="E73">
        <v>635</v>
      </c>
      <c r="F73" s="6">
        <f>'Emission events'!AJ73</f>
        <v>1.5878612667061601E+18</v>
      </c>
      <c r="G73" s="6">
        <f>'Emission events'!BQ73</f>
        <v>1.4861120754725549E+17</v>
      </c>
      <c r="H73" s="6">
        <f>'Emission events'!CX73</f>
        <v>1.3925334995564964E+16</v>
      </c>
      <c r="I73" s="6">
        <f>'Emission events'!EE73</f>
        <v>1306312331624892.5</v>
      </c>
      <c r="J73" s="6">
        <f>'Emission events'!FL73</f>
        <v>122672823249390.5</v>
      </c>
      <c r="K73" s="6">
        <f t="shared" si="199"/>
        <v>1.7518267944038551E+18</v>
      </c>
      <c r="M73" s="1">
        <v>0.7</v>
      </c>
      <c r="N73" s="55">
        <f t="shared" ref="N73:W82" si="271">$B$13-_J0*EXP(($M73+N$2*_r_S)/(_V_th*_diode_n))-($M73+N$2*_r_S)/_r_sh</f>
        <v>-2368.0630122111875</v>
      </c>
      <c r="O73" s="55">
        <f t="shared" si="271"/>
        <v>-2370.4953137776101</v>
      </c>
      <c r="P73" s="55">
        <f t="shared" si="271"/>
        <v>-2372.9300961441127</v>
      </c>
      <c r="Q73" s="55">
        <f t="shared" si="271"/>
        <v>-2375.3673618411617</v>
      </c>
      <c r="R73" s="55">
        <f t="shared" si="271"/>
        <v>-2377.8071134018228</v>
      </c>
      <c r="S73" s="55">
        <f t="shared" si="271"/>
        <v>-2380.249353361769</v>
      </c>
      <c r="T73" s="55">
        <f t="shared" si="271"/>
        <v>-2382.6940842592098</v>
      </c>
      <c r="U73" s="55">
        <f t="shared" si="271"/>
        <v>-2385.1413086349862</v>
      </c>
      <c r="V73" s="55">
        <f t="shared" si="271"/>
        <v>-2387.5910290324891</v>
      </c>
      <c r="W73" s="55">
        <f t="shared" si="271"/>
        <v>-2390.043247997754</v>
      </c>
      <c r="X73" s="55">
        <f t="shared" ref="X73:AG82" si="272">$B$13-_J0*EXP(($M73+X$2*_r_S)/(_V_th*_diode_n))-($M73+X$2*_r_S)/_r_sh</f>
        <v>-2392.4979680793867</v>
      </c>
      <c r="Y73" s="55">
        <f t="shared" si="272"/>
        <v>-2394.9551918285692</v>
      </c>
      <c r="Z73" s="55">
        <f t="shared" si="272"/>
        <v>-2397.4149217991362</v>
      </c>
      <c r="AA73" s="55">
        <f t="shared" si="272"/>
        <v>-2399.8771605475008</v>
      </c>
      <c r="AB73" s="55">
        <f t="shared" si="272"/>
        <v>-2402.3419106326683</v>
      </c>
      <c r="AC73" s="55">
        <f t="shared" si="272"/>
        <v>-2404.8091746162781</v>
      </c>
      <c r="AD73" s="55">
        <f t="shared" si="272"/>
        <v>-2407.2789550625766</v>
      </c>
      <c r="AE73" s="55">
        <f t="shared" si="272"/>
        <v>-2409.7512545384225</v>
      </c>
      <c r="AF73" s="55">
        <f t="shared" si="272"/>
        <v>-2412.2260756133037</v>
      </c>
      <c r="AG73" s="55">
        <f t="shared" si="272"/>
        <v>-2414.7034208592936</v>
      </c>
      <c r="AH73" s="55">
        <f t="shared" ref="AH73:AQ82" si="273">$B$13-_J0*EXP(($M73+AH$2*_r_S)/(_V_th*_diode_n))-($M73+AH$2*_r_S)/_r_sh</f>
        <v>-2417.1832928511417</v>
      </c>
      <c r="AI73" s="55">
        <f t="shared" si="273"/>
        <v>-2419.6656941661972</v>
      </c>
      <c r="AJ73" s="55">
        <f t="shared" si="273"/>
        <v>-2422.1506273844207</v>
      </c>
      <c r="AK73" s="55">
        <f t="shared" si="273"/>
        <v>-2424.6380950884318</v>
      </c>
      <c r="AL73" s="55">
        <f t="shared" si="273"/>
        <v>-2427.1280998634743</v>
      </c>
      <c r="AM73" s="55">
        <f t="shared" si="273"/>
        <v>-2429.6206442974299</v>
      </c>
      <c r="AN73" s="55">
        <f t="shared" si="273"/>
        <v>-2432.1157309808286</v>
      </c>
      <c r="AO73" s="55">
        <f t="shared" si="273"/>
        <v>-2434.6133625068073</v>
      </c>
      <c r="AP73" s="55">
        <f t="shared" si="273"/>
        <v>-2437.1135414712012</v>
      </c>
      <c r="AQ73" s="55">
        <f t="shared" si="273"/>
        <v>-2439.6162704724661</v>
      </c>
      <c r="AR73" s="55">
        <f t="shared" ref="AR73:BA82" si="274">$B$13-_J0*EXP(($M73+AR$2*_r_S)/(_V_th*_diode_n))-($M73+AR$2*_r_S)/_r_sh</f>
        <v>-2442.1215521116837</v>
      </c>
      <c r="AS73" s="55">
        <f t="shared" si="274"/>
        <v>-2444.6293889926478</v>
      </c>
      <c r="AT73" s="55">
        <f t="shared" si="274"/>
        <v>-2447.1397837217492</v>
      </c>
      <c r="AU73" s="55">
        <f t="shared" si="274"/>
        <v>-2449.6527389080711</v>
      </c>
      <c r="AV73" s="55">
        <f t="shared" si="274"/>
        <v>-2452.1682571633492</v>
      </c>
      <c r="AW73" s="55">
        <f t="shared" si="274"/>
        <v>-2454.6863411019835</v>
      </c>
      <c r="AX73" s="55">
        <f t="shared" si="274"/>
        <v>-2457.2069933410407</v>
      </c>
      <c r="AY73" s="55">
        <f t="shared" si="274"/>
        <v>-2459.7302165002666</v>
      </c>
      <c r="AZ73" s="55">
        <f t="shared" si="274"/>
        <v>-2462.2560132020426</v>
      </c>
      <c r="BA73" s="55">
        <f t="shared" si="274"/>
        <v>-2464.7843860714775</v>
      </c>
      <c r="BB73" s="55">
        <f t="shared" ref="BB73:BK82" si="275">$B$13-_J0*EXP(($M73+BB$2*_r_S)/(_V_th*_diode_n))-($M73+BB$2*_r_S)/_r_sh</f>
        <v>-2467.3153377363342</v>
      </c>
      <c r="BC73" s="55">
        <f t="shared" si="275"/>
        <v>-2469.8488708270356</v>
      </c>
      <c r="BD73" s="55">
        <f t="shared" si="275"/>
        <v>-2472.3849879767149</v>
      </c>
      <c r="BE73" s="55">
        <f t="shared" si="275"/>
        <v>-2474.9236918211832</v>
      </c>
      <c r="BF73" s="55">
        <f t="shared" si="275"/>
        <v>-2477.4649849989382</v>
      </c>
      <c r="BG73" s="55">
        <f t="shared" si="275"/>
        <v>-2480.0088701511804</v>
      </c>
      <c r="BH73" s="55">
        <f t="shared" si="275"/>
        <v>-2482.5553499217667</v>
      </c>
      <c r="BI73" s="55">
        <f t="shared" si="275"/>
        <v>-2485.1044269573053</v>
      </c>
      <c r="BJ73" s="55">
        <f t="shared" si="275"/>
        <v>-2487.6561039070775</v>
      </c>
      <c r="BK73" s="55">
        <f t="shared" si="275"/>
        <v>-2490.2103834230479</v>
      </c>
      <c r="BL73" s="55">
        <f t="shared" ref="BL73:BU82" si="276">$B$13-_J0*EXP(($M73+BL$2*_r_S)/(_V_th*_diode_n))-($M73+BL$2*_r_S)/_r_sh</f>
        <v>-2492.7672681599142</v>
      </c>
      <c r="BM73" s="55">
        <f t="shared" si="276"/>
        <v>-2495.3267607750727</v>
      </c>
      <c r="BN73" s="55">
        <f t="shared" si="276"/>
        <v>-2497.8888639286292</v>
      </c>
      <c r="BO73" s="55">
        <f t="shared" si="276"/>
        <v>-2500.4535802834052</v>
      </c>
      <c r="BP73" s="55">
        <f t="shared" si="276"/>
        <v>-2503.0209125049359</v>
      </c>
      <c r="BQ73" s="55">
        <f t="shared" si="276"/>
        <v>-2505.5908632614764</v>
      </c>
      <c r="BR73" s="55">
        <f t="shared" si="276"/>
        <v>-2508.163435224013</v>
      </c>
      <c r="BS73" s="55">
        <f t="shared" si="276"/>
        <v>-2510.7386310662205</v>
      </c>
      <c r="BT73" s="55">
        <f t="shared" si="276"/>
        <v>-2513.316453464563</v>
      </c>
      <c r="BU73" s="55">
        <f t="shared" si="276"/>
        <v>-2515.8969050981718</v>
      </c>
      <c r="BV73" s="55">
        <f t="shared" ref="BV73:CE82" si="277">$B$13-_J0*EXP(($M73+BV$2*_r_S)/(_V_th*_diode_n))-($M73+BV$2*_r_S)/_r_sh</f>
        <v>-2518.4799886489482</v>
      </c>
      <c r="BW73" s="55">
        <f t="shared" si="277"/>
        <v>-2521.0657068015184</v>
      </c>
      <c r="BX73" s="55">
        <f t="shared" si="277"/>
        <v>-2523.6540622432481</v>
      </c>
      <c r="BY73" s="55">
        <f t="shared" si="277"/>
        <v>-2526.2450576642436</v>
      </c>
      <c r="BZ73" s="55">
        <f t="shared" si="277"/>
        <v>-2528.8386957573657</v>
      </c>
      <c r="CA73" s="55">
        <f t="shared" si="277"/>
        <v>-2531.4349792181838</v>
      </c>
      <c r="CB73" s="55">
        <f t="shared" si="277"/>
        <v>-2534.0339107450809</v>
      </c>
      <c r="CC73" s="55">
        <f t="shared" si="277"/>
        <v>-2536.6354930391299</v>
      </c>
      <c r="CD73" s="55">
        <f t="shared" si="277"/>
        <v>-2539.2397288041939</v>
      </c>
      <c r="CE73" s="55">
        <f t="shared" si="277"/>
        <v>-2541.8466207468855</v>
      </c>
      <c r="CF73" s="55">
        <f t="shared" ref="CF73:CO82" si="278">$B$13-_J0*EXP(($M73+CF$2*_r_S)/(_V_th*_diode_n))-($M73+CF$2*_r_S)/_r_sh</f>
        <v>-2544.4561715765781</v>
      </c>
      <c r="CG73" s="55">
        <f t="shared" si="278"/>
        <v>-2547.068384005408</v>
      </c>
      <c r="CH73" s="55">
        <f t="shared" si="278"/>
        <v>-2549.6832607482802</v>
      </c>
      <c r="CI73" s="55">
        <f t="shared" si="278"/>
        <v>-2552.3008045228662</v>
      </c>
      <c r="CJ73" s="55">
        <f t="shared" si="278"/>
        <v>-2554.921018049612</v>
      </c>
      <c r="CK73" s="55">
        <f t="shared" si="278"/>
        <v>-2557.5439040517449</v>
      </c>
      <c r="CL73" s="55">
        <f t="shared" si="278"/>
        <v>-2560.1694652552364</v>
      </c>
      <c r="CM73" s="55">
        <f t="shared" si="278"/>
        <v>-2562.7977043889009</v>
      </c>
      <c r="CN73" s="55">
        <f t="shared" si="278"/>
        <v>-2565.4286241842715</v>
      </c>
      <c r="CO73" s="55">
        <f t="shared" si="278"/>
        <v>-2568.0622273757062</v>
      </c>
      <c r="CP73" s="55">
        <f t="shared" ref="CP73:CY82" si="279">$B$13-_J0*EXP(($M73+CP$2*_r_S)/(_V_th*_diode_n))-($M73+CP$2*_r_S)/_r_sh</f>
        <v>-2570.6985167003418</v>
      </c>
      <c r="CQ73" s="55">
        <f t="shared" si="279"/>
        <v>-2573.3374948981073</v>
      </c>
      <c r="CR73" s="55">
        <f t="shared" si="279"/>
        <v>-2575.9791647117258</v>
      </c>
      <c r="CS73" s="55">
        <f t="shared" si="279"/>
        <v>-2578.6235288867279</v>
      </c>
      <c r="CT73" s="55">
        <f t="shared" si="279"/>
        <v>-2581.2705901714085</v>
      </c>
      <c r="CU73" s="55">
        <f t="shared" si="279"/>
        <v>-2583.9203513169291</v>
      </c>
      <c r="CV73" s="55">
        <f t="shared" si="279"/>
        <v>-2586.5728150771934</v>
      </c>
      <c r="CW73" s="55">
        <f t="shared" si="279"/>
        <v>-2589.2279842089511</v>
      </c>
      <c r="CX73" s="55">
        <f t="shared" si="279"/>
        <v>-2591.8858614717551</v>
      </c>
      <c r="CY73" s="55">
        <f t="shared" si="279"/>
        <v>-2594.5464496279724</v>
      </c>
      <c r="CZ73" s="55">
        <f t="shared" ref="CZ73:DJ82" si="280">$B$13-_J0*EXP(($M73+CZ$2*_r_S)/(_V_th*_diode_n))-($M73+CZ$2*_r_S)/_r_sh</f>
        <v>-2597.2097514427878</v>
      </c>
      <c r="DA73" s="55">
        <f t="shared" si="280"/>
        <v>-2599.8757696842076</v>
      </c>
      <c r="DB73" s="55">
        <f t="shared" si="280"/>
        <v>-2602.5445071230597</v>
      </c>
      <c r="DC73" s="55">
        <f t="shared" si="280"/>
        <v>-2605.2159665330091</v>
      </c>
      <c r="DD73" s="55">
        <f t="shared" si="280"/>
        <v>-2607.8901506905222</v>
      </c>
      <c r="DE73" s="55">
        <f t="shared" si="280"/>
        <v>-2610.5670623749143</v>
      </c>
      <c r="DF73" s="55">
        <f t="shared" si="280"/>
        <v>-2613.2467043683664</v>
      </c>
      <c r="DG73" s="55">
        <f t="shared" si="280"/>
        <v>-2615.9290794558392</v>
      </c>
      <c r="DH73" s="55">
        <f t="shared" si="280"/>
        <v>-2618.6141904251726</v>
      </c>
      <c r="DI73" s="55">
        <f t="shared" si="280"/>
        <v>-2621.3020400670398</v>
      </c>
      <c r="DJ73" s="55">
        <f t="shared" si="280"/>
        <v>-2623.9926311749618</v>
      </c>
      <c r="DL73">
        <f t="shared" si="200"/>
        <v>0.7</v>
      </c>
      <c r="DM73">
        <f t="shared" si="201"/>
        <v>2368.0630122111875</v>
      </c>
      <c r="DN73">
        <f t="shared" si="202"/>
        <v>2370.7047554020733</v>
      </c>
      <c r="DO73">
        <f t="shared" si="208"/>
        <v>2373.3489793930389</v>
      </c>
      <c r="DP73">
        <f t="shared" si="209"/>
        <v>2375.9956867145511</v>
      </c>
      <c r="DQ73">
        <f t="shared" si="210"/>
        <v>2378.6448798996753</v>
      </c>
      <c r="DR73">
        <f t="shared" si="211"/>
        <v>2381.2965614840846</v>
      </c>
      <c r="DS73">
        <f t="shared" si="212"/>
        <v>2383.9507340059886</v>
      </c>
      <c r="DT73">
        <f t="shared" si="213"/>
        <v>2386.6074000062281</v>
      </c>
      <c r="DU73">
        <f t="shared" si="214"/>
        <v>2389.2665620281941</v>
      </c>
      <c r="DV73">
        <f t="shared" si="215"/>
        <v>2391.9282226179221</v>
      </c>
      <c r="DW73">
        <f t="shared" si="216"/>
        <v>2394.592384324018</v>
      </c>
      <c r="DX73">
        <f t="shared" si="217"/>
        <v>2397.2590496976632</v>
      </c>
      <c r="DY73">
        <f t="shared" si="218"/>
        <v>2399.9282212926933</v>
      </c>
      <c r="DZ73">
        <f t="shared" si="219"/>
        <v>2402.599901665521</v>
      </c>
      <c r="EA73">
        <f t="shared" si="220"/>
        <v>2405.2740933751516</v>
      </c>
      <c r="EB73">
        <f t="shared" si="221"/>
        <v>2407.9507989832246</v>
      </c>
      <c r="EC73">
        <f t="shared" si="222"/>
        <v>2410.6300210539862</v>
      </c>
      <c r="ED73">
        <f t="shared" si="223"/>
        <v>2413.3117621542951</v>
      </c>
      <c r="EE73">
        <f t="shared" si="224"/>
        <v>2415.9960248536395</v>
      </c>
      <c r="EF73">
        <f t="shared" si="225"/>
        <v>2418.6828117240925</v>
      </c>
      <c r="EG73">
        <f t="shared" si="226"/>
        <v>2421.3721253404037</v>
      </c>
      <c r="EH73">
        <f t="shared" si="227"/>
        <v>2424.0639682799224</v>
      </c>
      <c r="EI73">
        <f t="shared" si="228"/>
        <v>2426.7583431226089</v>
      </c>
      <c r="EJ73">
        <f t="shared" si="229"/>
        <v>2429.4552524510832</v>
      </c>
      <c r="EK73">
        <f t="shared" si="230"/>
        <v>2432.1546988505888</v>
      </c>
      <c r="EL73">
        <f t="shared" si="231"/>
        <v>2434.8566849090075</v>
      </c>
      <c r="EM73">
        <f t="shared" si="232"/>
        <v>2437.5612132168694</v>
      </c>
      <c r="EN73">
        <f t="shared" si="233"/>
        <v>2440.2682863673112</v>
      </c>
      <c r="EO73">
        <f t="shared" si="234"/>
        <v>2442.9779069561682</v>
      </c>
      <c r="EP73">
        <f t="shared" si="235"/>
        <v>2445.6900775818963</v>
      </c>
      <c r="EQ73">
        <f t="shared" si="236"/>
        <v>2448.404800845577</v>
      </c>
      <c r="ER73">
        <f t="shared" si="237"/>
        <v>2451.1220793510042</v>
      </c>
      <c r="ES73">
        <f t="shared" si="238"/>
        <v>2453.8419157045687</v>
      </c>
      <c r="ET73">
        <f t="shared" si="239"/>
        <v>2456.5643125153533</v>
      </c>
      <c r="EU73">
        <f t="shared" si="240"/>
        <v>2459.2892723950945</v>
      </c>
      <c r="EV73">
        <f t="shared" si="241"/>
        <v>2462.016797958192</v>
      </c>
      <c r="EW73">
        <f t="shared" si="242"/>
        <v>2464.7468918217123</v>
      </c>
      <c r="EX73">
        <f t="shared" si="243"/>
        <v>2467.4795566054013</v>
      </c>
      <c r="EY73">
        <f t="shared" si="244"/>
        <v>2470.2147949316404</v>
      </c>
      <c r="EZ73">
        <f t="shared" si="245"/>
        <v>2472.9526094255384</v>
      </c>
      <c r="FA73">
        <f t="shared" si="246"/>
        <v>2475.6930027148583</v>
      </c>
      <c r="FB73">
        <f t="shared" si="247"/>
        <v>2478.4359774300228</v>
      </c>
      <c r="FC73">
        <f t="shared" si="248"/>
        <v>2481.1815362041652</v>
      </c>
      <c r="FD73">
        <f t="shared" si="249"/>
        <v>2483.9296816730966</v>
      </c>
      <c r="FE73">
        <f t="shared" si="250"/>
        <v>2486.6804164753148</v>
      </c>
      <c r="FF73">
        <f t="shared" si="251"/>
        <v>2489.4337432520201</v>
      </c>
      <c r="FG73">
        <f t="shared" si="252"/>
        <v>2492.1896646470695</v>
      </c>
      <c r="FH73">
        <f t="shared" si="253"/>
        <v>2494.9481833070713</v>
      </c>
      <c r="FI73">
        <f t="shared" si="254"/>
        <v>2497.7093018813066</v>
      </c>
      <c r="FJ73">
        <f t="shared" si="255"/>
        <v>2500.4730230217401</v>
      </c>
      <c r="FK73">
        <f t="shared" si="256"/>
        <v>2503.2393493830696</v>
      </c>
      <c r="FL73">
        <f t="shared" si="257"/>
        <v>2506.0082836226911</v>
      </c>
      <c r="FM73">
        <f t="shared" si="258"/>
        <v>2508.7798284007108</v>
      </c>
      <c r="FN73">
        <f t="shared" si="259"/>
        <v>2511.5539863799499</v>
      </c>
      <c r="FO73">
        <f t="shared" si="260"/>
        <v>2514.3307602259433</v>
      </c>
      <c r="FP73">
        <f t="shared" si="261"/>
        <v>2517.1101526069469</v>
      </c>
      <c r="FQ73">
        <f t="shared" si="262"/>
        <v>2519.8921661939467</v>
      </c>
      <c r="FR73">
        <f t="shared" si="263"/>
        <v>2522.6768036606172</v>
      </c>
      <c r="FS73">
        <f t="shared" si="264"/>
        <v>2525.4640676834229</v>
      </c>
      <c r="FT73">
        <f t="shared" si="265"/>
        <v>2528.2539609414948</v>
      </c>
      <c r="FU73">
        <f t="shared" si="266"/>
        <v>2531.0464861167343</v>
      </c>
      <c r="FV73">
        <f t="shared" si="267"/>
        <v>2533.8416458937677</v>
      </c>
      <c r="FW73">
        <f t="shared" si="268"/>
        <v>2536.6394429599604</v>
      </c>
      <c r="FX73">
        <f t="shared" si="269"/>
        <v>2539.4398800054191</v>
      </c>
      <c r="FY73">
        <f t="shared" si="270"/>
        <v>2542.2429597230043</v>
      </c>
      <c r="FZ73">
        <f t="shared" si="207"/>
        <v>2545.0486848082855</v>
      </c>
      <c r="GA73">
        <f t="shared" si="136"/>
        <v>2547.8570579596458</v>
      </c>
      <c r="GB73">
        <f t="shared" si="137"/>
        <v>2550.6680818781579</v>
      </c>
      <c r="GC73">
        <f t="shared" si="138"/>
        <v>2553.481759267685</v>
      </c>
      <c r="GD73">
        <f t="shared" si="104"/>
        <v>2556.2980928348397</v>
      </c>
      <c r="GE73">
        <f t="shared" si="105"/>
        <v>2559.1170852889954</v>
      </c>
      <c r="GF73">
        <f t="shared" si="106"/>
        <v>2561.9387393422885</v>
      </c>
      <c r="GG73">
        <f t="shared" si="107"/>
        <v>2564.7630577096238</v>
      </c>
      <c r="GH73">
        <f t="shared" si="108"/>
        <v>2567.5900431086729</v>
      </c>
      <c r="GI73">
        <f t="shared" si="109"/>
        <v>2570.4196982598819</v>
      </c>
      <c r="GJ73">
        <f t="shared" si="110"/>
        <v>2573.2520258864774</v>
      </c>
      <c r="GK73">
        <f t="shared" si="111"/>
        <v>2576.0870287144321</v>
      </c>
      <c r="GL73">
        <f t="shared" si="112"/>
        <v>2578.9247094725597</v>
      </c>
      <c r="GM73">
        <f t="shared" si="113"/>
        <v>2581.7650708923934</v>
      </c>
      <c r="GN73">
        <f t="shared" si="114"/>
        <v>2584.6081157082913</v>
      </c>
      <c r="GO73">
        <f t="shared" si="115"/>
        <v>2587.4538466573899</v>
      </c>
      <c r="GP73">
        <f t="shared" si="116"/>
        <v>2590.3022664796185</v>
      </c>
      <c r="GQ73">
        <f t="shared" si="117"/>
        <v>2593.1533779177003</v>
      </c>
      <c r="GR73">
        <f t="shared" si="118"/>
        <v>2596.0071837171654</v>
      </c>
      <c r="GS73">
        <f t="shared" si="119"/>
        <v>2598.8636866263091</v>
      </c>
      <c r="GT73">
        <f t="shared" si="120"/>
        <v>2601.7228893962929</v>
      </c>
      <c r="GU73">
        <f t="shared" si="121"/>
        <v>2604.5847947810203</v>
      </c>
      <c r="GV73">
        <f t="shared" si="122"/>
        <v>2607.4494055372411</v>
      </c>
      <c r="GW73">
        <f t="shared" si="123"/>
        <v>2610.3167244245083</v>
      </c>
      <c r="GX73">
        <f t="shared" si="124"/>
        <v>2613.1867542051887</v>
      </c>
      <c r="GY73">
        <f t="shared" si="125"/>
        <v>2616.0594976444672</v>
      </c>
      <c r="GZ73">
        <f t="shared" si="126"/>
        <v>2618.9349575103502</v>
      </c>
      <c r="HA73">
        <f t="shared" si="127"/>
        <v>2621.8131365736654</v>
      </c>
      <c r="HB73">
        <f t="shared" si="128"/>
        <v>2624.6940376080779</v>
      </c>
      <c r="HC73">
        <f t="shared" si="129"/>
        <v>2627.5776633900541</v>
      </c>
      <c r="HD73">
        <f t="shared" si="130"/>
        <v>2630.4640166989093</v>
      </c>
      <c r="HE73">
        <f t="shared" si="131"/>
        <v>2633.3531003168246</v>
      </c>
      <c r="HF73">
        <f t="shared" si="132"/>
        <v>2636.24491702876</v>
      </c>
      <c r="HG73">
        <f t="shared" si="133"/>
        <v>2639.1394696225566</v>
      </c>
      <c r="HH73">
        <f t="shared" si="134"/>
        <v>2642.0367608888869</v>
      </c>
      <c r="HI73">
        <f t="shared" si="135"/>
        <v>2644.936793621272</v>
      </c>
      <c r="HJ73">
        <f t="shared" si="203"/>
        <v>2370.7047554020733</v>
      </c>
      <c r="HK73">
        <f t="shared" si="204"/>
        <v>2</v>
      </c>
      <c r="HL73">
        <v>71</v>
      </c>
      <c r="HM73">
        <f t="shared" si="205"/>
        <v>0.7</v>
      </c>
      <c r="HN73" cm="1">
        <f t="array" ref="HN73">INDEX($N$3:$DJ$102,HL73,HK73)</f>
        <v>-2370.4953137776101</v>
      </c>
      <c r="HO73">
        <f t="shared" si="206"/>
        <v>-1659.3467196443271</v>
      </c>
    </row>
    <row r="74" spans="5:223" x14ac:dyDescent="0.25">
      <c r="E74">
        <v>640</v>
      </c>
      <c r="F74" s="6">
        <f>'Emission events'!AJ74</f>
        <v>1.3105950135938642E+18</v>
      </c>
      <c r="G74" s="6">
        <f>'Emission events'!BQ74</f>
        <v>1.2314909947737358E+17</v>
      </c>
      <c r="H74" s="6">
        <f>'Emission events'!CX74</f>
        <v>1.1582748753838408E+16</v>
      </c>
      <c r="I74" s="6">
        <f>'Emission events'!EE74</f>
        <v>1090395903593935.4</v>
      </c>
      <c r="J74" s="6">
        <f>'Emission events'!FL74</f>
        <v>102736406269362.02</v>
      </c>
      <c r="K74" s="6">
        <f t="shared" si="199"/>
        <v>1.4465199941349396E+18</v>
      </c>
      <c r="M74" s="1">
        <v>0.71</v>
      </c>
      <c r="N74" s="55">
        <f t="shared" si="271"/>
        <v>-3282.1926201659999</v>
      </c>
      <c r="O74" s="55">
        <f t="shared" si="271"/>
        <v>-3285.557290776871</v>
      </c>
      <c r="P74" s="55">
        <f t="shared" si="271"/>
        <v>-3288.925393229581</v>
      </c>
      <c r="Q74" s="55">
        <f t="shared" si="271"/>
        <v>-3292.2969310247022</v>
      </c>
      <c r="R74" s="55">
        <f t="shared" si="271"/>
        <v>-3295.6719076663771</v>
      </c>
      <c r="S74" s="55">
        <f t="shared" si="271"/>
        <v>-3299.0503266623341</v>
      </c>
      <c r="T74" s="55">
        <f t="shared" si="271"/>
        <v>-3302.4321915238334</v>
      </c>
      <c r="U74" s="55">
        <f t="shared" si="271"/>
        <v>-3305.8175057657982</v>
      </c>
      <c r="V74" s="55">
        <f t="shared" si="271"/>
        <v>-3309.2062729066547</v>
      </c>
      <c r="W74" s="55">
        <f t="shared" si="271"/>
        <v>-3312.5984964684544</v>
      </c>
      <c r="X74" s="55">
        <f t="shared" si="272"/>
        <v>-3315.9941799768758</v>
      </c>
      <c r="Y74" s="55">
        <f t="shared" si="272"/>
        <v>-3319.3933269611221</v>
      </c>
      <c r="Z74" s="55">
        <f t="shared" si="272"/>
        <v>-3322.7959409540463</v>
      </c>
      <c r="AA74" s="55">
        <f t="shared" si="272"/>
        <v>-3326.2020254920903</v>
      </c>
      <c r="AB74" s="55">
        <f t="shared" si="272"/>
        <v>-3329.6115841153046</v>
      </c>
      <c r="AC74" s="55">
        <f t="shared" si="272"/>
        <v>-3333.0246203673632</v>
      </c>
      <c r="AD74" s="55">
        <f t="shared" si="272"/>
        <v>-3336.4411377955162</v>
      </c>
      <c r="AE74" s="55">
        <f t="shared" si="272"/>
        <v>-3339.8611399506599</v>
      </c>
      <c r="AF74" s="55">
        <f t="shared" si="272"/>
        <v>-3343.2846303873457</v>
      </c>
      <c r="AG74" s="55">
        <f t="shared" si="272"/>
        <v>-3346.7116126636802</v>
      </c>
      <c r="AH74" s="55">
        <f t="shared" si="273"/>
        <v>-3350.1420903414451</v>
      </c>
      <c r="AI74" s="55">
        <f t="shared" si="273"/>
        <v>-3353.5760669860465</v>
      </c>
      <c r="AJ74" s="55">
        <f t="shared" si="273"/>
        <v>-3357.0135461665254</v>
      </c>
      <c r="AK74" s="55">
        <f t="shared" si="273"/>
        <v>-3360.4545314555749</v>
      </c>
      <c r="AL74" s="55">
        <f t="shared" si="273"/>
        <v>-3363.8990264294971</v>
      </c>
      <c r="AM74" s="55">
        <f t="shared" si="273"/>
        <v>-3367.3470346682666</v>
      </c>
      <c r="AN74" s="55">
        <f t="shared" si="273"/>
        <v>-3370.7985597555448</v>
      </c>
      <c r="AO74" s="55">
        <f t="shared" si="273"/>
        <v>-3374.2536052785772</v>
      </c>
      <c r="AP74" s="55">
        <f t="shared" si="273"/>
        <v>-3377.712174828303</v>
      </c>
      <c r="AQ74" s="55">
        <f t="shared" si="273"/>
        <v>-3381.1742719993617</v>
      </c>
      <c r="AR74" s="55">
        <f t="shared" si="274"/>
        <v>-3384.6399003899869</v>
      </c>
      <c r="AS74" s="55">
        <f t="shared" si="274"/>
        <v>-3388.1090636021431</v>
      </c>
      <c r="AT74" s="55">
        <f t="shared" si="274"/>
        <v>-3391.5817652414066</v>
      </c>
      <c r="AU74" s="55">
        <f t="shared" si="274"/>
        <v>-3395.0580089171076</v>
      </c>
      <c r="AV74" s="55">
        <f t="shared" si="274"/>
        <v>-3398.5377982422178</v>
      </c>
      <c r="AW74" s="55">
        <f t="shared" si="274"/>
        <v>-3402.021136833373</v>
      </c>
      <c r="AX74" s="55">
        <f t="shared" si="274"/>
        <v>-3405.5080283109205</v>
      </c>
      <c r="AY74" s="55">
        <f t="shared" si="274"/>
        <v>-3408.9984762989366</v>
      </c>
      <c r="AZ74" s="55">
        <f t="shared" si="274"/>
        <v>-3412.4924844251232</v>
      </c>
      <c r="BA74" s="55">
        <f t="shared" si="274"/>
        <v>-3415.9900563209308</v>
      </c>
      <c r="BB74" s="55">
        <f t="shared" si="275"/>
        <v>-3419.4911956214987</v>
      </c>
      <c r="BC74" s="55">
        <f t="shared" si="275"/>
        <v>-3422.9959059656794</v>
      </c>
      <c r="BD74" s="55">
        <f t="shared" si="275"/>
        <v>-3426.504190996046</v>
      </c>
      <c r="BE74" s="55">
        <f t="shared" si="275"/>
        <v>-3430.0160543588499</v>
      </c>
      <c r="BF74" s="55">
        <f t="shared" si="275"/>
        <v>-3433.5314997040891</v>
      </c>
      <c r="BG74" s="55">
        <f t="shared" si="275"/>
        <v>-3437.0505306855184</v>
      </c>
      <c r="BH74" s="55">
        <f t="shared" si="275"/>
        <v>-3440.5731509605489</v>
      </c>
      <c r="BI74" s="55">
        <f t="shared" si="275"/>
        <v>-3444.0993641903556</v>
      </c>
      <c r="BJ74" s="55">
        <f t="shared" si="275"/>
        <v>-3447.6291740398883</v>
      </c>
      <c r="BK74" s="55">
        <f t="shared" si="275"/>
        <v>-3451.1625841777604</v>
      </c>
      <c r="BL74" s="55">
        <f t="shared" si="276"/>
        <v>-3454.699598276387</v>
      </c>
      <c r="BM74" s="55">
        <f t="shared" si="276"/>
        <v>-3458.24022001187</v>
      </c>
      <c r="BN74" s="55">
        <f t="shared" si="276"/>
        <v>-3461.7844530641341</v>
      </c>
      <c r="BO74" s="55">
        <f t="shared" si="276"/>
        <v>-3465.3323011168209</v>
      </c>
      <c r="BP74" s="55">
        <f t="shared" si="276"/>
        <v>-3468.8837678573027</v>
      </c>
      <c r="BQ74" s="55">
        <f t="shared" si="276"/>
        <v>-3472.4388569767416</v>
      </c>
      <c r="BR74" s="55">
        <f t="shared" si="276"/>
        <v>-3475.9975721700976</v>
      </c>
      <c r="BS74" s="55">
        <f t="shared" si="276"/>
        <v>-3479.5599171360291</v>
      </c>
      <c r="BT74" s="55">
        <f t="shared" si="276"/>
        <v>-3483.1258955770272</v>
      </c>
      <c r="BU74" s="55">
        <f t="shared" si="276"/>
        <v>-3486.6955111992979</v>
      </c>
      <c r="BV74" s="55">
        <f t="shared" si="277"/>
        <v>-3490.268767712902</v>
      </c>
      <c r="BW74" s="55">
        <f t="shared" si="277"/>
        <v>-3493.8456688316478</v>
      </c>
      <c r="BX74" s="55">
        <f t="shared" si="277"/>
        <v>-3497.4262182731063</v>
      </c>
      <c r="BY74" s="55">
        <f t="shared" si="277"/>
        <v>-3501.010419758667</v>
      </c>
      <c r="BZ74" s="55">
        <f t="shared" si="277"/>
        <v>-3504.5982770135497</v>
      </c>
      <c r="CA74" s="55">
        <f t="shared" si="277"/>
        <v>-3508.1897937667031</v>
      </c>
      <c r="CB74" s="55">
        <f t="shared" si="277"/>
        <v>-3511.7849737509387</v>
      </c>
      <c r="CC74" s="55">
        <f t="shared" si="277"/>
        <v>-3515.3838207028143</v>
      </c>
      <c r="CD74" s="55">
        <f t="shared" si="277"/>
        <v>-3518.9863383627744</v>
      </c>
      <c r="CE74" s="55">
        <f t="shared" si="277"/>
        <v>-3522.5925304750408</v>
      </c>
      <c r="CF74" s="55">
        <f t="shared" si="278"/>
        <v>-3526.2024007876171</v>
      </c>
      <c r="CG74" s="55">
        <f t="shared" si="278"/>
        <v>-3529.8159530524058</v>
      </c>
      <c r="CH74" s="55">
        <f t="shared" si="278"/>
        <v>-3533.4331910250967</v>
      </c>
      <c r="CI74" s="55">
        <f t="shared" si="278"/>
        <v>-3537.0541184651893</v>
      </c>
      <c r="CJ74" s="55">
        <f t="shared" si="278"/>
        <v>-3540.6787391360381</v>
      </c>
      <c r="CK74" s="55">
        <f t="shared" si="278"/>
        <v>-3544.3070568048779</v>
      </c>
      <c r="CL74" s="55">
        <f t="shared" si="278"/>
        <v>-3547.9390752427098</v>
      </c>
      <c r="CM74" s="55">
        <f t="shared" si="278"/>
        <v>-3551.5747982244438</v>
      </c>
      <c r="CN74" s="55">
        <f t="shared" si="278"/>
        <v>-3555.2142295287767</v>
      </c>
      <c r="CO74" s="55">
        <f t="shared" si="278"/>
        <v>-3558.8573729383365</v>
      </c>
      <c r="CP74" s="55">
        <f t="shared" si="279"/>
        <v>-3562.5042322395716</v>
      </c>
      <c r="CQ74" s="55">
        <f t="shared" si="279"/>
        <v>-3566.154811222767</v>
      </c>
      <c r="CR74" s="55">
        <f t="shared" si="279"/>
        <v>-3569.8091136820999</v>
      </c>
      <c r="CS74" s="55">
        <f t="shared" si="279"/>
        <v>-3573.4671434156553</v>
      </c>
      <c r="CT74" s="55">
        <f t="shared" si="279"/>
        <v>-3577.1289042253152</v>
      </c>
      <c r="CU74" s="55">
        <f t="shared" si="279"/>
        <v>-3580.7943999169047</v>
      </c>
      <c r="CV74" s="55">
        <f t="shared" si="279"/>
        <v>-3584.4636343000666</v>
      </c>
      <c r="CW74" s="55">
        <f t="shared" si="279"/>
        <v>-3588.1366111884063</v>
      </c>
      <c r="CX74" s="55">
        <f t="shared" si="279"/>
        <v>-3591.81333439938</v>
      </c>
      <c r="CY74" s="55">
        <f t="shared" si="279"/>
        <v>-3595.4938077543015</v>
      </c>
      <c r="CZ74" s="55">
        <f t="shared" si="280"/>
        <v>-3599.1780350784575</v>
      </c>
      <c r="DA74" s="55">
        <f t="shared" si="280"/>
        <v>-3602.8660202009983</v>
      </c>
      <c r="DB74" s="55">
        <f t="shared" si="280"/>
        <v>-3606.5577669549552</v>
      </c>
      <c r="DC74" s="55">
        <f t="shared" si="280"/>
        <v>-3610.2532791773069</v>
      </c>
      <c r="DD74" s="55">
        <f t="shared" si="280"/>
        <v>-3613.952560708934</v>
      </c>
      <c r="DE74" s="55">
        <f t="shared" si="280"/>
        <v>-3617.6556153946335</v>
      </c>
      <c r="DF74" s="55">
        <f t="shared" si="280"/>
        <v>-3621.3624470831387</v>
      </c>
      <c r="DG74" s="55">
        <f t="shared" si="280"/>
        <v>-3625.0730596270564</v>
      </c>
      <c r="DH74" s="55">
        <f t="shared" si="280"/>
        <v>-3628.7874568830007</v>
      </c>
      <c r="DI74" s="55">
        <f t="shared" si="280"/>
        <v>-3632.505642711481</v>
      </c>
      <c r="DJ74" s="55">
        <f t="shared" si="280"/>
        <v>-3636.2276209769175</v>
      </c>
      <c r="DL74">
        <f t="shared" si="200"/>
        <v>0.71</v>
      </c>
      <c r="DM74">
        <f t="shared" si="201"/>
        <v>3282.1926201659999</v>
      </c>
      <c r="DN74">
        <f t="shared" si="202"/>
        <v>3285.7667324013341</v>
      </c>
      <c r="DO74">
        <f t="shared" si="208"/>
        <v>3289.3442764785073</v>
      </c>
      <c r="DP74">
        <f t="shared" si="209"/>
        <v>3292.9252558980916</v>
      </c>
      <c r="DQ74">
        <f t="shared" si="210"/>
        <v>3296.5096741642296</v>
      </c>
      <c r="DR74">
        <f t="shared" si="211"/>
        <v>3300.0975347846497</v>
      </c>
      <c r="DS74">
        <f t="shared" si="212"/>
        <v>3303.6888412706121</v>
      </c>
      <c r="DT74">
        <f t="shared" si="213"/>
        <v>3307.28359713704</v>
      </c>
      <c r="DU74">
        <f t="shared" si="214"/>
        <v>3310.8818059023597</v>
      </c>
      <c r="DV74">
        <f t="shared" si="215"/>
        <v>3314.4834710886225</v>
      </c>
      <c r="DW74">
        <f t="shared" si="216"/>
        <v>3318.088596221507</v>
      </c>
      <c r="DX74">
        <f t="shared" si="217"/>
        <v>3321.697184830216</v>
      </c>
      <c r="DY74">
        <f t="shared" si="218"/>
        <v>3325.3092404476033</v>
      </c>
      <c r="DZ74">
        <f t="shared" si="219"/>
        <v>3328.9247666101105</v>
      </c>
      <c r="EA74">
        <f t="shared" si="220"/>
        <v>3332.5437668577879</v>
      </c>
      <c r="EB74">
        <f t="shared" si="221"/>
        <v>3336.1662447343097</v>
      </c>
      <c r="EC74">
        <f t="shared" si="222"/>
        <v>3339.7922037869257</v>
      </c>
      <c r="ED74">
        <f t="shared" si="223"/>
        <v>3343.4216475665326</v>
      </c>
      <c r="EE74">
        <f t="shared" si="224"/>
        <v>3347.0545796276815</v>
      </c>
      <c r="EF74">
        <f t="shared" si="225"/>
        <v>3350.6910035284791</v>
      </c>
      <c r="EG74">
        <f t="shared" si="226"/>
        <v>3354.3309228307071</v>
      </c>
      <c r="EH74">
        <f t="shared" si="227"/>
        <v>3357.9743410997717</v>
      </c>
      <c r="EI74">
        <f t="shared" si="228"/>
        <v>3361.6212619047137</v>
      </c>
      <c r="EJ74">
        <f t="shared" si="229"/>
        <v>3365.2716888182263</v>
      </c>
      <c r="EK74">
        <f t="shared" si="230"/>
        <v>3368.9256254166116</v>
      </c>
      <c r="EL74">
        <f t="shared" si="231"/>
        <v>3372.5830752798443</v>
      </c>
      <c r="EM74">
        <f t="shared" si="232"/>
        <v>3376.2440419915856</v>
      </c>
      <c r="EN74">
        <f t="shared" si="233"/>
        <v>3379.9085291390811</v>
      </c>
      <c r="EO74">
        <f t="shared" si="234"/>
        <v>3383.57654031327</v>
      </c>
      <c r="EP74">
        <f t="shared" si="235"/>
        <v>3387.2480791087919</v>
      </c>
      <c r="EQ74">
        <f t="shared" si="236"/>
        <v>3390.9231491238802</v>
      </c>
      <c r="ER74">
        <f t="shared" si="237"/>
        <v>3394.6017539604995</v>
      </c>
      <c r="ES74">
        <f t="shared" si="238"/>
        <v>3398.2838972242262</v>
      </c>
      <c r="ET74">
        <f t="shared" si="239"/>
        <v>3401.9695825243898</v>
      </c>
      <c r="EU74">
        <f t="shared" si="240"/>
        <v>3405.6588134739632</v>
      </c>
      <c r="EV74">
        <f t="shared" si="241"/>
        <v>3409.3515936895815</v>
      </c>
      <c r="EW74">
        <f t="shared" si="242"/>
        <v>3413.0479267915921</v>
      </c>
      <c r="EX74">
        <f t="shared" si="243"/>
        <v>3416.7478164040713</v>
      </c>
      <c r="EY74">
        <f t="shared" si="244"/>
        <v>3420.451266154721</v>
      </c>
      <c r="EZ74">
        <f t="shared" si="245"/>
        <v>3424.1582796749917</v>
      </c>
      <c r="FA74">
        <f t="shared" si="246"/>
        <v>3427.8688606000228</v>
      </c>
      <c r="FB74">
        <f t="shared" si="247"/>
        <v>3431.5830125686666</v>
      </c>
      <c r="FC74">
        <f t="shared" si="248"/>
        <v>3435.3007392234963</v>
      </c>
      <c r="FD74">
        <f t="shared" si="249"/>
        <v>3439.0220442107634</v>
      </c>
      <c r="FE74">
        <f t="shared" si="250"/>
        <v>3442.7469311804657</v>
      </c>
      <c r="FF74">
        <f t="shared" si="251"/>
        <v>3446.4754037863581</v>
      </c>
      <c r="FG74">
        <f t="shared" si="252"/>
        <v>3450.2074656858517</v>
      </c>
      <c r="FH74">
        <f t="shared" si="253"/>
        <v>3453.9431205401215</v>
      </c>
      <c r="FI74">
        <f t="shared" si="254"/>
        <v>3457.6823720141174</v>
      </c>
      <c r="FJ74">
        <f t="shared" si="255"/>
        <v>3461.4252237764526</v>
      </c>
      <c r="FK74">
        <f t="shared" si="256"/>
        <v>3465.1716794995423</v>
      </c>
      <c r="FL74">
        <f t="shared" si="257"/>
        <v>3468.9217428594884</v>
      </c>
      <c r="FM74">
        <f t="shared" si="258"/>
        <v>3472.6754175362157</v>
      </c>
      <c r="FN74">
        <f t="shared" si="259"/>
        <v>3476.4327072133656</v>
      </c>
      <c r="FO74">
        <f t="shared" si="260"/>
        <v>3480.1936155783101</v>
      </c>
      <c r="FP74">
        <f t="shared" si="261"/>
        <v>3483.9581463222121</v>
      </c>
      <c r="FQ74">
        <f t="shared" si="262"/>
        <v>3487.7263031400312</v>
      </c>
      <c r="FR74">
        <f t="shared" si="263"/>
        <v>3491.4980897304258</v>
      </c>
      <c r="FS74">
        <f t="shared" si="264"/>
        <v>3495.2735097958871</v>
      </c>
      <c r="FT74">
        <f t="shared" si="265"/>
        <v>3499.0525670426209</v>
      </c>
      <c r="FU74">
        <f t="shared" si="266"/>
        <v>3502.8352651806881</v>
      </c>
      <c r="FV74">
        <f t="shared" si="267"/>
        <v>3506.621607923897</v>
      </c>
      <c r="FW74">
        <f t="shared" si="268"/>
        <v>3510.4115989898187</v>
      </c>
      <c r="FX74">
        <f t="shared" si="269"/>
        <v>3514.2052420998425</v>
      </c>
      <c r="FY74">
        <f t="shared" si="270"/>
        <v>3518.0025409791883</v>
      </c>
      <c r="FZ74">
        <f t="shared" si="207"/>
        <v>3521.8034993568049</v>
      </c>
      <c r="GA74">
        <f t="shared" si="136"/>
        <v>3525.6081209655035</v>
      </c>
      <c r="GB74">
        <f t="shared" si="137"/>
        <v>3529.4164095418423</v>
      </c>
      <c r="GC74">
        <f t="shared" si="138"/>
        <v>3533.2283688262655</v>
      </c>
      <c r="GD74">
        <f t="shared" ref="GD74:GD102" si="281">ABS(CE74-CE$2)</f>
        <v>3537.044002562995</v>
      </c>
      <c r="GE74">
        <f t="shared" ref="GE74:GE102" si="282">ABS(CF74-CF$2)</f>
        <v>3540.8633145000344</v>
      </c>
      <c r="GF74">
        <f t="shared" ref="GF74:GF102" si="283">ABS(CG74-CG$2)</f>
        <v>3544.6863083892863</v>
      </c>
      <c r="GG74">
        <f t="shared" ref="GG74:GG102" si="284">ABS(CH74-CH$2)</f>
        <v>3548.5129879864403</v>
      </c>
      <c r="GH74">
        <f t="shared" ref="GH74:GH102" si="285">ABS(CI74-CI$2)</f>
        <v>3552.343357050996</v>
      </c>
      <c r="GI74">
        <f t="shared" ref="GI74:GI102" si="286">ABS(CJ74-CJ$2)</f>
        <v>3556.1774193463079</v>
      </c>
      <c r="GJ74">
        <f t="shared" ref="GJ74:GJ102" si="287">ABS(CK74-CK$2)</f>
        <v>3560.0151786396104</v>
      </c>
      <c r="GK74">
        <f t="shared" ref="GK74:GK102" si="288">ABS(CL74-CL$2)</f>
        <v>3563.8566387019055</v>
      </c>
      <c r="GL74">
        <f t="shared" ref="GL74:GL102" si="289">ABS(CM74-CM$2)</f>
        <v>3567.7018033081026</v>
      </c>
      <c r="GM74">
        <f t="shared" ref="GM74:GM102" si="290">ABS(CN74-CN$2)</f>
        <v>3571.5506762368987</v>
      </c>
      <c r="GN74">
        <f t="shared" ref="GN74:GN102" si="291">ABS(CO74-CO$2)</f>
        <v>3575.4032612709216</v>
      </c>
      <c r="GO74">
        <f t="shared" ref="GO74:GO102" si="292">ABS(CP74-CP$2)</f>
        <v>3579.2595621966198</v>
      </c>
      <c r="GP74">
        <f t="shared" ref="GP74:GP102" si="293">ABS(CQ74-CQ$2)</f>
        <v>3583.1195828042783</v>
      </c>
      <c r="GQ74">
        <f t="shared" ref="GQ74:GQ102" si="294">ABS(CR74-CR$2)</f>
        <v>3586.9833268880743</v>
      </c>
      <c r="GR74">
        <f t="shared" ref="GR74:GR102" si="295">ABS(CS74-CS$2)</f>
        <v>3590.8507982460928</v>
      </c>
      <c r="GS74">
        <f t="shared" ref="GS74:GS102" si="296">ABS(CT74-CT$2)</f>
        <v>3594.7220006802158</v>
      </c>
      <c r="GT74">
        <f t="shared" ref="GT74:GT102" si="297">ABS(CU74-CU$2)</f>
        <v>3598.5969379962685</v>
      </c>
      <c r="GU74">
        <f t="shared" ref="GU74:GU102" si="298">ABS(CV74-CV$2)</f>
        <v>3602.4756140038935</v>
      </c>
      <c r="GV74">
        <f t="shared" ref="GV74:GV102" si="299">ABS(CW74-CW$2)</f>
        <v>3606.3580325166963</v>
      </c>
      <c r="GW74">
        <f t="shared" ref="GW74:GW102" si="300">ABS(CX74-CX$2)</f>
        <v>3610.2441973521331</v>
      </c>
      <c r="GX74">
        <f t="shared" ref="GX74:GX102" si="301">ABS(CY74-CY$2)</f>
        <v>3614.1341123315178</v>
      </c>
      <c r="GY74">
        <f t="shared" ref="GY74:GY102" si="302">ABS(CZ74-CZ$2)</f>
        <v>3618.0277812801369</v>
      </c>
      <c r="GZ74">
        <f t="shared" ref="GZ74:GZ102" si="303">ABS(DA74-DA$2)</f>
        <v>3621.9252080271408</v>
      </c>
      <c r="HA74">
        <f t="shared" ref="HA74:HA102" si="304">ABS(DB74-DB$2)</f>
        <v>3625.8263964055609</v>
      </c>
      <c r="HB74">
        <f t="shared" ref="HB74:HB102" si="305">ABS(DC74-DC$2)</f>
        <v>3629.7313502523757</v>
      </c>
      <c r="HC74">
        <f t="shared" ref="HC74:HC102" si="306">ABS(DD74-DD$2)</f>
        <v>3633.6400734084659</v>
      </c>
      <c r="HD74">
        <f t="shared" ref="HD74:HD102" si="307">ABS(DE74-DE$2)</f>
        <v>3637.5525697186285</v>
      </c>
      <c r="HE74">
        <f t="shared" ref="HE74:HE102" si="308">ABS(DF74-DF$2)</f>
        <v>3641.4688430315969</v>
      </c>
      <c r="HF74">
        <f t="shared" ref="HF74:HF102" si="309">ABS(DG74-DG$2)</f>
        <v>3645.3888971999772</v>
      </c>
      <c r="HG74">
        <f t="shared" ref="HG74:HG102" si="310">ABS(DH74-DH$2)</f>
        <v>3649.3127360803846</v>
      </c>
      <c r="HH74">
        <f t="shared" ref="HH74:HH102" si="311">ABS(DI74-DI$2)</f>
        <v>3653.240363533328</v>
      </c>
      <c r="HI74">
        <f t="shared" ref="HI74:HI102" si="312">ABS(DJ74-DJ$2)</f>
        <v>3657.1717834232277</v>
      </c>
      <c r="HJ74">
        <f t="shared" si="203"/>
        <v>3285.7667324013341</v>
      </c>
      <c r="HK74">
        <f t="shared" si="204"/>
        <v>2</v>
      </c>
      <c r="HL74">
        <v>72</v>
      </c>
      <c r="HM74">
        <f t="shared" si="205"/>
        <v>0.71</v>
      </c>
      <c r="HN74" cm="1">
        <f t="array" ref="HN74">INDEX($N$3:$DJ$102,HL74,HK74)</f>
        <v>-3285.557290776871</v>
      </c>
      <c r="HO74">
        <f t="shared" si="206"/>
        <v>-2332.7456764515782</v>
      </c>
    </row>
    <row r="75" spans="5:223" x14ac:dyDescent="0.25">
      <c r="E75">
        <v>645</v>
      </c>
      <c r="F75" s="6">
        <f>'Emission events'!AJ75</f>
        <v>1.0719699049974287E+18</v>
      </c>
      <c r="G75" s="6">
        <f>'Emission events'!BQ75</f>
        <v>1.0136826721541693E+17</v>
      </c>
      <c r="H75" s="6">
        <f>'Emission events'!CX75</f>
        <v>9590857989438392</v>
      </c>
      <c r="I75" s="6">
        <f>'Emission events'!EE75</f>
        <v>907887193512347.75</v>
      </c>
      <c r="J75" s="6">
        <f>'Emission events'!FL75</f>
        <v>85982351265395.219</v>
      </c>
      <c r="K75" s="6">
        <f t="shared" si="199"/>
        <v>1.1839228997470618E+18</v>
      </c>
      <c r="M75" s="1">
        <v>0.72</v>
      </c>
      <c r="N75" s="55">
        <f t="shared" si="271"/>
        <v>-4546.7382269415257</v>
      </c>
      <c r="O75" s="55">
        <f t="shared" si="271"/>
        <v>-4551.3927004399893</v>
      </c>
      <c r="P75" s="55">
        <f t="shared" si="271"/>
        <v>-4556.0519214143114</v>
      </c>
      <c r="Q75" s="55">
        <f t="shared" si="271"/>
        <v>-4560.7158947069956</v>
      </c>
      <c r="R75" s="55">
        <f t="shared" si="271"/>
        <v>-4565.3846251655877</v>
      </c>
      <c r="S75" s="55">
        <f t="shared" si="271"/>
        <v>-4570.0581176425221</v>
      </c>
      <c r="T75" s="55">
        <f t="shared" si="271"/>
        <v>-4574.7363769951571</v>
      </c>
      <c r="U75" s="55">
        <f t="shared" si="271"/>
        <v>-4579.4194080858524</v>
      </c>
      <c r="V75" s="55">
        <f t="shared" si="271"/>
        <v>-4584.1072157819081</v>
      </c>
      <c r="W75" s="55">
        <f t="shared" si="271"/>
        <v>-4588.7998049555945</v>
      </c>
      <c r="X75" s="55">
        <f t="shared" si="272"/>
        <v>-4593.4971804841616</v>
      </c>
      <c r="Y75" s="55">
        <f t="shared" si="272"/>
        <v>-4598.1993472497752</v>
      </c>
      <c r="Z75" s="55">
        <f t="shared" si="272"/>
        <v>-4602.906310139675</v>
      </c>
      <c r="AA75" s="55">
        <f t="shared" si="272"/>
        <v>-4607.6180740460377</v>
      </c>
      <c r="AB75" s="55">
        <f t="shared" si="272"/>
        <v>-4612.3346438660001</v>
      </c>
      <c r="AC75" s="55">
        <f t="shared" si="272"/>
        <v>-4617.0560245017386</v>
      </c>
      <c r="AD75" s="55">
        <f t="shared" si="272"/>
        <v>-4621.7822208604175</v>
      </c>
      <c r="AE75" s="55">
        <f t="shared" si="272"/>
        <v>-4626.5132378542048</v>
      </c>
      <c r="AF75" s="55">
        <f t="shared" si="272"/>
        <v>-4631.2490804002955</v>
      </c>
      <c r="AG75" s="55">
        <f t="shared" si="272"/>
        <v>-4635.9897534208349</v>
      </c>
      <c r="AH75" s="55">
        <f t="shared" si="273"/>
        <v>-4640.7352618430878</v>
      </c>
      <c r="AI75" s="55">
        <f t="shared" si="273"/>
        <v>-4645.4856105992949</v>
      </c>
      <c r="AJ75" s="55">
        <f t="shared" si="273"/>
        <v>-4650.2408046266783</v>
      </c>
      <c r="AK75" s="55">
        <f t="shared" si="273"/>
        <v>-4655.0008488676149</v>
      </c>
      <c r="AL75" s="55">
        <f t="shared" si="273"/>
        <v>-4659.7657482694021</v>
      </c>
      <c r="AM75" s="55">
        <f t="shared" si="273"/>
        <v>-4664.5355077844542</v>
      </c>
      <c r="AN75" s="55">
        <f t="shared" si="273"/>
        <v>-4669.3101323702167</v>
      </c>
      <c r="AO75" s="55">
        <f t="shared" si="273"/>
        <v>-4674.0896269891973</v>
      </c>
      <c r="AP75" s="55">
        <f t="shared" si="273"/>
        <v>-4678.8739966089588</v>
      </c>
      <c r="AQ75" s="55">
        <f t="shared" si="273"/>
        <v>-4683.6632462021525</v>
      </c>
      <c r="AR75" s="55">
        <f t="shared" si="274"/>
        <v>-4688.4573807464358</v>
      </c>
      <c r="AS75" s="55">
        <f t="shared" si="274"/>
        <v>-4693.2564052246553</v>
      </c>
      <c r="AT75" s="55">
        <f t="shared" si="274"/>
        <v>-4698.0603246246283</v>
      </c>
      <c r="AU75" s="55">
        <f t="shared" si="274"/>
        <v>-4702.8691439393242</v>
      </c>
      <c r="AV75" s="55">
        <f t="shared" si="274"/>
        <v>-4707.6828681667894</v>
      </c>
      <c r="AW75" s="55">
        <f t="shared" si="274"/>
        <v>-4712.5015023101678</v>
      </c>
      <c r="AX75" s="55">
        <f t="shared" si="274"/>
        <v>-4717.3250513777075</v>
      </c>
      <c r="AY75" s="55">
        <f t="shared" si="274"/>
        <v>-4722.1535203827807</v>
      </c>
      <c r="AZ75" s="55">
        <f t="shared" si="274"/>
        <v>-4726.9869143438073</v>
      </c>
      <c r="BA75" s="55">
        <f t="shared" si="274"/>
        <v>-4731.8252382844285</v>
      </c>
      <c r="BB75" s="55">
        <f t="shared" si="275"/>
        <v>-4736.6684972333542</v>
      </c>
      <c r="BC75" s="55">
        <f t="shared" si="275"/>
        <v>-4741.5166962243975</v>
      </c>
      <c r="BD75" s="55">
        <f t="shared" si="275"/>
        <v>-4746.3698402965483</v>
      </c>
      <c r="BE75" s="55">
        <f t="shared" si="275"/>
        <v>-4751.227934493927</v>
      </c>
      <c r="BF75" s="55">
        <f t="shared" si="275"/>
        <v>-4756.0909838657926</v>
      </c>
      <c r="BG75" s="55">
        <f t="shared" si="275"/>
        <v>-4760.9589934665601</v>
      </c>
      <c r="BH75" s="55">
        <f t="shared" si="275"/>
        <v>-4765.8319683557984</v>
      </c>
      <c r="BI75" s="55">
        <f t="shared" si="275"/>
        <v>-4770.7099135982344</v>
      </c>
      <c r="BJ75" s="55">
        <f t="shared" si="275"/>
        <v>-4775.5928342637826</v>
      </c>
      <c r="BK75" s="55">
        <f t="shared" si="275"/>
        <v>-4780.4807354274571</v>
      </c>
      <c r="BL75" s="55">
        <f t="shared" si="276"/>
        <v>-4785.3736221695708</v>
      </c>
      <c r="BM75" s="55">
        <f t="shared" si="276"/>
        <v>-4790.2714995754959</v>
      </c>
      <c r="BN75" s="55">
        <f t="shared" si="276"/>
        <v>-4795.1743727358662</v>
      </c>
      <c r="BO75" s="55">
        <f t="shared" si="276"/>
        <v>-4800.0822467464823</v>
      </c>
      <c r="BP75" s="55">
        <f t="shared" si="276"/>
        <v>-4804.9951267083507</v>
      </c>
      <c r="BQ75" s="55">
        <f t="shared" si="276"/>
        <v>-4809.9130177276766</v>
      </c>
      <c r="BR75" s="55">
        <f t="shared" si="276"/>
        <v>-4814.8359249158921</v>
      </c>
      <c r="BS75" s="55">
        <f t="shared" si="276"/>
        <v>-4819.7638533895752</v>
      </c>
      <c r="BT75" s="55">
        <f t="shared" si="276"/>
        <v>-4824.6968082706398</v>
      </c>
      <c r="BU75" s="55">
        <f t="shared" si="276"/>
        <v>-4829.6347946861088</v>
      </c>
      <c r="BV75" s="55">
        <f t="shared" si="277"/>
        <v>-4834.5778177683005</v>
      </c>
      <c r="BW75" s="55">
        <f t="shared" si="277"/>
        <v>-4839.5258826547515</v>
      </c>
      <c r="BX75" s="55">
        <f t="shared" si="277"/>
        <v>-4844.4789944882396</v>
      </c>
      <c r="BY75" s="55">
        <f t="shared" si="277"/>
        <v>-4849.4371584167875</v>
      </c>
      <c r="BZ75" s="55">
        <f t="shared" si="277"/>
        <v>-4854.4003795936706</v>
      </c>
      <c r="CA75" s="55">
        <f t="shared" si="277"/>
        <v>-4859.368663177419</v>
      </c>
      <c r="CB75" s="55">
        <f t="shared" si="277"/>
        <v>-4864.3420143318426</v>
      </c>
      <c r="CC75" s="55">
        <f t="shared" si="277"/>
        <v>-4869.3204382259646</v>
      </c>
      <c r="CD75" s="55">
        <f t="shared" si="277"/>
        <v>-4874.3039400341213</v>
      </c>
      <c r="CE75" s="55">
        <f t="shared" si="277"/>
        <v>-4879.2925249359723</v>
      </c>
      <c r="CF75" s="55">
        <f t="shared" si="278"/>
        <v>-4884.2861981163587</v>
      </c>
      <c r="CG75" s="55">
        <f t="shared" si="278"/>
        <v>-4889.2849647654839</v>
      </c>
      <c r="CH75" s="55">
        <f t="shared" si="278"/>
        <v>-4894.2888300788209</v>
      </c>
      <c r="CI75" s="55">
        <f t="shared" si="278"/>
        <v>-4899.2977992571477</v>
      </c>
      <c r="CJ75" s="55">
        <f t="shared" si="278"/>
        <v>-4904.3118775065432</v>
      </c>
      <c r="CK75" s="55">
        <f t="shared" si="278"/>
        <v>-4909.3310700384191</v>
      </c>
      <c r="CL75" s="55">
        <f t="shared" si="278"/>
        <v>-4914.3553820694278</v>
      </c>
      <c r="CM75" s="55">
        <f t="shared" si="278"/>
        <v>-4919.384818821668</v>
      </c>
      <c r="CN75" s="55">
        <f t="shared" si="278"/>
        <v>-4924.4193855224439</v>
      </c>
      <c r="CO75" s="55">
        <f t="shared" si="278"/>
        <v>-4929.4590874044561</v>
      </c>
      <c r="CP75" s="55">
        <f t="shared" si="279"/>
        <v>-4934.5039297057338</v>
      </c>
      <c r="CQ75" s="55">
        <f t="shared" si="279"/>
        <v>-4939.5539176696411</v>
      </c>
      <c r="CR75" s="55">
        <f t="shared" si="279"/>
        <v>-4944.6090565448958</v>
      </c>
      <c r="CS75" s="55">
        <f t="shared" si="279"/>
        <v>-4949.6693515855641</v>
      </c>
      <c r="CT75" s="55">
        <f t="shared" si="279"/>
        <v>-4954.7348080510792</v>
      </c>
      <c r="CU75" s="55">
        <f t="shared" si="279"/>
        <v>-4959.8054312062495</v>
      </c>
      <c r="CV75" s="55">
        <f t="shared" si="279"/>
        <v>-4964.8812263212039</v>
      </c>
      <c r="CW75" s="55">
        <f t="shared" si="279"/>
        <v>-4969.9621986714828</v>
      </c>
      <c r="CX75" s="55">
        <f t="shared" si="279"/>
        <v>-4975.0483535380599</v>
      </c>
      <c r="CY75" s="55">
        <f t="shared" si="279"/>
        <v>-4980.1396962071894</v>
      </c>
      <c r="CZ75" s="55">
        <f t="shared" si="280"/>
        <v>-4985.236231970589</v>
      </c>
      <c r="DA75" s="55">
        <f t="shared" si="280"/>
        <v>-4990.3379661253548</v>
      </c>
      <c r="DB75" s="55">
        <f t="shared" si="280"/>
        <v>-4995.4449039739875</v>
      </c>
      <c r="DC75" s="55">
        <f t="shared" si="280"/>
        <v>-5000.5570508244155</v>
      </c>
      <c r="DD75" s="55">
        <f t="shared" si="280"/>
        <v>-5005.6744119899249</v>
      </c>
      <c r="DE75" s="55">
        <f t="shared" si="280"/>
        <v>-5010.79699278926</v>
      </c>
      <c r="DF75" s="55">
        <f t="shared" si="280"/>
        <v>-5015.9247985466436</v>
      </c>
      <c r="DG75" s="55">
        <f t="shared" si="280"/>
        <v>-5021.0578345916183</v>
      </c>
      <c r="DH75" s="55">
        <f t="shared" si="280"/>
        <v>-5026.19610625924</v>
      </c>
      <c r="DI75" s="55">
        <f t="shared" si="280"/>
        <v>-5031.3396188899851</v>
      </c>
      <c r="DJ75" s="55">
        <f t="shared" si="280"/>
        <v>-5036.488377829779</v>
      </c>
      <c r="DL75">
        <f t="shared" si="200"/>
        <v>0.72</v>
      </c>
      <c r="DM75">
        <f t="shared" si="201"/>
        <v>4546.7382269415257</v>
      </c>
      <c r="DN75">
        <f t="shared" si="202"/>
        <v>4551.602142064452</v>
      </c>
      <c r="DO75">
        <f t="shared" si="208"/>
        <v>4556.4708046632377</v>
      </c>
      <c r="DP75">
        <f t="shared" si="209"/>
        <v>4561.3442195803846</v>
      </c>
      <c r="DQ75">
        <f t="shared" si="210"/>
        <v>4566.2223916634402</v>
      </c>
      <c r="DR75">
        <f t="shared" si="211"/>
        <v>4571.1053257648373</v>
      </c>
      <c r="DS75">
        <f t="shared" si="212"/>
        <v>4575.9930267419359</v>
      </c>
      <c r="DT75">
        <f t="shared" si="213"/>
        <v>4580.8854994570938</v>
      </c>
      <c r="DU75">
        <f t="shared" si="214"/>
        <v>4585.7827487776131</v>
      </c>
      <c r="DV75">
        <f t="shared" si="215"/>
        <v>4590.6847795757621</v>
      </c>
      <c r="DW75">
        <f t="shared" si="216"/>
        <v>4595.5915967287929</v>
      </c>
      <c r="DX75">
        <f t="shared" si="217"/>
        <v>4600.5032051188691</v>
      </c>
      <c r="DY75">
        <f t="shared" si="218"/>
        <v>4605.4196096332325</v>
      </c>
      <c r="DZ75">
        <f t="shared" si="219"/>
        <v>4610.3408151640579</v>
      </c>
      <c r="EA75">
        <f t="shared" si="220"/>
        <v>4615.2668266084838</v>
      </c>
      <c r="EB75">
        <f t="shared" si="221"/>
        <v>4620.1976488686851</v>
      </c>
      <c r="EC75">
        <f t="shared" si="222"/>
        <v>4625.1332868518275</v>
      </c>
      <c r="ED75">
        <f t="shared" si="223"/>
        <v>4630.0737454700775</v>
      </c>
      <c r="EE75">
        <f t="shared" si="224"/>
        <v>4635.0190296406317</v>
      </c>
      <c r="EF75">
        <f t="shared" si="225"/>
        <v>4639.9691442856338</v>
      </c>
      <c r="EG75">
        <f t="shared" si="226"/>
        <v>4644.9240943323503</v>
      </c>
      <c r="EH75">
        <f t="shared" si="227"/>
        <v>4649.8838847130201</v>
      </c>
      <c r="EI75">
        <f t="shared" si="228"/>
        <v>4654.8485203648661</v>
      </c>
      <c r="EJ75">
        <f t="shared" si="229"/>
        <v>4659.8180062302663</v>
      </c>
      <c r="EK75">
        <f t="shared" si="230"/>
        <v>4664.7923472565162</v>
      </c>
      <c r="EL75">
        <f t="shared" si="231"/>
        <v>4669.7715483960319</v>
      </c>
      <c r="EM75">
        <f t="shared" si="232"/>
        <v>4674.755614606257</v>
      </c>
      <c r="EN75">
        <f t="shared" si="233"/>
        <v>4679.7445508497012</v>
      </c>
      <c r="EO75">
        <f t="shared" si="234"/>
        <v>4684.7383620939254</v>
      </c>
      <c r="EP75">
        <f t="shared" si="235"/>
        <v>4689.7370533115827</v>
      </c>
      <c r="EQ75">
        <f t="shared" si="236"/>
        <v>4694.7406294803286</v>
      </c>
      <c r="ER75">
        <f t="shared" si="237"/>
        <v>4699.7490955830117</v>
      </c>
      <c r="ES75">
        <f t="shared" si="238"/>
        <v>4704.7624566074473</v>
      </c>
      <c r="ET75">
        <f t="shared" si="239"/>
        <v>4709.7807175466069</v>
      </c>
      <c r="EU75">
        <f t="shared" si="240"/>
        <v>4714.8038833985347</v>
      </c>
      <c r="EV75">
        <f t="shared" si="241"/>
        <v>4719.8319591663767</v>
      </c>
      <c r="EW75">
        <f t="shared" si="242"/>
        <v>4724.8649498583791</v>
      </c>
      <c r="EX75">
        <f t="shared" si="243"/>
        <v>4729.9028604879159</v>
      </c>
      <c r="EY75">
        <f t="shared" si="244"/>
        <v>4734.9456960734051</v>
      </c>
      <c r="EZ75">
        <f t="shared" si="245"/>
        <v>4739.9934616384899</v>
      </c>
      <c r="FA75">
        <f t="shared" si="246"/>
        <v>4745.0461622118783</v>
      </c>
      <c r="FB75">
        <f t="shared" si="247"/>
        <v>4750.1038028273852</v>
      </c>
      <c r="FC75">
        <f t="shared" si="248"/>
        <v>4755.1663885239986</v>
      </c>
      <c r="FD75">
        <f t="shared" si="249"/>
        <v>4760.23392434584</v>
      </c>
      <c r="FE75">
        <f t="shared" si="250"/>
        <v>4765.3064153421692</v>
      </c>
      <c r="FF75">
        <f t="shared" si="251"/>
        <v>4770.3838665673993</v>
      </c>
      <c r="FG75">
        <f t="shared" si="252"/>
        <v>4775.4662830811012</v>
      </c>
      <c r="FH75">
        <f t="shared" si="253"/>
        <v>4780.5536699479999</v>
      </c>
      <c r="FI75">
        <f t="shared" si="254"/>
        <v>4785.6460322380117</v>
      </c>
      <c r="FJ75">
        <f t="shared" si="255"/>
        <v>4790.7433750261489</v>
      </c>
      <c r="FK75">
        <f t="shared" si="256"/>
        <v>4795.8457033927261</v>
      </c>
      <c r="FL75">
        <f t="shared" si="257"/>
        <v>4800.9530224231139</v>
      </c>
      <c r="FM75">
        <f t="shared" si="258"/>
        <v>4806.0653372079478</v>
      </c>
      <c r="FN75">
        <f t="shared" si="259"/>
        <v>4811.1826528430265</v>
      </c>
      <c r="FO75">
        <f t="shared" si="260"/>
        <v>4816.3049744293585</v>
      </c>
      <c r="FP75">
        <f t="shared" si="261"/>
        <v>4821.4323070731471</v>
      </c>
      <c r="FQ75">
        <f t="shared" si="262"/>
        <v>4826.5646558858261</v>
      </c>
      <c r="FR75">
        <f t="shared" si="263"/>
        <v>4831.7020259839719</v>
      </c>
      <c r="FS75">
        <f t="shared" si="264"/>
        <v>4836.8444224895002</v>
      </c>
      <c r="FT75">
        <f t="shared" si="265"/>
        <v>4841.9918505294318</v>
      </c>
      <c r="FU75">
        <f t="shared" si="266"/>
        <v>4847.1443152360871</v>
      </c>
      <c r="FV75">
        <f t="shared" si="267"/>
        <v>4852.3018217470008</v>
      </c>
      <c r="FW75">
        <f t="shared" si="268"/>
        <v>4857.4643752049524</v>
      </c>
      <c r="FX75">
        <f t="shared" si="269"/>
        <v>4862.631980757963</v>
      </c>
      <c r="FY75">
        <f t="shared" si="270"/>
        <v>4867.8046435593096</v>
      </c>
      <c r="FZ75">
        <f t="shared" si="207"/>
        <v>4872.9823687675207</v>
      </c>
      <c r="GA75">
        <f t="shared" ref="GA75:GA102" si="313">ABS(CB75-CB$2)</f>
        <v>4878.165161546407</v>
      </c>
      <c r="GB75">
        <f t="shared" ref="GB75:GB102" si="314">ABS(CC75-CC$2)</f>
        <v>4883.3530270649926</v>
      </c>
      <c r="GC75">
        <f t="shared" ref="GC75:GC102" si="315">ABS(CD75-CD$2)</f>
        <v>4888.545970497612</v>
      </c>
      <c r="GD75">
        <f t="shared" si="281"/>
        <v>4893.7439970239266</v>
      </c>
      <c r="GE75">
        <f t="shared" si="282"/>
        <v>4898.9471118287756</v>
      </c>
      <c r="GF75">
        <f t="shared" si="283"/>
        <v>4904.1553201023644</v>
      </c>
      <c r="GG75">
        <f t="shared" si="284"/>
        <v>4909.368627040164</v>
      </c>
      <c r="GH75">
        <f t="shared" si="285"/>
        <v>4914.5870378429545</v>
      </c>
      <c r="GI75">
        <f t="shared" si="286"/>
        <v>4919.8105577168126</v>
      </c>
      <c r="GJ75">
        <f t="shared" si="287"/>
        <v>4925.039191873152</v>
      </c>
      <c r="GK75">
        <f t="shared" si="288"/>
        <v>4930.2729455286235</v>
      </c>
      <c r="GL75">
        <f t="shared" si="289"/>
        <v>4935.5118239053272</v>
      </c>
      <c r="GM75">
        <f t="shared" si="290"/>
        <v>4940.7558322305658</v>
      </c>
      <c r="GN75">
        <f t="shared" si="291"/>
        <v>4946.0049757370416</v>
      </c>
      <c r="GO75">
        <f t="shared" si="292"/>
        <v>4951.2592596627819</v>
      </c>
      <c r="GP75">
        <f t="shared" si="293"/>
        <v>4956.5186892511529</v>
      </c>
      <c r="GQ75">
        <f t="shared" si="294"/>
        <v>4961.7832697508702</v>
      </c>
      <c r="GR75">
        <f t="shared" si="295"/>
        <v>4967.0530064160021</v>
      </c>
      <c r="GS75">
        <f t="shared" si="296"/>
        <v>4972.3279045059799</v>
      </c>
      <c r="GT75">
        <f t="shared" si="297"/>
        <v>4977.6079692856138</v>
      </c>
      <c r="GU75">
        <f t="shared" si="298"/>
        <v>4982.8932060250308</v>
      </c>
      <c r="GV75">
        <f t="shared" si="299"/>
        <v>4988.1836199997724</v>
      </c>
      <c r="GW75">
        <f t="shared" si="300"/>
        <v>4993.4792164908131</v>
      </c>
      <c r="GX75">
        <f t="shared" si="301"/>
        <v>4998.7800007844053</v>
      </c>
      <c r="GY75">
        <f t="shared" si="302"/>
        <v>5004.0859781722684</v>
      </c>
      <c r="GZ75">
        <f t="shared" si="303"/>
        <v>5009.3971539514969</v>
      </c>
      <c r="HA75">
        <f t="shared" si="304"/>
        <v>5014.7135334245932</v>
      </c>
      <c r="HB75">
        <f t="shared" si="305"/>
        <v>5020.0351218994838</v>
      </c>
      <c r="HC75">
        <f t="shared" si="306"/>
        <v>5025.3619246894568</v>
      </c>
      <c r="HD75">
        <f t="shared" si="307"/>
        <v>5030.6939471132546</v>
      </c>
      <c r="HE75">
        <f t="shared" si="308"/>
        <v>5036.0311944951018</v>
      </c>
      <c r="HF75">
        <f t="shared" si="309"/>
        <v>5041.3736721645391</v>
      </c>
      <c r="HG75">
        <f t="shared" si="310"/>
        <v>5046.7213854566244</v>
      </c>
      <c r="HH75">
        <f t="shared" si="311"/>
        <v>5052.0743397118322</v>
      </c>
      <c r="HI75">
        <f t="shared" si="312"/>
        <v>5057.4325402760896</v>
      </c>
      <c r="HJ75">
        <f t="shared" si="203"/>
        <v>4551.602142064452</v>
      </c>
      <c r="HK75">
        <f t="shared" si="204"/>
        <v>2</v>
      </c>
      <c r="HL75">
        <v>73</v>
      </c>
      <c r="HM75">
        <f t="shared" si="205"/>
        <v>0.72</v>
      </c>
      <c r="HN75" cm="1">
        <f t="array" ref="HN75">INDEX($N$3:$DJ$102,HL75,HK75)</f>
        <v>-4551.3927004399893</v>
      </c>
      <c r="HO75">
        <f t="shared" si="206"/>
        <v>-3277.0027443167924</v>
      </c>
    </row>
    <row r="76" spans="5:223" x14ac:dyDescent="0.25">
      <c r="E76">
        <v>650</v>
      </c>
      <c r="F76" s="6">
        <f>'Emission events'!AJ76</f>
        <v>8.6213519995511654E+17</v>
      </c>
      <c r="G76" s="6">
        <f>'Emission events'!BQ76</f>
        <v>8.2097027256179392E+16</v>
      </c>
      <c r="H76" s="6">
        <f>'Emission events'!CX76</f>
        <v>7817708735999583</v>
      </c>
      <c r="I76" s="6">
        <f>'Emission events'!EE76</f>
        <v>744443153711439.75</v>
      </c>
      <c r="J76" s="6">
        <f>'Emission events'!FL76</f>
        <v>70889774462411.453</v>
      </c>
      <c r="K76" s="6">
        <f t="shared" si="199"/>
        <v>9.5286526887546957E+17</v>
      </c>
      <c r="M76" s="1">
        <v>0.73</v>
      </c>
      <c r="N76" s="55">
        <f t="shared" si="271"/>
        <v>-6296.0356279005136</v>
      </c>
      <c r="O76" s="55">
        <f t="shared" si="271"/>
        <v>-6302.4743642922231</v>
      </c>
      <c r="P76" s="55">
        <f t="shared" si="271"/>
        <v>-6308.919668156469</v>
      </c>
      <c r="Q76" s="55">
        <f t="shared" si="271"/>
        <v>-6315.3715461921793</v>
      </c>
      <c r="R76" s="55">
        <f t="shared" si="271"/>
        <v>-6321.8300051052147</v>
      </c>
      <c r="S76" s="55">
        <f t="shared" si="271"/>
        <v>-6328.2950516082446</v>
      </c>
      <c r="T76" s="55">
        <f t="shared" si="271"/>
        <v>-6334.7666924207933</v>
      </c>
      <c r="U76" s="55">
        <f t="shared" si="271"/>
        <v>-6341.2449342692589</v>
      </c>
      <c r="V76" s="55">
        <f t="shared" si="271"/>
        <v>-6347.7297838868271</v>
      </c>
      <c r="W76" s="55">
        <f t="shared" si="271"/>
        <v>-6354.2212480136086</v>
      </c>
      <c r="X76" s="55">
        <f t="shared" si="272"/>
        <v>-6360.7193333966461</v>
      </c>
      <c r="Y76" s="55">
        <f t="shared" si="272"/>
        <v>-6367.2240467897336</v>
      </c>
      <c r="Z76" s="55">
        <f t="shared" si="272"/>
        <v>-6373.7353949536455</v>
      </c>
      <c r="AA76" s="55">
        <f t="shared" si="272"/>
        <v>-6380.2533846560282</v>
      </c>
      <c r="AB76" s="55">
        <f t="shared" si="272"/>
        <v>-6386.7780226714303</v>
      </c>
      <c r="AC76" s="55">
        <f t="shared" si="272"/>
        <v>-6393.3093157813337</v>
      </c>
      <c r="AD76" s="55">
        <f t="shared" si="272"/>
        <v>-6399.847270774073</v>
      </c>
      <c r="AE76" s="55">
        <f t="shared" si="272"/>
        <v>-6406.3918944449488</v>
      </c>
      <c r="AF76" s="55">
        <f t="shared" si="272"/>
        <v>-6412.9431935962612</v>
      </c>
      <c r="AG76" s="55">
        <f t="shared" si="272"/>
        <v>-6419.5011750371132</v>
      </c>
      <c r="AH76" s="55">
        <f t="shared" si="273"/>
        <v>-6426.0658455836237</v>
      </c>
      <c r="AI76" s="55">
        <f t="shared" si="273"/>
        <v>-6432.6372120589294</v>
      </c>
      <c r="AJ76" s="55">
        <f t="shared" si="273"/>
        <v>-6439.2152812929917</v>
      </c>
      <c r="AK76" s="55">
        <f t="shared" si="273"/>
        <v>-6445.8000601228514</v>
      </c>
      <c r="AL76" s="55">
        <f t="shared" si="273"/>
        <v>-6452.3915553924107</v>
      </c>
      <c r="AM76" s="55">
        <f t="shared" si="273"/>
        <v>-6458.9897739526914</v>
      </c>
      <c r="AN76" s="55">
        <f t="shared" si="273"/>
        <v>-6465.5947226616281</v>
      </c>
      <c r="AO76" s="55">
        <f t="shared" si="273"/>
        <v>-6472.2064083841142</v>
      </c>
      <c r="AP76" s="55">
        <f t="shared" si="273"/>
        <v>-6478.8248379920824</v>
      </c>
      <c r="AQ76" s="55">
        <f t="shared" si="273"/>
        <v>-6485.4500183645514</v>
      </c>
      <c r="AR76" s="55">
        <f t="shared" si="274"/>
        <v>-6492.0819563874138</v>
      </c>
      <c r="AS76" s="55">
        <f t="shared" si="274"/>
        <v>-6498.7206589537036</v>
      </c>
      <c r="AT76" s="55">
        <f t="shared" si="274"/>
        <v>-6505.3661329633696</v>
      </c>
      <c r="AU76" s="55">
        <f t="shared" si="274"/>
        <v>-6512.0183853235367</v>
      </c>
      <c r="AV76" s="55">
        <f t="shared" si="274"/>
        <v>-6518.677422948308</v>
      </c>
      <c r="AW76" s="55">
        <f t="shared" si="274"/>
        <v>-6525.3432527587893</v>
      </c>
      <c r="AX76" s="55">
        <f t="shared" si="274"/>
        <v>-6532.0158816831972</v>
      </c>
      <c r="AY76" s="55">
        <f t="shared" si="274"/>
        <v>-6538.6953166568801</v>
      </c>
      <c r="AZ76" s="55">
        <f t="shared" si="274"/>
        <v>-6545.3815646221246</v>
      </c>
      <c r="BA76" s="55">
        <f t="shared" si="274"/>
        <v>-6552.0746325283671</v>
      </c>
      <c r="BB76" s="55">
        <f t="shared" si="275"/>
        <v>-6558.7745273322043</v>
      </c>
      <c r="BC76" s="55">
        <f t="shared" si="275"/>
        <v>-6565.4812559971851</v>
      </c>
      <c r="BD76" s="55">
        <f t="shared" si="275"/>
        <v>-6572.1948254940808</v>
      </c>
      <c r="BE76" s="55">
        <f t="shared" si="275"/>
        <v>-6578.9152428006555</v>
      </c>
      <c r="BF76" s="55">
        <f t="shared" si="275"/>
        <v>-6585.6425149019324</v>
      </c>
      <c r="BG76" s="55">
        <f t="shared" si="275"/>
        <v>-6592.3766487899884</v>
      </c>
      <c r="BH76" s="55">
        <f t="shared" si="275"/>
        <v>-6599.1176514639847</v>
      </c>
      <c r="BI76" s="55">
        <f t="shared" si="275"/>
        <v>-6605.8655299302691</v>
      </c>
      <c r="BJ76" s="55">
        <f t="shared" si="275"/>
        <v>-6612.6202912024091</v>
      </c>
      <c r="BK76" s="55">
        <f t="shared" si="275"/>
        <v>-6619.3819423009818</v>
      </c>
      <c r="BL76" s="55">
        <f t="shared" si="276"/>
        <v>-6626.1504902538454</v>
      </c>
      <c r="BM76" s="55">
        <f t="shared" si="276"/>
        <v>-6632.9259420959079</v>
      </c>
      <c r="BN76" s="55">
        <f t="shared" si="276"/>
        <v>-6639.7083048693939</v>
      </c>
      <c r="BO76" s="55">
        <f t="shared" si="276"/>
        <v>-6646.4975856236415</v>
      </c>
      <c r="BP76" s="55">
        <f t="shared" si="276"/>
        <v>-6653.2937914151316</v>
      </c>
      <c r="BQ76" s="55">
        <f t="shared" si="276"/>
        <v>-6660.0969293075923</v>
      </c>
      <c r="BR76" s="55">
        <f t="shared" si="276"/>
        <v>-6666.9070063720228</v>
      </c>
      <c r="BS76" s="55">
        <f t="shared" si="276"/>
        <v>-6673.7240296864993</v>
      </c>
      <c r="BT76" s="55">
        <f t="shared" si="276"/>
        <v>-6680.5480063364066</v>
      </c>
      <c r="BU76" s="55">
        <f t="shared" si="276"/>
        <v>-6687.3789434143382</v>
      </c>
      <c r="BV76" s="55">
        <f t="shared" si="277"/>
        <v>-6694.2168480201181</v>
      </c>
      <c r="BW76" s="55">
        <f t="shared" si="277"/>
        <v>-6701.0617272608397</v>
      </c>
      <c r="BX76" s="55">
        <f t="shared" si="277"/>
        <v>-6707.9135882507462</v>
      </c>
      <c r="BY76" s="55">
        <f t="shared" si="277"/>
        <v>-6714.7724381114849</v>
      </c>
      <c r="BZ76" s="55">
        <f t="shared" si="277"/>
        <v>-6721.6382839718945</v>
      </c>
      <c r="CA76" s="55">
        <f t="shared" si="277"/>
        <v>-6728.5111329680349</v>
      </c>
      <c r="CB76" s="55">
        <f t="shared" si="277"/>
        <v>-6735.3909922433213</v>
      </c>
      <c r="CC76" s="55">
        <f t="shared" si="277"/>
        <v>-6742.2778689484257</v>
      </c>
      <c r="CD76" s="55">
        <f t="shared" si="277"/>
        <v>-6749.1717702413216</v>
      </c>
      <c r="CE76" s="55">
        <f t="shared" si="277"/>
        <v>-6756.0727032872992</v>
      </c>
      <c r="CF76" s="55">
        <f t="shared" si="278"/>
        <v>-6762.9806752588684</v>
      </c>
      <c r="CG76" s="55">
        <f t="shared" si="278"/>
        <v>-6769.8956933359968</v>
      </c>
      <c r="CH76" s="55">
        <f t="shared" si="278"/>
        <v>-6776.817764705901</v>
      </c>
      <c r="CI76" s="55">
        <f t="shared" si="278"/>
        <v>-6783.7468965630869</v>
      </c>
      <c r="CJ76" s="55">
        <f t="shared" si="278"/>
        <v>-6790.6830961094411</v>
      </c>
      <c r="CK76" s="55">
        <f t="shared" si="278"/>
        <v>-6797.6263705542706</v>
      </c>
      <c r="CL76" s="55">
        <f t="shared" si="278"/>
        <v>-6804.5767271140921</v>
      </c>
      <c r="CM76" s="55">
        <f t="shared" si="278"/>
        <v>-6811.5341730129057</v>
      </c>
      <c r="CN76" s="55">
        <f t="shared" si="278"/>
        <v>-6818.4987154819546</v>
      </c>
      <c r="CO76" s="55">
        <f t="shared" si="278"/>
        <v>-6825.4703617600071</v>
      </c>
      <c r="CP76" s="55">
        <f t="shared" si="279"/>
        <v>-6832.4491190931421</v>
      </c>
      <c r="CQ76" s="55">
        <f t="shared" si="279"/>
        <v>-6839.4349947347546</v>
      </c>
      <c r="CR76" s="55">
        <f t="shared" si="279"/>
        <v>-6846.4279959457872</v>
      </c>
      <c r="CS76" s="55">
        <f t="shared" si="279"/>
        <v>-6853.4281299945133</v>
      </c>
      <c r="CT76" s="55">
        <f t="shared" si="279"/>
        <v>-6860.4354041565748</v>
      </c>
      <c r="CU76" s="55">
        <f t="shared" si="279"/>
        <v>-6867.4498257151017</v>
      </c>
      <c r="CV76" s="55">
        <f t="shared" si="279"/>
        <v>-6874.4714019606354</v>
      </c>
      <c r="CW76" s="55">
        <f t="shared" si="279"/>
        <v>-6881.5001401911513</v>
      </c>
      <c r="CX76" s="55">
        <f t="shared" si="279"/>
        <v>-6888.5360477120921</v>
      </c>
      <c r="CY76" s="55">
        <f t="shared" si="279"/>
        <v>-6895.5791318362571</v>
      </c>
      <c r="CZ76" s="55">
        <f t="shared" si="280"/>
        <v>-6902.6293998840483</v>
      </c>
      <c r="DA76" s="55">
        <f t="shared" si="280"/>
        <v>-6909.6868591832636</v>
      </c>
      <c r="DB76" s="55">
        <f t="shared" si="280"/>
        <v>-6916.7515170691249</v>
      </c>
      <c r="DC76" s="55">
        <f t="shared" si="280"/>
        <v>-6923.8233808844143</v>
      </c>
      <c r="DD76" s="55">
        <f t="shared" si="280"/>
        <v>-6930.9024579793713</v>
      </c>
      <c r="DE76" s="55">
        <f t="shared" si="280"/>
        <v>-6937.9887557117381</v>
      </c>
      <c r="DF76" s="55">
        <f t="shared" si="280"/>
        <v>-6945.0822814467892</v>
      </c>
      <c r="DG76" s="55">
        <f t="shared" si="280"/>
        <v>-6952.1830425572052</v>
      </c>
      <c r="DH76" s="55">
        <f t="shared" si="280"/>
        <v>-6959.2910464233437</v>
      </c>
      <c r="DI76" s="55">
        <f t="shared" si="280"/>
        <v>-6966.4063004330101</v>
      </c>
      <c r="DJ76" s="55">
        <f t="shared" si="280"/>
        <v>-6973.5288119814741</v>
      </c>
      <c r="DL76">
        <f t="shared" si="200"/>
        <v>0.73</v>
      </c>
      <c r="DM76">
        <f t="shared" si="201"/>
        <v>6296.0356279005136</v>
      </c>
      <c r="DN76">
        <f t="shared" si="202"/>
        <v>6302.6838059166857</v>
      </c>
      <c r="DO76">
        <f t="shared" si="208"/>
        <v>6309.3385514053953</v>
      </c>
      <c r="DP76">
        <f t="shared" si="209"/>
        <v>6315.9998710655682</v>
      </c>
      <c r="DQ76">
        <f t="shared" si="210"/>
        <v>6322.6677716030672</v>
      </c>
      <c r="DR76">
        <f t="shared" si="211"/>
        <v>6329.3422597305598</v>
      </c>
      <c r="DS76">
        <f t="shared" si="212"/>
        <v>6336.0233421675721</v>
      </c>
      <c r="DT76">
        <f t="shared" si="213"/>
        <v>6342.7110256405003</v>
      </c>
      <c r="DU76">
        <f t="shared" si="214"/>
        <v>6349.4053168825321</v>
      </c>
      <c r="DV76">
        <f t="shared" si="215"/>
        <v>6356.1062226337763</v>
      </c>
      <c r="DW76">
        <f t="shared" si="216"/>
        <v>6362.8137496412774</v>
      </c>
      <c r="DX76">
        <f t="shared" si="217"/>
        <v>6369.5279046588275</v>
      </c>
      <c r="DY76">
        <f t="shared" si="218"/>
        <v>6376.248694447203</v>
      </c>
      <c r="DZ76">
        <f t="shared" si="219"/>
        <v>6382.9761257740483</v>
      </c>
      <c r="EA76">
        <f t="shared" si="220"/>
        <v>6389.7102054139141</v>
      </c>
      <c r="EB76">
        <f t="shared" si="221"/>
        <v>6396.4509401482801</v>
      </c>
      <c r="EC76">
        <f t="shared" si="222"/>
        <v>6403.198336765483</v>
      </c>
      <c r="ED76">
        <f t="shared" si="223"/>
        <v>6409.9524020608214</v>
      </c>
      <c r="EE76">
        <f t="shared" si="224"/>
        <v>6416.7131428365974</v>
      </c>
      <c r="EF76">
        <f t="shared" si="225"/>
        <v>6423.4805659019121</v>
      </c>
      <c r="EG76">
        <f t="shared" si="226"/>
        <v>6430.2546780728862</v>
      </c>
      <c r="EH76">
        <f t="shared" si="227"/>
        <v>6437.0354861726546</v>
      </c>
      <c r="EI76">
        <f t="shared" si="228"/>
        <v>6443.8229970311795</v>
      </c>
      <c r="EJ76">
        <f t="shared" si="229"/>
        <v>6450.6172174855028</v>
      </c>
      <c r="EK76">
        <f t="shared" si="230"/>
        <v>6457.4181543795248</v>
      </c>
      <c r="EL76">
        <f t="shared" si="231"/>
        <v>6464.2258145642691</v>
      </c>
      <c r="EM76">
        <f t="shared" si="232"/>
        <v>6471.0402048976684</v>
      </c>
      <c r="EN76">
        <f t="shared" si="233"/>
        <v>6477.8613322446181</v>
      </c>
      <c r="EO76">
        <f t="shared" si="234"/>
        <v>6484.689203477049</v>
      </c>
      <c r="EP76">
        <f t="shared" si="235"/>
        <v>6491.5238254739816</v>
      </c>
      <c r="EQ76">
        <f t="shared" si="236"/>
        <v>6498.3652051213066</v>
      </c>
      <c r="ER76">
        <f t="shared" si="237"/>
        <v>6505.21334931206</v>
      </c>
      <c r="ES76">
        <f t="shared" si="238"/>
        <v>6512.0682649461887</v>
      </c>
      <c r="ET76">
        <f t="shared" si="239"/>
        <v>6518.9299589308193</v>
      </c>
      <c r="EU76">
        <f t="shared" si="240"/>
        <v>6525.7984381800534</v>
      </c>
      <c r="EV76">
        <f t="shared" si="241"/>
        <v>6532.6737096149982</v>
      </c>
      <c r="EW76">
        <f t="shared" si="242"/>
        <v>6539.5557801638688</v>
      </c>
      <c r="EX76">
        <f t="shared" si="243"/>
        <v>6546.4446567620153</v>
      </c>
      <c r="EY76">
        <f t="shared" si="244"/>
        <v>6553.3403463517225</v>
      </c>
      <c r="EZ76">
        <f t="shared" si="245"/>
        <v>6560.2428558824286</v>
      </c>
      <c r="FA76">
        <f t="shared" si="246"/>
        <v>6567.1521923107284</v>
      </c>
      <c r="FB76">
        <f t="shared" si="247"/>
        <v>6574.0683626001728</v>
      </c>
      <c r="FC76">
        <f t="shared" si="248"/>
        <v>6580.9913737215311</v>
      </c>
      <c r="FD76">
        <f t="shared" si="249"/>
        <v>6587.9212326525685</v>
      </c>
      <c r="FE76">
        <f t="shared" si="250"/>
        <v>6594.857946378309</v>
      </c>
      <c r="FF76">
        <f t="shared" si="251"/>
        <v>6601.8015218908276</v>
      </c>
      <c r="FG76">
        <f t="shared" si="252"/>
        <v>6608.7519661892875</v>
      </c>
      <c r="FH76">
        <f t="shared" si="253"/>
        <v>6615.7092862800346</v>
      </c>
      <c r="FI76">
        <f t="shared" si="254"/>
        <v>6622.6734891766382</v>
      </c>
      <c r="FJ76">
        <f t="shared" si="255"/>
        <v>6629.6445818996735</v>
      </c>
      <c r="FK76">
        <f t="shared" si="256"/>
        <v>6636.6225714770007</v>
      </c>
      <c r="FL76">
        <f t="shared" si="257"/>
        <v>6643.6074649435259</v>
      </c>
      <c r="FM76">
        <f t="shared" si="258"/>
        <v>6650.5992693414755</v>
      </c>
      <c r="FN76">
        <f t="shared" si="259"/>
        <v>6657.5979917201857</v>
      </c>
      <c r="FO76">
        <f t="shared" si="260"/>
        <v>6664.6036391361395</v>
      </c>
      <c r="FP76">
        <f t="shared" si="261"/>
        <v>6671.6162186530628</v>
      </c>
      <c r="FQ76">
        <f t="shared" si="262"/>
        <v>6678.6357373419569</v>
      </c>
      <c r="FR76">
        <f t="shared" si="263"/>
        <v>6685.6622022808961</v>
      </c>
      <c r="FS76">
        <f t="shared" si="264"/>
        <v>6692.6956205552669</v>
      </c>
      <c r="FT76">
        <f t="shared" si="265"/>
        <v>6699.7359992576612</v>
      </c>
      <c r="FU76">
        <f t="shared" si="266"/>
        <v>6706.7833454879046</v>
      </c>
      <c r="FV76">
        <f t="shared" si="267"/>
        <v>6713.8376663530889</v>
      </c>
      <c r="FW76">
        <f t="shared" si="268"/>
        <v>6720.898968967459</v>
      </c>
      <c r="FX76">
        <f t="shared" si="269"/>
        <v>6727.9672604526604</v>
      </c>
      <c r="FY76">
        <f t="shared" si="270"/>
        <v>6735.0425479375335</v>
      </c>
      <c r="FZ76">
        <f t="shared" si="207"/>
        <v>6742.1248385581366</v>
      </c>
      <c r="GA76">
        <f t="shared" si="313"/>
        <v>6749.2141394578857</v>
      </c>
      <c r="GB76">
        <f t="shared" si="314"/>
        <v>6756.3104577874537</v>
      </c>
      <c r="GC76">
        <f t="shared" si="315"/>
        <v>6763.4138007048123</v>
      </c>
      <c r="GD76">
        <f t="shared" si="281"/>
        <v>6770.5241753752534</v>
      </c>
      <c r="GE76">
        <f t="shared" si="282"/>
        <v>6777.6415889712853</v>
      </c>
      <c r="GF76">
        <f t="shared" si="283"/>
        <v>6784.7660486728773</v>
      </c>
      <c r="GG76">
        <f t="shared" si="284"/>
        <v>6791.8975616672442</v>
      </c>
      <c r="GH76">
        <f t="shared" si="285"/>
        <v>6799.0361351488937</v>
      </c>
      <c r="GI76">
        <f t="shared" si="286"/>
        <v>6806.1817763197105</v>
      </c>
      <c r="GJ76">
        <f t="shared" si="287"/>
        <v>6813.3344923890036</v>
      </c>
      <c r="GK76">
        <f t="shared" si="288"/>
        <v>6820.4942905732878</v>
      </c>
      <c r="GL76">
        <f t="shared" si="289"/>
        <v>6827.661178096565</v>
      </c>
      <c r="GM76">
        <f t="shared" si="290"/>
        <v>6834.8351621900765</v>
      </c>
      <c r="GN76">
        <f t="shared" si="291"/>
        <v>6842.0162500925926</v>
      </c>
      <c r="GO76">
        <f t="shared" si="292"/>
        <v>6849.2044490501903</v>
      </c>
      <c r="GP76">
        <f t="shared" si="293"/>
        <v>6856.3997663162663</v>
      </c>
      <c r="GQ76">
        <f t="shared" si="294"/>
        <v>6863.6022091517616</v>
      </c>
      <c r="GR76">
        <f t="shared" si="295"/>
        <v>6870.8117848249512</v>
      </c>
      <c r="GS76">
        <f t="shared" si="296"/>
        <v>6878.0285006114755</v>
      </c>
      <c r="GT76">
        <f t="shared" si="297"/>
        <v>6885.252363794466</v>
      </c>
      <c r="GU76">
        <f t="shared" si="298"/>
        <v>6892.4833816644623</v>
      </c>
      <c r="GV76">
        <f t="shared" si="299"/>
        <v>6899.7215615194409</v>
      </c>
      <c r="GW76">
        <f t="shared" si="300"/>
        <v>6906.9669106648453</v>
      </c>
      <c r="GX76">
        <f t="shared" si="301"/>
        <v>6914.219436413473</v>
      </c>
      <c r="GY76">
        <f t="shared" si="302"/>
        <v>6921.4791460857277</v>
      </c>
      <c r="GZ76">
        <f t="shared" si="303"/>
        <v>6928.7460470094056</v>
      </c>
      <c r="HA76">
        <f t="shared" si="304"/>
        <v>6936.0201465197306</v>
      </c>
      <c r="HB76">
        <f t="shared" si="305"/>
        <v>6943.3014519594826</v>
      </c>
      <c r="HC76">
        <f t="shared" si="306"/>
        <v>6950.5899706789032</v>
      </c>
      <c r="HD76">
        <f t="shared" si="307"/>
        <v>6957.8857100357327</v>
      </c>
      <c r="HE76">
        <f t="shared" si="308"/>
        <v>6965.1886773952474</v>
      </c>
      <c r="HF76">
        <f t="shared" si="309"/>
        <v>6972.4988801301261</v>
      </c>
      <c r="HG76">
        <f t="shared" si="310"/>
        <v>6979.8163256207281</v>
      </c>
      <c r="HH76">
        <f t="shared" si="311"/>
        <v>6987.1410212548572</v>
      </c>
      <c r="HI76">
        <f t="shared" si="312"/>
        <v>6994.4729744277847</v>
      </c>
      <c r="HJ76">
        <f t="shared" si="203"/>
        <v>6302.6838059166857</v>
      </c>
      <c r="HK76">
        <f t="shared" si="204"/>
        <v>2</v>
      </c>
      <c r="HL76">
        <v>74</v>
      </c>
      <c r="HM76">
        <f t="shared" si="205"/>
        <v>0.73</v>
      </c>
      <c r="HN76" cm="1">
        <f t="array" ref="HN76">INDEX($N$3:$DJ$102,HL76,HK76)</f>
        <v>-6302.4743642922231</v>
      </c>
      <c r="HO76">
        <f t="shared" si="206"/>
        <v>-4600.8062859333231</v>
      </c>
    </row>
    <row r="77" spans="5:223" x14ac:dyDescent="0.25">
      <c r="E77">
        <v>655</v>
      </c>
      <c r="F77" s="6">
        <f>'Emission events'!AJ77</f>
        <v>7.4848605394592077E+17</v>
      </c>
      <c r="G77" s="6">
        <f>'Emission events'!BQ77</f>
        <v>7.1274760588440728E+16</v>
      </c>
      <c r="H77" s="6">
        <f>'Emission events'!CX77</f>
        <v>6787155846335368</v>
      </c>
      <c r="I77" s="6">
        <f>'Emission events'!EE77</f>
        <v>646308512327928</v>
      </c>
      <c r="J77" s="6">
        <f>'Emission events'!FL77</f>
        <v>61544880147857.313</v>
      </c>
      <c r="K77" s="6">
        <f t="shared" si="199"/>
        <v>8.2725582377317261E+17</v>
      </c>
      <c r="M77" s="1">
        <v>0.74</v>
      </c>
      <c r="N77" s="55">
        <f t="shared" si="271"/>
        <v>-8715.9197108456683</v>
      </c>
      <c r="O77" s="55">
        <f t="shared" si="271"/>
        <v>-8724.8267267729188</v>
      </c>
      <c r="P77" s="55">
        <f t="shared" si="271"/>
        <v>-8733.7428278849038</v>
      </c>
      <c r="Q77" s="55">
        <f t="shared" si="271"/>
        <v>-8742.6680234486666</v>
      </c>
      <c r="R77" s="55">
        <f t="shared" si="271"/>
        <v>-8751.6023227408841</v>
      </c>
      <c r="S77" s="55">
        <f t="shared" si="271"/>
        <v>-8760.5457350476117</v>
      </c>
      <c r="T77" s="55">
        <f t="shared" si="271"/>
        <v>-8769.4982696643092</v>
      </c>
      <c r="U77" s="55">
        <f t="shared" si="271"/>
        <v>-8778.4599358960058</v>
      </c>
      <c r="V77" s="55">
        <f t="shared" si="271"/>
        <v>-8787.4307430572062</v>
      </c>
      <c r="W77" s="55">
        <f t="shared" si="271"/>
        <v>-8796.4107004719026</v>
      </c>
      <c r="X77" s="55">
        <f t="shared" si="272"/>
        <v>-8805.3998174736334</v>
      </c>
      <c r="Y77" s="55">
        <f t="shared" si="272"/>
        <v>-8814.3981034053286</v>
      </c>
      <c r="Z77" s="55">
        <f t="shared" si="272"/>
        <v>-8823.4055676196476</v>
      </c>
      <c r="AA77" s="55">
        <f t="shared" si="272"/>
        <v>-8832.4222194786835</v>
      </c>
      <c r="AB77" s="55">
        <f t="shared" si="272"/>
        <v>-8841.4480683539896</v>
      </c>
      <c r="AC77" s="55">
        <f t="shared" si="272"/>
        <v>-8850.4831236268983</v>
      </c>
      <c r="AD77" s="55">
        <f t="shared" si="272"/>
        <v>-8859.5273946880916</v>
      </c>
      <c r="AE77" s="55">
        <f t="shared" si="272"/>
        <v>-8868.5808909379575</v>
      </c>
      <c r="AF77" s="55">
        <f t="shared" si="272"/>
        <v>-8877.6436217864339</v>
      </c>
      <c r="AG77" s="55">
        <f t="shared" si="272"/>
        <v>-8886.7155966530681</v>
      </c>
      <c r="AH77" s="55">
        <f t="shared" si="273"/>
        <v>-8895.7968249670066</v>
      </c>
      <c r="AI77" s="55">
        <f t="shared" si="273"/>
        <v>-8904.8873161670508</v>
      </c>
      <c r="AJ77" s="55">
        <f t="shared" si="273"/>
        <v>-8913.9870797014992</v>
      </c>
      <c r="AK77" s="55">
        <f t="shared" si="273"/>
        <v>-8923.0961250285127</v>
      </c>
      <c r="AL77" s="55">
        <f t="shared" si="273"/>
        <v>-8932.2144616156766</v>
      </c>
      <c r="AM77" s="55">
        <f t="shared" si="273"/>
        <v>-8941.3420989403603</v>
      </c>
      <c r="AN77" s="55">
        <f t="shared" si="273"/>
        <v>-8950.4790464895705</v>
      </c>
      <c r="AO77" s="55">
        <f t="shared" si="273"/>
        <v>-8959.625313759987</v>
      </c>
      <c r="AP77" s="55">
        <f t="shared" si="273"/>
        <v>-8968.7809102579813</v>
      </c>
      <c r="AQ77" s="55">
        <f t="shared" si="273"/>
        <v>-8977.9458454996457</v>
      </c>
      <c r="AR77" s="55">
        <f t="shared" si="274"/>
        <v>-8987.1201290106637</v>
      </c>
      <c r="AS77" s="55">
        <f t="shared" si="274"/>
        <v>-8996.3037703266509</v>
      </c>
      <c r="AT77" s="55">
        <f t="shared" si="274"/>
        <v>-9005.4967789927196</v>
      </c>
      <c r="AU77" s="55">
        <f t="shared" si="274"/>
        <v>-9014.69916456383</v>
      </c>
      <c r="AV77" s="55">
        <f t="shared" si="274"/>
        <v>-9023.9109366047705</v>
      </c>
      <c r="AW77" s="55">
        <f t="shared" si="274"/>
        <v>-9033.1321046899047</v>
      </c>
      <c r="AX77" s="55">
        <f t="shared" si="274"/>
        <v>-9042.3626784034786</v>
      </c>
      <c r="AY77" s="55">
        <f t="shared" si="274"/>
        <v>-9051.6026673394936</v>
      </c>
      <c r="AZ77" s="55">
        <f t="shared" si="274"/>
        <v>-9060.8520811017315</v>
      </c>
      <c r="BA77" s="55">
        <f t="shared" si="274"/>
        <v>-9070.1109293037698</v>
      </c>
      <c r="BB77" s="55">
        <f t="shared" si="275"/>
        <v>-9079.3792215690282</v>
      </c>
      <c r="BC77" s="55">
        <f t="shared" si="275"/>
        <v>-9088.6569675306091</v>
      </c>
      <c r="BD77" s="55">
        <f t="shared" si="275"/>
        <v>-9097.9441768316719</v>
      </c>
      <c r="BE77" s="55">
        <f t="shared" si="275"/>
        <v>-9107.240859124975</v>
      </c>
      <c r="BF77" s="55">
        <f t="shared" si="275"/>
        <v>-9116.5470240732702</v>
      </c>
      <c r="BG77" s="55">
        <f t="shared" si="275"/>
        <v>-9125.8626813491192</v>
      </c>
      <c r="BH77" s="55">
        <f t="shared" si="275"/>
        <v>-9135.1878406349533</v>
      </c>
      <c r="BI77" s="55">
        <f t="shared" si="275"/>
        <v>-9144.5225116230795</v>
      </c>
      <c r="BJ77" s="55">
        <f t="shared" si="275"/>
        <v>-9153.8667040157306</v>
      </c>
      <c r="BK77" s="55">
        <f t="shared" si="275"/>
        <v>-9163.2204275248969</v>
      </c>
      <c r="BL77" s="55">
        <f t="shared" si="276"/>
        <v>-9172.5836918727055</v>
      </c>
      <c r="BM77" s="55">
        <f t="shared" si="276"/>
        <v>-9181.9565067909753</v>
      </c>
      <c r="BN77" s="55">
        <f t="shared" si="276"/>
        <v>-9191.3388820215787</v>
      </c>
      <c r="BO77" s="55">
        <f t="shared" si="276"/>
        <v>-9200.730827316298</v>
      </c>
      <c r="BP77" s="55">
        <f t="shared" si="276"/>
        <v>-9210.1323524368527</v>
      </c>
      <c r="BQ77" s="55">
        <f t="shared" si="276"/>
        <v>-9219.5434671549301</v>
      </c>
      <c r="BR77" s="55">
        <f t="shared" si="276"/>
        <v>-9228.9641812521786</v>
      </c>
      <c r="BS77" s="55">
        <f t="shared" si="276"/>
        <v>-9238.3945045202254</v>
      </c>
      <c r="BT77" s="55">
        <f t="shared" si="276"/>
        <v>-9247.8344467607221</v>
      </c>
      <c r="BU77" s="55">
        <f t="shared" si="276"/>
        <v>-9257.2840177852122</v>
      </c>
      <c r="BV77" s="55">
        <f t="shared" si="277"/>
        <v>-9266.7432274153198</v>
      </c>
      <c r="BW77" s="55">
        <f t="shared" si="277"/>
        <v>-9276.212085482779</v>
      </c>
      <c r="BX77" s="55">
        <f t="shared" si="277"/>
        <v>-9285.6906018291666</v>
      </c>
      <c r="BY77" s="55">
        <f t="shared" si="277"/>
        <v>-9295.1787863062164</v>
      </c>
      <c r="BZ77" s="55">
        <f t="shared" si="277"/>
        <v>-9304.676648775685</v>
      </c>
      <c r="CA77" s="55">
        <f t="shared" si="277"/>
        <v>-9314.1841991093934</v>
      </c>
      <c r="CB77" s="55">
        <f t="shared" si="277"/>
        <v>-9323.7014471892544</v>
      </c>
      <c r="CC77" s="55">
        <f t="shared" si="277"/>
        <v>-9333.2284029071652</v>
      </c>
      <c r="CD77" s="55">
        <f t="shared" si="277"/>
        <v>-9342.7650761651821</v>
      </c>
      <c r="CE77" s="55">
        <f t="shared" si="277"/>
        <v>-9352.3114768755622</v>
      </c>
      <c r="CF77" s="55">
        <f t="shared" si="278"/>
        <v>-9361.8676149604707</v>
      </c>
      <c r="CG77" s="55">
        <f t="shared" si="278"/>
        <v>-9371.4335003523247</v>
      </c>
      <c r="CH77" s="55">
        <f t="shared" si="278"/>
        <v>-9381.0091429936456</v>
      </c>
      <c r="CI77" s="55">
        <f t="shared" si="278"/>
        <v>-9390.5945528370903</v>
      </c>
      <c r="CJ77" s="55">
        <f t="shared" si="278"/>
        <v>-9400.189739845473</v>
      </c>
      <c r="CK77" s="55">
        <f t="shared" si="278"/>
        <v>-9409.7947139917651</v>
      </c>
      <c r="CL77" s="55">
        <f t="shared" si="278"/>
        <v>-9419.4094852591152</v>
      </c>
      <c r="CM77" s="55">
        <f t="shared" si="278"/>
        <v>-9429.0340636408855</v>
      </c>
      <c r="CN77" s="55">
        <f t="shared" si="278"/>
        <v>-9438.6684591405337</v>
      </c>
      <c r="CO77" s="55">
        <f t="shared" si="278"/>
        <v>-9448.3126817717839</v>
      </c>
      <c r="CP77" s="55">
        <f t="shared" si="279"/>
        <v>-9457.9667415586828</v>
      </c>
      <c r="CQ77" s="55">
        <f t="shared" si="279"/>
        <v>-9467.6306485352907</v>
      </c>
      <c r="CR77" s="55">
        <f t="shared" si="279"/>
        <v>-9477.3044127460453</v>
      </c>
      <c r="CS77" s="55">
        <f t="shared" si="279"/>
        <v>-9486.9880442455942</v>
      </c>
      <c r="CT77" s="55">
        <f t="shared" si="279"/>
        <v>-9496.681553098837</v>
      </c>
      <c r="CU77" s="55">
        <f t="shared" si="279"/>
        <v>-9506.3849493809794</v>
      </c>
      <c r="CV77" s="55">
        <f t="shared" si="279"/>
        <v>-9516.0982431773973</v>
      </c>
      <c r="CW77" s="55">
        <f t="shared" si="279"/>
        <v>-9525.8214445838275</v>
      </c>
      <c r="CX77" s="55">
        <f t="shared" si="279"/>
        <v>-9535.5545637064006</v>
      </c>
      <c r="CY77" s="55">
        <f t="shared" si="279"/>
        <v>-9545.2976106613569</v>
      </c>
      <c r="CZ77" s="55">
        <f t="shared" si="280"/>
        <v>-9555.050595575387</v>
      </c>
      <c r="DA77" s="55">
        <f t="shared" si="280"/>
        <v>-9564.8135285854823</v>
      </c>
      <c r="DB77" s="55">
        <f t="shared" si="280"/>
        <v>-9574.58641983897</v>
      </c>
      <c r="DC77" s="55">
        <f t="shared" si="280"/>
        <v>-9584.3692794935596</v>
      </c>
      <c r="DD77" s="55">
        <f t="shared" si="280"/>
        <v>-9594.1621177171928</v>
      </c>
      <c r="DE77" s="55">
        <f t="shared" si="280"/>
        <v>-9603.9649446883832</v>
      </c>
      <c r="DF77" s="55">
        <f t="shared" si="280"/>
        <v>-9613.7777705959234</v>
      </c>
      <c r="DG77" s="55">
        <f t="shared" si="280"/>
        <v>-9623.6006056389324</v>
      </c>
      <c r="DH77" s="55">
        <f t="shared" si="280"/>
        <v>-9633.4334600270031</v>
      </c>
      <c r="DI77" s="55">
        <f t="shared" si="280"/>
        <v>-9643.2763439802402</v>
      </c>
      <c r="DJ77" s="55">
        <f t="shared" si="280"/>
        <v>-9653.1292677289657</v>
      </c>
      <c r="DL77">
        <f t="shared" si="200"/>
        <v>0.74</v>
      </c>
      <c r="DM77">
        <f t="shared" si="201"/>
        <v>8715.9197108456683</v>
      </c>
      <c r="DN77">
        <f t="shared" si="202"/>
        <v>8725.0361683973824</v>
      </c>
      <c r="DO77">
        <f t="shared" si="208"/>
        <v>8734.1617111338292</v>
      </c>
      <c r="DP77">
        <f t="shared" si="209"/>
        <v>8743.2963483220556</v>
      </c>
      <c r="DQ77">
        <f t="shared" si="210"/>
        <v>8752.4400892387366</v>
      </c>
      <c r="DR77">
        <f t="shared" si="211"/>
        <v>8761.5929431699278</v>
      </c>
      <c r="DS77">
        <f t="shared" si="212"/>
        <v>8770.754919411087</v>
      </c>
      <c r="DT77">
        <f t="shared" si="213"/>
        <v>8779.9260272672473</v>
      </c>
      <c r="DU77">
        <f t="shared" si="214"/>
        <v>8789.1062760529112</v>
      </c>
      <c r="DV77">
        <f t="shared" si="215"/>
        <v>8798.2956750920712</v>
      </c>
      <c r="DW77">
        <f t="shared" si="216"/>
        <v>8807.4942337182638</v>
      </c>
      <c r="DX77">
        <f t="shared" si="217"/>
        <v>8816.7019612744225</v>
      </c>
      <c r="DY77">
        <f t="shared" si="218"/>
        <v>8825.9188671132051</v>
      </c>
      <c r="DZ77">
        <f t="shared" si="219"/>
        <v>8835.1449605967045</v>
      </c>
      <c r="EA77">
        <f t="shared" si="220"/>
        <v>8844.3802510964724</v>
      </c>
      <c r="EB77">
        <f t="shared" si="221"/>
        <v>8853.6247479938447</v>
      </c>
      <c r="EC77">
        <f t="shared" si="222"/>
        <v>8862.8784606795016</v>
      </c>
      <c r="ED77">
        <f t="shared" si="223"/>
        <v>8872.1413985538311</v>
      </c>
      <c r="EE77">
        <f t="shared" si="224"/>
        <v>8881.4135710267692</v>
      </c>
      <c r="EF77">
        <f t="shared" si="225"/>
        <v>8890.694987517867</v>
      </c>
      <c r="EG77">
        <f t="shared" si="226"/>
        <v>8899.9856574562691</v>
      </c>
      <c r="EH77">
        <f t="shared" si="227"/>
        <v>8909.2855902807769</v>
      </c>
      <c r="EI77">
        <f t="shared" si="228"/>
        <v>8918.594795439687</v>
      </c>
      <c r="EJ77">
        <f t="shared" si="229"/>
        <v>8927.9132823911641</v>
      </c>
      <c r="EK77">
        <f t="shared" si="230"/>
        <v>8937.2410606027915</v>
      </c>
      <c r="EL77">
        <f t="shared" si="231"/>
        <v>8946.5781395519371</v>
      </c>
      <c r="EM77">
        <f t="shared" si="232"/>
        <v>8955.9245287256108</v>
      </c>
      <c r="EN77">
        <f t="shared" si="233"/>
        <v>8965.2802376204909</v>
      </c>
      <c r="EO77">
        <f t="shared" si="234"/>
        <v>8974.6452757429488</v>
      </c>
      <c r="EP77">
        <f t="shared" si="235"/>
        <v>8984.0196526090749</v>
      </c>
      <c r="EQ77">
        <f t="shared" si="236"/>
        <v>8993.4033777445566</v>
      </c>
      <c r="ER77">
        <f t="shared" si="237"/>
        <v>9002.7964606850073</v>
      </c>
      <c r="ES77">
        <f t="shared" si="238"/>
        <v>9012.1989109755395</v>
      </c>
      <c r="ET77">
        <f t="shared" si="239"/>
        <v>9021.6107381711117</v>
      </c>
      <c r="EU77">
        <f t="shared" si="240"/>
        <v>9031.0319518365159</v>
      </c>
      <c r="EV77">
        <f t="shared" si="241"/>
        <v>9040.4625615461136</v>
      </c>
      <c r="EW77">
        <f t="shared" si="242"/>
        <v>9049.9025768841511</v>
      </c>
      <c r="EX77">
        <f t="shared" si="243"/>
        <v>9059.3520074446278</v>
      </c>
      <c r="EY77">
        <f t="shared" si="244"/>
        <v>9068.8108628313294</v>
      </c>
      <c r="EZ77">
        <f t="shared" si="245"/>
        <v>9078.2791526578312</v>
      </c>
      <c r="FA77">
        <f t="shared" si="246"/>
        <v>9087.7568865475532</v>
      </c>
      <c r="FB77">
        <f t="shared" si="247"/>
        <v>9097.2440741335959</v>
      </c>
      <c r="FC77">
        <f t="shared" si="248"/>
        <v>9106.7407250591223</v>
      </c>
      <c r="FD77">
        <f t="shared" si="249"/>
        <v>9116.2468489768889</v>
      </c>
      <c r="FE77">
        <f t="shared" si="250"/>
        <v>9125.7624555496459</v>
      </c>
      <c r="FF77">
        <f t="shared" si="251"/>
        <v>9135.2875544499584</v>
      </c>
      <c r="FG77">
        <f t="shared" si="252"/>
        <v>9144.8221553602561</v>
      </c>
      <c r="FH77">
        <f t="shared" si="253"/>
        <v>9154.3662679728459</v>
      </c>
      <c r="FI77">
        <f t="shared" si="254"/>
        <v>9163.9199019899588</v>
      </c>
      <c r="FJ77">
        <f t="shared" si="255"/>
        <v>9173.4830671235886</v>
      </c>
      <c r="FK77">
        <f t="shared" si="256"/>
        <v>9183.0557730958608</v>
      </c>
      <c r="FL77">
        <f t="shared" si="257"/>
        <v>9192.6380296385942</v>
      </c>
      <c r="FM77">
        <f t="shared" si="258"/>
        <v>9202.2298464936594</v>
      </c>
      <c r="FN77">
        <f t="shared" si="259"/>
        <v>9211.8312334128423</v>
      </c>
      <c r="FO77">
        <f t="shared" si="260"/>
        <v>9221.4422001578605</v>
      </c>
      <c r="FP77">
        <f t="shared" si="261"/>
        <v>9231.0627565004015</v>
      </c>
      <c r="FQ77">
        <f t="shared" si="262"/>
        <v>9240.6929122221118</v>
      </c>
      <c r="FR77">
        <f t="shared" si="263"/>
        <v>9250.3326771146221</v>
      </c>
      <c r="FS77">
        <f t="shared" si="264"/>
        <v>9259.9820609795825</v>
      </c>
      <c r="FT77">
        <f t="shared" si="265"/>
        <v>9269.6410736285361</v>
      </c>
      <c r="FU77">
        <f t="shared" si="266"/>
        <v>9279.3097248831054</v>
      </c>
      <c r="FV77">
        <f t="shared" si="267"/>
        <v>9288.9880245750282</v>
      </c>
      <c r="FW77">
        <f t="shared" si="268"/>
        <v>9298.6759825458794</v>
      </c>
      <c r="FX77">
        <f t="shared" si="269"/>
        <v>9308.3736086473928</v>
      </c>
      <c r="FY77">
        <f t="shared" si="270"/>
        <v>9318.0809127413231</v>
      </c>
      <c r="FZ77">
        <f t="shared" si="207"/>
        <v>9327.7979046994951</v>
      </c>
      <c r="GA77">
        <f t="shared" si="313"/>
        <v>9337.5245944038197</v>
      </c>
      <c r="GB77">
        <f t="shared" si="314"/>
        <v>9347.2609917461923</v>
      </c>
      <c r="GC77">
        <f t="shared" si="315"/>
        <v>9357.0071066286728</v>
      </c>
      <c r="GD77">
        <f t="shared" si="281"/>
        <v>9366.7629489635165</v>
      </c>
      <c r="GE77">
        <f t="shared" si="282"/>
        <v>9376.5285286728886</v>
      </c>
      <c r="GF77">
        <f t="shared" si="283"/>
        <v>9386.3038556892043</v>
      </c>
      <c r="GG77">
        <f t="shared" si="284"/>
        <v>9396.0889399549887</v>
      </c>
      <c r="GH77">
        <f t="shared" si="285"/>
        <v>9405.883791422897</v>
      </c>
      <c r="GI77">
        <f t="shared" si="286"/>
        <v>9415.6884200557433</v>
      </c>
      <c r="GJ77">
        <f t="shared" si="287"/>
        <v>9425.5028358264972</v>
      </c>
      <c r="GK77">
        <f t="shared" si="288"/>
        <v>9435.3270487183108</v>
      </c>
      <c r="GL77">
        <f t="shared" si="289"/>
        <v>9445.1610687245447</v>
      </c>
      <c r="GM77">
        <f t="shared" si="290"/>
        <v>9455.0049058486566</v>
      </c>
      <c r="GN77">
        <f t="shared" si="291"/>
        <v>9464.8585701043685</v>
      </c>
      <c r="GO77">
        <f t="shared" si="292"/>
        <v>9474.7220715157309</v>
      </c>
      <c r="GP77">
        <f t="shared" si="293"/>
        <v>9484.5954201168024</v>
      </c>
      <c r="GQ77">
        <f t="shared" si="294"/>
        <v>9494.4786259520206</v>
      </c>
      <c r="GR77">
        <f t="shared" si="295"/>
        <v>9504.3716990760313</v>
      </c>
      <c r="GS77">
        <f t="shared" si="296"/>
        <v>9514.2746495537376</v>
      </c>
      <c r="GT77">
        <f t="shared" si="297"/>
        <v>9524.1874874603436</v>
      </c>
      <c r="GU77">
        <f t="shared" si="298"/>
        <v>9534.1102228812233</v>
      </c>
      <c r="GV77">
        <f t="shared" si="299"/>
        <v>9544.0428659121171</v>
      </c>
      <c r="GW77">
        <f t="shared" si="300"/>
        <v>9553.9854266591537</v>
      </c>
      <c r="GX77">
        <f t="shared" si="301"/>
        <v>9563.9379152385736</v>
      </c>
      <c r="GY77">
        <f t="shared" si="302"/>
        <v>9573.9003417770655</v>
      </c>
      <c r="GZ77">
        <f t="shared" si="303"/>
        <v>9583.8727164116244</v>
      </c>
      <c r="HA77">
        <f t="shared" si="304"/>
        <v>9593.8550492895756</v>
      </c>
      <c r="HB77">
        <f t="shared" si="305"/>
        <v>9603.8473505686288</v>
      </c>
      <c r="HC77">
        <f t="shared" si="306"/>
        <v>9613.8496304167238</v>
      </c>
      <c r="HD77">
        <f t="shared" si="307"/>
        <v>9623.8618990123778</v>
      </c>
      <c r="HE77">
        <f t="shared" si="308"/>
        <v>9633.8841665443815</v>
      </c>
      <c r="HF77">
        <f t="shared" si="309"/>
        <v>9643.9164432118541</v>
      </c>
      <c r="HG77">
        <f t="shared" si="310"/>
        <v>9653.9587392243866</v>
      </c>
      <c r="HH77">
        <f t="shared" si="311"/>
        <v>9664.0110648020873</v>
      </c>
      <c r="HI77">
        <f t="shared" si="312"/>
        <v>9674.0734301752764</v>
      </c>
      <c r="HJ77">
        <f t="shared" si="203"/>
        <v>8725.0361683973824</v>
      </c>
      <c r="HK77">
        <f t="shared" si="204"/>
        <v>2</v>
      </c>
      <c r="HL77">
        <v>75</v>
      </c>
      <c r="HM77">
        <f t="shared" si="205"/>
        <v>0.74</v>
      </c>
      <c r="HN77" cm="1">
        <f t="array" ref="HN77">INDEX($N$3:$DJ$102,HL77,HK77)</f>
        <v>-8724.8267267729188</v>
      </c>
      <c r="HO77">
        <f t="shared" si="206"/>
        <v>-6456.3717778119599</v>
      </c>
    </row>
    <row r="78" spans="5:223" x14ac:dyDescent="0.25">
      <c r="E78">
        <v>660</v>
      </c>
      <c r="F78" s="6">
        <f>'Emission events'!AJ78</f>
        <v>6.524288594484361E+17</v>
      </c>
      <c r="G78" s="6">
        <f>'Emission events'!BQ78</f>
        <v>6.2127691642383696E+16</v>
      </c>
      <c r="H78" s="6">
        <f>'Emission events'!CX78</f>
        <v>5916124053853526</v>
      </c>
      <c r="I78" s="6">
        <f>'Emission events'!EE78</f>
        <v>563364304955228.75</v>
      </c>
      <c r="J78" s="6">
        <f>'Emission events'!FL78</f>
        <v>53646498485940.273</v>
      </c>
      <c r="K78" s="6">
        <f t="shared" si="199"/>
        <v>7.2108968594811456E+17</v>
      </c>
      <c r="M78" s="1">
        <v>0.75</v>
      </c>
      <c r="N78" s="55">
        <f t="shared" si="271"/>
        <v>-12063.467194840745</v>
      </c>
      <c r="O78" s="55">
        <f t="shared" si="271"/>
        <v>-12075.788732186538</v>
      </c>
      <c r="P78" s="55">
        <f t="shared" si="271"/>
        <v>-12088.122837621773</v>
      </c>
      <c r="Q78" s="55">
        <f t="shared" si="271"/>
        <v>-12100.469523966116</v>
      </c>
      <c r="R78" s="55">
        <f t="shared" si="271"/>
        <v>-12112.828804052482</v>
      </c>
      <c r="S78" s="55">
        <f t="shared" si="271"/>
        <v>-12125.200690726822</v>
      </c>
      <c r="T78" s="55">
        <f t="shared" si="271"/>
        <v>-12137.585196848204</v>
      </c>
      <c r="U78" s="55">
        <f t="shared" si="271"/>
        <v>-12149.982335288851</v>
      </c>
      <c r="V78" s="55">
        <f t="shared" si="271"/>
        <v>-12162.39211893398</v>
      </c>
      <c r="W78" s="55">
        <f t="shared" si="271"/>
        <v>-12174.814560682049</v>
      </c>
      <c r="X78" s="55">
        <f t="shared" si="272"/>
        <v>-12187.249673444796</v>
      </c>
      <c r="Y78" s="55">
        <f t="shared" si="272"/>
        <v>-12199.697470146868</v>
      </c>
      <c r="Z78" s="55">
        <f t="shared" si="272"/>
        <v>-12212.157963726231</v>
      </c>
      <c r="AA78" s="55">
        <f t="shared" si="272"/>
        <v>-12224.631167134172</v>
      </c>
      <c r="AB78" s="55">
        <f t="shared" si="272"/>
        <v>-12237.117093334931</v>
      </c>
      <c r="AC78" s="55">
        <f t="shared" si="272"/>
        <v>-12249.615755306193</v>
      </c>
      <c r="AD78" s="55">
        <f t="shared" si="272"/>
        <v>-12262.127166038656</v>
      </c>
      <c r="AE78" s="55">
        <f t="shared" si="272"/>
        <v>-12274.651338536536</v>
      </c>
      <c r="AF78" s="55">
        <f t="shared" si="272"/>
        <v>-12287.188285817181</v>
      </c>
      <c r="AG78" s="55">
        <f t="shared" si="272"/>
        <v>-12299.738020911127</v>
      </c>
      <c r="AH78" s="55">
        <f t="shared" si="273"/>
        <v>-12312.30055686229</v>
      </c>
      <c r="AI78" s="55">
        <f t="shared" si="273"/>
        <v>-12324.87590672803</v>
      </c>
      <c r="AJ78" s="55">
        <f t="shared" si="273"/>
        <v>-12337.46408357875</v>
      </c>
      <c r="AK78" s="55">
        <f t="shared" si="273"/>
        <v>-12350.065100498414</v>
      </c>
      <c r="AL78" s="55">
        <f t="shared" si="273"/>
        <v>-12362.678970584107</v>
      </c>
      <c r="AM78" s="55">
        <f t="shared" si="273"/>
        <v>-12375.305706946547</v>
      </c>
      <c r="AN78" s="55">
        <f t="shared" si="273"/>
        <v>-12387.945322709676</v>
      </c>
      <c r="AO78" s="55">
        <f t="shared" si="273"/>
        <v>-12400.597831010751</v>
      </c>
      <c r="AP78" s="55">
        <f t="shared" si="273"/>
        <v>-12413.263245000509</v>
      </c>
      <c r="AQ78" s="55">
        <f t="shared" si="273"/>
        <v>-12425.941577843238</v>
      </c>
      <c r="AR78" s="55">
        <f t="shared" si="274"/>
        <v>-12438.632842716381</v>
      </c>
      <c r="AS78" s="55">
        <f t="shared" si="274"/>
        <v>-12451.337052811012</v>
      </c>
      <c r="AT78" s="55">
        <f t="shared" si="274"/>
        <v>-12464.054221331602</v>
      </c>
      <c r="AU78" s="55">
        <f t="shared" si="274"/>
        <v>-12476.784361496104</v>
      </c>
      <c r="AV78" s="55">
        <f t="shared" si="274"/>
        <v>-12489.527486535988</v>
      </c>
      <c r="AW78" s="55">
        <f t="shared" si="274"/>
        <v>-12502.283609696047</v>
      </c>
      <c r="AX78" s="55">
        <f t="shared" si="274"/>
        <v>-12515.05274423485</v>
      </c>
      <c r="AY78" s="55">
        <f t="shared" si="274"/>
        <v>-12527.834903424358</v>
      </c>
      <c r="AZ78" s="55">
        <f t="shared" si="274"/>
        <v>-12540.630100549977</v>
      </c>
      <c r="BA78" s="55">
        <f t="shared" si="274"/>
        <v>-12553.438348910762</v>
      </c>
      <c r="BB78" s="55">
        <f t="shared" si="275"/>
        <v>-12566.259661819455</v>
      </c>
      <c r="BC78" s="55">
        <f t="shared" si="275"/>
        <v>-12579.094052602119</v>
      </c>
      <c r="BD78" s="55">
        <f t="shared" si="275"/>
        <v>-12591.941534598633</v>
      </c>
      <c r="BE78" s="55">
        <f t="shared" si="275"/>
        <v>-12604.802121162253</v>
      </c>
      <c r="BF78" s="55">
        <f t="shared" si="275"/>
        <v>-12617.675825660126</v>
      </c>
      <c r="BG78" s="55">
        <f t="shared" si="275"/>
        <v>-12630.562661472904</v>
      </c>
      <c r="BH78" s="55">
        <f t="shared" si="275"/>
        <v>-12643.462641994798</v>
      </c>
      <c r="BI78" s="55">
        <f t="shared" si="275"/>
        <v>-12656.375780633765</v>
      </c>
      <c r="BJ78" s="55">
        <f t="shared" si="275"/>
        <v>-12669.30209081158</v>
      </c>
      <c r="BK78" s="55">
        <f t="shared" si="275"/>
        <v>-12682.241585963431</v>
      </c>
      <c r="BL78" s="55">
        <f t="shared" si="276"/>
        <v>-12695.1942795384</v>
      </c>
      <c r="BM78" s="55">
        <f t="shared" si="276"/>
        <v>-12708.160184999235</v>
      </c>
      <c r="BN78" s="55">
        <f t="shared" si="276"/>
        <v>-12721.139315822416</v>
      </c>
      <c r="BO78" s="55">
        <f t="shared" si="276"/>
        <v>-12734.131685498225</v>
      </c>
      <c r="BP78" s="55">
        <f t="shared" si="276"/>
        <v>-12747.137307530507</v>
      </c>
      <c r="BQ78" s="55">
        <f t="shared" si="276"/>
        <v>-12760.156195437165</v>
      </c>
      <c r="BR78" s="55">
        <f t="shared" si="276"/>
        <v>-12773.188362749754</v>
      </c>
      <c r="BS78" s="55">
        <f t="shared" si="276"/>
        <v>-12786.233823013534</v>
      </c>
      <c r="BT78" s="55">
        <f t="shared" si="276"/>
        <v>-12799.292589787727</v>
      </c>
      <c r="BU78" s="55">
        <f t="shared" si="276"/>
        <v>-12812.364676645326</v>
      </c>
      <c r="BV78" s="55">
        <f t="shared" si="277"/>
        <v>-12825.45009717319</v>
      </c>
      <c r="BW78" s="55">
        <f t="shared" si="277"/>
        <v>-12838.548864972066</v>
      </c>
      <c r="BX78" s="55">
        <f t="shared" si="277"/>
        <v>-12851.660993656393</v>
      </c>
      <c r="BY78" s="55">
        <f t="shared" si="277"/>
        <v>-12864.786496854776</v>
      </c>
      <c r="BZ78" s="55">
        <f t="shared" si="277"/>
        <v>-12877.925388209584</v>
      </c>
      <c r="CA78" s="55">
        <f t="shared" si="277"/>
        <v>-12891.077681377012</v>
      </c>
      <c r="CB78" s="55">
        <f t="shared" si="277"/>
        <v>-12904.24339002731</v>
      </c>
      <c r="CC78" s="55">
        <f t="shared" si="277"/>
        <v>-12917.422527844643</v>
      </c>
      <c r="CD78" s="55">
        <f t="shared" si="277"/>
        <v>-12930.615108527125</v>
      </c>
      <c r="CE78" s="55">
        <f t="shared" si="277"/>
        <v>-12943.821145786887</v>
      </c>
      <c r="CF78" s="55">
        <f t="shared" si="278"/>
        <v>-12957.040653349868</v>
      </c>
      <c r="CG78" s="55">
        <f t="shared" si="278"/>
        <v>-12970.273644956284</v>
      </c>
      <c r="CH78" s="55">
        <f t="shared" si="278"/>
        <v>-12983.52013436022</v>
      </c>
      <c r="CI78" s="55">
        <f t="shared" si="278"/>
        <v>-12996.780135329658</v>
      </c>
      <c r="CJ78" s="55">
        <f t="shared" si="278"/>
        <v>-13010.053661646905</v>
      </c>
      <c r="CK78" s="55">
        <f t="shared" si="278"/>
        <v>-13023.340727108183</v>
      </c>
      <c r="CL78" s="55">
        <f t="shared" si="278"/>
        <v>-13036.641345523693</v>
      </c>
      <c r="CM78" s="55">
        <f t="shared" si="278"/>
        <v>-13049.955530717862</v>
      </c>
      <c r="CN78" s="55">
        <f t="shared" si="278"/>
        <v>-13063.283296529176</v>
      </c>
      <c r="CO78" s="55">
        <f t="shared" si="278"/>
        <v>-13076.624656810231</v>
      </c>
      <c r="CP78" s="55">
        <f t="shared" si="279"/>
        <v>-13089.979625427801</v>
      </c>
      <c r="CQ78" s="55">
        <f t="shared" si="279"/>
        <v>-13103.348216262622</v>
      </c>
      <c r="CR78" s="55">
        <f t="shared" si="279"/>
        <v>-13116.730443209864</v>
      </c>
      <c r="CS78" s="55">
        <f t="shared" si="279"/>
        <v>-13130.126320178735</v>
      </c>
      <c r="CT78" s="55">
        <f t="shared" si="279"/>
        <v>-13143.53586109253</v>
      </c>
      <c r="CU78" s="55">
        <f t="shared" si="279"/>
        <v>-13156.959079888897</v>
      </c>
      <c r="CV78" s="55">
        <f t="shared" si="279"/>
        <v>-13170.395990519644</v>
      </c>
      <c r="CW78" s="55">
        <f t="shared" si="279"/>
        <v>-13183.846606950816</v>
      </c>
      <c r="CX78" s="55">
        <f t="shared" si="279"/>
        <v>-13197.310943162744</v>
      </c>
      <c r="CY78" s="55">
        <f t="shared" si="279"/>
        <v>-13210.789013149844</v>
      </c>
      <c r="CZ78" s="55">
        <f t="shared" si="280"/>
        <v>-13224.280830921076</v>
      </c>
      <c r="DA78" s="55">
        <f t="shared" si="280"/>
        <v>-13237.786410499553</v>
      </c>
      <c r="DB78" s="55">
        <f t="shared" si="280"/>
        <v>-13251.305765922556</v>
      </c>
      <c r="DC78" s="55">
        <f t="shared" si="280"/>
        <v>-13264.838911242005</v>
      </c>
      <c r="DD78" s="55">
        <f t="shared" si="280"/>
        <v>-13278.385860523827</v>
      </c>
      <c r="DE78" s="55">
        <f t="shared" si="280"/>
        <v>-13291.946627848487</v>
      </c>
      <c r="DF78" s="55">
        <f t="shared" si="280"/>
        <v>-13305.52122731077</v>
      </c>
      <c r="DG78" s="55">
        <f t="shared" si="280"/>
        <v>-13319.109673019826</v>
      </c>
      <c r="DH78" s="55">
        <f t="shared" si="280"/>
        <v>-13332.711979099202</v>
      </c>
      <c r="DI78" s="55">
        <f t="shared" si="280"/>
        <v>-13346.328159686906</v>
      </c>
      <c r="DJ78" s="55">
        <f t="shared" si="280"/>
        <v>-13359.958228935166</v>
      </c>
      <c r="DL78">
        <f t="shared" si="200"/>
        <v>0.75</v>
      </c>
      <c r="DM78">
        <f t="shared" si="201"/>
        <v>12063.467194840745</v>
      </c>
      <c r="DN78">
        <f t="shared" si="202"/>
        <v>12075.998173811002</v>
      </c>
      <c r="DO78">
        <f t="shared" si="208"/>
        <v>12088.541720870699</v>
      </c>
      <c r="DP78">
        <f t="shared" si="209"/>
        <v>12101.097848839505</v>
      </c>
      <c r="DQ78">
        <f t="shared" si="210"/>
        <v>12113.666570550335</v>
      </c>
      <c r="DR78">
        <f t="shared" si="211"/>
        <v>12126.247898849138</v>
      </c>
      <c r="DS78">
        <f t="shared" si="212"/>
        <v>12138.841846594982</v>
      </c>
      <c r="DT78">
        <f t="shared" si="213"/>
        <v>12151.448426660092</v>
      </c>
      <c r="DU78">
        <f t="shared" si="214"/>
        <v>12164.067651929685</v>
      </c>
      <c r="DV78">
        <f t="shared" si="215"/>
        <v>12176.699535302218</v>
      </c>
      <c r="DW78">
        <f t="shared" si="216"/>
        <v>12189.344089689426</v>
      </c>
      <c r="DX78">
        <f t="shared" si="217"/>
        <v>12202.001328015962</v>
      </c>
      <c r="DY78">
        <f t="shared" si="218"/>
        <v>12214.671263219789</v>
      </c>
      <c r="DZ78">
        <f t="shared" si="219"/>
        <v>12227.353908252193</v>
      </c>
      <c r="EA78">
        <f t="shared" si="220"/>
        <v>12240.049276077414</v>
      </c>
      <c r="EB78">
        <f t="shared" si="221"/>
        <v>12252.757379673139</v>
      </c>
      <c r="EC78">
        <f t="shared" si="222"/>
        <v>12265.478232030066</v>
      </c>
      <c r="ED78">
        <f t="shared" si="223"/>
        <v>12278.21184615241</v>
      </c>
      <c r="EE78">
        <f t="shared" si="224"/>
        <v>12290.958235057517</v>
      </c>
      <c r="EF78">
        <f t="shared" si="225"/>
        <v>12303.717411775926</v>
      </c>
      <c r="EG78">
        <f t="shared" si="226"/>
        <v>12316.489389351553</v>
      </c>
      <c r="EH78">
        <f t="shared" si="227"/>
        <v>12329.274180841756</v>
      </c>
      <c r="EI78">
        <f t="shared" si="228"/>
        <v>12342.071799316938</v>
      </c>
      <c r="EJ78">
        <f t="shared" si="229"/>
        <v>12354.882257861065</v>
      </c>
      <c r="EK78">
        <f t="shared" si="230"/>
        <v>12367.705569571222</v>
      </c>
      <c r="EL78">
        <f t="shared" si="231"/>
        <v>12380.541747558123</v>
      </c>
      <c r="EM78">
        <f t="shared" si="232"/>
        <v>12393.390804945717</v>
      </c>
      <c r="EN78">
        <f t="shared" si="233"/>
        <v>12406.252754871255</v>
      </c>
      <c r="EO78">
        <f t="shared" si="234"/>
        <v>12419.127610485477</v>
      </c>
      <c r="EP78">
        <f t="shared" si="235"/>
        <v>12432.015384952667</v>
      </c>
      <c r="EQ78">
        <f t="shared" si="236"/>
        <v>12444.916091450274</v>
      </c>
      <c r="ER78">
        <f t="shared" si="237"/>
        <v>12457.829743169368</v>
      </c>
      <c r="ES78">
        <f t="shared" si="238"/>
        <v>12470.756353314422</v>
      </c>
      <c r="ET78">
        <f t="shared" si="239"/>
        <v>12483.695935103386</v>
      </c>
      <c r="EU78">
        <f t="shared" si="240"/>
        <v>12496.648501767733</v>
      </c>
      <c r="EV78">
        <f t="shared" si="241"/>
        <v>12509.614066552256</v>
      </c>
      <c r="EW78">
        <f t="shared" si="242"/>
        <v>12522.592642715523</v>
      </c>
      <c r="EX78">
        <f t="shared" si="243"/>
        <v>12535.584243529493</v>
      </c>
      <c r="EY78">
        <f t="shared" si="244"/>
        <v>12548.588882279575</v>
      </c>
      <c r="EZ78">
        <f t="shared" si="245"/>
        <v>12561.606572264824</v>
      </c>
      <c r="FA78">
        <f t="shared" si="246"/>
        <v>12574.63732679798</v>
      </c>
      <c r="FB78">
        <f t="shared" si="247"/>
        <v>12587.681159205105</v>
      </c>
      <c r="FC78">
        <f t="shared" si="248"/>
        <v>12600.738082826083</v>
      </c>
      <c r="FD78">
        <f t="shared" si="249"/>
        <v>12613.808111014167</v>
      </c>
      <c r="FE78">
        <f t="shared" si="250"/>
        <v>12626.891257136502</v>
      </c>
      <c r="FF78">
        <f t="shared" si="251"/>
        <v>12639.987534573744</v>
      </c>
      <c r="FG78">
        <f t="shared" si="252"/>
        <v>12653.096956720101</v>
      </c>
      <c r="FH78">
        <f t="shared" si="253"/>
        <v>12666.219536983532</v>
      </c>
      <c r="FI78">
        <f t="shared" si="254"/>
        <v>12679.355288785808</v>
      </c>
      <c r="FJ78">
        <f t="shared" si="255"/>
        <v>12692.504225562123</v>
      </c>
      <c r="FK78">
        <f t="shared" si="256"/>
        <v>12705.666360761556</v>
      </c>
      <c r="FL78">
        <f t="shared" si="257"/>
        <v>12718.841707846854</v>
      </c>
      <c r="FM78">
        <f t="shared" si="258"/>
        <v>12732.030280294497</v>
      </c>
      <c r="FN78">
        <f t="shared" si="259"/>
        <v>12745.232091594769</v>
      </c>
      <c r="FO78">
        <f t="shared" si="260"/>
        <v>12758.447155251515</v>
      </c>
      <c r="FP78">
        <f t="shared" si="261"/>
        <v>12771.675484782636</v>
      </c>
      <c r="FQ78">
        <f t="shared" si="262"/>
        <v>12784.917093719687</v>
      </c>
      <c r="FR78">
        <f t="shared" si="263"/>
        <v>12798.171995607931</v>
      </c>
      <c r="FS78">
        <f t="shared" si="264"/>
        <v>12811.440204006587</v>
      </c>
      <c r="FT78">
        <f t="shared" si="265"/>
        <v>12824.72173248865</v>
      </c>
      <c r="FU78">
        <f t="shared" si="266"/>
        <v>12838.016594640976</v>
      </c>
      <c r="FV78">
        <f t="shared" si="267"/>
        <v>12851.324804064316</v>
      </c>
      <c r="FW78">
        <f t="shared" si="268"/>
        <v>12864.646374373106</v>
      </c>
      <c r="FX78">
        <f t="shared" si="269"/>
        <v>12877.981319195953</v>
      </c>
      <c r="FY78">
        <f t="shared" si="270"/>
        <v>12891.329652175222</v>
      </c>
      <c r="FZ78">
        <f t="shared" si="207"/>
        <v>12904.691386967113</v>
      </c>
      <c r="GA78">
        <f t="shared" si="313"/>
        <v>12918.066537241875</v>
      </c>
      <c r="GB78">
        <f t="shared" si="314"/>
        <v>12931.45511668367</v>
      </c>
      <c r="GC78">
        <f t="shared" si="315"/>
        <v>12944.857138990616</v>
      </c>
      <c r="GD78">
        <f t="shared" si="281"/>
        <v>12958.272617874842</v>
      </c>
      <c r="GE78">
        <f t="shared" si="282"/>
        <v>12971.701567062286</v>
      </c>
      <c r="GF78">
        <f t="shared" si="283"/>
        <v>12985.144000293163</v>
      </c>
      <c r="GG78">
        <f t="shared" si="284"/>
        <v>12998.599931321563</v>
      </c>
      <c r="GH78">
        <f t="shared" si="285"/>
        <v>13012.069373915465</v>
      </c>
      <c r="GI78">
        <f t="shared" si="286"/>
        <v>13025.552341857176</v>
      </c>
      <c r="GJ78">
        <f t="shared" si="287"/>
        <v>13039.048848942915</v>
      </c>
      <c r="GK78">
        <f t="shared" si="288"/>
        <v>13052.558908982888</v>
      </c>
      <c r="GL78">
        <f t="shared" si="289"/>
        <v>13066.082535801521</v>
      </c>
      <c r="GM78">
        <f t="shared" si="290"/>
        <v>13079.619743237299</v>
      </c>
      <c r="GN78">
        <f t="shared" si="291"/>
        <v>13093.170545142815</v>
      </c>
      <c r="GO78">
        <f t="shared" si="292"/>
        <v>13106.734955384849</v>
      </c>
      <c r="GP78">
        <f t="shared" si="293"/>
        <v>13120.312987844134</v>
      </c>
      <c r="GQ78">
        <f t="shared" si="294"/>
        <v>13133.90465641584</v>
      </c>
      <c r="GR78">
        <f t="shared" si="295"/>
        <v>13147.509975009172</v>
      </c>
      <c r="GS78">
        <f t="shared" si="296"/>
        <v>13161.128957547431</v>
      </c>
      <c r="GT78">
        <f t="shared" si="297"/>
        <v>13174.761617968261</v>
      </c>
      <c r="GU78">
        <f t="shared" si="298"/>
        <v>13188.40797022347</v>
      </c>
      <c r="GV78">
        <f t="shared" si="299"/>
        <v>13202.068028279105</v>
      </c>
      <c r="GW78">
        <f t="shared" si="300"/>
        <v>13215.741806115497</v>
      </c>
      <c r="GX78">
        <f t="shared" si="301"/>
        <v>13229.429317727061</v>
      </c>
      <c r="GY78">
        <f t="shared" si="302"/>
        <v>13243.130577122754</v>
      </c>
      <c r="GZ78">
        <f t="shared" si="303"/>
        <v>13256.845598325695</v>
      </c>
      <c r="HA78">
        <f t="shared" si="304"/>
        <v>13270.574395373162</v>
      </c>
      <c r="HB78">
        <f t="shared" si="305"/>
        <v>13284.316982317074</v>
      </c>
      <c r="HC78">
        <f t="shared" si="306"/>
        <v>13298.073373223358</v>
      </c>
      <c r="HD78">
        <f t="shared" si="307"/>
        <v>13311.843582172482</v>
      </c>
      <c r="HE78">
        <f t="shared" si="308"/>
        <v>13325.627623259228</v>
      </c>
      <c r="HF78">
        <f t="shared" si="309"/>
        <v>13339.425510592748</v>
      </c>
      <c r="HG78">
        <f t="shared" si="310"/>
        <v>13353.237258296585</v>
      </c>
      <c r="HH78">
        <f t="shared" si="311"/>
        <v>13367.062880508753</v>
      </c>
      <c r="HI78">
        <f t="shared" si="312"/>
        <v>13380.902391381476</v>
      </c>
      <c r="HJ78">
        <f t="shared" si="203"/>
        <v>12075.998173811002</v>
      </c>
      <c r="HK78">
        <f t="shared" si="204"/>
        <v>2</v>
      </c>
      <c r="HL78">
        <v>76</v>
      </c>
      <c r="HM78">
        <f t="shared" si="205"/>
        <v>0.75</v>
      </c>
      <c r="HN78" cm="1">
        <f t="array" ref="HN78">INDEX($N$3:$DJ$102,HL78,HK78)</f>
        <v>-12075.788732186538</v>
      </c>
      <c r="HO78">
        <f t="shared" si="206"/>
        <v>-9056.8415491399028</v>
      </c>
    </row>
    <row r="79" spans="5:223" x14ac:dyDescent="0.25">
      <c r="E79">
        <v>665</v>
      </c>
      <c r="F79" s="6">
        <f>'Emission events'!AJ79</f>
        <v>5.5620126166028186E+17</v>
      </c>
      <c r="G79" s="6">
        <f>'Emission events'!BQ79</f>
        <v>5.2964396002880704E+16</v>
      </c>
      <c r="H79" s="6">
        <f>'Emission events'!CX79</f>
        <v>5043547070670526</v>
      </c>
      <c r="I79" s="6">
        <f>'Emission events'!EE79</f>
        <v>480272956434464.44</v>
      </c>
      <c r="J79" s="6">
        <f>'Emission events'!FL79</f>
        <v>45734105273579.805</v>
      </c>
      <c r="K79" s="6">
        <f t="shared" si="199"/>
        <v>6.1473521179554112E+17</v>
      </c>
      <c r="M79" s="1">
        <v>0.76</v>
      </c>
      <c r="N79" s="55">
        <f t="shared" si="271"/>
        <v>-16694.307963305102</v>
      </c>
      <c r="O79" s="55">
        <f t="shared" si="271"/>
        <v>-16711.35301609974</v>
      </c>
      <c r="P79" s="55">
        <f t="shared" si="271"/>
        <v>-16728.415455097937</v>
      </c>
      <c r="Q79" s="55">
        <f t="shared" si="271"/>
        <v>-16745.495298033919</v>
      </c>
      <c r="R79" s="55">
        <f t="shared" si="271"/>
        <v>-16762.592562660349</v>
      </c>
      <c r="S79" s="55">
        <f t="shared" si="271"/>
        <v>-16779.707266747828</v>
      </c>
      <c r="T79" s="55">
        <f t="shared" si="271"/>
        <v>-16796.839428084899</v>
      </c>
      <c r="U79" s="55">
        <f t="shared" si="271"/>
        <v>-16813.989064478672</v>
      </c>
      <c r="V79" s="55">
        <f t="shared" si="271"/>
        <v>-16831.156193753999</v>
      </c>
      <c r="W79" s="55">
        <f t="shared" si="271"/>
        <v>-16848.340833754159</v>
      </c>
      <c r="X79" s="55">
        <f t="shared" si="272"/>
        <v>-16865.543002340561</v>
      </c>
      <c r="Y79" s="55">
        <f t="shared" si="272"/>
        <v>-16882.762717392838</v>
      </c>
      <c r="Z79" s="55">
        <f t="shared" si="272"/>
        <v>-16899.99999680887</v>
      </c>
      <c r="AA79" s="55">
        <f t="shared" si="272"/>
        <v>-16917.254858504843</v>
      </c>
      <c r="AB79" s="55">
        <f t="shared" si="272"/>
        <v>-16934.527320414974</v>
      </c>
      <c r="AC79" s="55">
        <f t="shared" si="272"/>
        <v>-16951.817400492211</v>
      </c>
      <c r="AD79" s="55">
        <f t="shared" si="272"/>
        <v>-16969.125116707371</v>
      </c>
      <c r="AE79" s="55">
        <f t="shared" si="272"/>
        <v>-16986.45048704986</v>
      </c>
      <c r="AF79" s="55">
        <f t="shared" si="272"/>
        <v>-17003.793529527375</v>
      </c>
      <c r="AG79" s="55">
        <f t="shared" si="272"/>
        <v>-17021.154262165961</v>
      </c>
      <c r="AH79" s="55">
        <f t="shared" si="273"/>
        <v>-17038.532703010067</v>
      </c>
      <c r="AI79" s="55">
        <f t="shared" si="273"/>
        <v>-17055.928870122611</v>
      </c>
      <c r="AJ79" s="55">
        <f t="shared" si="273"/>
        <v>-17073.342781584677</v>
      </c>
      <c r="AK79" s="55">
        <f t="shared" si="273"/>
        <v>-17090.774455496241</v>
      </c>
      <c r="AL79" s="55">
        <f t="shared" si="273"/>
        <v>-17108.223909975284</v>
      </c>
      <c r="AM79" s="55">
        <f t="shared" si="273"/>
        <v>-17125.691163158477</v>
      </c>
      <c r="AN79" s="55">
        <f t="shared" si="273"/>
        <v>-17143.176233201171</v>
      </c>
      <c r="AO79" s="55">
        <f t="shared" si="273"/>
        <v>-17160.679138276853</v>
      </c>
      <c r="AP79" s="55">
        <f t="shared" si="273"/>
        <v>-17178.199896577804</v>
      </c>
      <c r="AQ79" s="55">
        <f t="shared" si="273"/>
        <v>-17195.73852631481</v>
      </c>
      <c r="AR79" s="55">
        <f t="shared" si="274"/>
        <v>-17213.295045717208</v>
      </c>
      <c r="AS79" s="55">
        <f t="shared" si="274"/>
        <v>-17230.86947303301</v>
      </c>
      <c r="AT79" s="55">
        <f t="shared" si="274"/>
        <v>-17248.461826528655</v>
      </c>
      <c r="AU79" s="55">
        <f t="shared" si="274"/>
        <v>-17266.072124489328</v>
      </c>
      <c r="AV79" s="55">
        <f t="shared" si="274"/>
        <v>-17283.700385219054</v>
      </c>
      <c r="AW79" s="55">
        <f t="shared" si="274"/>
        <v>-17301.346627040173</v>
      </c>
      <c r="AX79" s="55">
        <f t="shared" si="274"/>
        <v>-17319.010868293932</v>
      </c>
      <c r="AY79" s="55">
        <f t="shared" si="274"/>
        <v>-17336.693127340255</v>
      </c>
      <c r="AZ79" s="55">
        <f t="shared" si="274"/>
        <v>-17354.393422557772</v>
      </c>
      <c r="BA79" s="55">
        <f t="shared" si="274"/>
        <v>-17372.111772343873</v>
      </c>
      <c r="BB79" s="55">
        <f t="shared" si="275"/>
        <v>-17389.848195114766</v>
      </c>
      <c r="BC79" s="55">
        <f t="shared" si="275"/>
        <v>-17407.602709305207</v>
      </c>
      <c r="BD79" s="55">
        <f t="shared" si="275"/>
        <v>-17425.375333369175</v>
      </c>
      <c r="BE79" s="55">
        <f t="shared" si="275"/>
        <v>-17443.166085779056</v>
      </c>
      <c r="BF79" s="55">
        <f t="shared" si="275"/>
        <v>-17460.974985026311</v>
      </c>
      <c r="BG79" s="55">
        <f t="shared" si="275"/>
        <v>-17478.802049621212</v>
      </c>
      <c r="BH79" s="55">
        <f t="shared" si="275"/>
        <v>-17496.647298092903</v>
      </c>
      <c r="BI79" s="55">
        <f t="shared" si="275"/>
        <v>-17514.510748989436</v>
      </c>
      <c r="BJ79" s="55">
        <f t="shared" si="275"/>
        <v>-17532.392420877783</v>
      </c>
      <c r="BK79" s="55">
        <f t="shared" si="275"/>
        <v>-17550.292332343837</v>
      </c>
      <c r="BL79" s="55">
        <f t="shared" si="276"/>
        <v>-17568.210501992537</v>
      </c>
      <c r="BM79" s="55">
        <f t="shared" si="276"/>
        <v>-17586.146948447604</v>
      </c>
      <c r="BN79" s="55">
        <f t="shared" si="276"/>
        <v>-17604.101690351865</v>
      </c>
      <c r="BO79" s="55">
        <f t="shared" si="276"/>
        <v>-17622.074746367369</v>
      </c>
      <c r="BP79" s="55">
        <f t="shared" si="276"/>
        <v>-17640.06613517482</v>
      </c>
      <c r="BQ79" s="55">
        <f t="shared" si="276"/>
        <v>-17658.075875474227</v>
      </c>
      <c r="BR79" s="55">
        <f t="shared" si="276"/>
        <v>-17676.103985984613</v>
      </c>
      <c r="BS79" s="55">
        <f t="shared" si="276"/>
        <v>-17694.150485444086</v>
      </c>
      <c r="BT79" s="55">
        <f t="shared" si="276"/>
        <v>-17712.215392609942</v>
      </c>
      <c r="BU79" s="55">
        <f t="shared" si="276"/>
        <v>-17730.298726258414</v>
      </c>
      <c r="BV79" s="55">
        <f t="shared" si="277"/>
        <v>-17748.400505185018</v>
      </c>
      <c r="BW79" s="55">
        <f t="shared" si="277"/>
        <v>-17766.520748204621</v>
      </c>
      <c r="BX79" s="55">
        <f t="shared" si="277"/>
        <v>-17784.659474150922</v>
      </c>
      <c r="BY79" s="55">
        <f t="shared" si="277"/>
        <v>-17802.816701877055</v>
      </c>
      <c r="BZ79" s="55">
        <f t="shared" si="277"/>
        <v>-17820.992450255351</v>
      </c>
      <c r="CA79" s="55">
        <f t="shared" si="277"/>
        <v>-17839.186738177381</v>
      </c>
      <c r="CB79" s="55">
        <f t="shared" si="277"/>
        <v>-17857.399584554038</v>
      </c>
      <c r="CC79" s="55">
        <f t="shared" si="277"/>
        <v>-17875.63100831526</v>
      </c>
      <c r="CD79" s="55">
        <f t="shared" si="277"/>
        <v>-17893.881028410684</v>
      </c>
      <c r="CE79" s="55">
        <f t="shared" si="277"/>
        <v>-17912.149663809065</v>
      </c>
      <c r="CF79" s="55">
        <f t="shared" si="278"/>
        <v>-17930.4369334984</v>
      </c>
      <c r="CG79" s="55">
        <f t="shared" si="278"/>
        <v>-17948.742856486169</v>
      </c>
      <c r="CH79" s="55">
        <f t="shared" si="278"/>
        <v>-17967.06745179943</v>
      </c>
      <c r="CI79" s="55">
        <f t="shared" si="278"/>
        <v>-17985.410738484279</v>
      </c>
      <c r="CJ79" s="55">
        <f t="shared" si="278"/>
        <v>-18003.772735606482</v>
      </c>
      <c r="CK79" s="55">
        <f t="shared" si="278"/>
        <v>-18022.15346225119</v>
      </c>
      <c r="CL79" s="55">
        <f t="shared" si="278"/>
        <v>-18040.55293752304</v>
      </c>
      <c r="CM79" s="55">
        <f t="shared" si="278"/>
        <v>-18058.971180546185</v>
      </c>
      <c r="CN79" s="55">
        <f t="shared" si="278"/>
        <v>-18077.408210464127</v>
      </c>
      <c r="CO79" s="55">
        <f t="shared" si="278"/>
        <v>-18095.864046440005</v>
      </c>
      <c r="CP79" s="55">
        <f t="shared" si="279"/>
        <v>-18114.338707656705</v>
      </c>
      <c r="CQ79" s="55">
        <f t="shared" si="279"/>
        <v>-18132.832213316284</v>
      </c>
      <c r="CR79" s="55">
        <f t="shared" si="279"/>
        <v>-18151.344582640661</v>
      </c>
      <c r="CS79" s="55">
        <f t="shared" si="279"/>
        <v>-18169.87583487128</v>
      </c>
      <c r="CT79" s="55">
        <f t="shared" si="279"/>
        <v>-18188.425989269213</v>
      </c>
      <c r="CU79" s="55">
        <f t="shared" si="279"/>
        <v>-18206.995065115265</v>
      </c>
      <c r="CV79" s="55">
        <f t="shared" si="279"/>
        <v>-18225.583081709618</v>
      </c>
      <c r="CW79" s="55">
        <f t="shared" si="279"/>
        <v>-18244.190058372555</v>
      </c>
      <c r="CX79" s="55">
        <f t="shared" si="279"/>
        <v>-18262.816014443852</v>
      </c>
      <c r="CY79" s="55">
        <f t="shared" si="279"/>
        <v>-18281.460969282896</v>
      </c>
      <c r="CZ79" s="55">
        <f t="shared" si="280"/>
        <v>-18300.124942268951</v>
      </c>
      <c r="DA79" s="55">
        <f t="shared" si="280"/>
        <v>-18318.807952801231</v>
      </c>
      <c r="DB79" s="55">
        <f t="shared" si="280"/>
        <v>-18337.510020298359</v>
      </c>
      <c r="DC79" s="55">
        <f t="shared" si="280"/>
        <v>-18356.231164199089</v>
      </c>
      <c r="DD79" s="55">
        <f t="shared" si="280"/>
        <v>-18374.971403961674</v>
      </c>
      <c r="DE79" s="55">
        <f t="shared" si="280"/>
        <v>-18393.730759064609</v>
      </c>
      <c r="DF79" s="55">
        <f t="shared" si="280"/>
        <v>-18412.50924900606</v>
      </c>
      <c r="DG79" s="55">
        <f t="shared" si="280"/>
        <v>-18431.306893303947</v>
      </c>
      <c r="DH79" s="55">
        <f t="shared" si="280"/>
        <v>-18450.123711496239</v>
      </c>
      <c r="DI79" s="55">
        <f t="shared" si="280"/>
        <v>-18468.95972314103</v>
      </c>
      <c r="DJ79" s="55">
        <f t="shared" si="280"/>
        <v>-18487.814947815958</v>
      </c>
      <c r="DL79">
        <f t="shared" si="200"/>
        <v>0.76</v>
      </c>
      <c r="DM79">
        <f t="shared" si="201"/>
        <v>16694.307963305102</v>
      </c>
      <c r="DN79">
        <f t="shared" si="202"/>
        <v>16711.562457724202</v>
      </c>
      <c r="DO79">
        <f t="shared" si="208"/>
        <v>16728.834338346864</v>
      </c>
      <c r="DP79">
        <f t="shared" si="209"/>
        <v>16746.123622907307</v>
      </c>
      <c r="DQ79">
        <f t="shared" si="210"/>
        <v>16763.4303291582</v>
      </c>
      <c r="DR79">
        <f t="shared" si="211"/>
        <v>16780.754474870144</v>
      </c>
      <c r="DS79">
        <f t="shared" si="212"/>
        <v>16798.096077831677</v>
      </c>
      <c r="DT79">
        <f t="shared" si="213"/>
        <v>16815.455155849915</v>
      </c>
      <c r="DU79">
        <f t="shared" si="214"/>
        <v>16832.831726749704</v>
      </c>
      <c r="DV79">
        <f t="shared" si="215"/>
        <v>16850.225808374325</v>
      </c>
      <c r="DW79">
        <f t="shared" si="216"/>
        <v>16867.637418585193</v>
      </c>
      <c r="DX79">
        <f t="shared" si="217"/>
        <v>16885.066575261932</v>
      </c>
      <c r="DY79">
        <f t="shared" si="218"/>
        <v>16902.513296302426</v>
      </c>
      <c r="DZ79">
        <f t="shared" si="219"/>
        <v>16919.977599622864</v>
      </c>
      <c r="EA79">
        <f t="shared" si="220"/>
        <v>16937.459503157457</v>
      </c>
      <c r="EB79">
        <f t="shared" si="221"/>
        <v>16954.959024859159</v>
      </c>
      <c r="EC79">
        <f t="shared" si="222"/>
        <v>16972.476182698781</v>
      </c>
      <c r="ED79">
        <f t="shared" si="223"/>
        <v>16990.010994665732</v>
      </c>
      <c r="EE79">
        <f t="shared" si="224"/>
        <v>17007.563478767712</v>
      </c>
      <c r="EF79">
        <f t="shared" si="225"/>
        <v>17025.13365303076</v>
      </c>
      <c r="EG79">
        <f t="shared" si="226"/>
        <v>17042.721535499328</v>
      </c>
      <c r="EH79">
        <f t="shared" si="227"/>
        <v>17060.327144236337</v>
      </c>
      <c r="EI79">
        <f t="shared" si="228"/>
        <v>17077.950497322865</v>
      </c>
      <c r="EJ79">
        <f t="shared" si="229"/>
        <v>17095.591612858891</v>
      </c>
      <c r="EK79">
        <f t="shared" si="230"/>
        <v>17113.250508962399</v>
      </c>
      <c r="EL79">
        <f t="shared" si="231"/>
        <v>17130.927203770054</v>
      </c>
      <c r="EM79">
        <f t="shared" si="232"/>
        <v>17148.621715437213</v>
      </c>
      <c r="EN79">
        <f t="shared" si="233"/>
        <v>17166.334062137357</v>
      </c>
      <c r="EO79">
        <f t="shared" si="234"/>
        <v>17184.06426206277</v>
      </c>
      <c r="EP79">
        <f t="shared" si="235"/>
        <v>17201.812333424241</v>
      </c>
      <c r="EQ79">
        <f t="shared" si="236"/>
        <v>17219.578294451101</v>
      </c>
      <c r="ER79">
        <f t="shared" si="237"/>
        <v>17237.362163391364</v>
      </c>
      <c r="ES79">
        <f t="shared" si="238"/>
        <v>17255.163958511475</v>
      </c>
      <c r="ET79">
        <f t="shared" si="239"/>
        <v>17272.98369809661</v>
      </c>
      <c r="EU79">
        <f t="shared" si="240"/>
        <v>17290.821400450801</v>
      </c>
      <c r="EV79">
        <f t="shared" si="241"/>
        <v>17308.677083896382</v>
      </c>
      <c r="EW79">
        <f t="shared" si="242"/>
        <v>17326.550766774602</v>
      </c>
      <c r="EX79">
        <f t="shared" si="243"/>
        <v>17344.442467445391</v>
      </c>
      <c r="EY79">
        <f t="shared" si="244"/>
        <v>17362.35220428737</v>
      </c>
      <c r="EZ79">
        <f t="shared" si="245"/>
        <v>17380.279995697932</v>
      </c>
      <c r="FA79">
        <f t="shared" si="246"/>
        <v>17398.225860093291</v>
      </c>
      <c r="FB79">
        <f t="shared" si="247"/>
        <v>17416.189815908194</v>
      </c>
      <c r="FC79">
        <f t="shared" si="248"/>
        <v>17434.171881596627</v>
      </c>
      <c r="FD79">
        <f t="shared" si="249"/>
        <v>17452.17207563097</v>
      </c>
      <c r="FE79">
        <f t="shared" si="250"/>
        <v>17470.190416502686</v>
      </c>
      <c r="FF79">
        <f t="shared" si="251"/>
        <v>17488.226922722053</v>
      </c>
      <c r="FG79">
        <f t="shared" si="252"/>
        <v>17506.281612818206</v>
      </c>
      <c r="FH79">
        <f t="shared" si="253"/>
        <v>17524.354505339201</v>
      </c>
      <c r="FI79">
        <f t="shared" si="254"/>
        <v>17542.445618852013</v>
      </c>
      <c r="FJ79">
        <f t="shared" si="255"/>
        <v>17560.554971942529</v>
      </c>
      <c r="FK79">
        <f t="shared" si="256"/>
        <v>17578.68258321569</v>
      </c>
      <c r="FL79">
        <f t="shared" si="257"/>
        <v>17596.828471295223</v>
      </c>
      <c r="FM79">
        <f t="shared" si="258"/>
        <v>17614.992654823945</v>
      </c>
      <c r="FN79">
        <f t="shared" si="259"/>
        <v>17633.175152463915</v>
      </c>
      <c r="FO79">
        <f t="shared" si="260"/>
        <v>17651.375982895828</v>
      </c>
      <c r="FP79">
        <f t="shared" si="261"/>
        <v>17669.595164819697</v>
      </c>
      <c r="FQ79">
        <f t="shared" si="262"/>
        <v>17687.832716954548</v>
      </c>
      <c r="FR79">
        <f t="shared" si="263"/>
        <v>17706.088658038483</v>
      </c>
      <c r="FS79">
        <f t="shared" si="264"/>
        <v>17724.3630068288</v>
      </c>
      <c r="FT79">
        <f t="shared" si="265"/>
        <v>17742.655782101738</v>
      </c>
      <c r="FU79">
        <f t="shared" si="266"/>
        <v>17760.967002652804</v>
      </c>
      <c r="FV79">
        <f t="shared" si="267"/>
        <v>17779.296687296872</v>
      </c>
      <c r="FW79">
        <f t="shared" si="268"/>
        <v>17797.644854867634</v>
      </c>
      <c r="FX79">
        <f t="shared" si="269"/>
        <v>17816.011524218229</v>
      </c>
      <c r="FY79">
        <f t="shared" si="270"/>
        <v>17834.396714220991</v>
      </c>
      <c r="FZ79">
        <f t="shared" si="207"/>
        <v>17852.800443767483</v>
      </c>
      <c r="GA79">
        <f t="shared" si="313"/>
        <v>17871.222731768601</v>
      </c>
      <c r="GB79">
        <f t="shared" si="314"/>
        <v>17889.663597154289</v>
      </c>
      <c r="GC79">
        <f t="shared" si="315"/>
        <v>17908.123058874175</v>
      </c>
      <c r="GD79">
        <f t="shared" si="281"/>
        <v>17926.601135897017</v>
      </c>
      <c r="GE79">
        <f t="shared" si="282"/>
        <v>17945.097847210818</v>
      </c>
      <c r="GF79">
        <f t="shared" si="283"/>
        <v>17963.613211823049</v>
      </c>
      <c r="GG79">
        <f t="shared" si="284"/>
        <v>17982.147248760775</v>
      </c>
      <c r="GH79">
        <f t="shared" si="285"/>
        <v>18000.699977070086</v>
      </c>
      <c r="GI79">
        <f t="shared" si="286"/>
        <v>18019.271415816751</v>
      </c>
      <c r="GJ79">
        <f t="shared" si="287"/>
        <v>18037.861584085924</v>
      </c>
      <c r="GK79">
        <f t="shared" si="288"/>
        <v>18056.470500982236</v>
      </c>
      <c r="GL79">
        <f t="shared" si="289"/>
        <v>18075.098185629842</v>
      </c>
      <c r="GM79">
        <f t="shared" si="290"/>
        <v>18093.74465717225</v>
      </c>
      <c r="GN79">
        <f t="shared" si="291"/>
        <v>18112.40993477259</v>
      </c>
      <c r="GO79">
        <f t="shared" si="292"/>
        <v>18131.094037613755</v>
      </c>
      <c r="GP79">
        <f t="shared" si="293"/>
        <v>18149.796984897795</v>
      </c>
      <c r="GQ79">
        <f t="shared" si="294"/>
        <v>18168.518795846634</v>
      </c>
      <c r="GR79">
        <f t="shared" si="295"/>
        <v>18187.259489701719</v>
      </c>
      <c r="GS79">
        <f t="shared" si="296"/>
        <v>18206.019085724114</v>
      </c>
      <c r="GT79">
        <f t="shared" si="297"/>
        <v>18224.797603194627</v>
      </c>
      <c r="GU79">
        <f t="shared" si="298"/>
        <v>18243.595061413445</v>
      </c>
      <c r="GV79">
        <f t="shared" si="299"/>
        <v>18262.411479700844</v>
      </c>
      <c r="GW79">
        <f t="shared" si="300"/>
        <v>18281.246877396603</v>
      </c>
      <c r="GX79">
        <f t="shared" si="301"/>
        <v>18300.101273860113</v>
      </c>
      <c r="GY79">
        <f t="shared" si="302"/>
        <v>18318.974688470629</v>
      </c>
      <c r="GZ79">
        <f t="shared" si="303"/>
        <v>18337.867140627375</v>
      </c>
      <c r="HA79">
        <f t="shared" si="304"/>
        <v>18356.778649748965</v>
      </c>
      <c r="HB79">
        <f t="shared" si="305"/>
        <v>18375.709235274157</v>
      </c>
      <c r="HC79">
        <f t="shared" si="306"/>
        <v>18394.658916661207</v>
      </c>
      <c r="HD79">
        <f t="shared" si="307"/>
        <v>18413.627713388603</v>
      </c>
      <c r="HE79">
        <f t="shared" si="308"/>
        <v>18432.615644954516</v>
      </c>
      <c r="HF79">
        <f t="shared" si="309"/>
        <v>18451.622730876868</v>
      </c>
      <c r="HG79">
        <f t="shared" si="310"/>
        <v>18470.648990693622</v>
      </c>
      <c r="HH79">
        <f t="shared" si="311"/>
        <v>18489.694443962879</v>
      </c>
      <c r="HI79">
        <f t="shared" si="312"/>
        <v>18508.759110262268</v>
      </c>
      <c r="HJ79">
        <f t="shared" si="203"/>
        <v>16711.562457724202</v>
      </c>
      <c r="HK79">
        <f t="shared" si="204"/>
        <v>2</v>
      </c>
      <c r="HL79">
        <v>77</v>
      </c>
      <c r="HM79">
        <f t="shared" si="205"/>
        <v>0.76</v>
      </c>
      <c r="HN79" cm="1">
        <f t="array" ref="HN79">INDEX($N$3:$DJ$102,HL79,HK79)</f>
        <v>-16711.35301609974</v>
      </c>
      <c r="HO79">
        <f t="shared" si="206"/>
        <v>-12700.628292235802</v>
      </c>
    </row>
    <row r="80" spans="5:223" x14ac:dyDescent="0.25">
      <c r="E80">
        <v>670</v>
      </c>
      <c r="F80" s="6">
        <f>'Emission events'!AJ80</f>
        <v>4.3537845192598086E+17</v>
      </c>
      <c r="G80" s="6">
        <f>'Emission events'!BQ80</f>
        <v>4.1459015519121904E+16</v>
      </c>
      <c r="H80" s="6">
        <f>'Emission events'!CX80</f>
        <v>3947944507154925.5</v>
      </c>
      <c r="I80" s="6">
        <f>'Emission events'!EE80</f>
        <v>375943944553772.25</v>
      </c>
      <c r="J80" s="6">
        <f>'Emission events'!FL80</f>
        <v>35799350571039.703</v>
      </c>
      <c r="K80" s="6">
        <f t="shared" si="199"/>
        <v>4.8119715524738253E+17</v>
      </c>
      <c r="M80" s="1">
        <v>0.77</v>
      </c>
      <c r="N80" s="55">
        <f t="shared" si="271"/>
        <v>-23100.406494553143</v>
      </c>
      <c r="O80" s="55">
        <f t="shared" si="271"/>
        <v>-23123.985873966249</v>
      </c>
      <c r="P80" s="55">
        <f t="shared" si="271"/>
        <v>-23147.589304773774</v>
      </c>
      <c r="Q80" s="55">
        <f t="shared" si="271"/>
        <v>-23171.216811508548</v>
      </c>
      <c r="R80" s="55">
        <f t="shared" si="271"/>
        <v>-23194.868418728671</v>
      </c>
      <c r="S80" s="55">
        <f t="shared" si="271"/>
        <v>-23218.544151017537</v>
      </c>
      <c r="T80" s="55">
        <f t="shared" si="271"/>
        <v>-23242.244032983137</v>
      </c>
      <c r="U80" s="55">
        <f t="shared" si="271"/>
        <v>-23265.968089258949</v>
      </c>
      <c r="V80" s="55">
        <f t="shared" si="271"/>
        <v>-23289.716344503184</v>
      </c>
      <c r="W80" s="55">
        <f t="shared" si="271"/>
        <v>-23313.488823399694</v>
      </c>
      <c r="X80" s="55">
        <f t="shared" si="272"/>
        <v>-23337.285550657263</v>
      </c>
      <c r="Y80" s="55">
        <f t="shared" si="272"/>
        <v>-23361.106551009714</v>
      </c>
      <c r="Z80" s="55">
        <f t="shared" si="272"/>
        <v>-23384.951849216272</v>
      </c>
      <c r="AA80" s="55">
        <f t="shared" si="272"/>
        <v>-23408.821470061637</v>
      </c>
      <c r="AB80" s="55">
        <f t="shared" si="272"/>
        <v>-23432.715438355332</v>
      </c>
      <c r="AC80" s="55">
        <f t="shared" si="272"/>
        <v>-23456.633778932566</v>
      </c>
      <c r="AD80" s="55">
        <f t="shared" si="272"/>
        <v>-23480.576516653495</v>
      </c>
      <c r="AE80" s="55">
        <f t="shared" si="272"/>
        <v>-23504.543676404108</v>
      </c>
      <c r="AF80" s="55">
        <f t="shared" si="272"/>
        <v>-23528.535283095549</v>
      </c>
      <c r="AG80" s="55">
        <f t="shared" si="272"/>
        <v>-23552.551361664187</v>
      </c>
      <c r="AH80" s="55">
        <f t="shared" si="273"/>
        <v>-23576.591937072011</v>
      </c>
      <c r="AI80" s="55">
        <f t="shared" si="273"/>
        <v>-23600.6570343067</v>
      </c>
      <c r="AJ80" s="55">
        <f t="shared" si="273"/>
        <v>-23624.746678380943</v>
      </c>
      <c r="AK80" s="55">
        <f t="shared" si="273"/>
        <v>-23648.860894333269</v>
      </c>
      <c r="AL80" s="55">
        <f t="shared" si="273"/>
        <v>-23672.999707227649</v>
      </c>
      <c r="AM80" s="55">
        <f t="shared" si="273"/>
        <v>-23697.163142153648</v>
      </c>
      <c r="AN80" s="55">
        <f t="shared" si="273"/>
        <v>-23721.351224226484</v>
      </c>
      <c r="AO80" s="55">
        <f t="shared" si="273"/>
        <v>-23745.563978586662</v>
      </c>
      <c r="AP80" s="55">
        <f t="shared" si="273"/>
        <v>-23769.801430400843</v>
      </c>
      <c r="AQ80" s="55">
        <f t="shared" si="273"/>
        <v>-23794.063604861098</v>
      </c>
      <c r="AR80" s="55">
        <f t="shared" si="274"/>
        <v>-23818.35052718503</v>
      </c>
      <c r="AS80" s="55">
        <f t="shared" si="274"/>
        <v>-23842.662222616218</v>
      </c>
      <c r="AT80" s="55">
        <f t="shared" si="274"/>
        <v>-23866.998716423906</v>
      </c>
      <c r="AU80" s="55">
        <f t="shared" si="274"/>
        <v>-23891.360033903107</v>
      </c>
      <c r="AV80" s="55">
        <f t="shared" si="274"/>
        <v>-23915.746200374735</v>
      </c>
      <c r="AW80" s="55">
        <f t="shared" si="274"/>
        <v>-23940.157241185167</v>
      </c>
      <c r="AX80" s="55">
        <f t="shared" si="274"/>
        <v>-23964.59318170718</v>
      </c>
      <c r="AY80" s="55">
        <f t="shared" si="274"/>
        <v>-23989.054047339141</v>
      </c>
      <c r="AZ80" s="55">
        <f t="shared" si="274"/>
        <v>-24013.539863505175</v>
      </c>
      <c r="BA80" s="55">
        <f t="shared" si="274"/>
        <v>-24038.050655655501</v>
      </c>
      <c r="BB80" s="55">
        <f t="shared" si="275"/>
        <v>-24062.586449266564</v>
      </c>
      <c r="BC80" s="55">
        <f t="shared" si="275"/>
        <v>-24087.147269840276</v>
      </c>
      <c r="BD80" s="55">
        <f t="shared" si="275"/>
        <v>-24111.733142904901</v>
      </c>
      <c r="BE80" s="55">
        <f t="shared" si="275"/>
        <v>-24136.344094014661</v>
      </c>
      <c r="BF80" s="55">
        <f t="shared" si="275"/>
        <v>-24160.980148749848</v>
      </c>
      <c r="BG80" s="55">
        <f t="shared" si="275"/>
        <v>-24185.641332716928</v>
      </c>
      <c r="BH80" s="55">
        <f t="shared" si="275"/>
        <v>-24210.327671548133</v>
      </c>
      <c r="BI80" s="55">
        <f t="shared" si="275"/>
        <v>-24235.039190902378</v>
      </c>
      <c r="BJ80" s="55">
        <f t="shared" si="275"/>
        <v>-24259.775916464478</v>
      </c>
      <c r="BK80" s="55">
        <f t="shared" si="275"/>
        <v>-24284.537873945268</v>
      </c>
      <c r="BL80" s="55">
        <f t="shared" si="276"/>
        <v>-24309.325089082093</v>
      </c>
      <c r="BM80" s="55">
        <f t="shared" si="276"/>
        <v>-24334.137587638437</v>
      </c>
      <c r="BN80" s="55">
        <f t="shared" si="276"/>
        <v>-24358.975395404079</v>
      </c>
      <c r="BO80" s="55">
        <f t="shared" si="276"/>
        <v>-24383.838538195192</v>
      </c>
      <c r="BP80" s="55">
        <f t="shared" si="276"/>
        <v>-24408.727041853916</v>
      </c>
      <c r="BQ80" s="55">
        <f t="shared" si="276"/>
        <v>-24433.640932249302</v>
      </c>
      <c r="BR80" s="55">
        <f t="shared" si="276"/>
        <v>-24458.580235276502</v>
      </c>
      <c r="BS80" s="55">
        <f t="shared" si="276"/>
        <v>-24483.54497685692</v>
      </c>
      <c r="BT80" s="55">
        <f t="shared" si="276"/>
        <v>-24508.53518293866</v>
      </c>
      <c r="BU80" s="55">
        <f t="shared" si="276"/>
        <v>-24533.550879496204</v>
      </c>
      <c r="BV80" s="55">
        <f t="shared" si="277"/>
        <v>-24558.592092530529</v>
      </c>
      <c r="BW80" s="55">
        <f t="shared" si="277"/>
        <v>-24583.658848069219</v>
      </c>
      <c r="BX80" s="55">
        <f t="shared" si="277"/>
        <v>-24608.751172166074</v>
      </c>
      <c r="BY80" s="55">
        <f t="shared" si="277"/>
        <v>-24633.869090901964</v>
      </c>
      <c r="BZ80" s="55">
        <f t="shared" si="277"/>
        <v>-24659.012630384124</v>
      </c>
      <c r="CA80" s="55">
        <f t="shared" si="277"/>
        <v>-24684.181816746153</v>
      </c>
      <c r="CB80" s="55">
        <f t="shared" si="277"/>
        <v>-24709.376676148906</v>
      </c>
      <c r="CC80" s="55">
        <f t="shared" si="277"/>
        <v>-24734.597234779332</v>
      </c>
      <c r="CD80" s="55">
        <f t="shared" si="277"/>
        <v>-24759.843518851416</v>
      </c>
      <c r="CE80" s="55">
        <f t="shared" si="277"/>
        <v>-24785.115554605818</v>
      </c>
      <c r="CF80" s="55">
        <f t="shared" si="278"/>
        <v>-24810.41336830995</v>
      </c>
      <c r="CG80" s="55">
        <f t="shared" si="278"/>
        <v>-24835.73698625802</v>
      </c>
      <c r="CH80" s="55">
        <f t="shared" si="278"/>
        <v>-24861.086434771147</v>
      </c>
      <c r="CI80" s="55">
        <f t="shared" si="278"/>
        <v>-24886.461740196952</v>
      </c>
      <c r="CJ80" s="55">
        <f t="shared" si="278"/>
        <v>-24911.862928910443</v>
      </c>
      <c r="CK80" s="55">
        <f t="shared" si="278"/>
        <v>-24937.290027313276</v>
      </c>
      <c r="CL80" s="55">
        <f t="shared" si="278"/>
        <v>-24962.743061833873</v>
      </c>
      <c r="CM80" s="55">
        <f t="shared" si="278"/>
        <v>-24988.222058927862</v>
      </c>
      <c r="CN80" s="55">
        <f t="shared" si="278"/>
        <v>-25013.727045077772</v>
      </c>
      <c r="CO80" s="55">
        <f t="shared" si="278"/>
        <v>-25039.258046793144</v>
      </c>
      <c r="CP80" s="55">
        <f t="shared" si="279"/>
        <v>-25064.815090610653</v>
      </c>
      <c r="CQ80" s="55">
        <f t="shared" si="279"/>
        <v>-25090.398203093697</v>
      </c>
      <c r="CR80" s="55">
        <f t="shared" si="279"/>
        <v>-25116.007410833263</v>
      </c>
      <c r="CS80" s="55">
        <f t="shared" si="279"/>
        <v>-25141.642740447245</v>
      </c>
      <c r="CT80" s="55">
        <f t="shared" si="279"/>
        <v>-25167.30421858039</v>
      </c>
      <c r="CU80" s="55">
        <f t="shared" si="279"/>
        <v>-25192.991871905255</v>
      </c>
      <c r="CV80" s="55">
        <f t="shared" si="279"/>
        <v>-25218.705727120974</v>
      </c>
      <c r="CW80" s="55">
        <f t="shared" si="279"/>
        <v>-25244.445810954294</v>
      </c>
      <c r="CX80" s="55">
        <f t="shared" si="279"/>
        <v>-25270.212150159095</v>
      </c>
      <c r="CY80" s="55">
        <f t="shared" si="279"/>
        <v>-25296.004771516589</v>
      </c>
      <c r="CZ80" s="55">
        <f t="shared" si="280"/>
        <v>-25321.82370183527</v>
      </c>
      <c r="DA80" s="55">
        <f t="shared" si="280"/>
        <v>-25347.668967951093</v>
      </c>
      <c r="DB80" s="55">
        <f t="shared" si="280"/>
        <v>-25373.540596727024</v>
      </c>
      <c r="DC80" s="55">
        <f t="shared" si="280"/>
        <v>-25399.438615054034</v>
      </c>
      <c r="DD80" s="55">
        <f t="shared" si="280"/>
        <v>-25425.363049849922</v>
      </c>
      <c r="DE80" s="55">
        <f t="shared" si="280"/>
        <v>-25451.313928060303</v>
      </c>
      <c r="DF80" s="55">
        <f t="shared" si="280"/>
        <v>-25477.291276658165</v>
      </c>
      <c r="DG80" s="55">
        <f t="shared" si="280"/>
        <v>-25503.295122644031</v>
      </c>
      <c r="DH80" s="55">
        <f t="shared" si="280"/>
        <v>-25529.325493045952</v>
      </c>
      <c r="DI80" s="55">
        <f t="shared" si="280"/>
        <v>-25555.382414919641</v>
      </c>
      <c r="DJ80" s="55">
        <f t="shared" si="280"/>
        <v>-25581.465915348057</v>
      </c>
      <c r="DL80">
        <f t="shared" si="200"/>
        <v>0.77</v>
      </c>
      <c r="DM80">
        <f t="shared" si="201"/>
        <v>23100.406494553143</v>
      </c>
      <c r="DN80">
        <f t="shared" si="202"/>
        <v>23124.19531559071</v>
      </c>
      <c r="DO80">
        <f t="shared" si="208"/>
        <v>23148.008188022701</v>
      </c>
      <c r="DP80">
        <f t="shared" si="209"/>
        <v>23171.845136381937</v>
      </c>
      <c r="DQ80">
        <f t="shared" si="210"/>
        <v>23195.706185226521</v>
      </c>
      <c r="DR80">
        <f t="shared" si="211"/>
        <v>23219.591359139853</v>
      </c>
      <c r="DS80">
        <f t="shared" si="212"/>
        <v>23243.500682729915</v>
      </c>
      <c r="DT80">
        <f t="shared" si="213"/>
        <v>23267.434180630193</v>
      </c>
      <c r="DU80">
        <f t="shared" si="214"/>
        <v>23291.391877498889</v>
      </c>
      <c r="DV80">
        <f t="shared" si="215"/>
        <v>23315.37379801986</v>
      </c>
      <c r="DW80">
        <f t="shared" si="216"/>
        <v>23339.379966901895</v>
      </c>
      <c r="DX80">
        <f t="shared" si="217"/>
        <v>23363.410408878808</v>
      </c>
      <c r="DY80">
        <f t="shared" si="218"/>
        <v>23387.465148709827</v>
      </c>
      <c r="DZ80">
        <f t="shared" si="219"/>
        <v>23411.544211179658</v>
      </c>
      <c r="EA80">
        <f t="shared" si="220"/>
        <v>23435.647621097814</v>
      </c>
      <c r="EB80">
        <f t="shared" si="221"/>
        <v>23459.775403299514</v>
      </c>
      <c r="EC80">
        <f t="shared" si="222"/>
        <v>23483.927582644905</v>
      </c>
      <c r="ED80">
        <f t="shared" si="223"/>
        <v>23508.10418401998</v>
      </c>
      <c r="EE80">
        <f t="shared" si="224"/>
        <v>23532.305232335886</v>
      </c>
      <c r="EF80">
        <f t="shared" si="225"/>
        <v>23556.530752528986</v>
      </c>
      <c r="EG80">
        <f t="shared" si="226"/>
        <v>23580.780769561272</v>
      </c>
      <c r="EH80">
        <f t="shared" si="227"/>
        <v>23605.055308420426</v>
      </c>
      <c r="EI80">
        <f t="shared" si="228"/>
        <v>23629.354394119131</v>
      </c>
      <c r="EJ80">
        <f t="shared" si="229"/>
        <v>23653.678051695919</v>
      </c>
      <c r="EK80">
        <f t="shared" si="230"/>
        <v>23678.026306214764</v>
      </c>
      <c r="EL80">
        <f t="shared" si="231"/>
        <v>23702.399182765224</v>
      </c>
      <c r="EM80">
        <f t="shared" si="232"/>
        <v>23726.796706462526</v>
      </c>
      <c r="EN80">
        <f t="shared" si="233"/>
        <v>23751.218902447166</v>
      </c>
      <c r="EO80">
        <f t="shared" si="234"/>
        <v>23775.665795885809</v>
      </c>
      <c r="EP80">
        <f t="shared" si="235"/>
        <v>23800.137411970529</v>
      </c>
      <c r="EQ80">
        <f t="shared" si="236"/>
        <v>23824.633775918923</v>
      </c>
      <c r="ER80">
        <f t="shared" si="237"/>
        <v>23849.154912974573</v>
      </c>
      <c r="ES80">
        <f t="shared" si="238"/>
        <v>23873.700848406726</v>
      </c>
      <c r="ET80">
        <f t="shared" si="239"/>
        <v>23898.271607510389</v>
      </c>
      <c r="EU80">
        <f t="shared" si="240"/>
        <v>23922.867215606482</v>
      </c>
      <c r="EV80">
        <f t="shared" si="241"/>
        <v>23947.487698041376</v>
      </c>
      <c r="EW80">
        <f t="shared" si="242"/>
        <v>23972.13308018785</v>
      </c>
      <c r="EX80">
        <f t="shared" si="243"/>
        <v>23996.803387444277</v>
      </c>
      <c r="EY80">
        <f t="shared" si="244"/>
        <v>24021.498645234773</v>
      </c>
      <c r="EZ80">
        <f t="shared" si="245"/>
        <v>24046.218879009561</v>
      </c>
      <c r="FA80">
        <f t="shared" si="246"/>
        <v>24070.964114245089</v>
      </c>
      <c r="FB80">
        <f t="shared" si="247"/>
        <v>24095.734376443263</v>
      </c>
      <c r="FC80">
        <f t="shared" si="248"/>
        <v>24120.529691132353</v>
      </c>
      <c r="FD80">
        <f t="shared" si="249"/>
        <v>24145.350083866575</v>
      </c>
      <c r="FE80">
        <f t="shared" si="250"/>
        <v>24170.195580226224</v>
      </c>
      <c r="FF80">
        <f t="shared" si="251"/>
        <v>24195.06620581777</v>
      </c>
      <c r="FG80">
        <f t="shared" si="252"/>
        <v>24219.961986273436</v>
      </c>
      <c r="FH80">
        <f t="shared" si="253"/>
        <v>24244.882947252143</v>
      </c>
      <c r="FI80">
        <f t="shared" si="254"/>
        <v>24269.829114438708</v>
      </c>
      <c r="FJ80">
        <f t="shared" si="255"/>
        <v>24294.80051354396</v>
      </c>
      <c r="FK80">
        <f t="shared" si="256"/>
        <v>24319.797170305246</v>
      </c>
      <c r="FL80">
        <f t="shared" si="257"/>
        <v>24344.819110486056</v>
      </c>
      <c r="FM80">
        <f t="shared" si="258"/>
        <v>24369.86635987616</v>
      </c>
      <c r="FN80">
        <f t="shared" si="259"/>
        <v>24394.938944291738</v>
      </c>
      <c r="FO80">
        <f t="shared" si="260"/>
        <v>24420.036889574923</v>
      </c>
      <c r="FP80">
        <f t="shared" si="261"/>
        <v>24445.160221594771</v>
      </c>
      <c r="FQ80">
        <f t="shared" si="262"/>
        <v>24470.308966246437</v>
      </c>
      <c r="FR80">
        <f t="shared" si="263"/>
        <v>24495.483149451316</v>
      </c>
      <c r="FS80">
        <f t="shared" si="264"/>
        <v>24520.682797157519</v>
      </c>
      <c r="FT80">
        <f t="shared" si="265"/>
        <v>24545.907935339528</v>
      </c>
      <c r="FU80">
        <f t="shared" si="266"/>
        <v>24571.158589998315</v>
      </c>
      <c r="FV80">
        <f t="shared" si="267"/>
        <v>24596.43478716147</v>
      </c>
      <c r="FW80">
        <f t="shared" si="268"/>
        <v>24621.736552882787</v>
      </c>
      <c r="FX80">
        <f t="shared" si="269"/>
        <v>24647.063913243139</v>
      </c>
      <c r="FY80">
        <f t="shared" si="270"/>
        <v>24672.416894349764</v>
      </c>
      <c r="FZ80">
        <f t="shared" si="207"/>
        <v>24697.795522336255</v>
      </c>
      <c r="GA80">
        <f t="shared" si="313"/>
        <v>24723.199823363469</v>
      </c>
      <c r="GB80">
        <f t="shared" si="314"/>
        <v>24748.629823618361</v>
      </c>
      <c r="GC80">
        <f t="shared" si="315"/>
        <v>24774.085549314907</v>
      </c>
      <c r="GD80">
        <f t="shared" si="281"/>
        <v>24799.56702669377</v>
      </c>
      <c r="GE80">
        <f t="shared" si="282"/>
        <v>24825.074282022368</v>
      </c>
      <c r="GF80">
        <f t="shared" si="283"/>
        <v>24850.607341594899</v>
      </c>
      <c r="GG80">
        <f t="shared" si="284"/>
        <v>24876.166231732492</v>
      </c>
      <c r="GH80">
        <f t="shared" si="285"/>
        <v>24901.750978782758</v>
      </c>
      <c r="GI80">
        <f t="shared" si="286"/>
        <v>24927.361609120711</v>
      </c>
      <c r="GJ80">
        <f t="shared" si="287"/>
        <v>24952.99814914801</v>
      </c>
      <c r="GK80">
        <f t="shared" si="288"/>
        <v>24978.660625293069</v>
      </c>
      <c r="GL80">
        <f t="shared" si="289"/>
        <v>25004.34906401152</v>
      </c>
      <c r="GM80">
        <f t="shared" si="290"/>
        <v>25030.063491785895</v>
      </c>
      <c r="GN80">
        <f t="shared" si="291"/>
        <v>25055.803935125728</v>
      </c>
      <c r="GO80">
        <f t="shared" si="292"/>
        <v>25081.570420567703</v>
      </c>
      <c r="GP80">
        <f t="shared" si="293"/>
        <v>25107.362974675209</v>
      </c>
      <c r="GQ80">
        <f t="shared" si="294"/>
        <v>25133.181624039236</v>
      </c>
      <c r="GR80">
        <f t="shared" si="295"/>
        <v>25159.026395277684</v>
      </c>
      <c r="GS80">
        <f t="shared" si="296"/>
        <v>25184.89731503529</v>
      </c>
      <c r="GT80">
        <f t="shared" si="297"/>
        <v>25210.794409984617</v>
      </c>
      <c r="GU80">
        <f t="shared" si="298"/>
        <v>25236.717706824802</v>
      </c>
      <c r="GV80">
        <f t="shared" si="299"/>
        <v>25262.667232282583</v>
      </c>
      <c r="GW80">
        <f t="shared" si="300"/>
        <v>25288.643013111847</v>
      </c>
      <c r="GX80">
        <f t="shared" si="301"/>
        <v>25314.645076093806</v>
      </c>
      <c r="GY80">
        <f t="shared" si="302"/>
        <v>25340.673448036949</v>
      </c>
      <c r="GZ80">
        <f t="shared" si="303"/>
        <v>25366.728155777237</v>
      </c>
      <c r="HA80">
        <f t="shared" si="304"/>
        <v>25392.809226177629</v>
      </c>
      <c r="HB80">
        <f t="shared" si="305"/>
        <v>25418.916686129101</v>
      </c>
      <c r="HC80">
        <f t="shared" si="306"/>
        <v>25445.050562549455</v>
      </c>
      <c r="HD80">
        <f t="shared" si="307"/>
        <v>25471.210882384297</v>
      </c>
      <c r="HE80">
        <f t="shared" si="308"/>
        <v>25497.397672606621</v>
      </c>
      <c r="HF80">
        <f t="shared" si="309"/>
        <v>25523.610960216953</v>
      </c>
      <c r="HG80">
        <f t="shared" si="310"/>
        <v>25549.850772243335</v>
      </c>
      <c r="HH80">
        <f t="shared" si="311"/>
        <v>25576.11713574149</v>
      </c>
      <c r="HI80">
        <f t="shared" si="312"/>
        <v>25602.410077794368</v>
      </c>
      <c r="HJ80">
        <f t="shared" si="203"/>
        <v>23124.19531559071</v>
      </c>
      <c r="HK80">
        <f t="shared" si="204"/>
        <v>2</v>
      </c>
      <c r="HL80">
        <v>78</v>
      </c>
      <c r="HM80">
        <f t="shared" si="205"/>
        <v>0.77</v>
      </c>
      <c r="HN80" cm="1">
        <f t="array" ref="HN80">INDEX($N$3:$DJ$102,HL80,HK80)</f>
        <v>-23123.985873966249</v>
      </c>
      <c r="HO80">
        <f t="shared" si="206"/>
        <v>-17805.469122954011</v>
      </c>
    </row>
    <row r="81" spans="5:223" x14ac:dyDescent="0.25">
      <c r="E81">
        <v>675</v>
      </c>
      <c r="F81" s="6">
        <f>'Emission events'!AJ81</f>
        <v>3.0478763113556934E+17</v>
      </c>
      <c r="G81" s="6">
        <f>'Emission events'!BQ81</f>
        <v>2.902347388435812E+16</v>
      </c>
      <c r="H81" s="6">
        <f>'Emission events'!CX81</f>
        <v>2763767129189490</v>
      </c>
      <c r="I81" s="6">
        <f>'Emission events'!EE81</f>
        <v>263180375127491.22</v>
      </c>
      <c r="J81" s="6">
        <f>'Emission events'!FL81</f>
        <v>25061413141764.777</v>
      </c>
      <c r="K81" s="6">
        <f t="shared" si="199"/>
        <v>3.3686311393738624E+17</v>
      </c>
      <c r="M81" s="1">
        <v>0.78</v>
      </c>
      <c r="N81" s="55">
        <f t="shared" si="271"/>
        <v>-31962.327215836751</v>
      </c>
      <c r="O81" s="55">
        <f t="shared" si="271"/>
        <v>-31994.945927251847</v>
      </c>
      <c r="P81" s="55">
        <f t="shared" si="271"/>
        <v>-32027.597910425542</v>
      </c>
      <c r="Q81" s="55">
        <f t="shared" si="271"/>
        <v>-32060.283199295911</v>
      </c>
      <c r="R81" s="55">
        <f t="shared" si="271"/>
        <v>-32093.001827835687</v>
      </c>
      <c r="S81" s="55">
        <f t="shared" si="271"/>
        <v>-32125.753830052348</v>
      </c>
      <c r="T81" s="55">
        <f t="shared" si="271"/>
        <v>-32158.539239987611</v>
      </c>
      <c r="U81" s="55">
        <f t="shared" si="271"/>
        <v>-32191.358091718703</v>
      </c>
      <c r="V81" s="55">
        <f t="shared" si="271"/>
        <v>-32224.210419356838</v>
      </c>
      <c r="W81" s="55">
        <f t="shared" si="271"/>
        <v>-32257.096257048455</v>
      </c>
      <c r="X81" s="55">
        <f t="shared" si="272"/>
        <v>-32290.015638974721</v>
      </c>
      <c r="Y81" s="55">
        <f t="shared" si="272"/>
        <v>-32322.968599351672</v>
      </c>
      <c r="Z81" s="55">
        <f t="shared" si="272"/>
        <v>-32355.955172430233</v>
      </c>
      <c r="AA81" s="55">
        <f t="shared" si="272"/>
        <v>-32388.975392496395</v>
      </c>
      <c r="AB81" s="55">
        <f t="shared" si="272"/>
        <v>-32422.029293870652</v>
      </c>
      <c r="AC81" s="55">
        <f t="shared" si="272"/>
        <v>-32455.11691090931</v>
      </c>
      <c r="AD81" s="55">
        <f t="shared" si="272"/>
        <v>-32488.238278002926</v>
      </c>
      <c r="AE81" s="55">
        <f t="shared" si="272"/>
        <v>-32521.39342957746</v>
      </c>
      <c r="AF81" s="55">
        <f t="shared" si="272"/>
        <v>-32554.582400094365</v>
      </c>
      <c r="AG81" s="55">
        <f t="shared" si="272"/>
        <v>-32587.80522404952</v>
      </c>
      <c r="AH81" s="55">
        <f t="shared" si="273"/>
        <v>-32621.061935974478</v>
      </c>
      <c r="AI81" s="55">
        <f t="shared" si="273"/>
        <v>-32654.352570435876</v>
      </c>
      <c r="AJ81" s="55">
        <f t="shared" si="273"/>
        <v>-32687.677162035641</v>
      </c>
      <c r="AK81" s="55">
        <f t="shared" si="273"/>
        <v>-32721.035745411078</v>
      </c>
      <c r="AL81" s="55">
        <f t="shared" si="273"/>
        <v>-32754.428355234493</v>
      </c>
      <c r="AM81" s="55">
        <f t="shared" si="273"/>
        <v>-32787.855026213801</v>
      </c>
      <c r="AN81" s="55">
        <f t="shared" si="273"/>
        <v>-32821.315793092639</v>
      </c>
      <c r="AO81" s="55">
        <f t="shared" si="273"/>
        <v>-32854.810690649414</v>
      </c>
      <c r="AP81" s="55">
        <f t="shared" si="273"/>
        <v>-32888.339753698441</v>
      </c>
      <c r="AQ81" s="55">
        <f t="shared" si="273"/>
        <v>-32921.903017089484</v>
      </c>
      <c r="AR81" s="55">
        <f t="shared" si="274"/>
        <v>-32955.500515707798</v>
      </c>
      <c r="AS81" s="55">
        <f t="shared" si="274"/>
        <v>-32989.132284474355</v>
      </c>
      <c r="AT81" s="55">
        <f t="shared" si="274"/>
        <v>-33022.798358345426</v>
      </c>
      <c r="AU81" s="55">
        <f t="shared" si="274"/>
        <v>-33056.498772313142</v>
      </c>
      <c r="AV81" s="55">
        <f t="shared" si="274"/>
        <v>-33090.233561405686</v>
      </c>
      <c r="AW81" s="55">
        <f t="shared" si="274"/>
        <v>-33124.002760686257</v>
      </c>
      <c r="AX81" s="55">
        <f t="shared" si="274"/>
        <v>-33157.806405254312</v>
      </c>
      <c r="AY81" s="55">
        <f t="shared" si="274"/>
        <v>-33191.644530244979</v>
      </c>
      <c r="AZ81" s="55">
        <f t="shared" si="274"/>
        <v>-33225.517170829218</v>
      </c>
      <c r="BA81" s="55">
        <f t="shared" si="274"/>
        <v>-33259.424362213889</v>
      </c>
      <c r="BB81" s="55">
        <f t="shared" si="275"/>
        <v>-33293.366139641737</v>
      </c>
      <c r="BC81" s="55">
        <f t="shared" si="275"/>
        <v>-33327.342538391458</v>
      </c>
      <c r="BD81" s="55">
        <f t="shared" si="275"/>
        <v>-33361.353593777872</v>
      </c>
      <c r="BE81" s="55">
        <f t="shared" si="275"/>
        <v>-33395.399341151453</v>
      </c>
      <c r="BF81" s="55">
        <f t="shared" si="275"/>
        <v>-33429.479815898965</v>
      </c>
      <c r="BG81" s="55">
        <f t="shared" si="275"/>
        <v>-33463.595053443634</v>
      </c>
      <c r="BH81" s="55">
        <f t="shared" si="275"/>
        <v>-33497.745089244097</v>
      </c>
      <c r="BI81" s="55">
        <f t="shared" si="275"/>
        <v>-33531.929958795648</v>
      </c>
      <c r="BJ81" s="55">
        <f t="shared" si="275"/>
        <v>-33566.149697629648</v>
      </c>
      <c r="BK81" s="55">
        <f t="shared" si="275"/>
        <v>-33600.404341313726</v>
      </c>
      <c r="BL81" s="55">
        <f t="shared" si="276"/>
        <v>-33634.69392545188</v>
      </c>
      <c r="BM81" s="55">
        <f t="shared" si="276"/>
        <v>-33669.018485684093</v>
      </c>
      <c r="BN81" s="55">
        <f t="shared" si="276"/>
        <v>-33703.378057686947</v>
      </c>
      <c r="BO81" s="55">
        <f t="shared" si="276"/>
        <v>-33737.772677173729</v>
      </c>
      <c r="BP81" s="55">
        <f t="shared" si="276"/>
        <v>-33772.20237989349</v>
      </c>
      <c r="BQ81" s="55">
        <f t="shared" si="276"/>
        <v>-33806.667201632197</v>
      </c>
      <c r="BR81" s="55">
        <f t="shared" si="276"/>
        <v>-33841.167178212185</v>
      </c>
      <c r="BS81" s="55">
        <f t="shared" si="276"/>
        <v>-33875.702345492369</v>
      </c>
      <c r="BT81" s="55">
        <f t="shared" si="276"/>
        <v>-33910.272739368338</v>
      </c>
      <c r="BU81" s="55">
        <f t="shared" si="276"/>
        <v>-33944.878395771804</v>
      </c>
      <c r="BV81" s="55">
        <f t="shared" si="277"/>
        <v>-33979.519350671872</v>
      </c>
      <c r="BW81" s="55">
        <f t="shared" si="277"/>
        <v>-34014.195640073973</v>
      </c>
      <c r="BX81" s="55">
        <f t="shared" si="277"/>
        <v>-34048.907300020008</v>
      </c>
      <c r="BY81" s="55">
        <f t="shared" si="277"/>
        <v>-34083.654366588889</v>
      </c>
      <c r="BZ81" s="55">
        <f t="shared" si="277"/>
        <v>-34118.436875896725</v>
      </c>
      <c r="CA81" s="55">
        <f t="shared" si="277"/>
        <v>-34153.254864095681</v>
      </c>
      <c r="CB81" s="55">
        <f t="shared" si="277"/>
        <v>-34188.108367375433</v>
      </c>
      <c r="CC81" s="55">
        <f t="shared" si="277"/>
        <v>-34222.997421961983</v>
      </c>
      <c r="CD81" s="55">
        <f t="shared" si="277"/>
        <v>-34257.92206411899</v>
      </c>
      <c r="CE81" s="55">
        <f t="shared" si="277"/>
        <v>-34292.882330146727</v>
      </c>
      <c r="CF81" s="55">
        <f t="shared" si="278"/>
        <v>-34327.87825638229</v>
      </c>
      <c r="CG81" s="55">
        <f t="shared" si="278"/>
        <v>-34362.909879200044</v>
      </c>
      <c r="CH81" s="55">
        <f t="shared" si="278"/>
        <v>-34397.977235011829</v>
      </c>
      <c r="CI81" s="55">
        <f t="shared" si="278"/>
        <v>-34433.080360265936</v>
      </c>
      <c r="CJ81" s="55">
        <f t="shared" si="278"/>
        <v>-34468.219291448273</v>
      </c>
      <c r="CK81" s="55">
        <f t="shared" si="278"/>
        <v>-34503.394065081848</v>
      </c>
      <c r="CL81" s="55">
        <f t="shared" si="278"/>
        <v>-34538.604717726957</v>
      </c>
      <c r="CM81" s="55">
        <f t="shared" si="278"/>
        <v>-34573.851285981284</v>
      </c>
      <c r="CN81" s="55">
        <f t="shared" si="278"/>
        <v>-34609.133806479345</v>
      </c>
      <c r="CO81" s="55">
        <f t="shared" si="278"/>
        <v>-34644.452315893781</v>
      </c>
      <c r="CP81" s="55">
        <f t="shared" si="279"/>
        <v>-34679.806850934277</v>
      </c>
      <c r="CQ81" s="55">
        <f t="shared" si="279"/>
        <v>-34715.197448347688</v>
      </c>
      <c r="CR81" s="55">
        <f t="shared" si="279"/>
        <v>-34750.624144918627</v>
      </c>
      <c r="CS81" s="55">
        <f t="shared" si="279"/>
        <v>-34786.086977469582</v>
      </c>
      <c r="CT81" s="55">
        <f t="shared" si="279"/>
        <v>-34821.585982859855</v>
      </c>
      <c r="CU81" s="55">
        <f t="shared" si="279"/>
        <v>-34857.121197986991</v>
      </c>
      <c r="CV81" s="55">
        <f t="shared" si="279"/>
        <v>-34892.692659785527</v>
      </c>
      <c r="CW81" s="55">
        <f t="shared" si="279"/>
        <v>-34928.300405228409</v>
      </c>
      <c r="CX81" s="55">
        <f t="shared" si="279"/>
        <v>-34963.944471325958</v>
      </c>
      <c r="CY81" s="55">
        <f t="shared" si="279"/>
        <v>-34999.624895125977</v>
      </c>
      <c r="CZ81" s="55">
        <f t="shared" si="280"/>
        <v>-35035.341713714311</v>
      </c>
      <c r="DA81" s="55">
        <f t="shared" si="280"/>
        <v>-35071.094964215001</v>
      </c>
      <c r="DB81" s="55">
        <f t="shared" si="280"/>
        <v>-35106.88468378922</v>
      </c>
      <c r="DC81" s="55">
        <f t="shared" si="280"/>
        <v>-35142.710909636662</v>
      </c>
      <c r="DD81" s="55">
        <f t="shared" si="280"/>
        <v>-35178.57367899434</v>
      </c>
      <c r="DE81" s="55">
        <f t="shared" si="280"/>
        <v>-35214.473029138011</v>
      </c>
      <c r="DF81" s="55">
        <f t="shared" si="280"/>
        <v>-35250.40899738107</v>
      </c>
      <c r="DG81" s="55">
        <f t="shared" si="280"/>
        <v>-35286.38162107471</v>
      </c>
      <c r="DH81" s="55">
        <f t="shared" si="280"/>
        <v>-35322.390937608499</v>
      </c>
      <c r="DI81" s="55">
        <f t="shared" si="280"/>
        <v>-35358.436984410509</v>
      </c>
      <c r="DJ81" s="55">
        <f t="shared" si="280"/>
        <v>-35394.519798946225</v>
      </c>
      <c r="DL81">
        <f t="shared" si="200"/>
        <v>0.78</v>
      </c>
      <c r="DM81">
        <f t="shared" si="201"/>
        <v>31962.327215836751</v>
      </c>
      <c r="DN81">
        <f t="shared" si="202"/>
        <v>31995.155368876309</v>
      </c>
      <c r="DO81">
        <f t="shared" si="208"/>
        <v>32028.016793674469</v>
      </c>
      <c r="DP81">
        <f t="shared" si="209"/>
        <v>32060.9115241693</v>
      </c>
      <c r="DQ81">
        <f t="shared" si="210"/>
        <v>32093.839594333538</v>
      </c>
      <c r="DR81">
        <f t="shared" si="211"/>
        <v>32126.801038174664</v>
      </c>
      <c r="DS81">
        <f t="shared" si="212"/>
        <v>32159.795889734389</v>
      </c>
      <c r="DT81">
        <f t="shared" si="213"/>
        <v>32192.824183089946</v>
      </c>
      <c r="DU81">
        <f t="shared" si="214"/>
        <v>32225.885952352543</v>
      </c>
      <c r="DV81">
        <f t="shared" si="215"/>
        <v>32258.981231668622</v>
      </c>
      <c r="DW81">
        <f t="shared" si="216"/>
        <v>32292.110055219353</v>
      </c>
      <c r="DX81">
        <f t="shared" si="217"/>
        <v>32325.272457220766</v>
      </c>
      <c r="DY81">
        <f t="shared" si="218"/>
        <v>32358.468471923788</v>
      </c>
      <c r="DZ81">
        <f t="shared" si="219"/>
        <v>32391.698133614416</v>
      </c>
      <c r="EA81">
        <f t="shared" si="220"/>
        <v>32424.961476613134</v>
      </c>
      <c r="EB81">
        <f t="shared" si="221"/>
        <v>32458.258535276258</v>
      </c>
      <c r="EC81">
        <f t="shared" si="222"/>
        <v>32491.589343994336</v>
      </c>
      <c r="ED81">
        <f t="shared" si="223"/>
        <v>32524.953937193332</v>
      </c>
      <c r="EE81">
        <f t="shared" si="224"/>
        <v>32558.352349334702</v>
      </c>
      <c r="EF81">
        <f t="shared" si="225"/>
        <v>32591.784614914319</v>
      </c>
      <c r="EG81">
        <f t="shared" si="226"/>
        <v>32625.250768463738</v>
      </c>
      <c r="EH81">
        <f t="shared" si="227"/>
        <v>32658.750844549602</v>
      </c>
      <c r="EI81">
        <f t="shared" si="228"/>
        <v>32692.284877773829</v>
      </c>
      <c r="EJ81">
        <f t="shared" si="229"/>
        <v>32725.852902773728</v>
      </c>
      <c r="EK81">
        <f t="shared" si="230"/>
        <v>32759.454954221608</v>
      </c>
      <c r="EL81">
        <f t="shared" si="231"/>
        <v>32793.091066825378</v>
      </c>
      <c r="EM81">
        <f t="shared" si="232"/>
        <v>32826.761275328681</v>
      </c>
      <c r="EN81">
        <f t="shared" si="233"/>
        <v>32860.465614509914</v>
      </c>
      <c r="EO81">
        <f t="shared" si="234"/>
        <v>32894.204119183407</v>
      </c>
      <c r="EP81">
        <f t="shared" si="235"/>
        <v>32927.976824198915</v>
      </c>
      <c r="EQ81">
        <f t="shared" si="236"/>
        <v>32961.783764441694</v>
      </c>
      <c r="ER81">
        <f t="shared" si="237"/>
        <v>32995.62497483271</v>
      </c>
      <c r="ES81">
        <f t="shared" si="238"/>
        <v>33029.500490328246</v>
      </c>
      <c r="ET81">
        <f t="shared" si="239"/>
        <v>33063.410345920427</v>
      </c>
      <c r="EU81">
        <f t="shared" si="240"/>
        <v>33097.35457663743</v>
      </c>
      <c r="EV81">
        <f t="shared" si="241"/>
        <v>33131.333217542466</v>
      </c>
      <c r="EW81">
        <f t="shared" si="242"/>
        <v>33165.346303734987</v>
      </c>
      <c r="EX81">
        <f t="shared" si="243"/>
        <v>33199.393870350112</v>
      </c>
      <c r="EY81">
        <f t="shared" si="244"/>
        <v>33233.475952558816</v>
      </c>
      <c r="EZ81">
        <f t="shared" si="245"/>
        <v>33267.592585567952</v>
      </c>
      <c r="FA81">
        <f t="shared" si="246"/>
        <v>33301.743804620259</v>
      </c>
      <c r="FB81">
        <f t="shared" si="247"/>
        <v>33335.929644994445</v>
      </c>
      <c r="FC81">
        <f t="shared" si="248"/>
        <v>33370.150142005325</v>
      </c>
      <c r="FD81">
        <f t="shared" si="249"/>
        <v>33404.405331003363</v>
      </c>
      <c r="FE81">
        <f t="shared" si="250"/>
        <v>33438.695247375341</v>
      </c>
      <c r="FF81">
        <f t="shared" si="251"/>
        <v>33473.019926544475</v>
      </c>
      <c r="FG81">
        <f t="shared" si="252"/>
        <v>33507.379403969397</v>
      </c>
      <c r="FH81">
        <f t="shared" si="253"/>
        <v>33541.773715145413</v>
      </c>
      <c r="FI81">
        <f t="shared" si="254"/>
        <v>33576.202895603878</v>
      </c>
      <c r="FJ81">
        <f t="shared" si="255"/>
        <v>33610.666980912421</v>
      </c>
      <c r="FK81">
        <f t="shared" si="256"/>
        <v>33645.166006675034</v>
      </c>
      <c r="FL81">
        <f t="shared" si="257"/>
        <v>33679.700008531712</v>
      </c>
      <c r="FM81">
        <f t="shared" si="258"/>
        <v>33714.269022159031</v>
      </c>
      <c r="FN81">
        <f t="shared" si="259"/>
        <v>33748.873083270271</v>
      </c>
      <c r="FO81">
        <f t="shared" si="260"/>
        <v>33783.512227614498</v>
      </c>
      <c r="FP81">
        <f t="shared" si="261"/>
        <v>33818.18649097767</v>
      </c>
      <c r="FQ81">
        <f t="shared" si="262"/>
        <v>33852.895909182116</v>
      </c>
      <c r="FR81">
        <f t="shared" si="263"/>
        <v>33887.640518086766</v>
      </c>
      <c r="FS81">
        <f t="shared" si="264"/>
        <v>33922.4203535872</v>
      </c>
      <c r="FT81">
        <f t="shared" si="265"/>
        <v>33957.235451615124</v>
      </c>
      <c r="FU81">
        <f t="shared" si="266"/>
        <v>33992.085848139657</v>
      </c>
      <c r="FV81">
        <f t="shared" si="267"/>
        <v>34026.971579166224</v>
      </c>
      <c r="FW81">
        <f t="shared" si="268"/>
        <v>34061.892680736717</v>
      </c>
      <c r="FX81">
        <f t="shared" si="269"/>
        <v>34096.849188930064</v>
      </c>
      <c r="FY81">
        <f t="shared" si="270"/>
        <v>34131.841139862365</v>
      </c>
      <c r="FZ81">
        <f t="shared" si="207"/>
        <v>34166.868569685779</v>
      </c>
      <c r="GA81">
        <f t="shared" si="313"/>
        <v>34201.931514589996</v>
      </c>
      <c r="GB81">
        <f t="shared" si="314"/>
        <v>34237.030010801012</v>
      </c>
      <c r="GC81">
        <f t="shared" si="315"/>
        <v>34272.164094582484</v>
      </c>
      <c r="GD81">
        <f t="shared" si="281"/>
        <v>34307.33380223468</v>
      </c>
      <c r="GE81">
        <f t="shared" si="282"/>
        <v>34342.539170094708</v>
      </c>
      <c r="GF81">
        <f t="shared" si="283"/>
        <v>34377.780234536927</v>
      </c>
      <c r="GG81">
        <f t="shared" si="284"/>
        <v>34413.057031973171</v>
      </c>
      <c r="GH81">
        <f t="shared" si="285"/>
        <v>34448.369598851743</v>
      </c>
      <c r="GI81">
        <f t="shared" si="286"/>
        <v>34483.717971658545</v>
      </c>
      <c r="GJ81">
        <f t="shared" si="287"/>
        <v>34519.102186916578</v>
      </c>
      <c r="GK81">
        <f t="shared" si="288"/>
        <v>34554.522281186153</v>
      </c>
      <c r="GL81">
        <f t="shared" si="289"/>
        <v>34589.978291064945</v>
      </c>
      <c r="GM81">
        <f t="shared" si="290"/>
        <v>34625.470253187465</v>
      </c>
      <c r="GN81">
        <f t="shared" si="291"/>
        <v>34660.998204226365</v>
      </c>
      <c r="GO81">
        <f t="shared" si="292"/>
        <v>34696.562180891327</v>
      </c>
      <c r="GP81">
        <f t="shared" si="293"/>
        <v>34732.162219929196</v>
      </c>
      <c r="GQ81">
        <f t="shared" si="294"/>
        <v>34767.798358124601</v>
      </c>
      <c r="GR81">
        <f t="shared" si="295"/>
        <v>34803.470632300021</v>
      </c>
      <c r="GS81">
        <f t="shared" si="296"/>
        <v>34839.179079314759</v>
      </c>
      <c r="GT81">
        <f t="shared" si="297"/>
        <v>34874.923736066354</v>
      </c>
      <c r="GU81">
        <f t="shared" si="298"/>
        <v>34910.704639489355</v>
      </c>
      <c r="GV81">
        <f t="shared" si="299"/>
        <v>34946.521826556702</v>
      </c>
      <c r="GW81">
        <f t="shared" si="300"/>
        <v>34982.375334278709</v>
      </c>
      <c r="GX81">
        <f t="shared" si="301"/>
        <v>35018.265199703194</v>
      </c>
      <c r="GY81">
        <f t="shared" si="302"/>
        <v>35054.191459915994</v>
      </c>
      <c r="GZ81">
        <f t="shared" si="303"/>
        <v>35090.154152041141</v>
      </c>
      <c r="HA81">
        <f t="shared" si="304"/>
        <v>35126.153313239825</v>
      </c>
      <c r="HB81">
        <f t="shared" si="305"/>
        <v>35162.188980711733</v>
      </c>
      <c r="HC81">
        <f t="shared" si="306"/>
        <v>35198.261191693869</v>
      </c>
      <c r="HD81">
        <f t="shared" si="307"/>
        <v>35234.369983462006</v>
      </c>
      <c r="HE81">
        <f t="shared" si="308"/>
        <v>35270.51539332953</v>
      </c>
      <c r="HF81">
        <f t="shared" si="309"/>
        <v>35306.697458647628</v>
      </c>
      <c r="HG81">
        <f t="shared" si="310"/>
        <v>35342.916216805883</v>
      </c>
      <c r="HH81">
        <f t="shared" si="311"/>
        <v>35379.171705232358</v>
      </c>
      <c r="HI81">
        <f t="shared" si="312"/>
        <v>35415.463961392532</v>
      </c>
      <c r="HJ81">
        <f t="shared" si="203"/>
        <v>31995.155368876309</v>
      </c>
      <c r="HK81">
        <f t="shared" si="204"/>
        <v>2</v>
      </c>
      <c r="HL81">
        <v>79</v>
      </c>
      <c r="HM81">
        <f t="shared" si="205"/>
        <v>0.78</v>
      </c>
      <c r="HN81" cm="1">
        <f t="array" ref="HN81">INDEX($N$3:$DJ$102,HL81,HK81)</f>
        <v>-31994.945927251847</v>
      </c>
      <c r="HO81">
        <f t="shared" si="206"/>
        <v>-24956.05782325644</v>
      </c>
    </row>
    <row r="82" spans="5:223" x14ac:dyDescent="0.25">
      <c r="E82">
        <v>680</v>
      </c>
      <c r="F82" s="6">
        <f>'Emission events'!AJ82</f>
        <v>2.1856464675264134E+17</v>
      </c>
      <c r="G82" s="6">
        <f>'Emission events'!BQ82</f>
        <v>2.0812869910221708E+16</v>
      </c>
      <c r="H82" s="6">
        <f>'Emission events'!CX82</f>
        <v>1981910433987317.3</v>
      </c>
      <c r="I82" s="6">
        <f>'Emission events'!EE82</f>
        <v>188727887374084.63</v>
      </c>
      <c r="J82" s="6">
        <f>'Emission events'!FL82</f>
        <v>17971657478499.902</v>
      </c>
      <c r="K82" s="6">
        <f t="shared" si="199"/>
        <v>2.4156612664170294E+17</v>
      </c>
      <c r="M82" s="1">
        <v>0.79</v>
      </c>
      <c r="N82" s="55">
        <f t="shared" si="271"/>
        <v>-44221.536350953109</v>
      </c>
      <c r="O82" s="55">
        <f t="shared" si="271"/>
        <v>-44266.659720890908</v>
      </c>
      <c r="P82" s="55">
        <f t="shared" si="271"/>
        <v>-44311.829117679044</v>
      </c>
      <c r="Q82" s="55">
        <f t="shared" si="271"/>
        <v>-44357.04458826581</v>
      </c>
      <c r="R82" s="55">
        <f t="shared" si="271"/>
        <v>-44402.306179647734</v>
      </c>
      <c r="S82" s="55">
        <f t="shared" si="271"/>
        <v>-44447.613938869777</v>
      </c>
      <c r="T82" s="55">
        <f t="shared" si="271"/>
        <v>-44492.967913023895</v>
      </c>
      <c r="U82" s="55">
        <f t="shared" si="271"/>
        <v>-44538.368149250899</v>
      </c>
      <c r="V82" s="55">
        <f t="shared" si="271"/>
        <v>-44583.814694738881</v>
      </c>
      <c r="W82" s="55">
        <f t="shared" si="271"/>
        <v>-44629.307596725041</v>
      </c>
      <c r="X82" s="55">
        <f t="shared" si="272"/>
        <v>-44674.846902494239</v>
      </c>
      <c r="Y82" s="55">
        <f t="shared" si="272"/>
        <v>-44720.432659379294</v>
      </c>
      <c r="Z82" s="55">
        <f t="shared" si="272"/>
        <v>-44766.064914761599</v>
      </c>
      <c r="AA82" s="55">
        <f t="shared" si="272"/>
        <v>-44811.74371607136</v>
      </c>
      <c r="AB82" s="55">
        <f t="shared" si="272"/>
        <v>-44857.469110786231</v>
      </c>
      <c r="AC82" s="55">
        <f t="shared" si="272"/>
        <v>-44903.241146432891</v>
      </c>
      <c r="AD82" s="55">
        <f t="shared" si="272"/>
        <v>-44949.059870586359</v>
      </c>
      <c r="AE82" s="55">
        <f t="shared" si="272"/>
        <v>-44994.925330870188</v>
      </c>
      <c r="AF82" s="55">
        <f t="shared" si="272"/>
        <v>-45040.837574956669</v>
      </c>
      <c r="AG82" s="55">
        <f t="shared" si="272"/>
        <v>-45086.796650566044</v>
      </c>
      <c r="AH82" s="55">
        <f t="shared" si="273"/>
        <v>-45132.802605468241</v>
      </c>
      <c r="AI82" s="55">
        <f t="shared" si="273"/>
        <v>-45178.855487481429</v>
      </c>
      <c r="AJ82" s="55">
        <f t="shared" si="273"/>
        <v>-45224.955344472175</v>
      </c>
      <c r="AK82" s="55">
        <f t="shared" si="273"/>
        <v>-45271.102224356422</v>
      </c>
      <c r="AL82" s="55">
        <f t="shared" si="273"/>
        <v>-45317.296175098796</v>
      </c>
      <c r="AM82" s="55">
        <f t="shared" si="273"/>
        <v>-45363.537244712839</v>
      </c>
      <c r="AN82" s="55">
        <f t="shared" si="273"/>
        <v>-45409.825481261265</v>
      </c>
      <c r="AO82" s="55">
        <f t="shared" si="273"/>
        <v>-45456.160932855113</v>
      </c>
      <c r="AP82" s="55">
        <f t="shared" si="273"/>
        <v>-45502.543647655533</v>
      </c>
      <c r="AQ82" s="55">
        <f t="shared" si="273"/>
        <v>-45548.973673872249</v>
      </c>
      <c r="AR82" s="55">
        <f t="shared" si="274"/>
        <v>-45595.451059763895</v>
      </c>
      <c r="AS82" s="55">
        <f t="shared" si="274"/>
        <v>-45641.97585363876</v>
      </c>
      <c r="AT82" s="55">
        <f t="shared" si="274"/>
        <v>-45688.548103854293</v>
      </c>
      <c r="AU82" s="55">
        <f t="shared" si="274"/>
        <v>-45735.167858817258</v>
      </c>
      <c r="AV82" s="55">
        <f t="shared" si="274"/>
        <v>-45781.835166983779</v>
      </c>
      <c r="AW82" s="55">
        <f t="shared" si="274"/>
        <v>-45828.550076859407</v>
      </c>
      <c r="AX82" s="55">
        <f t="shared" si="274"/>
        <v>-45875.312636999195</v>
      </c>
      <c r="AY82" s="55">
        <f t="shared" si="274"/>
        <v>-45922.122896007859</v>
      </c>
      <c r="AZ82" s="55">
        <f t="shared" si="274"/>
        <v>-45968.98090253905</v>
      </c>
      <c r="BA82" s="55">
        <f t="shared" si="274"/>
        <v>-46015.88670529706</v>
      </c>
      <c r="BB82" s="55">
        <f t="shared" si="275"/>
        <v>-46062.840353035303</v>
      </c>
      <c r="BC82" s="55">
        <f t="shared" si="275"/>
        <v>-46109.841894556637</v>
      </c>
      <c r="BD82" s="55">
        <f t="shared" si="275"/>
        <v>-46156.891378714201</v>
      </c>
      <c r="BE82" s="55">
        <f t="shared" si="275"/>
        <v>-46203.988854410782</v>
      </c>
      <c r="BF82" s="55">
        <f t="shared" si="275"/>
        <v>-46251.134370599051</v>
      </c>
      <c r="BG82" s="55">
        <f t="shared" si="275"/>
        <v>-46298.327976281777</v>
      </c>
      <c r="BH82" s="55">
        <f t="shared" si="275"/>
        <v>-46345.56972051107</v>
      </c>
      <c r="BI82" s="55">
        <f t="shared" si="275"/>
        <v>-46392.859652390027</v>
      </c>
      <c r="BJ82" s="55">
        <f t="shared" si="275"/>
        <v>-46440.197821071386</v>
      </c>
      <c r="BK82" s="55">
        <f t="shared" si="275"/>
        <v>-46487.584275757654</v>
      </c>
      <c r="BL82" s="55">
        <f t="shared" si="276"/>
        <v>-46535.019065702043</v>
      </c>
      <c r="BM82" s="55">
        <f t="shared" si="276"/>
        <v>-46582.50224020781</v>
      </c>
      <c r="BN82" s="55">
        <f t="shared" si="276"/>
        <v>-46630.03384862854</v>
      </c>
      <c r="BO82" s="55">
        <f t="shared" si="276"/>
        <v>-46677.613940368305</v>
      </c>
      <c r="BP82" s="55">
        <f t="shared" si="276"/>
        <v>-46725.2425648809</v>
      </c>
      <c r="BQ82" s="55">
        <f t="shared" si="276"/>
        <v>-46772.919771671586</v>
      </c>
      <c r="BR82" s="55">
        <f t="shared" si="276"/>
        <v>-46820.6456102956</v>
      </c>
      <c r="BS82" s="55">
        <f t="shared" si="276"/>
        <v>-46868.420130358238</v>
      </c>
      <c r="BT82" s="55">
        <f t="shared" si="276"/>
        <v>-46916.243381516542</v>
      </c>
      <c r="BU82" s="55">
        <f t="shared" si="276"/>
        <v>-46964.115413477084</v>
      </c>
      <c r="BV82" s="55">
        <f t="shared" si="277"/>
        <v>-47012.036275997743</v>
      </c>
      <c r="BW82" s="55">
        <f t="shared" si="277"/>
        <v>-47060.006018887034</v>
      </c>
      <c r="BX82" s="55">
        <f t="shared" si="277"/>
        <v>-47108.02469200427</v>
      </c>
      <c r="BY82" s="55">
        <f t="shared" si="277"/>
        <v>-47156.092345259589</v>
      </c>
      <c r="BZ82" s="55">
        <f t="shared" si="277"/>
        <v>-47204.209028614256</v>
      </c>
      <c r="CA82" s="55">
        <f t="shared" si="277"/>
        <v>-47252.374792079783</v>
      </c>
      <c r="CB82" s="55">
        <f t="shared" si="277"/>
        <v>-47300.58968571989</v>
      </c>
      <c r="CC82" s="55">
        <f t="shared" si="277"/>
        <v>-47348.853759648198</v>
      </c>
      <c r="CD82" s="55">
        <f t="shared" si="277"/>
        <v>-47397.167064030102</v>
      </c>
      <c r="CE82" s="55">
        <f t="shared" si="277"/>
        <v>-47445.529649081996</v>
      </c>
      <c r="CF82" s="55">
        <f t="shared" si="278"/>
        <v>-47493.941565071502</v>
      </c>
      <c r="CG82" s="55">
        <f t="shared" si="278"/>
        <v>-47542.402862317533</v>
      </c>
      <c r="CH82" s="55">
        <f t="shared" si="278"/>
        <v>-47590.913591190467</v>
      </c>
      <c r="CI82" s="55">
        <f t="shared" si="278"/>
        <v>-47639.473802111403</v>
      </c>
      <c r="CJ82" s="55">
        <f t="shared" si="278"/>
        <v>-47688.083545553891</v>
      </c>
      <c r="CK82" s="55">
        <f t="shared" si="278"/>
        <v>-47736.742872042443</v>
      </c>
      <c r="CL82" s="55">
        <f t="shared" si="278"/>
        <v>-47785.45183215259</v>
      </c>
      <c r="CM82" s="55">
        <f t="shared" si="278"/>
        <v>-47834.210476512686</v>
      </c>
      <c r="CN82" s="55">
        <f t="shared" si="278"/>
        <v>-47883.018855801471</v>
      </c>
      <c r="CO82" s="55">
        <f t="shared" si="278"/>
        <v>-47931.877020750122</v>
      </c>
      <c r="CP82" s="55">
        <f t="shared" si="279"/>
        <v>-47980.785022141346</v>
      </c>
      <c r="CQ82" s="55">
        <f t="shared" si="279"/>
        <v>-48029.742910809691</v>
      </c>
      <c r="CR82" s="55">
        <f t="shared" si="279"/>
        <v>-48078.750737641509</v>
      </c>
      <c r="CS82" s="55">
        <f t="shared" si="279"/>
        <v>-48127.808553575276</v>
      </c>
      <c r="CT82" s="55">
        <f t="shared" si="279"/>
        <v>-48176.916409600715</v>
      </c>
      <c r="CU82" s="55">
        <f t="shared" si="279"/>
        <v>-48226.074356760764</v>
      </c>
      <c r="CV82" s="55">
        <f t="shared" si="279"/>
        <v>-48275.282446149227</v>
      </c>
      <c r="CW82" s="55">
        <f t="shared" si="279"/>
        <v>-48324.540728912718</v>
      </c>
      <c r="CX82" s="55">
        <f t="shared" si="279"/>
        <v>-48373.849256249814</v>
      </c>
      <c r="CY82" s="55">
        <f t="shared" si="279"/>
        <v>-48423.208079411394</v>
      </c>
      <c r="CZ82" s="55">
        <f t="shared" si="280"/>
        <v>-48472.617249700532</v>
      </c>
      <c r="DA82" s="55">
        <f t="shared" si="280"/>
        <v>-48522.076818472837</v>
      </c>
      <c r="DB82" s="55">
        <f t="shared" si="280"/>
        <v>-48571.586837135641</v>
      </c>
      <c r="DC82" s="55">
        <f t="shared" si="280"/>
        <v>-48621.147357149872</v>
      </c>
      <c r="DD82" s="55">
        <f t="shared" si="280"/>
        <v>-48670.758430027767</v>
      </c>
      <c r="DE82" s="55">
        <f t="shared" si="280"/>
        <v>-48720.420107334634</v>
      </c>
      <c r="DF82" s="55">
        <f t="shared" si="280"/>
        <v>-48770.132440688867</v>
      </c>
      <c r="DG82" s="55">
        <f t="shared" si="280"/>
        <v>-48819.895481760483</v>
      </c>
      <c r="DH82" s="55">
        <f t="shared" si="280"/>
        <v>-48869.709282272946</v>
      </c>
      <c r="DI82" s="55">
        <f t="shared" si="280"/>
        <v>-48919.573894002227</v>
      </c>
      <c r="DJ82" s="55">
        <f t="shared" si="280"/>
        <v>-48969.489368777176</v>
      </c>
      <c r="DL82">
        <f t="shared" si="200"/>
        <v>0.79</v>
      </c>
      <c r="DM82">
        <f t="shared" si="201"/>
        <v>44221.536350953109</v>
      </c>
      <c r="DN82">
        <f t="shared" si="202"/>
        <v>44266.869162515373</v>
      </c>
      <c r="DO82">
        <f t="shared" si="208"/>
        <v>44312.248000927968</v>
      </c>
      <c r="DP82">
        <f t="shared" si="209"/>
        <v>44357.672913139198</v>
      </c>
      <c r="DQ82">
        <f t="shared" si="210"/>
        <v>44403.143946145588</v>
      </c>
      <c r="DR82">
        <f t="shared" si="211"/>
        <v>44448.66114699209</v>
      </c>
      <c r="DS82">
        <f t="shared" si="212"/>
        <v>44494.224562770672</v>
      </c>
      <c r="DT82">
        <f t="shared" si="213"/>
        <v>44539.834240622142</v>
      </c>
      <c r="DU82">
        <f t="shared" si="214"/>
        <v>44585.490227734583</v>
      </c>
      <c r="DV82">
        <f t="shared" si="215"/>
        <v>44631.192571345207</v>
      </c>
      <c r="DW82">
        <f t="shared" si="216"/>
        <v>44676.941318738871</v>
      </c>
      <c r="DX82">
        <f t="shared" si="217"/>
        <v>44722.736517248391</v>
      </c>
      <c r="DY82">
        <f t="shared" si="218"/>
        <v>44768.578214255154</v>
      </c>
      <c r="DZ82">
        <f t="shared" si="219"/>
        <v>44814.466457189381</v>
      </c>
      <c r="EA82">
        <f t="shared" si="220"/>
        <v>44860.401293528717</v>
      </c>
      <c r="EB82">
        <f t="shared" si="221"/>
        <v>44906.382770799835</v>
      </c>
      <c r="EC82">
        <f t="shared" si="222"/>
        <v>44952.410936577769</v>
      </c>
      <c r="ED82">
        <f t="shared" si="223"/>
        <v>44998.485838486064</v>
      </c>
      <c r="EE82">
        <f t="shared" si="224"/>
        <v>45044.607524197003</v>
      </c>
      <c r="EF82">
        <f t="shared" si="225"/>
        <v>45090.776041430843</v>
      </c>
      <c r="EG82">
        <f t="shared" si="226"/>
        <v>45136.991437957506</v>
      </c>
      <c r="EH82">
        <f t="shared" si="227"/>
        <v>45183.253761595151</v>
      </c>
      <c r="EI82">
        <f t="shared" si="228"/>
        <v>45229.563060210363</v>
      </c>
      <c r="EJ82">
        <f t="shared" si="229"/>
        <v>45275.919381719075</v>
      </c>
      <c r="EK82">
        <f t="shared" si="230"/>
        <v>45322.322774085907</v>
      </c>
      <c r="EL82">
        <f t="shared" si="231"/>
        <v>45368.773285324416</v>
      </c>
      <c r="EM82">
        <f t="shared" si="232"/>
        <v>45415.270963497307</v>
      </c>
      <c r="EN82">
        <f t="shared" si="233"/>
        <v>45461.815856715613</v>
      </c>
      <c r="EO82">
        <f t="shared" si="234"/>
        <v>45508.408013140499</v>
      </c>
      <c r="EP82">
        <f t="shared" si="235"/>
        <v>45555.047480981681</v>
      </c>
      <c r="EQ82">
        <f t="shared" si="236"/>
        <v>45601.734308497791</v>
      </c>
      <c r="ER82">
        <f t="shared" si="237"/>
        <v>45648.468543997114</v>
      </c>
      <c r="ES82">
        <f t="shared" si="238"/>
        <v>45695.250235837113</v>
      </c>
      <c r="ET82">
        <f t="shared" si="239"/>
        <v>45742.079432424543</v>
      </c>
      <c r="EU82">
        <f t="shared" si="240"/>
        <v>45788.956182215523</v>
      </c>
      <c r="EV82">
        <f t="shared" si="241"/>
        <v>45835.880533715615</v>
      </c>
      <c r="EW82">
        <f t="shared" si="242"/>
        <v>45882.852535479869</v>
      </c>
      <c r="EX82">
        <f t="shared" si="243"/>
        <v>45929.872236112991</v>
      </c>
      <c r="EY82">
        <f t="shared" si="244"/>
        <v>45976.939684268647</v>
      </c>
      <c r="EZ82">
        <f t="shared" si="245"/>
        <v>46024.054928651123</v>
      </c>
      <c r="FA82">
        <f t="shared" si="246"/>
        <v>46071.218018013824</v>
      </c>
      <c r="FB82">
        <f t="shared" si="247"/>
        <v>46118.429001159624</v>
      </c>
      <c r="FC82">
        <f t="shared" si="248"/>
        <v>46165.687926941653</v>
      </c>
      <c r="FD82">
        <f t="shared" si="249"/>
        <v>46212.994844262692</v>
      </c>
      <c r="FE82">
        <f t="shared" si="250"/>
        <v>46260.349802075427</v>
      </c>
      <c r="FF82">
        <f t="shared" si="251"/>
        <v>46307.752849382618</v>
      </c>
      <c r="FG82">
        <f t="shared" si="252"/>
        <v>46355.204035236369</v>
      </c>
      <c r="FH82">
        <f t="shared" si="253"/>
        <v>46402.703408739791</v>
      </c>
      <c r="FI82">
        <f t="shared" si="254"/>
        <v>46450.251019045616</v>
      </c>
      <c r="FJ82">
        <f t="shared" si="255"/>
        <v>46497.846915356349</v>
      </c>
      <c r="FK82">
        <f t="shared" si="256"/>
        <v>46545.491146925197</v>
      </c>
      <c r="FL82">
        <f t="shared" si="257"/>
        <v>46593.183763055429</v>
      </c>
      <c r="FM82">
        <f t="shared" si="258"/>
        <v>46640.924813100624</v>
      </c>
      <c r="FN82">
        <f t="shared" si="259"/>
        <v>46688.714346464847</v>
      </c>
      <c r="FO82">
        <f t="shared" si="260"/>
        <v>46736.552412601908</v>
      </c>
      <c r="FP82">
        <f t="shared" si="261"/>
        <v>46784.439061017059</v>
      </c>
      <c r="FQ82">
        <f t="shared" si="262"/>
        <v>46832.374341265531</v>
      </c>
      <c r="FR82">
        <f t="shared" si="263"/>
        <v>46880.358302952634</v>
      </c>
      <c r="FS82">
        <f t="shared" si="264"/>
        <v>46928.390995735404</v>
      </c>
      <c r="FT82">
        <f t="shared" si="265"/>
        <v>46976.472469320404</v>
      </c>
      <c r="FU82">
        <f t="shared" si="266"/>
        <v>47024.602773465529</v>
      </c>
      <c r="FV82">
        <f t="shared" si="267"/>
        <v>47072.781957979285</v>
      </c>
      <c r="FW82">
        <f t="shared" si="268"/>
        <v>47121.010072720979</v>
      </c>
      <c r="FX82">
        <f t="shared" si="269"/>
        <v>47169.287167600763</v>
      </c>
      <c r="FY82">
        <f t="shared" si="270"/>
        <v>47217.613292579896</v>
      </c>
      <c r="FZ82">
        <f t="shared" si="207"/>
        <v>47265.988497669881</v>
      </c>
      <c r="GA82">
        <f t="shared" si="313"/>
        <v>47314.412832934453</v>
      </c>
      <c r="GB82">
        <f t="shared" si="314"/>
        <v>47362.886348487227</v>
      </c>
      <c r="GC82">
        <f t="shared" si="315"/>
        <v>47411.409094493596</v>
      </c>
      <c r="GD82">
        <f t="shared" si="281"/>
        <v>47459.981121169949</v>
      </c>
      <c r="GE82">
        <f t="shared" si="282"/>
        <v>47508.60247878392</v>
      </c>
      <c r="GF82">
        <f t="shared" si="283"/>
        <v>47557.273217654416</v>
      </c>
      <c r="GG82">
        <f t="shared" si="284"/>
        <v>47605.993388151808</v>
      </c>
      <c r="GH82">
        <f t="shared" si="285"/>
        <v>47654.763040697209</v>
      </c>
      <c r="GI82">
        <f t="shared" si="286"/>
        <v>47703.582225764163</v>
      </c>
      <c r="GJ82">
        <f t="shared" si="287"/>
        <v>47752.450993877173</v>
      </c>
      <c r="GK82">
        <f t="shared" si="288"/>
        <v>47801.369395611786</v>
      </c>
      <c r="GL82">
        <f t="shared" si="289"/>
        <v>47850.337481596347</v>
      </c>
      <c r="GM82">
        <f t="shared" si="290"/>
        <v>47899.35530250959</v>
      </c>
      <c r="GN82">
        <f t="shared" si="291"/>
        <v>47948.422909082707</v>
      </c>
      <c r="GO82">
        <f t="shared" si="292"/>
        <v>47997.540352098396</v>
      </c>
      <c r="GP82">
        <f t="shared" si="293"/>
        <v>48046.707682391199</v>
      </c>
      <c r="GQ82">
        <f t="shared" si="294"/>
        <v>48095.924950847482</v>
      </c>
      <c r="GR82">
        <f t="shared" si="295"/>
        <v>48145.192208405715</v>
      </c>
      <c r="GS82">
        <f t="shared" si="296"/>
        <v>48194.50950605562</v>
      </c>
      <c r="GT82">
        <f t="shared" si="297"/>
        <v>48243.876894840127</v>
      </c>
      <c r="GU82">
        <f t="shared" si="298"/>
        <v>48293.294425853055</v>
      </c>
      <c r="GV82">
        <f t="shared" si="299"/>
        <v>48342.762150241011</v>
      </c>
      <c r="GW82">
        <f t="shared" si="300"/>
        <v>48392.280119202565</v>
      </c>
      <c r="GX82">
        <f t="shared" si="301"/>
        <v>48441.84838398861</v>
      </c>
      <c r="GY82">
        <f t="shared" si="302"/>
        <v>48491.466995902214</v>
      </c>
      <c r="GZ82">
        <f t="shared" si="303"/>
        <v>48541.136006298977</v>
      </c>
      <c r="HA82">
        <f t="shared" si="304"/>
        <v>48590.855466586247</v>
      </c>
      <c r="HB82">
        <f t="shared" si="305"/>
        <v>48640.625428224943</v>
      </c>
      <c r="HC82">
        <f t="shared" si="306"/>
        <v>48690.445942727296</v>
      </c>
      <c r="HD82">
        <f t="shared" si="307"/>
        <v>48740.317061658629</v>
      </c>
      <c r="HE82">
        <f t="shared" si="308"/>
        <v>48790.238836637327</v>
      </c>
      <c r="HF82">
        <f t="shared" si="309"/>
        <v>48840.211319333401</v>
      </c>
      <c r="HG82">
        <f t="shared" si="310"/>
        <v>48890.23456147033</v>
      </c>
      <c r="HH82">
        <f t="shared" si="311"/>
        <v>48940.308614824076</v>
      </c>
      <c r="HI82">
        <f t="shared" si="312"/>
        <v>48990.433531223483</v>
      </c>
      <c r="HJ82">
        <f t="shared" si="203"/>
        <v>44266.869162515373</v>
      </c>
      <c r="HK82">
        <f t="shared" si="204"/>
        <v>2</v>
      </c>
      <c r="HL82">
        <v>80</v>
      </c>
      <c r="HM82">
        <f t="shared" si="205"/>
        <v>0.79</v>
      </c>
      <c r="HN82" cm="1">
        <f t="array" ref="HN82">INDEX($N$3:$DJ$102,HL82,HK82)</f>
        <v>-44266.659720890908</v>
      </c>
      <c r="HO82">
        <f t="shared" si="206"/>
        <v>-34970.661179503819</v>
      </c>
    </row>
    <row r="83" spans="5:223" x14ac:dyDescent="0.25">
      <c r="E83">
        <v>685</v>
      </c>
      <c r="F83" s="6">
        <f>'Emission events'!AJ83</f>
        <v>1.4200691722728662E+17</v>
      </c>
      <c r="G83" s="6">
        <f>'Emission events'!BQ83</f>
        <v>1.3522642103908418E+16</v>
      </c>
      <c r="H83" s="6">
        <f>'Emission events'!CX83</f>
        <v>1287696775909306.3</v>
      </c>
      <c r="I83" s="6">
        <f>'Emission events'!EE83</f>
        <v>122621228451203.83</v>
      </c>
      <c r="J83" s="6">
        <f>'Emission events'!FL83</f>
        <v>11676635329202.158</v>
      </c>
      <c r="K83" s="6">
        <f t="shared" si="199"/>
        <v>1.5695155397088477E+17</v>
      </c>
      <c r="M83" s="1">
        <v>0.8</v>
      </c>
      <c r="N83" s="55">
        <f t="shared" ref="N83:W92" si="316">$B$13-_J0*EXP(($M83+N$2*_r_S)/(_V_th*_diode_n))-($M83+N$2*_r_S)/_r_sh</f>
        <v>-61180.421469775465</v>
      </c>
      <c r="O83" s="55">
        <f t="shared" si="316"/>
        <v>-61242.843295477091</v>
      </c>
      <c r="P83" s="55">
        <f t="shared" si="316"/>
        <v>-61305.328792923938</v>
      </c>
      <c r="Q83" s="55">
        <f t="shared" si="316"/>
        <v>-61367.878027062899</v>
      </c>
      <c r="R83" s="55">
        <f t="shared" si="316"/>
        <v>-61430.491062907146</v>
      </c>
      <c r="S83" s="55">
        <f t="shared" si="316"/>
        <v>-61493.167965536362</v>
      </c>
      <c r="T83" s="55">
        <f t="shared" si="316"/>
        <v>-61555.908800095756</v>
      </c>
      <c r="U83" s="55">
        <f t="shared" si="316"/>
        <v>-61618.713631798499</v>
      </c>
      <c r="V83" s="55">
        <f t="shared" si="316"/>
        <v>-61681.582525922771</v>
      </c>
      <c r="W83" s="55">
        <f t="shared" si="316"/>
        <v>-61744.515547813979</v>
      </c>
      <c r="X83" s="55">
        <f t="shared" ref="X83:AG92" si="317">$B$13-_J0*EXP(($M83+X$2*_r_S)/(_V_th*_diode_n))-($M83+X$2*_r_S)/_r_sh</f>
        <v>-61807.512762884842</v>
      </c>
      <c r="Y83" s="55">
        <f t="shared" si="317"/>
        <v>-61870.574236613495</v>
      </c>
      <c r="Z83" s="55">
        <f t="shared" si="317"/>
        <v>-61933.700034545735</v>
      </c>
      <c r="AA83" s="55">
        <f t="shared" si="317"/>
        <v>-61996.890222293994</v>
      </c>
      <c r="AB83" s="55">
        <f t="shared" si="317"/>
        <v>-62060.14486553763</v>
      </c>
      <c r="AC83" s="55">
        <f t="shared" si="317"/>
        <v>-62123.464030023235</v>
      </c>
      <c r="AD83" s="55">
        <f t="shared" si="317"/>
        <v>-62186.847781563782</v>
      </c>
      <c r="AE83" s="55">
        <f t="shared" si="317"/>
        <v>-62250.296186039814</v>
      </c>
      <c r="AF83" s="55">
        <f t="shared" si="317"/>
        <v>-62313.809309399752</v>
      </c>
      <c r="AG83" s="55">
        <f t="shared" si="317"/>
        <v>-62377.387217657968</v>
      </c>
      <c r="AH83" s="55">
        <f t="shared" ref="AH83:AQ92" si="318">$B$13-_J0*EXP(($M83+AH$2*_r_S)/(_V_th*_diode_n))-($M83+AH$2*_r_S)/_r_sh</f>
        <v>-62441.029976897014</v>
      </c>
      <c r="AI83" s="55">
        <f t="shared" si="318"/>
        <v>-62504.73765326666</v>
      </c>
      <c r="AJ83" s="55">
        <f t="shared" si="318"/>
        <v>-62568.510312984166</v>
      </c>
      <c r="AK83" s="55">
        <f t="shared" si="318"/>
        <v>-62632.348022334496</v>
      </c>
      <c r="AL83" s="55">
        <f t="shared" si="318"/>
        <v>-62696.250847669646</v>
      </c>
      <c r="AM83" s="55">
        <f t="shared" si="318"/>
        <v>-62760.21885540965</v>
      </c>
      <c r="AN83" s="55">
        <f t="shared" si="318"/>
        <v>-62824.25211204301</v>
      </c>
      <c r="AO83" s="55">
        <f t="shared" si="318"/>
        <v>-62888.350684124722</v>
      </c>
      <c r="AP83" s="55">
        <f t="shared" si="318"/>
        <v>-62952.514638278524</v>
      </c>
      <c r="AQ83" s="55">
        <f t="shared" si="318"/>
        <v>-63016.744041195911</v>
      </c>
      <c r="AR83" s="55">
        <f t="shared" ref="AR83:BA92" si="319">$B$13-_J0*EXP(($M83+AR$2*_r_S)/(_V_th*_diode_n))-($M83+AR$2*_r_S)/_r_sh</f>
        <v>-63081.038959636397</v>
      </c>
      <c r="AS83" s="55">
        <f t="shared" si="319"/>
        <v>-63145.39946042782</v>
      </c>
      <c r="AT83" s="55">
        <f t="shared" si="319"/>
        <v>-63209.825610465297</v>
      </c>
      <c r="AU83" s="55">
        <f t="shared" si="319"/>
        <v>-63274.317476713513</v>
      </c>
      <c r="AV83" s="55">
        <f t="shared" si="319"/>
        <v>-63338.875126204788</v>
      </c>
      <c r="AW83" s="55">
        <f t="shared" si="319"/>
        <v>-63403.498626039349</v>
      </c>
      <c r="AX83" s="55">
        <f t="shared" si="319"/>
        <v>-63468.18804338637</v>
      </c>
      <c r="AY83" s="55">
        <f t="shared" si="319"/>
        <v>-63532.943445484168</v>
      </c>
      <c r="AZ83" s="55">
        <f t="shared" si="319"/>
        <v>-63597.764899638292</v>
      </c>
      <c r="BA83" s="55">
        <f t="shared" si="319"/>
        <v>-63662.652473223883</v>
      </c>
      <c r="BB83" s="55">
        <f t="shared" ref="BB83:BK92" si="320">$B$13-_J0*EXP(($M83+BB$2*_r_S)/(_V_th*_diode_n))-($M83+BB$2*_r_S)/_r_sh</f>
        <v>-63727.606233684543</v>
      </c>
      <c r="BC83" s="55">
        <f t="shared" si="320"/>
        <v>-63792.626248532695</v>
      </c>
      <c r="BD83" s="55">
        <f t="shared" si="320"/>
        <v>-63857.712585349815</v>
      </c>
      <c r="BE83" s="55">
        <f t="shared" si="320"/>
        <v>-63922.865311785688</v>
      </c>
      <c r="BF83" s="55">
        <f t="shared" si="320"/>
        <v>-63988.084495559524</v>
      </c>
      <c r="BG83" s="55">
        <f t="shared" si="320"/>
        <v>-64053.370204460291</v>
      </c>
      <c r="BH83" s="55">
        <f t="shared" si="320"/>
        <v>-64118.722506344748</v>
      </c>
      <c r="BI83" s="55">
        <f t="shared" si="320"/>
        <v>-64184.14146913978</v>
      </c>
      <c r="BJ83" s="55">
        <f t="shared" si="320"/>
        <v>-64249.627160841301</v>
      </c>
      <c r="BK83" s="55">
        <f t="shared" si="320"/>
        <v>-64315.179649514648</v>
      </c>
      <c r="BL83" s="55">
        <f t="shared" ref="BL83:BU92" si="321">$B$13-_J0*EXP(($M83+BL$2*_r_S)/(_V_th*_diode_n))-($M83+BL$2*_r_S)/_r_sh</f>
        <v>-64380.799003294756</v>
      </c>
      <c r="BM83" s="55">
        <f t="shared" si="321"/>
        <v>-64446.485290385164</v>
      </c>
      <c r="BN83" s="55">
        <f t="shared" si="321"/>
        <v>-64512.238579060351</v>
      </c>
      <c r="BO83" s="55">
        <f t="shared" si="321"/>
        <v>-64578.058937663773</v>
      </c>
      <c r="BP83" s="55">
        <f t="shared" si="321"/>
        <v>-64643.946434608115</v>
      </c>
      <c r="BQ83" s="55">
        <f t="shared" si="321"/>
        <v>-64709.901138376285</v>
      </c>
      <c r="BR83" s="55">
        <f t="shared" si="321"/>
        <v>-64775.923117521801</v>
      </c>
      <c r="BS83" s="55">
        <f t="shared" si="321"/>
        <v>-64842.012440666644</v>
      </c>
      <c r="BT83" s="55">
        <f t="shared" si="321"/>
        <v>-64908.169176504016</v>
      </c>
      <c r="BU83" s="55">
        <f t="shared" si="321"/>
        <v>-64974.393393795988</v>
      </c>
      <c r="BV83" s="55">
        <f t="shared" ref="BV83:CE92" si="322">$B$13-_J0*EXP(($M83+BV$2*_r_S)/(_V_th*_diode_n))-($M83+BV$2*_r_S)/_r_sh</f>
        <v>-65040.685161376168</v>
      </c>
      <c r="BW83" s="55">
        <f t="shared" si="322"/>
        <v>-65107.044548147707</v>
      </c>
      <c r="BX83" s="55">
        <f t="shared" si="322"/>
        <v>-65173.471623083533</v>
      </c>
      <c r="BY83" s="55">
        <f t="shared" si="322"/>
        <v>-65239.966455227419</v>
      </c>
      <c r="BZ83" s="55">
        <f t="shared" si="322"/>
        <v>-65306.529113694269</v>
      </c>
      <c r="CA83" s="55">
        <f t="shared" si="322"/>
        <v>-65373.159667668056</v>
      </c>
      <c r="CB83" s="55">
        <f t="shared" si="322"/>
        <v>-65439.858186404519</v>
      </c>
      <c r="CC83" s="55">
        <f t="shared" si="322"/>
        <v>-65506.624739228864</v>
      </c>
      <c r="CD83" s="55">
        <f t="shared" si="322"/>
        <v>-65573.459395538404</v>
      </c>
      <c r="CE83" s="55">
        <f t="shared" si="322"/>
        <v>-65640.362224800556</v>
      </c>
      <c r="CF83" s="55">
        <f t="shared" ref="CF83:CO92" si="323">$B$13-_J0*EXP(($M83+CF$2*_r_S)/(_V_th*_diode_n))-($M83+CF$2*_r_S)/_r_sh</f>
        <v>-65707.333296552897</v>
      </c>
      <c r="CG83" s="55">
        <f t="shared" si="323"/>
        <v>-65774.372680405286</v>
      </c>
      <c r="CH83" s="55">
        <f t="shared" si="323"/>
        <v>-65841.480446037953</v>
      </c>
      <c r="CI83" s="55">
        <f t="shared" si="323"/>
        <v>-65908.656663201677</v>
      </c>
      <c r="CJ83" s="55">
        <f t="shared" si="323"/>
        <v>-65975.901401718889</v>
      </c>
      <c r="CK83" s="55">
        <f t="shared" si="323"/>
        <v>-66043.214731483953</v>
      </c>
      <c r="CL83" s="55">
        <f t="shared" si="323"/>
        <v>-66110.596722461094</v>
      </c>
      <c r="CM83" s="55">
        <f t="shared" si="323"/>
        <v>-66178.047444687079</v>
      </c>
      <c r="CN83" s="55">
        <f t="shared" si="323"/>
        <v>-66245.566968268948</v>
      </c>
      <c r="CO83" s="55">
        <f t="shared" si="323"/>
        <v>-66313.155363386642</v>
      </c>
      <c r="CP83" s="55">
        <f t="shared" ref="CP83:CY92" si="324">$B$13-_J0*EXP(($M83+CP$2*_r_S)/(_V_th*_diode_n))-($M83+CP$2*_r_S)/_r_sh</f>
        <v>-66380.812700291033</v>
      </c>
      <c r="CQ83" s="55">
        <f t="shared" si="324"/>
        <v>-66448.53904930412</v>
      </c>
      <c r="CR83" s="55">
        <f t="shared" si="324"/>
        <v>-66516.334480820136</v>
      </c>
      <c r="CS83" s="55">
        <f t="shared" si="324"/>
        <v>-66584.199065305831</v>
      </c>
      <c r="CT83" s="55">
        <f t="shared" si="324"/>
        <v>-66652.132873298397</v>
      </c>
      <c r="CU83" s="55">
        <f t="shared" si="324"/>
        <v>-66720.135975408164</v>
      </c>
      <c r="CV83" s="55">
        <f t="shared" si="324"/>
        <v>-66788.208442316303</v>
      </c>
      <c r="CW83" s="55">
        <f t="shared" si="324"/>
        <v>-66856.350344777486</v>
      </c>
      <c r="CX83" s="55">
        <f t="shared" si="324"/>
        <v>-66924.561753617905</v>
      </c>
      <c r="CY83" s="55">
        <f t="shared" si="324"/>
        <v>-66992.842739735468</v>
      </c>
      <c r="CZ83" s="55">
        <f t="shared" ref="CZ83:DJ92" si="325">$B$13-_J0*EXP(($M83+CZ$2*_r_S)/(_V_th*_diode_n))-($M83+CZ$2*_r_S)/_r_sh</f>
        <v>-67061.193374100883</v>
      </c>
      <c r="DA83" s="55">
        <f t="shared" si="325"/>
        <v>-67129.613727757955</v>
      </c>
      <c r="DB83" s="55">
        <f t="shared" si="325"/>
        <v>-67198.103871821571</v>
      </c>
      <c r="DC83" s="55">
        <f t="shared" si="325"/>
        <v>-67266.663877480038</v>
      </c>
      <c r="DD83" s="55">
        <f t="shared" si="325"/>
        <v>-67335.293815994126</v>
      </c>
      <c r="DE83" s="55">
        <f t="shared" si="325"/>
        <v>-67403.993758697237</v>
      </c>
      <c r="DF83" s="55">
        <f t="shared" si="325"/>
        <v>-67472.76377699578</v>
      </c>
      <c r="DG83" s="55">
        <f t="shared" si="325"/>
        <v>-67541.603942368049</v>
      </c>
      <c r="DH83" s="55">
        <f t="shared" si="325"/>
        <v>-67610.514326366683</v>
      </c>
      <c r="DI83" s="55">
        <f t="shared" si="325"/>
        <v>-67679.495000616575</v>
      </c>
      <c r="DJ83" s="55">
        <f t="shared" si="325"/>
        <v>-67748.546036815242</v>
      </c>
      <c r="DL83">
        <f t="shared" si="200"/>
        <v>0.8</v>
      </c>
      <c r="DM83">
        <f t="shared" si="201"/>
        <v>61180.421469775465</v>
      </c>
      <c r="DN83">
        <f t="shared" si="202"/>
        <v>61243.052737101556</v>
      </c>
      <c r="DO83">
        <f t="shared" si="208"/>
        <v>61305.747676172861</v>
      </c>
      <c r="DP83">
        <f t="shared" si="209"/>
        <v>61368.506351936288</v>
      </c>
      <c r="DQ83">
        <f t="shared" si="210"/>
        <v>61431.328829405</v>
      </c>
      <c r="DR83">
        <f t="shared" si="211"/>
        <v>61494.215173658675</v>
      </c>
      <c r="DS83">
        <f t="shared" si="212"/>
        <v>61557.165449842534</v>
      </c>
      <c r="DT83">
        <f t="shared" si="213"/>
        <v>61620.179723169742</v>
      </c>
      <c r="DU83">
        <f t="shared" si="214"/>
        <v>61683.258058918473</v>
      </c>
      <c r="DV83">
        <f t="shared" si="215"/>
        <v>61746.400522434145</v>
      </c>
      <c r="DW83">
        <f t="shared" si="216"/>
        <v>61809.607179129474</v>
      </c>
      <c r="DX83">
        <f t="shared" si="217"/>
        <v>61872.878094482592</v>
      </c>
      <c r="DY83">
        <f t="shared" si="218"/>
        <v>61936.21333403929</v>
      </c>
      <c r="DZ83">
        <f t="shared" si="219"/>
        <v>61999.612963412015</v>
      </c>
      <c r="EA83">
        <f t="shared" si="220"/>
        <v>62063.077048280116</v>
      </c>
      <c r="EB83">
        <f t="shared" si="221"/>
        <v>62126.60565439018</v>
      </c>
      <c r="EC83">
        <f t="shared" si="222"/>
        <v>62190.198847555192</v>
      </c>
      <c r="ED83">
        <f t="shared" si="223"/>
        <v>62253.856693655689</v>
      </c>
      <c r="EE83">
        <f t="shared" si="224"/>
        <v>62317.579258640086</v>
      </c>
      <c r="EF83">
        <f t="shared" si="225"/>
        <v>62381.366608522767</v>
      </c>
      <c r="EG83">
        <f t="shared" si="226"/>
        <v>62445.218809386279</v>
      </c>
      <c r="EH83">
        <f t="shared" si="227"/>
        <v>62509.135927380383</v>
      </c>
      <c r="EI83">
        <f t="shared" si="228"/>
        <v>62573.118028722354</v>
      </c>
      <c r="EJ83">
        <f t="shared" si="229"/>
        <v>62637.165179697149</v>
      </c>
      <c r="EK83">
        <f t="shared" si="230"/>
        <v>62701.277446656757</v>
      </c>
      <c r="EL83">
        <f t="shared" si="231"/>
        <v>62765.454896021227</v>
      </c>
      <c r="EM83">
        <f t="shared" si="232"/>
        <v>62829.697594279052</v>
      </c>
      <c r="EN83">
        <f t="shared" si="233"/>
        <v>62894.005607985222</v>
      </c>
      <c r="EO83">
        <f t="shared" si="234"/>
        <v>62958.37900376349</v>
      </c>
      <c r="EP83">
        <f t="shared" si="235"/>
        <v>63022.817848305342</v>
      </c>
      <c r="EQ83">
        <f t="shared" si="236"/>
        <v>63087.322208370293</v>
      </c>
      <c r="ER83">
        <f t="shared" si="237"/>
        <v>63151.892150786174</v>
      </c>
      <c r="ES83">
        <f t="shared" si="238"/>
        <v>63216.527742448117</v>
      </c>
      <c r="ET83">
        <f t="shared" si="239"/>
        <v>63281.229050320799</v>
      </c>
      <c r="EU83">
        <f t="shared" si="240"/>
        <v>63345.996141436532</v>
      </c>
      <c r="EV83">
        <f t="shared" si="241"/>
        <v>63410.829082895558</v>
      </c>
      <c r="EW83">
        <f t="shared" si="242"/>
        <v>63475.727941867044</v>
      </c>
      <c r="EX83">
        <f t="shared" si="243"/>
        <v>63540.692785589301</v>
      </c>
      <c r="EY83">
        <f t="shared" si="244"/>
        <v>63605.72368136789</v>
      </c>
      <c r="EZ83">
        <f t="shared" si="245"/>
        <v>63670.820696577946</v>
      </c>
      <c r="FA83">
        <f t="shared" si="246"/>
        <v>63735.983898663064</v>
      </c>
      <c r="FB83">
        <f t="shared" si="247"/>
        <v>63801.213355135682</v>
      </c>
      <c r="FC83">
        <f t="shared" si="248"/>
        <v>63866.509133577267</v>
      </c>
      <c r="FD83">
        <f t="shared" si="249"/>
        <v>63931.871301637599</v>
      </c>
      <c r="FE83">
        <f t="shared" si="250"/>
        <v>63997.2999270359</v>
      </c>
      <c r="FF83">
        <f t="shared" si="251"/>
        <v>64062.795077561132</v>
      </c>
      <c r="FG83">
        <f t="shared" si="252"/>
        <v>64128.356821070047</v>
      </c>
      <c r="FH83">
        <f t="shared" si="253"/>
        <v>64193.985225489545</v>
      </c>
      <c r="FI83">
        <f t="shared" si="254"/>
        <v>64259.680358815531</v>
      </c>
      <c r="FJ83">
        <f t="shared" si="255"/>
        <v>64325.442289113344</v>
      </c>
      <c r="FK83">
        <f t="shared" si="256"/>
        <v>64391.27108451791</v>
      </c>
      <c r="FL83">
        <f t="shared" si="257"/>
        <v>64457.166813232783</v>
      </c>
      <c r="FM83">
        <f t="shared" si="258"/>
        <v>64523.129543532435</v>
      </c>
      <c r="FN83">
        <f t="shared" si="259"/>
        <v>64589.159343760315</v>
      </c>
      <c r="FO83">
        <f t="shared" si="260"/>
        <v>64655.256282329123</v>
      </c>
      <c r="FP83">
        <f t="shared" si="261"/>
        <v>64721.420427721758</v>
      </c>
      <c r="FQ83">
        <f t="shared" si="262"/>
        <v>64787.651848491732</v>
      </c>
      <c r="FR83">
        <f t="shared" si="263"/>
        <v>64853.95061326104</v>
      </c>
      <c r="FS83">
        <f t="shared" si="264"/>
        <v>64920.316790722878</v>
      </c>
      <c r="FT83">
        <f t="shared" si="265"/>
        <v>64986.750449639308</v>
      </c>
      <c r="FU83">
        <f t="shared" si="266"/>
        <v>65053.251658843954</v>
      </c>
      <c r="FV83">
        <f t="shared" si="267"/>
        <v>65119.820487239958</v>
      </c>
      <c r="FW83">
        <f t="shared" si="268"/>
        <v>65186.457003800242</v>
      </c>
      <c r="FX83">
        <f t="shared" si="269"/>
        <v>65253.161277568594</v>
      </c>
      <c r="FY83">
        <f t="shared" si="270"/>
        <v>65319.933377659909</v>
      </c>
      <c r="FZ83">
        <f t="shared" si="207"/>
        <v>65386.773373258155</v>
      </c>
      <c r="GA83">
        <f t="shared" si="313"/>
        <v>65453.681333619083</v>
      </c>
      <c r="GB83">
        <f t="shared" si="314"/>
        <v>65520.657328067893</v>
      </c>
      <c r="GC83">
        <f t="shared" si="315"/>
        <v>65587.701426001891</v>
      </c>
      <c r="GD83">
        <f t="shared" si="281"/>
        <v>65654.813696888508</v>
      </c>
      <c r="GE83">
        <f t="shared" si="282"/>
        <v>65721.994210265315</v>
      </c>
      <c r="GF83">
        <f t="shared" si="283"/>
        <v>65789.243035742169</v>
      </c>
      <c r="GG83">
        <f t="shared" si="284"/>
        <v>65856.560242999301</v>
      </c>
      <c r="GH83">
        <f t="shared" si="285"/>
        <v>65923.945901787476</v>
      </c>
      <c r="GI83">
        <f t="shared" si="286"/>
        <v>65991.400081929154</v>
      </c>
      <c r="GJ83">
        <f t="shared" si="287"/>
        <v>66058.922853318683</v>
      </c>
      <c r="GK83">
        <f t="shared" si="288"/>
        <v>66126.51428592029</v>
      </c>
      <c r="GL83">
        <f t="shared" si="289"/>
        <v>66194.17444977074</v>
      </c>
      <c r="GM83">
        <f t="shared" si="290"/>
        <v>66261.903414977074</v>
      </c>
      <c r="GN83">
        <f t="shared" si="291"/>
        <v>66329.701251719234</v>
      </c>
      <c r="GO83">
        <f t="shared" si="292"/>
        <v>66397.568030248076</v>
      </c>
      <c r="GP83">
        <f t="shared" si="293"/>
        <v>66465.503820885628</v>
      </c>
      <c r="GQ83">
        <f t="shared" si="294"/>
        <v>66533.50869402611</v>
      </c>
      <c r="GR83">
        <f t="shared" si="295"/>
        <v>66601.58272013627</v>
      </c>
      <c r="GS83">
        <f t="shared" si="296"/>
        <v>66669.725969753301</v>
      </c>
      <c r="GT83">
        <f t="shared" si="297"/>
        <v>66737.938513487534</v>
      </c>
      <c r="GU83">
        <f t="shared" si="298"/>
        <v>66806.220422020124</v>
      </c>
      <c r="GV83">
        <f t="shared" si="299"/>
        <v>66874.571766105772</v>
      </c>
      <c r="GW83">
        <f t="shared" si="300"/>
        <v>66942.992616570657</v>
      </c>
      <c r="GX83">
        <f t="shared" si="301"/>
        <v>67011.483044312685</v>
      </c>
      <c r="GY83">
        <f t="shared" si="302"/>
        <v>67080.043120302566</v>
      </c>
      <c r="GZ83">
        <f t="shared" si="303"/>
        <v>67148.672915584102</v>
      </c>
      <c r="HA83">
        <f t="shared" si="304"/>
        <v>67217.37250127217</v>
      </c>
      <c r="HB83">
        <f t="shared" si="305"/>
        <v>67286.141948555101</v>
      </c>
      <c r="HC83">
        <f t="shared" si="306"/>
        <v>67354.981328693655</v>
      </c>
      <c r="HD83">
        <f t="shared" si="307"/>
        <v>67423.890713021232</v>
      </c>
      <c r="HE83">
        <f t="shared" si="308"/>
        <v>67492.87017294424</v>
      </c>
      <c r="HF83">
        <f t="shared" si="309"/>
        <v>67561.919779940974</v>
      </c>
      <c r="HG83">
        <f t="shared" si="310"/>
        <v>67631.039605564074</v>
      </c>
      <c r="HH83">
        <f t="shared" si="311"/>
        <v>67700.229721438416</v>
      </c>
      <c r="HI83">
        <f t="shared" si="312"/>
        <v>67769.490199261549</v>
      </c>
      <c r="HJ83">
        <f t="shared" si="203"/>
        <v>61243.052737101556</v>
      </c>
      <c r="HK83">
        <f t="shared" si="204"/>
        <v>2</v>
      </c>
      <c r="HL83">
        <v>81</v>
      </c>
      <c r="HM83">
        <f t="shared" si="205"/>
        <v>0.8</v>
      </c>
      <c r="HN83" cm="1">
        <f t="array" ref="HN83">INDEX($N$3:$DJ$102,HL83,HK83)</f>
        <v>-61242.843295477091</v>
      </c>
      <c r="HO83">
        <f t="shared" si="206"/>
        <v>-48994.274636381677</v>
      </c>
    </row>
    <row r="84" spans="5:223" x14ac:dyDescent="0.25">
      <c r="E84">
        <v>690</v>
      </c>
      <c r="F84" s="6">
        <f>'Emission events'!AJ84</f>
        <v>6.573986564330788E+16</v>
      </c>
      <c r="G84" s="6">
        <f>'Emission events'!BQ84</f>
        <v>6260094172952448</v>
      </c>
      <c r="H84" s="6">
        <f>'Emission events'!CX84</f>
        <v>596118940474629.5</v>
      </c>
      <c r="I84" s="6">
        <f>'Emission events'!EE84</f>
        <v>56765566359682.656</v>
      </c>
      <c r="J84" s="6">
        <f>'Emission events'!FL84</f>
        <v>5405514412224.376</v>
      </c>
      <c r="K84" s="6">
        <f t="shared" si="199"/>
        <v>7.2658249837506864E+16</v>
      </c>
      <c r="M84" s="1">
        <v>0.81</v>
      </c>
      <c r="N84" s="55">
        <f t="shared" si="316"/>
        <v>-84640.654623074122</v>
      </c>
      <c r="O84" s="55">
        <f t="shared" si="316"/>
        <v>-84727.006456242118</v>
      </c>
      <c r="P84" s="55">
        <f t="shared" si="316"/>
        <v>-84813.446370413658</v>
      </c>
      <c r="Q84" s="55">
        <f t="shared" si="316"/>
        <v>-84899.97445543317</v>
      </c>
      <c r="R84" s="55">
        <f t="shared" si="316"/>
        <v>-84986.590801237311</v>
      </c>
      <c r="S84" s="55">
        <f t="shared" si="316"/>
        <v>-85073.295497855375</v>
      </c>
      <c r="T84" s="55">
        <f t="shared" si="316"/>
        <v>-85160.08863540669</v>
      </c>
      <c r="U84" s="55">
        <f t="shared" si="316"/>
        <v>-85246.970304103714</v>
      </c>
      <c r="V84" s="55">
        <f t="shared" si="316"/>
        <v>-85333.940594250642</v>
      </c>
      <c r="W84" s="55">
        <f t="shared" si="316"/>
        <v>-85420.999596243739</v>
      </c>
      <c r="X84" s="55">
        <f t="shared" si="317"/>
        <v>-85508.147400571819</v>
      </c>
      <c r="Y84" s="55">
        <f t="shared" si="317"/>
        <v>-85595.384097814749</v>
      </c>
      <c r="Z84" s="55">
        <f t="shared" si="317"/>
        <v>-85682.709778646633</v>
      </c>
      <c r="AA84" s="55">
        <f t="shared" si="317"/>
        <v>-85770.12453383315</v>
      </c>
      <c r="AB84" s="55">
        <f t="shared" si="317"/>
        <v>-85857.628454231977</v>
      </c>
      <c r="AC84" s="55">
        <f t="shared" si="317"/>
        <v>-85945.221630794331</v>
      </c>
      <c r="AD84" s="55">
        <f t="shared" si="317"/>
        <v>-86032.904154563948</v>
      </c>
      <c r="AE84" s="55">
        <f t="shared" si="317"/>
        <v>-86120.676116677379</v>
      </c>
      <c r="AF84" s="55">
        <f t="shared" si="317"/>
        <v>-86208.53760836451</v>
      </c>
      <c r="AG84" s="55">
        <f t="shared" si="317"/>
        <v>-86296.488720946974</v>
      </c>
      <c r="AH84" s="55">
        <f t="shared" si="318"/>
        <v>-86384.529545841477</v>
      </c>
      <c r="AI84" s="55">
        <f t="shared" si="318"/>
        <v>-86472.660174556993</v>
      </c>
      <c r="AJ84" s="55">
        <f t="shared" si="318"/>
        <v>-86560.88069869527</v>
      </c>
      <c r="AK84" s="55">
        <f t="shared" si="318"/>
        <v>-86649.191209952362</v>
      </c>
      <c r="AL84" s="55">
        <f t="shared" si="318"/>
        <v>-86737.591800117603</v>
      </c>
      <c r="AM84" s="55">
        <f t="shared" si="318"/>
        <v>-86826.082561073898</v>
      </c>
      <c r="AN84" s="55">
        <f t="shared" si="318"/>
        <v>-86914.66358479792</v>
      </c>
      <c r="AO84" s="55">
        <f t="shared" si="318"/>
        <v>-87003.334963360161</v>
      </c>
      <c r="AP84" s="55">
        <f t="shared" si="318"/>
        <v>-87092.096788925002</v>
      </c>
      <c r="AQ84" s="55">
        <f t="shared" si="318"/>
        <v>-87180.949153751135</v>
      </c>
      <c r="AR84" s="55">
        <f t="shared" si="319"/>
        <v>-87269.892150190164</v>
      </c>
      <c r="AS84" s="55">
        <f t="shared" si="319"/>
        <v>-87358.92587069</v>
      </c>
      <c r="AT84" s="55">
        <f t="shared" si="319"/>
        <v>-87448.050407790768</v>
      </c>
      <c r="AU84" s="55">
        <f t="shared" si="319"/>
        <v>-87537.265854128171</v>
      </c>
      <c r="AV84" s="55">
        <f t="shared" si="319"/>
        <v>-87626.572302432061</v>
      </c>
      <c r="AW84" s="55">
        <f t="shared" si="319"/>
        <v>-87715.969845526954</v>
      </c>
      <c r="AX84" s="55">
        <f t="shared" si="319"/>
        <v>-87805.458576332021</v>
      </c>
      <c r="AY84" s="55">
        <f t="shared" si="319"/>
        <v>-87895.038587861462</v>
      </c>
      <c r="AZ84" s="55">
        <f t="shared" si="319"/>
        <v>-87984.709973223216</v>
      </c>
      <c r="BA84" s="55">
        <f t="shared" si="319"/>
        <v>-88074.472825621997</v>
      </c>
      <c r="BB84" s="55">
        <f t="shared" si="320"/>
        <v>-88164.327238356665</v>
      </c>
      <c r="BC84" s="55">
        <f t="shared" si="320"/>
        <v>-88254.273304820643</v>
      </c>
      <c r="BD84" s="55">
        <f t="shared" si="320"/>
        <v>-88344.311118503509</v>
      </c>
      <c r="BE84" s="55">
        <f t="shared" si="320"/>
        <v>-88434.440772989925</v>
      </c>
      <c r="BF84" s="55">
        <f t="shared" si="320"/>
        <v>-88524.662361960014</v>
      </c>
      <c r="BG84" s="55">
        <f t="shared" si="320"/>
        <v>-88614.975979189767</v>
      </c>
      <c r="BH84" s="55">
        <f t="shared" si="320"/>
        <v>-88705.381718549557</v>
      </c>
      <c r="BI84" s="55">
        <f t="shared" si="320"/>
        <v>-88795.879674007432</v>
      </c>
      <c r="BJ84" s="55">
        <f t="shared" si="320"/>
        <v>-88886.469939626288</v>
      </c>
      <c r="BK84" s="55">
        <f t="shared" si="320"/>
        <v>-88977.152609564058</v>
      </c>
      <c r="BL84" s="55">
        <f t="shared" si="321"/>
        <v>-89067.927778076919</v>
      </c>
      <c r="BM84" s="55">
        <f t="shared" si="321"/>
        <v>-89158.795539515006</v>
      </c>
      <c r="BN84" s="55">
        <f t="shared" si="321"/>
        <v>-89249.755988325909</v>
      </c>
      <c r="BO84" s="55">
        <f t="shared" si="321"/>
        <v>-89340.809219053277</v>
      </c>
      <c r="BP84" s="55">
        <f t="shared" si="321"/>
        <v>-89431.955326337207</v>
      </c>
      <c r="BQ84" s="55">
        <f t="shared" si="321"/>
        <v>-89523.194404914277</v>
      </c>
      <c r="BR84" s="55">
        <f t="shared" si="321"/>
        <v>-89614.526549618051</v>
      </c>
      <c r="BS84" s="55">
        <f t="shared" si="321"/>
        <v>-89705.9518553776</v>
      </c>
      <c r="BT84" s="55">
        <f t="shared" si="321"/>
        <v>-89797.47041722096</v>
      </c>
      <c r="BU84" s="55">
        <f t="shared" si="321"/>
        <v>-89889.082330270918</v>
      </c>
      <c r="BV84" s="55">
        <f t="shared" si="322"/>
        <v>-89980.787689748613</v>
      </c>
      <c r="BW84" s="55">
        <f t="shared" si="322"/>
        <v>-90072.58659097187</v>
      </c>
      <c r="BX84" s="55">
        <f t="shared" si="322"/>
        <v>-90164.479129355823</v>
      </c>
      <c r="BY84" s="55">
        <f t="shared" si="322"/>
        <v>-90256.46540041297</v>
      </c>
      <c r="BZ84" s="55">
        <f t="shared" si="322"/>
        <v>-90348.545499753469</v>
      </c>
      <c r="CA84" s="55">
        <f t="shared" si="322"/>
        <v>-90440.719523083782</v>
      </c>
      <c r="CB84" s="55">
        <f t="shared" si="322"/>
        <v>-90532.987566210169</v>
      </c>
      <c r="CC84" s="55">
        <f t="shared" si="322"/>
        <v>-90625.349725034481</v>
      </c>
      <c r="CD84" s="55">
        <f t="shared" si="322"/>
        <v>-90717.806095557229</v>
      </c>
      <c r="CE84" s="55">
        <f t="shared" si="322"/>
        <v>-90810.356773877866</v>
      </c>
      <c r="CF84" s="55">
        <f t="shared" si="323"/>
        <v>-90903.001856191986</v>
      </c>
      <c r="CG84" s="55">
        <f t="shared" si="323"/>
        <v>-90995.741438794561</v>
      </c>
      <c r="CH84" s="55">
        <f t="shared" si="323"/>
        <v>-91088.575618078423</v>
      </c>
      <c r="CI84" s="55">
        <f t="shared" si="323"/>
        <v>-91181.504490534746</v>
      </c>
      <c r="CJ84" s="55">
        <f t="shared" si="323"/>
        <v>-91274.528152753148</v>
      </c>
      <c r="CK84" s="55">
        <f t="shared" si="323"/>
        <v>-91367.646701422098</v>
      </c>
      <c r="CL84" s="55">
        <f t="shared" si="323"/>
        <v>-91460.860233327374</v>
      </c>
      <c r="CM84" s="55">
        <f t="shared" si="323"/>
        <v>-91554.168845355773</v>
      </c>
      <c r="CN84" s="55">
        <f t="shared" si="323"/>
        <v>-91647.572634490629</v>
      </c>
      <c r="CO84" s="55">
        <f t="shared" si="323"/>
        <v>-91741.071697815481</v>
      </c>
      <c r="CP84" s="55">
        <f t="shared" si="324"/>
        <v>-91834.666132512619</v>
      </c>
      <c r="CQ84" s="55">
        <f t="shared" si="324"/>
        <v>-91928.356035863369</v>
      </c>
      <c r="CR84" s="55">
        <f t="shared" si="324"/>
        <v>-92022.141505248452</v>
      </c>
      <c r="CS84" s="55">
        <f t="shared" si="324"/>
        <v>-92116.022638148075</v>
      </c>
      <c r="CT84" s="55">
        <f t="shared" si="324"/>
        <v>-92209.99953214069</v>
      </c>
      <c r="CU84" s="55">
        <f t="shared" si="324"/>
        <v>-92304.072284906491</v>
      </c>
      <c r="CV84" s="55">
        <f t="shared" si="324"/>
        <v>-92398.240994223044</v>
      </c>
      <c r="CW84" s="55">
        <f t="shared" si="324"/>
        <v>-92492.50575796864</v>
      </c>
      <c r="CX84" s="55">
        <f t="shared" si="324"/>
        <v>-92586.86667412243</v>
      </c>
      <c r="CY84" s="55">
        <f t="shared" si="324"/>
        <v>-92681.32384076147</v>
      </c>
      <c r="CZ84" s="55">
        <f t="shared" si="325"/>
        <v>-92775.877356064186</v>
      </c>
      <c r="DA84" s="55">
        <f t="shared" si="325"/>
        <v>-92870.527318308858</v>
      </c>
      <c r="DB84" s="55">
        <f t="shared" si="325"/>
        <v>-92965.273825873985</v>
      </c>
      <c r="DC84" s="55">
        <f t="shared" si="325"/>
        <v>-93060.116977238751</v>
      </c>
      <c r="DD84" s="55">
        <f t="shared" si="325"/>
        <v>-93155.05687098176</v>
      </c>
      <c r="DE84" s="55">
        <f t="shared" si="325"/>
        <v>-93250.093605782909</v>
      </c>
      <c r="DF84" s="55">
        <f t="shared" si="325"/>
        <v>-93345.227280423715</v>
      </c>
      <c r="DG84" s="55">
        <f t="shared" si="325"/>
        <v>-93440.45799378441</v>
      </c>
      <c r="DH84" s="55">
        <f t="shared" si="325"/>
        <v>-93535.785844847473</v>
      </c>
      <c r="DI84" s="55">
        <f t="shared" si="325"/>
        <v>-93631.210932696034</v>
      </c>
      <c r="DJ84" s="55">
        <f t="shared" si="325"/>
        <v>-93726.733356514189</v>
      </c>
      <c r="DL84">
        <f t="shared" si="200"/>
        <v>0.81</v>
      </c>
      <c r="DM84">
        <f t="shared" si="201"/>
        <v>84640.654623074122</v>
      </c>
      <c r="DN84">
        <f t="shared" si="202"/>
        <v>84727.215897866583</v>
      </c>
      <c r="DO84">
        <f t="shared" si="208"/>
        <v>84813.865253662589</v>
      </c>
      <c r="DP84">
        <f t="shared" si="209"/>
        <v>84900.602780306566</v>
      </c>
      <c r="DQ84">
        <f t="shared" si="210"/>
        <v>84987.428567735158</v>
      </c>
      <c r="DR84">
        <f t="shared" si="211"/>
        <v>85074.342705977688</v>
      </c>
      <c r="DS84">
        <f t="shared" si="212"/>
        <v>85161.345285153468</v>
      </c>
      <c r="DT84">
        <f t="shared" si="213"/>
        <v>85248.436395474957</v>
      </c>
      <c r="DU84">
        <f t="shared" si="214"/>
        <v>85335.616127246351</v>
      </c>
      <c r="DV84">
        <f t="shared" si="215"/>
        <v>85422.884570863913</v>
      </c>
      <c r="DW84">
        <f t="shared" si="216"/>
        <v>85510.241816816444</v>
      </c>
      <c r="DX84">
        <f t="shared" si="217"/>
        <v>85597.687955683839</v>
      </c>
      <c r="DY84">
        <f t="shared" si="218"/>
        <v>85685.223078140189</v>
      </c>
      <c r="DZ84">
        <f t="shared" si="219"/>
        <v>85772.847274951171</v>
      </c>
      <c r="EA84">
        <f t="shared" si="220"/>
        <v>85860.560636974464</v>
      </c>
      <c r="EB84">
        <f t="shared" si="221"/>
        <v>85948.363255161283</v>
      </c>
      <c r="EC84">
        <f t="shared" si="222"/>
        <v>86036.255220555351</v>
      </c>
      <c r="ED84">
        <f t="shared" si="223"/>
        <v>86124.236624293248</v>
      </c>
      <c r="EE84">
        <f t="shared" si="224"/>
        <v>86212.307557604843</v>
      </c>
      <c r="EF84">
        <f t="shared" si="225"/>
        <v>86300.468111811773</v>
      </c>
      <c r="EG84">
        <f t="shared" si="226"/>
        <v>86388.718378330741</v>
      </c>
      <c r="EH84">
        <f t="shared" si="227"/>
        <v>86477.058448670723</v>
      </c>
      <c r="EI84">
        <f t="shared" si="228"/>
        <v>86565.488414433465</v>
      </c>
      <c r="EJ84">
        <f t="shared" si="229"/>
        <v>86654.008367315007</v>
      </c>
      <c r="EK84">
        <f t="shared" si="230"/>
        <v>86742.618399104715</v>
      </c>
      <c r="EL84">
        <f t="shared" si="231"/>
        <v>86831.318601685474</v>
      </c>
      <c r="EM84">
        <f t="shared" si="232"/>
        <v>86920.109067033962</v>
      </c>
      <c r="EN84">
        <f t="shared" si="233"/>
        <v>87008.989887220669</v>
      </c>
      <c r="EO84">
        <f t="shared" si="234"/>
        <v>87097.961154409975</v>
      </c>
      <c r="EP84">
        <f t="shared" si="235"/>
        <v>87187.022960860559</v>
      </c>
      <c r="EQ84">
        <f t="shared" si="236"/>
        <v>87276.175398924053</v>
      </c>
      <c r="ER84">
        <f t="shared" si="237"/>
        <v>87365.418561048355</v>
      </c>
      <c r="ES84">
        <f t="shared" si="238"/>
        <v>87454.752539773588</v>
      </c>
      <c r="ET84">
        <f t="shared" si="239"/>
        <v>87544.177427735456</v>
      </c>
      <c r="EU84">
        <f t="shared" si="240"/>
        <v>87633.693317663812</v>
      </c>
      <c r="EV84">
        <f t="shared" si="241"/>
        <v>87723.300302383155</v>
      </c>
      <c r="EW84">
        <f t="shared" si="242"/>
        <v>87812.998474812688</v>
      </c>
      <c r="EX84">
        <f t="shared" si="243"/>
        <v>87902.787927966594</v>
      </c>
      <c r="EY84">
        <f t="shared" si="244"/>
        <v>87992.668754952814</v>
      </c>
      <c r="EZ84">
        <f t="shared" si="245"/>
        <v>88082.64104897606</v>
      </c>
      <c r="FA84">
        <f t="shared" si="246"/>
        <v>88172.704903335194</v>
      </c>
      <c r="FB84">
        <f t="shared" si="247"/>
        <v>88262.860411423637</v>
      </c>
      <c r="FC84">
        <f t="shared" si="248"/>
        <v>88353.107666730953</v>
      </c>
      <c r="FD84">
        <f t="shared" si="249"/>
        <v>88443.446762841835</v>
      </c>
      <c r="FE84">
        <f t="shared" si="250"/>
        <v>88533.87779343639</v>
      </c>
      <c r="FF84">
        <f t="shared" si="251"/>
        <v>88624.400852290608</v>
      </c>
      <c r="FG84">
        <f t="shared" si="252"/>
        <v>88715.016033274864</v>
      </c>
      <c r="FH84">
        <f t="shared" si="253"/>
        <v>88805.723430357204</v>
      </c>
      <c r="FI84">
        <f t="shared" si="254"/>
        <v>88896.52313760051</v>
      </c>
      <c r="FJ84">
        <f t="shared" si="255"/>
        <v>88987.415249162746</v>
      </c>
      <c r="FK84">
        <f t="shared" si="256"/>
        <v>89078.399859300072</v>
      </c>
      <c r="FL84">
        <f t="shared" si="257"/>
        <v>89169.477062362625</v>
      </c>
      <c r="FM84">
        <f t="shared" si="258"/>
        <v>89260.646952797993</v>
      </c>
      <c r="FN84">
        <f t="shared" si="259"/>
        <v>89351.909625149827</v>
      </c>
      <c r="FO84">
        <f t="shared" si="260"/>
        <v>89443.265174058208</v>
      </c>
      <c r="FP84">
        <f t="shared" si="261"/>
        <v>89534.713694259743</v>
      </c>
      <c r="FQ84">
        <f t="shared" si="262"/>
        <v>89626.255280587982</v>
      </c>
      <c r="FR84">
        <f t="shared" si="263"/>
        <v>89717.890027971996</v>
      </c>
      <c r="FS84">
        <f t="shared" si="264"/>
        <v>89809.618031439823</v>
      </c>
      <c r="FT84">
        <f t="shared" si="265"/>
        <v>89901.439386114245</v>
      </c>
      <c r="FU84">
        <f t="shared" si="266"/>
        <v>89993.354187216406</v>
      </c>
      <c r="FV84">
        <f t="shared" si="267"/>
        <v>90085.362530064114</v>
      </c>
      <c r="FW84">
        <f t="shared" si="268"/>
        <v>90177.464510072532</v>
      </c>
      <c r="FX84">
        <f t="shared" si="269"/>
        <v>90269.660222754144</v>
      </c>
      <c r="FY84">
        <f t="shared" si="270"/>
        <v>90361.949763719109</v>
      </c>
      <c r="FZ84">
        <f t="shared" si="207"/>
        <v>90454.333228673888</v>
      </c>
      <c r="GA84">
        <f t="shared" si="313"/>
        <v>90546.81071342474</v>
      </c>
      <c r="GB84">
        <f t="shared" si="314"/>
        <v>90639.382313873502</v>
      </c>
      <c r="GC84">
        <f t="shared" si="315"/>
        <v>90732.048126020716</v>
      </c>
      <c r="GD84">
        <f t="shared" si="281"/>
        <v>90824.808245965818</v>
      </c>
      <c r="GE84">
        <f t="shared" si="282"/>
        <v>90917.662769904404</v>
      </c>
      <c r="GF84">
        <f t="shared" si="283"/>
        <v>91010.611794131444</v>
      </c>
      <c r="GG84">
        <f t="shared" si="284"/>
        <v>91103.655415039771</v>
      </c>
      <c r="GH84">
        <f t="shared" si="285"/>
        <v>91196.793729120545</v>
      </c>
      <c r="GI84">
        <f t="shared" si="286"/>
        <v>91290.026832963413</v>
      </c>
      <c r="GJ84">
        <f t="shared" si="287"/>
        <v>91383.354823256828</v>
      </c>
      <c r="GK84">
        <f t="shared" si="288"/>
        <v>91476.77779678657</v>
      </c>
      <c r="GL84">
        <f t="shared" si="289"/>
        <v>91570.295850439434</v>
      </c>
      <c r="GM84">
        <f t="shared" si="290"/>
        <v>91663.909081198755</v>
      </c>
      <c r="GN84">
        <f t="shared" si="291"/>
        <v>91757.617586148073</v>
      </c>
      <c r="GO84">
        <f t="shared" si="292"/>
        <v>91851.421462469661</v>
      </c>
      <c r="GP84">
        <f t="shared" si="293"/>
        <v>91945.320807444878</v>
      </c>
      <c r="GQ84">
        <f t="shared" si="294"/>
        <v>92039.315718454425</v>
      </c>
      <c r="GR84">
        <f t="shared" si="295"/>
        <v>92133.406292978514</v>
      </c>
      <c r="GS84">
        <f t="shared" si="296"/>
        <v>92227.592628595594</v>
      </c>
      <c r="GT84">
        <f t="shared" si="297"/>
        <v>92321.874822985861</v>
      </c>
      <c r="GU84">
        <f t="shared" si="298"/>
        <v>92416.252973926865</v>
      </c>
      <c r="GV84">
        <f t="shared" si="299"/>
        <v>92510.727179296926</v>
      </c>
      <c r="GW84">
        <f t="shared" si="300"/>
        <v>92605.297537075181</v>
      </c>
      <c r="GX84">
        <f t="shared" si="301"/>
        <v>92699.964145338687</v>
      </c>
      <c r="GY84">
        <f t="shared" si="302"/>
        <v>92794.727102265868</v>
      </c>
      <c r="GZ84">
        <f t="shared" si="303"/>
        <v>92889.586506135005</v>
      </c>
      <c r="HA84">
        <f t="shared" si="304"/>
        <v>92984.542455324583</v>
      </c>
      <c r="HB84">
        <f t="shared" si="305"/>
        <v>93079.595048313815</v>
      </c>
      <c r="HC84">
        <f t="shared" si="306"/>
        <v>93174.744383681289</v>
      </c>
      <c r="HD84">
        <f t="shared" si="307"/>
        <v>93269.990560106904</v>
      </c>
      <c r="HE84">
        <f t="shared" si="308"/>
        <v>93365.333676372175</v>
      </c>
      <c r="HF84">
        <f t="shared" si="309"/>
        <v>93460.773831357335</v>
      </c>
      <c r="HG84">
        <f t="shared" si="310"/>
        <v>93556.311124044863</v>
      </c>
      <c r="HH84">
        <f t="shared" si="311"/>
        <v>93651.945653517876</v>
      </c>
      <c r="HI84">
        <f t="shared" si="312"/>
        <v>93747.677518960496</v>
      </c>
      <c r="HJ84">
        <f t="shared" si="203"/>
        <v>84727.215897866583</v>
      </c>
      <c r="HK84">
        <f t="shared" si="204"/>
        <v>2</v>
      </c>
      <c r="HL84">
        <v>82</v>
      </c>
      <c r="HM84">
        <f t="shared" si="205"/>
        <v>0.81</v>
      </c>
      <c r="HN84" cm="1">
        <f t="array" ref="HN84">INDEX($N$3:$DJ$102,HL84,HK84)</f>
        <v>-84727.006456242118</v>
      </c>
      <c r="HO84">
        <f t="shared" si="206"/>
        <v>-68628.875229556113</v>
      </c>
    </row>
    <row r="85" spans="5:223" x14ac:dyDescent="0.25">
      <c r="E85">
        <v>695</v>
      </c>
      <c r="F85" s="6">
        <f>'Emission events'!AJ85</f>
        <v>1.6242544443634092E+16</v>
      </c>
      <c r="G85" s="6">
        <f>'Emission events'!BQ85</f>
        <v>1546700116139736.3</v>
      </c>
      <c r="H85" s="6">
        <f>'Emission events'!CX85</f>
        <v>147284882462136.34</v>
      </c>
      <c r="I85" s="6">
        <f>'Emission events'!EE85</f>
        <v>14025237585180.014</v>
      </c>
      <c r="J85" s="6">
        <f>'Emission events'!FL85</f>
        <v>1335556548862.4749</v>
      </c>
      <c r="K85" s="6">
        <f t="shared" si="199"/>
        <v>1.7951890236370006E+16</v>
      </c>
      <c r="M85" s="1">
        <v>0.82</v>
      </c>
      <c r="N85" s="55">
        <f t="shared" si="316"/>
        <v>-117094.5984942895</v>
      </c>
      <c r="O85" s="55">
        <f t="shared" si="316"/>
        <v>-117214.05416430581</v>
      </c>
      <c r="P85" s="55">
        <f t="shared" si="316"/>
        <v>-117333.63168213954</v>
      </c>
      <c r="Q85" s="55">
        <f t="shared" si="316"/>
        <v>-117453.33117207754</v>
      </c>
      <c r="R85" s="55">
        <f t="shared" si="316"/>
        <v>-117573.1527585351</v>
      </c>
      <c r="S85" s="55">
        <f t="shared" si="316"/>
        <v>-117693.09656605395</v>
      </c>
      <c r="T85" s="55">
        <f t="shared" si="316"/>
        <v>-117813.16271930294</v>
      </c>
      <c r="U85" s="55">
        <f t="shared" si="316"/>
        <v>-117933.35134307844</v>
      </c>
      <c r="V85" s="55">
        <f t="shared" si="316"/>
        <v>-118053.66256230287</v>
      </c>
      <c r="W85" s="55">
        <f t="shared" si="316"/>
        <v>-118174.09650202692</v>
      </c>
      <c r="X85" s="55">
        <f t="shared" si="317"/>
        <v>-118294.6532874301</v>
      </c>
      <c r="Y85" s="55">
        <f t="shared" si="317"/>
        <v>-118415.3330438171</v>
      </c>
      <c r="Z85" s="55">
        <f t="shared" si="317"/>
        <v>-118536.13589662206</v>
      </c>
      <c r="AA85" s="55">
        <f t="shared" si="317"/>
        <v>-118657.06197140666</v>
      </c>
      <c r="AB85" s="55">
        <f t="shared" si="317"/>
        <v>-118778.1113938607</v>
      </c>
      <c r="AC85" s="55">
        <f t="shared" si="317"/>
        <v>-118899.28428980258</v>
      </c>
      <c r="AD85" s="55">
        <f t="shared" si="317"/>
        <v>-119020.58078517775</v>
      </c>
      <c r="AE85" s="55">
        <f t="shared" si="317"/>
        <v>-119142.00100606099</v>
      </c>
      <c r="AF85" s="55">
        <f t="shared" si="317"/>
        <v>-119263.54507865697</v>
      </c>
      <c r="AG85" s="55">
        <f t="shared" si="317"/>
        <v>-119385.21312929649</v>
      </c>
      <c r="AH85" s="55">
        <f t="shared" si="318"/>
        <v>-119507.00528444057</v>
      </c>
      <c r="AI85" s="55">
        <f t="shared" si="318"/>
        <v>-119628.92167068044</v>
      </c>
      <c r="AJ85" s="55">
        <f t="shared" si="318"/>
        <v>-119750.96241473392</v>
      </c>
      <c r="AK85" s="55">
        <f t="shared" si="318"/>
        <v>-119873.12764345019</v>
      </c>
      <c r="AL85" s="55">
        <f t="shared" si="318"/>
        <v>-119995.41748380575</v>
      </c>
      <c r="AM85" s="55">
        <f t="shared" si="318"/>
        <v>-120117.83206290907</v>
      </c>
      <c r="AN85" s="55">
        <f t="shared" si="318"/>
        <v>-120240.37150799714</v>
      </c>
      <c r="AO85" s="55">
        <f t="shared" si="318"/>
        <v>-120363.03594643579</v>
      </c>
      <c r="AP85" s="55">
        <f t="shared" si="318"/>
        <v>-120485.82550572159</v>
      </c>
      <c r="AQ85" s="55">
        <f t="shared" si="318"/>
        <v>-120608.74031348254</v>
      </c>
      <c r="AR85" s="55">
        <f t="shared" si="319"/>
        <v>-120731.78049747416</v>
      </c>
      <c r="AS85" s="55">
        <f t="shared" si="319"/>
        <v>-120854.94618558449</v>
      </c>
      <c r="AT85" s="55">
        <f t="shared" si="319"/>
        <v>-120978.23750582985</v>
      </c>
      <c r="AU85" s="55">
        <f t="shared" si="319"/>
        <v>-121101.65458635973</v>
      </c>
      <c r="AV85" s="55">
        <f t="shared" si="319"/>
        <v>-121225.19755545305</v>
      </c>
      <c r="AW85" s="55">
        <f t="shared" si="319"/>
        <v>-121348.86654151868</v>
      </c>
      <c r="AX85" s="55">
        <f t="shared" si="319"/>
        <v>-121472.66167309736</v>
      </c>
      <c r="AY85" s="55">
        <f t="shared" si="319"/>
        <v>-121596.58307886227</v>
      </c>
      <c r="AZ85" s="55">
        <f t="shared" si="319"/>
        <v>-121720.63088761516</v>
      </c>
      <c r="BA85" s="55">
        <f t="shared" si="319"/>
        <v>-121844.80522829098</v>
      </c>
      <c r="BB85" s="55">
        <f t="shared" si="320"/>
        <v>-121969.10622995572</v>
      </c>
      <c r="BC85" s="55">
        <f t="shared" si="320"/>
        <v>-122093.53402180706</v>
      </c>
      <c r="BD85" s="55">
        <f t="shared" si="320"/>
        <v>-122218.08873317485</v>
      </c>
      <c r="BE85" s="55">
        <f t="shared" si="320"/>
        <v>-122342.77049351911</v>
      </c>
      <c r="BF85" s="55">
        <f t="shared" si="320"/>
        <v>-122467.57943243461</v>
      </c>
      <c r="BG85" s="55">
        <f t="shared" si="320"/>
        <v>-122592.51567964692</v>
      </c>
      <c r="BH85" s="55">
        <f t="shared" si="320"/>
        <v>-122717.57936501308</v>
      </c>
      <c r="BI85" s="55">
        <f t="shared" si="320"/>
        <v>-122842.77061852351</v>
      </c>
      <c r="BJ85" s="55">
        <f t="shared" si="320"/>
        <v>-122968.08957030247</v>
      </c>
      <c r="BK85" s="55">
        <f t="shared" si="320"/>
        <v>-123093.53635060435</v>
      </c>
      <c r="BL85" s="55">
        <f t="shared" si="321"/>
        <v>-123219.11108981857</v>
      </c>
      <c r="BM85" s="55">
        <f t="shared" si="321"/>
        <v>-123344.81391846543</v>
      </c>
      <c r="BN85" s="55">
        <f t="shared" si="321"/>
        <v>-123470.64496720095</v>
      </c>
      <c r="BO85" s="55">
        <f t="shared" si="321"/>
        <v>-123596.60436681307</v>
      </c>
      <c r="BP85" s="55">
        <f t="shared" si="321"/>
        <v>-123722.69224822232</v>
      </c>
      <c r="BQ85" s="55">
        <f t="shared" si="321"/>
        <v>-123848.90874248359</v>
      </c>
      <c r="BR85" s="55">
        <f t="shared" si="321"/>
        <v>-123975.25398078683</v>
      </c>
      <c r="BS85" s="55">
        <f t="shared" si="321"/>
        <v>-124101.72809445315</v>
      </c>
      <c r="BT85" s="55">
        <f t="shared" si="321"/>
        <v>-124228.33121493981</v>
      </c>
      <c r="BU85" s="55">
        <f t="shared" si="321"/>
        <v>-124355.06347383592</v>
      </c>
      <c r="BV85" s="55">
        <f t="shared" si="322"/>
        <v>-124481.92500286752</v>
      </c>
      <c r="BW85" s="55">
        <f t="shared" si="322"/>
        <v>-124608.91593389364</v>
      </c>
      <c r="BX85" s="55">
        <f t="shared" si="322"/>
        <v>-124736.03639890651</v>
      </c>
      <c r="BY85" s="55">
        <f t="shared" si="322"/>
        <v>-124863.28653003564</v>
      </c>
      <c r="BZ85" s="55">
        <f t="shared" si="322"/>
        <v>-124990.66645954401</v>
      </c>
      <c r="CA85" s="55">
        <f t="shared" si="322"/>
        <v>-125118.17631982862</v>
      </c>
      <c r="CB85" s="55">
        <f t="shared" si="322"/>
        <v>-125245.81624342281</v>
      </c>
      <c r="CC85" s="55">
        <f t="shared" si="322"/>
        <v>-125373.5863629947</v>
      </c>
      <c r="CD85" s="55">
        <f t="shared" si="322"/>
        <v>-125501.4868113477</v>
      </c>
      <c r="CE85" s="55">
        <f t="shared" si="322"/>
        <v>-125629.51772142117</v>
      </c>
      <c r="CF85" s="55">
        <f t="shared" si="323"/>
        <v>-125757.67922628831</v>
      </c>
      <c r="CG85" s="55">
        <f t="shared" si="323"/>
        <v>-125885.97145916066</v>
      </c>
      <c r="CH85" s="55">
        <f t="shared" si="323"/>
        <v>-126014.39455338434</v>
      </c>
      <c r="CI85" s="55">
        <f t="shared" si="323"/>
        <v>-126142.94864244062</v>
      </c>
      <c r="CJ85" s="55">
        <f t="shared" si="323"/>
        <v>-126271.63385994775</v>
      </c>
      <c r="CK85" s="55">
        <f t="shared" si="323"/>
        <v>-126400.45033966166</v>
      </c>
      <c r="CL85" s="55">
        <f t="shared" si="323"/>
        <v>-126529.39821547207</v>
      </c>
      <c r="CM85" s="55">
        <f t="shared" si="323"/>
        <v>-126658.47762140744</v>
      </c>
      <c r="CN85" s="55">
        <f t="shared" si="323"/>
        <v>-126787.68869163073</v>
      </c>
      <c r="CO85" s="55">
        <f t="shared" si="323"/>
        <v>-126917.0315604444</v>
      </c>
      <c r="CP85" s="55">
        <f t="shared" si="324"/>
        <v>-127046.50636228666</v>
      </c>
      <c r="CQ85" s="55">
        <f t="shared" si="324"/>
        <v>-127176.11323173136</v>
      </c>
      <c r="CR85" s="55">
        <f t="shared" si="324"/>
        <v>-127305.85230349247</v>
      </c>
      <c r="CS85" s="55">
        <f t="shared" si="324"/>
        <v>-127435.7237124199</v>
      </c>
      <c r="CT85" s="55">
        <f t="shared" si="324"/>
        <v>-127565.72759350028</v>
      </c>
      <c r="CU85" s="55">
        <f t="shared" si="324"/>
        <v>-127695.86408185925</v>
      </c>
      <c r="CV85" s="55">
        <f t="shared" si="324"/>
        <v>-127826.13331275983</v>
      </c>
      <c r="CW85" s="55">
        <f t="shared" si="324"/>
        <v>-127956.53542160302</v>
      </c>
      <c r="CX85" s="55">
        <f t="shared" si="324"/>
        <v>-128087.07054392838</v>
      </c>
      <c r="CY85" s="55">
        <f t="shared" si="324"/>
        <v>-128217.73881541194</v>
      </c>
      <c r="CZ85" s="55">
        <f t="shared" si="325"/>
        <v>-128348.54037187083</v>
      </c>
      <c r="DA85" s="55">
        <f t="shared" si="325"/>
        <v>-128479.47534925929</v>
      </c>
      <c r="DB85" s="55">
        <f t="shared" si="325"/>
        <v>-128610.54388366945</v>
      </c>
      <c r="DC85" s="55">
        <f t="shared" si="325"/>
        <v>-128741.74611133353</v>
      </c>
      <c r="DD85" s="55">
        <f t="shared" si="325"/>
        <v>-128873.08216862226</v>
      </c>
      <c r="DE85" s="55">
        <f t="shared" si="325"/>
        <v>-129004.55219204552</v>
      </c>
      <c r="DF85" s="55">
        <f t="shared" si="325"/>
        <v>-129136.15631825289</v>
      </c>
      <c r="DG85" s="55">
        <f t="shared" si="325"/>
        <v>-129267.89468403143</v>
      </c>
      <c r="DH85" s="55">
        <f t="shared" si="325"/>
        <v>-129399.76742631056</v>
      </c>
      <c r="DI85" s="55">
        <f t="shared" si="325"/>
        <v>-129531.77468215796</v>
      </c>
      <c r="DJ85" s="55">
        <f t="shared" si="325"/>
        <v>-129663.91658877971</v>
      </c>
      <c r="DL85">
        <f t="shared" si="200"/>
        <v>0.82</v>
      </c>
      <c r="DM85">
        <f t="shared" si="201"/>
        <v>117094.5984942895</v>
      </c>
      <c r="DN85">
        <f t="shared" si="202"/>
        <v>117214.26360593027</v>
      </c>
      <c r="DO85">
        <f t="shared" si="208"/>
        <v>117334.05056538848</v>
      </c>
      <c r="DP85">
        <f t="shared" si="209"/>
        <v>117453.95949695093</v>
      </c>
      <c r="DQ85">
        <f t="shared" si="210"/>
        <v>117573.99052503295</v>
      </c>
      <c r="DR85">
        <f t="shared" si="211"/>
        <v>117694.14377417626</v>
      </c>
      <c r="DS85">
        <f t="shared" si="212"/>
        <v>117814.41936904972</v>
      </c>
      <c r="DT85">
        <f t="shared" si="213"/>
        <v>117934.81743444968</v>
      </c>
      <c r="DU85">
        <f t="shared" si="214"/>
        <v>118055.33809529858</v>
      </c>
      <c r="DV85">
        <f t="shared" si="215"/>
        <v>118175.9814766471</v>
      </c>
      <c r="DW85">
        <f t="shared" si="216"/>
        <v>118296.74770367473</v>
      </c>
      <c r="DX85">
        <f t="shared" si="217"/>
        <v>118417.63690168619</v>
      </c>
      <c r="DY85">
        <f t="shared" si="218"/>
        <v>118538.64919611561</v>
      </c>
      <c r="DZ85">
        <f t="shared" si="219"/>
        <v>118659.78471252468</v>
      </c>
      <c r="EA85">
        <f t="shared" si="220"/>
        <v>118781.04357660319</v>
      </c>
      <c r="EB85">
        <f t="shared" si="221"/>
        <v>118902.42591416954</v>
      </c>
      <c r="EC85">
        <f t="shared" si="222"/>
        <v>119023.93185116915</v>
      </c>
      <c r="ED85">
        <f t="shared" si="223"/>
        <v>119145.56151367686</v>
      </c>
      <c r="EE85">
        <f t="shared" si="224"/>
        <v>119267.3150278973</v>
      </c>
      <c r="EF85">
        <f t="shared" si="225"/>
        <v>119389.19252016129</v>
      </c>
      <c r="EG85">
        <f t="shared" si="226"/>
        <v>119511.19411692984</v>
      </c>
      <c r="EH85">
        <f t="shared" si="227"/>
        <v>119633.31994479417</v>
      </c>
      <c r="EI85">
        <f t="shared" si="228"/>
        <v>119755.57013047212</v>
      </c>
      <c r="EJ85">
        <f t="shared" si="229"/>
        <v>119877.94480081284</v>
      </c>
      <c r="EK85">
        <f t="shared" si="230"/>
        <v>120000.44408279286</v>
      </c>
      <c r="EL85">
        <f t="shared" si="231"/>
        <v>120123.06810352065</v>
      </c>
      <c r="EM85">
        <f t="shared" si="232"/>
        <v>120245.81699023319</v>
      </c>
      <c r="EN85">
        <f t="shared" si="233"/>
        <v>120368.6908702963</v>
      </c>
      <c r="EO85">
        <f t="shared" si="234"/>
        <v>120491.68987120656</v>
      </c>
      <c r="EP85">
        <f t="shared" si="235"/>
        <v>120614.81412059197</v>
      </c>
      <c r="EQ85">
        <f t="shared" si="236"/>
        <v>120738.06374620805</v>
      </c>
      <c r="ER85">
        <f t="shared" si="237"/>
        <v>120861.43887594284</v>
      </c>
      <c r="ES85">
        <f t="shared" si="238"/>
        <v>120984.93963781267</v>
      </c>
      <c r="ET85">
        <f t="shared" si="239"/>
        <v>121108.56615996701</v>
      </c>
      <c r="EU85">
        <f t="shared" si="240"/>
        <v>121232.3185706848</v>
      </c>
      <c r="EV85">
        <f t="shared" si="241"/>
        <v>121356.19699837489</v>
      </c>
      <c r="EW85">
        <f t="shared" si="242"/>
        <v>121480.20157157803</v>
      </c>
      <c r="EX85">
        <f t="shared" si="243"/>
        <v>121604.3324189674</v>
      </c>
      <c r="EY85">
        <f t="shared" si="244"/>
        <v>121728.58966934476</v>
      </c>
      <c r="EZ85">
        <f t="shared" si="245"/>
        <v>121852.97345164504</v>
      </c>
      <c r="FA85">
        <f t="shared" si="246"/>
        <v>121977.48389493425</v>
      </c>
      <c r="FB85">
        <f t="shared" si="247"/>
        <v>122102.12112841006</v>
      </c>
      <c r="FC85">
        <f t="shared" si="248"/>
        <v>122226.8852814023</v>
      </c>
      <c r="FD85">
        <f t="shared" si="249"/>
        <v>122351.77648337102</v>
      </c>
      <c r="FE85">
        <f t="shared" si="250"/>
        <v>122476.79486391098</v>
      </c>
      <c r="FF85">
        <f t="shared" si="251"/>
        <v>122601.94055274776</v>
      </c>
      <c r="FG85">
        <f t="shared" si="252"/>
        <v>122727.21367973839</v>
      </c>
      <c r="FH85">
        <f t="shared" si="253"/>
        <v>122852.61437487329</v>
      </c>
      <c r="FI85">
        <f t="shared" si="254"/>
        <v>122978.1427682767</v>
      </c>
      <c r="FJ85">
        <f t="shared" si="255"/>
        <v>123103.79899020304</v>
      </c>
      <c r="FK85">
        <f t="shared" si="256"/>
        <v>123229.58317104173</v>
      </c>
      <c r="FL85">
        <f t="shared" si="257"/>
        <v>123355.49544131305</v>
      </c>
      <c r="FM85">
        <f t="shared" si="258"/>
        <v>123481.53593167303</v>
      </c>
      <c r="FN85">
        <f t="shared" si="259"/>
        <v>123607.70477290962</v>
      </c>
      <c r="FO85">
        <f t="shared" si="260"/>
        <v>123734.00209594332</v>
      </c>
      <c r="FP85">
        <f t="shared" si="261"/>
        <v>123860.42803182905</v>
      </c>
      <c r="FQ85">
        <f t="shared" si="262"/>
        <v>123986.98271175676</v>
      </c>
      <c r="FR85">
        <f t="shared" si="263"/>
        <v>124113.66626704755</v>
      </c>
      <c r="FS85">
        <f t="shared" si="264"/>
        <v>124240.47882915867</v>
      </c>
      <c r="FT85">
        <f t="shared" si="265"/>
        <v>124367.42052967925</v>
      </c>
      <c r="FU85">
        <f t="shared" si="266"/>
        <v>124494.49150033531</v>
      </c>
      <c r="FV85">
        <f t="shared" si="267"/>
        <v>124621.69187298589</v>
      </c>
      <c r="FW85">
        <f t="shared" si="268"/>
        <v>124749.02177962322</v>
      </c>
      <c r="FX85">
        <f t="shared" si="269"/>
        <v>124876.48135237681</v>
      </c>
      <c r="FY85">
        <f t="shared" si="270"/>
        <v>125004.07072350965</v>
      </c>
      <c r="FZ85">
        <f t="shared" si="207"/>
        <v>125131.79002541873</v>
      </c>
      <c r="GA85">
        <f t="shared" si="313"/>
        <v>125259.63939063739</v>
      </c>
      <c r="GB85">
        <f t="shared" si="314"/>
        <v>125387.61895183372</v>
      </c>
      <c r="GC85">
        <f t="shared" si="315"/>
        <v>125515.72884181119</v>
      </c>
      <c r="GD85">
        <f t="shared" si="281"/>
        <v>125643.96919350913</v>
      </c>
      <c r="GE85">
        <f t="shared" si="282"/>
        <v>125772.34014000073</v>
      </c>
      <c r="GF85">
        <f t="shared" si="283"/>
        <v>125900.84181449754</v>
      </c>
      <c r="GG85">
        <f t="shared" si="284"/>
        <v>126029.47435034568</v>
      </c>
      <c r="GH85">
        <f t="shared" si="285"/>
        <v>126158.23788102642</v>
      </c>
      <c r="GI85">
        <f t="shared" si="286"/>
        <v>126287.13254015801</v>
      </c>
      <c r="GJ85">
        <f t="shared" si="287"/>
        <v>126416.15846149639</v>
      </c>
      <c r="GK85">
        <f t="shared" si="288"/>
        <v>126545.31577893127</v>
      </c>
      <c r="GL85">
        <f t="shared" si="289"/>
        <v>126674.6046264911</v>
      </c>
      <c r="GM85">
        <f t="shared" si="290"/>
        <v>126804.02513833885</v>
      </c>
      <c r="GN85">
        <f t="shared" si="291"/>
        <v>126933.577448777</v>
      </c>
      <c r="GO85">
        <f t="shared" si="292"/>
        <v>127063.2616922437</v>
      </c>
      <c r="GP85">
        <f t="shared" si="293"/>
        <v>127193.07800331287</v>
      </c>
      <c r="GQ85">
        <f t="shared" si="294"/>
        <v>127323.02651669845</v>
      </c>
      <c r="GR85">
        <f t="shared" si="295"/>
        <v>127453.10736725034</v>
      </c>
      <c r="GS85">
        <f t="shared" si="296"/>
        <v>127583.32068995519</v>
      </c>
      <c r="GT85">
        <f t="shared" si="297"/>
        <v>127713.66661993862</v>
      </c>
      <c r="GU85">
        <f t="shared" si="298"/>
        <v>127844.14529246365</v>
      </c>
      <c r="GV85">
        <f t="shared" si="299"/>
        <v>127974.75684293131</v>
      </c>
      <c r="GW85">
        <f t="shared" si="300"/>
        <v>128105.50140688113</v>
      </c>
      <c r="GX85">
        <f t="shared" si="301"/>
        <v>128236.37911998916</v>
      </c>
      <c r="GY85">
        <f t="shared" si="302"/>
        <v>128367.39011807251</v>
      </c>
      <c r="GZ85">
        <f t="shared" si="303"/>
        <v>128498.53453708543</v>
      </c>
      <c r="HA85">
        <f t="shared" si="304"/>
        <v>128629.81251312005</v>
      </c>
      <c r="HB85">
        <f t="shared" si="305"/>
        <v>128761.22418240859</v>
      </c>
      <c r="HC85">
        <f t="shared" si="306"/>
        <v>128892.76968132179</v>
      </c>
      <c r="HD85">
        <f t="shared" si="307"/>
        <v>129024.44914636952</v>
      </c>
      <c r="HE85">
        <f t="shared" si="308"/>
        <v>129156.26271420135</v>
      </c>
      <c r="HF85">
        <f t="shared" si="309"/>
        <v>129288.21052160436</v>
      </c>
      <c r="HG85">
        <f t="shared" si="310"/>
        <v>129420.29270550795</v>
      </c>
      <c r="HH85">
        <f t="shared" si="311"/>
        <v>129552.50940297981</v>
      </c>
      <c r="HI85">
        <f t="shared" si="312"/>
        <v>129684.86075122602</v>
      </c>
      <c r="HJ85">
        <f t="shared" si="203"/>
        <v>117214.26360593027</v>
      </c>
      <c r="HK85">
        <f t="shared" si="204"/>
        <v>2</v>
      </c>
      <c r="HL85">
        <v>83</v>
      </c>
      <c r="HM85">
        <f t="shared" si="205"/>
        <v>0.82</v>
      </c>
      <c r="HN85" cm="1">
        <f t="array" ref="HN85">INDEX($N$3:$DJ$102,HL85,HK85)</f>
        <v>-117214.05416430581</v>
      </c>
      <c r="HO85">
        <f t="shared" si="206"/>
        <v>-96115.524414730753</v>
      </c>
    </row>
    <row r="86" spans="5:223" x14ac:dyDescent="0.25">
      <c r="E86">
        <v>700</v>
      </c>
      <c r="F86" s="6">
        <f>'Emission events'!AJ86</f>
        <v>0</v>
      </c>
      <c r="G86" s="6">
        <f>'Emission events'!BQ86</f>
        <v>0</v>
      </c>
      <c r="H86" s="6">
        <f>'Emission events'!CX86</f>
        <v>0</v>
      </c>
      <c r="I86" s="6">
        <f>'Emission events'!EE86</f>
        <v>0</v>
      </c>
      <c r="J86" s="6">
        <f>'Emission events'!FL86</f>
        <v>0</v>
      </c>
      <c r="K86" s="6">
        <f t="shared" si="199"/>
        <v>0</v>
      </c>
      <c r="M86" s="1">
        <v>0.83</v>
      </c>
      <c r="N86" s="55">
        <f t="shared" si="316"/>
        <v>-161990.09018737654</v>
      </c>
      <c r="O86" s="55">
        <f t="shared" si="316"/>
        <v>-162155.34041118299</v>
      </c>
      <c r="P86" s="55">
        <f t="shared" si="316"/>
        <v>-162320.75919449615</v>
      </c>
      <c r="Q86" s="55">
        <f t="shared" si="316"/>
        <v>-162486.34670924966</v>
      </c>
      <c r="R86" s="55">
        <f t="shared" si="316"/>
        <v>-162652.10312755581</v>
      </c>
      <c r="S86" s="55">
        <f t="shared" si="316"/>
        <v>-162818.02862170083</v>
      </c>
      <c r="T86" s="55">
        <f t="shared" si="316"/>
        <v>-162984.12336414558</v>
      </c>
      <c r="U86" s="55">
        <f t="shared" si="316"/>
        <v>-163150.38752752842</v>
      </c>
      <c r="V86" s="55">
        <f t="shared" si="316"/>
        <v>-163316.8212846634</v>
      </c>
      <c r="W86" s="55">
        <f t="shared" si="316"/>
        <v>-163483.42480854067</v>
      </c>
      <c r="X86" s="55">
        <f t="shared" si="317"/>
        <v>-163650.19827232757</v>
      </c>
      <c r="Y86" s="55">
        <f t="shared" si="317"/>
        <v>-163817.14184936564</v>
      </c>
      <c r="Z86" s="55">
        <f t="shared" si="317"/>
        <v>-163984.2557131768</v>
      </c>
      <c r="AA86" s="55">
        <f t="shared" si="317"/>
        <v>-164151.54003745815</v>
      </c>
      <c r="AB86" s="55">
        <f t="shared" si="317"/>
        <v>-164318.99499608285</v>
      </c>
      <c r="AC86" s="55">
        <f t="shared" si="317"/>
        <v>-164486.62076310319</v>
      </c>
      <c r="AD86" s="55">
        <f t="shared" si="317"/>
        <v>-164654.4175127483</v>
      </c>
      <c r="AE86" s="55">
        <f t="shared" si="317"/>
        <v>-164822.38541942515</v>
      </c>
      <c r="AF86" s="55">
        <f t="shared" si="317"/>
        <v>-164990.52465771858</v>
      </c>
      <c r="AG86" s="55">
        <f t="shared" si="317"/>
        <v>-165158.83540239147</v>
      </c>
      <c r="AH86" s="55">
        <f t="shared" si="318"/>
        <v>-165327.31782838501</v>
      </c>
      <c r="AI86" s="55">
        <f t="shared" si="318"/>
        <v>-165495.97211081936</v>
      </c>
      <c r="AJ86" s="55">
        <f t="shared" si="318"/>
        <v>-165664.79842499108</v>
      </c>
      <c r="AK86" s="55">
        <f t="shared" si="318"/>
        <v>-165833.79694637944</v>
      </c>
      <c r="AL86" s="55">
        <f t="shared" si="318"/>
        <v>-166002.96785063882</v>
      </c>
      <c r="AM86" s="55">
        <f t="shared" si="318"/>
        <v>-166172.31131360499</v>
      </c>
      <c r="AN86" s="55">
        <f t="shared" si="318"/>
        <v>-166341.82751129253</v>
      </c>
      <c r="AO86" s="55">
        <f t="shared" si="318"/>
        <v>-166511.51661989556</v>
      </c>
      <c r="AP86" s="55">
        <f t="shared" si="318"/>
        <v>-166681.37881578787</v>
      </c>
      <c r="AQ86" s="55">
        <f t="shared" si="318"/>
        <v>-166851.4142755238</v>
      </c>
      <c r="AR86" s="55">
        <f t="shared" si="319"/>
        <v>-167021.62317583547</v>
      </c>
      <c r="AS86" s="55">
        <f t="shared" si="319"/>
        <v>-167192.00569363931</v>
      </c>
      <c r="AT86" s="55">
        <f t="shared" si="319"/>
        <v>-167362.56200602808</v>
      </c>
      <c r="AU86" s="55">
        <f t="shared" si="319"/>
        <v>-167533.29229027755</v>
      </c>
      <c r="AV86" s="55">
        <f t="shared" si="319"/>
        <v>-167704.19672384384</v>
      </c>
      <c r="AW86" s="55">
        <f t="shared" si="319"/>
        <v>-167875.27548436393</v>
      </c>
      <c r="AX86" s="55">
        <f t="shared" si="319"/>
        <v>-168046.52874965602</v>
      </c>
      <c r="AY86" s="55">
        <f t="shared" si="319"/>
        <v>-168217.95669771981</v>
      </c>
      <c r="AZ86" s="55">
        <f t="shared" si="319"/>
        <v>-168389.55950673635</v>
      </c>
      <c r="BA86" s="55">
        <f t="shared" si="319"/>
        <v>-168561.33735506871</v>
      </c>
      <c r="BB86" s="55">
        <f t="shared" si="320"/>
        <v>-168733.29042126221</v>
      </c>
      <c r="BC86" s="55">
        <f t="shared" si="320"/>
        <v>-168905.4188840421</v>
      </c>
      <c r="BD86" s="55">
        <f t="shared" si="320"/>
        <v>-169077.7229223201</v>
      </c>
      <c r="BE86" s="55">
        <f t="shared" si="320"/>
        <v>-169250.20271518614</v>
      </c>
      <c r="BF86" s="55">
        <f t="shared" si="320"/>
        <v>-169422.85844191528</v>
      </c>
      <c r="BG86" s="55">
        <f t="shared" si="320"/>
        <v>-169595.69028196484</v>
      </c>
      <c r="BH86" s="55">
        <f t="shared" si="320"/>
        <v>-169768.69841497522</v>
      </c>
      <c r="BI86" s="55">
        <f t="shared" si="320"/>
        <v>-169941.88302077001</v>
      </c>
      <c r="BJ86" s="55">
        <f t="shared" si="320"/>
        <v>-170115.24427935685</v>
      </c>
      <c r="BK86" s="55">
        <f t="shared" si="320"/>
        <v>-170288.7823709246</v>
      </c>
      <c r="BL86" s="55">
        <f t="shared" si="321"/>
        <v>-170462.49747585008</v>
      </c>
      <c r="BM86" s="55">
        <f t="shared" si="321"/>
        <v>-170636.38977468997</v>
      </c>
      <c r="BN86" s="55">
        <f t="shared" si="321"/>
        <v>-170810.45944818744</v>
      </c>
      <c r="BO86" s="55">
        <f t="shared" si="321"/>
        <v>-170984.70667726948</v>
      </c>
      <c r="BP86" s="55">
        <f t="shared" si="321"/>
        <v>-171159.13164304759</v>
      </c>
      <c r="BQ86" s="55">
        <f t="shared" si="321"/>
        <v>-171333.73452681804</v>
      </c>
      <c r="BR86" s="55">
        <f t="shared" si="321"/>
        <v>-171508.51551006205</v>
      </c>
      <c r="BS86" s="55">
        <f t="shared" si="321"/>
        <v>-171683.47477444587</v>
      </c>
      <c r="BT86" s="55">
        <f t="shared" si="321"/>
        <v>-171858.6125018218</v>
      </c>
      <c r="BU86" s="55">
        <f t="shared" si="321"/>
        <v>-172033.92887422565</v>
      </c>
      <c r="BV86" s="55">
        <f t="shared" si="322"/>
        <v>-172209.42407388019</v>
      </c>
      <c r="BW86" s="55">
        <f t="shared" si="322"/>
        <v>-172385.09828319598</v>
      </c>
      <c r="BX86" s="55">
        <f t="shared" si="322"/>
        <v>-172560.95168476584</v>
      </c>
      <c r="BY86" s="55">
        <f t="shared" si="322"/>
        <v>-172736.98446137141</v>
      </c>
      <c r="BZ86" s="55">
        <f t="shared" si="322"/>
        <v>-172913.19679598007</v>
      </c>
      <c r="CA86" s="55">
        <f t="shared" si="322"/>
        <v>-173089.58887174586</v>
      </c>
      <c r="CB86" s="55">
        <f t="shared" si="322"/>
        <v>-173266.16087201025</v>
      </c>
      <c r="CC86" s="55">
        <f t="shared" si="322"/>
        <v>-173442.91298029991</v>
      </c>
      <c r="CD86" s="55">
        <f t="shared" si="322"/>
        <v>-173619.84538032993</v>
      </c>
      <c r="CE86" s="55">
        <f t="shared" si="322"/>
        <v>-173796.95825600461</v>
      </c>
      <c r="CF86" s="55">
        <f t="shared" si="323"/>
        <v>-173974.25179141221</v>
      </c>
      <c r="CG86" s="55">
        <f t="shared" si="323"/>
        <v>-174151.7261708311</v>
      </c>
      <c r="CH86" s="55">
        <f t="shared" si="323"/>
        <v>-174329.38157872716</v>
      </c>
      <c r="CI86" s="55">
        <f t="shared" si="323"/>
        <v>-174507.21819975431</v>
      </c>
      <c r="CJ86" s="55">
        <f t="shared" si="323"/>
        <v>-174685.2362187549</v>
      </c>
      <c r="CK86" s="55">
        <f t="shared" si="323"/>
        <v>-174863.43582076044</v>
      </c>
      <c r="CL86" s="55">
        <f t="shared" si="323"/>
        <v>-175041.81719098857</v>
      </c>
      <c r="CM86" s="55">
        <f t="shared" si="323"/>
        <v>-175220.38051485043</v>
      </c>
      <c r="CN86" s="55">
        <f t="shared" si="323"/>
        <v>-175399.1259779417</v>
      </c>
      <c r="CO86" s="55">
        <f t="shared" si="323"/>
        <v>-175578.05376604939</v>
      </c>
      <c r="CP86" s="55">
        <f t="shared" si="324"/>
        <v>-175757.16406515185</v>
      </c>
      <c r="CQ86" s="55">
        <f t="shared" si="324"/>
        <v>-175936.45706141336</v>
      </c>
      <c r="CR86" s="55">
        <f t="shared" si="324"/>
        <v>-176115.93294119064</v>
      </c>
      <c r="CS86" s="55">
        <f t="shared" si="324"/>
        <v>-176295.59189102982</v>
      </c>
      <c r="CT86" s="55">
        <f t="shared" si="324"/>
        <v>-176475.43409766737</v>
      </c>
      <c r="CU86" s="55">
        <f t="shared" si="324"/>
        <v>-176655.45974803079</v>
      </c>
      <c r="CV86" s="55">
        <f t="shared" si="324"/>
        <v>-176835.66902923645</v>
      </c>
      <c r="CW86" s="55">
        <f t="shared" si="324"/>
        <v>-177016.06212859278</v>
      </c>
      <c r="CX86" s="55">
        <f t="shared" si="324"/>
        <v>-177196.63923360116</v>
      </c>
      <c r="CY86" s="55">
        <f t="shared" si="324"/>
        <v>-177377.40053195052</v>
      </c>
      <c r="CZ86" s="55">
        <f t="shared" si="325"/>
        <v>-177558.34621152366</v>
      </c>
      <c r="DA86" s="55">
        <f t="shared" si="325"/>
        <v>-177739.47646039445</v>
      </c>
      <c r="DB86" s="55">
        <f t="shared" si="325"/>
        <v>-177920.79146682858</v>
      </c>
      <c r="DC86" s="55">
        <f t="shared" si="325"/>
        <v>-178102.29141928445</v>
      </c>
      <c r="DD86" s="55">
        <f t="shared" si="325"/>
        <v>-178283.97650641078</v>
      </c>
      <c r="DE86" s="55">
        <f t="shared" si="325"/>
        <v>-178465.84691704987</v>
      </c>
      <c r="DF86" s="55">
        <f t="shared" si="325"/>
        <v>-178647.90284023873</v>
      </c>
      <c r="DG86" s="55">
        <f t="shared" si="325"/>
        <v>-178830.14446520328</v>
      </c>
      <c r="DH86" s="55">
        <f t="shared" si="325"/>
        <v>-179012.57198136434</v>
      </c>
      <c r="DI86" s="55">
        <f t="shared" si="325"/>
        <v>-179195.18557833793</v>
      </c>
      <c r="DJ86" s="55">
        <f t="shared" si="325"/>
        <v>-179377.98544592963</v>
      </c>
      <c r="DL86">
        <f t="shared" si="200"/>
        <v>0.83</v>
      </c>
      <c r="DM86">
        <f t="shared" si="201"/>
        <v>161990.09018737654</v>
      </c>
      <c r="DN86">
        <f t="shared" si="202"/>
        <v>162155.54985280745</v>
      </c>
      <c r="DO86">
        <f t="shared" si="208"/>
        <v>162321.17807774508</v>
      </c>
      <c r="DP86">
        <f t="shared" si="209"/>
        <v>162486.97503412305</v>
      </c>
      <c r="DQ86">
        <f t="shared" si="210"/>
        <v>162652.94089405367</v>
      </c>
      <c r="DR86">
        <f t="shared" si="211"/>
        <v>162819.07582982315</v>
      </c>
      <c r="DS86">
        <f t="shared" si="212"/>
        <v>162985.38001389237</v>
      </c>
      <c r="DT86">
        <f t="shared" si="213"/>
        <v>163151.85361889965</v>
      </c>
      <c r="DU86">
        <f t="shared" si="214"/>
        <v>163318.49681765909</v>
      </c>
      <c r="DV86">
        <f t="shared" si="215"/>
        <v>163485.30978316083</v>
      </c>
      <c r="DW86">
        <f t="shared" si="216"/>
        <v>163652.2926885722</v>
      </c>
      <c r="DX86">
        <f t="shared" si="217"/>
        <v>163819.44570723473</v>
      </c>
      <c r="DY86">
        <f t="shared" si="218"/>
        <v>163986.76901267035</v>
      </c>
      <c r="DZ86">
        <f t="shared" si="219"/>
        <v>164154.26277857617</v>
      </c>
      <c r="EA86">
        <f t="shared" si="220"/>
        <v>164321.92717882534</v>
      </c>
      <c r="EB86">
        <f t="shared" si="221"/>
        <v>164489.76238747014</v>
      </c>
      <c r="EC86">
        <f t="shared" si="222"/>
        <v>164657.76857873972</v>
      </c>
      <c r="ED86">
        <f t="shared" si="223"/>
        <v>164825.94592704103</v>
      </c>
      <c r="EE86">
        <f t="shared" si="224"/>
        <v>164994.29460695892</v>
      </c>
      <c r="EF86">
        <f t="shared" si="225"/>
        <v>165162.81479325629</v>
      </c>
      <c r="EG86">
        <f t="shared" si="226"/>
        <v>165331.50666087426</v>
      </c>
      <c r="EH86">
        <f t="shared" si="227"/>
        <v>165500.37038493308</v>
      </c>
      <c r="EI86">
        <f t="shared" si="228"/>
        <v>165669.40614072926</v>
      </c>
      <c r="EJ86">
        <f t="shared" si="229"/>
        <v>165838.61410374209</v>
      </c>
      <c r="EK86">
        <f t="shared" si="230"/>
        <v>166007.99444962593</v>
      </c>
      <c r="EL86">
        <f t="shared" si="231"/>
        <v>166177.54735421657</v>
      </c>
      <c r="EM86">
        <f t="shared" si="232"/>
        <v>166347.27299352858</v>
      </c>
      <c r="EN86">
        <f t="shared" si="233"/>
        <v>166517.17154375606</v>
      </c>
      <c r="EO86">
        <f t="shared" si="234"/>
        <v>166687.24318127285</v>
      </c>
      <c r="EP86">
        <f t="shared" si="235"/>
        <v>166857.48808263324</v>
      </c>
      <c r="EQ86">
        <f t="shared" si="236"/>
        <v>167027.90642456937</v>
      </c>
      <c r="ER86">
        <f t="shared" si="237"/>
        <v>167198.49838399768</v>
      </c>
      <c r="ES86">
        <f t="shared" si="238"/>
        <v>167369.26413801088</v>
      </c>
      <c r="ET86">
        <f t="shared" si="239"/>
        <v>167540.20386388482</v>
      </c>
      <c r="EU86">
        <f t="shared" si="240"/>
        <v>167711.31773907557</v>
      </c>
      <c r="EV86">
        <f t="shared" si="241"/>
        <v>167882.60594122013</v>
      </c>
      <c r="EW86">
        <f t="shared" si="242"/>
        <v>168054.06864813669</v>
      </c>
      <c r="EX86">
        <f t="shared" si="243"/>
        <v>168225.70603782494</v>
      </c>
      <c r="EY86">
        <f t="shared" si="244"/>
        <v>168397.51828846594</v>
      </c>
      <c r="EZ86">
        <f t="shared" si="245"/>
        <v>168569.50557842277</v>
      </c>
      <c r="FA86">
        <f t="shared" si="246"/>
        <v>168741.66808624074</v>
      </c>
      <c r="FB86">
        <f t="shared" si="247"/>
        <v>168914.00599064509</v>
      </c>
      <c r="FC86">
        <f t="shared" si="248"/>
        <v>169086.51947054756</v>
      </c>
      <c r="FD86">
        <f t="shared" si="249"/>
        <v>169259.20870503807</v>
      </c>
      <c r="FE86">
        <f t="shared" si="250"/>
        <v>169432.07387339167</v>
      </c>
      <c r="FF86">
        <f t="shared" si="251"/>
        <v>169605.11515506567</v>
      </c>
      <c r="FG86">
        <f t="shared" si="252"/>
        <v>169778.33272970052</v>
      </c>
      <c r="FH86">
        <f t="shared" si="253"/>
        <v>169951.72677711977</v>
      </c>
      <c r="FI86">
        <f t="shared" si="254"/>
        <v>170125.29747733107</v>
      </c>
      <c r="FJ86">
        <f t="shared" si="255"/>
        <v>170299.04501052329</v>
      </c>
      <c r="FK86">
        <f t="shared" si="256"/>
        <v>170472.96955707323</v>
      </c>
      <c r="FL86">
        <f t="shared" si="257"/>
        <v>170647.07129753759</v>
      </c>
      <c r="FM86">
        <f t="shared" si="258"/>
        <v>170821.35041265952</v>
      </c>
      <c r="FN86">
        <f t="shared" si="259"/>
        <v>170995.80708336603</v>
      </c>
      <c r="FO86">
        <f t="shared" si="260"/>
        <v>171170.4414907686</v>
      </c>
      <c r="FP86">
        <f t="shared" si="261"/>
        <v>171345.25381616352</v>
      </c>
      <c r="FQ86">
        <f t="shared" si="262"/>
        <v>171520.24424103199</v>
      </c>
      <c r="FR86">
        <f t="shared" si="263"/>
        <v>171695.41294704028</v>
      </c>
      <c r="FS86">
        <f t="shared" si="264"/>
        <v>171870.76011604065</v>
      </c>
      <c r="FT86">
        <f t="shared" si="265"/>
        <v>172046.28593006896</v>
      </c>
      <c r="FU86">
        <f t="shared" si="266"/>
        <v>172221.99057134797</v>
      </c>
      <c r="FV86">
        <f t="shared" si="267"/>
        <v>172397.87422228823</v>
      </c>
      <c r="FW86">
        <f t="shared" si="268"/>
        <v>172573.93706548255</v>
      </c>
      <c r="FX86">
        <f t="shared" si="269"/>
        <v>172750.17928371258</v>
      </c>
      <c r="FY86">
        <f t="shared" si="270"/>
        <v>172926.60105994571</v>
      </c>
      <c r="FZ86">
        <f t="shared" si="207"/>
        <v>173103.20257733596</v>
      </c>
      <c r="GA86">
        <f t="shared" si="313"/>
        <v>173279.98401922482</v>
      </c>
      <c r="GB86">
        <f t="shared" si="314"/>
        <v>173456.94556913894</v>
      </c>
      <c r="GC86">
        <f t="shared" si="315"/>
        <v>173634.08741079344</v>
      </c>
      <c r="GD86">
        <f t="shared" si="281"/>
        <v>173811.40972809258</v>
      </c>
      <c r="GE86">
        <f t="shared" si="282"/>
        <v>173988.91270512462</v>
      </c>
      <c r="GF86">
        <f t="shared" si="283"/>
        <v>174166.59652616797</v>
      </c>
      <c r="GG86">
        <f t="shared" si="284"/>
        <v>174344.46137568849</v>
      </c>
      <c r="GH86">
        <f t="shared" si="285"/>
        <v>174522.50743834011</v>
      </c>
      <c r="GI86">
        <f t="shared" si="286"/>
        <v>174700.73489896517</v>
      </c>
      <c r="GJ86">
        <f t="shared" si="287"/>
        <v>174879.14394259517</v>
      </c>
      <c r="GK86">
        <f t="shared" si="288"/>
        <v>175057.73475444777</v>
      </c>
      <c r="GL86">
        <f t="shared" si="289"/>
        <v>175236.50751993409</v>
      </c>
      <c r="GM86">
        <f t="shared" si="290"/>
        <v>175415.46242464983</v>
      </c>
      <c r="GN86">
        <f t="shared" si="291"/>
        <v>175594.59965438198</v>
      </c>
      <c r="GO86">
        <f t="shared" si="292"/>
        <v>175773.91939510891</v>
      </c>
      <c r="GP86">
        <f t="shared" si="293"/>
        <v>175953.42183299488</v>
      </c>
      <c r="GQ86">
        <f t="shared" si="294"/>
        <v>176133.10715439662</v>
      </c>
      <c r="GR86">
        <f t="shared" si="295"/>
        <v>176312.97554586024</v>
      </c>
      <c r="GS86">
        <f t="shared" si="296"/>
        <v>176493.02719412226</v>
      </c>
      <c r="GT86">
        <f t="shared" si="297"/>
        <v>176673.26228611014</v>
      </c>
      <c r="GU86">
        <f t="shared" si="298"/>
        <v>176853.68100894027</v>
      </c>
      <c r="GV86">
        <f t="shared" si="299"/>
        <v>177034.28354992106</v>
      </c>
      <c r="GW86">
        <f t="shared" si="300"/>
        <v>177215.07009655391</v>
      </c>
      <c r="GX86">
        <f t="shared" si="301"/>
        <v>177396.04083652774</v>
      </c>
      <c r="GY86">
        <f t="shared" si="302"/>
        <v>177577.19595772534</v>
      </c>
      <c r="GZ86">
        <f t="shared" si="303"/>
        <v>177758.5356482206</v>
      </c>
      <c r="HA86">
        <f t="shared" si="304"/>
        <v>177940.06009627919</v>
      </c>
      <c r="HB86">
        <f t="shared" si="305"/>
        <v>178121.76949035953</v>
      </c>
      <c r="HC86">
        <f t="shared" si="306"/>
        <v>178303.66401911032</v>
      </c>
      <c r="HD86">
        <f t="shared" si="307"/>
        <v>178485.74387137388</v>
      </c>
      <c r="HE86">
        <f t="shared" si="308"/>
        <v>178668.00923618718</v>
      </c>
      <c r="HF86">
        <f t="shared" si="309"/>
        <v>178850.46030277619</v>
      </c>
      <c r="HG86">
        <f t="shared" si="310"/>
        <v>179033.09726056171</v>
      </c>
      <c r="HH86">
        <f t="shared" si="311"/>
        <v>179215.92029915977</v>
      </c>
      <c r="HI86">
        <f t="shared" si="312"/>
        <v>179398.92960837594</v>
      </c>
      <c r="HJ86">
        <f t="shared" si="203"/>
        <v>162155.54985280745</v>
      </c>
      <c r="HK86">
        <f t="shared" si="204"/>
        <v>2</v>
      </c>
      <c r="HL86">
        <v>84</v>
      </c>
      <c r="HM86">
        <f t="shared" si="205"/>
        <v>0.83</v>
      </c>
      <c r="HN86" cm="1">
        <f t="array" ref="HN86">INDEX($N$3:$DJ$102,HL86,HK86)</f>
        <v>-162155.34041118299</v>
      </c>
      <c r="HO86">
        <f t="shared" si="206"/>
        <v>-134588.93254128189</v>
      </c>
    </row>
    <row r="87" spans="5:223" x14ac:dyDescent="0.25">
      <c r="E87">
        <v>705</v>
      </c>
      <c r="F87" s="6">
        <f>'Emission events'!AJ87</f>
        <v>0</v>
      </c>
      <c r="G87" s="6">
        <f>'Emission events'!BQ87</f>
        <v>0</v>
      </c>
      <c r="H87" s="6">
        <f>'Emission events'!CX87</f>
        <v>0</v>
      </c>
      <c r="I87" s="6">
        <f>'Emission events'!EE87</f>
        <v>0</v>
      </c>
      <c r="J87" s="6">
        <f>'Emission events'!FL87</f>
        <v>0</v>
      </c>
      <c r="K87" s="6">
        <f t="shared" si="199"/>
        <v>0</v>
      </c>
      <c r="M87" s="1">
        <v>0.84</v>
      </c>
      <c r="N87" s="55">
        <f t="shared" si="316"/>
        <v>-224096.73276788977</v>
      </c>
      <c r="O87" s="55">
        <f t="shared" si="316"/>
        <v>-224325.33338719135</v>
      </c>
      <c r="P87" s="55">
        <f t="shared" si="316"/>
        <v>-224554.16718512599</v>
      </c>
      <c r="Q87" s="55">
        <f t="shared" si="316"/>
        <v>-224783.2343995398</v>
      </c>
      <c r="R87" s="55">
        <f t="shared" si="316"/>
        <v>-225012.53526852472</v>
      </c>
      <c r="S87" s="55">
        <f t="shared" si="316"/>
        <v>-225242.07003041485</v>
      </c>
      <c r="T87" s="55">
        <f t="shared" si="316"/>
        <v>-225471.83892378717</v>
      </c>
      <c r="U87" s="55">
        <f t="shared" si="316"/>
        <v>-225701.84218746316</v>
      </c>
      <c r="V87" s="55">
        <f t="shared" si="316"/>
        <v>-225932.08006050508</v>
      </c>
      <c r="W87" s="55">
        <f t="shared" si="316"/>
        <v>-226162.55278222103</v>
      </c>
      <c r="X87" s="55">
        <f t="shared" si="317"/>
        <v>-226393.26059216529</v>
      </c>
      <c r="Y87" s="55">
        <f t="shared" si="317"/>
        <v>-226624.20373013197</v>
      </c>
      <c r="Z87" s="55">
        <f t="shared" si="317"/>
        <v>-226855.38243616198</v>
      </c>
      <c r="AA87" s="55">
        <f t="shared" si="317"/>
        <v>-227086.79695054359</v>
      </c>
      <c r="AB87" s="55">
        <f t="shared" si="317"/>
        <v>-227318.44751380529</v>
      </c>
      <c r="AC87" s="55">
        <f t="shared" si="317"/>
        <v>-227550.334366725</v>
      </c>
      <c r="AD87" s="55">
        <f t="shared" si="317"/>
        <v>-227782.45775032215</v>
      </c>
      <c r="AE87" s="55">
        <f t="shared" si="317"/>
        <v>-228014.81790586683</v>
      </c>
      <c r="AF87" s="55">
        <f t="shared" si="317"/>
        <v>-228247.41507487293</v>
      </c>
      <c r="AG87" s="55">
        <f t="shared" si="317"/>
        <v>-228480.24949909904</v>
      </c>
      <c r="AH87" s="55">
        <f t="shared" si="318"/>
        <v>-228713.32142055183</v>
      </c>
      <c r="AI87" s="55">
        <f t="shared" si="318"/>
        <v>-228946.63108148746</v>
      </c>
      <c r="AJ87" s="55">
        <f t="shared" si="318"/>
        <v>-229180.1787244041</v>
      </c>
      <c r="AK87" s="55">
        <f t="shared" si="318"/>
        <v>-229413.9645920516</v>
      </c>
      <c r="AL87" s="55">
        <f t="shared" si="318"/>
        <v>-229647.98892742314</v>
      </c>
      <c r="AM87" s="55">
        <f t="shared" si="318"/>
        <v>-229882.25197376477</v>
      </c>
      <c r="AN87" s="55">
        <f t="shared" si="318"/>
        <v>-230116.75397456813</v>
      </c>
      <c r="AO87" s="55">
        <f t="shared" si="318"/>
        <v>-230351.49517357163</v>
      </c>
      <c r="AP87" s="55">
        <f t="shared" si="318"/>
        <v>-230586.47581476398</v>
      </c>
      <c r="AQ87" s="55">
        <f t="shared" si="318"/>
        <v>-230821.69614238513</v>
      </c>
      <c r="AR87" s="55">
        <f t="shared" si="319"/>
        <v>-231057.15640091931</v>
      </c>
      <c r="AS87" s="55">
        <f t="shared" si="319"/>
        <v>-231292.85683510423</v>
      </c>
      <c r="AT87" s="55">
        <f t="shared" si="319"/>
        <v>-231528.79768992311</v>
      </c>
      <c r="AU87" s="55">
        <f t="shared" si="319"/>
        <v>-231764.97921061399</v>
      </c>
      <c r="AV87" s="55">
        <f t="shared" si="319"/>
        <v>-232001.40164266259</v>
      </c>
      <c r="AW87" s="55">
        <f t="shared" si="319"/>
        <v>-232238.06523180258</v>
      </c>
      <c r="AX87" s="55">
        <f t="shared" si="319"/>
        <v>-232474.97022402324</v>
      </c>
      <c r="AY87" s="55">
        <f t="shared" si="319"/>
        <v>-232712.11686556225</v>
      </c>
      <c r="AZ87" s="55">
        <f t="shared" si="319"/>
        <v>-232949.50540290686</v>
      </c>
      <c r="BA87" s="55">
        <f t="shared" si="319"/>
        <v>-233187.13608279731</v>
      </c>
      <c r="BB87" s="55">
        <f t="shared" si="320"/>
        <v>-233425.00915222813</v>
      </c>
      <c r="BC87" s="55">
        <f t="shared" si="320"/>
        <v>-233663.12485844069</v>
      </c>
      <c r="BD87" s="55">
        <f t="shared" si="320"/>
        <v>-233901.48344893282</v>
      </c>
      <c r="BE87" s="55">
        <f t="shared" si="320"/>
        <v>-234140.08517145057</v>
      </c>
      <c r="BF87" s="55">
        <f t="shared" si="320"/>
        <v>-234378.93027399768</v>
      </c>
      <c r="BG87" s="55">
        <f t="shared" si="320"/>
        <v>-234618.01900482844</v>
      </c>
      <c r="BH87" s="55">
        <f t="shared" si="320"/>
        <v>-234857.35161244863</v>
      </c>
      <c r="BI87" s="55">
        <f t="shared" si="320"/>
        <v>-235096.92834561924</v>
      </c>
      <c r="BJ87" s="55">
        <f t="shared" si="320"/>
        <v>-235336.74945335742</v>
      </c>
      <c r="BK87" s="55">
        <f t="shared" si="320"/>
        <v>-235576.81518492935</v>
      </c>
      <c r="BL87" s="55">
        <f t="shared" si="321"/>
        <v>-235817.12578985977</v>
      </c>
      <c r="BM87" s="55">
        <f t="shared" si="321"/>
        <v>-236057.68151792351</v>
      </c>
      <c r="BN87" s="55">
        <f t="shared" si="321"/>
        <v>-236298.48261915543</v>
      </c>
      <c r="BO87" s="55">
        <f t="shared" si="321"/>
        <v>-236539.52934384282</v>
      </c>
      <c r="BP87" s="55">
        <f t="shared" si="321"/>
        <v>-236780.82194252574</v>
      </c>
      <c r="BQ87" s="55">
        <f t="shared" si="321"/>
        <v>-237022.36066600491</v>
      </c>
      <c r="BR87" s="55">
        <f t="shared" si="321"/>
        <v>-237264.14576533422</v>
      </c>
      <c r="BS87" s="55">
        <f t="shared" si="321"/>
        <v>-237506.17749182222</v>
      </c>
      <c r="BT87" s="55">
        <f t="shared" si="321"/>
        <v>-237748.45609703596</v>
      </c>
      <c r="BU87" s="55">
        <f t="shared" si="321"/>
        <v>-237990.9818327986</v>
      </c>
      <c r="BV87" s="55">
        <f t="shared" si="322"/>
        <v>-238233.75495118991</v>
      </c>
      <c r="BW87" s="55">
        <f t="shared" si="322"/>
        <v>-238476.77570454782</v>
      </c>
      <c r="BX87" s="55">
        <f t="shared" si="322"/>
        <v>-238720.04434546418</v>
      </c>
      <c r="BY87" s="55">
        <f t="shared" si="322"/>
        <v>-238963.56112679347</v>
      </c>
      <c r="BZ87" s="55">
        <f t="shared" si="322"/>
        <v>-239207.32630164584</v>
      </c>
      <c r="CA87" s="55">
        <f t="shared" si="322"/>
        <v>-239451.34012338758</v>
      </c>
      <c r="CB87" s="55">
        <f t="shared" si="322"/>
        <v>-239695.60284564621</v>
      </c>
      <c r="CC87" s="55">
        <f t="shared" si="322"/>
        <v>-239940.11472230699</v>
      </c>
      <c r="CD87" s="55">
        <f t="shared" si="322"/>
        <v>-240184.87600751416</v>
      </c>
      <c r="CE87" s="55">
        <f t="shared" si="322"/>
        <v>-240429.88695567215</v>
      </c>
      <c r="CF87" s="55">
        <f t="shared" si="323"/>
        <v>-240675.14782144129</v>
      </c>
      <c r="CG87" s="55">
        <f t="shared" si="323"/>
        <v>-240920.65885974703</v>
      </c>
      <c r="CH87" s="55">
        <f t="shared" si="323"/>
        <v>-241166.42032577196</v>
      </c>
      <c r="CI87" s="55">
        <f t="shared" si="323"/>
        <v>-241412.43247495679</v>
      </c>
      <c r="CJ87" s="55">
        <f t="shared" si="323"/>
        <v>-241658.69556300767</v>
      </c>
      <c r="CK87" s="55">
        <f t="shared" si="323"/>
        <v>-241905.20984588898</v>
      </c>
      <c r="CL87" s="55">
        <f t="shared" si="323"/>
        <v>-242151.97557982468</v>
      </c>
      <c r="CM87" s="55">
        <f t="shared" si="323"/>
        <v>-242398.99302130242</v>
      </c>
      <c r="CN87" s="55">
        <f t="shared" si="323"/>
        <v>-242646.26242707085</v>
      </c>
      <c r="CO87" s="55">
        <f t="shared" si="323"/>
        <v>-242893.7840541403</v>
      </c>
      <c r="CP87" s="55">
        <f t="shared" si="324"/>
        <v>-243141.55815978424</v>
      </c>
      <c r="CQ87" s="55">
        <f t="shared" si="324"/>
        <v>-243389.58500153516</v>
      </c>
      <c r="CR87" s="55">
        <f t="shared" si="324"/>
        <v>-243637.86483719325</v>
      </c>
      <c r="CS87" s="55">
        <f t="shared" si="324"/>
        <v>-243886.39792481923</v>
      </c>
      <c r="CT87" s="55">
        <f t="shared" si="324"/>
        <v>-244135.18452273522</v>
      </c>
      <c r="CU87" s="55">
        <f t="shared" si="324"/>
        <v>-244384.22488952949</v>
      </c>
      <c r="CV87" s="55">
        <f t="shared" si="324"/>
        <v>-244633.51928405324</v>
      </c>
      <c r="CW87" s="55">
        <f t="shared" si="324"/>
        <v>-244883.06796542159</v>
      </c>
      <c r="CX87" s="55">
        <f t="shared" si="324"/>
        <v>-245132.87119301496</v>
      </c>
      <c r="CY87" s="55">
        <f t="shared" si="324"/>
        <v>-245382.92922647478</v>
      </c>
      <c r="CZ87" s="55">
        <f t="shared" si="325"/>
        <v>-245633.24232571255</v>
      </c>
      <c r="DA87" s="55">
        <f t="shared" si="325"/>
        <v>-245883.81075090231</v>
      </c>
      <c r="DB87" s="55">
        <f t="shared" si="325"/>
        <v>-246134.63476248083</v>
      </c>
      <c r="DC87" s="55">
        <f t="shared" si="325"/>
        <v>-246385.71462115677</v>
      </c>
      <c r="DD87" s="55">
        <f t="shared" si="325"/>
        <v>-246637.05058789835</v>
      </c>
      <c r="DE87" s="55">
        <f t="shared" si="325"/>
        <v>-246888.64292394379</v>
      </c>
      <c r="DF87" s="55">
        <f t="shared" si="325"/>
        <v>-247140.49189079663</v>
      </c>
      <c r="DG87" s="55">
        <f t="shared" si="325"/>
        <v>-247392.59775022732</v>
      </c>
      <c r="DH87" s="55">
        <f t="shared" si="325"/>
        <v>-247644.96076427324</v>
      </c>
      <c r="DI87" s="55">
        <f t="shared" si="325"/>
        <v>-247897.58119524</v>
      </c>
      <c r="DJ87" s="55">
        <f t="shared" si="325"/>
        <v>-248150.45930569721</v>
      </c>
      <c r="DL87">
        <f t="shared" si="200"/>
        <v>0.84</v>
      </c>
      <c r="DM87">
        <f t="shared" si="201"/>
        <v>224096.73276788977</v>
      </c>
      <c r="DN87">
        <f t="shared" si="202"/>
        <v>224325.54282881581</v>
      </c>
      <c r="DO87">
        <f t="shared" si="208"/>
        <v>224554.58606837492</v>
      </c>
      <c r="DP87">
        <f t="shared" si="209"/>
        <v>224783.86272441319</v>
      </c>
      <c r="DQ87">
        <f t="shared" si="210"/>
        <v>225013.37303502258</v>
      </c>
      <c r="DR87">
        <f t="shared" si="211"/>
        <v>225243.11723853718</v>
      </c>
      <c r="DS87">
        <f t="shared" si="212"/>
        <v>225473.09557353397</v>
      </c>
      <c r="DT87">
        <f t="shared" si="213"/>
        <v>225703.30827883439</v>
      </c>
      <c r="DU87">
        <f t="shared" si="214"/>
        <v>225933.75559350077</v>
      </c>
      <c r="DV87">
        <f t="shared" si="215"/>
        <v>226164.43775684119</v>
      </c>
      <c r="DW87">
        <f t="shared" si="216"/>
        <v>226395.35500840991</v>
      </c>
      <c r="DX87">
        <f t="shared" si="217"/>
        <v>226626.50758800106</v>
      </c>
      <c r="DY87">
        <f t="shared" si="218"/>
        <v>226857.89573565553</v>
      </c>
      <c r="DZ87">
        <f t="shared" si="219"/>
        <v>227089.51969166161</v>
      </c>
      <c r="EA87">
        <f t="shared" si="220"/>
        <v>227321.37969654778</v>
      </c>
      <c r="EB87">
        <f t="shared" si="221"/>
        <v>227553.47599109195</v>
      </c>
      <c r="EC87">
        <f t="shared" si="222"/>
        <v>227785.80881631357</v>
      </c>
      <c r="ED87">
        <f t="shared" si="223"/>
        <v>228018.37841348271</v>
      </c>
      <c r="EE87">
        <f t="shared" si="224"/>
        <v>228251.18502411328</v>
      </c>
      <c r="EF87">
        <f t="shared" si="225"/>
        <v>228484.22888996385</v>
      </c>
      <c r="EG87">
        <f t="shared" si="226"/>
        <v>228717.51025304108</v>
      </c>
      <c r="EH87">
        <f t="shared" si="227"/>
        <v>228951.02935560117</v>
      </c>
      <c r="EI87">
        <f t="shared" si="228"/>
        <v>229184.78644014228</v>
      </c>
      <c r="EJ87">
        <f t="shared" si="229"/>
        <v>229418.78174941425</v>
      </c>
      <c r="EK87">
        <f t="shared" si="230"/>
        <v>229653.01552641025</v>
      </c>
      <c r="EL87">
        <f t="shared" si="231"/>
        <v>229887.48801437634</v>
      </c>
      <c r="EM87">
        <f t="shared" si="232"/>
        <v>230122.19945680417</v>
      </c>
      <c r="EN87">
        <f t="shared" si="233"/>
        <v>230357.15009743214</v>
      </c>
      <c r="EO87">
        <f t="shared" si="234"/>
        <v>230592.34018024895</v>
      </c>
      <c r="EP87">
        <f t="shared" si="235"/>
        <v>230827.76994949457</v>
      </c>
      <c r="EQ87">
        <f t="shared" si="236"/>
        <v>231063.43964965321</v>
      </c>
      <c r="ER87">
        <f t="shared" si="237"/>
        <v>231299.3495254626</v>
      </c>
      <c r="ES87">
        <f t="shared" si="238"/>
        <v>231535.49982190592</v>
      </c>
      <c r="ET87">
        <f t="shared" si="239"/>
        <v>231771.89078422126</v>
      </c>
      <c r="EU87">
        <f t="shared" si="240"/>
        <v>232008.52265789433</v>
      </c>
      <c r="EV87">
        <f t="shared" si="241"/>
        <v>232245.39568865878</v>
      </c>
      <c r="EW87">
        <f t="shared" si="242"/>
        <v>232482.51012250391</v>
      </c>
      <c r="EX87">
        <f t="shared" si="243"/>
        <v>232719.86620566738</v>
      </c>
      <c r="EY87">
        <f t="shared" si="244"/>
        <v>232957.46418463645</v>
      </c>
      <c r="EZ87">
        <f t="shared" si="245"/>
        <v>233195.30430615137</v>
      </c>
      <c r="FA87">
        <f t="shared" si="246"/>
        <v>233433.38681720666</v>
      </c>
      <c r="FB87">
        <f t="shared" si="247"/>
        <v>233671.71196504368</v>
      </c>
      <c r="FC87">
        <f t="shared" si="248"/>
        <v>233910.27999716028</v>
      </c>
      <c r="FD87">
        <f t="shared" si="249"/>
        <v>234149.09116130249</v>
      </c>
      <c r="FE87">
        <f t="shared" si="250"/>
        <v>234388.14570547407</v>
      </c>
      <c r="FF87">
        <f t="shared" si="251"/>
        <v>234627.44387792927</v>
      </c>
      <c r="FG87">
        <f t="shared" si="252"/>
        <v>234866.98592717393</v>
      </c>
      <c r="FH87">
        <f t="shared" si="253"/>
        <v>235106.77210196899</v>
      </c>
      <c r="FI87">
        <f t="shared" si="254"/>
        <v>235346.80265133164</v>
      </c>
      <c r="FJ87">
        <f t="shared" si="255"/>
        <v>235587.07782452804</v>
      </c>
      <c r="FK87">
        <f t="shared" si="256"/>
        <v>235827.59787108292</v>
      </c>
      <c r="FL87">
        <f t="shared" si="257"/>
        <v>236068.36304077113</v>
      </c>
      <c r="FM87">
        <f t="shared" si="258"/>
        <v>236309.37358362752</v>
      </c>
      <c r="FN87">
        <f t="shared" si="259"/>
        <v>236550.62974993937</v>
      </c>
      <c r="FO87">
        <f t="shared" si="260"/>
        <v>236792.13179024676</v>
      </c>
      <c r="FP87">
        <f t="shared" si="261"/>
        <v>237033.87995535039</v>
      </c>
      <c r="FQ87">
        <f t="shared" si="262"/>
        <v>237275.87449630417</v>
      </c>
      <c r="FR87">
        <f t="shared" si="263"/>
        <v>237518.11566441663</v>
      </c>
      <c r="FS87">
        <f t="shared" si="264"/>
        <v>237760.60371125481</v>
      </c>
      <c r="FT87">
        <f t="shared" si="265"/>
        <v>238003.33888864191</v>
      </c>
      <c r="FU87">
        <f t="shared" si="266"/>
        <v>238246.32144865769</v>
      </c>
      <c r="FV87">
        <f t="shared" si="267"/>
        <v>238489.55164364006</v>
      </c>
      <c r="FW87">
        <f t="shared" si="268"/>
        <v>238733.02972618089</v>
      </c>
      <c r="FX87">
        <f t="shared" si="269"/>
        <v>238976.75594913465</v>
      </c>
      <c r="FY87">
        <f t="shared" si="270"/>
        <v>239220.73056561148</v>
      </c>
      <c r="FZ87">
        <f t="shared" si="207"/>
        <v>239464.95382897768</v>
      </c>
      <c r="GA87">
        <f t="shared" si="313"/>
        <v>239709.42599286078</v>
      </c>
      <c r="GB87">
        <f t="shared" si="314"/>
        <v>239954.14731114602</v>
      </c>
      <c r="GC87">
        <f t="shared" si="315"/>
        <v>240199.11803797766</v>
      </c>
      <c r="GD87">
        <f t="shared" si="281"/>
        <v>240444.33842776011</v>
      </c>
      <c r="GE87">
        <f t="shared" si="282"/>
        <v>240689.8087351537</v>
      </c>
      <c r="GF87">
        <f t="shared" si="283"/>
        <v>240935.52921508389</v>
      </c>
      <c r="GG87">
        <f t="shared" si="284"/>
        <v>241181.5001227333</v>
      </c>
      <c r="GH87">
        <f t="shared" si="285"/>
        <v>241427.72171354259</v>
      </c>
      <c r="GI87">
        <f t="shared" si="286"/>
        <v>241674.19424321793</v>
      </c>
      <c r="GJ87">
        <f t="shared" si="287"/>
        <v>241920.91796772371</v>
      </c>
      <c r="GK87">
        <f t="shared" si="288"/>
        <v>242167.89314328387</v>
      </c>
      <c r="GL87">
        <f t="shared" si="289"/>
        <v>242415.12002638608</v>
      </c>
      <c r="GM87">
        <f t="shared" si="290"/>
        <v>242662.59887377897</v>
      </c>
      <c r="GN87">
        <f t="shared" si="291"/>
        <v>242910.32994247289</v>
      </c>
      <c r="GO87">
        <f t="shared" si="292"/>
        <v>243158.3134897413</v>
      </c>
      <c r="GP87">
        <f t="shared" si="293"/>
        <v>243406.54977311668</v>
      </c>
      <c r="GQ87">
        <f t="shared" si="294"/>
        <v>243655.03905039924</v>
      </c>
      <c r="GR87">
        <f t="shared" si="295"/>
        <v>243903.78157964966</v>
      </c>
      <c r="GS87">
        <f t="shared" si="296"/>
        <v>244152.77761919011</v>
      </c>
      <c r="GT87">
        <f t="shared" si="297"/>
        <v>244402.02742760885</v>
      </c>
      <c r="GU87">
        <f t="shared" si="298"/>
        <v>244651.53126375706</v>
      </c>
      <c r="GV87">
        <f t="shared" si="299"/>
        <v>244901.28938674988</v>
      </c>
      <c r="GW87">
        <f t="shared" si="300"/>
        <v>245151.30205596771</v>
      </c>
      <c r="GX87">
        <f t="shared" si="301"/>
        <v>245401.56953105199</v>
      </c>
      <c r="GY87">
        <f t="shared" si="302"/>
        <v>245652.09207191423</v>
      </c>
      <c r="GZ87">
        <f t="shared" si="303"/>
        <v>245902.86993872846</v>
      </c>
      <c r="HA87">
        <f t="shared" si="304"/>
        <v>246153.90339193144</v>
      </c>
      <c r="HB87">
        <f t="shared" si="305"/>
        <v>246405.19269223185</v>
      </c>
      <c r="HC87">
        <f t="shared" si="306"/>
        <v>246656.7381005979</v>
      </c>
      <c r="HD87">
        <f t="shared" si="307"/>
        <v>246908.53987826779</v>
      </c>
      <c r="HE87">
        <f t="shared" si="308"/>
        <v>247160.59828674508</v>
      </c>
      <c r="HF87">
        <f t="shared" si="309"/>
        <v>247412.91358780023</v>
      </c>
      <c r="HG87">
        <f t="shared" si="310"/>
        <v>247665.48604347062</v>
      </c>
      <c r="HH87">
        <f t="shared" si="311"/>
        <v>247918.31591606184</v>
      </c>
      <c r="HI87">
        <f t="shared" si="312"/>
        <v>248171.40346814352</v>
      </c>
      <c r="HJ87">
        <f t="shared" si="203"/>
        <v>224325.54282881581</v>
      </c>
      <c r="HK87">
        <f t="shared" si="204"/>
        <v>2</v>
      </c>
      <c r="HL87">
        <v>85</v>
      </c>
      <c r="HM87">
        <f t="shared" si="205"/>
        <v>0.84</v>
      </c>
      <c r="HN87" cm="1">
        <f t="array" ref="HN87">INDEX($N$3:$DJ$102,HL87,HK87)</f>
        <v>-224325.33338719135</v>
      </c>
      <c r="HO87">
        <f t="shared" si="206"/>
        <v>-188433.28004524074</v>
      </c>
    </row>
    <row r="88" spans="5:223" x14ac:dyDescent="0.25">
      <c r="E88">
        <v>710</v>
      </c>
      <c r="F88" s="6">
        <f>'Emission events'!AJ88</f>
        <v>0</v>
      </c>
      <c r="G88" s="6">
        <f>'Emission events'!BQ88</f>
        <v>0</v>
      </c>
      <c r="H88" s="6">
        <f>'Emission events'!CX88</f>
        <v>0</v>
      </c>
      <c r="I88" s="6">
        <f>'Emission events'!EE88</f>
        <v>0</v>
      </c>
      <c r="J88" s="6">
        <f>'Emission events'!FL88</f>
        <v>0</v>
      </c>
      <c r="K88" s="6">
        <f t="shared" si="199"/>
        <v>0</v>
      </c>
      <c r="M88" s="1">
        <v>0.85</v>
      </c>
      <c r="N88" s="55">
        <f t="shared" si="316"/>
        <v>-310012.60866171872</v>
      </c>
      <c r="O88" s="55">
        <f t="shared" si="316"/>
        <v>-310328.84574163426</v>
      </c>
      <c r="P88" s="55">
        <f t="shared" si="316"/>
        <v>-310645.40539175418</v>
      </c>
      <c r="Q88" s="55">
        <f t="shared" si="316"/>
        <v>-310962.28794110561</v>
      </c>
      <c r="R88" s="55">
        <f t="shared" si="316"/>
        <v>-311279.49371905765</v>
      </c>
      <c r="S88" s="55">
        <f t="shared" si="316"/>
        <v>-311597.02305531234</v>
      </c>
      <c r="T88" s="55">
        <f t="shared" si="316"/>
        <v>-311914.87627990573</v>
      </c>
      <c r="U88" s="55">
        <f t="shared" si="316"/>
        <v>-312233.05372321396</v>
      </c>
      <c r="V88" s="55">
        <f t="shared" si="316"/>
        <v>-312551.55571594869</v>
      </c>
      <c r="W88" s="55">
        <f t="shared" si="316"/>
        <v>-312870.38258915942</v>
      </c>
      <c r="X88" s="55">
        <f t="shared" si="317"/>
        <v>-313189.53467423288</v>
      </c>
      <c r="Y88" s="55">
        <f t="shared" si="317"/>
        <v>-313509.01230289403</v>
      </c>
      <c r="Z88" s="55">
        <f t="shared" si="317"/>
        <v>-313828.81580720627</v>
      </c>
      <c r="AA88" s="55">
        <f t="shared" si="317"/>
        <v>-314148.94551957271</v>
      </c>
      <c r="AB88" s="55">
        <f t="shared" si="317"/>
        <v>-314469.40177273104</v>
      </c>
      <c r="AC88" s="55">
        <f t="shared" si="317"/>
        <v>-314790.18489976617</v>
      </c>
      <c r="AD88" s="55">
        <f t="shared" si="317"/>
        <v>-315111.29523409507</v>
      </c>
      <c r="AE88" s="55">
        <f t="shared" si="317"/>
        <v>-315432.73310947925</v>
      </c>
      <c r="AF88" s="55">
        <f t="shared" si="317"/>
        <v>-315754.49886001926</v>
      </c>
      <c r="AG88" s="55">
        <f t="shared" si="317"/>
        <v>-316076.59282015695</v>
      </c>
      <c r="AH88" s="55">
        <f t="shared" si="318"/>
        <v>-316399.01532467484</v>
      </c>
      <c r="AI88" s="55">
        <f t="shared" si="318"/>
        <v>-316721.7667086983</v>
      </c>
      <c r="AJ88" s="55">
        <f t="shared" si="318"/>
        <v>-317044.84730769001</v>
      </c>
      <c r="AK88" s="55">
        <f t="shared" si="318"/>
        <v>-317368.25745746266</v>
      </c>
      <c r="AL88" s="55">
        <f t="shared" si="318"/>
        <v>-317691.99749416363</v>
      </c>
      <c r="AM88" s="55">
        <f t="shared" si="318"/>
        <v>-318016.06775428768</v>
      </c>
      <c r="AN88" s="55">
        <f t="shared" si="318"/>
        <v>-318340.46857467172</v>
      </c>
      <c r="AO88" s="55">
        <f t="shared" si="318"/>
        <v>-318665.20029249619</v>
      </c>
      <c r="AP88" s="55">
        <f t="shared" si="318"/>
        <v>-318990.26324528543</v>
      </c>
      <c r="AQ88" s="55">
        <f t="shared" si="318"/>
        <v>-319315.65777090809</v>
      </c>
      <c r="AR88" s="55">
        <f t="shared" si="319"/>
        <v>-319641.38420757756</v>
      </c>
      <c r="AS88" s="55">
        <f t="shared" si="319"/>
        <v>-319967.44289385318</v>
      </c>
      <c r="AT88" s="55">
        <f t="shared" si="319"/>
        <v>-320293.8341686363</v>
      </c>
      <c r="AU88" s="55">
        <f t="shared" si="319"/>
        <v>-320620.55837117636</v>
      </c>
      <c r="AV88" s="55">
        <f t="shared" si="319"/>
        <v>-320947.61584107205</v>
      </c>
      <c r="AW88" s="55">
        <f t="shared" si="319"/>
        <v>-321275.0069182617</v>
      </c>
      <c r="AX88" s="55">
        <f t="shared" si="319"/>
        <v>-321602.73194303492</v>
      </c>
      <c r="AY88" s="55">
        <f t="shared" si="319"/>
        <v>-321930.79125602741</v>
      </c>
      <c r="AZ88" s="55">
        <f t="shared" si="319"/>
        <v>-322259.18519822229</v>
      </c>
      <c r="BA88" s="55">
        <f t="shared" si="319"/>
        <v>-322587.91411095019</v>
      </c>
      <c r="BB88" s="55">
        <f t="shared" si="320"/>
        <v>-322916.97833589156</v>
      </c>
      <c r="BC88" s="55">
        <f t="shared" si="320"/>
        <v>-323246.37821507046</v>
      </c>
      <c r="BD88" s="55">
        <f t="shared" si="320"/>
        <v>-323576.11409086792</v>
      </c>
      <c r="BE88" s="55">
        <f t="shared" si="320"/>
        <v>-323906.18630600616</v>
      </c>
      <c r="BF88" s="55">
        <f t="shared" si="320"/>
        <v>-324236.59520356159</v>
      </c>
      <c r="BG88" s="55">
        <f t="shared" si="320"/>
        <v>-324567.34112695942</v>
      </c>
      <c r="BH88" s="55">
        <f t="shared" si="320"/>
        <v>-324898.4244199752</v>
      </c>
      <c r="BI88" s="55">
        <f t="shared" si="320"/>
        <v>-325229.84542673512</v>
      </c>
      <c r="BJ88" s="55">
        <f t="shared" si="320"/>
        <v>-325561.60449171637</v>
      </c>
      <c r="BK88" s="55">
        <f t="shared" si="320"/>
        <v>-325893.70195974747</v>
      </c>
      <c r="BL88" s="55">
        <f t="shared" si="321"/>
        <v>-326226.13817600993</v>
      </c>
      <c r="BM88" s="55">
        <f t="shared" si="321"/>
        <v>-326558.91348603391</v>
      </c>
      <c r="BN88" s="55">
        <f t="shared" si="321"/>
        <v>-326892.02823570417</v>
      </c>
      <c r="BO88" s="55">
        <f t="shared" si="321"/>
        <v>-327225.48277126183</v>
      </c>
      <c r="BP88" s="55">
        <f t="shared" si="321"/>
        <v>-327559.27743929432</v>
      </c>
      <c r="BQ88" s="55">
        <f t="shared" si="321"/>
        <v>-327893.41258674714</v>
      </c>
      <c r="BR88" s="55">
        <f t="shared" si="321"/>
        <v>-328227.88856091851</v>
      </c>
      <c r="BS88" s="55">
        <f t="shared" si="321"/>
        <v>-328562.70570946106</v>
      </c>
      <c r="BT88" s="55">
        <f t="shared" si="321"/>
        <v>-328897.86438038299</v>
      </c>
      <c r="BU88" s="55">
        <f t="shared" si="321"/>
        <v>-329233.36492204416</v>
      </c>
      <c r="BV88" s="55">
        <f t="shared" si="322"/>
        <v>-329569.20768316189</v>
      </c>
      <c r="BW88" s="55">
        <f t="shared" si="322"/>
        <v>-329905.39301281294</v>
      </c>
      <c r="BX88" s="55">
        <f t="shared" si="322"/>
        <v>-330241.92126042303</v>
      </c>
      <c r="BY88" s="55">
        <f t="shared" si="322"/>
        <v>-330578.7927757788</v>
      </c>
      <c r="BZ88" s="55">
        <f t="shared" si="322"/>
        <v>-330916.00790902291</v>
      </c>
      <c r="CA88" s="55">
        <f t="shared" si="322"/>
        <v>-331253.56701065484</v>
      </c>
      <c r="CB88" s="55">
        <f t="shared" si="322"/>
        <v>-331591.47043153283</v>
      </c>
      <c r="CC88" s="55">
        <f t="shared" si="322"/>
        <v>-331929.71852286952</v>
      </c>
      <c r="CD88" s="55">
        <f t="shared" si="322"/>
        <v>-332268.31163623824</v>
      </c>
      <c r="CE88" s="55">
        <f t="shared" si="322"/>
        <v>-332607.25012357434</v>
      </c>
      <c r="CF88" s="55">
        <f t="shared" si="323"/>
        <v>-332946.53433716501</v>
      </c>
      <c r="CG88" s="55">
        <f t="shared" si="323"/>
        <v>-333286.16462966055</v>
      </c>
      <c r="CH88" s="55">
        <f t="shared" si="323"/>
        <v>-333626.14135407441</v>
      </c>
      <c r="CI88" s="55">
        <f t="shared" si="323"/>
        <v>-333966.4648637728</v>
      </c>
      <c r="CJ88" s="55">
        <f t="shared" si="323"/>
        <v>-334307.13551248761</v>
      </c>
      <c r="CK88" s="55">
        <f t="shared" si="323"/>
        <v>-334648.15365430998</v>
      </c>
      <c r="CL88" s="55">
        <f t="shared" si="323"/>
        <v>-334989.51964369224</v>
      </c>
      <c r="CM88" s="55">
        <f t="shared" si="323"/>
        <v>-335331.2338354495</v>
      </c>
      <c r="CN88" s="55">
        <f t="shared" si="323"/>
        <v>-335673.29658475547</v>
      </c>
      <c r="CO88" s="55">
        <f t="shared" si="323"/>
        <v>-336015.7082471482</v>
      </c>
      <c r="CP88" s="55">
        <f t="shared" si="324"/>
        <v>-336358.46917853202</v>
      </c>
      <c r="CQ88" s="55">
        <f t="shared" si="324"/>
        <v>-336701.57973516738</v>
      </c>
      <c r="CR88" s="55">
        <f t="shared" si="324"/>
        <v>-337045.04027368262</v>
      </c>
      <c r="CS88" s="55">
        <f t="shared" si="324"/>
        <v>-337388.85115106881</v>
      </c>
      <c r="CT88" s="55">
        <f t="shared" si="324"/>
        <v>-337733.01272468112</v>
      </c>
      <c r="CU88" s="55">
        <f t="shared" si="324"/>
        <v>-338077.52535224042</v>
      </c>
      <c r="CV88" s="55">
        <f t="shared" si="324"/>
        <v>-338422.38939182891</v>
      </c>
      <c r="CW88" s="55">
        <f t="shared" si="324"/>
        <v>-338767.60520189634</v>
      </c>
      <c r="CX88" s="55">
        <f t="shared" si="324"/>
        <v>-339113.17314126185</v>
      </c>
      <c r="CY88" s="55">
        <f t="shared" si="324"/>
        <v>-339459.09356910328</v>
      </c>
      <c r="CZ88" s="55">
        <f t="shared" si="325"/>
        <v>-339805.3668449684</v>
      </c>
      <c r="DA88" s="55">
        <f t="shared" si="325"/>
        <v>-340151.9933287754</v>
      </c>
      <c r="DB88" s="55">
        <f t="shared" si="325"/>
        <v>-340498.97338080243</v>
      </c>
      <c r="DC88" s="55">
        <f t="shared" si="325"/>
        <v>-340846.30736170104</v>
      </c>
      <c r="DD88" s="55">
        <f t="shared" si="325"/>
        <v>-341193.99563248467</v>
      </c>
      <c r="DE88" s="55">
        <f t="shared" si="325"/>
        <v>-341542.03855454229</v>
      </c>
      <c r="DF88" s="55">
        <f t="shared" si="325"/>
        <v>-341890.43648962787</v>
      </c>
      <c r="DG88" s="55">
        <f t="shared" si="325"/>
        <v>-342239.18979986181</v>
      </c>
      <c r="DH88" s="55">
        <f t="shared" si="325"/>
        <v>-342588.2988477365</v>
      </c>
      <c r="DI88" s="55">
        <f t="shared" si="325"/>
        <v>-342937.76399611769</v>
      </c>
      <c r="DJ88" s="55">
        <f t="shared" si="325"/>
        <v>-343287.58560823387</v>
      </c>
      <c r="DL88">
        <f t="shared" si="200"/>
        <v>0.85</v>
      </c>
      <c r="DM88">
        <f t="shared" si="201"/>
        <v>310012.60866171872</v>
      </c>
      <c r="DN88">
        <f t="shared" si="202"/>
        <v>310329.05518325872</v>
      </c>
      <c r="DO88">
        <f t="shared" si="208"/>
        <v>310645.82427500311</v>
      </c>
      <c r="DP88">
        <f t="shared" si="209"/>
        <v>310962.916265979</v>
      </c>
      <c r="DQ88">
        <f t="shared" si="210"/>
        <v>311280.33148555551</v>
      </c>
      <c r="DR88">
        <f t="shared" si="211"/>
        <v>311598.07026343467</v>
      </c>
      <c r="DS88">
        <f t="shared" si="212"/>
        <v>311916.13292965252</v>
      </c>
      <c r="DT88">
        <f t="shared" si="213"/>
        <v>312234.51981458522</v>
      </c>
      <c r="DU88">
        <f t="shared" si="214"/>
        <v>312553.23124894442</v>
      </c>
      <c r="DV88">
        <f t="shared" si="215"/>
        <v>312872.26756377961</v>
      </c>
      <c r="DW88">
        <f t="shared" si="216"/>
        <v>313191.62909047754</v>
      </c>
      <c r="DX88">
        <f t="shared" si="217"/>
        <v>313511.31616076315</v>
      </c>
      <c r="DY88">
        <f t="shared" si="218"/>
        <v>313831.32910669985</v>
      </c>
      <c r="DZ88">
        <f t="shared" si="219"/>
        <v>314151.6682606907</v>
      </c>
      <c r="EA88">
        <f t="shared" si="220"/>
        <v>314472.3339554735</v>
      </c>
      <c r="EB88">
        <f t="shared" si="221"/>
        <v>314793.3265241331</v>
      </c>
      <c r="EC88">
        <f t="shared" si="222"/>
        <v>315114.64630008646</v>
      </c>
      <c r="ED88">
        <f t="shared" si="223"/>
        <v>315436.2936170951</v>
      </c>
      <c r="EE88">
        <f t="shared" si="224"/>
        <v>315758.26880925958</v>
      </c>
      <c r="EF88">
        <f t="shared" si="225"/>
        <v>316080.57221102173</v>
      </c>
      <c r="EG88">
        <f t="shared" si="226"/>
        <v>316403.20415716409</v>
      </c>
      <c r="EH88">
        <f t="shared" si="227"/>
        <v>316726.16498281201</v>
      </c>
      <c r="EI88">
        <f t="shared" si="228"/>
        <v>317049.45502342819</v>
      </c>
      <c r="EJ88">
        <f t="shared" si="229"/>
        <v>317373.07461482531</v>
      </c>
      <c r="EK88">
        <f t="shared" si="230"/>
        <v>317697.02409315074</v>
      </c>
      <c r="EL88">
        <f t="shared" si="231"/>
        <v>318021.30379489926</v>
      </c>
      <c r="EM88">
        <f t="shared" si="232"/>
        <v>318345.91405690776</v>
      </c>
      <c r="EN88">
        <f t="shared" si="233"/>
        <v>318670.85521635669</v>
      </c>
      <c r="EO88">
        <f t="shared" si="234"/>
        <v>318996.1276107704</v>
      </c>
      <c r="EP88">
        <f t="shared" si="235"/>
        <v>319321.73157801753</v>
      </c>
      <c r="EQ88">
        <f t="shared" si="236"/>
        <v>319647.66745631146</v>
      </c>
      <c r="ER88">
        <f t="shared" si="237"/>
        <v>319973.93558421155</v>
      </c>
      <c r="ES88">
        <f t="shared" si="238"/>
        <v>320300.53630061913</v>
      </c>
      <c r="ET88">
        <f t="shared" si="239"/>
        <v>320627.46994478366</v>
      </c>
      <c r="EU88">
        <f t="shared" si="240"/>
        <v>320954.73685630382</v>
      </c>
      <c r="EV88">
        <f t="shared" si="241"/>
        <v>321282.33737511793</v>
      </c>
      <c r="EW88">
        <f t="shared" si="242"/>
        <v>321610.27184151561</v>
      </c>
      <c r="EX88">
        <f t="shared" si="243"/>
        <v>321938.54059613257</v>
      </c>
      <c r="EY88">
        <f t="shared" si="244"/>
        <v>322267.14397995191</v>
      </c>
      <c r="EZ88">
        <f t="shared" si="245"/>
        <v>322596.08233430423</v>
      </c>
      <c r="FA88">
        <f t="shared" si="246"/>
        <v>322925.35600087006</v>
      </c>
      <c r="FB88">
        <f t="shared" si="247"/>
        <v>323254.96532167343</v>
      </c>
      <c r="FC88">
        <f t="shared" si="248"/>
        <v>323584.91063909535</v>
      </c>
      <c r="FD88">
        <f t="shared" si="249"/>
        <v>323915.19229585805</v>
      </c>
      <c r="FE88">
        <f t="shared" si="250"/>
        <v>324245.81063503795</v>
      </c>
      <c r="FF88">
        <f t="shared" si="251"/>
        <v>324576.76600006025</v>
      </c>
      <c r="FG88">
        <f t="shared" si="252"/>
        <v>324908.05873470049</v>
      </c>
      <c r="FH88">
        <f t="shared" si="253"/>
        <v>325239.68918308488</v>
      </c>
      <c r="FI88">
        <f t="shared" si="254"/>
        <v>325571.65768969059</v>
      </c>
      <c r="FJ88">
        <f t="shared" si="255"/>
        <v>325903.96459934616</v>
      </c>
      <c r="FK88">
        <f t="shared" si="256"/>
        <v>326236.61025723309</v>
      </c>
      <c r="FL88">
        <f t="shared" si="257"/>
        <v>326569.59500888153</v>
      </c>
      <c r="FM88">
        <f t="shared" si="258"/>
        <v>326902.91920017626</v>
      </c>
      <c r="FN88">
        <f t="shared" si="259"/>
        <v>327236.58317735838</v>
      </c>
      <c r="FO88">
        <f t="shared" si="260"/>
        <v>327570.58728701534</v>
      </c>
      <c r="FP88">
        <f t="shared" si="261"/>
        <v>327904.93187609263</v>
      </c>
      <c r="FQ88">
        <f t="shared" si="262"/>
        <v>328239.61729188845</v>
      </c>
      <c r="FR88">
        <f t="shared" si="263"/>
        <v>328574.64388205548</v>
      </c>
      <c r="FS88">
        <f t="shared" si="264"/>
        <v>328910.01199460187</v>
      </c>
      <c r="FT88">
        <f t="shared" si="265"/>
        <v>329245.7219778875</v>
      </c>
      <c r="FU88">
        <f t="shared" si="266"/>
        <v>329581.7741806297</v>
      </c>
      <c r="FV88">
        <f t="shared" si="267"/>
        <v>329918.16895190522</v>
      </c>
      <c r="FW88">
        <f t="shared" si="268"/>
        <v>330254.90664113977</v>
      </c>
      <c r="FX88">
        <f t="shared" si="269"/>
        <v>330591.98759812</v>
      </c>
      <c r="FY88">
        <f t="shared" si="270"/>
        <v>330929.41217298852</v>
      </c>
      <c r="FZ88">
        <f t="shared" si="207"/>
        <v>331267.18071624491</v>
      </c>
      <c r="GA88">
        <f t="shared" si="313"/>
        <v>331605.29357874737</v>
      </c>
      <c r="GB88">
        <f t="shared" si="314"/>
        <v>331943.75111170852</v>
      </c>
      <c r="GC88">
        <f t="shared" si="315"/>
        <v>332282.55366670171</v>
      </c>
      <c r="GD88">
        <f t="shared" si="281"/>
        <v>332621.70159566228</v>
      </c>
      <c r="GE88">
        <f t="shared" si="282"/>
        <v>332961.19525087741</v>
      </c>
      <c r="GF88">
        <f t="shared" si="283"/>
        <v>333301.03498499742</v>
      </c>
      <c r="GG88">
        <f t="shared" si="284"/>
        <v>333641.22115103574</v>
      </c>
      <c r="GH88">
        <f t="shared" si="285"/>
        <v>333981.75410235859</v>
      </c>
      <c r="GI88">
        <f t="shared" si="286"/>
        <v>334322.63419269788</v>
      </c>
      <c r="GJ88">
        <f t="shared" si="287"/>
        <v>334663.86177614471</v>
      </c>
      <c r="GK88">
        <f t="shared" si="288"/>
        <v>335005.43720715144</v>
      </c>
      <c r="GL88">
        <f t="shared" si="289"/>
        <v>335347.36084053316</v>
      </c>
      <c r="GM88">
        <f t="shared" si="290"/>
        <v>335689.6330314636</v>
      </c>
      <c r="GN88">
        <f t="shared" si="291"/>
        <v>336032.25413548079</v>
      </c>
      <c r="GO88">
        <f t="shared" si="292"/>
        <v>336375.22450848907</v>
      </c>
      <c r="GP88">
        <f t="shared" si="293"/>
        <v>336718.54450674891</v>
      </c>
      <c r="GQ88">
        <f t="shared" si="294"/>
        <v>337062.21448688861</v>
      </c>
      <c r="GR88">
        <f t="shared" si="295"/>
        <v>337406.23480589926</v>
      </c>
      <c r="GS88">
        <f t="shared" si="296"/>
        <v>337750.60582113604</v>
      </c>
      <c r="GT88">
        <f t="shared" si="297"/>
        <v>338095.32789031981</v>
      </c>
      <c r="GU88">
        <f t="shared" si="298"/>
        <v>338440.40137153276</v>
      </c>
      <c r="GV88">
        <f t="shared" si="299"/>
        <v>338785.82662322465</v>
      </c>
      <c r="GW88">
        <f t="shared" si="300"/>
        <v>339131.60400421463</v>
      </c>
      <c r="GX88">
        <f t="shared" si="301"/>
        <v>339477.73387368047</v>
      </c>
      <c r="GY88">
        <f t="shared" si="302"/>
        <v>339824.21659117006</v>
      </c>
      <c r="GZ88">
        <f t="shared" si="303"/>
        <v>340171.05251660151</v>
      </c>
      <c r="HA88">
        <f t="shared" si="304"/>
        <v>340518.24201025302</v>
      </c>
      <c r="HB88">
        <f t="shared" si="305"/>
        <v>340865.78543277609</v>
      </c>
      <c r="HC88">
        <f t="shared" si="306"/>
        <v>341213.68314518419</v>
      </c>
      <c r="HD88">
        <f t="shared" si="307"/>
        <v>341561.93550886627</v>
      </c>
      <c r="HE88">
        <f t="shared" si="308"/>
        <v>341910.54288557632</v>
      </c>
      <c r="HF88">
        <f t="shared" si="309"/>
        <v>342259.50563743472</v>
      </c>
      <c r="HG88">
        <f t="shared" si="310"/>
        <v>342608.82412693388</v>
      </c>
      <c r="HH88">
        <f t="shared" si="311"/>
        <v>342958.49871693953</v>
      </c>
      <c r="HI88">
        <f t="shared" si="312"/>
        <v>343308.52977068018</v>
      </c>
      <c r="HJ88">
        <f t="shared" si="203"/>
        <v>310329.05518325872</v>
      </c>
      <c r="HK88">
        <f t="shared" si="204"/>
        <v>2</v>
      </c>
      <c r="HL88">
        <v>86</v>
      </c>
      <c r="HM88">
        <f t="shared" si="205"/>
        <v>0.85</v>
      </c>
      <c r="HN88" cm="1">
        <f t="array" ref="HN88">INDEX($N$3:$DJ$102,HL88,HK88)</f>
        <v>-310328.84574163426</v>
      </c>
      <c r="HO88">
        <f t="shared" si="206"/>
        <v>-263779.51888038911</v>
      </c>
    </row>
    <row r="89" spans="5:223" x14ac:dyDescent="0.25">
      <c r="E89">
        <v>715</v>
      </c>
      <c r="F89" s="6">
        <f>'Emission events'!AJ89</f>
        <v>0</v>
      </c>
      <c r="G89" s="6">
        <f>'Emission events'!BQ89</f>
        <v>0</v>
      </c>
      <c r="H89" s="6">
        <f>'Emission events'!CX89</f>
        <v>0</v>
      </c>
      <c r="I89" s="6">
        <f>'Emission events'!EE89</f>
        <v>0</v>
      </c>
      <c r="J89" s="6">
        <f>'Emission events'!FL89</f>
        <v>0</v>
      </c>
      <c r="K89" s="6">
        <f t="shared" si="199"/>
        <v>0</v>
      </c>
      <c r="M89" s="1">
        <v>0.86</v>
      </c>
      <c r="N89" s="55">
        <f t="shared" si="316"/>
        <v>-428865.24716229015</v>
      </c>
      <c r="O89" s="55">
        <f t="shared" si="316"/>
        <v>-429302.71709590126</v>
      </c>
      <c r="P89" s="55">
        <f t="shared" si="316"/>
        <v>-429740.63326052448</v>
      </c>
      <c r="Q89" s="55">
        <f t="shared" si="316"/>
        <v>-430178.99611132318</v>
      </c>
      <c r="R89" s="55">
        <f t="shared" si="316"/>
        <v>-430617.80610392924</v>
      </c>
      <c r="S89" s="55">
        <f t="shared" si="316"/>
        <v>-431057.06369444402</v>
      </c>
      <c r="T89" s="55">
        <f t="shared" si="316"/>
        <v>-431496.76933942514</v>
      </c>
      <c r="U89" s="55">
        <f t="shared" si="316"/>
        <v>-431936.9234959032</v>
      </c>
      <c r="V89" s="55">
        <f t="shared" si="316"/>
        <v>-432377.52662136772</v>
      </c>
      <c r="W89" s="55">
        <f t="shared" si="316"/>
        <v>-432818.57917378354</v>
      </c>
      <c r="X89" s="55">
        <f t="shared" si="317"/>
        <v>-433260.08161157876</v>
      </c>
      <c r="Y89" s="55">
        <f t="shared" si="317"/>
        <v>-433702.03439364542</v>
      </c>
      <c r="Z89" s="55">
        <f t="shared" si="317"/>
        <v>-434144.4379793469</v>
      </c>
      <c r="AA89" s="55">
        <f t="shared" si="317"/>
        <v>-434587.29282851989</v>
      </c>
      <c r="AB89" s="55">
        <f t="shared" si="317"/>
        <v>-435030.59940146067</v>
      </c>
      <c r="AC89" s="55">
        <f t="shared" si="317"/>
        <v>-435474.35815894284</v>
      </c>
      <c r="AD89" s="55">
        <f t="shared" si="317"/>
        <v>-435918.56956220238</v>
      </c>
      <c r="AE89" s="55">
        <f t="shared" si="317"/>
        <v>-436363.2340729548</v>
      </c>
      <c r="AF89" s="55">
        <f t="shared" si="317"/>
        <v>-436808.35215338221</v>
      </c>
      <c r="AG89" s="55">
        <f t="shared" si="317"/>
        <v>-437253.92426613474</v>
      </c>
      <c r="AH89" s="55">
        <f t="shared" si="318"/>
        <v>-437699.95087433787</v>
      </c>
      <c r="AI89" s="55">
        <f t="shared" si="318"/>
        <v>-438146.43244159385</v>
      </c>
      <c r="AJ89" s="55">
        <f t="shared" si="318"/>
        <v>-438593.36943196878</v>
      </c>
      <c r="AK89" s="55">
        <f t="shared" si="318"/>
        <v>-439040.76231000945</v>
      </c>
      <c r="AL89" s="55">
        <f t="shared" si="318"/>
        <v>-439488.6115407293</v>
      </c>
      <c r="AM89" s="55">
        <f t="shared" si="318"/>
        <v>-439936.91758962488</v>
      </c>
      <c r="AN89" s="55">
        <f t="shared" si="318"/>
        <v>-440385.6809226633</v>
      </c>
      <c r="AO89" s="55">
        <f t="shared" si="318"/>
        <v>-440834.90200628212</v>
      </c>
      <c r="AP89" s="55">
        <f t="shared" si="318"/>
        <v>-441284.58130740403</v>
      </c>
      <c r="AQ89" s="55">
        <f t="shared" si="318"/>
        <v>-441734.71929342335</v>
      </c>
      <c r="AR89" s="55">
        <f t="shared" si="319"/>
        <v>-442185.316432208</v>
      </c>
      <c r="AS89" s="55">
        <f t="shared" si="319"/>
        <v>-442636.37319210783</v>
      </c>
      <c r="AT89" s="55">
        <f t="shared" si="319"/>
        <v>-443087.89004194894</v>
      </c>
      <c r="AU89" s="55">
        <f t="shared" si="319"/>
        <v>-443539.86745103548</v>
      </c>
      <c r="AV89" s="55">
        <f t="shared" si="319"/>
        <v>-443992.30588915211</v>
      </c>
      <c r="AW89" s="55">
        <f t="shared" si="319"/>
        <v>-444445.20582655614</v>
      </c>
      <c r="AX89" s="55">
        <f t="shared" si="319"/>
        <v>-444898.56773399404</v>
      </c>
      <c r="AY89" s="55">
        <f t="shared" si="319"/>
        <v>-445352.39208268799</v>
      </c>
      <c r="AZ89" s="55">
        <f t="shared" si="319"/>
        <v>-445806.67934433738</v>
      </c>
      <c r="BA89" s="55">
        <f t="shared" si="319"/>
        <v>-446261.429991126</v>
      </c>
      <c r="BB89" s="55">
        <f t="shared" si="320"/>
        <v>-446716.64449572406</v>
      </c>
      <c r="BC89" s="55">
        <f t="shared" si="320"/>
        <v>-447172.32333127433</v>
      </c>
      <c r="BD89" s="55">
        <f t="shared" si="320"/>
        <v>-447628.46697141032</v>
      </c>
      <c r="BE89" s="55">
        <f t="shared" si="320"/>
        <v>-448085.07589024032</v>
      </c>
      <c r="BF89" s="55">
        <f t="shared" si="320"/>
        <v>-448542.15056236624</v>
      </c>
      <c r="BG89" s="55">
        <f t="shared" si="320"/>
        <v>-448999.69146286906</v>
      </c>
      <c r="BH89" s="55">
        <f t="shared" si="320"/>
        <v>-449457.69906730956</v>
      </c>
      <c r="BI89" s="55">
        <f t="shared" si="320"/>
        <v>-449916.17385174322</v>
      </c>
      <c r="BJ89" s="55">
        <f t="shared" si="320"/>
        <v>-450375.11629270634</v>
      </c>
      <c r="BK89" s="55">
        <f t="shared" si="320"/>
        <v>-450834.52686721814</v>
      </c>
      <c r="BL89" s="55">
        <f t="shared" si="321"/>
        <v>-451294.40605278919</v>
      </c>
      <c r="BM89" s="55">
        <f t="shared" si="321"/>
        <v>-451754.75432741537</v>
      </c>
      <c r="BN89" s="55">
        <f t="shared" si="321"/>
        <v>-452215.57216958044</v>
      </c>
      <c r="BO89" s="55">
        <f t="shared" si="321"/>
        <v>-452676.86005825759</v>
      </c>
      <c r="BP89" s="55">
        <f t="shared" si="321"/>
        <v>-453138.61847290205</v>
      </c>
      <c r="BQ89" s="55">
        <f t="shared" si="321"/>
        <v>-453600.84789346816</v>
      </c>
      <c r="BR89" s="55">
        <f t="shared" si="321"/>
        <v>-454063.5488003947</v>
      </c>
      <c r="BS89" s="55">
        <f t="shared" si="321"/>
        <v>-454526.72167460725</v>
      </c>
      <c r="BT89" s="55">
        <f t="shared" si="321"/>
        <v>-454990.36699752696</v>
      </c>
      <c r="BU89" s="55">
        <f t="shared" si="321"/>
        <v>-455454.48525106435</v>
      </c>
      <c r="BV89" s="55">
        <f t="shared" si="322"/>
        <v>-455919.0769176216</v>
      </c>
      <c r="BW89" s="55">
        <f t="shared" si="322"/>
        <v>-456384.14248009428</v>
      </c>
      <c r="BX89" s="55">
        <f t="shared" si="322"/>
        <v>-456849.68242186436</v>
      </c>
      <c r="BY89" s="55">
        <f t="shared" si="322"/>
        <v>-457315.6972268165</v>
      </c>
      <c r="BZ89" s="55">
        <f t="shared" si="322"/>
        <v>-457782.18737932388</v>
      </c>
      <c r="CA89" s="55">
        <f t="shared" si="322"/>
        <v>-458249.15336424933</v>
      </c>
      <c r="CB89" s="55">
        <f t="shared" si="322"/>
        <v>-458716.5956669611</v>
      </c>
      <c r="CC89" s="55">
        <f t="shared" si="322"/>
        <v>-459184.51477331156</v>
      </c>
      <c r="CD89" s="55">
        <f t="shared" si="322"/>
        <v>-459652.91116965492</v>
      </c>
      <c r="CE89" s="55">
        <f t="shared" si="322"/>
        <v>-460121.78534284007</v>
      </c>
      <c r="CF89" s="55">
        <f t="shared" si="323"/>
        <v>-460591.13778021233</v>
      </c>
      <c r="CG89" s="55">
        <f t="shared" si="323"/>
        <v>-461060.96896961395</v>
      </c>
      <c r="CH89" s="55">
        <f t="shared" si="323"/>
        <v>-461531.2793993869</v>
      </c>
      <c r="CI89" s="55">
        <f t="shared" si="323"/>
        <v>-462002.0695583644</v>
      </c>
      <c r="CJ89" s="55">
        <f t="shared" si="323"/>
        <v>-462473.33993588819</v>
      </c>
      <c r="CK89" s="55">
        <f t="shared" si="323"/>
        <v>-462945.0910217943</v>
      </c>
      <c r="CL89" s="55">
        <f t="shared" si="323"/>
        <v>-463417.32330641494</v>
      </c>
      <c r="CM89" s="55">
        <f t="shared" si="323"/>
        <v>-463890.03728058765</v>
      </c>
      <c r="CN89" s="55">
        <f t="shared" si="323"/>
        <v>-464363.23343564867</v>
      </c>
      <c r="CO89" s="55">
        <f t="shared" si="323"/>
        <v>-464836.91226343578</v>
      </c>
      <c r="CP89" s="55">
        <f t="shared" si="324"/>
        <v>-465311.07425628998</v>
      </c>
      <c r="CQ89" s="55">
        <f t="shared" si="324"/>
        <v>-465785.71990704763</v>
      </c>
      <c r="CR89" s="55">
        <f t="shared" si="324"/>
        <v>-466260.84970905812</v>
      </c>
      <c r="CS89" s="55">
        <f t="shared" si="324"/>
        <v>-466736.46415616869</v>
      </c>
      <c r="CT89" s="55">
        <f t="shared" si="324"/>
        <v>-467212.56374272559</v>
      </c>
      <c r="CU89" s="55">
        <f t="shared" si="324"/>
        <v>-467689.14896359091</v>
      </c>
      <c r="CV89" s="55">
        <f t="shared" si="324"/>
        <v>-468166.22031411994</v>
      </c>
      <c r="CW89" s="55">
        <f t="shared" si="324"/>
        <v>-468643.77829017962</v>
      </c>
      <c r="CX89" s="55">
        <f t="shared" si="324"/>
        <v>-469121.82338814135</v>
      </c>
      <c r="CY89" s="55">
        <f t="shared" si="324"/>
        <v>-469600.35610488267</v>
      </c>
      <c r="CZ89" s="55">
        <f t="shared" si="325"/>
        <v>-470079.3769377881</v>
      </c>
      <c r="DA89" s="55">
        <f t="shared" si="325"/>
        <v>-470558.88638475083</v>
      </c>
      <c r="DB89" s="55">
        <f t="shared" si="325"/>
        <v>-471038.88494416571</v>
      </c>
      <c r="DC89" s="55">
        <f t="shared" si="325"/>
        <v>-471519.37311494729</v>
      </c>
      <c r="DD89" s="55">
        <f t="shared" si="325"/>
        <v>-472000.35139650747</v>
      </c>
      <c r="DE89" s="55">
        <f t="shared" si="325"/>
        <v>-472481.82028877421</v>
      </c>
      <c r="DF89" s="55">
        <f t="shared" si="325"/>
        <v>-472963.78029218386</v>
      </c>
      <c r="DG89" s="55">
        <f t="shared" si="325"/>
        <v>-473446.23190768313</v>
      </c>
      <c r="DH89" s="55">
        <f t="shared" si="325"/>
        <v>-473929.17563672957</v>
      </c>
      <c r="DI89" s="55">
        <f t="shared" si="325"/>
        <v>-474412.61198129418</v>
      </c>
      <c r="DJ89" s="55">
        <f t="shared" si="325"/>
        <v>-474896.54144385312</v>
      </c>
      <c r="DL89">
        <f t="shared" si="200"/>
        <v>0.86</v>
      </c>
      <c r="DM89">
        <f t="shared" si="201"/>
        <v>428865.24716229015</v>
      </c>
      <c r="DN89">
        <f t="shared" si="202"/>
        <v>429302.92653752572</v>
      </c>
      <c r="DO89">
        <f t="shared" si="208"/>
        <v>429741.05214377341</v>
      </c>
      <c r="DP89">
        <f t="shared" si="209"/>
        <v>430179.62443619658</v>
      </c>
      <c r="DQ89">
        <f t="shared" si="210"/>
        <v>430618.6438704271</v>
      </c>
      <c r="DR89">
        <f t="shared" si="211"/>
        <v>431058.11090256635</v>
      </c>
      <c r="DS89">
        <f t="shared" si="212"/>
        <v>431498.02598917193</v>
      </c>
      <c r="DT89">
        <f t="shared" si="213"/>
        <v>431938.38958727446</v>
      </c>
      <c r="DU89">
        <f t="shared" si="214"/>
        <v>432379.20215436345</v>
      </c>
      <c r="DV89">
        <f t="shared" si="215"/>
        <v>432820.46414840373</v>
      </c>
      <c r="DW89">
        <f t="shared" si="216"/>
        <v>433262.17602782341</v>
      </c>
      <c r="DX89">
        <f t="shared" si="217"/>
        <v>433704.33825151453</v>
      </c>
      <c r="DY89">
        <f t="shared" si="218"/>
        <v>434146.95127884048</v>
      </c>
      <c r="DZ89">
        <f t="shared" si="219"/>
        <v>434590.01556963788</v>
      </c>
      <c r="EA89">
        <f t="shared" si="220"/>
        <v>435033.53158420313</v>
      </c>
      <c r="EB89">
        <f t="shared" si="221"/>
        <v>435477.49978330976</v>
      </c>
      <c r="EC89">
        <f t="shared" si="222"/>
        <v>435921.92062819377</v>
      </c>
      <c r="ED89">
        <f t="shared" si="223"/>
        <v>436366.79458057065</v>
      </c>
      <c r="EE89">
        <f t="shared" si="224"/>
        <v>436812.12210262252</v>
      </c>
      <c r="EF89">
        <f t="shared" si="225"/>
        <v>437257.90365699952</v>
      </c>
      <c r="EG89">
        <f t="shared" si="226"/>
        <v>437704.13970682712</v>
      </c>
      <c r="EH89">
        <f t="shared" si="227"/>
        <v>438150.83071570756</v>
      </c>
      <c r="EI89">
        <f t="shared" si="228"/>
        <v>438597.97714770696</v>
      </c>
      <c r="EJ89">
        <f t="shared" si="229"/>
        <v>439045.5794673721</v>
      </c>
      <c r="EK89">
        <f t="shared" si="230"/>
        <v>439493.63813971641</v>
      </c>
      <c r="EL89">
        <f t="shared" si="231"/>
        <v>439942.15363023645</v>
      </c>
      <c r="EM89">
        <f t="shared" si="232"/>
        <v>440391.12640489935</v>
      </c>
      <c r="EN89">
        <f t="shared" si="233"/>
        <v>440840.55693014263</v>
      </c>
      <c r="EO89">
        <f t="shared" si="234"/>
        <v>441290.44567288901</v>
      </c>
      <c r="EP89">
        <f t="shared" si="235"/>
        <v>441740.79310053278</v>
      </c>
      <c r="EQ89">
        <f t="shared" si="236"/>
        <v>442191.5996809419</v>
      </c>
      <c r="ER89">
        <f t="shared" si="237"/>
        <v>442642.8658824662</v>
      </c>
      <c r="ES89">
        <f t="shared" si="238"/>
        <v>443094.59217393177</v>
      </c>
      <c r="ET89">
        <f t="shared" si="239"/>
        <v>443546.77902464278</v>
      </c>
      <c r="EU89">
        <f t="shared" si="240"/>
        <v>443999.42690438387</v>
      </c>
      <c r="EV89">
        <f t="shared" si="241"/>
        <v>444452.53628341237</v>
      </c>
      <c r="EW89">
        <f t="shared" si="242"/>
        <v>444906.10763247474</v>
      </c>
      <c r="EX89">
        <f t="shared" si="243"/>
        <v>445360.14142279315</v>
      </c>
      <c r="EY89">
        <f t="shared" si="244"/>
        <v>445814.638126067</v>
      </c>
      <c r="EZ89">
        <f t="shared" si="245"/>
        <v>446269.59821448004</v>
      </c>
      <c r="FA89">
        <f t="shared" si="246"/>
        <v>446725.02216070256</v>
      </c>
      <c r="FB89">
        <f t="shared" si="247"/>
        <v>447180.91043787729</v>
      </c>
      <c r="FC89">
        <f t="shared" si="248"/>
        <v>447637.26351963775</v>
      </c>
      <c r="FD89">
        <f t="shared" si="249"/>
        <v>448094.08188009221</v>
      </c>
      <c r="FE89">
        <f t="shared" si="250"/>
        <v>448551.3659938426</v>
      </c>
      <c r="FF89">
        <f t="shared" si="251"/>
        <v>449009.11633596988</v>
      </c>
      <c r="FG89">
        <f t="shared" si="252"/>
        <v>449467.33338203485</v>
      </c>
      <c r="FH89">
        <f t="shared" si="253"/>
        <v>449926.01760809298</v>
      </c>
      <c r="FI89">
        <f t="shared" si="254"/>
        <v>450385.16949068056</v>
      </c>
      <c r="FJ89">
        <f t="shared" si="255"/>
        <v>450844.78950681683</v>
      </c>
      <c r="FK89">
        <f t="shared" si="256"/>
        <v>451304.87813401234</v>
      </c>
      <c r="FL89">
        <f t="shared" si="257"/>
        <v>451765.43585026299</v>
      </c>
      <c r="FM89">
        <f t="shared" si="258"/>
        <v>452226.46313405252</v>
      </c>
      <c r="FN89">
        <f t="shared" si="259"/>
        <v>452687.96046435414</v>
      </c>
      <c r="FO89">
        <f t="shared" si="260"/>
        <v>453149.92832062306</v>
      </c>
      <c r="FP89">
        <f t="shared" si="261"/>
        <v>453612.36718281364</v>
      </c>
      <c r="FQ89">
        <f t="shared" si="262"/>
        <v>454075.27753136464</v>
      </c>
      <c r="FR89">
        <f t="shared" si="263"/>
        <v>454538.65984720166</v>
      </c>
      <c r="FS89">
        <f t="shared" si="264"/>
        <v>455002.51461174584</v>
      </c>
      <c r="FT89">
        <f t="shared" si="265"/>
        <v>455466.8423069077</v>
      </c>
      <c r="FU89">
        <f t="shared" si="266"/>
        <v>455931.64341508941</v>
      </c>
      <c r="FV89">
        <f t="shared" si="267"/>
        <v>456396.91841918655</v>
      </c>
      <c r="FW89">
        <f t="shared" si="268"/>
        <v>456862.6678025811</v>
      </c>
      <c r="FX89">
        <f t="shared" si="269"/>
        <v>457328.8920491577</v>
      </c>
      <c r="FY89">
        <f t="shared" si="270"/>
        <v>457795.59164328949</v>
      </c>
      <c r="FZ89">
        <f t="shared" si="207"/>
        <v>458262.76706983941</v>
      </c>
      <c r="GA89">
        <f t="shared" si="313"/>
        <v>458730.41881417565</v>
      </c>
      <c r="GB89">
        <f t="shared" si="314"/>
        <v>459198.54736215057</v>
      </c>
      <c r="GC89">
        <f t="shared" si="315"/>
        <v>459667.1532001184</v>
      </c>
      <c r="GD89">
        <f t="shared" si="281"/>
        <v>460136.23681492801</v>
      </c>
      <c r="GE89">
        <f t="shared" si="282"/>
        <v>460605.79869392473</v>
      </c>
      <c r="GF89">
        <f t="shared" si="283"/>
        <v>461075.83932495082</v>
      </c>
      <c r="GG89">
        <f t="shared" si="284"/>
        <v>461546.35919634823</v>
      </c>
      <c r="GH89">
        <f t="shared" si="285"/>
        <v>462017.3587969502</v>
      </c>
      <c r="GI89">
        <f t="shared" si="286"/>
        <v>462488.83861609845</v>
      </c>
      <c r="GJ89">
        <f t="shared" si="287"/>
        <v>462960.79914362903</v>
      </c>
      <c r="GK89">
        <f t="shared" si="288"/>
        <v>463433.24086987413</v>
      </c>
      <c r="GL89">
        <f t="shared" si="289"/>
        <v>463906.16428567132</v>
      </c>
      <c r="GM89">
        <f t="shared" si="290"/>
        <v>464379.56988235679</v>
      </c>
      <c r="GN89">
        <f t="shared" si="291"/>
        <v>464853.45815176837</v>
      </c>
      <c r="GO89">
        <f t="shared" si="292"/>
        <v>465327.82958624704</v>
      </c>
      <c r="GP89">
        <f t="shared" si="293"/>
        <v>465802.68467862916</v>
      </c>
      <c r="GQ89">
        <f t="shared" si="294"/>
        <v>466278.02392226411</v>
      </c>
      <c r="GR89">
        <f t="shared" si="295"/>
        <v>466753.84781099914</v>
      </c>
      <c r="GS89">
        <f t="shared" si="296"/>
        <v>467230.1568391805</v>
      </c>
      <c r="GT89">
        <f t="shared" si="297"/>
        <v>467706.95150167029</v>
      </c>
      <c r="GU89">
        <f t="shared" si="298"/>
        <v>468184.23229382379</v>
      </c>
      <c r="GV89">
        <f t="shared" si="299"/>
        <v>468661.99971150793</v>
      </c>
      <c r="GW89">
        <f t="shared" si="300"/>
        <v>469140.25425109413</v>
      </c>
      <c r="GX89">
        <f t="shared" si="301"/>
        <v>469618.99640945985</v>
      </c>
      <c r="GY89">
        <f t="shared" si="302"/>
        <v>470098.22668398975</v>
      </c>
      <c r="GZ89">
        <f t="shared" si="303"/>
        <v>470577.94557257695</v>
      </c>
      <c r="HA89">
        <f t="shared" si="304"/>
        <v>471058.15357361629</v>
      </c>
      <c r="HB89">
        <f t="shared" si="305"/>
        <v>471538.85118602234</v>
      </c>
      <c r="HC89">
        <f t="shared" si="306"/>
        <v>472020.03890920698</v>
      </c>
      <c r="HD89">
        <f t="shared" si="307"/>
        <v>472501.71724309819</v>
      </c>
      <c r="HE89">
        <f t="shared" si="308"/>
        <v>472983.8866881323</v>
      </c>
      <c r="HF89">
        <f t="shared" si="309"/>
        <v>473466.54774525604</v>
      </c>
      <c r="HG89">
        <f t="shared" si="310"/>
        <v>473949.70091592695</v>
      </c>
      <c r="HH89">
        <f t="shared" si="311"/>
        <v>474433.34670211602</v>
      </c>
      <c r="HI89">
        <f t="shared" si="312"/>
        <v>474917.48560629942</v>
      </c>
      <c r="HJ89">
        <f t="shared" si="203"/>
        <v>429302.92653752572</v>
      </c>
      <c r="HK89">
        <f t="shared" si="204"/>
        <v>2</v>
      </c>
      <c r="HL89">
        <v>87</v>
      </c>
      <c r="HM89">
        <f t="shared" si="205"/>
        <v>0.86</v>
      </c>
      <c r="HN89" cm="1">
        <f t="array" ref="HN89">INDEX($N$3:$DJ$102,HL89,HK89)</f>
        <v>-429302.71709590126</v>
      </c>
      <c r="HO89">
        <f t="shared" si="206"/>
        <v>-369200.33670247509</v>
      </c>
    </row>
    <row r="90" spans="5:223" x14ac:dyDescent="0.25">
      <c r="E90">
        <v>720</v>
      </c>
      <c r="F90" s="6">
        <f>'Emission events'!AJ90</f>
        <v>0</v>
      </c>
      <c r="G90" s="6">
        <f>'Emission events'!BQ90</f>
        <v>0</v>
      </c>
      <c r="H90" s="6">
        <f>'Emission events'!CX90</f>
        <v>0</v>
      </c>
      <c r="I90" s="6">
        <f>'Emission events'!EE90</f>
        <v>0</v>
      </c>
      <c r="J90" s="6">
        <f>'Emission events'!FL90</f>
        <v>0</v>
      </c>
      <c r="K90" s="6">
        <f t="shared" si="199"/>
        <v>0</v>
      </c>
      <c r="M90" s="1">
        <v>0.87</v>
      </c>
      <c r="N90" s="55">
        <f t="shared" si="316"/>
        <v>-593281.31547754828</v>
      </c>
      <c r="O90" s="55">
        <f t="shared" si="316"/>
        <v>-593886.49420168798</v>
      </c>
      <c r="P90" s="55">
        <f t="shared" si="316"/>
        <v>-594492.2902243617</v>
      </c>
      <c r="Q90" s="55">
        <f t="shared" si="316"/>
        <v>-595098.70417523046</v>
      </c>
      <c r="R90" s="55">
        <f t="shared" si="316"/>
        <v>-595705.73668459791</v>
      </c>
      <c r="S90" s="55">
        <f t="shared" si="316"/>
        <v>-596313.38838341262</v>
      </c>
      <c r="T90" s="55">
        <f t="shared" si="316"/>
        <v>-596921.65990325832</v>
      </c>
      <c r="U90" s="55">
        <f t="shared" si="316"/>
        <v>-597530.55187637778</v>
      </c>
      <c r="V90" s="55">
        <f t="shared" si="316"/>
        <v>-598140.06493564358</v>
      </c>
      <c r="W90" s="55">
        <f t="shared" si="316"/>
        <v>-598750.199714583</v>
      </c>
      <c r="X90" s="55">
        <f t="shared" si="317"/>
        <v>-599360.95684736688</v>
      </c>
      <c r="Y90" s="55">
        <f t="shared" si="317"/>
        <v>-599972.33696881298</v>
      </c>
      <c r="Z90" s="55">
        <f t="shared" si="317"/>
        <v>-600584.34071438655</v>
      </c>
      <c r="AA90" s="55">
        <f t="shared" si="317"/>
        <v>-601196.96872020361</v>
      </c>
      <c r="AB90" s="55">
        <f t="shared" si="317"/>
        <v>-601810.22162302001</v>
      </c>
      <c r="AC90" s="55">
        <f t="shared" si="317"/>
        <v>-602424.10006025597</v>
      </c>
      <c r="AD90" s="55">
        <f t="shared" si="317"/>
        <v>-603038.60466996767</v>
      </c>
      <c r="AE90" s="55">
        <f t="shared" si="317"/>
        <v>-603653.73609086988</v>
      </c>
      <c r="AF90" s="55">
        <f t="shared" si="317"/>
        <v>-604269.49496232707</v>
      </c>
      <c r="AG90" s="55">
        <f t="shared" si="317"/>
        <v>-604885.88192435598</v>
      </c>
      <c r="AH90" s="55">
        <f t="shared" si="318"/>
        <v>-605502.89761762589</v>
      </c>
      <c r="AI90" s="55">
        <f t="shared" si="318"/>
        <v>-606120.54268346005</v>
      </c>
      <c r="AJ90" s="55">
        <f t="shared" si="318"/>
        <v>-606738.81776383508</v>
      </c>
      <c r="AK90" s="55">
        <f t="shared" si="318"/>
        <v>-607357.72350138554</v>
      </c>
      <c r="AL90" s="55">
        <f t="shared" si="318"/>
        <v>-607977.26053939457</v>
      </c>
      <c r="AM90" s="55">
        <f t="shared" si="318"/>
        <v>-608597.42952180549</v>
      </c>
      <c r="AN90" s="55">
        <f t="shared" si="318"/>
        <v>-609218.23109322554</v>
      </c>
      <c r="AO90" s="55">
        <f t="shared" si="318"/>
        <v>-609839.66589890607</v>
      </c>
      <c r="AP90" s="55">
        <f t="shared" si="318"/>
        <v>-610461.73458476539</v>
      </c>
      <c r="AQ90" s="55">
        <f t="shared" si="318"/>
        <v>-611084.43779737852</v>
      </c>
      <c r="AR90" s="55">
        <f t="shared" si="319"/>
        <v>-611707.77618398005</v>
      </c>
      <c r="AS90" s="55">
        <f t="shared" si="319"/>
        <v>-612331.7503924669</v>
      </c>
      <c r="AT90" s="55">
        <f t="shared" si="319"/>
        <v>-612956.36107139022</v>
      </c>
      <c r="AU90" s="55">
        <f t="shared" si="319"/>
        <v>-613581.60886996728</v>
      </c>
      <c r="AV90" s="55">
        <f t="shared" si="319"/>
        <v>-614207.49443808396</v>
      </c>
      <c r="AW90" s="55">
        <f t="shared" si="319"/>
        <v>-614834.01842627593</v>
      </c>
      <c r="AX90" s="55">
        <f t="shared" si="319"/>
        <v>-615461.18148575106</v>
      </c>
      <c r="AY90" s="55">
        <f t="shared" si="319"/>
        <v>-616088.98426837975</v>
      </c>
      <c r="AZ90" s="55">
        <f t="shared" si="319"/>
        <v>-616717.42742669675</v>
      </c>
      <c r="BA90" s="55">
        <f t="shared" si="319"/>
        <v>-617346.51161390275</v>
      </c>
      <c r="BB90" s="55">
        <f t="shared" si="320"/>
        <v>-617976.23748386465</v>
      </c>
      <c r="BC90" s="55">
        <f t="shared" si="320"/>
        <v>-618606.6056911163</v>
      </c>
      <c r="BD90" s="55">
        <f t="shared" si="320"/>
        <v>-619237.61689086154</v>
      </c>
      <c r="BE90" s="55">
        <f t="shared" si="320"/>
        <v>-619869.27173896541</v>
      </c>
      <c r="BF90" s="55">
        <f t="shared" si="320"/>
        <v>-620501.57089196704</v>
      </c>
      <c r="BG90" s="55">
        <f t="shared" si="320"/>
        <v>-621134.51500708144</v>
      </c>
      <c r="BH90" s="55">
        <f t="shared" si="320"/>
        <v>-621768.10474218102</v>
      </c>
      <c r="BI90" s="55">
        <f t="shared" si="320"/>
        <v>-622402.34075581771</v>
      </c>
      <c r="BJ90" s="55">
        <f t="shared" si="320"/>
        <v>-623037.22370721342</v>
      </c>
      <c r="BK90" s="55">
        <f t="shared" si="320"/>
        <v>-623672.75425626186</v>
      </c>
      <c r="BL90" s="55">
        <f t="shared" si="321"/>
        <v>-624308.93306353281</v>
      </c>
      <c r="BM90" s="55">
        <f t="shared" si="321"/>
        <v>-624945.76079026284</v>
      </c>
      <c r="BN90" s="55">
        <f t="shared" si="321"/>
        <v>-625583.23809836723</v>
      </c>
      <c r="BO90" s="55">
        <f t="shared" si="321"/>
        <v>-626221.36565044348</v>
      </c>
      <c r="BP90" s="55">
        <f t="shared" si="321"/>
        <v>-626860.14410975133</v>
      </c>
      <c r="BQ90" s="55">
        <f t="shared" si="321"/>
        <v>-627499.57414023601</v>
      </c>
      <c r="BR90" s="55">
        <f t="shared" si="321"/>
        <v>-628139.65640651796</v>
      </c>
      <c r="BS90" s="55">
        <f t="shared" si="321"/>
        <v>-628780.39157389547</v>
      </c>
      <c r="BT90" s="55">
        <f t="shared" si="321"/>
        <v>-629421.78030834754</v>
      </c>
      <c r="BU90" s="55">
        <f t="shared" si="321"/>
        <v>-630063.82327652583</v>
      </c>
      <c r="BV90" s="55">
        <f t="shared" si="322"/>
        <v>-630706.52114576672</v>
      </c>
      <c r="BW90" s="55">
        <f t="shared" si="322"/>
        <v>-631349.87458409369</v>
      </c>
      <c r="BX90" s="55">
        <f t="shared" si="322"/>
        <v>-631993.8842601981</v>
      </c>
      <c r="BY90" s="55">
        <f t="shared" si="322"/>
        <v>-632638.5508434606</v>
      </c>
      <c r="BZ90" s="55">
        <f t="shared" si="322"/>
        <v>-633283.87500395102</v>
      </c>
      <c r="CA90" s="55">
        <f t="shared" si="322"/>
        <v>-633929.85741240927</v>
      </c>
      <c r="CB90" s="55">
        <f t="shared" si="322"/>
        <v>-634576.49874027062</v>
      </c>
      <c r="CC90" s="55">
        <f t="shared" si="322"/>
        <v>-635223.79965964402</v>
      </c>
      <c r="CD90" s="55">
        <f t="shared" si="322"/>
        <v>-635871.76084333751</v>
      </c>
      <c r="CE90" s="55">
        <f t="shared" si="322"/>
        <v>-636520.38296483865</v>
      </c>
      <c r="CF90" s="55">
        <f t="shared" si="323"/>
        <v>-637169.66669831739</v>
      </c>
      <c r="CG90" s="55">
        <f t="shared" si="323"/>
        <v>-637819.61271863605</v>
      </c>
      <c r="CH90" s="55">
        <f t="shared" si="323"/>
        <v>-638470.22170135193</v>
      </c>
      <c r="CI90" s="55">
        <f t="shared" si="323"/>
        <v>-639121.49432269798</v>
      </c>
      <c r="CJ90" s="55">
        <f t="shared" si="323"/>
        <v>-639773.43125960568</v>
      </c>
      <c r="CK90" s="55">
        <f t="shared" si="323"/>
        <v>-640426.03318969521</v>
      </c>
      <c r="CL90" s="55">
        <f t="shared" si="323"/>
        <v>-641079.30079127767</v>
      </c>
      <c r="CM90" s="55">
        <f t="shared" si="323"/>
        <v>-641733.23474335799</v>
      </c>
      <c r="CN90" s="55">
        <f t="shared" si="323"/>
        <v>-642387.83572562772</v>
      </c>
      <c r="CO90" s="55">
        <f t="shared" si="323"/>
        <v>-643043.10441847553</v>
      </c>
      <c r="CP90" s="55">
        <f t="shared" si="324"/>
        <v>-643699.04150299134</v>
      </c>
      <c r="CQ90" s="55">
        <f t="shared" si="324"/>
        <v>-644355.64766094577</v>
      </c>
      <c r="CR90" s="55">
        <f t="shared" si="324"/>
        <v>-645012.92357481213</v>
      </c>
      <c r="CS90" s="55">
        <f t="shared" si="324"/>
        <v>-645670.86992776638</v>
      </c>
      <c r="CT90" s="55">
        <f t="shared" si="324"/>
        <v>-646329.48740366765</v>
      </c>
      <c r="CU90" s="55">
        <f t="shared" si="324"/>
        <v>-646988.77668708435</v>
      </c>
      <c r="CV90" s="55">
        <f t="shared" si="324"/>
        <v>-647648.73846327153</v>
      </c>
      <c r="CW90" s="55">
        <f t="shared" si="324"/>
        <v>-648309.37341819692</v>
      </c>
      <c r="CX90" s="55">
        <f t="shared" si="324"/>
        <v>-648970.68223852117</v>
      </c>
      <c r="CY90" s="55">
        <f t="shared" si="324"/>
        <v>-649632.66561160062</v>
      </c>
      <c r="CZ90" s="55">
        <f t="shared" si="325"/>
        <v>-650295.32422549743</v>
      </c>
      <c r="DA90" s="55">
        <f t="shared" si="325"/>
        <v>-650958.65876898239</v>
      </c>
      <c r="DB90" s="55">
        <f t="shared" si="325"/>
        <v>-651622.66993151547</v>
      </c>
      <c r="DC90" s="55">
        <f t="shared" si="325"/>
        <v>-652287.35840327083</v>
      </c>
      <c r="DD90" s="55">
        <f t="shared" si="325"/>
        <v>-652952.72487511544</v>
      </c>
      <c r="DE90" s="55">
        <f t="shared" si="325"/>
        <v>-653618.77003863477</v>
      </c>
      <c r="DF90" s="55">
        <f t="shared" si="325"/>
        <v>-654285.49458611279</v>
      </c>
      <c r="DG90" s="55">
        <f t="shared" si="325"/>
        <v>-654952.89921053487</v>
      </c>
      <c r="DH90" s="55">
        <f t="shared" si="325"/>
        <v>-655620.98460559791</v>
      </c>
      <c r="DI90" s="55">
        <f t="shared" si="325"/>
        <v>-656289.75146571372</v>
      </c>
      <c r="DJ90" s="55">
        <f t="shared" si="325"/>
        <v>-656959.20048598805</v>
      </c>
      <c r="DL90">
        <f t="shared" si="200"/>
        <v>0.87</v>
      </c>
      <c r="DM90">
        <f t="shared" si="201"/>
        <v>593281.31547754828</v>
      </c>
      <c r="DN90">
        <f t="shared" si="202"/>
        <v>593886.70364331244</v>
      </c>
      <c r="DO90">
        <f t="shared" si="208"/>
        <v>594492.70910761063</v>
      </c>
      <c r="DP90">
        <f t="shared" si="209"/>
        <v>595099.33250010386</v>
      </c>
      <c r="DQ90">
        <f t="shared" si="210"/>
        <v>595706.57445109577</v>
      </c>
      <c r="DR90">
        <f t="shared" si="211"/>
        <v>596314.43559153494</v>
      </c>
      <c r="DS90">
        <f t="shared" si="212"/>
        <v>596922.91655300511</v>
      </c>
      <c r="DT90">
        <f t="shared" si="213"/>
        <v>597532.01796774904</v>
      </c>
      <c r="DU90">
        <f t="shared" si="214"/>
        <v>598141.7404686393</v>
      </c>
      <c r="DV90">
        <f t="shared" si="215"/>
        <v>598752.08468920318</v>
      </c>
      <c r="DW90">
        <f t="shared" si="216"/>
        <v>599363.05126361153</v>
      </c>
      <c r="DX90">
        <f t="shared" si="217"/>
        <v>599974.64082668209</v>
      </c>
      <c r="DY90">
        <f t="shared" si="218"/>
        <v>600586.85401388013</v>
      </c>
      <c r="DZ90">
        <f t="shared" si="219"/>
        <v>601199.69146132166</v>
      </c>
      <c r="EA90">
        <f t="shared" si="220"/>
        <v>601813.15380576253</v>
      </c>
      <c r="EB90">
        <f t="shared" si="221"/>
        <v>602427.24168462295</v>
      </c>
      <c r="EC90">
        <f t="shared" si="222"/>
        <v>603041.95573595911</v>
      </c>
      <c r="ED90">
        <f t="shared" si="223"/>
        <v>603657.29659848579</v>
      </c>
      <c r="EE90">
        <f t="shared" si="224"/>
        <v>604273.26491156744</v>
      </c>
      <c r="EF90">
        <f t="shared" si="225"/>
        <v>604889.86131522083</v>
      </c>
      <c r="EG90">
        <f t="shared" si="226"/>
        <v>605507.0864501152</v>
      </c>
      <c r="EH90">
        <f t="shared" si="227"/>
        <v>606124.94095757382</v>
      </c>
      <c r="EI90">
        <f t="shared" si="228"/>
        <v>606743.42547957331</v>
      </c>
      <c r="EJ90">
        <f t="shared" si="229"/>
        <v>607362.54065874824</v>
      </c>
      <c r="EK90">
        <f t="shared" si="230"/>
        <v>607982.28713838174</v>
      </c>
      <c r="EL90">
        <f t="shared" si="231"/>
        <v>608602.66556241713</v>
      </c>
      <c r="EM90">
        <f t="shared" si="232"/>
        <v>609223.67657546152</v>
      </c>
      <c r="EN90">
        <f t="shared" si="233"/>
        <v>609845.32082276652</v>
      </c>
      <c r="EO90">
        <f t="shared" si="234"/>
        <v>610467.59895025031</v>
      </c>
      <c r="EP90">
        <f t="shared" si="235"/>
        <v>611090.5116044879</v>
      </c>
      <c r="EQ90">
        <f t="shared" si="236"/>
        <v>611714.0594327139</v>
      </c>
      <c r="ER90">
        <f t="shared" si="237"/>
        <v>612338.24308282521</v>
      </c>
      <c r="ES90">
        <f t="shared" si="238"/>
        <v>612963.06320337299</v>
      </c>
      <c r="ET90">
        <f t="shared" si="239"/>
        <v>613588.52044357453</v>
      </c>
      <c r="EU90">
        <f t="shared" si="240"/>
        <v>614214.61545331567</v>
      </c>
      <c r="EV90">
        <f t="shared" si="241"/>
        <v>614841.3488831321</v>
      </c>
      <c r="EW90">
        <f t="shared" si="242"/>
        <v>615468.7213842317</v>
      </c>
      <c r="EX90">
        <f t="shared" si="243"/>
        <v>616096.73360848485</v>
      </c>
      <c r="EY90">
        <f t="shared" si="244"/>
        <v>616725.38620842632</v>
      </c>
      <c r="EZ90">
        <f t="shared" si="245"/>
        <v>617354.67983725679</v>
      </c>
      <c r="FA90">
        <f t="shared" si="246"/>
        <v>617984.61514884315</v>
      </c>
      <c r="FB90">
        <f t="shared" si="247"/>
        <v>618615.19279771927</v>
      </c>
      <c r="FC90">
        <f t="shared" si="248"/>
        <v>619246.41343908897</v>
      </c>
      <c r="FD90">
        <f t="shared" si="249"/>
        <v>619878.27772881731</v>
      </c>
      <c r="FE90">
        <f t="shared" si="250"/>
        <v>620510.7863234434</v>
      </c>
      <c r="FF90">
        <f t="shared" si="251"/>
        <v>621143.93988018227</v>
      </c>
      <c r="FG90">
        <f t="shared" si="252"/>
        <v>621777.73905690631</v>
      </c>
      <c r="FH90">
        <f t="shared" si="253"/>
        <v>622412.18451216747</v>
      </c>
      <c r="FI90">
        <f t="shared" si="254"/>
        <v>623047.27690518764</v>
      </c>
      <c r="FJ90">
        <f t="shared" si="255"/>
        <v>623683.01689586055</v>
      </c>
      <c r="FK90">
        <f t="shared" si="256"/>
        <v>624319.40514475596</v>
      </c>
      <c r="FL90">
        <f t="shared" si="257"/>
        <v>624956.44231311046</v>
      </c>
      <c r="FM90">
        <f t="shared" si="258"/>
        <v>625594.12906283932</v>
      </c>
      <c r="FN90">
        <f t="shared" si="259"/>
        <v>626232.46605654003</v>
      </c>
      <c r="FO90">
        <f t="shared" si="260"/>
        <v>626871.45395747235</v>
      </c>
      <c r="FP90">
        <f t="shared" si="261"/>
        <v>627511.0934295815</v>
      </c>
      <c r="FQ90">
        <f t="shared" si="262"/>
        <v>628151.3851374879</v>
      </c>
      <c r="FR90">
        <f t="shared" si="263"/>
        <v>628792.32974648988</v>
      </c>
      <c r="FS90">
        <f t="shared" si="264"/>
        <v>629433.92792256642</v>
      </c>
      <c r="FT90">
        <f t="shared" si="265"/>
        <v>630076.18033236917</v>
      </c>
      <c r="FU90">
        <f t="shared" si="266"/>
        <v>630719.08764323452</v>
      </c>
      <c r="FV90">
        <f t="shared" si="267"/>
        <v>631362.65052318596</v>
      </c>
      <c r="FW90">
        <f t="shared" si="268"/>
        <v>632006.86964091484</v>
      </c>
      <c r="FX90">
        <f t="shared" si="269"/>
        <v>632651.74566580181</v>
      </c>
      <c r="FY90">
        <f t="shared" si="270"/>
        <v>633297.27926791669</v>
      </c>
      <c r="FZ90">
        <f t="shared" si="207"/>
        <v>633943.4711179994</v>
      </c>
      <c r="GA90">
        <f t="shared" si="313"/>
        <v>634590.32188748522</v>
      </c>
      <c r="GB90">
        <f t="shared" si="314"/>
        <v>635237.83224848309</v>
      </c>
      <c r="GC90">
        <f t="shared" si="315"/>
        <v>635886.00287380104</v>
      </c>
      <c r="GD90">
        <f t="shared" si="281"/>
        <v>636534.83443692664</v>
      </c>
      <c r="GE90">
        <f t="shared" si="282"/>
        <v>637184.32761202985</v>
      </c>
      <c r="GF90">
        <f t="shared" si="283"/>
        <v>637834.48307397298</v>
      </c>
      <c r="GG90">
        <f t="shared" si="284"/>
        <v>638485.30149831332</v>
      </c>
      <c r="GH90">
        <f t="shared" si="285"/>
        <v>639136.78356128384</v>
      </c>
      <c r="GI90">
        <f t="shared" si="286"/>
        <v>639788.92993981601</v>
      </c>
      <c r="GJ90">
        <f t="shared" si="287"/>
        <v>640441.74131153</v>
      </c>
      <c r="GK90">
        <f t="shared" si="288"/>
        <v>641095.21835473692</v>
      </c>
      <c r="GL90">
        <f t="shared" si="289"/>
        <v>641749.36174844159</v>
      </c>
      <c r="GM90">
        <f t="shared" si="290"/>
        <v>642404.17217233579</v>
      </c>
      <c r="GN90">
        <f t="shared" si="291"/>
        <v>643059.65030680806</v>
      </c>
      <c r="GO90">
        <f t="shared" si="292"/>
        <v>643715.79683294834</v>
      </c>
      <c r="GP90">
        <f t="shared" si="293"/>
        <v>644372.61243252724</v>
      </c>
      <c r="GQ90">
        <f t="shared" si="294"/>
        <v>645030.09778801806</v>
      </c>
      <c r="GR90">
        <f t="shared" si="295"/>
        <v>645688.25358259678</v>
      </c>
      <c r="GS90">
        <f t="shared" si="296"/>
        <v>646347.08050012251</v>
      </c>
      <c r="GT90">
        <f t="shared" si="297"/>
        <v>647006.57922516367</v>
      </c>
      <c r="GU90">
        <f t="shared" si="298"/>
        <v>647666.75044297532</v>
      </c>
      <c r="GV90">
        <f t="shared" si="299"/>
        <v>648327.59483952518</v>
      </c>
      <c r="GW90">
        <f t="shared" si="300"/>
        <v>648989.11310147389</v>
      </c>
      <c r="GX90">
        <f t="shared" si="301"/>
        <v>649651.30591617781</v>
      </c>
      <c r="GY90">
        <f t="shared" si="302"/>
        <v>650314.17397169909</v>
      </c>
      <c r="GZ90">
        <f t="shared" si="303"/>
        <v>650977.71795680851</v>
      </c>
      <c r="HA90">
        <f t="shared" si="304"/>
        <v>651641.93856096605</v>
      </c>
      <c r="HB90">
        <f t="shared" si="305"/>
        <v>652306.83647434588</v>
      </c>
      <c r="HC90">
        <f t="shared" si="306"/>
        <v>652972.41238781495</v>
      </c>
      <c r="HD90">
        <f t="shared" si="307"/>
        <v>653638.66699295875</v>
      </c>
      <c r="HE90">
        <f t="shared" si="308"/>
        <v>654305.60098206124</v>
      </c>
      <c r="HF90">
        <f t="shared" si="309"/>
        <v>654973.21504810778</v>
      </c>
      <c r="HG90">
        <f t="shared" si="310"/>
        <v>655641.50988479529</v>
      </c>
      <c r="HH90">
        <f t="shared" si="311"/>
        <v>656310.48618653556</v>
      </c>
      <c r="HI90">
        <f t="shared" si="312"/>
        <v>656980.14464843436</v>
      </c>
      <c r="HJ90">
        <f t="shared" si="203"/>
        <v>593886.70364331244</v>
      </c>
      <c r="HK90">
        <f t="shared" si="204"/>
        <v>2</v>
      </c>
      <c r="HL90">
        <v>88</v>
      </c>
      <c r="HM90">
        <f t="shared" si="205"/>
        <v>0.87</v>
      </c>
      <c r="HN90" cm="1">
        <f t="array" ref="HN90">INDEX($N$3:$DJ$102,HL90,HK90)</f>
        <v>-593886.49420168798</v>
      </c>
      <c r="HO90">
        <f t="shared" si="206"/>
        <v>-516681.24995546852</v>
      </c>
    </row>
    <row r="91" spans="5:223" x14ac:dyDescent="0.25">
      <c r="E91">
        <v>725</v>
      </c>
      <c r="F91" s="6">
        <f>'Emission events'!AJ91</f>
        <v>0</v>
      </c>
      <c r="G91" s="6">
        <f>'Emission events'!BQ91</f>
        <v>0</v>
      </c>
      <c r="H91" s="6">
        <f>'Emission events'!CX91</f>
        <v>0</v>
      </c>
      <c r="I91" s="6">
        <f>'Emission events'!EE91</f>
        <v>0</v>
      </c>
      <c r="J91" s="6">
        <f>'Emission events'!FL91</f>
        <v>0</v>
      </c>
      <c r="K91" s="6">
        <f t="shared" si="199"/>
        <v>0</v>
      </c>
      <c r="M91" s="1">
        <v>0.88</v>
      </c>
      <c r="N91" s="55">
        <f t="shared" si="316"/>
        <v>-820728.05141686369</v>
      </c>
      <c r="O91" s="55">
        <f t="shared" si="316"/>
        <v>-821565.23192568799</v>
      </c>
      <c r="P91" s="55">
        <f t="shared" si="316"/>
        <v>-822403.26638117526</v>
      </c>
      <c r="Q91" s="55">
        <f t="shared" si="316"/>
        <v>-823242.15565436857</v>
      </c>
      <c r="R91" s="55">
        <f t="shared" si="316"/>
        <v>-824081.90061720496</v>
      </c>
      <c r="S91" s="55">
        <f t="shared" si="316"/>
        <v>-824922.50214252016</v>
      </c>
      <c r="T91" s="55">
        <f t="shared" si="316"/>
        <v>-825763.96110402222</v>
      </c>
      <c r="U91" s="55">
        <f t="shared" si="316"/>
        <v>-826606.27837632527</v>
      </c>
      <c r="V91" s="55">
        <f t="shared" si="316"/>
        <v>-827449.4548349207</v>
      </c>
      <c r="W91" s="55">
        <f t="shared" si="316"/>
        <v>-828293.4913562109</v>
      </c>
      <c r="X91" s="55">
        <f t="shared" si="317"/>
        <v>-829138.38881748321</v>
      </c>
      <c r="Y91" s="55">
        <f t="shared" si="317"/>
        <v>-829984.1480969137</v>
      </c>
      <c r="Z91" s="55">
        <f t="shared" si="317"/>
        <v>-830830.77007358067</v>
      </c>
      <c r="AA91" s="55">
        <f t="shared" si="317"/>
        <v>-831678.25562746718</v>
      </c>
      <c r="AB91" s="55">
        <f t="shared" si="317"/>
        <v>-832526.6056394371</v>
      </c>
      <c r="AC91" s="55">
        <f t="shared" si="317"/>
        <v>-833375.82099126664</v>
      </c>
      <c r="AD91" s="55">
        <f t="shared" si="317"/>
        <v>-834225.90256561711</v>
      </c>
      <c r="AE91" s="55">
        <f t="shared" si="317"/>
        <v>-835076.85124606814</v>
      </c>
      <c r="AF91" s="55">
        <f t="shared" si="317"/>
        <v>-835928.66791709152</v>
      </c>
      <c r="AG91" s="55">
        <f t="shared" si="317"/>
        <v>-836781.3534640522</v>
      </c>
      <c r="AH91" s="55">
        <f t="shared" si="318"/>
        <v>-837634.90877323621</v>
      </c>
      <c r="AI91" s="55">
        <f t="shared" si="318"/>
        <v>-838489.3347318247</v>
      </c>
      <c r="AJ91" s="55">
        <f t="shared" si="318"/>
        <v>-839344.63222789776</v>
      </c>
      <c r="AK91" s="55">
        <f t="shared" si="318"/>
        <v>-840200.80215045006</v>
      </c>
      <c r="AL91" s="55">
        <f t="shared" si="318"/>
        <v>-841057.84538938059</v>
      </c>
      <c r="AM91" s="55">
        <f t="shared" si="318"/>
        <v>-841915.76283549599</v>
      </c>
      <c r="AN91" s="55">
        <f t="shared" si="318"/>
        <v>-842774.55538051378</v>
      </c>
      <c r="AO91" s="55">
        <f t="shared" si="318"/>
        <v>-843634.22391705005</v>
      </c>
      <c r="AP91" s="55">
        <f t="shared" si="318"/>
        <v>-844494.76933864888</v>
      </c>
      <c r="AQ91" s="55">
        <f t="shared" si="318"/>
        <v>-845356.19253975677</v>
      </c>
      <c r="AR91" s="55">
        <f t="shared" si="319"/>
        <v>-846218.49441572663</v>
      </c>
      <c r="AS91" s="55">
        <f t="shared" si="319"/>
        <v>-847081.67586283409</v>
      </c>
      <c r="AT91" s="55">
        <f t="shared" si="319"/>
        <v>-847945.73777826515</v>
      </c>
      <c r="AU91" s="55">
        <f t="shared" si="319"/>
        <v>-848810.68106012151</v>
      </c>
      <c r="AV91" s="55">
        <f t="shared" si="319"/>
        <v>-849676.50660742423</v>
      </c>
      <c r="AW91" s="55">
        <f t="shared" si="319"/>
        <v>-850543.21532009868</v>
      </c>
      <c r="AX91" s="55">
        <f t="shared" si="319"/>
        <v>-851410.80809900665</v>
      </c>
      <c r="AY91" s="55">
        <f t="shared" si="319"/>
        <v>-852279.28584591975</v>
      </c>
      <c r="AZ91" s="55">
        <f t="shared" si="319"/>
        <v>-853148.64946352039</v>
      </c>
      <c r="BA91" s="55">
        <f t="shared" si="319"/>
        <v>-854018.89985542966</v>
      </c>
      <c r="BB91" s="55">
        <f t="shared" si="320"/>
        <v>-854890.0379261818</v>
      </c>
      <c r="BC91" s="55">
        <f t="shared" si="320"/>
        <v>-855762.06458122691</v>
      </c>
      <c r="BD91" s="55">
        <f t="shared" si="320"/>
        <v>-856634.98072694836</v>
      </c>
      <c r="BE91" s="55">
        <f t="shared" si="320"/>
        <v>-857508.78727065062</v>
      </c>
      <c r="BF91" s="55">
        <f t="shared" si="320"/>
        <v>-858383.48512056412</v>
      </c>
      <c r="BG91" s="55">
        <f t="shared" si="320"/>
        <v>-859259.0751858484</v>
      </c>
      <c r="BH91" s="55">
        <f t="shared" si="320"/>
        <v>-860135.55837657803</v>
      </c>
      <c r="BI91" s="55">
        <f t="shared" si="320"/>
        <v>-861012.93560377462</v>
      </c>
      <c r="BJ91" s="55">
        <f t="shared" si="320"/>
        <v>-861891.20777937956</v>
      </c>
      <c r="BK91" s="55">
        <f t="shared" si="320"/>
        <v>-862770.37581625849</v>
      </c>
      <c r="BL91" s="55">
        <f t="shared" si="321"/>
        <v>-863650.44062821718</v>
      </c>
      <c r="BM91" s="55">
        <f t="shared" si="321"/>
        <v>-864531.40312999079</v>
      </c>
      <c r="BN91" s="55">
        <f t="shared" si="321"/>
        <v>-865413.26423724717</v>
      </c>
      <c r="BO91" s="55">
        <f t="shared" si="321"/>
        <v>-866296.02486659156</v>
      </c>
      <c r="BP91" s="55">
        <f t="shared" si="321"/>
        <v>-867179.68593555165</v>
      </c>
      <c r="BQ91" s="55">
        <f t="shared" si="321"/>
        <v>-868064.24836260953</v>
      </c>
      <c r="BR91" s="55">
        <f t="shared" si="321"/>
        <v>-868949.71306717489</v>
      </c>
      <c r="BS91" s="55">
        <f t="shared" si="321"/>
        <v>-869836.08096958604</v>
      </c>
      <c r="BT91" s="55">
        <f t="shared" si="321"/>
        <v>-870723.35299114196</v>
      </c>
      <c r="BU91" s="55">
        <f t="shared" si="321"/>
        <v>-871611.53005405923</v>
      </c>
      <c r="BV91" s="55">
        <f t="shared" si="322"/>
        <v>-872500.61308150785</v>
      </c>
      <c r="BW91" s="55">
        <f t="shared" si="322"/>
        <v>-873390.60299759614</v>
      </c>
      <c r="BX91" s="55">
        <f t="shared" si="322"/>
        <v>-874281.50072737527</v>
      </c>
      <c r="BY91" s="55">
        <f t="shared" si="322"/>
        <v>-875173.30719683971</v>
      </c>
      <c r="BZ91" s="55">
        <f t="shared" si="322"/>
        <v>-876066.02333293192</v>
      </c>
      <c r="CA91" s="55">
        <f t="shared" si="322"/>
        <v>-876959.65006352728</v>
      </c>
      <c r="CB91" s="55">
        <f t="shared" si="322"/>
        <v>-877854.1883174692</v>
      </c>
      <c r="CC91" s="55">
        <f t="shared" si="322"/>
        <v>-878749.63902452716</v>
      </c>
      <c r="CD91" s="55">
        <f t="shared" si="322"/>
        <v>-879646.00311543117</v>
      </c>
      <c r="CE91" s="55">
        <f t="shared" si="322"/>
        <v>-880543.28152185748</v>
      </c>
      <c r="CF91" s="55">
        <f t="shared" si="323"/>
        <v>-881441.47517643287</v>
      </c>
      <c r="CG91" s="55">
        <f t="shared" si="323"/>
        <v>-882340.58501273522</v>
      </c>
      <c r="CH91" s="55">
        <f t="shared" si="323"/>
        <v>-883240.61196529807</v>
      </c>
      <c r="CI91" s="55">
        <f t="shared" si="323"/>
        <v>-884141.55696959537</v>
      </c>
      <c r="CJ91" s="55">
        <f t="shared" si="323"/>
        <v>-885043.42096207442</v>
      </c>
      <c r="CK91" s="55">
        <f t="shared" si="323"/>
        <v>-885946.20488012815</v>
      </c>
      <c r="CL91" s="55">
        <f t="shared" si="323"/>
        <v>-886849.90966209606</v>
      </c>
      <c r="CM91" s="55">
        <f t="shared" si="323"/>
        <v>-887754.53624729719</v>
      </c>
      <c r="CN91" s="55">
        <f t="shared" si="323"/>
        <v>-888660.08557598596</v>
      </c>
      <c r="CO91" s="55">
        <f t="shared" si="323"/>
        <v>-889566.55858938943</v>
      </c>
      <c r="CP91" s="55">
        <f t="shared" si="324"/>
        <v>-890473.95622969116</v>
      </c>
      <c r="CQ91" s="55">
        <f t="shared" si="324"/>
        <v>-891382.27944003546</v>
      </c>
      <c r="CR91" s="55">
        <f t="shared" si="324"/>
        <v>-892291.52916452882</v>
      </c>
      <c r="CS91" s="55">
        <f t="shared" si="324"/>
        <v>-893201.70634824433</v>
      </c>
      <c r="CT91" s="55">
        <f t="shared" si="324"/>
        <v>-894112.81193720596</v>
      </c>
      <c r="CU91" s="55">
        <f t="shared" si="324"/>
        <v>-895024.84687842499</v>
      </c>
      <c r="CV91" s="55">
        <f t="shared" si="324"/>
        <v>-895937.81211985648</v>
      </c>
      <c r="CW91" s="55">
        <f t="shared" si="324"/>
        <v>-896851.70861043502</v>
      </c>
      <c r="CX91" s="55">
        <f t="shared" si="324"/>
        <v>-897766.53730006027</v>
      </c>
      <c r="CY91" s="55">
        <f t="shared" si="324"/>
        <v>-898682.29913960036</v>
      </c>
      <c r="CZ91" s="55">
        <f t="shared" si="325"/>
        <v>-899598.99508089374</v>
      </c>
      <c r="DA91" s="55">
        <f t="shared" si="325"/>
        <v>-900516.62607675255</v>
      </c>
      <c r="DB91" s="55">
        <f t="shared" si="325"/>
        <v>-901435.19308094843</v>
      </c>
      <c r="DC91" s="55">
        <f t="shared" si="325"/>
        <v>-902354.69704824826</v>
      </c>
      <c r="DD91" s="55">
        <f t="shared" si="325"/>
        <v>-903275.13893437013</v>
      </c>
      <c r="DE91" s="55">
        <f t="shared" si="325"/>
        <v>-904196.51969601971</v>
      </c>
      <c r="DF91" s="55">
        <f t="shared" si="325"/>
        <v>-905118.84029087587</v>
      </c>
      <c r="DG91" s="55">
        <f t="shared" si="325"/>
        <v>-906042.10167759401</v>
      </c>
      <c r="DH91" s="55">
        <f t="shared" si="325"/>
        <v>-906966.30481580738</v>
      </c>
      <c r="DI91" s="55">
        <f t="shared" si="325"/>
        <v>-907891.45066612773</v>
      </c>
      <c r="DJ91" s="55">
        <f t="shared" si="325"/>
        <v>-908817.54019014759</v>
      </c>
      <c r="DL91">
        <f t="shared" si="200"/>
        <v>0.88</v>
      </c>
      <c r="DM91">
        <f t="shared" si="201"/>
        <v>820728.05141686369</v>
      </c>
      <c r="DN91">
        <f t="shared" si="202"/>
        <v>821565.44136731245</v>
      </c>
      <c r="DO91">
        <f t="shared" si="208"/>
        <v>822403.68526442419</v>
      </c>
      <c r="DP91">
        <f t="shared" si="209"/>
        <v>823242.78397924197</v>
      </c>
      <c r="DQ91">
        <f t="shared" si="210"/>
        <v>824082.73838370282</v>
      </c>
      <c r="DR91">
        <f t="shared" si="211"/>
        <v>824923.54935064248</v>
      </c>
      <c r="DS91">
        <f t="shared" si="212"/>
        <v>825765.21775376901</v>
      </c>
      <c r="DT91">
        <f t="shared" si="213"/>
        <v>826607.74446769652</v>
      </c>
      <c r="DU91">
        <f t="shared" si="214"/>
        <v>827451.13036791643</v>
      </c>
      <c r="DV91">
        <f t="shared" si="215"/>
        <v>828295.37633083109</v>
      </c>
      <c r="DW91">
        <f t="shared" si="216"/>
        <v>829140.48323372786</v>
      </c>
      <c r="DX91">
        <f t="shared" si="217"/>
        <v>829986.45195478282</v>
      </c>
      <c r="DY91">
        <f t="shared" si="218"/>
        <v>830833.28337307426</v>
      </c>
      <c r="DZ91">
        <f t="shared" si="219"/>
        <v>831680.97836858523</v>
      </c>
      <c r="EA91">
        <f t="shared" si="220"/>
        <v>832529.53782217961</v>
      </c>
      <c r="EB91">
        <f t="shared" si="221"/>
        <v>833378.96261563362</v>
      </c>
      <c r="EC91">
        <f t="shared" si="222"/>
        <v>834229.25363160856</v>
      </c>
      <c r="ED91">
        <f t="shared" si="223"/>
        <v>835080.41175368405</v>
      </c>
      <c r="EE91">
        <f t="shared" si="224"/>
        <v>835932.43786633189</v>
      </c>
      <c r="EF91">
        <f t="shared" si="225"/>
        <v>836785.33285491704</v>
      </c>
      <c r="EG91">
        <f t="shared" si="226"/>
        <v>837639.09760572552</v>
      </c>
      <c r="EH91">
        <f t="shared" si="227"/>
        <v>838493.73300593847</v>
      </c>
      <c r="EI91">
        <f t="shared" si="228"/>
        <v>839349.239943636</v>
      </c>
      <c r="EJ91">
        <f t="shared" si="229"/>
        <v>840205.61930781277</v>
      </c>
      <c r="EK91">
        <f t="shared" si="230"/>
        <v>841062.87198836775</v>
      </c>
      <c r="EL91">
        <f t="shared" si="231"/>
        <v>841920.99887610762</v>
      </c>
      <c r="EM91">
        <f t="shared" si="232"/>
        <v>842780.00086274976</v>
      </c>
      <c r="EN91">
        <f t="shared" si="233"/>
        <v>843639.8788409105</v>
      </c>
      <c r="EO91">
        <f t="shared" si="234"/>
        <v>844500.6337041338</v>
      </c>
      <c r="EP91">
        <f t="shared" si="235"/>
        <v>845362.26634686615</v>
      </c>
      <c r="EQ91">
        <f t="shared" si="236"/>
        <v>846224.77766446047</v>
      </c>
      <c r="ER91">
        <f t="shared" si="237"/>
        <v>847088.1685531924</v>
      </c>
      <c r="ES91">
        <f t="shared" si="238"/>
        <v>847952.43991024792</v>
      </c>
      <c r="ET91">
        <f t="shared" si="239"/>
        <v>848817.59263372875</v>
      </c>
      <c r="EU91">
        <f t="shared" si="240"/>
        <v>849683.62762265594</v>
      </c>
      <c r="EV91">
        <f t="shared" si="241"/>
        <v>850550.54577695485</v>
      </c>
      <c r="EW91">
        <f t="shared" si="242"/>
        <v>851418.34799748729</v>
      </c>
      <c r="EX91">
        <f t="shared" si="243"/>
        <v>852287.03518602485</v>
      </c>
      <c r="EY91">
        <f t="shared" si="244"/>
        <v>853156.60824524995</v>
      </c>
      <c r="EZ91">
        <f t="shared" si="245"/>
        <v>854027.06807878369</v>
      </c>
      <c r="FA91">
        <f t="shared" si="246"/>
        <v>854898.4155911603</v>
      </c>
      <c r="FB91">
        <f t="shared" si="247"/>
        <v>855770.65168782987</v>
      </c>
      <c r="FC91">
        <f t="shared" si="248"/>
        <v>856643.77727517579</v>
      </c>
      <c r="FD91">
        <f t="shared" si="249"/>
        <v>857517.79326050251</v>
      </c>
      <c r="FE91">
        <f t="shared" si="250"/>
        <v>858392.70055204048</v>
      </c>
      <c r="FF91">
        <f t="shared" si="251"/>
        <v>859268.50005894923</v>
      </c>
      <c r="FG91">
        <f t="shared" si="252"/>
        <v>860145.19269130332</v>
      </c>
      <c r="FH91">
        <f t="shared" si="253"/>
        <v>861022.77936012438</v>
      </c>
      <c r="FI91">
        <f t="shared" si="254"/>
        <v>861901.26097735378</v>
      </c>
      <c r="FJ91">
        <f t="shared" si="255"/>
        <v>862780.63845585717</v>
      </c>
      <c r="FK91">
        <f t="shared" si="256"/>
        <v>863660.91270944034</v>
      </c>
      <c r="FL91">
        <f t="shared" si="257"/>
        <v>864542.08465283841</v>
      </c>
      <c r="FM91">
        <f t="shared" si="258"/>
        <v>865424.15520171926</v>
      </c>
      <c r="FN91">
        <f t="shared" si="259"/>
        <v>866307.12527268811</v>
      </c>
      <c r="FO91">
        <f t="shared" si="260"/>
        <v>867190.99578327266</v>
      </c>
      <c r="FP91">
        <f t="shared" si="261"/>
        <v>868075.76765195502</v>
      </c>
      <c r="FQ91">
        <f t="shared" si="262"/>
        <v>868961.44179814484</v>
      </c>
      <c r="FR91">
        <f t="shared" si="263"/>
        <v>869848.01914218045</v>
      </c>
      <c r="FS91">
        <f t="shared" si="264"/>
        <v>870735.50060536084</v>
      </c>
      <c r="FT91">
        <f t="shared" si="265"/>
        <v>871623.88710990257</v>
      </c>
      <c r="FU91">
        <f t="shared" si="266"/>
        <v>872513.17957897566</v>
      </c>
      <c r="FV91">
        <f t="shared" si="267"/>
        <v>873403.37893668842</v>
      </c>
      <c r="FW91">
        <f t="shared" si="268"/>
        <v>874294.48610809201</v>
      </c>
      <c r="FX91">
        <f t="shared" si="269"/>
        <v>875186.50201918092</v>
      </c>
      <c r="FY91">
        <f t="shared" si="270"/>
        <v>876079.42759689759</v>
      </c>
      <c r="FZ91">
        <f t="shared" si="207"/>
        <v>876973.26376911742</v>
      </c>
      <c r="GA91">
        <f t="shared" si="313"/>
        <v>877868.0114646838</v>
      </c>
      <c r="GB91">
        <f t="shared" si="314"/>
        <v>878763.67161336623</v>
      </c>
      <c r="GC91">
        <f t="shared" si="315"/>
        <v>879660.2451458947</v>
      </c>
      <c r="GD91">
        <f t="shared" si="281"/>
        <v>880557.73299394548</v>
      </c>
      <c r="GE91">
        <f t="shared" si="282"/>
        <v>881456.13609014533</v>
      </c>
      <c r="GF91">
        <f t="shared" si="283"/>
        <v>882355.45536807214</v>
      </c>
      <c r="GG91">
        <f t="shared" si="284"/>
        <v>883255.69176225946</v>
      </c>
      <c r="GH91">
        <f t="shared" si="285"/>
        <v>884156.84620818123</v>
      </c>
      <c r="GI91">
        <f t="shared" si="286"/>
        <v>885058.91964228475</v>
      </c>
      <c r="GJ91">
        <f t="shared" si="287"/>
        <v>885961.91300196294</v>
      </c>
      <c r="GK91">
        <f t="shared" si="288"/>
        <v>886865.82722555532</v>
      </c>
      <c r="GL91">
        <f t="shared" si="289"/>
        <v>887770.66325238079</v>
      </c>
      <c r="GM91">
        <f t="shared" si="290"/>
        <v>888676.42202269402</v>
      </c>
      <c r="GN91">
        <f t="shared" si="291"/>
        <v>889583.10447772196</v>
      </c>
      <c r="GO91">
        <f t="shared" si="292"/>
        <v>890490.71155964816</v>
      </c>
      <c r="GP91">
        <f t="shared" si="293"/>
        <v>891399.24421161693</v>
      </c>
      <c r="GQ91">
        <f t="shared" si="294"/>
        <v>892308.70337773475</v>
      </c>
      <c r="GR91">
        <f t="shared" si="295"/>
        <v>893219.09000307473</v>
      </c>
      <c r="GS91">
        <f t="shared" si="296"/>
        <v>894130.40503366082</v>
      </c>
      <c r="GT91">
        <f t="shared" si="297"/>
        <v>895042.64941650431</v>
      </c>
      <c r="GU91">
        <f t="shared" si="298"/>
        <v>895955.82409956027</v>
      </c>
      <c r="GV91">
        <f t="shared" si="299"/>
        <v>896869.93003176327</v>
      </c>
      <c r="GW91">
        <f t="shared" si="300"/>
        <v>897784.96816301299</v>
      </c>
      <c r="GX91">
        <f t="shared" si="301"/>
        <v>898700.93944417755</v>
      </c>
      <c r="GY91">
        <f t="shared" si="302"/>
        <v>899617.8448270954</v>
      </c>
      <c r="GZ91">
        <f t="shared" si="303"/>
        <v>900535.68526457867</v>
      </c>
      <c r="HA91">
        <f t="shared" si="304"/>
        <v>901454.46171039902</v>
      </c>
      <c r="HB91">
        <f t="shared" si="305"/>
        <v>902374.17511932331</v>
      </c>
      <c r="HC91">
        <f t="shared" si="306"/>
        <v>903294.82644706964</v>
      </c>
      <c r="HD91">
        <f t="shared" si="307"/>
        <v>904216.41665034369</v>
      </c>
      <c r="HE91">
        <f t="shared" si="308"/>
        <v>905138.94668682432</v>
      </c>
      <c r="HF91">
        <f t="shared" si="309"/>
        <v>906062.41751516692</v>
      </c>
      <c r="HG91">
        <f t="shared" si="310"/>
        <v>906986.83009500476</v>
      </c>
      <c r="HH91">
        <f t="shared" si="311"/>
        <v>907912.18538694957</v>
      </c>
      <c r="HI91">
        <f t="shared" si="312"/>
        <v>908838.48435259389</v>
      </c>
      <c r="HJ91">
        <f t="shared" si="203"/>
        <v>821565.44136731245</v>
      </c>
      <c r="HK91">
        <f t="shared" si="204"/>
        <v>2</v>
      </c>
      <c r="HL91">
        <v>89</v>
      </c>
      <c r="HM91">
        <f t="shared" si="205"/>
        <v>0.88</v>
      </c>
      <c r="HN91" cm="1">
        <f t="array" ref="HN91">INDEX($N$3:$DJ$102,HL91,HK91)</f>
        <v>-821565.23192568799</v>
      </c>
      <c r="HO91">
        <f t="shared" si="206"/>
        <v>-722977.40409460547</v>
      </c>
    </row>
    <row r="92" spans="5:223" x14ac:dyDescent="0.25">
      <c r="E92">
        <v>730</v>
      </c>
      <c r="F92" s="6">
        <f>'Emission events'!AJ92</f>
        <v>0</v>
      </c>
      <c r="G92" s="6">
        <f>'Emission events'!BQ92</f>
        <v>0</v>
      </c>
      <c r="H92" s="6">
        <f>'Emission events'!CX92</f>
        <v>0</v>
      </c>
      <c r="I92" s="6">
        <f>'Emission events'!EE92</f>
        <v>0</v>
      </c>
      <c r="J92" s="6">
        <f>'Emission events'!FL92</f>
        <v>0</v>
      </c>
      <c r="K92" s="6">
        <f t="shared" si="199"/>
        <v>0</v>
      </c>
      <c r="M92" s="1">
        <v>0.89</v>
      </c>
      <c r="N92" s="55">
        <f t="shared" si="316"/>
        <v>-1135368.9489303343</v>
      </c>
      <c r="O92" s="55">
        <f t="shared" si="316"/>
        <v>-1136527.0716385962</v>
      </c>
      <c r="P92" s="55">
        <f t="shared" si="316"/>
        <v>-1137686.3756632847</v>
      </c>
      <c r="Q92" s="55">
        <f t="shared" si="316"/>
        <v>-1138846.8622093748</v>
      </c>
      <c r="R92" s="55">
        <f t="shared" si="316"/>
        <v>-1140008.5324830704</v>
      </c>
      <c r="S92" s="55">
        <f t="shared" si="316"/>
        <v>-1141171.3876918098</v>
      </c>
      <c r="T92" s="55">
        <f t="shared" si="316"/>
        <v>-1142335.4290442469</v>
      </c>
      <c r="U92" s="55">
        <f t="shared" si="316"/>
        <v>-1143500.6577502969</v>
      </c>
      <c r="V92" s="55">
        <f t="shared" si="316"/>
        <v>-1144667.0750210804</v>
      </c>
      <c r="W92" s="55">
        <f t="shared" si="316"/>
        <v>-1145834.6820689698</v>
      </c>
      <c r="X92" s="55">
        <f t="shared" si="317"/>
        <v>-1147003.4801075703</v>
      </c>
      <c r="Y92" s="55">
        <f t="shared" si="317"/>
        <v>-1148173.4703517242</v>
      </c>
      <c r="Z92" s="55">
        <f t="shared" si="317"/>
        <v>-1149344.6540175143</v>
      </c>
      <c r="AA92" s="55">
        <f t="shared" si="317"/>
        <v>-1150517.0323222626</v>
      </c>
      <c r="AB92" s="55">
        <f t="shared" si="317"/>
        <v>-1151690.6064845335</v>
      </c>
      <c r="AC92" s="55">
        <f t="shared" si="317"/>
        <v>-1152865.3777241383</v>
      </c>
      <c r="AD92" s="55">
        <f t="shared" si="317"/>
        <v>-1154041.3472621203</v>
      </c>
      <c r="AE92" s="55">
        <f t="shared" si="317"/>
        <v>-1155218.5163207762</v>
      </c>
      <c r="AF92" s="55">
        <f t="shared" si="317"/>
        <v>-1156396.8861236621</v>
      </c>
      <c r="AG92" s="55">
        <f t="shared" si="317"/>
        <v>-1157576.4578955574</v>
      </c>
      <c r="AH92" s="55">
        <f t="shared" si="318"/>
        <v>-1158757.232862507</v>
      </c>
      <c r="AI92" s="55">
        <f t="shared" si="318"/>
        <v>-1159939.2122518031</v>
      </c>
      <c r="AJ92" s="55">
        <f t="shared" si="318"/>
        <v>-1161122.3972919891</v>
      </c>
      <c r="AK92" s="55">
        <f t="shared" si="318"/>
        <v>-1162306.7892128655</v>
      </c>
      <c r="AL92" s="55">
        <f t="shared" si="318"/>
        <v>-1163492.3892454754</v>
      </c>
      <c r="AM92" s="55">
        <f t="shared" si="318"/>
        <v>-1164679.1986221257</v>
      </c>
      <c r="AN92" s="55">
        <f t="shared" si="318"/>
        <v>-1165867.2185763922</v>
      </c>
      <c r="AO92" s="55">
        <f t="shared" si="318"/>
        <v>-1167056.450343085</v>
      </c>
      <c r="AP92" s="55">
        <f t="shared" si="318"/>
        <v>-1168246.8951582895</v>
      </c>
      <c r="AQ92" s="55">
        <f t="shared" si="318"/>
        <v>-1169438.5542593484</v>
      </c>
      <c r="AR92" s="55">
        <f t="shared" si="319"/>
        <v>-1170631.4288848662</v>
      </c>
      <c r="AS92" s="55">
        <f t="shared" si="319"/>
        <v>-1171825.5202747148</v>
      </c>
      <c r="AT92" s="55">
        <f t="shared" si="319"/>
        <v>-1173020.8296700148</v>
      </c>
      <c r="AU92" s="55">
        <f t="shared" si="319"/>
        <v>-1174217.3583131772</v>
      </c>
      <c r="AV92" s="55">
        <f t="shared" si="319"/>
        <v>-1175415.1074478675</v>
      </c>
      <c r="AW92" s="55">
        <f t="shared" si="319"/>
        <v>-1176614.0783190129</v>
      </c>
      <c r="AX92" s="55">
        <f t="shared" si="319"/>
        <v>-1177814.272172817</v>
      </c>
      <c r="AY92" s="55">
        <f t="shared" si="319"/>
        <v>-1179015.6902567681</v>
      </c>
      <c r="AZ92" s="55">
        <f t="shared" si="319"/>
        <v>-1180218.3338196019</v>
      </c>
      <c r="BA92" s="55">
        <f t="shared" si="319"/>
        <v>-1181422.2041113439</v>
      </c>
      <c r="BB92" s="55">
        <f t="shared" si="320"/>
        <v>-1182627.3023832913</v>
      </c>
      <c r="BC92" s="55">
        <f t="shared" si="320"/>
        <v>-1183833.6298880172</v>
      </c>
      <c r="BD92" s="55">
        <f t="shared" si="320"/>
        <v>-1185041.1878793766</v>
      </c>
      <c r="BE92" s="55">
        <f t="shared" si="320"/>
        <v>-1186249.9776124908</v>
      </c>
      <c r="BF92" s="55">
        <f t="shared" si="320"/>
        <v>-1187460.0003437698</v>
      </c>
      <c r="BG92" s="55">
        <f t="shared" si="320"/>
        <v>-1188671.2573309185</v>
      </c>
      <c r="BH92" s="55">
        <f t="shared" si="320"/>
        <v>-1189883.7498328979</v>
      </c>
      <c r="BI92" s="55">
        <f t="shared" si="320"/>
        <v>-1191097.4791099718</v>
      </c>
      <c r="BJ92" s="55">
        <f t="shared" si="320"/>
        <v>-1192312.4464236833</v>
      </c>
      <c r="BK92" s="55">
        <f t="shared" si="320"/>
        <v>-1193528.6530368647</v>
      </c>
      <c r="BL92" s="55">
        <f t="shared" si="321"/>
        <v>-1194746.1002136387</v>
      </c>
      <c r="BM92" s="55">
        <f t="shared" si="321"/>
        <v>-1195964.7892194053</v>
      </c>
      <c r="BN92" s="55">
        <f t="shared" si="321"/>
        <v>-1197184.7213208643</v>
      </c>
      <c r="BO92" s="55">
        <f t="shared" si="321"/>
        <v>-1198405.8977860194</v>
      </c>
      <c r="BP92" s="55">
        <f t="shared" si="321"/>
        <v>-1199628.3198841426</v>
      </c>
      <c r="BQ92" s="55">
        <f t="shared" si="321"/>
        <v>-1200851.9888858136</v>
      </c>
      <c r="BR92" s="55">
        <f t="shared" si="321"/>
        <v>-1202076.906062921</v>
      </c>
      <c r="BS92" s="55">
        <f t="shared" si="321"/>
        <v>-1203303.072688624</v>
      </c>
      <c r="BT92" s="55">
        <f t="shared" si="321"/>
        <v>-1204530.4900374038</v>
      </c>
      <c r="BU92" s="55">
        <f t="shared" si="321"/>
        <v>-1205759.1593850183</v>
      </c>
      <c r="BV92" s="55">
        <f t="shared" si="322"/>
        <v>-1206989.0820085532</v>
      </c>
      <c r="BW92" s="55">
        <f t="shared" si="322"/>
        <v>-1208220.2591863843</v>
      </c>
      <c r="BX92" s="55">
        <f t="shared" si="322"/>
        <v>-1209452.6921981822</v>
      </c>
      <c r="BY92" s="55">
        <f t="shared" si="322"/>
        <v>-1210686.3823249321</v>
      </c>
      <c r="BZ92" s="55">
        <f t="shared" si="322"/>
        <v>-1211921.3308489381</v>
      </c>
      <c r="CA92" s="55">
        <f t="shared" si="322"/>
        <v>-1213157.5390537865</v>
      </c>
      <c r="CB92" s="55">
        <f t="shared" si="322"/>
        <v>-1214395.0082243951</v>
      </c>
      <c r="CC92" s="55">
        <f t="shared" si="322"/>
        <v>-1215633.7396469698</v>
      </c>
      <c r="CD92" s="55">
        <f t="shared" si="322"/>
        <v>-1216873.7346090551</v>
      </c>
      <c r="CE92" s="55">
        <f t="shared" si="322"/>
        <v>-1218114.9943994957</v>
      </c>
      <c r="CF92" s="55">
        <f t="shared" si="323"/>
        <v>-1219357.5203084422</v>
      </c>
      <c r="CG92" s="55">
        <f t="shared" si="323"/>
        <v>-1220601.3136273697</v>
      </c>
      <c r="CH92" s="55">
        <f t="shared" si="323"/>
        <v>-1221846.3756490841</v>
      </c>
      <c r="CI92" s="55">
        <f t="shared" si="323"/>
        <v>-1223092.7076676835</v>
      </c>
      <c r="CJ92" s="55">
        <f t="shared" si="323"/>
        <v>-1224340.3109785994</v>
      </c>
      <c r="CK92" s="55">
        <f t="shared" si="323"/>
        <v>-1225589.1868785974</v>
      </c>
      <c r="CL92" s="55">
        <f t="shared" si="323"/>
        <v>-1226839.33666574</v>
      </c>
      <c r="CM92" s="55">
        <f t="shared" si="323"/>
        <v>-1228090.7616394353</v>
      </c>
      <c r="CN92" s="55">
        <f t="shared" si="323"/>
        <v>-1229343.4631003956</v>
      </c>
      <c r="CO92" s="55">
        <f t="shared" si="323"/>
        <v>-1230597.4423506854</v>
      </c>
      <c r="CP92" s="55">
        <f t="shared" si="324"/>
        <v>-1231852.7006936844</v>
      </c>
      <c r="CQ92" s="55">
        <f t="shared" si="324"/>
        <v>-1233109.2394340932</v>
      </c>
      <c r="CR92" s="55">
        <f t="shared" si="324"/>
        <v>-1234367.0598779523</v>
      </c>
      <c r="CS92" s="55">
        <f t="shared" si="324"/>
        <v>-1235626.1633326469</v>
      </c>
      <c r="CT92" s="55">
        <f t="shared" si="324"/>
        <v>-1236886.5511068697</v>
      </c>
      <c r="CU92" s="55">
        <f t="shared" si="324"/>
        <v>-1238148.2245106706</v>
      </c>
      <c r="CV92" s="55">
        <f t="shared" si="324"/>
        <v>-1239411.1848554134</v>
      </c>
      <c r="CW92" s="55">
        <f t="shared" si="324"/>
        <v>-1240675.433453826</v>
      </c>
      <c r="CX92" s="55">
        <f t="shared" si="324"/>
        <v>-1241940.971619962</v>
      </c>
      <c r="CY92" s="55">
        <f t="shared" si="324"/>
        <v>-1243207.8006692068</v>
      </c>
      <c r="CZ92" s="55">
        <f t="shared" si="325"/>
        <v>-1244475.9219182965</v>
      </c>
      <c r="DA92" s="55">
        <f t="shared" si="325"/>
        <v>-1245745.3366853232</v>
      </c>
      <c r="DB92" s="55">
        <f t="shared" si="325"/>
        <v>-1247016.0462896971</v>
      </c>
      <c r="DC92" s="55">
        <f t="shared" si="325"/>
        <v>-1248288.0520521917</v>
      </c>
      <c r="DD92" s="55">
        <f t="shared" si="325"/>
        <v>-1249561.3552949238</v>
      </c>
      <c r="DE92" s="55">
        <f t="shared" si="325"/>
        <v>-1250835.9573413581</v>
      </c>
      <c r="DF92" s="55">
        <f t="shared" si="325"/>
        <v>-1252111.8595163147</v>
      </c>
      <c r="DG92" s="55">
        <f t="shared" si="325"/>
        <v>-1253389.0631459465</v>
      </c>
      <c r="DH92" s="55">
        <f t="shared" si="325"/>
        <v>-1254667.5695577855</v>
      </c>
      <c r="DI92" s="55">
        <f t="shared" si="325"/>
        <v>-1255947.3800807055</v>
      </c>
      <c r="DJ92" s="55">
        <f t="shared" si="325"/>
        <v>-1257228.4960449266</v>
      </c>
      <c r="DL92">
        <f t="shared" si="200"/>
        <v>0.89</v>
      </c>
      <c r="DM92">
        <f t="shared" si="201"/>
        <v>1135368.9489303343</v>
      </c>
      <c r="DN92">
        <f t="shared" si="202"/>
        <v>1136527.2810802206</v>
      </c>
      <c r="DO92">
        <f t="shared" si="208"/>
        <v>1137686.7945465336</v>
      </c>
      <c r="DP92">
        <f t="shared" si="209"/>
        <v>1138847.4905342481</v>
      </c>
      <c r="DQ92">
        <f t="shared" si="210"/>
        <v>1140009.3702495683</v>
      </c>
      <c r="DR92">
        <f t="shared" si="211"/>
        <v>1141172.434899932</v>
      </c>
      <c r="DS92">
        <f t="shared" si="212"/>
        <v>1142336.6856939937</v>
      </c>
      <c r="DT92">
        <f t="shared" si="213"/>
        <v>1143502.123841668</v>
      </c>
      <c r="DU92">
        <f t="shared" si="214"/>
        <v>1144668.7505540762</v>
      </c>
      <c r="DV92">
        <f t="shared" si="215"/>
        <v>1145836.5670435899</v>
      </c>
      <c r="DW92">
        <f t="shared" si="216"/>
        <v>1147005.574523815</v>
      </c>
      <c r="DX92">
        <f t="shared" si="217"/>
        <v>1148175.7742095932</v>
      </c>
      <c r="DY92">
        <f t="shared" si="218"/>
        <v>1149347.1673170079</v>
      </c>
      <c r="DZ92">
        <f t="shared" si="219"/>
        <v>1150519.7550633806</v>
      </c>
      <c r="EA92">
        <f t="shared" si="220"/>
        <v>1151693.538667276</v>
      </c>
      <c r="EB92">
        <f t="shared" si="221"/>
        <v>1152868.5193485052</v>
      </c>
      <c r="EC92">
        <f t="shared" si="222"/>
        <v>1154044.6983281118</v>
      </c>
      <c r="ED92">
        <f t="shared" si="223"/>
        <v>1155222.076828392</v>
      </c>
      <c r="EE92">
        <f t="shared" si="224"/>
        <v>1156400.6560729025</v>
      </c>
      <c r="EF92">
        <f t="shared" si="225"/>
        <v>1157580.4372864221</v>
      </c>
      <c r="EG92">
        <f t="shared" si="226"/>
        <v>1158761.4216949963</v>
      </c>
      <c r="EH92">
        <f t="shared" si="227"/>
        <v>1159943.6105259168</v>
      </c>
      <c r="EI92">
        <f t="shared" si="228"/>
        <v>1161127.0050077273</v>
      </c>
      <c r="EJ92">
        <f t="shared" si="229"/>
        <v>1162311.6063702281</v>
      </c>
      <c r="EK92">
        <f t="shared" si="230"/>
        <v>1163497.4158444626</v>
      </c>
      <c r="EL92">
        <f t="shared" si="231"/>
        <v>1164684.4346627372</v>
      </c>
      <c r="EM92">
        <f t="shared" si="232"/>
        <v>1165872.6640586283</v>
      </c>
      <c r="EN92">
        <f t="shared" si="233"/>
        <v>1167062.1052669454</v>
      </c>
      <c r="EO92">
        <f t="shared" si="234"/>
        <v>1168252.7595237745</v>
      </c>
      <c r="EP92">
        <f t="shared" si="235"/>
        <v>1169444.6280664578</v>
      </c>
      <c r="EQ92">
        <f t="shared" si="236"/>
        <v>1170637.7121336001</v>
      </c>
      <c r="ER92">
        <f t="shared" si="237"/>
        <v>1171832.0129650731</v>
      </c>
      <c r="ES92">
        <f t="shared" si="238"/>
        <v>1173027.5318019977</v>
      </c>
      <c r="ET92">
        <f t="shared" si="239"/>
        <v>1174224.2698867845</v>
      </c>
      <c r="EU92">
        <f t="shared" si="240"/>
        <v>1175422.2284630993</v>
      </c>
      <c r="EV92">
        <f t="shared" si="241"/>
        <v>1176621.4087758691</v>
      </c>
      <c r="EW92">
        <f t="shared" si="242"/>
        <v>1177821.8120712978</v>
      </c>
      <c r="EX92">
        <f t="shared" si="243"/>
        <v>1179023.4395968732</v>
      </c>
      <c r="EY92">
        <f t="shared" si="244"/>
        <v>1180226.2926013316</v>
      </c>
      <c r="EZ92">
        <f t="shared" si="245"/>
        <v>1181430.372334698</v>
      </c>
      <c r="FA92">
        <f t="shared" si="246"/>
        <v>1182635.6800482699</v>
      </c>
      <c r="FB92">
        <f t="shared" si="247"/>
        <v>1183842.2169946202</v>
      </c>
      <c r="FC92">
        <f t="shared" si="248"/>
        <v>1185049.9844276041</v>
      </c>
      <c r="FD92">
        <f t="shared" si="249"/>
        <v>1186258.9836023427</v>
      </c>
      <c r="FE92">
        <f t="shared" si="250"/>
        <v>1187469.2157752463</v>
      </c>
      <c r="FF92">
        <f t="shared" si="251"/>
        <v>1188680.6822040193</v>
      </c>
      <c r="FG92">
        <f t="shared" si="252"/>
        <v>1189893.3841476233</v>
      </c>
      <c r="FH92">
        <f t="shared" si="253"/>
        <v>1191107.3228663215</v>
      </c>
      <c r="FI92">
        <f t="shared" si="254"/>
        <v>1192322.4996216577</v>
      </c>
      <c r="FJ92">
        <f t="shared" si="255"/>
        <v>1193538.9156764634</v>
      </c>
      <c r="FK92">
        <f t="shared" si="256"/>
        <v>1194756.572294862</v>
      </c>
      <c r="FL92">
        <f t="shared" si="257"/>
        <v>1195975.4707422529</v>
      </c>
      <c r="FM92">
        <f t="shared" si="258"/>
        <v>1197195.6122853362</v>
      </c>
      <c r="FN92">
        <f t="shared" si="259"/>
        <v>1198416.9981921159</v>
      </c>
      <c r="FO92">
        <f t="shared" si="260"/>
        <v>1199639.6297318635</v>
      </c>
      <c r="FP92">
        <f t="shared" si="261"/>
        <v>1200863.5081751591</v>
      </c>
      <c r="FQ92">
        <f t="shared" si="262"/>
        <v>1202088.6347938909</v>
      </c>
      <c r="FR92">
        <f t="shared" si="263"/>
        <v>1203315.0108612184</v>
      </c>
      <c r="FS92">
        <f t="shared" si="264"/>
        <v>1204542.6376516225</v>
      </c>
      <c r="FT92">
        <f t="shared" si="265"/>
        <v>1205771.5164408616</v>
      </c>
      <c r="FU92">
        <f t="shared" si="266"/>
        <v>1207001.6485060209</v>
      </c>
      <c r="FV92">
        <f t="shared" si="267"/>
        <v>1208233.0351254765</v>
      </c>
      <c r="FW92">
        <f t="shared" si="268"/>
        <v>1209465.6775788988</v>
      </c>
      <c r="FX92">
        <f t="shared" si="269"/>
        <v>1210699.5771472733</v>
      </c>
      <c r="FY92">
        <f t="shared" si="270"/>
        <v>1211934.7351129036</v>
      </c>
      <c r="FZ92">
        <f t="shared" si="207"/>
        <v>1213171.1527593767</v>
      </c>
      <c r="GA92">
        <f t="shared" si="313"/>
        <v>1214408.8313716096</v>
      </c>
      <c r="GB92">
        <f t="shared" si="314"/>
        <v>1215647.7722358089</v>
      </c>
      <c r="GC92">
        <f t="shared" si="315"/>
        <v>1216887.9766395185</v>
      </c>
      <c r="GD92">
        <f t="shared" si="281"/>
        <v>1218129.4458715837</v>
      </c>
      <c r="GE92">
        <f t="shared" si="282"/>
        <v>1219372.1812221545</v>
      </c>
      <c r="GF92">
        <f t="shared" si="283"/>
        <v>1220616.1839827066</v>
      </c>
      <c r="GG92">
        <f t="shared" si="284"/>
        <v>1221861.4554460454</v>
      </c>
      <c r="GH92">
        <f t="shared" si="285"/>
        <v>1223107.9969062693</v>
      </c>
      <c r="GI92">
        <f t="shared" si="286"/>
        <v>1224355.8096588096</v>
      </c>
      <c r="GJ92">
        <f t="shared" si="287"/>
        <v>1225604.8950004322</v>
      </c>
      <c r="GK92">
        <f t="shared" si="288"/>
        <v>1226855.2542291991</v>
      </c>
      <c r="GL92">
        <f t="shared" si="289"/>
        <v>1228106.888644519</v>
      </c>
      <c r="GM92">
        <f t="shared" si="290"/>
        <v>1229359.7995471037</v>
      </c>
      <c r="GN92">
        <f t="shared" si="291"/>
        <v>1230613.988239018</v>
      </c>
      <c r="GO92">
        <f t="shared" si="292"/>
        <v>1231869.4560236414</v>
      </c>
      <c r="GP92">
        <f t="shared" si="293"/>
        <v>1233126.2042056748</v>
      </c>
      <c r="GQ92">
        <f t="shared" si="294"/>
        <v>1234384.2340911583</v>
      </c>
      <c r="GR92">
        <f t="shared" si="295"/>
        <v>1235643.5469874775</v>
      </c>
      <c r="GS92">
        <f t="shared" si="296"/>
        <v>1236904.1442033246</v>
      </c>
      <c r="GT92">
        <f t="shared" si="297"/>
        <v>1238166.0270487501</v>
      </c>
      <c r="GU92">
        <f t="shared" si="298"/>
        <v>1239429.1968351172</v>
      </c>
      <c r="GV92">
        <f t="shared" si="299"/>
        <v>1240693.6548751544</v>
      </c>
      <c r="GW92">
        <f t="shared" si="300"/>
        <v>1241959.4024829147</v>
      </c>
      <c r="GX92">
        <f t="shared" si="301"/>
        <v>1243226.4409737841</v>
      </c>
      <c r="GY92">
        <f t="shared" si="302"/>
        <v>1244494.7716644981</v>
      </c>
      <c r="GZ92">
        <f t="shared" si="303"/>
        <v>1245764.3958731494</v>
      </c>
      <c r="HA92">
        <f t="shared" si="304"/>
        <v>1247035.3149191476</v>
      </c>
      <c r="HB92">
        <f t="shared" si="305"/>
        <v>1248307.5301232669</v>
      </c>
      <c r="HC92">
        <f t="shared" si="306"/>
        <v>1249581.0428076233</v>
      </c>
      <c r="HD92">
        <f t="shared" si="307"/>
        <v>1250855.8542956822</v>
      </c>
      <c r="HE92">
        <f t="shared" si="308"/>
        <v>1252131.9659122631</v>
      </c>
      <c r="HF92">
        <f t="shared" si="309"/>
        <v>1253409.3789835195</v>
      </c>
      <c r="HG92">
        <f t="shared" si="310"/>
        <v>1254688.0948369829</v>
      </c>
      <c r="HH92">
        <f t="shared" si="311"/>
        <v>1255968.1148015275</v>
      </c>
      <c r="HI92">
        <f t="shared" si="312"/>
        <v>1257249.4402073729</v>
      </c>
      <c r="HJ92">
        <f t="shared" si="203"/>
        <v>1136527.2810802206</v>
      </c>
      <c r="HK92">
        <f t="shared" si="204"/>
        <v>2</v>
      </c>
      <c r="HL92">
        <v>90</v>
      </c>
      <c r="HM92">
        <f t="shared" si="205"/>
        <v>0.89</v>
      </c>
      <c r="HN92" cm="1">
        <f t="array" ref="HN92">INDEX($N$3:$DJ$102,HL92,HK92)</f>
        <v>-1136527.0716385962</v>
      </c>
      <c r="HO92">
        <f t="shared" si="206"/>
        <v>-1011509.0937583507</v>
      </c>
    </row>
    <row r="93" spans="5:223" x14ac:dyDescent="0.25">
      <c r="E93">
        <v>735</v>
      </c>
      <c r="F93" s="6">
        <f>'Emission events'!AJ93</f>
        <v>0</v>
      </c>
      <c r="G93" s="6">
        <f>'Emission events'!BQ93</f>
        <v>0</v>
      </c>
      <c r="H93" s="6">
        <f>'Emission events'!CX93</f>
        <v>0</v>
      </c>
      <c r="I93" s="6">
        <f>'Emission events'!EE93</f>
        <v>0</v>
      </c>
      <c r="J93" s="6">
        <f>'Emission events'!FL93</f>
        <v>0</v>
      </c>
      <c r="K93" s="6">
        <f t="shared" si="199"/>
        <v>0</v>
      </c>
      <c r="M93" s="1">
        <v>0.9</v>
      </c>
      <c r="N93" s="55">
        <f t="shared" ref="N93:W102" si="326">$B$13-_J0*EXP(($M93+N$2*_r_S)/(_V_th*_diode_n))-($M93+N$2*_r_S)/_r_sh</f>
        <v>-1570630.8409407323</v>
      </c>
      <c r="O93" s="55">
        <f t="shared" si="326"/>
        <v>-1572232.9425413106</v>
      </c>
      <c r="P93" s="55">
        <f t="shared" si="326"/>
        <v>-1573836.6783288592</v>
      </c>
      <c r="Q93" s="55">
        <f t="shared" si="326"/>
        <v>-1575442.0499702811</v>
      </c>
      <c r="R93" s="55">
        <f t="shared" si="326"/>
        <v>-1577049.0591341925</v>
      </c>
      <c r="S93" s="55">
        <f t="shared" si="326"/>
        <v>-1578657.7074909273</v>
      </c>
      <c r="T93" s="55">
        <f t="shared" si="326"/>
        <v>-1580267.9967124898</v>
      </c>
      <c r="U93" s="55">
        <f t="shared" si="326"/>
        <v>-1581879.9284726183</v>
      </c>
      <c r="V93" s="55">
        <f t="shared" si="326"/>
        <v>-1583493.5044467296</v>
      </c>
      <c r="W93" s="55">
        <f t="shared" si="326"/>
        <v>-1585108.7263119835</v>
      </c>
      <c r="X93" s="55">
        <f t="shared" ref="X93:AG102" si="327">$B$13-_J0*EXP(($M93+X$2*_r_S)/(_V_th*_diode_n))-($M93+X$2*_r_S)/_r_sh</f>
        <v>-1586725.5957472343</v>
      </c>
      <c r="Y93" s="55">
        <f t="shared" si="327"/>
        <v>-1588344.1144330308</v>
      </c>
      <c r="Z93" s="55">
        <f t="shared" si="327"/>
        <v>-1589964.2840516702</v>
      </c>
      <c r="AA93" s="55">
        <f t="shared" si="327"/>
        <v>-1591586.106287149</v>
      </c>
      <c r="AB93" s="55">
        <f t="shared" si="327"/>
        <v>-1593209.5828251701</v>
      </c>
      <c r="AC93" s="55">
        <f t="shared" si="327"/>
        <v>-1594834.7153531725</v>
      </c>
      <c r="AD93" s="55">
        <f t="shared" si="327"/>
        <v>-1596461.5055603113</v>
      </c>
      <c r="AE93" s="55">
        <f t="shared" si="327"/>
        <v>-1598089.955137464</v>
      </c>
      <c r="AF93" s="55">
        <f t="shared" si="327"/>
        <v>-1599720.0657772389</v>
      </c>
      <c r="AG93" s="55">
        <f t="shared" si="327"/>
        <v>-1601351.8391739479</v>
      </c>
      <c r="AH93" s="55">
        <f t="shared" ref="AH93:AQ102" si="328">$B$13-_J0*EXP(($M93+AH$2*_r_S)/(_V_th*_diode_n))-($M93+AH$2*_r_S)/_r_sh</f>
        <v>-1602985.2770236654</v>
      </c>
      <c r="AI93" s="55">
        <f t="shared" si="328"/>
        <v>-1604620.3810241786</v>
      </c>
      <c r="AJ93" s="55">
        <f t="shared" si="328"/>
        <v>-1606257.1528749953</v>
      </c>
      <c r="AK93" s="55">
        <f t="shared" si="328"/>
        <v>-1607895.594277374</v>
      </c>
      <c r="AL93" s="55">
        <f t="shared" si="328"/>
        <v>-1609535.7069343023</v>
      </c>
      <c r="AM93" s="55">
        <f t="shared" si="328"/>
        <v>-1611177.4925505058</v>
      </c>
      <c r="AN93" s="55">
        <f t="shared" si="328"/>
        <v>-1612820.9528324537</v>
      </c>
      <c r="AO93" s="55">
        <f t="shared" si="328"/>
        <v>-1614466.0894883336</v>
      </c>
      <c r="AP93" s="55">
        <f t="shared" si="328"/>
        <v>-1616112.9042281096</v>
      </c>
      <c r="AQ93" s="55">
        <f t="shared" si="328"/>
        <v>-1617761.3987634727</v>
      </c>
      <c r="AR93" s="55">
        <f t="shared" ref="AR93:BA102" si="329">$B$13-_J0*EXP(($M93+AR$2*_r_S)/(_V_th*_diode_n))-($M93+AR$2*_r_S)/_r_sh</f>
        <v>-1619411.5748078432</v>
      </c>
      <c r="AS93" s="55">
        <f t="shared" si="329"/>
        <v>-1621063.4340764289</v>
      </c>
      <c r="AT93" s="55">
        <f t="shared" si="329"/>
        <v>-1622716.9782861464</v>
      </c>
      <c r="AU93" s="55">
        <f t="shared" si="329"/>
        <v>-1624372.2091556881</v>
      </c>
      <c r="AV93" s="55">
        <f t="shared" si="329"/>
        <v>-1626029.1284054923</v>
      </c>
      <c r="AW93" s="55">
        <f t="shared" si="329"/>
        <v>-1627687.7377577529</v>
      </c>
      <c r="AX93" s="55">
        <f t="shared" si="329"/>
        <v>-1629348.0389364203</v>
      </c>
      <c r="AY93" s="55">
        <f t="shared" si="329"/>
        <v>-1631010.0336672096</v>
      </c>
      <c r="AZ93" s="55">
        <f t="shared" si="329"/>
        <v>-1632673.7236775721</v>
      </c>
      <c r="BA93" s="55">
        <f t="shared" si="329"/>
        <v>-1634339.1106967567</v>
      </c>
      <c r="BB93" s="55">
        <f t="shared" ref="BB93:BK102" si="330">$B$13-_J0*EXP(($M93+BB$2*_r_S)/(_V_th*_diode_n))-($M93+BB$2*_r_S)/_r_sh</f>
        <v>-1636006.1964557581</v>
      </c>
      <c r="BC93" s="55">
        <f t="shared" si="330"/>
        <v>-1637674.9826873261</v>
      </c>
      <c r="BD93" s="55">
        <f t="shared" si="330"/>
        <v>-1639345.4711259946</v>
      </c>
      <c r="BE93" s="55">
        <f t="shared" si="330"/>
        <v>-1641017.6635080606</v>
      </c>
      <c r="BF93" s="55">
        <f t="shared" si="330"/>
        <v>-1642691.5615715934</v>
      </c>
      <c r="BG93" s="55">
        <f t="shared" si="330"/>
        <v>-1644367.1670564399</v>
      </c>
      <c r="BH93" s="55">
        <f t="shared" si="330"/>
        <v>-1646044.4817041988</v>
      </c>
      <c r="BI93" s="55">
        <f t="shared" si="330"/>
        <v>-1647723.5072582799</v>
      </c>
      <c r="BJ93" s="55">
        <f t="shared" si="330"/>
        <v>-1649404.2454638546</v>
      </c>
      <c r="BK93" s="55">
        <f t="shared" si="330"/>
        <v>-1651086.6980678563</v>
      </c>
      <c r="BL93" s="55">
        <f t="shared" ref="BL93:BU102" si="331">$B$13-_J0*EXP(($M93+BL$2*_r_S)/(_V_th*_diode_n))-($M93+BL$2*_r_S)/_r_sh</f>
        <v>-1652770.8668190413</v>
      </c>
      <c r="BM93" s="55">
        <f t="shared" si="331"/>
        <v>-1654456.7534679095</v>
      </c>
      <c r="BN93" s="55">
        <f t="shared" si="331"/>
        <v>-1656144.3597667678</v>
      </c>
      <c r="BO93" s="55">
        <f t="shared" si="331"/>
        <v>-1657833.6874697073</v>
      </c>
      <c r="BP93" s="55">
        <f t="shared" si="331"/>
        <v>-1659524.7383326057</v>
      </c>
      <c r="BQ93" s="55">
        <f t="shared" si="331"/>
        <v>-1661217.514113134</v>
      </c>
      <c r="BR93" s="55">
        <f t="shared" si="331"/>
        <v>-1662912.0165707602</v>
      </c>
      <c r="BS93" s="55">
        <f t="shared" si="331"/>
        <v>-1664608.2474667248</v>
      </c>
      <c r="BT93" s="55">
        <f t="shared" si="331"/>
        <v>-1666306.2085641052</v>
      </c>
      <c r="BU93" s="55">
        <f t="shared" si="331"/>
        <v>-1668005.9016277359</v>
      </c>
      <c r="BV93" s="55">
        <f t="shared" ref="BV93:CE102" si="332">$B$13-_J0*EXP(($M93+BV$2*_r_S)/(_V_th*_diode_n))-($M93+BV$2*_r_S)/_r_sh</f>
        <v>-1669707.3284242759</v>
      </c>
      <c r="BW93" s="55">
        <f t="shared" si="332"/>
        <v>-1671410.4907221794</v>
      </c>
      <c r="BX93" s="55">
        <f t="shared" si="332"/>
        <v>-1673115.3902917057</v>
      </c>
      <c r="BY93" s="55">
        <f t="shared" si="332"/>
        <v>-1674822.0289049183</v>
      </c>
      <c r="BZ93" s="55">
        <f t="shared" si="332"/>
        <v>-1676530.4083356957</v>
      </c>
      <c r="CA93" s="55">
        <f t="shared" si="332"/>
        <v>-1678240.5303597006</v>
      </c>
      <c r="CB93" s="55">
        <f t="shared" si="332"/>
        <v>-1679952.3967544495</v>
      </c>
      <c r="CC93" s="55">
        <f t="shared" si="332"/>
        <v>-1681666.0092992305</v>
      </c>
      <c r="CD93" s="55">
        <f t="shared" si="332"/>
        <v>-1683381.3697751635</v>
      </c>
      <c r="CE93" s="55">
        <f t="shared" si="332"/>
        <v>-1685098.4799652041</v>
      </c>
      <c r="CF93" s="55">
        <f t="shared" ref="CF93:CO102" si="333">$B$13-_J0*EXP(($M93+CF$2*_r_S)/(_V_th*_diode_n))-($M93+CF$2*_r_S)/_r_sh</f>
        <v>-1686817.3416540902</v>
      </c>
      <c r="CG93" s="55">
        <f t="shared" si="333"/>
        <v>-1688537.9566284043</v>
      </c>
      <c r="CH93" s="55">
        <f t="shared" si="333"/>
        <v>-1690260.3266765447</v>
      </c>
      <c r="CI93" s="55">
        <f t="shared" si="333"/>
        <v>-1691984.4535887348</v>
      </c>
      <c r="CJ93" s="55">
        <f t="shared" si="333"/>
        <v>-1693710.3391570242</v>
      </c>
      <c r="CK93" s="55">
        <f t="shared" si="333"/>
        <v>-1695437.9851752948</v>
      </c>
      <c r="CL93" s="55">
        <f t="shared" si="333"/>
        <v>-1697167.3934392361</v>
      </c>
      <c r="CM93" s="55">
        <f t="shared" si="333"/>
        <v>-1698898.5657464107</v>
      </c>
      <c r="CN93" s="55">
        <f t="shared" si="333"/>
        <v>-1700631.5038961724</v>
      </c>
      <c r="CO93" s="55">
        <f t="shared" si="333"/>
        <v>-1702366.2096897347</v>
      </c>
      <c r="CP93" s="55">
        <f t="shared" ref="CP93:CY102" si="334">$B$13-_J0*EXP(($M93+CP$2*_r_S)/(_V_th*_diode_n))-($M93+CP$2*_r_S)/_r_sh</f>
        <v>-1704102.6849301422</v>
      </c>
      <c r="CQ93" s="55">
        <f t="shared" si="334"/>
        <v>-1705840.931422279</v>
      </c>
      <c r="CR93" s="55">
        <f t="shared" si="334"/>
        <v>-1707580.9509728698</v>
      </c>
      <c r="CS93" s="55">
        <f t="shared" si="334"/>
        <v>-1709322.7453904888</v>
      </c>
      <c r="CT93" s="55">
        <f t="shared" si="334"/>
        <v>-1711066.3164855298</v>
      </c>
      <c r="CU93" s="55">
        <f t="shared" si="334"/>
        <v>-1712811.6660702766</v>
      </c>
      <c r="CV93" s="55">
        <f t="shared" si="334"/>
        <v>-1714558.7959588193</v>
      </c>
      <c r="CW93" s="55">
        <f t="shared" si="334"/>
        <v>-1716307.7079671219</v>
      </c>
      <c r="CX93" s="55">
        <f t="shared" si="334"/>
        <v>-1718058.4039129948</v>
      </c>
      <c r="CY93" s="55">
        <f t="shared" si="334"/>
        <v>-1719810.885616103</v>
      </c>
      <c r="CZ93" s="55">
        <f t="shared" ref="CZ93:DJ102" si="335">$B$13-_J0*EXP(($M93+CZ$2*_r_S)/(_V_th*_diode_n))-($M93+CZ$2*_r_S)/_r_sh</f>
        <v>-1721565.1548979674</v>
      </c>
      <c r="DA93" s="55">
        <f t="shared" si="335"/>
        <v>-1723321.2135819667</v>
      </c>
      <c r="DB93" s="55">
        <f t="shared" si="335"/>
        <v>-1725079.0634933398</v>
      </c>
      <c r="DC93" s="55">
        <f t="shared" si="335"/>
        <v>-1726838.7064591942</v>
      </c>
      <c r="DD93" s="55">
        <f t="shared" si="335"/>
        <v>-1728600.1443084807</v>
      </c>
      <c r="DE93" s="55">
        <f t="shared" si="335"/>
        <v>-1730363.3788720302</v>
      </c>
      <c r="DF93" s="55">
        <f t="shared" si="335"/>
        <v>-1732128.411982558</v>
      </c>
      <c r="DG93" s="55">
        <f t="shared" si="335"/>
        <v>-1733895.2454746123</v>
      </c>
      <c r="DH93" s="55">
        <f t="shared" si="335"/>
        <v>-1735663.8811846378</v>
      </c>
      <c r="DI93" s="55">
        <f t="shared" si="335"/>
        <v>-1737434.3209509456</v>
      </c>
      <c r="DJ93" s="55">
        <f t="shared" si="335"/>
        <v>-1739206.5666137224</v>
      </c>
      <c r="DL93">
        <f t="shared" si="200"/>
        <v>0.9</v>
      </c>
      <c r="DM93">
        <f t="shared" si="201"/>
        <v>1570630.8409407323</v>
      </c>
      <c r="DN93">
        <f t="shared" si="202"/>
        <v>1572233.1519829349</v>
      </c>
      <c r="DO93">
        <f t="shared" si="208"/>
        <v>1573837.0972121081</v>
      </c>
      <c r="DP93">
        <f t="shared" si="209"/>
        <v>1575442.6782951544</v>
      </c>
      <c r="DQ93">
        <f t="shared" si="210"/>
        <v>1577049.8969006904</v>
      </c>
      <c r="DR93">
        <f t="shared" si="211"/>
        <v>1578658.7546990495</v>
      </c>
      <c r="DS93">
        <f t="shared" si="212"/>
        <v>1580269.2533622365</v>
      </c>
      <c r="DT93">
        <f t="shared" si="213"/>
        <v>1581881.3945639895</v>
      </c>
      <c r="DU93">
        <f t="shared" si="214"/>
        <v>1583495.1799797253</v>
      </c>
      <c r="DV93">
        <f t="shared" si="215"/>
        <v>1585110.6112866036</v>
      </c>
      <c r="DW93">
        <f t="shared" si="216"/>
        <v>1586727.690163479</v>
      </c>
      <c r="DX93">
        <f t="shared" si="217"/>
        <v>1588346.4182908998</v>
      </c>
      <c r="DY93">
        <f t="shared" si="218"/>
        <v>1589966.7973511638</v>
      </c>
      <c r="DZ93">
        <f t="shared" si="219"/>
        <v>1591588.8290282669</v>
      </c>
      <c r="EA93">
        <f t="shared" si="220"/>
        <v>1593212.5150079126</v>
      </c>
      <c r="EB93">
        <f t="shared" si="221"/>
        <v>1594837.8569775394</v>
      </c>
      <c r="EC93">
        <f t="shared" si="222"/>
        <v>1596464.8566263027</v>
      </c>
      <c r="ED93">
        <f t="shared" si="223"/>
        <v>1598093.5156450798</v>
      </c>
      <c r="EE93">
        <f t="shared" si="224"/>
        <v>1599723.8357264793</v>
      </c>
      <c r="EF93">
        <f t="shared" si="225"/>
        <v>1601355.8185648127</v>
      </c>
      <c r="EG93">
        <f t="shared" si="226"/>
        <v>1602989.4658561547</v>
      </c>
      <c r="EH93">
        <f t="shared" si="227"/>
        <v>1604624.7792982922</v>
      </c>
      <c r="EI93">
        <f t="shared" si="228"/>
        <v>1606261.7605907335</v>
      </c>
      <c r="EJ93">
        <f t="shared" si="229"/>
        <v>1607900.4114347366</v>
      </c>
      <c r="EK93">
        <f t="shared" si="230"/>
        <v>1609540.7335332895</v>
      </c>
      <c r="EL93">
        <f t="shared" si="231"/>
        <v>1611182.7285911173</v>
      </c>
      <c r="EM93">
        <f t="shared" si="232"/>
        <v>1612826.3983146898</v>
      </c>
      <c r="EN93">
        <f t="shared" si="233"/>
        <v>1614471.744412194</v>
      </c>
      <c r="EO93">
        <f t="shared" si="234"/>
        <v>1616118.7685935947</v>
      </c>
      <c r="EP93">
        <f t="shared" si="235"/>
        <v>1617767.4725705821</v>
      </c>
      <c r="EQ93">
        <f t="shared" si="236"/>
        <v>1619417.8580565772</v>
      </c>
      <c r="ER93">
        <f t="shared" si="237"/>
        <v>1621069.9267667872</v>
      </c>
      <c r="ES93">
        <f t="shared" si="238"/>
        <v>1622723.6804181293</v>
      </c>
      <c r="ET93">
        <f t="shared" si="239"/>
        <v>1624379.1207292953</v>
      </c>
      <c r="EU93">
        <f t="shared" si="240"/>
        <v>1626036.2494207241</v>
      </c>
      <c r="EV93">
        <f t="shared" si="241"/>
        <v>1627695.0682146091</v>
      </c>
      <c r="EW93">
        <f t="shared" si="242"/>
        <v>1629355.5788349011</v>
      </c>
      <c r="EX93">
        <f t="shared" si="243"/>
        <v>1631017.7830073147</v>
      </c>
      <c r="EY93">
        <f t="shared" si="244"/>
        <v>1632681.6824593018</v>
      </c>
      <c r="EZ93">
        <f t="shared" si="245"/>
        <v>1634347.2789201108</v>
      </c>
      <c r="FA93">
        <f t="shared" si="246"/>
        <v>1636014.5741207367</v>
      </c>
      <c r="FB93">
        <f t="shared" si="247"/>
        <v>1637683.5697939291</v>
      </c>
      <c r="FC93">
        <f t="shared" si="248"/>
        <v>1639354.2676742221</v>
      </c>
      <c r="FD93">
        <f t="shared" si="249"/>
        <v>1641026.6694979125</v>
      </c>
      <c r="FE93">
        <f t="shared" si="250"/>
        <v>1642700.7770030699</v>
      </c>
      <c r="FF93">
        <f t="shared" si="251"/>
        <v>1644376.5919295407</v>
      </c>
      <c r="FG93">
        <f t="shared" si="252"/>
        <v>1646054.1160189242</v>
      </c>
      <c r="FH93">
        <f t="shared" si="253"/>
        <v>1647733.3510146297</v>
      </c>
      <c r="FI93">
        <f t="shared" si="254"/>
        <v>1649414.298661829</v>
      </c>
      <c r="FJ93">
        <f t="shared" si="255"/>
        <v>1651096.9607074549</v>
      </c>
      <c r="FK93">
        <f t="shared" si="256"/>
        <v>1652781.3389002646</v>
      </c>
      <c r="FL93">
        <f t="shared" si="257"/>
        <v>1654467.4349907571</v>
      </c>
      <c r="FM93">
        <f t="shared" si="258"/>
        <v>1656155.2507312398</v>
      </c>
      <c r="FN93">
        <f t="shared" si="259"/>
        <v>1657844.7878758039</v>
      </c>
      <c r="FO93">
        <f t="shared" si="260"/>
        <v>1659536.0481803266</v>
      </c>
      <c r="FP93">
        <f t="shared" si="261"/>
        <v>1661229.0334024795</v>
      </c>
      <c r="FQ93">
        <f t="shared" si="262"/>
        <v>1662923.74530173</v>
      </c>
      <c r="FR93">
        <f t="shared" si="263"/>
        <v>1664620.1856393192</v>
      </c>
      <c r="FS93">
        <f t="shared" si="264"/>
        <v>1666318.356178324</v>
      </c>
      <c r="FT93">
        <f t="shared" si="265"/>
        <v>1668018.2586835793</v>
      </c>
      <c r="FU93">
        <f t="shared" si="266"/>
        <v>1669719.8949217435</v>
      </c>
      <c r="FV93">
        <f t="shared" si="267"/>
        <v>1671423.2666612717</v>
      </c>
      <c r="FW93">
        <f t="shared" si="268"/>
        <v>1673128.3756724223</v>
      </c>
      <c r="FX93">
        <f t="shared" si="269"/>
        <v>1674835.2237272596</v>
      </c>
      <c r="FY93">
        <f t="shared" si="270"/>
        <v>1676543.8125996613</v>
      </c>
      <c r="FZ93">
        <f t="shared" si="207"/>
        <v>1678254.1440652907</v>
      </c>
      <c r="GA93">
        <f t="shared" si="313"/>
        <v>1679966.2199016639</v>
      </c>
      <c r="GB93">
        <f t="shared" si="314"/>
        <v>1681680.0418880696</v>
      </c>
      <c r="GC93">
        <f t="shared" si="315"/>
        <v>1683395.6118056269</v>
      </c>
      <c r="GD93">
        <f t="shared" si="281"/>
        <v>1685112.9314372921</v>
      </c>
      <c r="GE93">
        <f t="shared" si="282"/>
        <v>1686832.0025678026</v>
      </c>
      <c r="GF93">
        <f t="shared" si="283"/>
        <v>1688552.8269837413</v>
      </c>
      <c r="GG93">
        <f t="shared" si="284"/>
        <v>1690275.406473506</v>
      </c>
      <c r="GH93">
        <f t="shared" si="285"/>
        <v>1691999.7428273207</v>
      </c>
      <c r="GI93">
        <f t="shared" si="286"/>
        <v>1693725.8378372344</v>
      </c>
      <c r="GJ93">
        <f t="shared" si="287"/>
        <v>1695453.6932971296</v>
      </c>
      <c r="GK93">
        <f t="shared" si="288"/>
        <v>1697183.3110026952</v>
      </c>
      <c r="GL93">
        <f t="shared" si="289"/>
        <v>1698914.6927514945</v>
      </c>
      <c r="GM93">
        <f t="shared" si="290"/>
        <v>1700647.8403428805</v>
      </c>
      <c r="GN93">
        <f t="shared" si="291"/>
        <v>1702382.7555780674</v>
      </c>
      <c r="GO93">
        <f t="shared" si="292"/>
        <v>1704119.4402600992</v>
      </c>
      <c r="GP93">
        <f t="shared" si="293"/>
        <v>1705857.8961938606</v>
      </c>
      <c r="GQ93">
        <f t="shared" si="294"/>
        <v>1707598.1251860757</v>
      </c>
      <c r="GR93">
        <f t="shared" si="295"/>
        <v>1709340.1290453193</v>
      </c>
      <c r="GS93">
        <f t="shared" si="296"/>
        <v>1711083.9095819846</v>
      </c>
      <c r="GT93">
        <f t="shared" si="297"/>
        <v>1712829.4686083561</v>
      </c>
      <c r="GU93">
        <f t="shared" si="298"/>
        <v>1714576.8079385231</v>
      </c>
      <c r="GV93">
        <f t="shared" si="299"/>
        <v>1716325.9293884502</v>
      </c>
      <c r="GW93">
        <f t="shared" si="300"/>
        <v>1718076.8347759475</v>
      </c>
      <c r="GX93">
        <f t="shared" si="301"/>
        <v>1719829.5259206803</v>
      </c>
      <c r="GY93">
        <f t="shared" si="302"/>
        <v>1721584.004644169</v>
      </c>
      <c r="GZ93">
        <f t="shared" si="303"/>
        <v>1723340.2727697929</v>
      </c>
      <c r="HA93">
        <f t="shared" si="304"/>
        <v>1725098.3321227904</v>
      </c>
      <c r="HB93">
        <f t="shared" si="305"/>
        <v>1726858.1845302694</v>
      </c>
      <c r="HC93">
        <f t="shared" si="306"/>
        <v>1728619.8318211802</v>
      </c>
      <c r="HD93">
        <f t="shared" si="307"/>
        <v>1730383.2758263543</v>
      </c>
      <c r="HE93">
        <f t="shared" si="308"/>
        <v>1732148.5183785064</v>
      </c>
      <c r="HF93">
        <f t="shared" si="309"/>
        <v>1733915.5613121854</v>
      </c>
      <c r="HG93">
        <f t="shared" si="310"/>
        <v>1735684.4064638352</v>
      </c>
      <c r="HH93">
        <f t="shared" si="311"/>
        <v>1737455.0556717676</v>
      </c>
      <c r="HI93">
        <f t="shared" si="312"/>
        <v>1739227.5107761687</v>
      </c>
      <c r="HJ93">
        <f t="shared" si="203"/>
        <v>1572233.1519829349</v>
      </c>
      <c r="HK93">
        <f t="shared" si="204"/>
        <v>2</v>
      </c>
      <c r="HL93">
        <v>91</v>
      </c>
      <c r="HM93">
        <f t="shared" si="205"/>
        <v>0.9</v>
      </c>
      <c r="HN93" cm="1">
        <f t="array" ref="HN93">INDEX($N$3:$DJ$102,HL93,HK93)</f>
        <v>-1572232.9425413106</v>
      </c>
      <c r="HO93">
        <f t="shared" si="206"/>
        <v>-1415009.6482871796</v>
      </c>
    </row>
    <row r="94" spans="5:223" x14ac:dyDescent="0.25">
      <c r="E94">
        <v>740</v>
      </c>
      <c r="F94" s="6">
        <f>'Emission events'!AJ94</f>
        <v>0</v>
      </c>
      <c r="G94" s="6">
        <f>'Emission events'!BQ94</f>
        <v>0</v>
      </c>
      <c r="H94" s="6">
        <f>'Emission events'!CX94</f>
        <v>0</v>
      </c>
      <c r="I94" s="6">
        <f>'Emission events'!EE94</f>
        <v>0</v>
      </c>
      <c r="J94" s="6">
        <f>'Emission events'!FL94</f>
        <v>0</v>
      </c>
      <c r="K94" s="6">
        <f t="shared" si="199"/>
        <v>0</v>
      </c>
      <c r="M94" s="1">
        <v>0.91</v>
      </c>
      <c r="N94" s="55">
        <f t="shared" si="326"/>
        <v>-2172755.1013799608</v>
      </c>
      <c r="O94" s="55">
        <f t="shared" si="326"/>
        <v>-2174971.3860239913</v>
      </c>
      <c r="P94" s="55">
        <f t="shared" si="326"/>
        <v>-2177189.9313383838</v>
      </c>
      <c r="Q94" s="55">
        <f t="shared" si="326"/>
        <v>-2179410.7396290842</v>
      </c>
      <c r="R94" s="55">
        <f t="shared" si="326"/>
        <v>-2181633.8132043891</v>
      </c>
      <c r="S94" s="55">
        <f t="shared" si="326"/>
        <v>-2183859.1543749506</v>
      </c>
      <c r="T94" s="55">
        <f t="shared" si="326"/>
        <v>-2186086.7654537773</v>
      </c>
      <c r="U94" s="55">
        <f t="shared" si="326"/>
        <v>-2188316.6487562461</v>
      </c>
      <c r="V94" s="55">
        <f t="shared" si="326"/>
        <v>-2190548.8066000696</v>
      </c>
      <c r="W94" s="55">
        <f t="shared" si="326"/>
        <v>-2192783.2413053433</v>
      </c>
      <c r="X94" s="55">
        <f t="shared" si="327"/>
        <v>-2195019.9551945496</v>
      </c>
      <c r="Y94" s="55">
        <f t="shared" si="327"/>
        <v>-2197258.9505924964</v>
      </c>
      <c r="Z94" s="55">
        <f t="shared" si="327"/>
        <v>-2199500.2298263912</v>
      </c>
      <c r="AA94" s="55">
        <f t="shared" si="327"/>
        <v>-2201743.7952258093</v>
      </c>
      <c r="AB94" s="55">
        <f t="shared" si="327"/>
        <v>-2203989.6491227015</v>
      </c>
      <c r="AC94" s="55">
        <f t="shared" si="327"/>
        <v>-2206237.7938514054</v>
      </c>
      <c r="AD94" s="55">
        <f t="shared" si="327"/>
        <v>-2208488.2317486159</v>
      </c>
      <c r="AE94" s="55">
        <f t="shared" si="327"/>
        <v>-2210740.9651534269</v>
      </c>
      <c r="AF94" s="55">
        <f t="shared" si="327"/>
        <v>-2212995.9964073431</v>
      </c>
      <c r="AG94" s="55">
        <f t="shared" si="327"/>
        <v>-2215253.3278542082</v>
      </c>
      <c r="AH94" s="55">
        <f t="shared" si="328"/>
        <v>-2217512.9618402906</v>
      </c>
      <c r="AI94" s="55">
        <f t="shared" si="328"/>
        <v>-2219774.9007142419</v>
      </c>
      <c r="AJ94" s="55">
        <f t="shared" si="328"/>
        <v>-2222039.1468271106</v>
      </c>
      <c r="AK94" s="55">
        <f t="shared" si="328"/>
        <v>-2224305.7025323515</v>
      </c>
      <c r="AL94" s="55">
        <f t="shared" si="328"/>
        <v>-2226574.5701857875</v>
      </c>
      <c r="AM94" s="55">
        <f t="shared" si="328"/>
        <v>-2228845.7521456918</v>
      </c>
      <c r="AN94" s="55">
        <f t="shared" si="328"/>
        <v>-2231119.2507727211</v>
      </c>
      <c r="AO94" s="55">
        <f t="shared" si="328"/>
        <v>-2233395.0684299222</v>
      </c>
      <c r="AP94" s="55">
        <f t="shared" si="328"/>
        <v>-2235673.2074827692</v>
      </c>
      <c r="AQ94" s="55">
        <f t="shared" si="328"/>
        <v>-2237953.6702991724</v>
      </c>
      <c r="AR94" s="55">
        <f t="shared" si="329"/>
        <v>-2240236.4592494094</v>
      </c>
      <c r="AS94" s="55">
        <f t="shared" si="329"/>
        <v>-2242521.5767062171</v>
      </c>
      <c r="AT94" s="55">
        <f t="shared" si="329"/>
        <v>-2244809.0250447104</v>
      </c>
      <c r="AU94" s="55">
        <f t="shared" si="329"/>
        <v>-2247098.8066424769</v>
      </c>
      <c r="AV94" s="55">
        <f t="shared" si="329"/>
        <v>-2249390.9238795037</v>
      </c>
      <c r="AW94" s="55">
        <f t="shared" si="329"/>
        <v>-2251685.3791381912</v>
      </c>
      <c r="AX94" s="55">
        <f t="shared" si="329"/>
        <v>-2253982.1748033836</v>
      </c>
      <c r="AY94" s="55">
        <f t="shared" si="329"/>
        <v>-2256281.3132623849</v>
      </c>
      <c r="AZ94" s="55">
        <f t="shared" si="329"/>
        <v>-2258582.7969048829</v>
      </c>
      <c r="BA94" s="55">
        <f t="shared" si="329"/>
        <v>-2260886.6281230375</v>
      </c>
      <c r="BB94" s="55">
        <f t="shared" si="330"/>
        <v>-2263192.8093114393</v>
      </c>
      <c r="BC94" s="55">
        <f t="shared" si="330"/>
        <v>-2265501.342867122</v>
      </c>
      <c r="BD94" s="55">
        <f t="shared" si="330"/>
        <v>-2267812.2311895718</v>
      </c>
      <c r="BE94" s="55">
        <f t="shared" si="330"/>
        <v>-2270125.4766806993</v>
      </c>
      <c r="BF94" s="55">
        <f t="shared" si="330"/>
        <v>-2272441.0817448804</v>
      </c>
      <c r="BG94" s="55">
        <f t="shared" si="330"/>
        <v>-2274759.0487889675</v>
      </c>
      <c r="BH94" s="55">
        <f t="shared" si="330"/>
        <v>-2277079.3802222214</v>
      </c>
      <c r="BI94" s="55">
        <f t="shared" si="330"/>
        <v>-2279402.0784563813</v>
      </c>
      <c r="BJ94" s="55">
        <f t="shared" si="330"/>
        <v>-2281727.1459056744</v>
      </c>
      <c r="BK94" s="55">
        <f t="shared" si="330"/>
        <v>-2284054.5849867393</v>
      </c>
      <c r="BL94" s="55">
        <f t="shared" si="331"/>
        <v>-2286384.3981187218</v>
      </c>
      <c r="BM94" s="55">
        <f t="shared" si="331"/>
        <v>-2288716.5877231932</v>
      </c>
      <c r="BN94" s="55">
        <f t="shared" si="331"/>
        <v>-2291051.1562242452</v>
      </c>
      <c r="BO94" s="55">
        <f t="shared" si="331"/>
        <v>-2293388.1060484163</v>
      </c>
      <c r="BP94" s="55">
        <f t="shared" si="331"/>
        <v>-2295727.4396247049</v>
      </c>
      <c r="BQ94" s="55">
        <f t="shared" si="331"/>
        <v>-2298069.1593846031</v>
      </c>
      <c r="BR94" s="55">
        <f t="shared" si="331"/>
        <v>-2300413.2677621073</v>
      </c>
      <c r="BS94" s="55">
        <f t="shared" si="331"/>
        <v>-2302759.7671936476</v>
      </c>
      <c r="BT94" s="55">
        <f t="shared" si="331"/>
        <v>-2305108.6601181808</v>
      </c>
      <c r="BU94" s="55">
        <f t="shared" si="331"/>
        <v>-2307459.9489771104</v>
      </c>
      <c r="BV94" s="55">
        <f t="shared" si="332"/>
        <v>-2309813.6362143788</v>
      </c>
      <c r="BW94" s="55">
        <f t="shared" si="332"/>
        <v>-2312169.7242763974</v>
      </c>
      <c r="BX94" s="55">
        <f t="shared" si="332"/>
        <v>-2314528.2156120557</v>
      </c>
      <c r="BY94" s="55">
        <f t="shared" si="332"/>
        <v>-2316889.1126727592</v>
      </c>
      <c r="BZ94" s="55">
        <f t="shared" si="332"/>
        <v>-2319252.4179124366</v>
      </c>
      <c r="CA94" s="55">
        <f t="shared" si="332"/>
        <v>-2321618.1337874718</v>
      </c>
      <c r="CB94" s="55">
        <f t="shared" si="332"/>
        <v>-2323986.2627567858</v>
      </c>
      <c r="CC94" s="55">
        <f t="shared" si="332"/>
        <v>-2326356.8072818015</v>
      </c>
      <c r="CD94" s="55">
        <f t="shared" si="332"/>
        <v>-2328729.7698264504</v>
      </c>
      <c r="CE94" s="55">
        <f t="shared" si="332"/>
        <v>-2331105.1528571872</v>
      </c>
      <c r="CF94" s="55">
        <f t="shared" si="333"/>
        <v>-2333482.9588429471</v>
      </c>
      <c r="CG94" s="55">
        <f t="shared" si="333"/>
        <v>-2335863.1902552373</v>
      </c>
      <c r="CH94" s="55">
        <f t="shared" si="333"/>
        <v>-2338245.8495680578</v>
      </c>
      <c r="CI94" s="55">
        <f t="shared" si="333"/>
        <v>-2340630.9392579156</v>
      </c>
      <c r="CJ94" s="55">
        <f t="shared" si="333"/>
        <v>-2343018.4618038628</v>
      </c>
      <c r="CK94" s="55">
        <f t="shared" si="333"/>
        <v>-2345408.4196875026</v>
      </c>
      <c r="CL94" s="55">
        <f t="shared" si="333"/>
        <v>-2347800.8153929212</v>
      </c>
      <c r="CM94" s="55">
        <f t="shared" si="333"/>
        <v>-2350195.6514067794</v>
      </c>
      <c r="CN94" s="55">
        <f t="shared" si="333"/>
        <v>-2352592.9302182342</v>
      </c>
      <c r="CO94" s="55">
        <f t="shared" si="333"/>
        <v>-2354992.6543190288</v>
      </c>
      <c r="CP94" s="55">
        <f t="shared" si="334"/>
        <v>-2357394.8262034263</v>
      </c>
      <c r="CQ94" s="55">
        <f t="shared" si="334"/>
        <v>-2359799.4483682145</v>
      </c>
      <c r="CR94" s="55">
        <f t="shared" si="334"/>
        <v>-2362206.5233127475</v>
      </c>
      <c r="CS94" s="55">
        <f t="shared" si="334"/>
        <v>-2364616.0535389511</v>
      </c>
      <c r="CT94" s="55">
        <f t="shared" si="334"/>
        <v>-2367028.0415512542</v>
      </c>
      <c r="CU94" s="55">
        <f t="shared" si="334"/>
        <v>-2369442.4898566753</v>
      </c>
      <c r="CV94" s="55">
        <f t="shared" si="334"/>
        <v>-2371859.4009647784</v>
      </c>
      <c r="CW94" s="55">
        <f t="shared" si="334"/>
        <v>-2374278.7773876912</v>
      </c>
      <c r="CX94" s="55">
        <f t="shared" si="334"/>
        <v>-2376700.6216401081</v>
      </c>
      <c r="CY94" s="55">
        <f t="shared" si="334"/>
        <v>-2379124.9362392584</v>
      </c>
      <c r="CZ94" s="55">
        <f t="shared" si="335"/>
        <v>-2381551.7237049872</v>
      </c>
      <c r="DA94" s="55">
        <f t="shared" si="335"/>
        <v>-2383980.9865596872</v>
      </c>
      <c r="DB94" s="55">
        <f t="shared" si="335"/>
        <v>-2386412.7273283042</v>
      </c>
      <c r="DC94" s="55">
        <f t="shared" si="335"/>
        <v>-2388846.9485383863</v>
      </c>
      <c r="DD94" s="55">
        <f t="shared" si="335"/>
        <v>-2391283.6527200514</v>
      </c>
      <c r="DE94" s="55">
        <f t="shared" si="335"/>
        <v>-2393722.8424059981</v>
      </c>
      <c r="DF94" s="55">
        <f t="shared" si="335"/>
        <v>-2396164.5201315167</v>
      </c>
      <c r="DG94" s="55">
        <f t="shared" si="335"/>
        <v>-2398608.6884344504</v>
      </c>
      <c r="DH94" s="55">
        <f t="shared" si="335"/>
        <v>-2401055.34985528</v>
      </c>
      <c r="DI94" s="55">
        <f t="shared" si="335"/>
        <v>-2403504.5069370545</v>
      </c>
      <c r="DJ94" s="55">
        <f t="shared" si="335"/>
        <v>-2405956.1622253987</v>
      </c>
      <c r="DL94">
        <f t="shared" si="200"/>
        <v>0.91</v>
      </c>
      <c r="DM94">
        <f t="shared" si="201"/>
        <v>2172755.1013799608</v>
      </c>
      <c r="DN94">
        <f t="shared" si="202"/>
        <v>2174971.5954656159</v>
      </c>
      <c r="DO94">
        <f t="shared" si="208"/>
        <v>2177190.3502216325</v>
      </c>
      <c r="DP94">
        <f t="shared" si="209"/>
        <v>2179411.3679539575</v>
      </c>
      <c r="DQ94">
        <f t="shared" si="210"/>
        <v>2181634.6509708869</v>
      </c>
      <c r="DR94">
        <f t="shared" si="211"/>
        <v>2183860.201583073</v>
      </c>
      <c r="DS94">
        <f t="shared" si="212"/>
        <v>2186088.0221035238</v>
      </c>
      <c r="DT94">
        <f t="shared" si="213"/>
        <v>2188318.1148476172</v>
      </c>
      <c r="DU94">
        <f t="shared" si="214"/>
        <v>2190550.4821330654</v>
      </c>
      <c r="DV94">
        <f t="shared" si="215"/>
        <v>2192785.1262799636</v>
      </c>
      <c r="DW94">
        <f t="shared" si="216"/>
        <v>2195022.0496107941</v>
      </c>
      <c r="DX94">
        <f t="shared" si="217"/>
        <v>2197261.2544503654</v>
      </c>
      <c r="DY94">
        <f t="shared" si="218"/>
        <v>2199502.7431258848</v>
      </c>
      <c r="DZ94">
        <f t="shared" si="219"/>
        <v>2201746.5179669275</v>
      </c>
      <c r="EA94">
        <f t="shared" si="220"/>
        <v>2203992.5813054438</v>
      </c>
      <c r="EB94">
        <f t="shared" si="221"/>
        <v>2206240.9354757722</v>
      </c>
      <c r="EC94">
        <f t="shared" si="222"/>
        <v>2208491.5828146073</v>
      </c>
      <c r="ED94">
        <f t="shared" si="223"/>
        <v>2210744.5256610429</v>
      </c>
      <c r="EE94">
        <f t="shared" si="224"/>
        <v>2212999.7663565832</v>
      </c>
      <c r="EF94">
        <f t="shared" si="225"/>
        <v>2215257.3072450729</v>
      </c>
      <c r="EG94">
        <f t="shared" si="226"/>
        <v>2217517.1506727799</v>
      </c>
      <c r="EH94">
        <f t="shared" si="227"/>
        <v>2219779.2989883558</v>
      </c>
      <c r="EI94">
        <f t="shared" si="228"/>
        <v>2222043.7545428486</v>
      </c>
      <c r="EJ94">
        <f t="shared" si="229"/>
        <v>2224310.5196897141</v>
      </c>
      <c r="EK94">
        <f t="shared" si="230"/>
        <v>2226579.5967847747</v>
      </c>
      <c r="EL94">
        <f t="shared" si="231"/>
        <v>2228850.9881863035</v>
      </c>
      <c r="EM94">
        <f t="shared" si="232"/>
        <v>2231124.696254957</v>
      </c>
      <c r="EN94">
        <f t="shared" si="233"/>
        <v>2233400.7233537827</v>
      </c>
      <c r="EO94">
        <f t="shared" si="234"/>
        <v>2235679.0718482542</v>
      </c>
      <c r="EP94">
        <f t="shared" si="235"/>
        <v>2237959.744106282</v>
      </c>
      <c r="EQ94">
        <f t="shared" si="236"/>
        <v>2240242.7424981431</v>
      </c>
      <c r="ER94">
        <f t="shared" si="237"/>
        <v>2242528.0693965754</v>
      </c>
      <c r="ES94">
        <f t="shared" si="238"/>
        <v>2244815.7271766933</v>
      </c>
      <c r="ET94">
        <f t="shared" si="239"/>
        <v>2247105.7182160844</v>
      </c>
      <c r="EU94">
        <f t="shared" si="240"/>
        <v>2249398.0448947353</v>
      </c>
      <c r="EV94">
        <f t="shared" si="241"/>
        <v>2251692.7095950474</v>
      </c>
      <c r="EW94">
        <f t="shared" si="242"/>
        <v>2253989.7147018644</v>
      </c>
      <c r="EX94">
        <f t="shared" si="243"/>
        <v>2256289.0626024902</v>
      </c>
      <c r="EY94">
        <f t="shared" si="244"/>
        <v>2258590.7556866123</v>
      </c>
      <c r="EZ94">
        <f t="shared" si="245"/>
        <v>2260894.7963463916</v>
      </c>
      <c r="FA94">
        <f t="shared" si="246"/>
        <v>2263201.1869764179</v>
      </c>
      <c r="FB94">
        <f t="shared" si="247"/>
        <v>2265509.9299737252</v>
      </c>
      <c r="FC94">
        <f t="shared" si="248"/>
        <v>2267821.0277377991</v>
      </c>
      <c r="FD94">
        <f t="shared" si="249"/>
        <v>2270134.4826705512</v>
      </c>
      <c r="FE94">
        <f t="shared" si="250"/>
        <v>2272450.2971763569</v>
      </c>
      <c r="FF94">
        <f t="shared" si="251"/>
        <v>2274768.4736620686</v>
      </c>
      <c r="FG94">
        <f t="shared" si="252"/>
        <v>2277089.0145369465</v>
      </c>
      <c r="FH94">
        <f t="shared" si="253"/>
        <v>2279411.9222127311</v>
      </c>
      <c r="FI94">
        <f t="shared" si="254"/>
        <v>2281737.1991036488</v>
      </c>
      <c r="FJ94">
        <f t="shared" si="255"/>
        <v>2284064.8476263382</v>
      </c>
      <c r="FK94">
        <f t="shared" si="256"/>
        <v>2286394.8701999448</v>
      </c>
      <c r="FL94">
        <f t="shared" si="257"/>
        <v>2288727.2692460408</v>
      </c>
      <c r="FM94">
        <f t="shared" si="258"/>
        <v>2291062.0471887174</v>
      </c>
      <c r="FN94">
        <f t="shared" si="259"/>
        <v>2293399.2064545127</v>
      </c>
      <c r="FO94">
        <f t="shared" si="260"/>
        <v>2295738.7494724258</v>
      </c>
      <c r="FP94">
        <f t="shared" si="261"/>
        <v>2298080.6786739486</v>
      </c>
      <c r="FQ94">
        <f t="shared" si="262"/>
        <v>2300424.9964930774</v>
      </c>
      <c r="FR94">
        <f t="shared" si="263"/>
        <v>2302771.7053662417</v>
      </c>
      <c r="FS94">
        <f t="shared" si="264"/>
        <v>2305120.8077323996</v>
      </c>
      <c r="FT94">
        <f t="shared" si="265"/>
        <v>2307472.3060329538</v>
      </c>
      <c r="FU94">
        <f t="shared" si="266"/>
        <v>2309826.2027118467</v>
      </c>
      <c r="FV94">
        <f t="shared" si="267"/>
        <v>2312182.5002154894</v>
      </c>
      <c r="FW94">
        <f t="shared" si="268"/>
        <v>2314541.2009927724</v>
      </c>
      <c r="FX94">
        <f t="shared" si="269"/>
        <v>2316902.3074951004</v>
      </c>
      <c r="FY94">
        <f t="shared" si="270"/>
        <v>2319265.8221764024</v>
      </c>
      <c r="FZ94">
        <f t="shared" si="207"/>
        <v>2321631.7474930617</v>
      </c>
      <c r="GA94">
        <f t="shared" si="313"/>
        <v>2324000.0859040003</v>
      </c>
      <c r="GB94">
        <f t="shared" si="314"/>
        <v>2326370.8398706405</v>
      </c>
      <c r="GC94">
        <f t="shared" si="315"/>
        <v>2328744.011856914</v>
      </c>
      <c r="GD94">
        <f t="shared" si="281"/>
        <v>2331119.604329275</v>
      </c>
      <c r="GE94">
        <f t="shared" si="282"/>
        <v>2333497.6197566595</v>
      </c>
      <c r="GF94">
        <f t="shared" si="283"/>
        <v>2335878.0606105742</v>
      </c>
      <c r="GG94">
        <f t="shared" si="284"/>
        <v>2338260.9293650193</v>
      </c>
      <c r="GH94">
        <f t="shared" si="285"/>
        <v>2340646.2284965012</v>
      </c>
      <c r="GI94">
        <f t="shared" si="286"/>
        <v>2343033.960484073</v>
      </c>
      <c r="GJ94">
        <f t="shared" si="287"/>
        <v>2345424.1278093373</v>
      </c>
      <c r="GK94">
        <f t="shared" si="288"/>
        <v>2347816.7329563806</v>
      </c>
      <c r="GL94">
        <f t="shared" si="289"/>
        <v>2350211.7784118629</v>
      </c>
      <c r="GM94">
        <f t="shared" si="290"/>
        <v>2352609.2666649423</v>
      </c>
      <c r="GN94">
        <f t="shared" si="291"/>
        <v>2355009.2002073615</v>
      </c>
      <c r="GO94">
        <f t="shared" si="292"/>
        <v>2357411.5815333836</v>
      </c>
      <c r="GP94">
        <f t="shared" si="293"/>
        <v>2359816.4131397959</v>
      </c>
      <c r="GQ94">
        <f t="shared" si="294"/>
        <v>2362223.6975259534</v>
      </c>
      <c r="GR94">
        <f t="shared" si="295"/>
        <v>2364633.4371937816</v>
      </c>
      <c r="GS94">
        <f t="shared" si="296"/>
        <v>2367045.6346477093</v>
      </c>
      <c r="GT94">
        <f t="shared" si="297"/>
        <v>2369460.2923947545</v>
      </c>
      <c r="GU94">
        <f t="shared" si="298"/>
        <v>2371877.4129444822</v>
      </c>
      <c r="GV94">
        <f t="shared" si="299"/>
        <v>2374296.9988090196</v>
      </c>
      <c r="GW94">
        <f t="shared" si="300"/>
        <v>2376719.052503061</v>
      </c>
      <c r="GX94">
        <f t="shared" si="301"/>
        <v>2379143.5765438355</v>
      </c>
      <c r="GY94">
        <f t="shared" si="302"/>
        <v>2381570.5734511889</v>
      </c>
      <c r="GZ94">
        <f t="shared" si="303"/>
        <v>2384000.0457475134</v>
      </c>
      <c r="HA94">
        <f t="shared" si="304"/>
        <v>2386431.995957755</v>
      </c>
      <c r="HB94">
        <f t="shared" si="305"/>
        <v>2388866.4266094612</v>
      </c>
      <c r="HC94">
        <f t="shared" si="306"/>
        <v>2391303.3402327509</v>
      </c>
      <c r="HD94">
        <f t="shared" si="307"/>
        <v>2393742.7393603222</v>
      </c>
      <c r="HE94">
        <f t="shared" si="308"/>
        <v>2396184.6265274654</v>
      </c>
      <c r="HF94">
        <f t="shared" si="309"/>
        <v>2398629.0042720232</v>
      </c>
      <c r="HG94">
        <f t="shared" si="310"/>
        <v>2401075.8751344774</v>
      </c>
      <c r="HH94">
        <f t="shared" si="311"/>
        <v>2403525.2416578764</v>
      </c>
      <c r="HI94">
        <f t="shared" si="312"/>
        <v>2405977.1063878452</v>
      </c>
      <c r="HJ94">
        <f t="shared" si="203"/>
        <v>2174971.5954656159</v>
      </c>
      <c r="HK94">
        <f t="shared" si="204"/>
        <v>2</v>
      </c>
      <c r="HL94">
        <v>92</v>
      </c>
      <c r="HM94">
        <f t="shared" si="205"/>
        <v>0.91</v>
      </c>
      <c r="HN94" cm="1">
        <f t="array" ref="HN94">INDEX($N$3:$DJ$102,HL94,HK94)</f>
        <v>-2174971.3860239913</v>
      </c>
      <c r="HO94">
        <f t="shared" si="206"/>
        <v>-1979223.9612818321</v>
      </c>
    </row>
    <row r="95" spans="5:223" x14ac:dyDescent="0.25">
      <c r="E95">
        <v>745</v>
      </c>
      <c r="F95" s="6">
        <f>'Emission events'!AJ95</f>
        <v>0</v>
      </c>
      <c r="G95" s="6">
        <f>'Emission events'!BQ95</f>
        <v>0</v>
      </c>
      <c r="H95" s="6">
        <f>'Emission events'!CX95</f>
        <v>0</v>
      </c>
      <c r="I95" s="6">
        <f>'Emission events'!EE95</f>
        <v>0</v>
      </c>
      <c r="J95" s="6">
        <f>'Emission events'!FL95</f>
        <v>0</v>
      </c>
      <c r="K95" s="6">
        <f t="shared" si="199"/>
        <v>0</v>
      </c>
      <c r="M95" s="1">
        <v>0.92</v>
      </c>
      <c r="N95" s="55">
        <f t="shared" si="326"/>
        <v>-3005710.2392613767</v>
      </c>
      <c r="O95" s="55">
        <f t="shared" si="326"/>
        <v>-3008776.1607178603</v>
      </c>
      <c r="P95" s="55">
        <f t="shared" si="326"/>
        <v>-3011845.2094973586</v>
      </c>
      <c r="Q95" s="55">
        <f t="shared" si="326"/>
        <v>-3014917.3887897939</v>
      </c>
      <c r="R95" s="55">
        <f t="shared" si="326"/>
        <v>-3017992.7017884068</v>
      </c>
      <c r="S95" s="55">
        <f t="shared" si="326"/>
        <v>-3021071.1516896635</v>
      </c>
      <c r="T95" s="55">
        <f t="shared" si="326"/>
        <v>-3024152.7416932676</v>
      </c>
      <c r="U95" s="55">
        <f t="shared" si="326"/>
        <v>-3027237.475002219</v>
      </c>
      <c r="V95" s="55">
        <f t="shared" si="326"/>
        <v>-3030325.3548227753</v>
      </c>
      <c r="W95" s="55">
        <f t="shared" si="326"/>
        <v>-3033416.3843644643</v>
      </c>
      <c r="X95" s="55">
        <f t="shared" si="327"/>
        <v>-3036510.5668400978</v>
      </c>
      <c r="Y95" s="55">
        <f t="shared" si="327"/>
        <v>-3039607.9054657207</v>
      </c>
      <c r="Z95" s="55">
        <f t="shared" si="327"/>
        <v>-3042708.4034607252</v>
      </c>
      <c r="AA95" s="55">
        <f t="shared" si="327"/>
        <v>-3045812.0640477533</v>
      </c>
      <c r="AB95" s="55">
        <f t="shared" si="327"/>
        <v>-3048918.8904527142</v>
      </c>
      <c r="AC95" s="55">
        <f t="shared" si="327"/>
        <v>-3052028.8859048383</v>
      </c>
      <c r="AD95" s="55">
        <f t="shared" si="327"/>
        <v>-3055142.0536366394</v>
      </c>
      <c r="AE95" s="55">
        <f t="shared" si="327"/>
        <v>-3058258.3968839305</v>
      </c>
      <c r="AF95" s="55">
        <f t="shared" si="327"/>
        <v>-3061377.9188858327</v>
      </c>
      <c r="AG95" s="55">
        <f t="shared" si="327"/>
        <v>-3064500.6228847313</v>
      </c>
      <c r="AH95" s="55">
        <f t="shared" si="328"/>
        <v>-3067626.5121263806</v>
      </c>
      <c r="AI95" s="55">
        <f t="shared" si="328"/>
        <v>-3070755.5898598167</v>
      </c>
      <c r="AJ95" s="55">
        <f t="shared" si="328"/>
        <v>-3073887.8593373531</v>
      </c>
      <c r="AK95" s="55">
        <f t="shared" si="328"/>
        <v>-3077023.3238147008</v>
      </c>
      <c r="AL95" s="55">
        <f t="shared" si="328"/>
        <v>-3080161.9865508126</v>
      </c>
      <c r="AM95" s="55">
        <f t="shared" si="328"/>
        <v>-3083303.8508080118</v>
      </c>
      <c r="AN95" s="55">
        <f t="shared" si="328"/>
        <v>-3086448.919851935</v>
      </c>
      <c r="AO95" s="55">
        <f t="shared" si="328"/>
        <v>-3089597.1969515532</v>
      </c>
      <c r="AP95" s="55">
        <f t="shared" si="328"/>
        <v>-3092748.6853791694</v>
      </c>
      <c r="AQ95" s="55">
        <f t="shared" si="328"/>
        <v>-3095903.3884104379</v>
      </c>
      <c r="AR95" s="55">
        <f t="shared" si="329"/>
        <v>-3099061.3093243069</v>
      </c>
      <c r="AS95" s="55">
        <f t="shared" si="329"/>
        <v>-3102222.4514031489</v>
      </c>
      <c r="AT95" s="55">
        <f t="shared" si="329"/>
        <v>-3105386.8179326076</v>
      </c>
      <c r="AU95" s="55">
        <f t="shared" si="329"/>
        <v>-3108554.4122017208</v>
      </c>
      <c r="AV95" s="55">
        <f t="shared" si="329"/>
        <v>-3111725.2375028697</v>
      </c>
      <c r="AW95" s="55">
        <f t="shared" si="329"/>
        <v>-3114899.2971317959</v>
      </c>
      <c r="AX95" s="55">
        <f t="shared" si="329"/>
        <v>-3118076.5943876011</v>
      </c>
      <c r="AY95" s="55">
        <f t="shared" si="329"/>
        <v>-3121257.1325727641</v>
      </c>
      <c r="AZ95" s="55">
        <f t="shared" si="329"/>
        <v>-3124440.9149930873</v>
      </c>
      <c r="BA95" s="55">
        <f t="shared" si="329"/>
        <v>-3127627.9449578128</v>
      </c>
      <c r="BB95" s="55">
        <f t="shared" si="330"/>
        <v>-3130818.2257795231</v>
      </c>
      <c r="BC95" s="55">
        <f t="shared" si="330"/>
        <v>-3134011.7607741477</v>
      </c>
      <c r="BD95" s="55">
        <f t="shared" si="330"/>
        <v>-3137208.553261077</v>
      </c>
      <c r="BE95" s="55">
        <f t="shared" si="330"/>
        <v>-3140408.6065630065</v>
      </c>
      <c r="BF95" s="55">
        <f t="shared" si="330"/>
        <v>-3143611.9240060686</v>
      </c>
      <c r="BG95" s="55">
        <f t="shared" si="330"/>
        <v>-3146818.508919775</v>
      </c>
      <c r="BH95" s="55">
        <f t="shared" si="330"/>
        <v>-3150028.3646370354</v>
      </c>
      <c r="BI95" s="55">
        <f t="shared" si="330"/>
        <v>-3153241.4944941583</v>
      </c>
      <c r="BJ95" s="55">
        <f t="shared" si="330"/>
        <v>-3156457.9018308655</v>
      </c>
      <c r="BK95" s="55">
        <f t="shared" si="330"/>
        <v>-3159677.5899902433</v>
      </c>
      <c r="BL95" s="55">
        <f t="shared" si="331"/>
        <v>-3162900.5623188638</v>
      </c>
      <c r="BM95" s="55">
        <f t="shared" si="331"/>
        <v>-3166126.8221666352</v>
      </c>
      <c r="BN95" s="55">
        <f t="shared" si="331"/>
        <v>-3169356.3728869278</v>
      </c>
      <c r="BO95" s="55">
        <f t="shared" si="331"/>
        <v>-3172589.2178365211</v>
      </c>
      <c r="BP95" s="55">
        <f t="shared" si="331"/>
        <v>-3175825.3603756186</v>
      </c>
      <c r="BQ95" s="55">
        <f t="shared" si="331"/>
        <v>-3179064.8038678509</v>
      </c>
      <c r="BR95" s="55">
        <f t="shared" si="331"/>
        <v>-3182307.5516802911</v>
      </c>
      <c r="BS95" s="55">
        <f t="shared" si="331"/>
        <v>-3185553.6071834015</v>
      </c>
      <c r="BT95" s="55">
        <f t="shared" si="331"/>
        <v>-3188802.9737511636</v>
      </c>
      <c r="BU95" s="55">
        <f t="shared" si="331"/>
        <v>-3192055.6547609167</v>
      </c>
      <c r="BV95" s="55">
        <f t="shared" si="332"/>
        <v>-3195311.6535934838</v>
      </c>
      <c r="BW95" s="55">
        <f t="shared" si="332"/>
        <v>-3198570.9736331678</v>
      </c>
      <c r="BX95" s="55">
        <f t="shared" si="332"/>
        <v>-3201833.6182676558</v>
      </c>
      <c r="BY95" s="55">
        <f t="shared" si="332"/>
        <v>-3205099.5908881361</v>
      </c>
      <c r="BZ95" s="55">
        <f t="shared" si="332"/>
        <v>-3208368.8948892457</v>
      </c>
      <c r="CA95" s="55">
        <f t="shared" si="332"/>
        <v>-3211641.5336690815</v>
      </c>
      <c r="CB95" s="55">
        <f t="shared" si="332"/>
        <v>-3214917.5106292227</v>
      </c>
      <c r="CC95" s="55">
        <f t="shared" si="332"/>
        <v>-3218196.8291746792</v>
      </c>
      <c r="CD95" s="55">
        <f t="shared" si="332"/>
        <v>-3221479.492713959</v>
      </c>
      <c r="CE95" s="55">
        <f t="shared" si="332"/>
        <v>-3224765.5046590813</v>
      </c>
      <c r="CF95" s="55">
        <f t="shared" si="333"/>
        <v>-3228054.8684254773</v>
      </c>
      <c r="CG95" s="55">
        <f t="shared" si="333"/>
        <v>-3231347.5874321056</v>
      </c>
      <c r="CH95" s="55">
        <f t="shared" si="333"/>
        <v>-3234643.6651014043</v>
      </c>
      <c r="CI95" s="55">
        <f t="shared" si="333"/>
        <v>-3237943.1048593</v>
      </c>
      <c r="CJ95" s="55">
        <f t="shared" si="333"/>
        <v>-3241245.9101352133</v>
      </c>
      <c r="CK95" s="55">
        <f t="shared" si="333"/>
        <v>-3244552.0843620775</v>
      </c>
      <c r="CL95" s="55">
        <f t="shared" si="333"/>
        <v>-3247861.6309762774</v>
      </c>
      <c r="CM95" s="55">
        <f t="shared" si="333"/>
        <v>-3251174.5534177884</v>
      </c>
      <c r="CN95" s="55">
        <f t="shared" si="333"/>
        <v>-3254490.8551300094</v>
      </c>
      <c r="CO95" s="55">
        <f t="shared" si="333"/>
        <v>-3257810.5395598901</v>
      </c>
      <c r="CP95" s="55">
        <f t="shared" si="334"/>
        <v>-3261133.610157927</v>
      </c>
      <c r="CQ95" s="55">
        <f t="shared" si="334"/>
        <v>-3264460.0703780707</v>
      </c>
      <c r="CR95" s="55">
        <f t="shared" si="334"/>
        <v>-3267789.9236778389</v>
      </c>
      <c r="CS95" s="55">
        <f t="shared" si="334"/>
        <v>-3271123.1735182647</v>
      </c>
      <c r="CT95" s="55">
        <f t="shared" si="334"/>
        <v>-3274459.8233639123</v>
      </c>
      <c r="CU95" s="55">
        <f t="shared" si="334"/>
        <v>-3277799.8766828915</v>
      </c>
      <c r="CV95" s="55">
        <f t="shared" si="334"/>
        <v>-3281143.3369468134</v>
      </c>
      <c r="CW95" s="55">
        <f t="shared" si="334"/>
        <v>-3284490.2076308541</v>
      </c>
      <c r="CX95" s="55">
        <f t="shared" si="334"/>
        <v>-3287840.4922137717</v>
      </c>
      <c r="CY95" s="55">
        <f t="shared" si="334"/>
        <v>-3291194.1941777989</v>
      </c>
      <c r="CZ95" s="55">
        <f t="shared" si="335"/>
        <v>-3294551.317008771</v>
      </c>
      <c r="DA95" s="55">
        <f t="shared" si="335"/>
        <v>-3297911.864196063</v>
      </c>
      <c r="DB95" s="55">
        <f t="shared" si="335"/>
        <v>-3301275.8392326129</v>
      </c>
      <c r="DC95" s="55">
        <f t="shared" si="335"/>
        <v>-3304643.2456149305</v>
      </c>
      <c r="DD95" s="55">
        <f t="shared" si="335"/>
        <v>-3308014.0868430603</v>
      </c>
      <c r="DE95" s="55">
        <f t="shared" si="335"/>
        <v>-3311388.3664206364</v>
      </c>
      <c r="DF95" s="55">
        <f t="shared" si="335"/>
        <v>-3314766.0878549055</v>
      </c>
      <c r="DG95" s="55">
        <f t="shared" si="335"/>
        <v>-3318147.2546566185</v>
      </c>
      <c r="DH95" s="55">
        <f t="shared" si="335"/>
        <v>-3321531.8703401564</v>
      </c>
      <c r="DI95" s="55">
        <f t="shared" si="335"/>
        <v>-3324919.938423472</v>
      </c>
      <c r="DJ95" s="55">
        <f t="shared" si="335"/>
        <v>-3328311.4624281069</v>
      </c>
      <c r="DL95">
        <f t="shared" si="200"/>
        <v>0.92</v>
      </c>
      <c r="DM95">
        <f t="shared" si="201"/>
        <v>3005710.2392613767</v>
      </c>
      <c r="DN95">
        <f t="shared" si="202"/>
        <v>3008776.3701594849</v>
      </c>
      <c r="DO95">
        <f t="shared" si="208"/>
        <v>3011845.6283806073</v>
      </c>
      <c r="DP95">
        <f t="shared" si="209"/>
        <v>3014918.0171146672</v>
      </c>
      <c r="DQ95">
        <f t="shared" si="210"/>
        <v>3017993.5395549047</v>
      </c>
      <c r="DR95">
        <f t="shared" si="211"/>
        <v>3021072.198897786</v>
      </c>
      <c r="DS95">
        <f t="shared" si="212"/>
        <v>3024153.9983430142</v>
      </c>
      <c r="DT95">
        <f t="shared" si="213"/>
        <v>3027238.9410935901</v>
      </c>
      <c r="DU95">
        <f t="shared" si="214"/>
        <v>3030327.0303557711</v>
      </c>
      <c r="DV95">
        <f t="shared" si="215"/>
        <v>3033418.2693390846</v>
      </c>
      <c r="DW95">
        <f t="shared" si="216"/>
        <v>3036512.6612563422</v>
      </c>
      <c r="DX95">
        <f t="shared" si="217"/>
        <v>3039610.2093235897</v>
      </c>
      <c r="DY95">
        <f t="shared" si="218"/>
        <v>3042710.9167602188</v>
      </c>
      <c r="DZ95">
        <f t="shared" si="219"/>
        <v>3045814.7867888715</v>
      </c>
      <c r="EA95">
        <f t="shared" si="220"/>
        <v>3048921.8226354565</v>
      </c>
      <c r="EB95">
        <f t="shared" si="221"/>
        <v>3052032.0275292052</v>
      </c>
      <c r="EC95">
        <f t="shared" si="222"/>
        <v>3055145.4047026308</v>
      </c>
      <c r="ED95">
        <f t="shared" si="223"/>
        <v>3058261.9573915466</v>
      </c>
      <c r="EE95">
        <f t="shared" si="224"/>
        <v>3061381.6888350728</v>
      </c>
      <c r="EF95">
        <f t="shared" si="225"/>
        <v>3064504.602275596</v>
      </c>
      <c r="EG95">
        <f t="shared" si="226"/>
        <v>3067630.7009588699</v>
      </c>
      <c r="EH95">
        <f t="shared" si="227"/>
        <v>3070759.9881339306</v>
      </c>
      <c r="EI95">
        <f t="shared" si="228"/>
        <v>3073892.4670530912</v>
      </c>
      <c r="EJ95">
        <f t="shared" si="229"/>
        <v>3077028.1409720634</v>
      </c>
      <c r="EK95">
        <f t="shared" si="230"/>
        <v>3080167.0131497998</v>
      </c>
      <c r="EL95">
        <f t="shared" si="231"/>
        <v>3083309.0868486236</v>
      </c>
      <c r="EM95">
        <f t="shared" si="232"/>
        <v>3086454.3653341709</v>
      </c>
      <c r="EN95">
        <f t="shared" si="233"/>
        <v>3089602.8518754137</v>
      </c>
      <c r="EO95">
        <f t="shared" si="234"/>
        <v>3092754.5497446544</v>
      </c>
      <c r="EP95">
        <f t="shared" si="235"/>
        <v>3095909.4622175475</v>
      </c>
      <c r="EQ95">
        <f t="shared" si="236"/>
        <v>3099067.5925730406</v>
      </c>
      <c r="ER95">
        <f t="shared" si="237"/>
        <v>3102228.9440935072</v>
      </c>
      <c r="ES95">
        <f t="shared" si="238"/>
        <v>3105393.5200645905</v>
      </c>
      <c r="ET95">
        <f t="shared" si="239"/>
        <v>3108561.3237753282</v>
      </c>
      <c r="EU95">
        <f t="shared" si="240"/>
        <v>3111732.3585181013</v>
      </c>
      <c r="EV95">
        <f t="shared" si="241"/>
        <v>3114906.6275886521</v>
      </c>
      <c r="EW95">
        <f t="shared" si="242"/>
        <v>3118084.1342860819</v>
      </c>
      <c r="EX95">
        <f t="shared" si="243"/>
        <v>3121264.8819128694</v>
      </c>
      <c r="EY95">
        <f t="shared" si="244"/>
        <v>3124448.8737748167</v>
      </c>
      <c r="EZ95">
        <f t="shared" si="245"/>
        <v>3127636.1131811668</v>
      </c>
      <c r="FA95">
        <f t="shared" si="246"/>
        <v>3130826.6034445018</v>
      </c>
      <c r="FB95">
        <f t="shared" si="247"/>
        <v>3134020.3478807509</v>
      </c>
      <c r="FC95">
        <f t="shared" si="248"/>
        <v>3137217.3498093043</v>
      </c>
      <c r="FD95">
        <f t="shared" si="249"/>
        <v>3140417.6125528584</v>
      </c>
      <c r="FE95">
        <f t="shared" si="250"/>
        <v>3143621.1394375451</v>
      </c>
      <c r="FF95">
        <f t="shared" si="251"/>
        <v>3146827.9337928761</v>
      </c>
      <c r="FG95">
        <f t="shared" si="252"/>
        <v>3150037.9989517606</v>
      </c>
      <c r="FH95">
        <f t="shared" si="253"/>
        <v>3153251.3382505081</v>
      </c>
      <c r="FI95">
        <f t="shared" si="254"/>
        <v>3156467.9550288399</v>
      </c>
      <c r="FJ95">
        <f t="shared" si="255"/>
        <v>3159687.8526298422</v>
      </c>
      <c r="FK95">
        <f t="shared" si="256"/>
        <v>3162911.0344000868</v>
      </c>
      <c r="FL95">
        <f t="shared" si="257"/>
        <v>3166137.5036894828</v>
      </c>
      <c r="FM95">
        <f t="shared" si="258"/>
        <v>3169367.2638514</v>
      </c>
      <c r="FN95">
        <f t="shared" si="259"/>
        <v>3172600.3182426174</v>
      </c>
      <c r="FO95">
        <f t="shared" si="260"/>
        <v>3175836.6702233395</v>
      </c>
      <c r="FP95">
        <f t="shared" si="261"/>
        <v>3179076.3231571964</v>
      </c>
      <c r="FQ95">
        <f t="shared" si="262"/>
        <v>3182319.2804112611</v>
      </c>
      <c r="FR95">
        <f t="shared" si="263"/>
        <v>3185565.5453559957</v>
      </c>
      <c r="FS95">
        <f t="shared" si="264"/>
        <v>3188815.1213653823</v>
      </c>
      <c r="FT95">
        <f t="shared" si="265"/>
        <v>3192068.0118167601</v>
      </c>
      <c r="FU95">
        <f t="shared" si="266"/>
        <v>3195324.2200909518</v>
      </c>
      <c r="FV95">
        <f t="shared" si="267"/>
        <v>3198583.7495722598</v>
      </c>
      <c r="FW95">
        <f t="shared" si="268"/>
        <v>3201846.6036483725</v>
      </c>
      <c r="FX95">
        <f t="shared" si="269"/>
        <v>3205112.7857104773</v>
      </c>
      <c r="FY95">
        <f t="shared" si="270"/>
        <v>3208382.2991532115</v>
      </c>
      <c r="FZ95">
        <f t="shared" si="207"/>
        <v>3211655.1473746714</v>
      </c>
      <c r="GA95">
        <f t="shared" si="313"/>
        <v>3214931.3337764372</v>
      </c>
      <c r="GB95">
        <f t="shared" si="314"/>
        <v>3218210.8617635183</v>
      </c>
      <c r="GC95">
        <f t="shared" si="315"/>
        <v>3221493.7347444226</v>
      </c>
      <c r="GD95">
        <f t="shared" si="281"/>
        <v>3224779.9561311691</v>
      </c>
      <c r="GE95">
        <f t="shared" si="282"/>
        <v>3228069.5293391896</v>
      </c>
      <c r="GF95">
        <f t="shared" si="283"/>
        <v>3231362.4577874425</v>
      </c>
      <c r="GG95">
        <f t="shared" si="284"/>
        <v>3234658.7448983658</v>
      </c>
      <c r="GH95">
        <f t="shared" si="285"/>
        <v>3237958.3940978856</v>
      </c>
      <c r="GI95">
        <f t="shared" si="286"/>
        <v>3241261.4088154235</v>
      </c>
      <c r="GJ95">
        <f t="shared" si="287"/>
        <v>3244567.7924839123</v>
      </c>
      <c r="GK95">
        <f t="shared" si="288"/>
        <v>3247877.5485397368</v>
      </c>
      <c r="GL95">
        <f t="shared" si="289"/>
        <v>3251190.6804228718</v>
      </c>
      <c r="GM95">
        <f t="shared" si="290"/>
        <v>3254507.1915767174</v>
      </c>
      <c r="GN95">
        <f t="shared" si="291"/>
        <v>3257827.0854482227</v>
      </c>
      <c r="GO95">
        <f t="shared" si="292"/>
        <v>3261150.3654878843</v>
      </c>
      <c r="GP95">
        <f t="shared" si="293"/>
        <v>3264477.035149652</v>
      </c>
      <c r="GQ95">
        <f t="shared" si="294"/>
        <v>3267807.0978910448</v>
      </c>
      <c r="GR95">
        <f t="shared" si="295"/>
        <v>3271140.5571730952</v>
      </c>
      <c r="GS95">
        <f t="shared" si="296"/>
        <v>3274477.4164603674</v>
      </c>
      <c r="GT95">
        <f t="shared" si="297"/>
        <v>3277817.6792209707</v>
      </c>
      <c r="GU95">
        <f t="shared" si="298"/>
        <v>3281161.3489265172</v>
      </c>
      <c r="GV95">
        <f t="shared" si="299"/>
        <v>3284508.4290521825</v>
      </c>
      <c r="GW95">
        <f t="shared" si="300"/>
        <v>3287858.9230767246</v>
      </c>
      <c r="GX95">
        <f t="shared" si="301"/>
        <v>3291212.834482376</v>
      </c>
      <c r="GY95">
        <f t="shared" si="302"/>
        <v>3294570.1667549727</v>
      </c>
      <c r="GZ95">
        <f t="shared" si="303"/>
        <v>3297930.9233838893</v>
      </c>
      <c r="HA95">
        <f t="shared" si="304"/>
        <v>3301295.1078620637</v>
      </c>
      <c r="HB95">
        <f t="shared" si="305"/>
        <v>3304662.7236860055</v>
      </c>
      <c r="HC95">
        <f t="shared" si="306"/>
        <v>3308033.7743557598</v>
      </c>
      <c r="HD95">
        <f t="shared" si="307"/>
        <v>3311408.2633749605</v>
      </c>
      <c r="HE95">
        <f t="shared" si="308"/>
        <v>3314786.1942508542</v>
      </c>
      <c r="HF95">
        <f t="shared" si="309"/>
        <v>3318167.5704941913</v>
      </c>
      <c r="HG95">
        <f t="shared" si="310"/>
        <v>3321552.3956193537</v>
      </c>
      <c r="HH95">
        <f t="shared" si="311"/>
        <v>3324940.6731442939</v>
      </c>
      <c r="HI95">
        <f t="shared" si="312"/>
        <v>3328332.4065905535</v>
      </c>
      <c r="HJ95">
        <f t="shared" si="203"/>
        <v>3008776.3701594849</v>
      </c>
      <c r="HK95">
        <f t="shared" si="204"/>
        <v>2</v>
      </c>
      <c r="HL95">
        <v>93</v>
      </c>
      <c r="HM95">
        <f t="shared" si="205"/>
        <v>0.92</v>
      </c>
      <c r="HN95" cm="1">
        <f t="array" ref="HN95">INDEX($N$3:$DJ$102,HL95,HK95)</f>
        <v>-3008776.1607178603</v>
      </c>
      <c r="HO95">
        <f t="shared" si="206"/>
        <v>-2768074.0678604315</v>
      </c>
    </row>
    <row r="96" spans="5:223" x14ac:dyDescent="0.25">
      <c r="E96">
        <v>750</v>
      </c>
      <c r="F96" s="6">
        <f>'Emission events'!AJ96</f>
        <v>0</v>
      </c>
      <c r="G96" s="6">
        <f>'Emission events'!BQ96</f>
        <v>0</v>
      </c>
      <c r="H96" s="6">
        <f>'Emission events'!CX96</f>
        <v>0</v>
      </c>
      <c r="I96" s="6">
        <f>'Emission events'!EE96</f>
        <v>0</v>
      </c>
      <c r="J96" s="6">
        <f>'Emission events'!FL96</f>
        <v>0</v>
      </c>
      <c r="K96" s="6">
        <f t="shared" si="199"/>
        <v>0</v>
      </c>
      <c r="M96" s="1">
        <v>0.93</v>
      </c>
      <c r="N96" s="55">
        <f t="shared" si="326"/>
        <v>-4157987.7892747032</v>
      </c>
      <c r="O96" s="55">
        <f t="shared" si="326"/>
        <v>-4162229.0650832192</v>
      </c>
      <c r="P96" s="55">
        <f t="shared" si="326"/>
        <v>-4166474.6671081539</v>
      </c>
      <c r="Q96" s="55">
        <f t="shared" si="326"/>
        <v>-4170724.5997623214</v>
      </c>
      <c r="R96" s="55">
        <f t="shared" si="326"/>
        <v>-4174978.8674630965</v>
      </c>
      <c r="S96" s="55">
        <f t="shared" si="326"/>
        <v>-4179237.4746323442</v>
      </c>
      <c r="T96" s="55">
        <f t="shared" si="326"/>
        <v>-4183500.4256964405</v>
      </c>
      <c r="U96" s="55">
        <f t="shared" si="326"/>
        <v>-4187767.7250862909</v>
      </c>
      <c r="V96" s="55">
        <f t="shared" si="326"/>
        <v>-4192039.3772372757</v>
      </c>
      <c r="W96" s="55">
        <f t="shared" si="326"/>
        <v>-4196315.3865893316</v>
      </c>
      <c r="X96" s="55">
        <f t="shared" si="327"/>
        <v>-4200595.7575869635</v>
      </c>
      <c r="Y96" s="55">
        <f t="shared" si="327"/>
        <v>-4204880.494679125</v>
      </c>
      <c r="Z96" s="55">
        <f t="shared" si="327"/>
        <v>-4209169.6023193682</v>
      </c>
      <c r="AA96" s="55">
        <f t="shared" si="327"/>
        <v>-4213463.0849657683</v>
      </c>
      <c r="AB96" s="55">
        <f t="shared" si="327"/>
        <v>-4217760.9470809512</v>
      </c>
      <c r="AC96" s="55">
        <f t="shared" si="327"/>
        <v>-4222063.193132109</v>
      </c>
      <c r="AD96" s="55">
        <f t="shared" si="327"/>
        <v>-4226369.8275909321</v>
      </c>
      <c r="AE96" s="55">
        <f t="shared" si="327"/>
        <v>-4230680.8549337583</v>
      </c>
      <c r="AF96" s="55">
        <f t="shared" si="327"/>
        <v>-4234996.2796414504</v>
      </c>
      <c r="AG96" s="55">
        <f t="shared" si="327"/>
        <v>-4239316.1061994089</v>
      </c>
      <c r="AH96" s="55">
        <f t="shared" si="328"/>
        <v>-4243640.3390976423</v>
      </c>
      <c r="AI96" s="55">
        <f t="shared" si="328"/>
        <v>-4247968.9828307806</v>
      </c>
      <c r="AJ96" s="55">
        <f t="shared" si="328"/>
        <v>-4252302.0418979516</v>
      </c>
      <c r="AK96" s="55">
        <f t="shared" si="328"/>
        <v>-4256639.5208029449</v>
      </c>
      <c r="AL96" s="55">
        <f t="shared" si="328"/>
        <v>-4260981.4240540704</v>
      </c>
      <c r="AM96" s="55">
        <f t="shared" si="328"/>
        <v>-4265327.7561643282</v>
      </c>
      <c r="AN96" s="55">
        <f t="shared" si="328"/>
        <v>-4269678.5216512727</v>
      </c>
      <c r="AO96" s="55">
        <f t="shared" si="328"/>
        <v>-4274033.7250370402</v>
      </c>
      <c r="AP96" s="55">
        <f t="shared" si="328"/>
        <v>-4278393.3708484061</v>
      </c>
      <c r="AQ96" s="55">
        <f t="shared" si="328"/>
        <v>-4282757.4636168135</v>
      </c>
      <c r="AR96" s="55">
        <f t="shared" si="329"/>
        <v>-4287126.0078782318</v>
      </c>
      <c r="AS96" s="55">
        <f t="shared" si="329"/>
        <v>-4291499.0081733353</v>
      </c>
      <c r="AT96" s="55">
        <f t="shared" si="329"/>
        <v>-4295876.4690473555</v>
      </c>
      <c r="AU96" s="55">
        <f t="shared" si="329"/>
        <v>-4300258.3950502472</v>
      </c>
      <c r="AV96" s="55">
        <f t="shared" si="329"/>
        <v>-4304644.7907365663</v>
      </c>
      <c r="AW96" s="55">
        <f t="shared" si="329"/>
        <v>-4309035.6606654776</v>
      </c>
      <c r="AX96" s="55">
        <f t="shared" si="329"/>
        <v>-4313431.0094008334</v>
      </c>
      <c r="AY96" s="55">
        <f t="shared" si="329"/>
        <v>-4317830.8415111816</v>
      </c>
      <c r="AZ96" s="55">
        <f t="shared" si="329"/>
        <v>-4322235.1615696419</v>
      </c>
      <c r="BA96" s="55">
        <f t="shared" si="329"/>
        <v>-4326643.9741540411</v>
      </c>
      <c r="BB96" s="55">
        <f t="shared" si="330"/>
        <v>-4331057.2838469269</v>
      </c>
      <c r="BC96" s="55">
        <f t="shared" si="330"/>
        <v>-4335475.0952354241</v>
      </c>
      <c r="BD96" s="55">
        <f t="shared" si="330"/>
        <v>-4339897.412911417</v>
      </c>
      <c r="BE96" s="55">
        <f t="shared" si="330"/>
        <v>-4344324.241471393</v>
      </c>
      <c r="BF96" s="55">
        <f t="shared" si="330"/>
        <v>-4348755.5855166242</v>
      </c>
      <c r="BG96" s="55">
        <f t="shared" si="330"/>
        <v>-4353191.4496530276</v>
      </c>
      <c r="BH96" s="55">
        <f t="shared" si="330"/>
        <v>-4357631.8384911874</v>
      </c>
      <c r="BI96" s="55">
        <f t="shared" si="330"/>
        <v>-4362076.7566464245</v>
      </c>
      <c r="BJ96" s="55">
        <f t="shared" si="330"/>
        <v>-4366526.2087388113</v>
      </c>
      <c r="BK96" s="55">
        <f t="shared" si="330"/>
        <v>-4370980.1993930386</v>
      </c>
      <c r="BL96" s="55">
        <f t="shared" si="331"/>
        <v>-4375438.7332385946</v>
      </c>
      <c r="BM96" s="55">
        <f t="shared" si="331"/>
        <v>-4379901.8149096137</v>
      </c>
      <c r="BN96" s="55">
        <f t="shared" si="331"/>
        <v>-4384369.4490450444</v>
      </c>
      <c r="BO96" s="55">
        <f t="shared" si="331"/>
        <v>-4388841.6402885262</v>
      </c>
      <c r="BP96" s="55">
        <f t="shared" si="331"/>
        <v>-4393318.3932884028</v>
      </c>
      <c r="BQ96" s="55">
        <f t="shared" si="331"/>
        <v>-4397799.7126977881</v>
      </c>
      <c r="BR96" s="55">
        <f t="shared" si="331"/>
        <v>-4402285.6031745914</v>
      </c>
      <c r="BS96" s="55">
        <f t="shared" si="331"/>
        <v>-4406776.0693813786</v>
      </c>
      <c r="BT96" s="55">
        <f t="shared" si="331"/>
        <v>-4411271.1159855342</v>
      </c>
      <c r="BU96" s="55">
        <f t="shared" si="331"/>
        <v>-4415770.7476591887</v>
      </c>
      <c r="BV96" s="55">
        <f t="shared" si="332"/>
        <v>-4420274.9690792384</v>
      </c>
      <c r="BW96" s="55">
        <f t="shared" si="332"/>
        <v>-4424783.7849273626</v>
      </c>
      <c r="BX96" s="55">
        <f t="shared" si="332"/>
        <v>-4429297.199889956</v>
      </c>
      <c r="BY96" s="55">
        <f t="shared" si="332"/>
        <v>-4433815.2186582899</v>
      </c>
      <c r="BZ96" s="55">
        <f t="shared" si="332"/>
        <v>-4438337.84592837</v>
      </c>
      <c r="CA96" s="55">
        <f t="shared" si="332"/>
        <v>-4442865.0864009615</v>
      </c>
      <c r="CB96" s="55">
        <f t="shared" si="332"/>
        <v>-4447396.9447816713</v>
      </c>
      <c r="CC96" s="55">
        <f t="shared" si="332"/>
        <v>-4451933.4257808924</v>
      </c>
      <c r="CD96" s="55">
        <f t="shared" si="332"/>
        <v>-4456474.5341138234</v>
      </c>
      <c r="CE96" s="55">
        <f t="shared" si="332"/>
        <v>-4461020.2745004818</v>
      </c>
      <c r="CF96" s="55">
        <f t="shared" si="333"/>
        <v>-4465570.6516656429</v>
      </c>
      <c r="CG96" s="55">
        <f t="shared" si="333"/>
        <v>-4470125.6703389958</v>
      </c>
      <c r="CH96" s="55">
        <f t="shared" si="333"/>
        <v>-4474685.3352550017</v>
      </c>
      <c r="CI96" s="55">
        <f t="shared" si="333"/>
        <v>-4479249.6511529274</v>
      </c>
      <c r="CJ96" s="55">
        <f t="shared" si="333"/>
        <v>-4483818.6227768958</v>
      </c>
      <c r="CK96" s="55">
        <f t="shared" si="333"/>
        <v>-4488392.2548759254</v>
      </c>
      <c r="CL96" s="55">
        <f t="shared" si="333"/>
        <v>-4492970.5522037763</v>
      </c>
      <c r="CM96" s="55">
        <f t="shared" si="333"/>
        <v>-4497553.5195191298</v>
      </c>
      <c r="CN96" s="55">
        <f t="shared" si="333"/>
        <v>-4502141.1615854949</v>
      </c>
      <c r="CO96" s="55">
        <f t="shared" si="333"/>
        <v>-4506733.483171246</v>
      </c>
      <c r="CP96" s="55">
        <f t="shared" si="334"/>
        <v>-4511330.4890496377</v>
      </c>
      <c r="CQ96" s="55">
        <f t="shared" si="334"/>
        <v>-4515932.1839987272</v>
      </c>
      <c r="CR96" s="55">
        <f t="shared" si="334"/>
        <v>-4520538.5728015415</v>
      </c>
      <c r="CS96" s="55">
        <f t="shared" si="334"/>
        <v>-4525149.6602459392</v>
      </c>
      <c r="CT96" s="55">
        <f t="shared" si="334"/>
        <v>-4529765.4511246299</v>
      </c>
      <c r="CU96" s="55">
        <f t="shared" si="334"/>
        <v>-4534385.9502352625</v>
      </c>
      <c r="CV96" s="55">
        <f t="shared" si="334"/>
        <v>-4539011.1623803582</v>
      </c>
      <c r="CW96" s="55">
        <f t="shared" si="334"/>
        <v>-4543641.0923673427</v>
      </c>
      <c r="CX96" s="55">
        <f t="shared" si="334"/>
        <v>-4548275.7450085571</v>
      </c>
      <c r="CY96" s="55">
        <f t="shared" si="334"/>
        <v>-4552915.1251211921</v>
      </c>
      <c r="CZ96" s="55">
        <f t="shared" si="335"/>
        <v>-4557559.2375274431</v>
      </c>
      <c r="DA96" s="55">
        <f t="shared" si="335"/>
        <v>-4562208.0870543784</v>
      </c>
      <c r="DB96" s="55">
        <f t="shared" si="335"/>
        <v>-4566861.6785339564</v>
      </c>
      <c r="DC96" s="55">
        <f t="shared" si="335"/>
        <v>-4571520.0168031156</v>
      </c>
      <c r="DD96" s="55">
        <f t="shared" si="335"/>
        <v>-4576183.1067037107</v>
      </c>
      <c r="DE96" s="55">
        <f t="shared" si="335"/>
        <v>-4580850.9530825345</v>
      </c>
      <c r="DF96" s="55">
        <f t="shared" si="335"/>
        <v>-4585523.560791322</v>
      </c>
      <c r="DG96" s="55">
        <f t="shared" si="335"/>
        <v>-4590200.9346867613</v>
      </c>
      <c r="DH96" s="55">
        <f t="shared" si="335"/>
        <v>-4594883.0796304932</v>
      </c>
      <c r="DI96" s="55">
        <f t="shared" si="335"/>
        <v>-4599570.0004891297</v>
      </c>
      <c r="DJ96" s="55">
        <f t="shared" si="335"/>
        <v>-4604261.7021341883</v>
      </c>
      <c r="DL96">
        <f t="shared" si="200"/>
        <v>0.93</v>
      </c>
      <c r="DM96">
        <f t="shared" si="201"/>
        <v>4157987.7892747032</v>
      </c>
      <c r="DN96">
        <f t="shared" si="202"/>
        <v>4162229.2745248438</v>
      </c>
      <c r="DO96">
        <f t="shared" si="208"/>
        <v>4166475.0859914026</v>
      </c>
      <c r="DP96">
        <f t="shared" si="209"/>
        <v>4170725.2280871947</v>
      </c>
      <c r="DQ96">
        <f t="shared" si="210"/>
        <v>4174979.7052295944</v>
      </c>
      <c r="DR96">
        <f t="shared" si="211"/>
        <v>4179238.5218404667</v>
      </c>
      <c r="DS96">
        <f t="shared" si="212"/>
        <v>4183501.6823461871</v>
      </c>
      <c r="DT96">
        <f t="shared" si="213"/>
        <v>4187769.191177662</v>
      </c>
      <c r="DU96">
        <f t="shared" si="214"/>
        <v>4192041.0527702714</v>
      </c>
      <c r="DV96">
        <f t="shared" si="215"/>
        <v>4196317.2715639519</v>
      </c>
      <c r="DW96">
        <f t="shared" si="216"/>
        <v>4200597.8520032084</v>
      </c>
      <c r="DX96">
        <f t="shared" si="217"/>
        <v>4204882.7985369945</v>
      </c>
      <c r="DY96">
        <f t="shared" si="218"/>
        <v>4209172.1156188613</v>
      </c>
      <c r="DZ96">
        <f t="shared" si="219"/>
        <v>4213465.807706886</v>
      </c>
      <c r="EA96">
        <f t="shared" si="220"/>
        <v>4217763.8792636935</v>
      </c>
      <c r="EB96">
        <f t="shared" si="221"/>
        <v>4222066.3347564759</v>
      </c>
      <c r="EC96">
        <f t="shared" si="222"/>
        <v>4226373.1786569236</v>
      </c>
      <c r="ED96">
        <f t="shared" si="223"/>
        <v>4230684.4154413743</v>
      </c>
      <c r="EE96">
        <f t="shared" si="224"/>
        <v>4235000.049590691</v>
      </c>
      <c r="EF96">
        <f t="shared" si="225"/>
        <v>4239320.0855902741</v>
      </c>
      <c r="EG96">
        <f t="shared" si="226"/>
        <v>4243644.5279301312</v>
      </c>
      <c r="EH96">
        <f t="shared" si="227"/>
        <v>4247973.381104894</v>
      </c>
      <c r="EI96">
        <f t="shared" si="228"/>
        <v>4252306.6496136896</v>
      </c>
      <c r="EJ96">
        <f t="shared" si="229"/>
        <v>4256644.3379603075</v>
      </c>
      <c r="EK96">
        <f t="shared" si="230"/>
        <v>4260986.4506530575</v>
      </c>
      <c r="EL96">
        <f t="shared" si="231"/>
        <v>4265332.9922049399</v>
      </c>
      <c r="EM96">
        <f t="shared" si="232"/>
        <v>4269683.967133509</v>
      </c>
      <c r="EN96">
        <f t="shared" si="233"/>
        <v>4274039.3799609011</v>
      </c>
      <c r="EO96">
        <f t="shared" si="234"/>
        <v>4278399.2352138907</v>
      </c>
      <c r="EP96">
        <f t="shared" si="235"/>
        <v>4282763.5374239227</v>
      </c>
      <c r="EQ96">
        <f t="shared" si="236"/>
        <v>4287132.2911269655</v>
      </c>
      <c r="ER96">
        <f t="shared" si="237"/>
        <v>4291505.5008636937</v>
      </c>
      <c r="ES96">
        <f t="shared" si="238"/>
        <v>4295883.1711793384</v>
      </c>
      <c r="ET96">
        <f t="shared" si="239"/>
        <v>4300265.3066238547</v>
      </c>
      <c r="EU96">
        <f t="shared" si="240"/>
        <v>4304651.9117517984</v>
      </c>
      <c r="EV96">
        <f t="shared" si="241"/>
        <v>4309042.9911223343</v>
      </c>
      <c r="EW96">
        <f t="shared" si="242"/>
        <v>4313438.5492993137</v>
      </c>
      <c r="EX96">
        <f t="shared" si="243"/>
        <v>4317838.5908512864</v>
      </c>
      <c r="EY96">
        <f t="shared" si="244"/>
        <v>4322243.1203513714</v>
      </c>
      <c r="EZ96">
        <f t="shared" si="245"/>
        <v>4326652.1423773952</v>
      </c>
      <c r="FA96">
        <f t="shared" si="246"/>
        <v>4331065.6615119055</v>
      </c>
      <c r="FB96">
        <f t="shared" si="247"/>
        <v>4335483.6823420273</v>
      </c>
      <c r="FC96">
        <f t="shared" si="248"/>
        <v>4339906.2094596447</v>
      </c>
      <c r="FD96">
        <f t="shared" si="249"/>
        <v>4344333.2474612454</v>
      </c>
      <c r="FE96">
        <f t="shared" si="250"/>
        <v>4348764.8009481002</v>
      </c>
      <c r="FF96">
        <f t="shared" si="251"/>
        <v>4353200.8745261282</v>
      </c>
      <c r="FG96">
        <f t="shared" si="252"/>
        <v>4357641.4728059126</v>
      </c>
      <c r="FH96">
        <f t="shared" si="253"/>
        <v>4362086.6004027743</v>
      </c>
      <c r="FI96">
        <f t="shared" si="254"/>
        <v>4366536.2619367857</v>
      </c>
      <c r="FJ96">
        <f t="shared" si="255"/>
        <v>4370990.4620326376</v>
      </c>
      <c r="FK96">
        <f t="shared" si="256"/>
        <v>4375449.2053198181</v>
      </c>
      <c r="FL96">
        <f t="shared" si="257"/>
        <v>4379912.4964324608</v>
      </c>
      <c r="FM96">
        <f t="shared" si="258"/>
        <v>4384380.3400095161</v>
      </c>
      <c r="FN96">
        <f t="shared" si="259"/>
        <v>4388852.7406946225</v>
      </c>
      <c r="FO96">
        <f t="shared" si="260"/>
        <v>4393329.7031361237</v>
      </c>
      <c r="FP96">
        <f t="shared" si="261"/>
        <v>4397811.2319871336</v>
      </c>
      <c r="FQ96">
        <f t="shared" si="262"/>
        <v>4402297.3319055615</v>
      </c>
      <c r="FR96">
        <f t="shared" si="263"/>
        <v>4406788.0075539732</v>
      </c>
      <c r="FS96">
        <f t="shared" si="264"/>
        <v>4411283.2635997534</v>
      </c>
      <c r="FT96">
        <f t="shared" si="265"/>
        <v>4415783.1047150316</v>
      </c>
      <c r="FU96">
        <f t="shared" si="266"/>
        <v>4420287.5355767058</v>
      </c>
      <c r="FV96">
        <f t="shared" si="267"/>
        <v>4424796.5608664546</v>
      </c>
      <c r="FW96">
        <f t="shared" si="268"/>
        <v>4429310.1852706727</v>
      </c>
      <c r="FX96">
        <f t="shared" si="269"/>
        <v>4433828.4134806311</v>
      </c>
      <c r="FY96">
        <f t="shared" si="270"/>
        <v>4438351.2501923358</v>
      </c>
      <c r="FZ96">
        <f t="shared" si="207"/>
        <v>4442878.7001065519</v>
      </c>
      <c r="GA96">
        <f t="shared" si="313"/>
        <v>4447410.7679288862</v>
      </c>
      <c r="GB96">
        <f t="shared" si="314"/>
        <v>4451947.458369731</v>
      </c>
      <c r="GC96">
        <f t="shared" si="315"/>
        <v>4456488.7761442866</v>
      </c>
      <c r="GD96">
        <f t="shared" si="281"/>
        <v>4461034.7259725695</v>
      </c>
      <c r="GE96">
        <f t="shared" si="282"/>
        <v>4465585.3125793552</v>
      </c>
      <c r="GF96">
        <f t="shared" si="283"/>
        <v>4470140.5406943327</v>
      </c>
      <c r="GG96">
        <f t="shared" si="284"/>
        <v>4474700.4150519632</v>
      </c>
      <c r="GH96">
        <f t="shared" si="285"/>
        <v>4479264.9403915135</v>
      </c>
      <c r="GI96">
        <f t="shared" si="286"/>
        <v>4483834.1214571064</v>
      </c>
      <c r="GJ96">
        <f t="shared" si="287"/>
        <v>4488407.9629977597</v>
      </c>
      <c r="GK96">
        <f t="shared" si="288"/>
        <v>4492986.4697672352</v>
      </c>
      <c r="GL96">
        <f t="shared" si="289"/>
        <v>4497569.6465242133</v>
      </c>
      <c r="GM96">
        <f t="shared" si="290"/>
        <v>4502157.4980322029</v>
      </c>
      <c r="GN96">
        <f t="shared" si="291"/>
        <v>4506750.0290595787</v>
      </c>
      <c r="GO96">
        <f t="shared" si="292"/>
        <v>4511347.2443795949</v>
      </c>
      <c r="GP96">
        <f t="shared" si="293"/>
        <v>4515949.1487703091</v>
      </c>
      <c r="GQ96">
        <f t="shared" si="294"/>
        <v>4520555.7470147479</v>
      </c>
      <c r="GR96">
        <f t="shared" si="295"/>
        <v>4525167.0439007692</v>
      </c>
      <c r="GS96">
        <f t="shared" si="296"/>
        <v>4529783.0442210846</v>
      </c>
      <c r="GT96">
        <f t="shared" si="297"/>
        <v>4534403.7527733417</v>
      </c>
      <c r="GU96">
        <f t="shared" si="298"/>
        <v>4539029.174360062</v>
      </c>
      <c r="GV96">
        <f t="shared" si="299"/>
        <v>4543659.313788671</v>
      </c>
      <c r="GW96">
        <f t="shared" si="300"/>
        <v>4548294.1758715101</v>
      </c>
      <c r="GX96">
        <f t="shared" si="301"/>
        <v>4552933.7654257696</v>
      </c>
      <c r="GY96">
        <f t="shared" si="302"/>
        <v>4557578.0872736452</v>
      </c>
      <c r="GZ96">
        <f t="shared" si="303"/>
        <v>4562227.1462422041</v>
      </c>
      <c r="HA96">
        <f t="shared" si="304"/>
        <v>4566880.9471634068</v>
      </c>
      <c r="HB96">
        <f t="shared" si="305"/>
        <v>4571539.4948741905</v>
      </c>
      <c r="HC96">
        <f t="shared" si="306"/>
        <v>4576202.7942164103</v>
      </c>
      <c r="HD96">
        <f t="shared" si="307"/>
        <v>4580870.8500368586</v>
      </c>
      <c r="HE96">
        <f t="shared" si="308"/>
        <v>4585543.6671872707</v>
      </c>
      <c r="HF96">
        <f t="shared" si="309"/>
        <v>4590221.2505243346</v>
      </c>
      <c r="HG96">
        <f t="shared" si="310"/>
        <v>4594903.604909691</v>
      </c>
      <c r="HH96">
        <f t="shared" si="311"/>
        <v>4599590.7352099512</v>
      </c>
      <c r="HI96">
        <f t="shared" si="312"/>
        <v>4604282.6462966343</v>
      </c>
      <c r="HJ96">
        <f t="shared" si="203"/>
        <v>4162229.2745248438</v>
      </c>
      <c r="HK96">
        <f t="shared" si="204"/>
        <v>2</v>
      </c>
      <c r="HL96">
        <v>94</v>
      </c>
      <c r="HM96">
        <f t="shared" si="205"/>
        <v>0.93</v>
      </c>
      <c r="HN96" cm="1">
        <f t="array" ref="HN96">INDEX($N$3:$DJ$102,HL96,HK96)</f>
        <v>-4162229.0650832192</v>
      </c>
      <c r="HO96">
        <f t="shared" si="206"/>
        <v>-3870873.0305273943</v>
      </c>
    </row>
    <row r="97" spans="5:223" x14ac:dyDescent="0.25">
      <c r="E97">
        <v>755</v>
      </c>
      <c r="F97" s="6">
        <f>'Emission events'!AJ97</f>
        <v>0</v>
      </c>
      <c r="G97" s="6">
        <f>'Emission events'!BQ97</f>
        <v>0</v>
      </c>
      <c r="H97" s="6">
        <f>'Emission events'!CX97</f>
        <v>0</v>
      </c>
      <c r="I97" s="6">
        <f>'Emission events'!EE97</f>
        <v>0</v>
      </c>
      <c r="J97" s="6">
        <f>'Emission events'!FL97</f>
        <v>0</v>
      </c>
      <c r="K97" s="6">
        <f t="shared" si="199"/>
        <v>0</v>
      </c>
      <c r="M97" s="1">
        <v>0.94</v>
      </c>
      <c r="N97" s="55">
        <f t="shared" si="326"/>
        <v>-5752003.481167512</v>
      </c>
      <c r="O97" s="55">
        <f t="shared" si="326"/>
        <v>-5757870.696239301</v>
      </c>
      <c r="P97" s="55">
        <f t="shared" si="326"/>
        <v>-5763743.8960297396</v>
      </c>
      <c r="Q97" s="55">
        <f t="shared" si="326"/>
        <v>-5769623.0866433466</v>
      </c>
      <c r="R97" s="55">
        <f t="shared" si="326"/>
        <v>-5775508.2741909809</v>
      </c>
      <c r="S97" s="55">
        <f t="shared" si="326"/>
        <v>-5781399.4647896811</v>
      </c>
      <c r="T97" s="55">
        <f t="shared" si="326"/>
        <v>-5787296.6645626817</v>
      </c>
      <c r="U97" s="55">
        <f t="shared" si="326"/>
        <v>-5793199.879639524</v>
      </c>
      <c r="V97" s="55">
        <f t="shared" si="326"/>
        <v>-5799109.1161559811</v>
      </c>
      <c r="W97" s="55">
        <f t="shared" si="326"/>
        <v>-5805024.3802540842</v>
      </c>
      <c r="X97" s="55">
        <f t="shared" si="327"/>
        <v>-5810945.6780821523</v>
      </c>
      <c r="Y97" s="55">
        <f t="shared" si="327"/>
        <v>-5816873.0157946916</v>
      </c>
      <c r="Z97" s="55">
        <f t="shared" si="327"/>
        <v>-5822806.3995526107</v>
      </c>
      <c r="AA97" s="55">
        <f t="shared" si="327"/>
        <v>-5828745.8355230391</v>
      </c>
      <c r="AB97" s="55">
        <f t="shared" si="327"/>
        <v>-5834691.3298793379</v>
      </c>
      <c r="AC97" s="55">
        <f t="shared" si="327"/>
        <v>-5840642.8888013074</v>
      </c>
      <c r="AD97" s="55">
        <f t="shared" si="327"/>
        <v>-5846600.5184749067</v>
      </c>
      <c r="AE97" s="55">
        <f t="shared" si="327"/>
        <v>-5852564.2250924874</v>
      </c>
      <c r="AF97" s="55">
        <f t="shared" si="327"/>
        <v>-5858534.0148526998</v>
      </c>
      <c r="AG97" s="55">
        <f t="shared" si="327"/>
        <v>-5864509.8939605132</v>
      </c>
      <c r="AH97" s="55">
        <f t="shared" si="328"/>
        <v>-5870491.8686272288</v>
      </c>
      <c r="AI97" s="55">
        <f t="shared" si="328"/>
        <v>-5876479.9450705014</v>
      </c>
      <c r="AJ97" s="55">
        <f t="shared" si="328"/>
        <v>-5882474.1295142472</v>
      </c>
      <c r="AK97" s="55">
        <f t="shared" si="328"/>
        <v>-5888474.4281888753</v>
      </c>
      <c r="AL97" s="55">
        <f t="shared" si="328"/>
        <v>-5894480.8473310089</v>
      </c>
      <c r="AM97" s="55">
        <f t="shared" si="328"/>
        <v>-5900493.3931837063</v>
      </c>
      <c r="AN97" s="55">
        <f t="shared" si="328"/>
        <v>-5906512.0719963824</v>
      </c>
      <c r="AO97" s="55">
        <f t="shared" si="328"/>
        <v>-5912536.8900248222</v>
      </c>
      <c r="AP97" s="55">
        <f t="shared" si="328"/>
        <v>-5918567.8535311949</v>
      </c>
      <c r="AQ97" s="55">
        <f t="shared" si="328"/>
        <v>-5924604.9687840706</v>
      </c>
      <c r="AR97" s="55">
        <f t="shared" si="329"/>
        <v>-5930648.2420583386</v>
      </c>
      <c r="AS97" s="55">
        <f t="shared" si="329"/>
        <v>-5936697.6796354316</v>
      </c>
      <c r="AT97" s="55">
        <f t="shared" si="329"/>
        <v>-5942753.2878030436</v>
      </c>
      <c r="AU97" s="55">
        <f t="shared" si="329"/>
        <v>-5948815.072855344</v>
      </c>
      <c r="AV97" s="55">
        <f t="shared" si="329"/>
        <v>-5954883.0410929862</v>
      </c>
      <c r="AW97" s="55">
        <f t="shared" si="329"/>
        <v>-5960957.1988229239</v>
      </c>
      <c r="AX97" s="55">
        <f t="shared" si="329"/>
        <v>-5967037.5523586283</v>
      </c>
      <c r="AY97" s="55">
        <f t="shared" si="329"/>
        <v>-5973124.1080199918</v>
      </c>
      <c r="AZ97" s="55">
        <f t="shared" si="329"/>
        <v>-5979216.8721333481</v>
      </c>
      <c r="BA97" s="55">
        <f t="shared" si="329"/>
        <v>-5985315.8510314897</v>
      </c>
      <c r="BB97" s="55">
        <f t="shared" si="330"/>
        <v>-5991421.0510536833</v>
      </c>
      <c r="BC97" s="55">
        <f t="shared" si="330"/>
        <v>-5997532.4785455866</v>
      </c>
      <c r="BD97" s="55">
        <f t="shared" si="330"/>
        <v>-6003650.1398594677</v>
      </c>
      <c r="BE97" s="55">
        <f t="shared" si="330"/>
        <v>-6009774.0413539344</v>
      </c>
      <c r="BF97" s="55">
        <f t="shared" si="330"/>
        <v>-6015904.1893941583</v>
      </c>
      <c r="BG97" s="55">
        <f t="shared" si="330"/>
        <v>-6022040.5903517893</v>
      </c>
      <c r="BH97" s="55">
        <f t="shared" si="330"/>
        <v>-6028183.2506049713</v>
      </c>
      <c r="BI97" s="55">
        <f t="shared" si="330"/>
        <v>-6034332.1765383556</v>
      </c>
      <c r="BJ97" s="55">
        <f t="shared" si="330"/>
        <v>-6040487.3745431276</v>
      </c>
      <c r="BK97" s="55">
        <f t="shared" si="330"/>
        <v>-6046648.851016908</v>
      </c>
      <c r="BL97" s="55">
        <f t="shared" si="331"/>
        <v>-6052816.6123639904</v>
      </c>
      <c r="BM97" s="55">
        <f t="shared" si="331"/>
        <v>-6058990.6649950529</v>
      </c>
      <c r="BN97" s="55">
        <f t="shared" si="331"/>
        <v>-6065171.0153273735</v>
      </c>
      <c r="BO97" s="55">
        <f t="shared" si="331"/>
        <v>-6071357.6697848467</v>
      </c>
      <c r="BP97" s="55">
        <f t="shared" si="331"/>
        <v>-6077550.6347977854</v>
      </c>
      <c r="BQ97" s="55">
        <f t="shared" si="331"/>
        <v>-6083749.9168031476</v>
      </c>
      <c r="BR97" s="55">
        <f t="shared" si="331"/>
        <v>-6089955.5222444404</v>
      </c>
      <c r="BS97" s="55">
        <f t="shared" si="331"/>
        <v>-6096167.4575717375</v>
      </c>
      <c r="BT97" s="55">
        <f t="shared" si="331"/>
        <v>-6102385.7292417185</v>
      </c>
      <c r="BU97" s="55">
        <f t="shared" si="331"/>
        <v>-6108610.3437175816</v>
      </c>
      <c r="BV97" s="55">
        <f t="shared" si="332"/>
        <v>-6114841.3074691594</v>
      </c>
      <c r="BW97" s="55">
        <f t="shared" si="332"/>
        <v>-6121078.6269729519</v>
      </c>
      <c r="BX97" s="55">
        <f t="shared" si="332"/>
        <v>-6127322.308711933</v>
      </c>
      <c r="BY97" s="55">
        <f t="shared" si="332"/>
        <v>-6133572.3591757799</v>
      </c>
      <c r="BZ97" s="55">
        <f t="shared" si="332"/>
        <v>-6139828.7848607628</v>
      </c>
      <c r="CA97" s="55">
        <f t="shared" si="332"/>
        <v>-6146091.592269781</v>
      </c>
      <c r="CB97" s="55">
        <f t="shared" si="332"/>
        <v>-6152360.7879123883</v>
      </c>
      <c r="CC97" s="55">
        <f t="shared" si="332"/>
        <v>-6158636.3783047143</v>
      </c>
      <c r="CD97" s="55">
        <f t="shared" si="332"/>
        <v>-6164918.3699695738</v>
      </c>
      <c r="CE97" s="55">
        <f t="shared" si="332"/>
        <v>-6171206.7694365084</v>
      </c>
      <c r="CF97" s="55">
        <f t="shared" si="333"/>
        <v>-6177501.5832415828</v>
      </c>
      <c r="CG97" s="55">
        <f t="shared" si="333"/>
        <v>-6183802.817927598</v>
      </c>
      <c r="CH97" s="55">
        <f t="shared" si="333"/>
        <v>-6190110.4800440902</v>
      </c>
      <c r="CI97" s="55">
        <f t="shared" si="333"/>
        <v>-6196424.5761471475</v>
      </c>
      <c r="CJ97" s="55">
        <f t="shared" si="333"/>
        <v>-6202745.1127996352</v>
      </c>
      <c r="CK97" s="55">
        <f t="shared" si="333"/>
        <v>-6209072.0965710878</v>
      </c>
      <c r="CL97" s="55">
        <f t="shared" si="333"/>
        <v>-6215405.5340377418</v>
      </c>
      <c r="CM97" s="55">
        <f t="shared" si="333"/>
        <v>-6221745.4317825641</v>
      </c>
      <c r="CN97" s="55">
        <f t="shared" si="333"/>
        <v>-6228091.7963951696</v>
      </c>
      <c r="CO97" s="55">
        <f t="shared" si="333"/>
        <v>-6234444.634471938</v>
      </c>
      <c r="CP97" s="55">
        <f t="shared" si="334"/>
        <v>-6240803.9526160471</v>
      </c>
      <c r="CQ97" s="55">
        <f t="shared" si="334"/>
        <v>-6247169.7574372748</v>
      </c>
      <c r="CR97" s="55">
        <f t="shared" si="334"/>
        <v>-6253542.0555522284</v>
      </c>
      <c r="CS97" s="55">
        <f t="shared" si="334"/>
        <v>-6259920.8535842448</v>
      </c>
      <c r="CT97" s="55">
        <f t="shared" si="334"/>
        <v>-6266306.1581634199</v>
      </c>
      <c r="CU97" s="55">
        <f t="shared" si="334"/>
        <v>-6272697.9759266255</v>
      </c>
      <c r="CV97" s="55">
        <f t="shared" si="334"/>
        <v>-6279096.3135174438</v>
      </c>
      <c r="CW97" s="55">
        <f t="shared" si="334"/>
        <v>-6285501.177586277</v>
      </c>
      <c r="CX97" s="55">
        <f t="shared" si="334"/>
        <v>-6291912.5747903772</v>
      </c>
      <c r="CY97" s="55">
        <f t="shared" si="334"/>
        <v>-6298330.5117936516</v>
      </c>
      <c r="CZ97" s="55">
        <f t="shared" si="335"/>
        <v>-6304754.9952668725</v>
      </c>
      <c r="DA97" s="55">
        <f t="shared" si="335"/>
        <v>-6311186.0318876859</v>
      </c>
      <c r="DB97" s="55">
        <f t="shared" si="335"/>
        <v>-6317623.6283404129</v>
      </c>
      <c r="DC97" s="55">
        <f t="shared" si="335"/>
        <v>-6324067.7913163053</v>
      </c>
      <c r="DD97" s="55">
        <f t="shared" si="335"/>
        <v>-6330518.5275133271</v>
      </c>
      <c r="DE97" s="55">
        <f t="shared" si="335"/>
        <v>-6336975.8436364103</v>
      </c>
      <c r="DF97" s="55">
        <f t="shared" si="335"/>
        <v>-6343439.7463972606</v>
      </c>
      <c r="DG97" s="55">
        <f t="shared" si="335"/>
        <v>-6349910.2425143784</v>
      </c>
      <c r="DH97" s="55">
        <f t="shared" si="335"/>
        <v>-6356387.3387131691</v>
      </c>
      <c r="DI97" s="55">
        <f t="shared" si="335"/>
        <v>-6362871.0417259624</v>
      </c>
      <c r="DJ97" s="55">
        <f t="shared" si="335"/>
        <v>-6369361.3582918188</v>
      </c>
      <c r="DL97">
        <f t="shared" si="200"/>
        <v>0.94</v>
      </c>
      <c r="DM97">
        <f t="shared" si="201"/>
        <v>5752003.481167512</v>
      </c>
      <c r="DN97">
        <f t="shared" si="202"/>
        <v>5757870.9056809256</v>
      </c>
      <c r="DO97">
        <f t="shared" si="208"/>
        <v>5763744.3149129888</v>
      </c>
      <c r="DP97">
        <f t="shared" si="209"/>
        <v>5769623.7149682203</v>
      </c>
      <c r="DQ97">
        <f t="shared" si="210"/>
        <v>5775509.1119574783</v>
      </c>
      <c r="DR97">
        <f t="shared" si="211"/>
        <v>5781400.5119978031</v>
      </c>
      <c r="DS97">
        <f t="shared" si="212"/>
        <v>5787297.9212124282</v>
      </c>
      <c r="DT97">
        <f t="shared" si="213"/>
        <v>5793201.3457308952</v>
      </c>
      <c r="DU97">
        <f t="shared" si="214"/>
        <v>5799110.7916889768</v>
      </c>
      <c r="DV97">
        <f t="shared" si="215"/>
        <v>5805026.2652287045</v>
      </c>
      <c r="DW97">
        <f t="shared" si="216"/>
        <v>5810947.7724983972</v>
      </c>
      <c r="DX97">
        <f t="shared" si="217"/>
        <v>5816875.3196525611</v>
      </c>
      <c r="DY97">
        <f t="shared" si="218"/>
        <v>5822808.9128521038</v>
      </c>
      <c r="DZ97">
        <f t="shared" si="219"/>
        <v>5828748.5582641568</v>
      </c>
      <c r="EA97">
        <f t="shared" si="220"/>
        <v>5834694.2620620802</v>
      </c>
      <c r="EB97">
        <f t="shared" si="221"/>
        <v>5840646.0304256743</v>
      </c>
      <c r="EC97">
        <f t="shared" si="222"/>
        <v>5846603.8695408981</v>
      </c>
      <c r="ED97">
        <f t="shared" si="223"/>
        <v>5852567.7856001034</v>
      </c>
      <c r="EE97">
        <f t="shared" si="224"/>
        <v>5858537.7848019404</v>
      </c>
      <c r="EF97">
        <f t="shared" si="225"/>
        <v>5864513.8733513784</v>
      </c>
      <c r="EG97">
        <f t="shared" si="226"/>
        <v>5870496.0574597176</v>
      </c>
      <c r="EH97">
        <f t="shared" si="227"/>
        <v>5876484.3433446148</v>
      </c>
      <c r="EI97">
        <f t="shared" si="228"/>
        <v>5882478.7372299852</v>
      </c>
      <c r="EJ97">
        <f t="shared" si="229"/>
        <v>5888479.2453462379</v>
      </c>
      <c r="EK97">
        <f t="shared" si="230"/>
        <v>5894485.873929996</v>
      </c>
      <c r="EL97">
        <f t="shared" si="231"/>
        <v>5900498.6292243181</v>
      </c>
      <c r="EM97">
        <f t="shared" si="232"/>
        <v>5906517.5174786188</v>
      </c>
      <c r="EN97">
        <f t="shared" si="233"/>
        <v>5912542.5449486831</v>
      </c>
      <c r="EO97">
        <f t="shared" si="234"/>
        <v>5918573.7178966794</v>
      </c>
      <c r="EP97">
        <f t="shared" si="235"/>
        <v>5924611.0425911797</v>
      </c>
      <c r="EQ97">
        <f t="shared" si="236"/>
        <v>5930654.5253070723</v>
      </c>
      <c r="ER97">
        <f t="shared" si="237"/>
        <v>5936704.1723257899</v>
      </c>
      <c r="ES97">
        <f t="shared" si="238"/>
        <v>5942759.9899350265</v>
      </c>
      <c r="ET97">
        <f t="shared" si="239"/>
        <v>5948821.9844289515</v>
      </c>
      <c r="EU97">
        <f t="shared" si="240"/>
        <v>5954890.1621082183</v>
      </c>
      <c r="EV97">
        <f t="shared" si="241"/>
        <v>5960964.5292797806</v>
      </c>
      <c r="EW97">
        <f t="shared" si="242"/>
        <v>5967045.0922571085</v>
      </c>
      <c r="EX97">
        <f t="shared" si="243"/>
        <v>5973131.8573600966</v>
      </c>
      <c r="EY97">
        <f t="shared" si="244"/>
        <v>5979224.8309150776</v>
      </c>
      <c r="EZ97">
        <f t="shared" si="245"/>
        <v>5985324.0192548437</v>
      </c>
      <c r="FA97">
        <f t="shared" si="246"/>
        <v>5991429.4287186619</v>
      </c>
      <c r="FB97">
        <f t="shared" si="247"/>
        <v>5997541.0656521898</v>
      </c>
      <c r="FC97">
        <f t="shared" si="248"/>
        <v>6003658.9364076955</v>
      </c>
      <c r="FD97">
        <f t="shared" si="249"/>
        <v>6009783.0473437868</v>
      </c>
      <c r="FE97">
        <f t="shared" si="250"/>
        <v>6015913.4048256343</v>
      </c>
      <c r="FF97">
        <f t="shared" si="251"/>
        <v>6022050.0152248899</v>
      </c>
      <c r="FG97">
        <f t="shared" si="252"/>
        <v>6028192.8849196965</v>
      </c>
      <c r="FH97">
        <f t="shared" si="253"/>
        <v>6034342.0202947054</v>
      </c>
      <c r="FI97">
        <f t="shared" si="254"/>
        <v>6040497.4277411019</v>
      </c>
      <c r="FJ97">
        <f t="shared" si="255"/>
        <v>6046659.1136565069</v>
      </c>
      <c r="FK97">
        <f t="shared" si="256"/>
        <v>6052827.0844452139</v>
      </c>
      <c r="FL97">
        <f t="shared" si="257"/>
        <v>6059001.3465179</v>
      </c>
      <c r="FM97">
        <f t="shared" si="258"/>
        <v>6065181.9062918453</v>
      </c>
      <c r="FN97">
        <f t="shared" si="259"/>
        <v>6071368.770190943</v>
      </c>
      <c r="FO97">
        <f t="shared" si="260"/>
        <v>6077561.9446455063</v>
      </c>
      <c r="FP97">
        <f t="shared" si="261"/>
        <v>6083761.4360924931</v>
      </c>
      <c r="FQ97">
        <f t="shared" si="262"/>
        <v>6089967.2509754105</v>
      </c>
      <c r="FR97">
        <f t="shared" si="263"/>
        <v>6096179.3957443321</v>
      </c>
      <c r="FS97">
        <f t="shared" si="264"/>
        <v>6102397.8768559378</v>
      </c>
      <c r="FT97">
        <f t="shared" si="265"/>
        <v>6108622.7007734245</v>
      </c>
      <c r="FU97">
        <f t="shared" si="266"/>
        <v>6114853.8739666268</v>
      </c>
      <c r="FV97">
        <f t="shared" si="267"/>
        <v>6121091.402912044</v>
      </c>
      <c r="FW97">
        <f t="shared" si="268"/>
        <v>6127335.2940926496</v>
      </c>
      <c r="FX97">
        <f t="shared" si="269"/>
        <v>6133585.5539981211</v>
      </c>
      <c r="FY97">
        <f t="shared" si="270"/>
        <v>6139842.1891247286</v>
      </c>
      <c r="FZ97">
        <f t="shared" si="207"/>
        <v>6146105.2059753714</v>
      </c>
      <c r="GA97">
        <f t="shared" si="313"/>
        <v>6152374.6110596033</v>
      </c>
      <c r="GB97">
        <f t="shared" si="314"/>
        <v>6158650.4108935529</v>
      </c>
      <c r="GC97">
        <f t="shared" si="315"/>
        <v>6164932.612000037</v>
      </c>
      <c r="GD97">
        <f t="shared" si="281"/>
        <v>6171221.2209085962</v>
      </c>
      <c r="GE97">
        <f t="shared" si="282"/>
        <v>6177516.2441552952</v>
      </c>
      <c r="GF97">
        <f t="shared" si="283"/>
        <v>6183817.6882829349</v>
      </c>
      <c r="GG97">
        <f t="shared" si="284"/>
        <v>6190125.5598410517</v>
      </c>
      <c r="GH97">
        <f t="shared" si="285"/>
        <v>6196439.8653857335</v>
      </c>
      <c r="GI97">
        <f t="shared" si="286"/>
        <v>6202760.6114798458</v>
      </c>
      <c r="GJ97">
        <f t="shared" si="287"/>
        <v>6209087.8046929222</v>
      </c>
      <c r="GK97">
        <f t="shared" si="288"/>
        <v>6215421.4516012007</v>
      </c>
      <c r="GL97">
        <f t="shared" si="289"/>
        <v>6221761.5587876476</v>
      </c>
      <c r="GM97">
        <f t="shared" si="290"/>
        <v>6228108.1328418776</v>
      </c>
      <c r="GN97">
        <f t="shared" si="291"/>
        <v>6234461.1803602707</v>
      </c>
      <c r="GO97">
        <f t="shared" si="292"/>
        <v>6240820.7079460043</v>
      </c>
      <c r="GP97">
        <f t="shared" si="293"/>
        <v>6247186.7222088566</v>
      </c>
      <c r="GQ97">
        <f t="shared" si="294"/>
        <v>6253559.2297654347</v>
      </c>
      <c r="GR97">
        <f t="shared" si="295"/>
        <v>6259938.2372390749</v>
      </c>
      <c r="GS97">
        <f t="shared" si="296"/>
        <v>6266323.7512598746</v>
      </c>
      <c r="GT97">
        <f t="shared" si="297"/>
        <v>6272715.7784647048</v>
      </c>
      <c r="GU97">
        <f t="shared" si="298"/>
        <v>6279114.3254971476</v>
      </c>
      <c r="GV97">
        <f t="shared" si="299"/>
        <v>6285519.3990076054</v>
      </c>
      <c r="GW97">
        <f t="shared" si="300"/>
        <v>6291931.0056533301</v>
      </c>
      <c r="GX97">
        <f t="shared" si="301"/>
        <v>6298349.1520982292</v>
      </c>
      <c r="GY97">
        <f t="shared" si="302"/>
        <v>6304773.8450130746</v>
      </c>
      <c r="GZ97">
        <f t="shared" si="303"/>
        <v>6311205.0910755116</v>
      </c>
      <c r="HA97">
        <f t="shared" si="304"/>
        <v>6317642.8969698632</v>
      </c>
      <c r="HB97">
        <f t="shared" si="305"/>
        <v>6324087.2693873802</v>
      </c>
      <c r="HC97">
        <f t="shared" si="306"/>
        <v>6330538.2150260266</v>
      </c>
      <c r="HD97">
        <f t="shared" si="307"/>
        <v>6336995.7405907344</v>
      </c>
      <c r="HE97">
        <f t="shared" si="308"/>
        <v>6343459.8527932093</v>
      </c>
      <c r="HF97">
        <f t="shared" si="309"/>
        <v>6349930.5583519517</v>
      </c>
      <c r="HG97">
        <f t="shared" si="310"/>
        <v>6356407.8639923669</v>
      </c>
      <c r="HH97">
        <f t="shared" si="311"/>
        <v>6362891.7764467839</v>
      </c>
      <c r="HI97">
        <f t="shared" si="312"/>
        <v>6369382.3024542648</v>
      </c>
      <c r="HJ97">
        <f t="shared" si="203"/>
        <v>5757870.9056809256</v>
      </c>
      <c r="HK97">
        <f t="shared" si="204"/>
        <v>2</v>
      </c>
      <c r="HL97">
        <v>95</v>
      </c>
      <c r="HM97">
        <f t="shared" si="205"/>
        <v>0.94</v>
      </c>
      <c r="HN97" cm="1">
        <f t="array" ref="HN97">INDEX($N$3:$DJ$102,HL97,HK97)</f>
        <v>-5757870.696239301</v>
      </c>
      <c r="HO97">
        <f t="shared" si="206"/>
        <v>-5412398.4544649422</v>
      </c>
    </row>
    <row r="98" spans="5:223" x14ac:dyDescent="0.25">
      <c r="E98">
        <v>760</v>
      </c>
      <c r="F98" s="6">
        <f>'Emission events'!AJ98</f>
        <v>0</v>
      </c>
      <c r="G98" s="6">
        <f>'Emission events'!BQ98</f>
        <v>0</v>
      </c>
      <c r="H98" s="6">
        <f>'Emission events'!CX98</f>
        <v>0</v>
      </c>
      <c r="I98" s="6">
        <f>'Emission events'!EE98</f>
        <v>0</v>
      </c>
      <c r="J98" s="6">
        <f>'Emission events'!FL98</f>
        <v>0</v>
      </c>
      <c r="K98" s="6">
        <f t="shared" si="199"/>
        <v>0</v>
      </c>
      <c r="M98" s="1">
        <v>0.95</v>
      </c>
      <c r="N98" s="55">
        <f t="shared" si="326"/>
        <v>-7957102.4499540804</v>
      </c>
      <c r="O98" s="55">
        <f t="shared" si="326"/>
        <v>-7965218.9258408435</v>
      </c>
      <c r="P98" s="55">
        <f t="shared" si="326"/>
        <v>-7973343.6807534583</v>
      </c>
      <c r="Q98" s="55">
        <f t="shared" si="326"/>
        <v>-7981476.7231366755</v>
      </c>
      <c r="R98" s="55">
        <f t="shared" si="326"/>
        <v>-7989618.0614439659</v>
      </c>
      <c r="S98" s="55">
        <f t="shared" si="326"/>
        <v>-7997767.7041373979</v>
      </c>
      <c r="T98" s="55">
        <f t="shared" si="326"/>
        <v>-8005925.6596876737</v>
      </c>
      <c r="U98" s="55">
        <f t="shared" si="326"/>
        <v>-8014091.9365741583</v>
      </c>
      <c r="V98" s="55">
        <f t="shared" si="326"/>
        <v>-8022266.5432847571</v>
      </c>
      <c r="W98" s="55">
        <f t="shared" si="326"/>
        <v>-8030449.4883162035</v>
      </c>
      <c r="X98" s="55">
        <f t="shared" si="327"/>
        <v>-8038640.7801738102</v>
      </c>
      <c r="Y98" s="55">
        <f t="shared" si="327"/>
        <v>-8046840.4273715075</v>
      </c>
      <c r="Z98" s="55">
        <f t="shared" si="327"/>
        <v>-8055048.4384319736</v>
      </c>
      <c r="AA98" s="55">
        <f t="shared" si="327"/>
        <v>-8063264.8218866577</v>
      </c>
      <c r="AB98" s="55">
        <f t="shared" si="327"/>
        <v>-8071489.5862755496</v>
      </c>
      <c r="AC98" s="55">
        <f t="shared" si="327"/>
        <v>-8079722.7401474789</v>
      </c>
      <c r="AD98" s="55">
        <f t="shared" si="327"/>
        <v>-8087964.2920598667</v>
      </c>
      <c r="AE98" s="55">
        <f t="shared" si="327"/>
        <v>-8096214.2505790256</v>
      </c>
      <c r="AF98" s="55">
        <f t="shared" si="327"/>
        <v>-8104472.6242799256</v>
      </c>
      <c r="AG98" s="55">
        <f t="shared" si="327"/>
        <v>-8112739.4217462195</v>
      </c>
      <c r="AH98" s="55">
        <f t="shared" si="328"/>
        <v>-8121014.6515703807</v>
      </c>
      <c r="AI98" s="55">
        <f t="shared" si="328"/>
        <v>-8129298.3223537272</v>
      </c>
      <c r="AJ98" s="55">
        <f t="shared" si="328"/>
        <v>-8137590.4427061817</v>
      </c>
      <c r="AK98" s="55">
        <f t="shared" si="328"/>
        <v>-8145891.0212465916</v>
      </c>
      <c r="AL98" s="55">
        <f t="shared" si="328"/>
        <v>-8154200.0666024536</v>
      </c>
      <c r="AM98" s="55">
        <f t="shared" si="328"/>
        <v>-8162517.5874102321</v>
      </c>
      <c r="AN98" s="55">
        <f t="shared" si="328"/>
        <v>-8170843.5923151225</v>
      </c>
      <c r="AO98" s="55">
        <f t="shared" si="328"/>
        <v>-8179178.089971046</v>
      </c>
      <c r="AP98" s="55">
        <f t="shared" si="328"/>
        <v>-8187521.0890409267</v>
      </c>
      <c r="AQ98" s="55">
        <f t="shared" si="328"/>
        <v>-8195872.5981964367</v>
      </c>
      <c r="AR98" s="55">
        <f t="shared" si="329"/>
        <v>-8204232.6261180369</v>
      </c>
      <c r="AS98" s="55">
        <f t="shared" si="329"/>
        <v>-8212601.1814951329</v>
      </c>
      <c r="AT98" s="55">
        <f t="shared" si="329"/>
        <v>-8220978.2730259569</v>
      </c>
      <c r="AU98" s="55">
        <f t="shared" si="329"/>
        <v>-8229363.9094176181</v>
      </c>
      <c r="AV98" s="55">
        <f t="shared" si="329"/>
        <v>-8237758.099386137</v>
      </c>
      <c r="AW98" s="55">
        <f t="shared" si="329"/>
        <v>-8246160.8516563075</v>
      </c>
      <c r="AX98" s="55">
        <f t="shared" si="329"/>
        <v>-8254572.1749619972</v>
      </c>
      <c r="AY98" s="55">
        <f t="shared" si="329"/>
        <v>-8262992.0780458944</v>
      </c>
      <c r="AZ98" s="55">
        <f t="shared" si="329"/>
        <v>-8271420.5696595488</v>
      </c>
      <c r="BA98" s="55">
        <f t="shared" si="329"/>
        <v>-8279857.6585634919</v>
      </c>
      <c r="BB98" s="55">
        <f t="shared" si="330"/>
        <v>-8288303.3535272861</v>
      </c>
      <c r="BC98" s="55">
        <f t="shared" si="330"/>
        <v>-8296757.663329252</v>
      </c>
      <c r="BD98" s="55">
        <f t="shared" si="330"/>
        <v>-8305220.5967568224</v>
      </c>
      <c r="BE98" s="55">
        <f t="shared" si="330"/>
        <v>-8313692.1626062403</v>
      </c>
      <c r="BF98" s="55">
        <f t="shared" si="330"/>
        <v>-8322172.3696828978</v>
      </c>
      <c r="BG98" s="55">
        <f t="shared" si="330"/>
        <v>-8330661.2268010834</v>
      </c>
      <c r="BH98" s="55">
        <f t="shared" si="330"/>
        <v>-8339158.7427839842</v>
      </c>
      <c r="BI98" s="55">
        <f t="shared" si="330"/>
        <v>-8347664.9264639672</v>
      </c>
      <c r="BJ98" s="55">
        <f t="shared" si="330"/>
        <v>-8356179.786682318</v>
      </c>
      <c r="BK98" s="55">
        <f t="shared" si="330"/>
        <v>-8364703.3322892832</v>
      </c>
      <c r="BL98" s="55">
        <f t="shared" si="331"/>
        <v>-8373235.5721442262</v>
      </c>
      <c r="BM98" s="55">
        <f t="shared" si="331"/>
        <v>-8381776.5151155135</v>
      </c>
      <c r="BN98" s="55">
        <f t="shared" si="331"/>
        <v>-8390326.1700805612</v>
      </c>
      <c r="BO98" s="55">
        <f t="shared" si="331"/>
        <v>-8398884.5459258705</v>
      </c>
      <c r="BP98" s="55">
        <f t="shared" si="331"/>
        <v>-8407451.6515468881</v>
      </c>
      <c r="BQ98" s="55">
        <f t="shared" si="331"/>
        <v>-8416027.4958483074</v>
      </c>
      <c r="BR98" s="55">
        <f t="shared" si="331"/>
        <v>-8424612.0877438243</v>
      </c>
      <c r="BS98" s="55">
        <f t="shared" si="331"/>
        <v>-8433205.4361561611</v>
      </c>
      <c r="BT98" s="55">
        <f t="shared" si="331"/>
        <v>-8441807.5500172339</v>
      </c>
      <c r="BU98" s="55">
        <f t="shared" si="331"/>
        <v>-8450418.4382680375</v>
      </c>
      <c r="BV98" s="55">
        <f t="shared" si="332"/>
        <v>-8459038.109858688</v>
      </c>
      <c r="BW98" s="55">
        <f t="shared" si="332"/>
        <v>-8467666.5737484619</v>
      </c>
      <c r="BX98" s="55">
        <f t="shared" si="332"/>
        <v>-8476303.8389056511</v>
      </c>
      <c r="BY98" s="55">
        <f t="shared" si="332"/>
        <v>-8484949.9143078793</v>
      </c>
      <c r="BZ98" s="55">
        <f t="shared" si="332"/>
        <v>-8493604.8089418337</v>
      </c>
      <c r="CA98" s="55">
        <f t="shared" si="332"/>
        <v>-8502268.5318033136</v>
      </c>
      <c r="CB98" s="55">
        <f t="shared" si="332"/>
        <v>-8510941.0918973796</v>
      </c>
      <c r="CC98" s="55">
        <f t="shared" si="332"/>
        <v>-8519622.4982382488</v>
      </c>
      <c r="CD98" s="55">
        <f t="shared" si="332"/>
        <v>-8528312.759849336</v>
      </c>
      <c r="CE98" s="55">
        <f t="shared" si="332"/>
        <v>-8537011.8857632522</v>
      </c>
      <c r="CF98" s="55">
        <f t="shared" si="333"/>
        <v>-8545719.8850218318</v>
      </c>
      <c r="CG98" s="55">
        <f t="shared" si="333"/>
        <v>-8554436.7666761242</v>
      </c>
      <c r="CH98" s="55">
        <f t="shared" si="333"/>
        <v>-8563162.5397864487</v>
      </c>
      <c r="CI98" s="55">
        <f t="shared" si="333"/>
        <v>-8571897.213422237</v>
      </c>
      <c r="CJ98" s="55">
        <f t="shared" si="333"/>
        <v>-8580640.7966623604</v>
      </c>
      <c r="CK98" s="55">
        <f t="shared" si="333"/>
        <v>-8589393.2985948585</v>
      </c>
      <c r="CL98" s="55">
        <f t="shared" si="333"/>
        <v>-8598154.7283169758</v>
      </c>
      <c r="CM98" s="55">
        <f t="shared" si="333"/>
        <v>-8606925.0949353352</v>
      </c>
      <c r="CN98" s="55">
        <f t="shared" si="333"/>
        <v>-8615704.4075658098</v>
      </c>
      <c r="CO98" s="55">
        <f t="shared" si="333"/>
        <v>-8624492.6753335744</v>
      </c>
      <c r="CP98" s="55">
        <f t="shared" si="334"/>
        <v>-8633289.9073731471</v>
      </c>
      <c r="CQ98" s="55">
        <f t="shared" si="334"/>
        <v>-8642096.1128282361</v>
      </c>
      <c r="CR98" s="55">
        <f t="shared" si="334"/>
        <v>-8650911.3008520585</v>
      </c>
      <c r="CS98" s="55">
        <f t="shared" si="334"/>
        <v>-8659735.4806070793</v>
      </c>
      <c r="CT98" s="55">
        <f t="shared" si="334"/>
        <v>-8668568.6612650491</v>
      </c>
      <c r="CU98" s="55">
        <f t="shared" si="334"/>
        <v>-8677410.8520071656</v>
      </c>
      <c r="CV98" s="55">
        <f t="shared" si="334"/>
        <v>-8686262.0620239563</v>
      </c>
      <c r="CW98" s="55">
        <f t="shared" si="334"/>
        <v>-8695122.3005153257</v>
      </c>
      <c r="CX98" s="55">
        <f t="shared" si="334"/>
        <v>-8703991.5766905639</v>
      </c>
      <c r="CY98" s="55">
        <f t="shared" si="334"/>
        <v>-8712869.8997683562</v>
      </c>
      <c r="CZ98" s="55">
        <f t="shared" si="335"/>
        <v>-8721757.2789767887</v>
      </c>
      <c r="DA98" s="55">
        <f t="shared" si="335"/>
        <v>-8730653.7235533912</v>
      </c>
      <c r="DB98" s="55">
        <f t="shared" si="335"/>
        <v>-8739559.2427449916</v>
      </c>
      <c r="DC98" s="55">
        <f t="shared" si="335"/>
        <v>-8748473.8458080702</v>
      </c>
      <c r="DD98" s="55">
        <f t="shared" si="335"/>
        <v>-8757397.5420083292</v>
      </c>
      <c r="DE98" s="55">
        <f t="shared" si="335"/>
        <v>-8766330.3406210449</v>
      </c>
      <c r="DF98" s="55">
        <f t="shared" si="335"/>
        <v>-8775272.2509309258</v>
      </c>
      <c r="DG98" s="55">
        <f t="shared" si="335"/>
        <v>-8784223.2822321504</v>
      </c>
      <c r="DH98" s="55">
        <f t="shared" si="335"/>
        <v>-8793183.4438283797</v>
      </c>
      <c r="DI98" s="55">
        <f t="shared" si="335"/>
        <v>-8802152.7450327929</v>
      </c>
      <c r="DJ98" s="55">
        <f t="shared" si="335"/>
        <v>-8811131.1951679438</v>
      </c>
      <c r="DL98">
        <f t="shared" si="200"/>
        <v>0.95</v>
      </c>
      <c r="DM98">
        <f t="shared" si="201"/>
        <v>7957102.4499540804</v>
      </c>
      <c r="DN98">
        <f t="shared" si="202"/>
        <v>7965219.1352824681</v>
      </c>
      <c r="DO98">
        <f t="shared" si="208"/>
        <v>7973344.0996367075</v>
      </c>
      <c r="DP98">
        <f t="shared" si="209"/>
        <v>7981477.3514615493</v>
      </c>
      <c r="DQ98">
        <f t="shared" si="210"/>
        <v>7989618.8992104633</v>
      </c>
      <c r="DR98">
        <f t="shared" si="211"/>
        <v>7997768.7513455199</v>
      </c>
      <c r="DS98">
        <f t="shared" si="212"/>
        <v>8005926.9163374202</v>
      </c>
      <c r="DT98">
        <f t="shared" si="213"/>
        <v>8014093.4026655294</v>
      </c>
      <c r="DU98">
        <f t="shared" si="214"/>
        <v>8022268.2188177528</v>
      </c>
      <c r="DV98">
        <f t="shared" si="215"/>
        <v>8030451.3732908238</v>
      </c>
      <c r="DW98">
        <f t="shared" si="216"/>
        <v>8038642.8745900551</v>
      </c>
      <c r="DX98">
        <f t="shared" si="217"/>
        <v>8046842.731229377</v>
      </c>
      <c r="DY98">
        <f t="shared" si="218"/>
        <v>8055050.9517314667</v>
      </c>
      <c r="DZ98">
        <f t="shared" si="219"/>
        <v>8063267.5446277754</v>
      </c>
      <c r="EA98">
        <f t="shared" si="220"/>
        <v>8071492.5184582919</v>
      </c>
      <c r="EB98">
        <f t="shared" si="221"/>
        <v>8079725.8817718457</v>
      </c>
      <c r="EC98">
        <f t="shared" si="222"/>
        <v>8087967.6431258582</v>
      </c>
      <c r="ED98">
        <f t="shared" si="223"/>
        <v>8096217.8110866416</v>
      </c>
      <c r="EE98">
        <f t="shared" si="224"/>
        <v>8104476.3942291662</v>
      </c>
      <c r="EF98">
        <f t="shared" si="225"/>
        <v>8112743.4011370847</v>
      </c>
      <c r="EG98">
        <f t="shared" si="226"/>
        <v>8121018.8404028695</v>
      </c>
      <c r="EH98">
        <f t="shared" si="227"/>
        <v>8129302.7206278406</v>
      </c>
      <c r="EI98">
        <f t="shared" si="228"/>
        <v>8137595.0504219197</v>
      </c>
      <c r="EJ98">
        <f t="shared" si="229"/>
        <v>8145895.8384039542</v>
      </c>
      <c r="EK98">
        <f t="shared" si="230"/>
        <v>8154205.0932014408</v>
      </c>
      <c r="EL98">
        <f t="shared" si="231"/>
        <v>8162522.8234508438</v>
      </c>
      <c r="EM98">
        <f t="shared" si="232"/>
        <v>8170849.0377973588</v>
      </c>
      <c r="EN98">
        <f t="shared" si="233"/>
        <v>8179183.7448949069</v>
      </c>
      <c r="EO98">
        <f t="shared" si="234"/>
        <v>8187526.9534064112</v>
      </c>
      <c r="EP98">
        <f t="shared" si="235"/>
        <v>8195878.6720035458</v>
      </c>
      <c r="EQ98">
        <f t="shared" si="236"/>
        <v>8204238.9093667706</v>
      </c>
      <c r="ER98">
        <f t="shared" si="237"/>
        <v>8212607.6741854912</v>
      </c>
      <c r="ES98">
        <f t="shared" si="238"/>
        <v>8220984.9751579398</v>
      </c>
      <c r="ET98">
        <f t="shared" si="239"/>
        <v>8229370.8209912255</v>
      </c>
      <c r="EU98">
        <f t="shared" si="240"/>
        <v>8237765.220401369</v>
      </c>
      <c r="EV98">
        <f t="shared" si="241"/>
        <v>8246168.1821131641</v>
      </c>
      <c r="EW98">
        <f t="shared" si="242"/>
        <v>8254579.7148604775</v>
      </c>
      <c r="EX98">
        <f t="shared" si="243"/>
        <v>8262999.8273859993</v>
      </c>
      <c r="EY98">
        <f t="shared" si="244"/>
        <v>8271428.5284412783</v>
      </c>
      <c r="EZ98">
        <f t="shared" si="245"/>
        <v>8279865.8267868459</v>
      </c>
      <c r="FA98">
        <f t="shared" si="246"/>
        <v>8288311.7311922647</v>
      </c>
      <c r="FB98">
        <f t="shared" si="247"/>
        <v>8296766.2504358552</v>
      </c>
      <c r="FC98">
        <f t="shared" si="248"/>
        <v>8305229.3933050502</v>
      </c>
      <c r="FD98">
        <f t="shared" si="249"/>
        <v>8313701.1685960926</v>
      </c>
      <c r="FE98">
        <f t="shared" si="250"/>
        <v>8322181.5851143738</v>
      </c>
      <c r="FF98">
        <f t="shared" si="251"/>
        <v>8330670.651674184</v>
      </c>
      <c r="FG98">
        <f t="shared" si="252"/>
        <v>8339168.3770987093</v>
      </c>
      <c r="FH98">
        <f t="shared" si="253"/>
        <v>8347674.7702203169</v>
      </c>
      <c r="FI98">
        <f t="shared" si="254"/>
        <v>8356189.8398802923</v>
      </c>
      <c r="FJ98">
        <f t="shared" si="255"/>
        <v>8364713.5949288821</v>
      </c>
      <c r="FK98">
        <f t="shared" si="256"/>
        <v>8373246.0442254497</v>
      </c>
      <c r="FL98">
        <f t="shared" si="257"/>
        <v>8381787.1966383606</v>
      </c>
      <c r="FM98">
        <f t="shared" si="258"/>
        <v>8390337.0610450339</v>
      </c>
      <c r="FN98">
        <f t="shared" si="259"/>
        <v>8398895.6463319678</v>
      </c>
      <c r="FO98">
        <f t="shared" si="260"/>
        <v>8407462.9613946099</v>
      </c>
      <c r="FP98">
        <f t="shared" si="261"/>
        <v>8416039.0151376519</v>
      </c>
      <c r="FQ98">
        <f t="shared" si="262"/>
        <v>8424623.8164747935</v>
      </c>
      <c r="FR98">
        <f t="shared" si="263"/>
        <v>8433217.3743287548</v>
      </c>
      <c r="FS98">
        <f t="shared" si="264"/>
        <v>8441819.6976314522</v>
      </c>
      <c r="FT98">
        <f t="shared" si="265"/>
        <v>8450430.7953238804</v>
      </c>
      <c r="FU98">
        <f t="shared" si="266"/>
        <v>8459050.6763561554</v>
      </c>
      <c r="FV98">
        <f t="shared" si="267"/>
        <v>8467679.3496875539</v>
      </c>
      <c r="FW98">
        <f t="shared" si="268"/>
        <v>8476316.8242863677</v>
      </c>
      <c r="FX98">
        <f t="shared" si="269"/>
        <v>8484963.1091302205</v>
      </c>
      <c r="FY98">
        <f t="shared" si="270"/>
        <v>8493618.2132057995</v>
      </c>
      <c r="FZ98">
        <f t="shared" si="207"/>
        <v>8502282.145508904</v>
      </c>
      <c r="GA98">
        <f t="shared" si="313"/>
        <v>8510954.9150445946</v>
      </c>
      <c r="GB98">
        <f t="shared" si="314"/>
        <v>8519636.5308270883</v>
      </c>
      <c r="GC98">
        <f t="shared" si="315"/>
        <v>8528327.0018798001</v>
      </c>
      <c r="GD98">
        <f t="shared" si="281"/>
        <v>8537026.3372353408</v>
      </c>
      <c r="GE98">
        <f t="shared" si="282"/>
        <v>8545734.5459355451</v>
      </c>
      <c r="GF98">
        <f t="shared" si="283"/>
        <v>8554451.6370314602</v>
      </c>
      <c r="GG98">
        <f t="shared" si="284"/>
        <v>8563177.6195834093</v>
      </c>
      <c r="GH98">
        <f t="shared" si="285"/>
        <v>8571912.5026608221</v>
      </c>
      <c r="GI98">
        <f t="shared" si="286"/>
        <v>8580656.2953425702</v>
      </c>
      <c r="GJ98">
        <f t="shared" si="287"/>
        <v>8589409.0067166928</v>
      </c>
      <c r="GK98">
        <f t="shared" si="288"/>
        <v>8598170.6458804347</v>
      </c>
      <c r="GL98">
        <f t="shared" si="289"/>
        <v>8606941.2219404187</v>
      </c>
      <c r="GM98">
        <f t="shared" si="290"/>
        <v>8615720.7440125179</v>
      </c>
      <c r="GN98">
        <f t="shared" si="291"/>
        <v>8624509.2212219071</v>
      </c>
      <c r="GO98">
        <f t="shared" si="292"/>
        <v>8633306.6627031043</v>
      </c>
      <c r="GP98">
        <f t="shared" si="293"/>
        <v>8642113.0775998179</v>
      </c>
      <c r="GQ98">
        <f t="shared" si="294"/>
        <v>8650928.4750652649</v>
      </c>
      <c r="GR98">
        <f t="shared" si="295"/>
        <v>8659752.8642619103</v>
      </c>
      <c r="GS98">
        <f t="shared" si="296"/>
        <v>8668586.2543615047</v>
      </c>
      <c r="GT98">
        <f t="shared" si="297"/>
        <v>8677428.6545452457</v>
      </c>
      <c r="GU98">
        <f t="shared" si="298"/>
        <v>8686280.0740036611</v>
      </c>
      <c r="GV98">
        <f t="shared" si="299"/>
        <v>8695140.5219366532</v>
      </c>
      <c r="GW98">
        <f t="shared" si="300"/>
        <v>8704010.007553516</v>
      </c>
      <c r="GX98">
        <f t="shared" si="301"/>
        <v>8712888.5400729328</v>
      </c>
      <c r="GY98">
        <f t="shared" si="302"/>
        <v>8721776.1287229899</v>
      </c>
      <c r="GZ98">
        <f t="shared" si="303"/>
        <v>8730672.7827412169</v>
      </c>
      <c r="HA98">
        <f t="shared" si="304"/>
        <v>8739578.5113744419</v>
      </c>
      <c r="HB98">
        <f t="shared" si="305"/>
        <v>8748493.3238791451</v>
      </c>
      <c r="HC98">
        <f t="shared" si="306"/>
        <v>8757417.2295210287</v>
      </c>
      <c r="HD98">
        <f t="shared" si="307"/>
        <v>8766350.237575369</v>
      </c>
      <c r="HE98">
        <f t="shared" si="308"/>
        <v>8775292.3573268745</v>
      </c>
      <c r="HF98">
        <f t="shared" si="309"/>
        <v>8784243.5980697237</v>
      </c>
      <c r="HG98">
        <f t="shared" si="310"/>
        <v>8793203.9691075776</v>
      </c>
      <c r="HH98">
        <f t="shared" si="311"/>
        <v>8802173.4797536153</v>
      </c>
      <c r="HI98">
        <f t="shared" si="312"/>
        <v>8811152.1393303908</v>
      </c>
      <c r="HJ98">
        <f t="shared" si="203"/>
        <v>7965219.1352824681</v>
      </c>
      <c r="HK98">
        <f t="shared" si="204"/>
        <v>2</v>
      </c>
      <c r="HL98">
        <v>96</v>
      </c>
      <c r="HM98">
        <f t="shared" si="205"/>
        <v>0.95</v>
      </c>
      <c r="HN98" cm="1">
        <f t="array" ref="HN98">INDEX($N$3:$DJ$102,HL98,HK98)</f>
        <v>-7965218.9258408435</v>
      </c>
      <c r="HO98">
        <f t="shared" si="206"/>
        <v>-7566957.9795488007</v>
      </c>
    </row>
    <row r="99" spans="5:223" x14ac:dyDescent="0.25">
      <c r="E99">
        <v>765</v>
      </c>
      <c r="F99" s="6">
        <f>'Emission events'!AJ99</f>
        <v>0</v>
      </c>
      <c r="G99" s="6">
        <f>'Emission events'!BQ99</f>
        <v>0</v>
      </c>
      <c r="H99" s="6">
        <f>'Emission events'!CX99</f>
        <v>0</v>
      </c>
      <c r="I99" s="6">
        <f>'Emission events'!EE99</f>
        <v>0</v>
      </c>
      <c r="J99" s="6">
        <f>'Emission events'!FL99</f>
        <v>0</v>
      </c>
      <c r="K99" s="6">
        <f t="shared" si="199"/>
        <v>0</v>
      </c>
      <c r="M99" s="1">
        <v>0.96</v>
      </c>
      <c r="N99" s="55">
        <f t="shared" si="326"/>
        <v>-11007550.135313572</v>
      </c>
      <c r="O99" s="55">
        <f t="shared" si="326"/>
        <v>-11018778.150682943</v>
      </c>
      <c r="P99" s="55">
        <f t="shared" si="326"/>
        <v>-11030017.618932994</v>
      </c>
      <c r="Q99" s="55">
        <f t="shared" si="326"/>
        <v>-11041268.55174586</v>
      </c>
      <c r="R99" s="55">
        <f t="shared" si="326"/>
        <v>-11052530.960815821</v>
      </c>
      <c r="S99" s="55">
        <f t="shared" si="326"/>
        <v>-11063804.857848972</v>
      </c>
      <c r="T99" s="55">
        <f t="shared" si="326"/>
        <v>-11075090.254563231</v>
      </c>
      <c r="U99" s="55">
        <f t="shared" si="326"/>
        <v>-11086387.162688743</v>
      </c>
      <c r="V99" s="55">
        <f t="shared" si="326"/>
        <v>-11097695.593967341</v>
      </c>
      <c r="W99" s="55">
        <f t="shared" si="326"/>
        <v>-11109015.560152994</v>
      </c>
      <c r="X99" s="55">
        <f t="shared" si="327"/>
        <v>-11120347.07301162</v>
      </c>
      <c r="Y99" s="55">
        <f t="shared" si="327"/>
        <v>-11131690.144321138</v>
      </c>
      <c r="Z99" s="55">
        <f t="shared" si="327"/>
        <v>-11143044.785871487</v>
      </c>
      <c r="AA99" s="55">
        <f t="shared" si="327"/>
        <v>-11154411.009464664</v>
      </c>
      <c r="AB99" s="55">
        <f t="shared" si="327"/>
        <v>-11165788.826914545</v>
      </c>
      <c r="AC99" s="55">
        <f t="shared" si="327"/>
        <v>-11177178.250047347</v>
      </c>
      <c r="AD99" s="55">
        <f t="shared" si="327"/>
        <v>-11188579.290701052</v>
      </c>
      <c r="AE99" s="55">
        <f t="shared" si="327"/>
        <v>-11199991.960725892</v>
      </c>
      <c r="AF99" s="55">
        <f t="shared" si="327"/>
        <v>-11211416.271984143</v>
      </c>
      <c r="AG99" s="55">
        <f t="shared" si="327"/>
        <v>-11222852.236350177</v>
      </c>
      <c r="AH99" s="55">
        <f t="shared" si="328"/>
        <v>-11234299.865710482</v>
      </c>
      <c r="AI99" s="55">
        <f t="shared" si="328"/>
        <v>-11245759.171963707</v>
      </c>
      <c r="AJ99" s="55">
        <f t="shared" si="328"/>
        <v>-11257230.167020483</v>
      </c>
      <c r="AK99" s="55">
        <f t="shared" si="328"/>
        <v>-11268712.862803867</v>
      </c>
      <c r="AL99" s="55">
        <f t="shared" si="328"/>
        <v>-11280207.271248799</v>
      </c>
      <c r="AM99" s="55">
        <f t="shared" si="328"/>
        <v>-11291713.40430251</v>
      </c>
      <c r="AN99" s="55">
        <f t="shared" si="328"/>
        <v>-11303231.273924537</v>
      </c>
      <c r="AO99" s="55">
        <f t="shared" si="328"/>
        <v>-11314760.892086383</v>
      </c>
      <c r="AP99" s="55">
        <f t="shared" si="328"/>
        <v>-11326302.270771917</v>
      </c>
      <c r="AQ99" s="55">
        <f t="shared" si="328"/>
        <v>-11337855.421977194</v>
      </c>
      <c r="AR99" s="55">
        <f t="shared" si="329"/>
        <v>-11349420.357710499</v>
      </c>
      <c r="AS99" s="55">
        <f t="shared" si="329"/>
        <v>-11360997.089992419</v>
      </c>
      <c r="AT99" s="55">
        <f t="shared" si="329"/>
        <v>-11372585.63085567</v>
      </c>
      <c r="AU99" s="55">
        <f t="shared" si="329"/>
        <v>-11384185.992345322</v>
      </c>
      <c r="AV99" s="55">
        <f t="shared" si="329"/>
        <v>-11395798.186518861</v>
      </c>
      <c r="AW99" s="55">
        <f t="shared" si="329"/>
        <v>-11407422.225445824</v>
      </c>
      <c r="AX99" s="55">
        <f t="shared" si="329"/>
        <v>-11419058.121208223</v>
      </c>
      <c r="AY99" s="55">
        <f t="shared" si="329"/>
        <v>-11430705.885900347</v>
      </c>
      <c r="AZ99" s="55">
        <f t="shared" si="329"/>
        <v>-11442365.531628832</v>
      </c>
      <c r="BA99" s="55">
        <f t="shared" si="329"/>
        <v>-11454037.070512658</v>
      </c>
      <c r="BB99" s="55">
        <f t="shared" si="330"/>
        <v>-11465720.514683209</v>
      </c>
      <c r="BC99" s="55">
        <f t="shared" si="330"/>
        <v>-11477415.876284074</v>
      </c>
      <c r="BD99" s="55">
        <f t="shared" si="330"/>
        <v>-11489123.167471521</v>
      </c>
      <c r="BE99" s="55">
        <f t="shared" si="330"/>
        <v>-11500842.40041393</v>
      </c>
      <c r="BF99" s="55">
        <f t="shared" si="330"/>
        <v>-11512573.587292215</v>
      </c>
      <c r="BG99" s="55">
        <f t="shared" si="330"/>
        <v>-11524316.740299841</v>
      </c>
      <c r="BH99" s="55">
        <f t="shared" si="330"/>
        <v>-11536071.871642457</v>
      </c>
      <c r="BI99" s="55">
        <f t="shared" si="330"/>
        <v>-11547838.993538339</v>
      </c>
      <c r="BJ99" s="55">
        <f t="shared" si="330"/>
        <v>-11559618.11821817</v>
      </c>
      <c r="BK99" s="55">
        <f t="shared" si="330"/>
        <v>-11571409.257925119</v>
      </c>
      <c r="BL99" s="55">
        <f t="shared" si="331"/>
        <v>-11583212.424914883</v>
      </c>
      <c r="BM99" s="55">
        <f t="shared" si="331"/>
        <v>-11595027.631455533</v>
      </c>
      <c r="BN99" s="55">
        <f t="shared" si="331"/>
        <v>-11606854.889827738</v>
      </c>
      <c r="BO99" s="55">
        <f t="shared" si="331"/>
        <v>-11618694.212324817</v>
      </c>
      <c r="BP99" s="55">
        <f t="shared" si="331"/>
        <v>-11630545.611252381</v>
      </c>
      <c r="BQ99" s="55">
        <f t="shared" si="331"/>
        <v>-11642409.098928761</v>
      </c>
      <c r="BR99" s="55">
        <f t="shared" si="331"/>
        <v>-11654284.687684808</v>
      </c>
      <c r="BS99" s="55">
        <f t="shared" si="331"/>
        <v>-11666172.389863953</v>
      </c>
      <c r="BT99" s="55">
        <f t="shared" si="331"/>
        <v>-11678072.217822259</v>
      </c>
      <c r="BU99" s="55">
        <f t="shared" si="331"/>
        <v>-11689984.183928262</v>
      </c>
      <c r="BV99" s="55">
        <f t="shared" si="332"/>
        <v>-11701908.300563212</v>
      </c>
      <c r="BW99" s="55">
        <f t="shared" si="332"/>
        <v>-11713844.580121092</v>
      </c>
      <c r="BX99" s="55">
        <f t="shared" si="332"/>
        <v>-11725793.0350083</v>
      </c>
      <c r="BY99" s="55">
        <f t="shared" si="332"/>
        <v>-11737753.677643998</v>
      </c>
      <c r="BZ99" s="55">
        <f t="shared" si="332"/>
        <v>-11749726.520460144</v>
      </c>
      <c r="CA99" s="55">
        <f t="shared" si="332"/>
        <v>-11761711.575901128</v>
      </c>
      <c r="CB99" s="55">
        <f t="shared" si="332"/>
        <v>-11773708.856424246</v>
      </c>
      <c r="CC99" s="55">
        <f t="shared" si="332"/>
        <v>-11785718.374499291</v>
      </c>
      <c r="CD99" s="55">
        <f t="shared" si="332"/>
        <v>-11797740.142609019</v>
      </c>
      <c r="CE99" s="55">
        <f t="shared" si="332"/>
        <v>-11809774.173248801</v>
      </c>
      <c r="CF99" s="55">
        <f t="shared" si="333"/>
        <v>-11821820.478926668</v>
      </c>
      <c r="CG99" s="55">
        <f t="shared" si="333"/>
        <v>-11833879.072163487</v>
      </c>
      <c r="CH99" s="55">
        <f t="shared" si="333"/>
        <v>-11845949.965493033</v>
      </c>
      <c r="CI99" s="55">
        <f t="shared" si="333"/>
        <v>-11858033.171461606</v>
      </c>
      <c r="CJ99" s="55">
        <f t="shared" si="333"/>
        <v>-11870128.70262848</v>
      </c>
      <c r="CK99" s="55">
        <f t="shared" si="333"/>
        <v>-11882236.571565686</v>
      </c>
      <c r="CL99" s="55">
        <f t="shared" si="333"/>
        <v>-11894356.79085809</v>
      </c>
      <c r="CM99" s="55">
        <f t="shared" si="333"/>
        <v>-11906489.373103429</v>
      </c>
      <c r="CN99" s="55">
        <f t="shared" si="333"/>
        <v>-11918634.330912165</v>
      </c>
      <c r="CO99" s="55">
        <f t="shared" si="333"/>
        <v>-11930791.676907714</v>
      </c>
      <c r="CP99" s="55">
        <f t="shared" si="334"/>
        <v>-11942961.423726486</v>
      </c>
      <c r="CQ99" s="55">
        <f t="shared" si="334"/>
        <v>-11955143.584017532</v>
      </c>
      <c r="CR99" s="55">
        <f t="shared" si="334"/>
        <v>-11967338.170442931</v>
      </c>
      <c r="CS99" s="55">
        <f t="shared" si="334"/>
        <v>-11979545.195677806</v>
      </c>
      <c r="CT99" s="55">
        <f t="shared" si="334"/>
        <v>-11991764.672409954</v>
      </c>
      <c r="CU99" s="55">
        <f t="shared" si="334"/>
        <v>-12003996.613340324</v>
      </c>
      <c r="CV99" s="55">
        <f t="shared" si="334"/>
        <v>-12016241.031182608</v>
      </c>
      <c r="CW99" s="55">
        <f t="shared" si="334"/>
        <v>-12028497.938663727</v>
      </c>
      <c r="CX99" s="55">
        <f t="shared" si="334"/>
        <v>-12040767.348523449</v>
      </c>
      <c r="CY99" s="55">
        <f t="shared" si="334"/>
        <v>-12053049.273514455</v>
      </c>
      <c r="CZ99" s="55">
        <f t="shared" si="335"/>
        <v>-12065343.726402521</v>
      </c>
      <c r="DA99" s="55">
        <f t="shared" si="335"/>
        <v>-12077650.719966566</v>
      </c>
      <c r="DB99" s="55">
        <f t="shared" si="335"/>
        <v>-12089970.2669983</v>
      </c>
      <c r="DC99" s="55">
        <f t="shared" si="335"/>
        <v>-12102302.380302681</v>
      </c>
      <c r="DD99" s="55">
        <f t="shared" si="335"/>
        <v>-12114647.07269752</v>
      </c>
      <c r="DE99" s="55">
        <f t="shared" si="335"/>
        <v>-12127004.357013961</v>
      </c>
      <c r="DF99" s="55">
        <f t="shared" si="335"/>
        <v>-12139374.246096108</v>
      </c>
      <c r="DG99" s="55">
        <f t="shared" si="335"/>
        <v>-12151756.752801076</v>
      </c>
      <c r="DH99" s="55">
        <f t="shared" si="335"/>
        <v>-12164151.889999185</v>
      </c>
      <c r="DI99" s="55">
        <f t="shared" si="335"/>
        <v>-12176559.670574009</v>
      </c>
      <c r="DJ99" s="55">
        <f t="shared" si="335"/>
        <v>-12188980.107422009</v>
      </c>
      <c r="DL99">
        <f t="shared" si="200"/>
        <v>0.96</v>
      </c>
      <c r="DM99">
        <f t="shared" si="201"/>
        <v>11007550.135313572</v>
      </c>
      <c r="DN99">
        <f t="shared" si="202"/>
        <v>11018778.360124568</v>
      </c>
      <c r="DO99">
        <f t="shared" si="208"/>
        <v>11030018.037816243</v>
      </c>
      <c r="DP99">
        <f t="shared" si="209"/>
        <v>11041269.180070734</v>
      </c>
      <c r="DQ99">
        <f t="shared" si="210"/>
        <v>11052531.798582319</v>
      </c>
      <c r="DR99">
        <f t="shared" si="211"/>
        <v>11063805.905057095</v>
      </c>
      <c r="DS99">
        <f t="shared" si="212"/>
        <v>11075091.511212979</v>
      </c>
      <c r="DT99">
        <f t="shared" si="213"/>
        <v>11086388.628780115</v>
      </c>
      <c r="DU99">
        <f t="shared" si="214"/>
        <v>11097697.269500336</v>
      </c>
      <c r="DV99">
        <f t="shared" si="215"/>
        <v>11109017.445127614</v>
      </c>
      <c r="DW99">
        <f t="shared" si="216"/>
        <v>11120349.167427864</v>
      </c>
      <c r="DX99">
        <f t="shared" si="217"/>
        <v>11131692.448179007</v>
      </c>
      <c r="DY99">
        <f t="shared" si="218"/>
        <v>11143047.29917098</v>
      </c>
      <c r="DZ99">
        <f t="shared" si="219"/>
        <v>11154413.732205782</v>
      </c>
      <c r="EA99">
        <f t="shared" si="220"/>
        <v>11165791.759097287</v>
      </c>
      <c r="EB99">
        <f t="shared" si="221"/>
        <v>11177181.391671713</v>
      </c>
      <c r="EC99">
        <f t="shared" si="222"/>
        <v>11188582.641767044</v>
      </c>
      <c r="ED99">
        <f t="shared" si="223"/>
        <v>11199995.521233508</v>
      </c>
      <c r="EE99">
        <f t="shared" si="224"/>
        <v>11211420.041933384</v>
      </c>
      <c r="EF99">
        <f t="shared" si="225"/>
        <v>11222856.215741042</v>
      </c>
      <c r="EG99">
        <f t="shared" si="226"/>
        <v>11234304.054542972</v>
      </c>
      <c r="EH99">
        <f t="shared" si="227"/>
        <v>11245763.570237821</v>
      </c>
      <c r="EI99">
        <f t="shared" si="228"/>
        <v>11257234.774736222</v>
      </c>
      <c r="EJ99">
        <f t="shared" si="229"/>
        <v>11268717.679961231</v>
      </c>
      <c r="EK99">
        <f t="shared" si="230"/>
        <v>11280212.297847785</v>
      </c>
      <c r="EL99">
        <f t="shared" si="231"/>
        <v>11291718.64034312</v>
      </c>
      <c r="EM99">
        <f t="shared" si="232"/>
        <v>11303236.719406772</v>
      </c>
      <c r="EN99">
        <f t="shared" si="233"/>
        <v>11314766.547010243</v>
      </c>
      <c r="EO99">
        <f t="shared" si="234"/>
        <v>11326308.135137402</v>
      </c>
      <c r="EP99">
        <f t="shared" si="235"/>
        <v>11337861.495784303</v>
      </c>
      <c r="EQ99">
        <f t="shared" si="236"/>
        <v>11349426.640959233</v>
      </c>
      <c r="ER99">
        <f t="shared" si="237"/>
        <v>11361003.582682777</v>
      </c>
      <c r="ES99">
        <f t="shared" si="238"/>
        <v>11372592.332987653</v>
      </c>
      <c r="ET99">
        <f t="shared" si="239"/>
        <v>11384192.903918929</v>
      </c>
      <c r="EU99">
        <f t="shared" si="240"/>
        <v>11395805.307534093</v>
      </c>
      <c r="EV99">
        <f t="shared" si="241"/>
        <v>11407429.55590268</v>
      </c>
      <c r="EW99">
        <f t="shared" si="242"/>
        <v>11419065.661106704</v>
      </c>
      <c r="EX99">
        <f t="shared" si="243"/>
        <v>11430713.635240452</v>
      </c>
      <c r="EY99">
        <f t="shared" si="244"/>
        <v>11442373.490410563</v>
      </c>
      <c r="EZ99">
        <f t="shared" si="245"/>
        <v>11454045.238736013</v>
      </c>
      <c r="FA99">
        <f t="shared" si="246"/>
        <v>11465728.892348187</v>
      </c>
      <c r="FB99">
        <f t="shared" si="247"/>
        <v>11477424.463390676</v>
      </c>
      <c r="FC99">
        <f t="shared" si="248"/>
        <v>11489131.964019747</v>
      </c>
      <c r="FD99">
        <f t="shared" si="249"/>
        <v>11500851.406403782</v>
      </c>
      <c r="FE99">
        <f t="shared" si="250"/>
        <v>11512582.802723691</v>
      </c>
      <c r="FF99">
        <f t="shared" si="251"/>
        <v>11524326.165172942</v>
      </c>
      <c r="FG99">
        <f t="shared" si="252"/>
        <v>11536081.505957182</v>
      </c>
      <c r="FH99">
        <f t="shared" si="253"/>
        <v>11547848.837294688</v>
      </c>
      <c r="FI99">
        <f t="shared" si="254"/>
        <v>11559628.171416145</v>
      </c>
      <c r="FJ99">
        <f t="shared" si="255"/>
        <v>11571419.520564718</v>
      </c>
      <c r="FK99">
        <f t="shared" si="256"/>
        <v>11583222.896996107</v>
      </c>
      <c r="FL99">
        <f t="shared" si="257"/>
        <v>11595038.312978381</v>
      </c>
      <c r="FM99">
        <f t="shared" si="258"/>
        <v>11606865.78079221</v>
      </c>
      <c r="FN99">
        <f t="shared" si="259"/>
        <v>11618705.312730914</v>
      </c>
      <c r="FO99">
        <f t="shared" si="260"/>
        <v>11630556.921100102</v>
      </c>
      <c r="FP99">
        <f t="shared" si="261"/>
        <v>11642420.618218105</v>
      </c>
      <c r="FQ99">
        <f t="shared" si="262"/>
        <v>11654296.416415777</v>
      </c>
      <c r="FR99">
        <f t="shared" si="263"/>
        <v>11666184.328036547</v>
      </c>
      <c r="FS99">
        <f t="shared" si="264"/>
        <v>11678084.365436478</v>
      </c>
      <c r="FT99">
        <f t="shared" si="265"/>
        <v>11689996.540984105</v>
      </c>
      <c r="FU99">
        <f t="shared" si="266"/>
        <v>11701920.86706068</v>
      </c>
      <c r="FV99">
        <f t="shared" si="267"/>
        <v>11713857.356060185</v>
      </c>
      <c r="FW99">
        <f t="shared" si="268"/>
        <v>11725806.020389017</v>
      </c>
      <c r="FX99">
        <f t="shared" si="269"/>
        <v>11737766.872466339</v>
      </c>
      <c r="FY99">
        <f t="shared" si="270"/>
        <v>11749739.924724109</v>
      </c>
      <c r="FZ99">
        <f t="shared" si="207"/>
        <v>11761725.189606719</v>
      </c>
      <c r="GA99">
        <f t="shared" si="313"/>
        <v>11773722.679571461</v>
      </c>
      <c r="GB99">
        <f t="shared" si="314"/>
        <v>11785732.407088131</v>
      </c>
      <c r="GC99">
        <f t="shared" si="315"/>
        <v>11797754.384639483</v>
      </c>
      <c r="GD99">
        <f t="shared" si="281"/>
        <v>11809788.62472089</v>
      </c>
      <c r="GE99">
        <f t="shared" si="282"/>
        <v>11821835.139840381</v>
      </c>
      <c r="GF99">
        <f t="shared" si="283"/>
        <v>11833893.942518823</v>
      </c>
      <c r="GG99">
        <f t="shared" si="284"/>
        <v>11845965.045289993</v>
      </c>
      <c r="GH99">
        <f t="shared" si="285"/>
        <v>11858048.460700192</v>
      </c>
      <c r="GI99">
        <f t="shared" si="286"/>
        <v>11870144.20130869</v>
      </c>
      <c r="GJ99">
        <f t="shared" si="287"/>
        <v>11882252.27968752</v>
      </c>
      <c r="GK99">
        <f t="shared" si="288"/>
        <v>11894372.708421549</v>
      </c>
      <c r="GL99">
        <f t="shared" si="289"/>
        <v>11906505.500108512</v>
      </c>
      <c r="GM99">
        <f t="shared" si="290"/>
        <v>11918650.667358873</v>
      </c>
      <c r="GN99">
        <f t="shared" si="291"/>
        <v>11930808.222796047</v>
      </c>
      <c r="GO99">
        <f t="shared" si="292"/>
        <v>11942978.179056443</v>
      </c>
      <c r="GP99">
        <f t="shared" si="293"/>
        <v>11955160.548789114</v>
      </c>
      <c r="GQ99">
        <f t="shared" si="294"/>
        <v>11967355.344656138</v>
      </c>
      <c r="GR99">
        <f t="shared" si="295"/>
        <v>11979562.579332637</v>
      </c>
      <c r="GS99">
        <f t="shared" si="296"/>
        <v>11991782.265506409</v>
      </c>
      <c r="GT99">
        <f t="shared" si="297"/>
        <v>12004014.415878404</v>
      </c>
      <c r="GU99">
        <f t="shared" si="298"/>
        <v>12016259.043162312</v>
      </c>
      <c r="GV99">
        <f t="shared" si="299"/>
        <v>12028516.160085054</v>
      </c>
      <c r="GW99">
        <f t="shared" si="300"/>
        <v>12040785.779386401</v>
      </c>
      <c r="GX99">
        <f t="shared" si="301"/>
        <v>12053067.913819032</v>
      </c>
      <c r="GY99">
        <f t="shared" si="302"/>
        <v>12065362.576148722</v>
      </c>
      <c r="GZ99">
        <f t="shared" si="303"/>
        <v>12077669.779154392</v>
      </c>
      <c r="HA99">
        <f t="shared" si="304"/>
        <v>12089989.535627751</v>
      </c>
      <c r="HB99">
        <f t="shared" si="305"/>
        <v>12102321.858373756</v>
      </c>
      <c r="HC99">
        <f t="shared" si="306"/>
        <v>12114666.76021022</v>
      </c>
      <c r="HD99">
        <f t="shared" si="307"/>
        <v>12127024.253968285</v>
      </c>
      <c r="HE99">
        <f t="shared" si="308"/>
        <v>12139394.352492057</v>
      </c>
      <c r="HF99">
        <f t="shared" si="309"/>
        <v>12151777.068638649</v>
      </c>
      <c r="HG99">
        <f t="shared" si="310"/>
        <v>12164172.415278383</v>
      </c>
      <c r="HH99">
        <f t="shared" si="311"/>
        <v>12176580.405294832</v>
      </c>
      <c r="HI99">
        <f t="shared" si="312"/>
        <v>12189001.051584456</v>
      </c>
      <c r="HJ99">
        <f t="shared" si="203"/>
        <v>11018778.360124568</v>
      </c>
      <c r="HK99">
        <f t="shared" si="204"/>
        <v>2</v>
      </c>
      <c r="HL99">
        <v>97</v>
      </c>
      <c r="HM99">
        <f t="shared" si="205"/>
        <v>0.96</v>
      </c>
      <c r="HN99" cm="1">
        <f t="array" ref="HN99">INDEX($N$3:$DJ$102,HL99,HK99)</f>
        <v>-11018778.150682943</v>
      </c>
      <c r="HO99">
        <f t="shared" si="206"/>
        <v>-10578027.024655625</v>
      </c>
    </row>
    <row r="100" spans="5:223" x14ac:dyDescent="0.25">
      <c r="E100">
        <v>770</v>
      </c>
      <c r="F100" s="6">
        <f>'Emission events'!AJ100</f>
        <v>0</v>
      </c>
      <c r="G100" s="6">
        <f>'Emission events'!BQ100</f>
        <v>0</v>
      </c>
      <c r="H100" s="6">
        <f>'Emission events'!CX100</f>
        <v>0</v>
      </c>
      <c r="I100" s="6">
        <f>'Emission events'!EE100</f>
        <v>0</v>
      </c>
      <c r="J100" s="6">
        <f>'Emission events'!FL100</f>
        <v>0</v>
      </c>
      <c r="K100" s="6">
        <f t="shared" si="199"/>
        <v>0</v>
      </c>
      <c r="M100" s="1">
        <v>0.97</v>
      </c>
      <c r="N100" s="55">
        <f t="shared" si="326"/>
        <v>-15227420.188511508</v>
      </c>
      <c r="O100" s="55">
        <f t="shared" si="326"/>
        <v>-15242952.585963687</v>
      </c>
      <c r="P100" s="55">
        <f t="shared" si="326"/>
        <v>-15258500.826883281</v>
      </c>
      <c r="Q100" s="55">
        <f t="shared" si="326"/>
        <v>-15274064.927430948</v>
      </c>
      <c r="R100" s="55">
        <f t="shared" si="326"/>
        <v>-15289644.90378394</v>
      </c>
      <c r="S100" s="55">
        <f t="shared" si="326"/>
        <v>-15305240.772136174</v>
      </c>
      <c r="T100" s="55">
        <f t="shared" si="326"/>
        <v>-15320852.548697757</v>
      </c>
      <c r="U100" s="55">
        <f t="shared" si="326"/>
        <v>-15336480.249695601</v>
      </c>
      <c r="V100" s="55">
        <f t="shared" si="326"/>
        <v>-15352123.891372902</v>
      </c>
      <c r="W100" s="55">
        <f t="shared" si="326"/>
        <v>-15367783.489989754</v>
      </c>
      <c r="X100" s="55">
        <f t="shared" si="327"/>
        <v>-15383459.061822664</v>
      </c>
      <c r="Y100" s="55">
        <f t="shared" si="327"/>
        <v>-15399150.623164639</v>
      </c>
      <c r="Z100" s="55">
        <f t="shared" si="327"/>
        <v>-15414858.190325415</v>
      </c>
      <c r="AA100" s="55">
        <f t="shared" si="327"/>
        <v>-15430581.779631522</v>
      </c>
      <c r="AB100" s="55">
        <f t="shared" si="327"/>
        <v>-15446321.407425825</v>
      </c>
      <c r="AC100" s="55">
        <f t="shared" si="327"/>
        <v>-15462077.090068121</v>
      </c>
      <c r="AD100" s="55">
        <f t="shared" si="327"/>
        <v>-15477848.843934629</v>
      </c>
      <c r="AE100" s="55">
        <f t="shared" si="327"/>
        <v>-15493636.685418602</v>
      </c>
      <c r="AF100" s="55">
        <f t="shared" si="327"/>
        <v>-15509440.630929846</v>
      </c>
      <c r="AG100" s="55">
        <f t="shared" si="327"/>
        <v>-15525260.696894741</v>
      </c>
      <c r="AH100" s="55">
        <f t="shared" si="328"/>
        <v>-15541096.899756752</v>
      </c>
      <c r="AI100" s="55">
        <f t="shared" si="328"/>
        <v>-15556949.255975952</v>
      </c>
      <c r="AJ100" s="55">
        <f t="shared" si="328"/>
        <v>-15572817.782029098</v>
      </c>
      <c r="AK100" s="55">
        <f t="shared" si="328"/>
        <v>-15588702.494409913</v>
      </c>
      <c r="AL100" s="55">
        <f t="shared" si="328"/>
        <v>-15604603.40962889</v>
      </c>
      <c r="AM100" s="55">
        <f t="shared" si="328"/>
        <v>-15620520.544213366</v>
      </c>
      <c r="AN100" s="55">
        <f t="shared" si="328"/>
        <v>-15636453.91470759</v>
      </c>
      <c r="AO100" s="55">
        <f t="shared" si="328"/>
        <v>-15652403.537672464</v>
      </c>
      <c r="AP100" s="55">
        <f t="shared" si="328"/>
        <v>-15668369.429686114</v>
      </c>
      <c r="AQ100" s="55">
        <f t="shared" si="328"/>
        <v>-15684351.607343419</v>
      </c>
      <c r="AR100" s="55">
        <f t="shared" si="329"/>
        <v>-15700350.087256059</v>
      </c>
      <c r="AS100" s="55">
        <f t="shared" si="329"/>
        <v>-15716364.886052841</v>
      </c>
      <c r="AT100" s="55">
        <f t="shared" si="329"/>
        <v>-15732396.020379461</v>
      </c>
      <c r="AU100" s="55">
        <f t="shared" si="329"/>
        <v>-15748443.506898614</v>
      </c>
      <c r="AV100" s="55">
        <f t="shared" si="329"/>
        <v>-15764507.362290025</v>
      </c>
      <c r="AW100" s="55">
        <f t="shared" si="329"/>
        <v>-15780587.603250232</v>
      </c>
      <c r="AX100" s="55">
        <f t="shared" si="329"/>
        <v>-15796684.246493122</v>
      </c>
      <c r="AY100" s="55">
        <f t="shared" si="329"/>
        <v>-15812797.308749471</v>
      </c>
      <c r="AZ100" s="55">
        <f t="shared" si="329"/>
        <v>-15828926.806766948</v>
      </c>
      <c r="BA100" s="55">
        <f t="shared" si="329"/>
        <v>-15845072.757310649</v>
      </c>
      <c r="BB100" s="55">
        <f t="shared" si="330"/>
        <v>-15861235.177162599</v>
      </c>
      <c r="BC100" s="55">
        <f t="shared" si="330"/>
        <v>-15877414.083121819</v>
      </c>
      <c r="BD100" s="55">
        <f t="shared" si="330"/>
        <v>-15893609.492004653</v>
      </c>
      <c r="BE100" s="55">
        <f t="shared" si="330"/>
        <v>-15909821.420644524</v>
      </c>
      <c r="BF100" s="55">
        <f t="shared" si="330"/>
        <v>-15926049.885892037</v>
      </c>
      <c r="BG100" s="55">
        <f t="shared" si="330"/>
        <v>-15942294.904615037</v>
      </c>
      <c r="BH100" s="55">
        <f t="shared" si="330"/>
        <v>-15958556.493698349</v>
      </c>
      <c r="BI100" s="55">
        <f t="shared" si="330"/>
        <v>-15974834.670044359</v>
      </c>
      <c r="BJ100" s="55">
        <f t="shared" si="330"/>
        <v>-15991129.450572532</v>
      </c>
      <c r="BK100" s="55">
        <f t="shared" si="330"/>
        <v>-16007440.852219464</v>
      </c>
      <c r="BL100" s="55">
        <f t="shared" si="331"/>
        <v>-16023768.89193921</v>
      </c>
      <c r="BM100" s="55">
        <f t="shared" si="331"/>
        <v>-16040113.586703055</v>
      </c>
      <c r="BN100" s="55">
        <f t="shared" si="331"/>
        <v>-16056474.953499593</v>
      </c>
      <c r="BO100" s="55">
        <f t="shared" si="331"/>
        <v>-16072853.009334812</v>
      </c>
      <c r="BP100" s="55">
        <f t="shared" si="331"/>
        <v>-16089247.771231811</v>
      </c>
      <c r="BQ100" s="55">
        <f t="shared" si="331"/>
        <v>-16105659.256231401</v>
      </c>
      <c r="BR100" s="55">
        <f t="shared" si="331"/>
        <v>-16122087.481391603</v>
      </c>
      <c r="BS100" s="55">
        <f t="shared" si="331"/>
        <v>-16138532.463787718</v>
      </c>
      <c r="BT100" s="55">
        <f t="shared" si="331"/>
        <v>-16154994.220512636</v>
      </c>
      <c r="BU100" s="55">
        <f t="shared" si="331"/>
        <v>-16171472.768676637</v>
      </c>
      <c r="BV100" s="55">
        <f t="shared" si="332"/>
        <v>-16187968.125407435</v>
      </c>
      <c r="BW100" s="55">
        <f t="shared" si="332"/>
        <v>-16204480.307850236</v>
      </c>
      <c r="BX100" s="55">
        <f t="shared" si="332"/>
        <v>-16221009.333167715</v>
      </c>
      <c r="BY100" s="55">
        <f t="shared" si="332"/>
        <v>-16237555.218540065</v>
      </c>
      <c r="BZ100" s="55">
        <f t="shared" si="332"/>
        <v>-16254117.981165057</v>
      </c>
      <c r="CA100" s="55">
        <f t="shared" si="332"/>
        <v>-16270697.638257775</v>
      </c>
      <c r="CB100" s="55">
        <f t="shared" si="332"/>
        <v>-16287294.207051272</v>
      </c>
      <c r="CC100" s="55">
        <f t="shared" si="332"/>
        <v>-16303907.704795757</v>
      </c>
      <c r="CD100" s="55">
        <f t="shared" si="332"/>
        <v>-16320538.148759289</v>
      </c>
      <c r="CE100" s="55">
        <f t="shared" si="332"/>
        <v>-16337185.556227464</v>
      </c>
      <c r="CF100" s="55">
        <f t="shared" si="333"/>
        <v>-16353849.944503523</v>
      </c>
      <c r="CG100" s="55">
        <f t="shared" si="333"/>
        <v>-16370531.330908351</v>
      </c>
      <c r="CH100" s="55">
        <f t="shared" si="333"/>
        <v>-16387229.732780557</v>
      </c>
      <c r="CI100" s="55">
        <f t="shared" si="333"/>
        <v>-16403945.167476207</v>
      </c>
      <c r="CJ100" s="55">
        <f t="shared" si="333"/>
        <v>-16420677.652369419</v>
      </c>
      <c r="CK100" s="55">
        <f t="shared" si="333"/>
        <v>-16437427.204851858</v>
      </c>
      <c r="CL100" s="55">
        <f t="shared" si="333"/>
        <v>-16454193.842332812</v>
      </c>
      <c r="CM100" s="55">
        <f t="shared" si="333"/>
        <v>-16470977.582239501</v>
      </c>
      <c r="CN100" s="55">
        <f t="shared" si="333"/>
        <v>-16487778.442016866</v>
      </c>
      <c r="CO100" s="55">
        <f t="shared" si="333"/>
        <v>-16504596.439127639</v>
      </c>
      <c r="CP100" s="55">
        <f t="shared" si="334"/>
        <v>-16521431.591052366</v>
      </c>
      <c r="CQ100" s="55">
        <f t="shared" si="334"/>
        <v>-16538283.915289424</v>
      </c>
      <c r="CR100" s="55">
        <f t="shared" si="334"/>
        <v>-16555153.42935504</v>
      </c>
      <c r="CS100" s="55">
        <f t="shared" si="334"/>
        <v>-16572040.150783362</v>
      </c>
      <c r="CT100" s="55">
        <f t="shared" si="334"/>
        <v>-16588944.097126193</v>
      </c>
      <c r="CU100" s="55">
        <f t="shared" si="334"/>
        <v>-16605865.28595365</v>
      </c>
      <c r="CV100" s="55">
        <f t="shared" si="334"/>
        <v>-16622803.734853357</v>
      </c>
      <c r="CW100" s="55">
        <f t="shared" si="334"/>
        <v>-16639759.461431116</v>
      </c>
      <c r="CX100" s="55">
        <f t="shared" si="334"/>
        <v>-16656732.483310631</v>
      </c>
      <c r="CY100" s="55">
        <f t="shared" si="334"/>
        <v>-16673722.818133578</v>
      </c>
      <c r="CZ100" s="55">
        <f t="shared" si="335"/>
        <v>-16690730.483559629</v>
      </c>
      <c r="DA100" s="55">
        <f t="shared" si="335"/>
        <v>-16707755.497266533</v>
      </c>
      <c r="DB100" s="55">
        <f t="shared" si="335"/>
        <v>-16724797.876949824</v>
      </c>
      <c r="DC100" s="55">
        <f t="shared" si="335"/>
        <v>-16741857.640323512</v>
      </c>
      <c r="DD100" s="55">
        <f t="shared" si="335"/>
        <v>-16758934.805119257</v>
      </c>
      <c r="DE100" s="55">
        <f t="shared" si="335"/>
        <v>-16776029.389087038</v>
      </c>
      <c r="DF100" s="55">
        <f t="shared" si="335"/>
        <v>-16793141.409994882</v>
      </c>
      <c r="DG100" s="55">
        <f t="shared" si="335"/>
        <v>-16810270.88562895</v>
      </c>
      <c r="DH100" s="55">
        <f t="shared" si="335"/>
        <v>-16827417.833793528</v>
      </c>
      <c r="DI100" s="55">
        <f t="shared" si="335"/>
        <v>-16844582.27231108</v>
      </c>
      <c r="DJ100" s="55">
        <f t="shared" si="335"/>
        <v>-16861764.219022233</v>
      </c>
      <c r="DL100">
        <f t="shared" si="200"/>
        <v>0.97</v>
      </c>
      <c r="DM100">
        <f t="shared" si="201"/>
        <v>15227420.188511508</v>
      </c>
      <c r="DN100">
        <f t="shared" si="202"/>
        <v>15242952.795405312</v>
      </c>
      <c r="DO100">
        <f t="shared" si="208"/>
        <v>15258501.24576653</v>
      </c>
      <c r="DP100">
        <f t="shared" si="209"/>
        <v>15274065.555755822</v>
      </c>
      <c r="DQ100">
        <f t="shared" si="210"/>
        <v>15289645.741550438</v>
      </c>
      <c r="DR100">
        <f t="shared" si="211"/>
        <v>15305241.819344297</v>
      </c>
      <c r="DS100">
        <f t="shared" si="212"/>
        <v>15320853.805347504</v>
      </c>
      <c r="DT100">
        <f t="shared" si="213"/>
        <v>15336481.715786973</v>
      </c>
      <c r="DU100">
        <f t="shared" si="214"/>
        <v>15352125.566905897</v>
      </c>
      <c r="DV100">
        <f t="shared" si="215"/>
        <v>15367785.374964373</v>
      </c>
      <c r="DW100">
        <f t="shared" si="216"/>
        <v>15383461.156238908</v>
      </c>
      <c r="DX100">
        <f t="shared" si="217"/>
        <v>15399152.927022507</v>
      </c>
      <c r="DY100">
        <f t="shared" si="218"/>
        <v>15414860.703624908</v>
      </c>
      <c r="DZ100">
        <f t="shared" si="219"/>
        <v>15430584.502372639</v>
      </c>
      <c r="EA100">
        <f t="shared" si="220"/>
        <v>15446324.339608567</v>
      </c>
      <c r="EB100">
        <f t="shared" si="221"/>
        <v>15462080.231692487</v>
      </c>
      <c r="EC100">
        <f t="shared" si="222"/>
        <v>15477852.195000621</v>
      </c>
      <c r="ED100">
        <f t="shared" si="223"/>
        <v>15493640.245926218</v>
      </c>
      <c r="EE100">
        <f t="shared" si="224"/>
        <v>15509444.400879087</v>
      </c>
      <c r="EF100">
        <f t="shared" si="225"/>
        <v>15525264.676285606</v>
      </c>
      <c r="EG100">
        <f t="shared" si="226"/>
        <v>15541101.088589242</v>
      </c>
      <c r="EH100">
        <f t="shared" si="227"/>
        <v>15556953.654250067</v>
      </c>
      <c r="EI100">
        <f t="shared" si="228"/>
        <v>15572822.389744837</v>
      </c>
      <c r="EJ100">
        <f t="shared" si="229"/>
        <v>15588707.311567277</v>
      </c>
      <c r="EK100">
        <f t="shared" si="230"/>
        <v>15604608.436227877</v>
      </c>
      <c r="EL100">
        <f t="shared" si="231"/>
        <v>15620525.780253977</v>
      </c>
      <c r="EM100">
        <f t="shared" si="232"/>
        <v>15636459.360189825</v>
      </c>
      <c r="EN100">
        <f t="shared" si="233"/>
        <v>15652409.192596324</v>
      </c>
      <c r="EO100">
        <f t="shared" si="234"/>
        <v>15668375.294051599</v>
      </c>
      <c r="EP100">
        <f t="shared" si="235"/>
        <v>15684357.681150528</v>
      </c>
      <c r="EQ100">
        <f t="shared" si="236"/>
        <v>15700356.370504793</v>
      </c>
      <c r="ER100">
        <f t="shared" si="237"/>
        <v>15716371.3787432</v>
      </c>
      <c r="ES100">
        <f t="shared" si="238"/>
        <v>15732402.722511444</v>
      </c>
      <c r="ET100">
        <f t="shared" si="239"/>
        <v>15748450.418472221</v>
      </c>
      <c r="EU100">
        <f t="shared" si="240"/>
        <v>15764514.483305257</v>
      </c>
      <c r="EV100">
        <f t="shared" si="241"/>
        <v>15780594.933707088</v>
      </c>
      <c r="EW100">
        <f t="shared" si="242"/>
        <v>15796691.786391603</v>
      </c>
      <c r="EX100">
        <f t="shared" si="243"/>
        <v>15812805.058089577</v>
      </c>
      <c r="EY100">
        <f t="shared" si="244"/>
        <v>15828934.765548678</v>
      </c>
      <c r="EZ100">
        <f t="shared" si="245"/>
        <v>15845080.925534004</v>
      </c>
      <c r="FA100">
        <f t="shared" si="246"/>
        <v>15861243.554827577</v>
      </c>
      <c r="FB100">
        <f t="shared" si="247"/>
        <v>15877422.670228422</v>
      </c>
      <c r="FC100">
        <f t="shared" si="248"/>
        <v>15893618.28855288</v>
      </c>
      <c r="FD100">
        <f t="shared" si="249"/>
        <v>15909830.426634375</v>
      </c>
      <c r="FE100">
        <f t="shared" si="250"/>
        <v>15926059.101323513</v>
      </c>
      <c r="FF100">
        <f t="shared" si="251"/>
        <v>15942304.329488138</v>
      </c>
      <c r="FG100">
        <f t="shared" si="252"/>
        <v>15958566.128013074</v>
      </c>
      <c r="FH100">
        <f t="shared" si="253"/>
        <v>15974844.513800709</v>
      </c>
      <c r="FI100">
        <f t="shared" si="254"/>
        <v>15991139.503770506</v>
      </c>
      <c r="FJ100">
        <f t="shared" si="255"/>
        <v>16007451.114859063</v>
      </c>
      <c r="FK100">
        <f t="shared" si="256"/>
        <v>16023779.364020433</v>
      </c>
      <c r="FL100">
        <f t="shared" si="257"/>
        <v>16040124.268225903</v>
      </c>
      <c r="FM100">
        <f t="shared" si="258"/>
        <v>16056485.844464066</v>
      </c>
      <c r="FN100">
        <f t="shared" si="259"/>
        <v>16072864.109740909</v>
      </c>
      <c r="FO100">
        <f t="shared" si="260"/>
        <v>16089259.081079533</v>
      </c>
      <c r="FP100">
        <f t="shared" si="261"/>
        <v>16105670.775520746</v>
      </c>
      <c r="FQ100">
        <f t="shared" si="262"/>
        <v>16122099.210122572</v>
      </c>
      <c r="FR100">
        <f t="shared" si="263"/>
        <v>16138544.401960311</v>
      </c>
      <c r="FS100">
        <f t="shared" si="264"/>
        <v>16155006.368126854</v>
      </c>
      <c r="FT100">
        <f t="shared" si="265"/>
        <v>16171485.12573248</v>
      </c>
      <c r="FU100">
        <f t="shared" si="266"/>
        <v>16187980.691904902</v>
      </c>
      <c r="FV100">
        <f t="shared" si="267"/>
        <v>16204493.083789328</v>
      </c>
      <c r="FW100">
        <f t="shared" si="268"/>
        <v>16221022.318548432</v>
      </c>
      <c r="FX100">
        <f t="shared" si="269"/>
        <v>16237568.413362406</v>
      </c>
      <c r="FY100">
        <f t="shared" si="270"/>
        <v>16254131.385429023</v>
      </c>
      <c r="FZ100">
        <f t="shared" si="207"/>
        <v>16270711.251963366</v>
      </c>
      <c r="GA100">
        <f t="shared" si="313"/>
        <v>16287308.030198487</v>
      </c>
      <c r="GB100">
        <f t="shared" si="314"/>
        <v>16303921.737384597</v>
      </c>
      <c r="GC100">
        <f t="shared" si="315"/>
        <v>16320552.390789753</v>
      </c>
      <c r="GD100">
        <f t="shared" si="281"/>
        <v>16337200.007699553</v>
      </c>
      <c r="GE100">
        <f t="shared" si="282"/>
        <v>16353864.605417237</v>
      </c>
      <c r="GF100">
        <f t="shared" si="283"/>
        <v>16370546.201263687</v>
      </c>
      <c r="GG100">
        <f t="shared" si="284"/>
        <v>16387244.812577518</v>
      </c>
      <c r="GH100">
        <f t="shared" si="285"/>
        <v>16403960.456714792</v>
      </c>
      <c r="GI100">
        <f t="shared" si="286"/>
        <v>16420693.151049629</v>
      </c>
      <c r="GJ100">
        <f t="shared" si="287"/>
        <v>16437442.912973693</v>
      </c>
      <c r="GK100">
        <f t="shared" si="288"/>
        <v>16454209.759896271</v>
      </c>
      <c r="GL100">
        <f t="shared" si="289"/>
        <v>16470993.709244585</v>
      </c>
      <c r="GM100">
        <f t="shared" si="290"/>
        <v>16487794.778463574</v>
      </c>
      <c r="GN100">
        <f t="shared" si="291"/>
        <v>16504612.985015972</v>
      </c>
      <c r="GO100">
        <f t="shared" si="292"/>
        <v>16521448.346382324</v>
      </c>
      <c r="GP100">
        <f t="shared" si="293"/>
        <v>16538300.880061006</v>
      </c>
      <c r="GQ100">
        <f t="shared" si="294"/>
        <v>16555170.603568247</v>
      </c>
      <c r="GR100">
        <f t="shared" si="295"/>
        <v>16572057.534438193</v>
      </c>
      <c r="GS100">
        <f t="shared" si="296"/>
        <v>16588961.690222649</v>
      </c>
      <c r="GT100">
        <f t="shared" si="297"/>
        <v>16605883.08849173</v>
      </c>
      <c r="GU100">
        <f t="shared" si="298"/>
        <v>16622821.746833062</v>
      </c>
      <c r="GV100">
        <f t="shared" si="299"/>
        <v>16639777.682852443</v>
      </c>
      <c r="GW100">
        <f t="shared" si="300"/>
        <v>16656750.914173583</v>
      </c>
      <c r="GX100">
        <f t="shared" si="301"/>
        <v>16673741.458438154</v>
      </c>
      <c r="GY100">
        <f t="shared" si="302"/>
        <v>16690749.33330583</v>
      </c>
      <c r="GZ100">
        <f t="shared" si="303"/>
        <v>16707774.556454359</v>
      </c>
      <c r="HA100">
        <f t="shared" si="304"/>
        <v>16724817.145579275</v>
      </c>
      <c r="HB100">
        <f t="shared" si="305"/>
        <v>16741877.118394587</v>
      </c>
      <c r="HC100">
        <f t="shared" si="306"/>
        <v>16758954.492631957</v>
      </c>
      <c r="HD100">
        <f t="shared" si="307"/>
        <v>16776049.286041362</v>
      </c>
      <c r="HE100">
        <f t="shared" si="308"/>
        <v>16793161.51639083</v>
      </c>
      <c r="HF100">
        <f t="shared" si="309"/>
        <v>16810291.201466523</v>
      </c>
      <c r="HG100">
        <f t="shared" si="310"/>
        <v>16827438.359072726</v>
      </c>
      <c r="HH100">
        <f t="shared" si="311"/>
        <v>16844603.007031903</v>
      </c>
      <c r="HI100">
        <f t="shared" si="312"/>
        <v>16861785.16318468</v>
      </c>
      <c r="HJ100">
        <f t="shared" si="203"/>
        <v>15242952.795405312</v>
      </c>
      <c r="HK100">
        <f t="shared" si="204"/>
        <v>2</v>
      </c>
      <c r="HL100">
        <v>98</v>
      </c>
      <c r="HM100">
        <f t="shared" si="205"/>
        <v>0.97</v>
      </c>
      <c r="HN100" cm="1">
        <f t="array" ref="HN100">INDEX($N$3:$DJ$102,HL100,HK100)</f>
        <v>-15242952.585963687</v>
      </c>
      <c r="HO100">
        <f t="shared" si="206"/>
        <v>-14785664.008384775</v>
      </c>
    </row>
    <row r="101" spans="5:223" x14ac:dyDescent="0.25">
      <c r="E101">
        <v>775</v>
      </c>
      <c r="F101" s="6">
        <f>'Emission events'!AJ101</f>
        <v>0</v>
      </c>
      <c r="G101" s="6">
        <f>'Emission events'!BQ101</f>
        <v>0</v>
      </c>
      <c r="H101" s="6">
        <f>'Emission events'!CX101</f>
        <v>0</v>
      </c>
      <c r="I101" s="6">
        <f>'Emission events'!EE101</f>
        <v>0</v>
      </c>
      <c r="J101" s="6">
        <f>'Emission events'!FL101</f>
        <v>0</v>
      </c>
      <c r="K101" s="6">
        <f t="shared" si="199"/>
        <v>0</v>
      </c>
      <c r="M101" s="1">
        <v>0.98</v>
      </c>
      <c r="N101" s="55">
        <f t="shared" si="326"/>
        <v>-21065023.429907784</v>
      </c>
      <c r="O101" s="55">
        <f t="shared" si="326"/>
        <v>-21086510.341264907</v>
      </c>
      <c r="P101" s="55">
        <f t="shared" si="326"/>
        <v>-21108019.16985542</v>
      </c>
      <c r="Q101" s="55">
        <f t="shared" si="326"/>
        <v>-21129549.938035492</v>
      </c>
      <c r="R101" s="55">
        <f t="shared" si="326"/>
        <v>-21151102.668184105</v>
      </c>
      <c r="S101" s="55">
        <f t="shared" si="326"/>
        <v>-21172677.382703133</v>
      </c>
      <c r="T101" s="55">
        <f t="shared" si="326"/>
        <v>-21194274.104017016</v>
      </c>
      <c r="U101" s="55">
        <f t="shared" si="326"/>
        <v>-21215892.85457357</v>
      </c>
      <c r="V101" s="55">
        <f t="shared" si="326"/>
        <v>-21237533.65684301</v>
      </c>
      <c r="W101" s="55">
        <f t="shared" si="326"/>
        <v>-21259196.533318747</v>
      </c>
      <c r="X101" s="55">
        <f t="shared" si="327"/>
        <v>-21280881.506517071</v>
      </c>
      <c r="Y101" s="55">
        <f t="shared" si="327"/>
        <v>-21302588.598977253</v>
      </c>
      <c r="Z101" s="55">
        <f t="shared" si="327"/>
        <v>-21324317.833261523</v>
      </c>
      <c r="AA101" s="55">
        <f t="shared" si="327"/>
        <v>-21346069.231955234</v>
      </c>
      <c r="AB101" s="55">
        <f t="shared" si="327"/>
        <v>-21367842.817666449</v>
      </c>
      <c r="AC101" s="55">
        <f t="shared" si="327"/>
        <v>-21389638.613026839</v>
      </c>
      <c r="AD101" s="55">
        <f t="shared" si="327"/>
        <v>-21411456.640690617</v>
      </c>
      <c r="AE101" s="55">
        <f t="shared" si="327"/>
        <v>-21433296.923335344</v>
      </c>
      <c r="AF101" s="55">
        <f t="shared" si="327"/>
        <v>-21455159.483661927</v>
      </c>
      <c r="AG101" s="55">
        <f t="shared" si="327"/>
        <v>-21477044.344393972</v>
      </c>
      <c r="AH101" s="55">
        <f t="shared" si="328"/>
        <v>-21498951.528278593</v>
      </c>
      <c r="AI101" s="55">
        <f t="shared" si="328"/>
        <v>-21520881.058085993</v>
      </c>
      <c r="AJ101" s="55">
        <f t="shared" si="328"/>
        <v>-21542832.95660964</v>
      </c>
      <c r="AK101" s="55">
        <f t="shared" si="328"/>
        <v>-21564807.246666294</v>
      </c>
      <c r="AL101" s="55">
        <f t="shared" si="328"/>
        <v>-21586803.951095782</v>
      </c>
      <c r="AM101" s="55">
        <f t="shared" si="328"/>
        <v>-21608823.092761364</v>
      </c>
      <c r="AN101" s="55">
        <f t="shared" si="328"/>
        <v>-21630864.694549873</v>
      </c>
      <c r="AO101" s="55">
        <f t="shared" si="328"/>
        <v>-21652928.779371012</v>
      </c>
      <c r="AP101" s="55">
        <f t="shared" si="328"/>
        <v>-21675015.370158151</v>
      </c>
      <c r="AQ101" s="55">
        <f t="shared" si="328"/>
        <v>-21697124.489868004</v>
      </c>
      <c r="AR101" s="55">
        <f t="shared" si="329"/>
        <v>-21719256.161480669</v>
      </c>
      <c r="AS101" s="55">
        <f t="shared" si="329"/>
        <v>-21741410.407999787</v>
      </c>
      <c r="AT101" s="55">
        <f t="shared" si="329"/>
        <v>-21763587.252452217</v>
      </c>
      <c r="AU101" s="55">
        <f t="shared" si="329"/>
        <v>-21785786.717888467</v>
      </c>
      <c r="AV101" s="55">
        <f t="shared" si="329"/>
        <v>-21808008.827382792</v>
      </c>
      <c r="AW101" s="55">
        <f t="shared" si="329"/>
        <v>-21830253.604032502</v>
      </c>
      <c r="AX101" s="55">
        <f t="shared" si="329"/>
        <v>-21852521.070958726</v>
      </c>
      <c r="AY101" s="55">
        <f t="shared" si="329"/>
        <v>-21874811.251306381</v>
      </c>
      <c r="AZ101" s="55">
        <f t="shared" si="329"/>
        <v>-21897124.168243553</v>
      </c>
      <c r="BA101" s="55">
        <f t="shared" si="329"/>
        <v>-21919459.844962254</v>
      </c>
      <c r="BB101" s="55">
        <f t="shared" si="330"/>
        <v>-21941818.304678082</v>
      </c>
      <c r="BC101" s="55">
        <f t="shared" si="330"/>
        <v>-21964199.570630312</v>
      </c>
      <c r="BD101" s="55">
        <f t="shared" si="330"/>
        <v>-21986603.666082006</v>
      </c>
      <c r="BE101" s="55">
        <f t="shared" si="330"/>
        <v>-22009030.614319712</v>
      </c>
      <c r="BF101" s="55">
        <f t="shared" si="330"/>
        <v>-22031480.438653894</v>
      </c>
      <c r="BG101" s="55">
        <f t="shared" si="330"/>
        <v>-22053953.162419029</v>
      </c>
      <c r="BH101" s="55">
        <f t="shared" si="330"/>
        <v>-22076448.808972925</v>
      </c>
      <c r="BI101" s="55">
        <f t="shared" si="330"/>
        <v>-22098967.401697528</v>
      </c>
      <c r="BJ101" s="55">
        <f t="shared" si="330"/>
        <v>-22121508.963998549</v>
      </c>
      <c r="BK101" s="55">
        <f t="shared" si="330"/>
        <v>-22144073.519305591</v>
      </c>
      <c r="BL101" s="55">
        <f t="shared" si="331"/>
        <v>-22166661.091072217</v>
      </c>
      <c r="BM101" s="55">
        <f t="shared" si="331"/>
        <v>-22189271.702775683</v>
      </c>
      <c r="BN101" s="55">
        <f t="shared" si="331"/>
        <v>-22211905.377917357</v>
      </c>
      <c r="BO101" s="55">
        <f t="shared" si="331"/>
        <v>-22234562.140022799</v>
      </c>
      <c r="BP101" s="55">
        <f t="shared" si="331"/>
        <v>-22257242.012641117</v>
      </c>
      <c r="BQ101" s="55">
        <f t="shared" si="331"/>
        <v>-22279945.019345652</v>
      </c>
      <c r="BR101" s="55">
        <f t="shared" si="331"/>
        <v>-22302671.183734041</v>
      </c>
      <c r="BS101" s="55">
        <f t="shared" si="331"/>
        <v>-22325420.529427506</v>
      </c>
      <c r="BT101" s="55">
        <f t="shared" si="331"/>
        <v>-22348193.080071785</v>
      </c>
      <c r="BU101" s="55">
        <f t="shared" si="331"/>
        <v>-22370988.859336302</v>
      </c>
      <c r="BV101" s="55">
        <f t="shared" si="332"/>
        <v>-22393807.890915129</v>
      </c>
      <c r="BW101" s="55">
        <f t="shared" si="332"/>
        <v>-22416650.19852626</v>
      </c>
      <c r="BX101" s="55">
        <f t="shared" si="332"/>
        <v>-22439515.805911709</v>
      </c>
      <c r="BY101" s="55">
        <f t="shared" si="332"/>
        <v>-22462404.736837894</v>
      </c>
      <c r="BZ101" s="55">
        <f t="shared" si="332"/>
        <v>-22485317.015095692</v>
      </c>
      <c r="CA101" s="55">
        <f t="shared" si="332"/>
        <v>-22508252.664499778</v>
      </c>
      <c r="CB101" s="55">
        <f t="shared" si="332"/>
        <v>-22531211.70888951</v>
      </c>
      <c r="CC101" s="55">
        <f t="shared" si="332"/>
        <v>-22554194.172128182</v>
      </c>
      <c r="CD101" s="55">
        <f t="shared" si="332"/>
        <v>-22577200.078103889</v>
      </c>
      <c r="CE101" s="55">
        <f t="shared" si="332"/>
        <v>-22600229.450728863</v>
      </c>
      <c r="CF101" s="55">
        <f t="shared" si="333"/>
        <v>-22623282.31393956</v>
      </c>
      <c r="CG101" s="55">
        <f t="shared" si="333"/>
        <v>-22646358.691697016</v>
      </c>
      <c r="CH101" s="55">
        <f t="shared" si="333"/>
        <v>-22669458.607986949</v>
      </c>
      <c r="CI101" s="55">
        <f t="shared" si="333"/>
        <v>-22692582.08681906</v>
      </c>
      <c r="CJ101" s="55">
        <f t="shared" si="333"/>
        <v>-22715729.152227793</v>
      </c>
      <c r="CK101" s="55">
        <f t="shared" si="333"/>
        <v>-22738899.828272324</v>
      </c>
      <c r="CL101" s="55">
        <f t="shared" si="333"/>
        <v>-22762094.13903591</v>
      </c>
      <c r="CM101" s="55">
        <f t="shared" si="333"/>
        <v>-22785312.108626764</v>
      </c>
      <c r="CN101" s="55">
        <f t="shared" si="333"/>
        <v>-22808553.761177294</v>
      </c>
      <c r="CO101" s="55">
        <f t="shared" si="333"/>
        <v>-22831819.120845005</v>
      </c>
      <c r="CP101" s="55">
        <f t="shared" si="334"/>
        <v>-22855108.211811796</v>
      </c>
      <c r="CQ101" s="55">
        <f t="shared" si="334"/>
        <v>-22878421.058284085</v>
      </c>
      <c r="CR101" s="55">
        <f t="shared" si="334"/>
        <v>-22901757.684493117</v>
      </c>
      <c r="CS101" s="55">
        <f t="shared" si="334"/>
        <v>-22925118.114695128</v>
      </c>
      <c r="CT101" s="55">
        <f t="shared" si="334"/>
        <v>-22948502.373170592</v>
      </c>
      <c r="CU101" s="55">
        <f t="shared" si="334"/>
        <v>-22971910.484225154</v>
      </c>
      <c r="CV101" s="55">
        <f t="shared" si="334"/>
        <v>-22995342.472188853</v>
      </c>
      <c r="CW101" s="55">
        <f t="shared" si="334"/>
        <v>-23018798.361417018</v>
      </c>
      <c r="CX101" s="55">
        <f t="shared" si="334"/>
        <v>-23042278.176289607</v>
      </c>
      <c r="CY101" s="55">
        <f t="shared" si="334"/>
        <v>-23065781.94121125</v>
      </c>
      <c r="CZ101" s="55">
        <f t="shared" si="335"/>
        <v>-23089309.680611655</v>
      </c>
      <c r="DA101" s="55">
        <f t="shared" si="335"/>
        <v>-23112861.418945681</v>
      </c>
      <c r="DB101" s="55">
        <f t="shared" si="335"/>
        <v>-23136437.180692654</v>
      </c>
      <c r="DC101" s="55">
        <f t="shared" si="335"/>
        <v>-23160036.990357265</v>
      </c>
      <c r="DD101" s="55">
        <f t="shared" si="335"/>
        <v>-23183660.872468811</v>
      </c>
      <c r="DE101" s="55">
        <f t="shared" si="335"/>
        <v>-23207308.851582073</v>
      </c>
      <c r="DF101" s="55">
        <f t="shared" si="335"/>
        <v>-23230980.952276651</v>
      </c>
      <c r="DG101" s="55">
        <f t="shared" si="335"/>
        <v>-23254677.199156974</v>
      </c>
      <c r="DH101" s="55">
        <f t="shared" si="335"/>
        <v>-23278397.616853047</v>
      </c>
      <c r="DI101" s="55">
        <f t="shared" si="335"/>
        <v>-23302142.230019771</v>
      </c>
      <c r="DJ101" s="55">
        <f t="shared" si="335"/>
        <v>-23325911.063336998</v>
      </c>
      <c r="DL101">
        <f t="shared" si="200"/>
        <v>0.98</v>
      </c>
      <c r="DM101">
        <f t="shared" si="201"/>
        <v>21065023.429907784</v>
      </c>
      <c r="DN101">
        <f t="shared" si="202"/>
        <v>21086510.550706532</v>
      </c>
      <c r="DO101">
        <f t="shared" si="208"/>
        <v>21108019.588738669</v>
      </c>
      <c r="DP101">
        <f t="shared" si="209"/>
        <v>21129550.566360366</v>
      </c>
      <c r="DQ101">
        <f t="shared" si="210"/>
        <v>21151103.505950604</v>
      </c>
      <c r="DR101">
        <f t="shared" si="211"/>
        <v>21172678.429911256</v>
      </c>
      <c r="DS101">
        <f t="shared" si="212"/>
        <v>21194275.360666763</v>
      </c>
      <c r="DT101">
        <f t="shared" si="213"/>
        <v>21215894.320664942</v>
      </c>
      <c r="DU101">
        <f t="shared" si="214"/>
        <v>21237535.332376007</v>
      </c>
      <c r="DV101">
        <f t="shared" si="215"/>
        <v>21259198.418293368</v>
      </c>
      <c r="DW101">
        <f t="shared" si="216"/>
        <v>21280883.600933317</v>
      </c>
      <c r="DX101">
        <f t="shared" si="217"/>
        <v>21302590.902835123</v>
      </c>
      <c r="DY101">
        <f t="shared" si="218"/>
        <v>21324320.346561018</v>
      </c>
      <c r="DZ101">
        <f t="shared" si="219"/>
        <v>21346071.954696354</v>
      </c>
      <c r="EA101">
        <f t="shared" si="220"/>
        <v>21367845.749849193</v>
      </c>
      <c r="EB101">
        <f t="shared" si="221"/>
        <v>21389641.754651207</v>
      </c>
      <c r="EC101">
        <f t="shared" si="222"/>
        <v>21411459.991756607</v>
      </c>
      <c r="ED101">
        <f t="shared" si="223"/>
        <v>21433300.483842958</v>
      </c>
      <c r="EE101">
        <f t="shared" si="224"/>
        <v>21455163.253611166</v>
      </c>
      <c r="EF101">
        <f t="shared" si="225"/>
        <v>21477048.323784836</v>
      </c>
      <c r="EG101">
        <f t="shared" si="226"/>
        <v>21498955.717111081</v>
      </c>
      <c r="EH101">
        <f t="shared" si="227"/>
        <v>21520885.456360105</v>
      </c>
      <c r="EI101">
        <f t="shared" si="228"/>
        <v>21542837.564325377</v>
      </c>
      <c r="EJ101">
        <f t="shared" si="229"/>
        <v>21564812.063823655</v>
      </c>
      <c r="EK101">
        <f t="shared" si="230"/>
        <v>21586808.977694768</v>
      </c>
      <c r="EL101">
        <f t="shared" si="231"/>
        <v>21608828.328801975</v>
      </c>
      <c r="EM101">
        <f t="shared" si="232"/>
        <v>21630870.140032109</v>
      </c>
      <c r="EN101">
        <f t="shared" si="233"/>
        <v>21652934.434294872</v>
      </c>
      <c r="EO101">
        <f t="shared" si="234"/>
        <v>21675021.234523635</v>
      </c>
      <c r="EP101">
        <f t="shared" si="235"/>
        <v>21697130.563675113</v>
      </c>
      <c r="EQ101">
        <f t="shared" si="236"/>
        <v>21719262.444729403</v>
      </c>
      <c r="ER101">
        <f t="shared" si="237"/>
        <v>21741416.900690146</v>
      </c>
      <c r="ES101">
        <f t="shared" si="238"/>
        <v>21763593.9545842</v>
      </c>
      <c r="ET101">
        <f t="shared" si="239"/>
        <v>21785793.629462074</v>
      </c>
      <c r="EU101">
        <f t="shared" si="240"/>
        <v>21808015.948398024</v>
      </c>
      <c r="EV101">
        <f t="shared" si="241"/>
        <v>21830260.934489358</v>
      </c>
      <c r="EW101">
        <f t="shared" si="242"/>
        <v>21852528.610857207</v>
      </c>
      <c r="EX101">
        <f t="shared" si="243"/>
        <v>21874819.000646487</v>
      </c>
      <c r="EY101">
        <f t="shared" si="244"/>
        <v>21897132.127025284</v>
      </c>
      <c r="EZ101">
        <f t="shared" si="245"/>
        <v>21919468.013185609</v>
      </c>
      <c r="FA101">
        <f t="shared" si="246"/>
        <v>21941826.682343062</v>
      </c>
      <c r="FB101">
        <f t="shared" si="247"/>
        <v>21964208.157736916</v>
      </c>
      <c r="FC101">
        <f t="shared" si="248"/>
        <v>21986612.462630235</v>
      </c>
      <c r="FD101">
        <f t="shared" si="249"/>
        <v>22009039.620309565</v>
      </c>
      <c r="FE101">
        <f t="shared" si="250"/>
        <v>22031489.654085372</v>
      </c>
      <c r="FF101">
        <f t="shared" si="251"/>
        <v>22053962.587292131</v>
      </c>
      <c r="FG101">
        <f t="shared" si="252"/>
        <v>22076458.443287652</v>
      </c>
      <c r="FH101">
        <f t="shared" si="253"/>
        <v>22098977.245453879</v>
      </c>
      <c r="FI101">
        <f t="shared" si="254"/>
        <v>22121519.017196521</v>
      </c>
      <c r="FJ101">
        <f t="shared" si="255"/>
        <v>22144083.781945188</v>
      </c>
      <c r="FK101">
        <f t="shared" si="256"/>
        <v>22166671.563153438</v>
      </c>
      <c r="FL101">
        <f t="shared" si="257"/>
        <v>22189282.384298529</v>
      </c>
      <c r="FM101">
        <f t="shared" si="258"/>
        <v>22211916.268881828</v>
      </c>
      <c r="FN101">
        <f t="shared" si="259"/>
        <v>22234573.240428895</v>
      </c>
      <c r="FO101">
        <f t="shared" si="260"/>
        <v>22257253.322488837</v>
      </c>
      <c r="FP101">
        <f t="shared" si="261"/>
        <v>22279956.538634997</v>
      </c>
      <c r="FQ101">
        <f t="shared" si="262"/>
        <v>22302682.91246501</v>
      </c>
      <c r="FR101">
        <f t="shared" si="263"/>
        <v>22325432.4676001</v>
      </c>
      <c r="FS101">
        <f t="shared" si="264"/>
        <v>22348205.227686003</v>
      </c>
      <c r="FT101">
        <f t="shared" si="265"/>
        <v>22371001.216392145</v>
      </c>
      <c r="FU101">
        <f t="shared" si="266"/>
        <v>22393820.457412597</v>
      </c>
      <c r="FV101">
        <f t="shared" si="267"/>
        <v>22416662.974465352</v>
      </c>
      <c r="FW101">
        <f t="shared" si="268"/>
        <v>22439528.791292425</v>
      </c>
      <c r="FX101">
        <f t="shared" si="269"/>
        <v>22462417.931660235</v>
      </c>
      <c r="FY101">
        <f t="shared" si="270"/>
        <v>22485330.419359658</v>
      </c>
      <c r="FZ101">
        <f t="shared" si="207"/>
        <v>22508266.278205369</v>
      </c>
      <c r="GA101">
        <f t="shared" si="313"/>
        <v>22531225.532036725</v>
      </c>
      <c r="GB101">
        <f t="shared" si="314"/>
        <v>22554208.204717021</v>
      </c>
      <c r="GC101">
        <f t="shared" si="315"/>
        <v>22577214.320134353</v>
      </c>
      <c r="GD101">
        <f t="shared" si="281"/>
        <v>22600243.902200952</v>
      </c>
      <c r="GE101">
        <f t="shared" si="282"/>
        <v>22623296.974853273</v>
      </c>
      <c r="GF101">
        <f t="shared" si="283"/>
        <v>22646373.562052354</v>
      </c>
      <c r="GG101">
        <f t="shared" si="284"/>
        <v>22669473.687783912</v>
      </c>
      <c r="GH101">
        <f t="shared" si="285"/>
        <v>22692597.376057647</v>
      </c>
      <c r="GI101">
        <f t="shared" si="286"/>
        <v>22715744.650908004</v>
      </c>
      <c r="GJ101">
        <f t="shared" si="287"/>
        <v>22738915.53639416</v>
      </c>
      <c r="GK101">
        <f t="shared" si="288"/>
        <v>22762110.056599371</v>
      </c>
      <c r="GL101">
        <f t="shared" si="289"/>
        <v>22785328.23563185</v>
      </c>
      <c r="GM101">
        <f t="shared" si="290"/>
        <v>22808570.097624004</v>
      </c>
      <c r="GN101">
        <f t="shared" si="291"/>
        <v>22831835.666733336</v>
      </c>
      <c r="GO101">
        <f t="shared" si="292"/>
        <v>22855124.967141751</v>
      </c>
      <c r="GP101">
        <f t="shared" si="293"/>
        <v>22878438.023055665</v>
      </c>
      <c r="GQ101">
        <f t="shared" si="294"/>
        <v>22901774.858706322</v>
      </c>
      <c r="GR101">
        <f t="shared" si="295"/>
        <v>22925135.498349957</v>
      </c>
      <c r="GS101">
        <f t="shared" si="296"/>
        <v>22948519.966267046</v>
      </c>
      <c r="GT101">
        <f t="shared" si="297"/>
        <v>22971928.286763232</v>
      </c>
      <c r="GU101">
        <f t="shared" si="298"/>
        <v>22995360.484168556</v>
      </c>
      <c r="GV101">
        <f t="shared" si="299"/>
        <v>23018816.582838345</v>
      </c>
      <c r="GW101">
        <f t="shared" si="300"/>
        <v>23042296.607152559</v>
      </c>
      <c r="GX101">
        <f t="shared" si="301"/>
        <v>23065800.581515826</v>
      </c>
      <c r="GY101">
        <f t="shared" si="302"/>
        <v>23089328.530357856</v>
      </c>
      <c r="GZ101">
        <f t="shared" si="303"/>
        <v>23112880.478133507</v>
      </c>
      <c r="HA101">
        <f t="shared" si="304"/>
        <v>23136456.449322104</v>
      </c>
      <c r="HB101">
        <f t="shared" si="305"/>
        <v>23160056.46842834</v>
      </c>
      <c r="HC101">
        <f t="shared" si="306"/>
        <v>23183680.55998151</v>
      </c>
      <c r="HD101">
        <f t="shared" si="307"/>
        <v>23207328.748536397</v>
      </c>
      <c r="HE101">
        <f t="shared" si="308"/>
        <v>23231001.058672599</v>
      </c>
      <c r="HF101">
        <f t="shared" si="309"/>
        <v>23254697.514994547</v>
      </c>
      <c r="HG101">
        <f t="shared" si="310"/>
        <v>23278418.142132245</v>
      </c>
      <c r="HH101">
        <f t="shared" si="311"/>
        <v>23302162.964740593</v>
      </c>
      <c r="HI101">
        <f t="shared" si="312"/>
        <v>23325932.007499445</v>
      </c>
      <c r="HJ101">
        <f t="shared" si="203"/>
        <v>21086510.550706532</v>
      </c>
      <c r="HK101">
        <f t="shared" si="204"/>
        <v>2</v>
      </c>
      <c r="HL101">
        <v>99</v>
      </c>
      <c r="HM101">
        <f t="shared" si="205"/>
        <v>0.98</v>
      </c>
      <c r="HN101" cm="1">
        <f t="array" ref="HN101">INDEX($N$3:$DJ$102,HL101,HK101)</f>
        <v>-21086510.341264907</v>
      </c>
      <c r="HO101">
        <f t="shared" si="206"/>
        <v>-20664780.13443961</v>
      </c>
    </row>
    <row r="102" spans="5:223" x14ac:dyDescent="0.25">
      <c r="E102">
        <v>780</v>
      </c>
      <c r="F102" s="6">
        <f>'Emission events'!AJ102</f>
        <v>0</v>
      </c>
      <c r="G102" s="6">
        <f>'Emission events'!BQ102</f>
        <v>0</v>
      </c>
      <c r="H102" s="6">
        <f>'Emission events'!CX102</f>
        <v>0</v>
      </c>
      <c r="I102" s="6">
        <f>'Emission events'!EE102</f>
        <v>0</v>
      </c>
      <c r="J102" s="6">
        <f>'Emission events'!FL102</f>
        <v>0</v>
      </c>
      <c r="K102" s="6">
        <f t="shared" si="199"/>
        <v>0</v>
      </c>
      <c r="M102" s="1">
        <v>0.99</v>
      </c>
      <c r="N102" s="55">
        <f t="shared" si="326"/>
        <v>-29140535.522864319</v>
      </c>
      <c r="O102" s="55">
        <f t="shared" si="326"/>
        <v>-29170259.675981592</v>
      </c>
      <c r="P102" s="55">
        <f t="shared" si="326"/>
        <v>-29200014.148542743</v>
      </c>
      <c r="Q102" s="55">
        <f t="shared" si="326"/>
        <v>-29229798.971474424</v>
      </c>
      <c r="R102" s="55">
        <f t="shared" si="326"/>
        <v>-29259614.175734837</v>
      </c>
      <c r="S102" s="55">
        <f t="shared" si="326"/>
        <v>-29289459.792313755</v>
      </c>
      <c r="T102" s="55">
        <f t="shared" si="326"/>
        <v>-29319335.852232587</v>
      </c>
      <c r="U102" s="55">
        <f t="shared" si="326"/>
        <v>-29349242.386544351</v>
      </c>
      <c r="V102" s="55">
        <f t="shared" si="326"/>
        <v>-29379179.426333763</v>
      </c>
      <c r="W102" s="55">
        <f t="shared" si="326"/>
        <v>-29409147.002717242</v>
      </c>
      <c r="X102" s="55">
        <f t="shared" si="327"/>
        <v>-29439145.146842934</v>
      </c>
      <c r="Y102" s="55">
        <f t="shared" si="327"/>
        <v>-29469173.889890783</v>
      </c>
      <c r="Z102" s="55">
        <f t="shared" si="327"/>
        <v>-29499233.263072502</v>
      </c>
      <c r="AA102" s="55">
        <f t="shared" si="327"/>
        <v>-29529323.297631677</v>
      </c>
      <c r="AB102" s="55">
        <f t="shared" si="327"/>
        <v>-29559444.024843734</v>
      </c>
      <c r="AC102" s="55">
        <f t="shared" si="327"/>
        <v>-29589595.476016235</v>
      </c>
      <c r="AD102" s="55">
        <f t="shared" si="327"/>
        <v>-29619777.682488028</v>
      </c>
      <c r="AE102" s="55">
        <f t="shared" si="327"/>
        <v>-29649990.675630346</v>
      </c>
      <c r="AF102" s="55">
        <f t="shared" si="327"/>
        <v>-29680234.486847077</v>
      </c>
      <c r="AG102" s="55">
        <f t="shared" si="327"/>
        <v>-29710509.147572849</v>
      </c>
      <c r="AH102" s="55">
        <f t="shared" si="328"/>
        <v>-29740814.68927522</v>
      </c>
      <c r="AI102" s="55">
        <f t="shared" si="328"/>
        <v>-29771151.14345362</v>
      </c>
      <c r="AJ102" s="55">
        <f t="shared" si="328"/>
        <v>-29801518.541639619</v>
      </c>
      <c r="AK102" s="55">
        <f t="shared" si="328"/>
        <v>-29831916.91539694</v>
      </c>
      <c r="AL102" s="55">
        <f t="shared" si="328"/>
        <v>-29862346.296321515</v>
      </c>
      <c r="AM102" s="55">
        <f t="shared" si="328"/>
        <v>-29892806.71604149</v>
      </c>
      <c r="AN102" s="55">
        <f t="shared" si="328"/>
        <v>-29923298.206217285</v>
      </c>
      <c r="AO102" s="55">
        <f t="shared" si="328"/>
        <v>-29953820.798541609</v>
      </c>
      <c r="AP102" s="55">
        <f t="shared" si="328"/>
        <v>-29984374.524739496</v>
      </c>
      <c r="AQ102" s="55">
        <f t="shared" si="328"/>
        <v>-30014959.416568346</v>
      </c>
      <c r="AR102" s="55">
        <f t="shared" si="329"/>
        <v>-30045575.50581795</v>
      </c>
      <c r="AS102" s="55">
        <f t="shared" si="329"/>
        <v>-30076222.824310735</v>
      </c>
      <c r="AT102" s="55">
        <f t="shared" si="329"/>
        <v>-30106901.403900735</v>
      </c>
      <c r="AU102" s="55">
        <f t="shared" si="329"/>
        <v>-30137611.276475776</v>
      </c>
      <c r="AV102" s="55">
        <f t="shared" si="329"/>
        <v>-30168352.473955534</v>
      </c>
      <c r="AW102" s="55">
        <f t="shared" si="329"/>
        <v>-30199125.028291844</v>
      </c>
      <c r="AX102" s="55">
        <f t="shared" si="329"/>
        <v>-30229928.971469548</v>
      </c>
      <c r="AY102" s="55">
        <f t="shared" si="329"/>
        <v>-30260764.335506763</v>
      </c>
      <c r="AZ102" s="55">
        <f t="shared" si="329"/>
        <v>-30291631.152452983</v>
      </c>
      <c r="BA102" s="55">
        <f t="shared" si="329"/>
        <v>-30322529.454391234</v>
      </c>
      <c r="BB102" s="55">
        <f t="shared" si="330"/>
        <v>-30353459.273437064</v>
      </c>
      <c r="BC102" s="55">
        <f t="shared" si="330"/>
        <v>-30384420.641738787</v>
      </c>
      <c r="BD102" s="55">
        <f t="shared" si="330"/>
        <v>-30415413.591477502</v>
      </c>
      <c r="BE102" s="55">
        <f t="shared" si="330"/>
        <v>-30446438.154867124</v>
      </c>
      <c r="BF102" s="55">
        <f t="shared" si="330"/>
        <v>-30477494.364154439</v>
      </c>
      <c r="BG102" s="55">
        <f t="shared" si="330"/>
        <v>-30508582.25161913</v>
      </c>
      <c r="BH102" s="55">
        <f t="shared" si="330"/>
        <v>-30539701.849573791</v>
      </c>
      <c r="BI102" s="55">
        <f t="shared" si="330"/>
        <v>-30570853.190363988</v>
      </c>
      <c r="BJ102" s="55">
        <f t="shared" si="330"/>
        <v>-30602036.306368269</v>
      </c>
      <c r="BK102" s="55">
        <f t="shared" si="330"/>
        <v>-30633251.229998227</v>
      </c>
      <c r="BL102" s="55">
        <f t="shared" si="331"/>
        <v>-30664497.993698712</v>
      </c>
      <c r="BM102" s="55">
        <f t="shared" si="331"/>
        <v>-30695776.629946817</v>
      </c>
      <c r="BN102" s="55">
        <f t="shared" si="331"/>
        <v>-30727087.171254057</v>
      </c>
      <c r="BO102" s="55">
        <f t="shared" si="331"/>
        <v>-30758429.650164455</v>
      </c>
      <c r="BP102" s="55">
        <f t="shared" si="331"/>
        <v>-30789804.099254806</v>
      </c>
      <c r="BQ102" s="55">
        <f t="shared" si="331"/>
        <v>-30821210.551135551</v>
      </c>
      <c r="BR102" s="55">
        <f t="shared" si="331"/>
        <v>-30852649.038451079</v>
      </c>
      <c r="BS102" s="55">
        <f t="shared" si="331"/>
        <v>-30884119.593877733</v>
      </c>
      <c r="BT102" s="55">
        <f t="shared" si="331"/>
        <v>-30915622.250126082</v>
      </c>
      <c r="BU102" s="55">
        <f t="shared" si="331"/>
        <v>-30947157.039939836</v>
      </c>
      <c r="BV102" s="55">
        <f t="shared" si="332"/>
        <v>-30978723.996096101</v>
      </c>
      <c r="BW102" s="55">
        <f t="shared" si="332"/>
        <v>-31010323.151405435</v>
      </c>
      <c r="BX102" s="55">
        <f t="shared" si="332"/>
        <v>-31041954.538711835</v>
      </c>
      <c r="BY102" s="55">
        <f t="shared" si="332"/>
        <v>-31073618.190892816</v>
      </c>
      <c r="BZ102" s="55">
        <f t="shared" si="332"/>
        <v>-31105314.140859429</v>
      </c>
      <c r="CA102" s="55">
        <f t="shared" si="332"/>
        <v>-31137042.421556298</v>
      </c>
      <c r="CB102" s="55">
        <f t="shared" si="332"/>
        <v>-31168803.065961864</v>
      </c>
      <c r="CC102" s="55">
        <f t="shared" si="332"/>
        <v>-31200596.107087322</v>
      </c>
      <c r="CD102" s="55">
        <f t="shared" si="332"/>
        <v>-31232421.577978879</v>
      </c>
      <c r="CE102" s="55">
        <f t="shared" si="332"/>
        <v>-31264279.51171577</v>
      </c>
      <c r="CF102" s="55">
        <f t="shared" si="333"/>
        <v>-31296169.941410318</v>
      </c>
      <c r="CG102" s="55">
        <f t="shared" si="333"/>
        <v>-31328092.900209945</v>
      </c>
      <c r="CH102" s="55">
        <f t="shared" si="333"/>
        <v>-31360048.421295233</v>
      </c>
      <c r="CI102" s="55">
        <f t="shared" si="333"/>
        <v>-31392036.537880138</v>
      </c>
      <c r="CJ102" s="55">
        <f t="shared" si="333"/>
        <v>-31424057.283212975</v>
      </c>
      <c r="CK102" s="55">
        <f t="shared" si="333"/>
        <v>-31456110.690576602</v>
      </c>
      <c r="CL102" s="55">
        <f t="shared" si="333"/>
        <v>-31488196.793286521</v>
      </c>
      <c r="CM102" s="55">
        <f t="shared" si="333"/>
        <v>-31520315.624693096</v>
      </c>
      <c r="CN102" s="55">
        <f t="shared" si="333"/>
        <v>-31552467.218180485</v>
      </c>
      <c r="CO102" s="55">
        <f t="shared" si="333"/>
        <v>-31584651.607166901</v>
      </c>
      <c r="CP102" s="55">
        <f t="shared" si="334"/>
        <v>-31616868.825104643</v>
      </c>
      <c r="CQ102" s="55">
        <f t="shared" si="334"/>
        <v>-31649118.905480139</v>
      </c>
      <c r="CR102" s="55">
        <f t="shared" si="334"/>
        <v>-31681401.881813962</v>
      </c>
      <c r="CS102" s="55">
        <f t="shared" si="334"/>
        <v>-31713717.787660889</v>
      </c>
      <c r="CT102" s="55">
        <f t="shared" si="334"/>
        <v>-31746066.656609915</v>
      </c>
      <c r="CU102" s="55">
        <f t="shared" si="334"/>
        <v>-31778448.522284526</v>
      </c>
      <c r="CV102" s="55">
        <f t="shared" si="334"/>
        <v>-31810863.418341607</v>
      </c>
      <c r="CW102" s="55">
        <f t="shared" si="334"/>
        <v>-31843311.378473714</v>
      </c>
      <c r="CX102" s="55">
        <f t="shared" si="334"/>
        <v>-31875792.436407115</v>
      </c>
      <c r="CY102" s="55">
        <f t="shared" si="334"/>
        <v>-31908306.625901997</v>
      </c>
      <c r="CZ102" s="55">
        <f t="shared" si="335"/>
        <v>-31940853.98075347</v>
      </c>
      <c r="DA102" s="55">
        <f t="shared" si="335"/>
        <v>-31973434.534791771</v>
      </c>
      <c r="DB102" s="55">
        <f t="shared" si="335"/>
        <v>-32006048.321880292</v>
      </c>
      <c r="DC102" s="55">
        <f t="shared" si="335"/>
        <v>-32038695.375917874</v>
      </c>
      <c r="DD102" s="55">
        <f t="shared" si="335"/>
        <v>-32071375.730837714</v>
      </c>
      <c r="DE102" s="55">
        <f t="shared" si="335"/>
        <v>-32104089.420607619</v>
      </c>
      <c r="DF102" s="55">
        <f t="shared" si="335"/>
        <v>-32136836.479230028</v>
      </c>
      <c r="DG102" s="55">
        <f t="shared" si="335"/>
        <v>-32169616.940742098</v>
      </c>
      <c r="DH102" s="55">
        <f t="shared" si="335"/>
        <v>-32202430.839215666</v>
      </c>
      <c r="DI102" s="55">
        <f t="shared" si="335"/>
        <v>-32235278.208757352</v>
      </c>
      <c r="DJ102" s="55">
        <f t="shared" si="335"/>
        <v>-32268159.083508547</v>
      </c>
      <c r="DL102">
        <f t="shared" si="200"/>
        <v>0.99</v>
      </c>
      <c r="DM102">
        <f t="shared" si="201"/>
        <v>29140535.522864319</v>
      </c>
      <c r="DN102">
        <f t="shared" si="202"/>
        <v>29170259.885423217</v>
      </c>
      <c r="DO102">
        <f t="shared" si="208"/>
        <v>29200014.567425992</v>
      </c>
      <c r="DP102">
        <f t="shared" si="209"/>
        <v>29229799.599799298</v>
      </c>
      <c r="DQ102">
        <f t="shared" si="210"/>
        <v>29259615.013501335</v>
      </c>
      <c r="DR102">
        <f t="shared" si="211"/>
        <v>29289460.839521877</v>
      </c>
      <c r="DS102">
        <f t="shared" si="212"/>
        <v>29319337.108882334</v>
      </c>
      <c r="DT102">
        <f t="shared" si="213"/>
        <v>29349243.852635723</v>
      </c>
      <c r="DU102">
        <f t="shared" si="214"/>
        <v>29379181.101866759</v>
      </c>
      <c r="DV102">
        <f t="shared" si="215"/>
        <v>29409148.887691863</v>
      </c>
      <c r="DW102">
        <f t="shared" si="216"/>
        <v>29439147.24125918</v>
      </c>
      <c r="DX102">
        <f t="shared" si="217"/>
        <v>29469176.193748653</v>
      </c>
      <c r="DY102">
        <f t="shared" si="218"/>
        <v>29499235.776371997</v>
      </c>
      <c r="DZ102">
        <f t="shared" si="219"/>
        <v>29529326.020372797</v>
      </c>
      <c r="EA102">
        <f t="shared" si="220"/>
        <v>29559446.957026478</v>
      </c>
      <c r="EB102">
        <f t="shared" si="221"/>
        <v>29589598.617640603</v>
      </c>
      <c r="EC102">
        <f t="shared" si="222"/>
        <v>29619781.033554018</v>
      </c>
      <c r="ED102">
        <f t="shared" si="223"/>
        <v>29649994.23613796</v>
      </c>
      <c r="EE102">
        <f t="shared" si="224"/>
        <v>29680238.256796315</v>
      </c>
      <c r="EF102">
        <f t="shared" si="225"/>
        <v>29710513.126963712</v>
      </c>
      <c r="EG102">
        <f t="shared" si="226"/>
        <v>29740818.878107708</v>
      </c>
      <c r="EH102">
        <f t="shared" si="227"/>
        <v>29771155.541727733</v>
      </c>
      <c r="EI102">
        <f t="shared" si="228"/>
        <v>29801523.149355356</v>
      </c>
      <c r="EJ102">
        <f t="shared" si="229"/>
        <v>29831921.732554302</v>
      </c>
      <c r="EK102">
        <f t="shared" si="230"/>
        <v>29862351.322920501</v>
      </c>
      <c r="EL102">
        <f t="shared" si="231"/>
        <v>29892811.952082101</v>
      </c>
      <c r="EM102">
        <f t="shared" si="232"/>
        <v>29923303.651699521</v>
      </c>
      <c r="EN102">
        <f t="shared" si="233"/>
        <v>29953826.453465469</v>
      </c>
      <c r="EO102">
        <f t="shared" si="234"/>
        <v>29984380.389104981</v>
      </c>
      <c r="EP102">
        <f t="shared" si="235"/>
        <v>30014965.490375455</v>
      </c>
      <c r="EQ102">
        <f t="shared" si="236"/>
        <v>30045581.789066684</v>
      </c>
      <c r="ER102">
        <f t="shared" si="237"/>
        <v>30076229.317001093</v>
      </c>
      <c r="ES102">
        <f t="shared" si="238"/>
        <v>30106908.106032718</v>
      </c>
      <c r="ET102">
        <f t="shared" si="239"/>
        <v>30137618.188049383</v>
      </c>
      <c r="EU102">
        <f t="shared" si="240"/>
        <v>30168359.594970766</v>
      </c>
      <c r="EV102">
        <f t="shared" si="241"/>
        <v>30199132.3587487</v>
      </c>
      <c r="EW102">
        <f t="shared" si="242"/>
        <v>30229936.511368029</v>
      </c>
      <c r="EX102">
        <f t="shared" si="243"/>
        <v>30260772.084846869</v>
      </c>
      <c r="EY102">
        <f t="shared" si="244"/>
        <v>30291639.111234713</v>
      </c>
      <c r="EZ102">
        <f t="shared" si="245"/>
        <v>30322537.622614589</v>
      </c>
      <c r="FA102">
        <f t="shared" si="246"/>
        <v>30353467.651102044</v>
      </c>
      <c r="FB102">
        <f t="shared" si="247"/>
        <v>30384429.228845391</v>
      </c>
      <c r="FC102">
        <f t="shared" si="248"/>
        <v>30415422.388025731</v>
      </c>
      <c r="FD102">
        <f t="shared" si="249"/>
        <v>30446447.160856977</v>
      </c>
      <c r="FE102">
        <f t="shared" si="250"/>
        <v>30477503.579585917</v>
      </c>
      <c r="FF102">
        <f t="shared" si="251"/>
        <v>30508591.676492233</v>
      </c>
      <c r="FG102">
        <f t="shared" si="252"/>
        <v>30539711.483888518</v>
      </c>
      <c r="FH102">
        <f t="shared" si="253"/>
        <v>30570863.03412034</v>
      </c>
      <c r="FI102">
        <f t="shared" si="254"/>
        <v>30602046.359566242</v>
      </c>
      <c r="FJ102">
        <f t="shared" si="255"/>
        <v>30633261.492637824</v>
      </c>
      <c r="FK102">
        <f t="shared" si="256"/>
        <v>30664508.465779934</v>
      </c>
      <c r="FL102">
        <f t="shared" si="257"/>
        <v>30695787.311469663</v>
      </c>
      <c r="FM102">
        <f t="shared" si="258"/>
        <v>30727098.062218528</v>
      </c>
      <c r="FN102">
        <f t="shared" si="259"/>
        <v>30758440.750570551</v>
      </c>
      <c r="FO102">
        <f t="shared" si="260"/>
        <v>30789815.409102526</v>
      </c>
      <c r="FP102">
        <f t="shared" si="261"/>
        <v>30821222.070424896</v>
      </c>
      <c r="FQ102">
        <f t="shared" si="262"/>
        <v>30852660.767182048</v>
      </c>
      <c r="FR102">
        <f t="shared" si="263"/>
        <v>30884131.532050326</v>
      </c>
      <c r="FS102">
        <f t="shared" si="264"/>
        <v>30915634.397740301</v>
      </c>
      <c r="FT102">
        <f t="shared" si="265"/>
        <v>30947169.396995679</v>
      </c>
      <c r="FU102">
        <f t="shared" si="266"/>
        <v>30978736.562593568</v>
      </c>
      <c r="FV102">
        <f t="shared" si="267"/>
        <v>31010335.927344527</v>
      </c>
      <c r="FW102">
        <f t="shared" si="268"/>
        <v>31041967.524092551</v>
      </c>
      <c r="FX102">
        <f t="shared" si="269"/>
        <v>31073631.385715157</v>
      </c>
      <c r="FY102">
        <f t="shared" si="270"/>
        <v>31105327.545123395</v>
      </c>
      <c r="FZ102">
        <f t="shared" si="207"/>
        <v>31137056.035261888</v>
      </c>
      <c r="GA102">
        <f t="shared" si="313"/>
        <v>31168816.889109079</v>
      </c>
      <c r="GB102">
        <f t="shared" si="314"/>
        <v>31200610.139676161</v>
      </c>
      <c r="GC102">
        <f t="shared" si="315"/>
        <v>31232435.820009343</v>
      </c>
      <c r="GD102">
        <f t="shared" si="281"/>
        <v>31264293.963187858</v>
      </c>
      <c r="GE102">
        <f t="shared" si="282"/>
        <v>31296184.602324031</v>
      </c>
      <c r="GF102">
        <f t="shared" si="283"/>
        <v>31328107.770565283</v>
      </c>
      <c r="GG102">
        <f t="shared" si="284"/>
        <v>31360063.501092196</v>
      </c>
      <c r="GH102">
        <f t="shared" si="285"/>
        <v>31392051.827118725</v>
      </c>
      <c r="GI102">
        <f t="shared" si="286"/>
        <v>31424072.781893186</v>
      </c>
      <c r="GJ102">
        <f t="shared" si="287"/>
        <v>31456126.398698438</v>
      </c>
      <c r="GK102">
        <f t="shared" si="288"/>
        <v>31488212.710849982</v>
      </c>
      <c r="GL102">
        <f t="shared" si="289"/>
        <v>31520331.751698181</v>
      </c>
      <c r="GM102">
        <f t="shared" si="290"/>
        <v>31552483.554627195</v>
      </c>
      <c r="GN102">
        <f t="shared" si="291"/>
        <v>31584668.153055232</v>
      </c>
      <c r="GO102">
        <f t="shared" si="292"/>
        <v>31616885.580434598</v>
      </c>
      <c r="GP102">
        <f t="shared" si="293"/>
        <v>31649135.870251719</v>
      </c>
      <c r="GQ102">
        <f t="shared" si="294"/>
        <v>31681419.056027167</v>
      </c>
      <c r="GR102">
        <f t="shared" si="295"/>
        <v>31713735.171315718</v>
      </c>
      <c r="GS102">
        <f t="shared" si="296"/>
        <v>31746084.249706369</v>
      </c>
      <c r="GT102">
        <f t="shared" si="297"/>
        <v>31778466.324822605</v>
      </c>
      <c r="GU102">
        <f t="shared" si="298"/>
        <v>31810881.43032131</v>
      </c>
      <c r="GV102">
        <f t="shared" si="299"/>
        <v>31843329.599895041</v>
      </c>
      <c r="GW102">
        <f t="shared" si="300"/>
        <v>31875810.867270067</v>
      </c>
      <c r="GX102">
        <f t="shared" si="301"/>
        <v>31908325.266206574</v>
      </c>
      <c r="GY102">
        <f t="shared" si="302"/>
        <v>31940872.830499671</v>
      </c>
      <c r="GZ102">
        <f t="shared" si="303"/>
        <v>31973453.593979597</v>
      </c>
      <c r="HA102">
        <f t="shared" si="304"/>
        <v>32006067.590509742</v>
      </c>
      <c r="HB102">
        <f t="shared" si="305"/>
        <v>32038714.853988949</v>
      </c>
      <c r="HC102">
        <f t="shared" si="306"/>
        <v>32071395.418350413</v>
      </c>
      <c r="HD102">
        <f t="shared" si="307"/>
        <v>32104109.317561943</v>
      </c>
      <c r="HE102">
        <f t="shared" si="308"/>
        <v>32136856.585625976</v>
      </c>
      <c r="HF102">
        <f t="shared" si="309"/>
        <v>32169637.256579671</v>
      </c>
      <c r="HG102">
        <f t="shared" si="310"/>
        <v>32202451.364494864</v>
      </c>
      <c r="HH102">
        <f t="shared" si="311"/>
        <v>32235298.943478175</v>
      </c>
      <c r="HI102">
        <f t="shared" si="312"/>
        <v>32268180.027670994</v>
      </c>
      <c r="HJ102">
        <f t="shared" si="203"/>
        <v>29170259.885423217</v>
      </c>
      <c r="HK102">
        <f t="shared" si="204"/>
        <v>2</v>
      </c>
      <c r="HL102">
        <v>100</v>
      </c>
      <c r="HM102">
        <f t="shared" si="205"/>
        <v>0.99</v>
      </c>
      <c r="HN102" cm="1">
        <f t="array" ref="HN102">INDEX($N$3:$DJ$102,HL102,HK102)</f>
        <v>-29170259.675981592</v>
      </c>
      <c r="HO102">
        <f t="shared" si="206"/>
        <v>-28878557.079221778</v>
      </c>
    </row>
    <row r="103" spans="5:223" x14ac:dyDescent="0.25">
      <c r="E103">
        <v>785</v>
      </c>
      <c r="F103" s="6">
        <f>'Emission events'!AJ103</f>
        <v>0</v>
      </c>
      <c r="G103" s="6">
        <f>'Emission events'!BQ103</f>
        <v>0</v>
      </c>
      <c r="H103" s="6">
        <f>'Emission events'!CX103</f>
        <v>0</v>
      </c>
      <c r="I103" s="6">
        <f>'Emission events'!EE103</f>
        <v>0</v>
      </c>
      <c r="J103" s="6">
        <f>'Emission events'!FL103</f>
        <v>0</v>
      </c>
      <c r="K103" s="6">
        <f t="shared" si="199"/>
        <v>0</v>
      </c>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5"/>
      <c r="CD103" s="55"/>
      <c r="CE103" s="55"/>
      <c r="CF103" s="55"/>
      <c r="CG103" s="55"/>
      <c r="CH103" s="55"/>
      <c r="CI103" s="55"/>
      <c r="CJ103" s="55"/>
      <c r="CK103" s="55"/>
      <c r="CL103" s="55"/>
      <c r="CM103" s="55"/>
      <c r="CN103" s="55"/>
      <c r="CO103" s="55"/>
      <c r="CP103" s="55"/>
      <c r="CQ103" s="55"/>
      <c r="CR103" s="55"/>
      <c r="CS103" s="55"/>
      <c r="CT103" s="55"/>
      <c r="CU103" s="55"/>
      <c r="CV103" s="55"/>
      <c r="CW103" s="55"/>
      <c r="CX103" s="55"/>
      <c r="CY103" s="55"/>
      <c r="CZ103" s="55"/>
      <c r="DA103" s="55"/>
      <c r="DB103" s="55"/>
      <c r="DC103" s="55"/>
      <c r="DD103" s="55"/>
      <c r="DE103" s="55"/>
      <c r="DF103" s="55"/>
      <c r="DG103" s="55"/>
      <c r="DH103" s="55"/>
      <c r="DI103" s="55"/>
      <c r="DJ103" s="55"/>
    </row>
    <row r="104" spans="5:223" x14ac:dyDescent="0.25">
      <c r="E104">
        <v>790</v>
      </c>
      <c r="F104" s="6">
        <f>'Emission events'!AJ104</f>
        <v>0</v>
      </c>
      <c r="G104" s="6">
        <f>'Emission events'!BQ104</f>
        <v>0</v>
      </c>
      <c r="H104" s="6">
        <f>'Emission events'!CX104</f>
        <v>0</v>
      </c>
      <c r="I104" s="6">
        <f>'Emission events'!EE104</f>
        <v>0</v>
      </c>
      <c r="J104" s="6">
        <f>'Emission events'!FL104</f>
        <v>0</v>
      </c>
      <c r="K104" s="6">
        <f t="shared" si="199"/>
        <v>0</v>
      </c>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c r="BF104" s="55"/>
      <c r="BG104" s="55"/>
      <c r="BH104" s="55"/>
      <c r="BI104" s="55"/>
      <c r="BJ104" s="55"/>
      <c r="BK104" s="55"/>
      <c r="BL104" s="55"/>
      <c r="BM104" s="55"/>
      <c r="BN104" s="55"/>
      <c r="BO104" s="55"/>
      <c r="BP104" s="55"/>
      <c r="BQ104" s="55"/>
      <c r="BR104" s="55"/>
      <c r="BS104" s="55"/>
      <c r="BT104" s="55"/>
      <c r="BU104" s="55"/>
      <c r="BV104" s="55"/>
      <c r="BW104" s="55"/>
      <c r="BX104" s="55"/>
      <c r="BY104" s="55"/>
      <c r="BZ104" s="55"/>
      <c r="CA104" s="55"/>
      <c r="CB104" s="55"/>
      <c r="CC104" s="55"/>
      <c r="CD104" s="55"/>
      <c r="CE104" s="55"/>
      <c r="CF104" s="55"/>
      <c r="CG104" s="55"/>
      <c r="CH104" s="55"/>
      <c r="CI104" s="55"/>
      <c r="CJ104" s="55"/>
      <c r="CK104" s="55"/>
      <c r="CL104" s="55"/>
      <c r="CM104" s="55"/>
      <c r="CN104" s="55"/>
      <c r="CO104" s="55"/>
      <c r="CP104" s="55"/>
      <c r="CQ104" s="55"/>
      <c r="CR104" s="55"/>
      <c r="CS104" s="55"/>
      <c r="CT104" s="55"/>
      <c r="CU104" s="55"/>
      <c r="CV104" s="55"/>
      <c r="CW104" s="55"/>
      <c r="CX104" s="55"/>
      <c r="CY104" s="55"/>
      <c r="CZ104" s="55"/>
      <c r="DA104" s="55"/>
      <c r="DB104" s="55"/>
      <c r="DC104" s="55"/>
      <c r="DD104" s="55"/>
      <c r="DE104" s="55"/>
      <c r="DF104" s="55"/>
      <c r="DG104" s="55"/>
      <c r="DH104" s="55"/>
      <c r="DI104" s="55"/>
      <c r="DJ104" s="55"/>
    </row>
    <row r="105" spans="5:223" x14ac:dyDescent="0.25">
      <c r="E105">
        <v>795</v>
      </c>
      <c r="F105" s="6">
        <f>'Emission events'!AJ105</f>
        <v>0</v>
      </c>
      <c r="G105" s="6">
        <f>'Emission events'!BQ105</f>
        <v>0</v>
      </c>
      <c r="H105" s="6">
        <f>'Emission events'!CX105</f>
        <v>0</v>
      </c>
      <c r="I105" s="6">
        <f>'Emission events'!EE105</f>
        <v>0</v>
      </c>
      <c r="J105" s="6">
        <f>'Emission events'!FL105</f>
        <v>0</v>
      </c>
      <c r="K105" s="6">
        <f t="shared" si="199"/>
        <v>0</v>
      </c>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55"/>
      <c r="BD105" s="55"/>
      <c r="BE105" s="55"/>
      <c r="BF105" s="55"/>
      <c r="BG105" s="55"/>
      <c r="BH105" s="55"/>
      <c r="BI105" s="55"/>
      <c r="BJ105" s="55"/>
      <c r="BK105" s="55"/>
      <c r="BL105" s="55"/>
      <c r="BM105" s="55"/>
      <c r="BN105" s="55"/>
      <c r="BO105" s="55"/>
      <c r="BP105" s="55"/>
      <c r="BQ105" s="55"/>
      <c r="BR105" s="55"/>
      <c r="BS105" s="55"/>
      <c r="BT105" s="55"/>
      <c r="BU105" s="55"/>
      <c r="BV105" s="55"/>
      <c r="BW105" s="55"/>
      <c r="BX105" s="55"/>
      <c r="BY105" s="55"/>
      <c r="BZ105" s="55"/>
      <c r="CA105" s="55"/>
      <c r="CB105" s="55"/>
      <c r="CC105" s="55"/>
      <c r="CD105" s="55"/>
      <c r="CE105" s="55"/>
      <c r="CF105" s="55"/>
      <c r="CG105" s="55"/>
      <c r="CH105" s="55"/>
      <c r="CI105" s="55"/>
      <c r="CJ105" s="55"/>
      <c r="CK105" s="55"/>
      <c r="CL105" s="55"/>
      <c r="CM105" s="55"/>
      <c r="CN105" s="55"/>
      <c r="CO105" s="55"/>
      <c r="CP105" s="55"/>
      <c r="CQ105" s="55"/>
      <c r="CR105" s="55"/>
      <c r="CS105" s="55"/>
      <c r="CT105" s="55"/>
      <c r="CU105" s="55"/>
      <c r="CV105" s="55"/>
      <c r="CW105" s="55"/>
      <c r="CX105" s="55"/>
      <c r="CY105" s="55"/>
      <c r="CZ105" s="55"/>
      <c r="DA105" s="55"/>
      <c r="DB105" s="55"/>
      <c r="DC105" s="55"/>
      <c r="DD105" s="55"/>
      <c r="DE105" s="55"/>
      <c r="DF105" s="55"/>
      <c r="DG105" s="55"/>
      <c r="DH105" s="55"/>
      <c r="DI105" s="55"/>
      <c r="DJ105" s="55"/>
    </row>
    <row r="106" spans="5:223" x14ac:dyDescent="0.25">
      <c r="E106">
        <v>800</v>
      </c>
      <c r="F106" s="6">
        <f>'Emission events'!AJ106</f>
        <v>0</v>
      </c>
      <c r="G106" s="6">
        <f>'Emission events'!BQ106</f>
        <v>0</v>
      </c>
      <c r="H106" s="6">
        <f>'Emission events'!CX106</f>
        <v>0</v>
      </c>
      <c r="I106" s="6">
        <f>'Emission events'!EE106</f>
        <v>0</v>
      </c>
      <c r="J106" s="6">
        <f>'Emission events'!FL106</f>
        <v>0</v>
      </c>
      <c r="K106" s="6">
        <f t="shared" si="199"/>
        <v>0</v>
      </c>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c r="BF106" s="55"/>
      <c r="BG106" s="55"/>
      <c r="BH106" s="55"/>
      <c r="BI106" s="55"/>
      <c r="BJ106" s="55"/>
      <c r="BK106" s="55"/>
      <c r="BL106" s="55"/>
      <c r="BM106" s="55"/>
      <c r="BN106" s="55"/>
      <c r="BO106" s="55"/>
      <c r="BP106" s="55"/>
      <c r="BQ106" s="55"/>
      <c r="BR106" s="55"/>
      <c r="BS106" s="55"/>
      <c r="BT106" s="55"/>
      <c r="BU106" s="55"/>
      <c r="BV106" s="55"/>
      <c r="BW106" s="55"/>
      <c r="BX106" s="55"/>
      <c r="BY106" s="55"/>
      <c r="BZ106" s="55"/>
      <c r="CA106" s="55"/>
      <c r="CB106" s="55"/>
      <c r="CC106" s="55"/>
      <c r="CD106" s="55"/>
      <c r="CE106" s="55"/>
      <c r="CF106" s="55"/>
      <c r="CG106" s="55"/>
      <c r="CH106" s="55"/>
      <c r="CI106" s="55"/>
      <c r="CJ106" s="55"/>
      <c r="CK106" s="55"/>
      <c r="CL106" s="55"/>
      <c r="CM106" s="55"/>
      <c r="CN106" s="55"/>
      <c r="CO106" s="55"/>
      <c r="CP106" s="55"/>
      <c r="CQ106" s="55"/>
      <c r="CR106" s="55"/>
      <c r="CS106" s="55"/>
      <c r="CT106" s="55"/>
      <c r="CU106" s="55"/>
      <c r="CV106" s="55"/>
      <c r="CW106" s="55"/>
      <c r="CX106" s="55"/>
      <c r="CY106" s="55"/>
      <c r="CZ106" s="55"/>
      <c r="DA106" s="55"/>
      <c r="DB106" s="55"/>
      <c r="DC106" s="55"/>
      <c r="DD106" s="55"/>
      <c r="DE106" s="55"/>
      <c r="DF106" s="55"/>
      <c r="DG106" s="55"/>
      <c r="DH106" s="55"/>
      <c r="DI106" s="55"/>
      <c r="DJ106" s="55"/>
    </row>
    <row r="107" spans="5:223" x14ac:dyDescent="0.25">
      <c r="E107">
        <v>805</v>
      </c>
      <c r="F107" s="6">
        <f>'Emission events'!AJ107</f>
        <v>0</v>
      </c>
      <c r="G107" s="6">
        <f>'Emission events'!BQ107</f>
        <v>0</v>
      </c>
      <c r="H107" s="6">
        <f>'Emission events'!CX107</f>
        <v>0</v>
      </c>
      <c r="I107" s="6">
        <f>'Emission events'!EE107</f>
        <v>0</v>
      </c>
      <c r="J107" s="6">
        <f>'Emission events'!FL107</f>
        <v>0</v>
      </c>
      <c r="K107" s="6">
        <f t="shared" si="199"/>
        <v>0</v>
      </c>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55"/>
      <c r="BD107" s="55"/>
      <c r="BE107" s="55"/>
      <c r="BF107" s="55"/>
      <c r="BG107" s="55"/>
      <c r="BH107" s="55"/>
      <c r="BI107" s="55"/>
      <c r="BJ107" s="55"/>
      <c r="BK107" s="55"/>
      <c r="BL107" s="55"/>
      <c r="BM107" s="55"/>
      <c r="BN107" s="55"/>
      <c r="BO107" s="55"/>
      <c r="BP107" s="55"/>
      <c r="BQ107" s="55"/>
      <c r="BR107" s="55"/>
      <c r="BS107" s="55"/>
      <c r="BT107" s="55"/>
      <c r="BU107" s="55"/>
      <c r="BV107" s="55"/>
      <c r="BW107" s="55"/>
      <c r="BX107" s="55"/>
      <c r="BY107" s="55"/>
      <c r="BZ107" s="55"/>
      <c r="CA107" s="55"/>
      <c r="CB107" s="55"/>
      <c r="CC107" s="55"/>
      <c r="CD107" s="55"/>
      <c r="CE107" s="55"/>
      <c r="CF107" s="55"/>
      <c r="CG107" s="55"/>
      <c r="CH107" s="55"/>
      <c r="CI107" s="55"/>
      <c r="CJ107" s="55"/>
      <c r="CK107" s="55"/>
      <c r="CL107" s="55"/>
      <c r="CM107" s="55"/>
      <c r="CN107" s="55"/>
      <c r="CO107" s="55"/>
      <c r="CP107" s="55"/>
      <c r="CQ107" s="55"/>
      <c r="CR107" s="55"/>
      <c r="CS107" s="55"/>
      <c r="CT107" s="55"/>
      <c r="CU107" s="55"/>
      <c r="CV107" s="55"/>
      <c r="CW107" s="55"/>
      <c r="CX107" s="55"/>
      <c r="CY107" s="55"/>
      <c r="CZ107" s="55"/>
      <c r="DA107" s="55"/>
      <c r="DB107" s="55"/>
      <c r="DC107" s="55"/>
      <c r="DD107" s="55"/>
      <c r="DE107" s="55"/>
      <c r="DF107" s="55"/>
      <c r="DG107" s="55"/>
      <c r="DH107" s="55"/>
      <c r="DI107" s="55"/>
      <c r="DJ107" s="55"/>
    </row>
    <row r="108" spans="5:223" x14ac:dyDescent="0.25">
      <c r="E108">
        <v>810</v>
      </c>
      <c r="F108" s="6">
        <f>'Emission events'!AJ108</f>
        <v>0</v>
      </c>
      <c r="G108" s="6">
        <f>'Emission events'!BQ108</f>
        <v>0</v>
      </c>
      <c r="H108" s="6">
        <f>'Emission events'!CX108</f>
        <v>0</v>
      </c>
      <c r="I108" s="6">
        <f>'Emission events'!EE108</f>
        <v>0</v>
      </c>
      <c r="J108" s="6">
        <f>'Emission events'!FL108</f>
        <v>0</v>
      </c>
      <c r="K108" s="6">
        <f t="shared" si="199"/>
        <v>0</v>
      </c>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55"/>
      <c r="BD108" s="55"/>
      <c r="BE108" s="55"/>
      <c r="BF108" s="55"/>
      <c r="BG108" s="55"/>
      <c r="BH108" s="55"/>
      <c r="BI108" s="55"/>
      <c r="BJ108" s="55"/>
      <c r="BK108" s="55"/>
      <c r="BL108" s="55"/>
      <c r="BM108" s="55"/>
      <c r="BN108" s="55"/>
      <c r="BO108" s="55"/>
      <c r="BP108" s="55"/>
      <c r="BQ108" s="55"/>
      <c r="BR108" s="55"/>
      <c r="BS108" s="55"/>
      <c r="BT108" s="55"/>
      <c r="BU108" s="55"/>
      <c r="BV108" s="55"/>
      <c r="BW108" s="55"/>
      <c r="BX108" s="55"/>
      <c r="BY108" s="55"/>
      <c r="BZ108" s="55"/>
      <c r="CA108" s="55"/>
      <c r="CB108" s="55"/>
      <c r="CC108" s="55"/>
      <c r="CD108" s="55"/>
      <c r="CE108" s="55"/>
      <c r="CF108" s="55"/>
      <c r="CG108" s="55"/>
      <c r="CH108" s="55"/>
      <c r="CI108" s="55"/>
      <c r="CJ108" s="55"/>
      <c r="CK108" s="55"/>
      <c r="CL108" s="55"/>
      <c r="CM108" s="55"/>
      <c r="CN108" s="55"/>
      <c r="CO108" s="55"/>
      <c r="CP108" s="55"/>
      <c r="CQ108" s="55"/>
      <c r="CR108" s="55"/>
      <c r="CS108" s="55"/>
      <c r="CT108" s="55"/>
      <c r="CU108" s="55"/>
      <c r="CV108" s="55"/>
      <c r="CW108" s="55"/>
      <c r="CX108" s="55"/>
      <c r="CY108" s="55"/>
      <c r="CZ108" s="55"/>
      <c r="DA108" s="55"/>
      <c r="DB108" s="55"/>
      <c r="DC108" s="55"/>
      <c r="DD108" s="55"/>
      <c r="DE108" s="55"/>
      <c r="DF108" s="55"/>
      <c r="DG108" s="55"/>
      <c r="DH108" s="55"/>
      <c r="DI108" s="55"/>
      <c r="DJ108" s="55"/>
    </row>
    <row r="109" spans="5:223" x14ac:dyDescent="0.25">
      <c r="E109">
        <v>815</v>
      </c>
      <c r="F109" s="6">
        <f>'Emission events'!AJ109</f>
        <v>0</v>
      </c>
      <c r="G109" s="6">
        <f>'Emission events'!BQ109</f>
        <v>0</v>
      </c>
      <c r="H109" s="6">
        <f>'Emission events'!CX109</f>
        <v>0</v>
      </c>
      <c r="I109" s="6">
        <f>'Emission events'!EE109</f>
        <v>0</v>
      </c>
      <c r="J109" s="6">
        <f>'Emission events'!FL109</f>
        <v>0</v>
      </c>
      <c r="K109" s="6">
        <f t="shared" si="199"/>
        <v>0</v>
      </c>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55"/>
      <c r="BD109" s="55"/>
      <c r="BE109" s="55"/>
      <c r="BF109" s="55"/>
      <c r="BG109" s="55"/>
      <c r="BH109" s="55"/>
      <c r="BI109" s="55"/>
      <c r="BJ109" s="55"/>
      <c r="BK109" s="55"/>
      <c r="BL109" s="55"/>
      <c r="BM109" s="55"/>
      <c r="BN109" s="55"/>
      <c r="BO109" s="55"/>
      <c r="BP109" s="55"/>
      <c r="BQ109" s="55"/>
      <c r="BR109" s="55"/>
      <c r="BS109" s="55"/>
      <c r="BT109" s="55"/>
      <c r="BU109" s="55"/>
      <c r="BV109" s="55"/>
      <c r="BW109" s="55"/>
      <c r="BX109" s="55"/>
      <c r="BY109" s="55"/>
      <c r="BZ109" s="55"/>
      <c r="CA109" s="55"/>
      <c r="CB109" s="55"/>
      <c r="CC109" s="55"/>
      <c r="CD109" s="55"/>
      <c r="CE109" s="55"/>
      <c r="CF109" s="55"/>
      <c r="CG109" s="55"/>
      <c r="CH109" s="55"/>
      <c r="CI109" s="55"/>
      <c r="CJ109" s="55"/>
      <c r="CK109" s="55"/>
      <c r="CL109" s="55"/>
      <c r="CM109" s="55"/>
      <c r="CN109" s="55"/>
      <c r="CO109" s="55"/>
      <c r="CP109" s="55"/>
      <c r="CQ109" s="55"/>
      <c r="CR109" s="55"/>
      <c r="CS109" s="55"/>
      <c r="CT109" s="55"/>
      <c r="CU109" s="55"/>
      <c r="CV109" s="55"/>
      <c r="CW109" s="55"/>
      <c r="CX109" s="55"/>
      <c r="CY109" s="55"/>
      <c r="CZ109" s="55"/>
      <c r="DA109" s="55"/>
      <c r="DB109" s="55"/>
      <c r="DC109" s="55"/>
      <c r="DD109" s="55"/>
      <c r="DE109" s="55"/>
      <c r="DF109" s="55"/>
      <c r="DG109" s="55"/>
      <c r="DH109" s="55"/>
      <c r="DI109" s="55"/>
      <c r="DJ109" s="55"/>
    </row>
    <row r="110" spans="5:223" x14ac:dyDescent="0.25">
      <c r="E110">
        <v>820</v>
      </c>
      <c r="F110" s="6">
        <f>'Emission events'!AJ110</f>
        <v>0</v>
      </c>
      <c r="G110" s="6">
        <f>'Emission events'!BQ110</f>
        <v>0</v>
      </c>
      <c r="H110" s="6">
        <f>'Emission events'!CX110</f>
        <v>0</v>
      </c>
      <c r="I110" s="6">
        <f>'Emission events'!EE110</f>
        <v>0</v>
      </c>
      <c r="J110" s="6">
        <f>'Emission events'!FL110</f>
        <v>0</v>
      </c>
      <c r="K110" s="6">
        <f t="shared" si="199"/>
        <v>0</v>
      </c>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5"/>
      <c r="BG110" s="55"/>
      <c r="BH110" s="55"/>
      <c r="BI110" s="55"/>
      <c r="BJ110" s="55"/>
      <c r="BK110" s="55"/>
      <c r="BL110" s="55"/>
      <c r="BM110" s="55"/>
      <c r="BN110" s="55"/>
      <c r="BO110" s="55"/>
      <c r="BP110" s="55"/>
      <c r="BQ110" s="55"/>
      <c r="BR110" s="55"/>
      <c r="BS110" s="55"/>
      <c r="BT110" s="55"/>
      <c r="BU110" s="55"/>
      <c r="BV110" s="55"/>
      <c r="BW110" s="55"/>
      <c r="BX110" s="55"/>
      <c r="BY110" s="55"/>
      <c r="BZ110" s="55"/>
      <c r="CA110" s="55"/>
      <c r="CB110" s="55"/>
      <c r="CC110" s="55"/>
      <c r="CD110" s="55"/>
      <c r="CE110" s="55"/>
      <c r="CF110" s="55"/>
      <c r="CG110" s="55"/>
      <c r="CH110" s="55"/>
      <c r="CI110" s="55"/>
      <c r="CJ110" s="55"/>
      <c r="CK110" s="55"/>
      <c r="CL110" s="55"/>
      <c r="CM110" s="55"/>
      <c r="CN110" s="55"/>
      <c r="CO110" s="55"/>
      <c r="CP110" s="55"/>
      <c r="CQ110" s="55"/>
      <c r="CR110" s="55"/>
      <c r="CS110" s="55"/>
      <c r="CT110" s="55"/>
      <c r="CU110" s="55"/>
      <c r="CV110" s="55"/>
      <c r="CW110" s="55"/>
      <c r="CX110" s="55"/>
      <c r="CY110" s="55"/>
      <c r="CZ110" s="55"/>
      <c r="DA110" s="55"/>
      <c r="DB110" s="55"/>
      <c r="DC110" s="55"/>
      <c r="DD110" s="55"/>
      <c r="DE110" s="55"/>
      <c r="DF110" s="55"/>
      <c r="DG110" s="55"/>
      <c r="DH110" s="55"/>
      <c r="DI110" s="55"/>
      <c r="DJ110" s="55"/>
    </row>
    <row r="111" spans="5:223" x14ac:dyDescent="0.25">
      <c r="E111">
        <v>825</v>
      </c>
      <c r="F111" s="6">
        <f>'Emission events'!AJ111</f>
        <v>0</v>
      </c>
      <c r="G111" s="6">
        <f>'Emission events'!BQ111</f>
        <v>0</v>
      </c>
      <c r="H111" s="6">
        <f>'Emission events'!CX111</f>
        <v>0</v>
      </c>
      <c r="I111" s="6">
        <f>'Emission events'!EE111</f>
        <v>0</v>
      </c>
      <c r="J111" s="6">
        <f>'Emission events'!FL111</f>
        <v>0</v>
      </c>
      <c r="K111" s="6">
        <f t="shared" si="199"/>
        <v>0</v>
      </c>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c r="AV111" s="55"/>
      <c r="AW111" s="55"/>
      <c r="AX111" s="55"/>
      <c r="AY111" s="55"/>
      <c r="AZ111" s="55"/>
      <c r="BA111" s="55"/>
      <c r="BB111" s="55"/>
      <c r="BC111" s="55"/>
      <c r="BD111" s="55"/>
      <c r="BE111" s="55"/>
      <c r="BF111" s="55"/>
      <c r="BG111" s="55"/>
      <c r="BH111" s="55"/>
      <c r="BI111" s="55"/>
      <c r="BJ111" s="55"/>
      <c r="BK111" s="55"/>
      <c r="BL111" s="55"/>
      <c r="BM111" s="55"/>
      <c r="BN111" s="55"/>
      <c r="BO111" s="55"/>
      <c r="BP111" s="55"/>
      <c r="BQ111" s="55"/>
      <c r="BR111" s="55"/>
      <c r="BS111" s="55"/>
      <c r="BT111" s="55"/>
      <c r="BU111" s="55"/>
      <c r="BV111" s="55"/>
      <c r="BW111" s="55"/>
      <c r="BX111" s="55"/>
      <c r="BY111" s="55"/>
      <c r="BZ111" s="55"/>
      <c r="CA111" s="55"/>
      <c r="CB111" s="55"/>
      <c r="CC111" s="55"/>
      <c r="CD111" s="55"/>
      <c r="CE111" s="55"/>
      <c r="CF111" s="55"/>
      <c r="CG111" s="55"/>
      <c r="CH111" s="55"/>
      <c r="CI111" s="55"/>
      <c r="CJ111" s="55"/>
      <c r="CK111" s="55"/>
      <c r="CL111" s="55"/>
      <c r="CM111" s="55"/>
      <c r="CN111" s="55"/>
      <c r="CO111" s="55"/>
      <c r="CP111" s="55"/>
      <c r="CQ111" s="55"/>
      <c r="CR111" s="55"/>
      <c r="CS111" s="55"/>
      <c r="CT111" s="55"/>
      <c r="CU111" s="55"/>
      <c r="CV111" s="55"/>
      <c r="CW111" s="55"/>
      <c r="CX111" s="55"/>
      <c r="CY111" s="55"/>
      <c r="CZ111" s="55"/>
      <c r="DA111" s="55"/>
      <c r="DB111" s="55"/>
      <c r="DC111" s="55"/>
      <c r="DD111" s="55"/>
      <c r="DE111" s="55"/>
      <c r="DF111" s="55"/>
      <c r="DG111" s="55"/>
      <c r="DH111" s="55"/>
      <c r="DI111" s="55"/>
      <c r="DJ111" s="55"/>
    </row>
    <row r="112" spans="5:223" x14ac:dyDescent="0.25">
      <c r="E112">
        <v>830</v>
      </c>
      <c r="F112" s="6">
        <f>'Emission events'!AJ112</f>
        <v>0</v>
      </c>
      <c r="G112" s="6">
        <f>'Emission events'!BQ112</f>
        <v>0</v>
      </c>
      <c r="H112" s="6">
        <f>'Emission events'!CX112</f>
        <v>0</v>
      </c>
      <c r="I112" s="6">
        <f>'Emission events'!EE112</f>
        <v>0</v>
      </c>
      <c r="J112" s="6">
        <f>'Emission events'!FL112</f>
        <v>0</v>
      </c>
      <c r="K112" s="6">
        <f t="shared" si="199"/>
        <v>0</v>
      </c>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55"/>
      <c r="BD112" s="55"/>
      <c r="BE112" s="55"/>
      <c r="BF112" s="55"/>
      <c r="BG112" s="55"/>
      <c r="BH112" s="55"/>
      <c r="BI112" s="55"/>
      <c r="BJ112" s="55"/>
      <c r="BK112" s="55"/>
      <c r="BL112" s="55"/>
      <c r="BM112" s="55"/>
      <c r="BN112" s="55"/>
      <c r="BO112" s="55"/>
      <c r="BP112" s="55"/>
      <c r="BQ112" s="55"/>
      <c r="BR112" s="55"/>
      <c r="BS112" s="55"/>
      <c r="BT112" s="55"/>
      <c r="BU112" s="55"/>
      <c r="BV112" s="55"/>
      <c r="BW112" s="55"/>
      <c r="BX112" s="55"/>
      <c r="BY112" s="55"/>
      <c r="BZ112" s="55"/>
      <c r="CA112" s="55"/>
      <c r="CB112" s="55"/>
      <c r="CC112" s="55"/>
      <c r="CD112" s="55"/>
      <c r="CE112" s="55"/>
      <c r="CF112" s="55"/>
      <c r="CG112" s="55"/>
      <c r="CH112" s="55"/>
      <c r="CI112" s="55"/>
      <c r="CJ112" s="55"/>
      <c r="CK112" s="55"/>
      <c r="CL112" s="55"/>
      <c r="CM112" s="55"/>
      <c r="CN112" s="55"/>
      <c r="CO112" s="55"/>
      <c r="CP112" s="55"/>
      <c r="CQ112" s="55"/>
      <c r="CR112" s="55"/>
      <c r="CS112" s="55"/>
      <c r="CT112" s="55"/>
      <c r="CU112" s="55"/>
      <c r="CV112" s="55"/>
      <c r="CW112" s="55"/>
      <c r="CX112" s="55"/>
      <c r="CY112" s="55"/>
      <c r="CZ112" s="55"/>
      <c r="DA112" s="55"/>
      <c r="DB112" s="55"/>
      <c r="DC112" s="55"/>
      <c r="DD112" s="55"/>
      <c r="DE112" s="55"/>
      <c r="DF112" s="55"/>
      <c r="DG112" s="55"/>
      <c r="DH112" s="55"/>
      <c r="DI112" s="55"/>
      <c r="DJ112" s="55"/>
    </row>
    <row r="113" spans="5:114" x14ac:dyDescent="0.25">
      <c r="E113">
        <v>835</v>
      </c>
      <c r="F113" s="6">
        <f>'Emission events'!AJ113</f>
        <v>0</v>
      </c>
      <c r="G113" s="6">
        <f>'Emission events'!BQ113</f>
        <v>0</v>
      </c>
      <c r="H113" s="6">
        <f>'Emission events'!CX113</f>
        <v>0</v>
      </c>
      <c r="I113" s="6">
        <f>'Emission events'!EE113</f>
        <v>0</v>
      </c>
      <c r="J113" s="6">
        <f>'Emission events'!FL113</f>
        <v>0</v>
      </c>
      <c r="K113" s="6">
        <f t="shared" si="199"/>
        <v>0</v>
      </c>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55"/>
      <c r="BD113" s="55"/>
      <c r="BE113" s="55"/>
      <c r="BF113" s="55"/>
      <c r="BG113" s="55"/>
      <c r="BH113" s="55"/>
      <c r="BI113" s="55"/>
      <c r="BJ113" s="55"/>
      <c r="BK113" s="55"/>
      <c r="BL113" s="55"/>
      <c r="BM113" s="55"/>
      <c r="BN113" s="55"/>
      <c r="BO113" s="55"/>
      <c r="BP113" s="55"/>
      <c r="BQ113" s="55"/>
      <c r="BR113" s="55"/>
      <c r="BS113" s="55"/>
      <c r="BT113" s="55"/>
      <c r="BU113" s="55"/>
      <c r="BV113" s="55"/>
      <c r="BW113" s="55"/>
      <c r="BX113" s="55"/>
      <c r="BY113" s="55"/>
      <c r="BZ113" s="55"/>
      <c r="CA113" s="55"/>
      <c r="CB113" s="55"/>
      <c r="CC113" s="55"/>
      <c r="CD113" s="55"/>
      <c r="CE113" s="55"/>
      <c r="CF113" s="55"/>
      <c r="CG113" s="55"/>
      <c r="CH113" s="55"/>
      <c r="CI113" s="55"/>
      <c r="CJ113" s="55"/>
      <c r="CK113" s="55"/>
      <c r="CL113" s="55"/>
      <c r="CM113" s="55"/>
      <c r="CN113" s="55"/>
      <c r="CO113" s="55"/>
      <c r="CP113" s="55"/>
      <c r="CQ113" s="55"/>
      <c r="CR113" s="55"/>
      <c r="CS113" s="55"/>
      <c r="CT113" s="55"/>
      <c r="CU113" s="55"/>
      <c r="CV113" s="55"/>
      <c r="CW113" s="55"/>
      <c r="CX113" s="55"/>
      <c r="CY113" s="55"/>
      <c r="CZ113" s="55"/>
      <c r="DA113" s="55"/>
      <c r="DB113" s="55"/>
      <c r="DC113" s="55"/>
      <c r="DD113" s="55"/>
      <c r="DE113" s="55"/>
      <c r="DF113" s="55"/>
      <c r="DG113" s="55"/>
      <c r="DH113" s="55"/>
      <c r="DI113" s="55"/>
      <c r="DJ113" s="55"/>
    </row>
    <row r="114" spans="5:114" x14ac:dyDescent="0.25">
      <c r="E114">
        <v>840</v>
      </c>
      <c r="F114" s="6">
        <f>'Emission events'!AJ114</f>
        <v>0</v>
      </c>
      <c r="G114" s="6">
        <f>'Emission events'!BQ114</f>
        <v>0</v>
      </c>
      <c r="H114" s="6">
        <f>'Emission events'!CX114</f>
        <v>0</v>
      </c>
      <c r="I114" s="6">
        <f>'Emission events'!EE114</f>
        <v>0</v>
      </c>
      <c r="J114" s="6">
        <f>'Emission events'!FL114</f>
        <v>0</v>
      </c>
      <c r="K114" s="6">
        <f t="shared" si="199"/>
        <v>0</v>
      </c>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55"/>
      <c r="BD114" s="55"/>
      <c r="BE114" s="55"/>
      <c r="BF114" s="55"/>
      <c r="BG114" s="55"/>
      <c r="BH114" s="55"/>
      <c r="BI114" s="55"/>
      <c r="BJ114" s="55"/>
      <c r="BK114" s="55"/>
      <c r="BL114" s="55"/>
      <c r="BM114" s="55"/>
      <c r="BN114" s="55"/>
      <c r="BO114" s="55"/>
      <c r="BP114" s="55"/>
      <c r="BQ114" s="55"/>
      <c r="BR114" s="55"/>
      <c r="BS114" s="55"/>
      <c r="BT114" s="55"/>
      <c r="BU114" s="55"/>
      <c r="BV114" s="55"/>
      <c r="BW114" s="55"/>
      <c r="BX114" s="55"/>
      <c r="BY114" s="55"/>
      <c r="BZ114" s="55"/>
      <c r="CA114" s="55"/>
      <c r="CB114" s="55"/>
      <c r="CC114" s="55"/>
      <c r="CD114" s="55"/>
      <c r="CE114" s="55"/>
      <c r="CF114" s="55"/>
      <c r="CG114" s="55"/>
      <c r="CH114" s="55"/>
      <c r="CI114" s="55"/>
      <c r="CJ114" s="55"/>
      <c r="CK114" s="55"/>
      <c r="CL114" s="55"/>
      <c r="CM114" s="55"/>
      <c r="CN114" s="55"/>
      <c r="CO114" s="55"/>
      <c r="CP114" s="55"/>
      <c r="CQ114" s="55"/>
      <c r="CR114" s="55"/>
      <c r="CS114" s="55"/>
      <c r="CT114" s="55"/>
      <c r="CU114" s="55"/>
      <c r="CV114" s="55"/>
      <c r="CW114" s="55"/>
      <c r="CX114" s="55"/>
      <c r="CY114" s="55"/>
      <c r="CZ114" s="55"/>
      <c r="DA114" s="55"/>
      <c r="DB114" s="55"/>
      <c r="DC114" s="55"/>
      <c r="DD114" s="55"/>
      <c r="DE114" s="55"/>
      <c r="DF114" s="55"/>
      <c r="DG114" s="55"/>
      <c r="DH114" s="55"/>
      <c r="DI114" s="55"/>
      <c r="DJ114" s="55"/>
    </row>
    <row r="115" spans="5:114" x14ac:dyDescent="0.25">
      <c r="E115">
        <v>845</v>
      </c>
      <c r="F115" s="6">
        <f>'Emission events'!AJ115</f>
        <v>0</v>
      </c>
      <c r="G115" s="6">
        <f>'Emission events'!BQ115</f>
        <v>0</v>
      </c>
      <c r="H115" s="6">
        <f>'Emission events'!CX115</f>
        <v>0</v>
      </c>
      <c r="I115" s="6">
        <f>'Emission events'!EE115</f>
        <v>0</v>
      </c>
      <c r="J115" s="6">
        <f>'Emission events'!FL115</f>
        <v>0</v>
      </c>
      <c r="K115" s="6">
        <f t="shared" si="199"/>
        <v>0</v>
      </c>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5"/>
      <c r="BG115" s="55"/>
      <c r="BH115" s="55"/>
      <c r="BI115" s="55"/>
      <c r="BJ115" s="55"/>
      <c r="BK115" s="55"/>
      <c r="BL115" s="55"/>
      <c r="BM115" s="55"/>
      <c r="BN115" s="55"/>
      <c r="BO115" s="55"/>
      <c r="BP115" s="55"/>
      <c r="BQ115" s="55"/>
      <c r="BR115" s="55"/>
      <c r="BS115" s="55"/>
      <c r="BT115" s="55"/>
      <c r="BU115" s="55"/>
      <c r="BV115" s="55"/>
      <c r="BW115" s="55"/>
      <c r="BX115" s="55"/>
      <c r="BY115" s="55"/>
      <c r="BZ115" s="55"/>
      <c r="CA115" s="55"/>
      <c r="CB115" s="55"/>
      <c r="CC115" s="55"/>
      <c r="CD115" s="55"/>
      <c r="CE115" s="55"/>
      <c r="CF115" s="55"/>
      <c r="CG115" s="55"/>
      <c r="CH115" s="55"/>
      <c r="CI115" s="55"/>
      <c r="CJ115" s="55"/>
      <c r="CK115" s="55"/>
      <c r="CL115" s="55"/>
      <c r="CM115" s="55"/>
      <c r="CN115" s="55"/>
      <c r="CO115" s="55"/>
      <c r="CP115" s="55"/>
      <c r="CQ115" s="55"/>
      <c r="CR115" s="55"/>
      <c r="CS115" s="55"/>
      <c r="CT115" s="55"/>
      <c r="CU115" s="55"/>
      <c r="CV115" s="55"/>
      <c r="CW115" s="55"/>
      <c r="CX115" s="55"/>
      <c r="CY115" s="55"/>
      <c r="CZ115" s="55"/>
      <c r="DA115" s="55"/>
      <c r="DB115" s="55"/>
      <c r="DC115" s="55"/>
      <c r="DD115" s="55"/>
      <c r="DE115" s="55"/>
      <c r="DF115" s="55"/>
      <c r="DG115" s="55"/>
      <c r="DH115" s="55"/>
      <c r="DI115" s="55"/>
      <c r="DJ115" s="55"/>
    </row>
    <row r="116" spans="5:114" x14ac:dyDescent="0.25">
      <c r="E116">
        <v>850</v>
      </c>
      <c r="F116" s="6">
        <f>'Emission events'!AJ116</f>
        <v>0</v>
      </c>
      <c r="G116" s="6">
        <f>'Emission events'!BQ116</f>
        <v>0</v>
      </c>
      <c r="H116" s="6">
        <f>'Emission events'!CX116</f>
        <v>0</v>
      </c>
      <c r="I116" s="6">
        <f>'Emission events'!EE116</f>
        <v>0</v>
      </c>
      <c r="J116" s="6">
        <f>'Emission events'!FL116</f>
        <v>0</v>
      </c>
      <c r="K116" s="6">
        <f t="shared" si="199"/>
        <v>0</v>
      </c>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55"/>
      <c r="BD116" s="55"/>
      <c r="BE116" s="55"/>
      <c r="BF116" s="55"/>
      <c r="BG116" s="55"/>
      <c r="BH116" s="55"/>
      <c r="BI116" s="55"/>
      <c r="BJ116" s="55"/>
      <c r="BK116" s="55"/>
      <c r="BL116" s="55"/>
      <c r="BM116" s="55"/>
      <c r="BN116" s="55"/>
      <c r="BO116" s="55"/>
      <c r="BP116" s="55"/>
      <c r="BQ116" s="55"/>
      <c r="BR116" s="55"/>
      <c r="BS116" s="55"/>
      <c r="BT116" s="55"/>
      <c r="BU116" s="55"/>
      <c r="BV116" s="55"/>
      <c r="BW116" s="55"/>
      <c r="BX116" s="55"/>
      <c r="BY116" s="55"/>
      <c r="BZ116" s="55"/>
      <c r="CA116" s="55"/>
      <c r="CB116" s="55"/>
      <c r="CC116" s="55"/>
      <c r="CD116" s="55"/>
      <c r="CE116" s="55"/>
      <c r="CF116" s="55"/>
      <c r="CG116" s="55"/>
      <c r="CH116" s="55"/>
      <c r="CI116" s="55"/>
      <c r="CJ116" s="55"/>
      <c r="CK116" s="55"/>
      <c r="CL116" s="55"/>
      <c r="CM116" s="55"/>
      <c r="CN116" s="55"/>
      <c r="CO116" s="55"/>
      <c r="CP116" s="55"/>
      <c r="CQ116" s="55"/>
      <c r="CR116" s="55"/>
      <c r="CS116" s="55"/>
      <c r="CT116" s="55"/>
      <c r="CU116" s="55"/>
      <c r="CV116" s="55"/>
      <c r="CW116" s="55"/>
      <c r="CX116" s="55"/>
      <c r="CY116" s="55"/>
      <c r="CZ116" s="55"/>
      <c r="DA116" s="55"/>
      <c r="DB116" s="55"/>
      <c r="DC116" s="55"/>
      <c r="DD116" s="55"/>
      <c r="DE116" s="55"/>
      <c r="DF116" s="55"/>
      <c r="DG116" s="55"/>
      <c r="DH116" s="55"/>
      <c r="DI116" s="55"/>
      <c r="DJ116" s="55"/>
    </row>
    <row r="117" spans="5:114" x14ac:dyDescent="0.25">
      <c r="E117">
        <v>855</v>
      </c>
      <c r="F117" s="6">
        <f>'Emission events'!AJ117</f>
        <v>0</v>
      </c>
      <c r="G117" s="6">
        <f>'Emission events'!BQ117</f>
        <v>0</v>
      </c>
      <c r="H117" s="6">
        <f>'Emission events'!CX117</f>
        <v>0</v>
      </c>
      <c r="I117" s="6">
        <f>'Emission events'!EE117</f>
        <v>0</v>
      </c>
      <c r="J117" s="6">
        <f>'Emission events'!FL117</f>
        <v>0</v>
      </c>
      <c r="K117" s="6">
        <f t="shared" si="199"/>
        <v>0</v>
      </c>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55"/>
      <c r="BD117" s="55"/>
      <c r="BE117" s="55"/>
      <c r="BF117" s="55"/>
      <c r="BG117" s="55"/>
      <c r="BH117" s="55"/>
      <c r="BI117" s="55"/>
      <c r="BJ117" s="55"/>
      <c r="BK117" s="55"/>
      <c r="BL117" s="55"/>
      <c r="BM117" s="55"/>
      <c r="BN117" s="55"/>
      <c r="BO117" s="55"/>
      <c r="BP117" s="55"/>
      <c r="BQ117" s="55"/>
      <c r="BR117" s="55"/>
      <c r="BS117" s="55"/>
      <c r="BT117" s="55"/>
      <c r="BU117" s="55"/>
      <c r="BV117" s="55"/>
      <c r="BW117" s="55"/>
      <c r="BX117" s="55"/>
      <c r="BY117" s="55"/>
      <c r="BZ117" s="55"/>
      <c r="CA117" s="55"/>
      <c r="CB117" s="55"/>
      <c r="CC117" s="55"/>
      <c r="CD117" s="55"/>
      <c r="CE117" s="55"/>
      <c r="CF117" s="55"/>
      <c r="CG117" s="55"/>
      <c r="CH117" s="55"/>
      <c r="CI117" s="55"/>
      <c r="CJ117" s="55"/>
      <c r="CK117" s="55"/>
      <c r="CL117" s="55"/>
      <c r="CM117" s="55"/>
      <c r="CN117" s="55"/>
      <c r="CO117" s="55"/>
      <c r="CP117" s="55"/>
      <c r="CQ117" s="55"/>
      <c r="CR117" s="55"/>
      <c r="CS117" s="55"/>
      <c r="CT117" s="55"/>
      <c r="CU117" s="55"/>
      <c r="CV117" s="55"/>
      <c r="CW117" s="55"/>
      <c r="CX117" s="55"/>
      <c r="CY117" s="55"/>
      <c r="CZ117" s="55"/>
      <c r="DA117" s="55"/>
      <c r="DB117" s="55"/>
      <c r="DC117" s="55"/>
      <c r="DD117" s="55"/>
      <c r="DE117" s="55"/>
      <c r="DF117" s="55"/>
      <c r="DG117" s="55"/>
      <c r="DH117" s="55"/>
      <c r="DI117" s="55"/>
      <c r="DJ117" s="55"/>
    </row>
    <row r="118" spans="5:114" x14ac:dyDescent="0.25">
      <c r="E118">
        <v>860</v>
      </c>
      <c r="F118" s="6">
        <f>'Emission events'!AJ118</f>
        <v>0</v>
      </c>
      <c r="G118" s="6">
        <f>'Emission events'!BQ118</f>
        <v>0</v>
      </c>
      <c r="H118" s="6">
        <f>'Emission events'!CX118</f>
        <v>0</v>
      </c>
      <c r="I118" s="6">
        <f>'Emission events'!EE118</f>
        <v>0</v>
      </c>
      <c r="J118" s="6">
        <f>'Emission events'!FL118</f>
        <v>0</v>
      </c>
      <c r="K118" s="6">
        <f t="shared" si="199"/>
        <v>0</v>
      </c>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55"/>
      <c r="BD118" s="55"/>
      <c r="BE118" s="55"/>
      <c r="BF118" s="55"/>
      <c r="BG118" s="55"/>
      <c r="BH118" s="55"/>
      <c r="BI118" s="55"/>
      <c r="BJ118" s="55"/>
      <c r="BK118" s="55"/>
      <c r="BL118" s="55"/>
      <c r="BM118" s="55"/>
      <c r="BN118" s="55"/>
      <c r="BO118" s="55"/>
      <c r="BP118" s="55"/>
      <c r="BQ118" s="55"/>
      <c r="BR118" s="55"/>
      <c r="BS118" s="55"/>
      <c r="BT118" s="55"/>
      <c r="BU118" s="55"/>
      <c r="BV118" s="55"/>
      <c r="BW118" s="55"/>
      <c r="BX118" s="55"/>
      <c r="BY118" s="55"/>
      <c r="BZ118" s="55"/>
      <c r="CA118" s="55"/>
      <c r="CB118" s="55"/>
      <c r="CC118" s="55"/>
      <c r="CD118" s="55"/>
      <c r="CE118" s="55"/>
      <c r="CF118" s="55"/>
      <c r="CG118" s="55"/>
      <c r="CH118" s="55"/>
      <c r="CI118" s="55"/>
      <c r="CJ118" s="55"/>
      <c r="CK118" s="55"/>
      <c r="CL118" s="55"/>
      <c r="CM118" s="55"/>
      <c r="CN118" s="55"/>
      <c r="CO118" s="55"/>
      <c r="CP118" s="55"/>
      <c r="CQ118" s="55"/>
      <c r="CR118" s="55"/>
      <c r="CS118" s="55"/>
      <c r="CT118" s="55"/>
      <c r="CU118" s="55"/>
      <c r="CV118" s="55"/>
      <c r="CW118" s="55"/>
      <c r="CX118" s="55"/>
      <c r="CY118" s="55"/>
      <c r="CZ118" s="55"/>
      <c r="DA118" s="55"/>
      <c r="DB118" s="55"/>
      <c r="DC118" s="55"/>
      <c r="DD118" s="55"/>
      <c r="DE118" s="55"/>
      <c r="DF118" s="55"/>
      <c r="DG118" s="55"/>
      <c r="DH118" s="55"/>
      <c r="DI118" s="55"/>
      <c r="DJ118" s="55"/>
    </row>
    <row r="119" spans="5:114" x14ac:dyDescent="0.25">
      <c r="E119">
        <v>865</v>
      </c>
      <c r="F119" s="6">
        <f>'Emission events'!AJ119</f>
        <v>0</v>
      </c>
      <c r="G119" s="6">
        <f>'Emission events'!BQ119</f>
        <v>0</v>
      </c>
      <c r="H119" s="6">
        <f>'Emission events'!CX119</f>
        <v>0</v>
      </c>
      <c r="I119" s="6">
        <f>'Emission events'!EE119</f>
        <v>0</v>
      </c>
      <c r="J119" s="6">
        <f>'Emission events'!FL119</f>
        <v>0</v>
      </c>
      <c r="K119" s="6">
        <f t="shared" si="199"/>
        <v>0</v>
      </c>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55"/>
      <c r="BD119" s="55"/>
      <c r="BE119" s="55"/>
      <c r="BF119" s="55"/>
      <c r="BG119" s="55"/>
      <c r="BH119" s="55"/>
      <c r="BI119" s="55"/>
      <c r="BJ119" s="55"/>
      <c r="BK119" s="55"/>
      <c r="BL119" s="55"/>
      <c r="BM119" s="55"/>
      <c r="BN119" s="55"/>
      <c r="BO119" s="55"/>
      <c r="BP119" s="55"/>
      <c r="BQ119" s="55"/>
      <c r="BR119" s="55"/>
      <c r="BS119" s="55"/>
      <c r="BT119" s="55"/>
      <c r="BU119" s="55"/>
      <c r="BV119" s="55"/>
      <c r="BW119" s="55"/>
      <c r="BX119" s="55"/>
      <c r="BY119" s="55"/>
      <c r="BZ119" s="55"/>
      <c r="CA119" s="55"/>
      <c r="CB119" s="55"/>
      <c r="CC119" s="55"/>
      <c r="CD119" s="55"/>
      <c r="CE119" s="55"/>
      <c r="CF119" s="55"/>
      <c r="CG119" s="55"/>
      <c r="CH119" s="55"/>
      <c r="CI119" s="55"/>
      <c r="CJ119" s="55"/>
      <c r="CK119" s="55"/>
      <c r="CL119" s="55"/>
      <c r="CM119" s="55"/>
      <c r="CN119" s="55"/>
      <c r="CO119" s="55"/>
      <c r="CP119" s="55"/>
      <c r="CQ119" s="55"/>
      <c r="CR119" s="55"/>
      <c r="CS119" s="55"/>
      <c r="CT119" s="55"/>
      <c r="CU119" s="55"/>
      <c r="CV119" s="55"/>
      <c r="CW119" s="55"/>
      <c r="CX119" s="55"/>
      <c r="CY119" s="55"/>
      <c r="CZ119" s="55"/>
      <c r="DA119" s="55"/>
      <c r="DB119" s="55"/>
      <c r="DC119" s="55"/>
      <c r="DD119" s="55"/>
      <c r="DE119" s="55"/>
      <c r="DF119" s="55"/>
      <c r="DG119" s="55"/>
      <c r="DH119" s="55"/>
      <c r="DI119" s="55"/>
      <c r="DJ119" s="55"/>
    </row>
    <row r="120" spans="5:114" x14ac:dyDescent="0.25">
      <c r="E120">
        <v>870</v>
      </c>
      <c r="F120" s="6">
        <f>'Emission events'!AJ120</f>
        <v>0</v>
      </c>
      <c r="G120" s="6">
        <f>'Emission events'!BQ120</f>
        <v>0</v>
      </c>
      <c r="H120" s="6">
        <f>'Emission events'!CX120</f>
        <v>0</v>
      </c>
      <c r="I120" s="6">
        <f>'Emission events'!EE120</f>
        <v>0</v>
      </c>
      <c r="J120" s="6">
        <f>'Emission events'!FL120</f>
        <v>0</v>
      </c>
      <c r="K120" s="6">
        <f t="shared" si="199"/>
        <v>0</v>
      </c>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55"/>
      <c r="BD120" s="55"/>
      <c r="BE120" s="55"/>
      <c r="BF120" s="55"/>
      <c r="BG120" s="55"/>
      <c r="BH120" s="55"/>
      <c r="BI120" s="55"/>
      <c r="BJ120" s="55"/>
      <c r="BK120" s="55"/>
      <c r="BL120" s="55"/>
      <c r="BM120" s="55"/>
      <c r="BN120" s="55"/>
      <c r="BO120" s="55"/>
      <c r="BP120" s="55"/>
      <c r="BQ120" s="55"/>
      <c r="BR120" s="55"/>
      <c r="BS120" s="55"/>
      <c r="BT120" s="55"/>
      <c r="BU120" s="55"/>
      <c r="BV120" s="55"/>
      <c r="BW120" s="55"/>
      <c r="BX120" s="55"/>
      <c r="BY120" s="55"/>
      <c r="BZ120" s="55"/>
      <c r="CA120" s="55"/>
      <c r="CB120" s="55"/>
      <c r="CC120" s="55"/>
      <c r="CD120" s="55"/>
      <c r="CE120" s="55"/>
      <c r="CF120" s="55"/>
      <c r="CG120" s="55"/>
      <c r="CH120" s="55"/>
      <c r="CI120" s="55"/>
      <c r="CJ120" s="55"/>
      <c r="CK120" s="55"/>
      <c r="CL120" s="55"/>
      <c r="CM120" s="55"/>
      <c r="CN120" s="55"/>
      <c r="CO120" s="55"/>
      <c r="CP120" s="55"/>
      <c r="CQ120" s="55"/>
      <c r="CR120" s="55"/>
      <c r="CS120" s="55"/>
      <c r="CT120" s="55"/>
      <c r="CU120" s="55"/>
      <c r="CV120" s="55"/>
      <c r="CW120" s="55"/>
      <c r="CX120" s="55"/>
      <c r="CY120" s="55"/>
      <c r="CZ120" s="55"/>
      <c r="DA120" s="55"/>
      <c r="DB120" s="55"/>
      <c r="DC120" s="55"/>
      <c r="DD120" s="55"/>
      <c r="DE120" s="55"/>
      <c r="DF120" s="55"/>
      <c r="DG120" s="55"/>
      <c r="DH120" s="55"/>
      <c r="DI120" s="55"/>
      <c r="DJ120" s="55"/>
    </row>
    <row r="121" spans="5:114" x14ac:dyDescent="0.25">
      <c r="E121">
        <v>875</v>
      </c>
      <c r="F121" s="6">
        <f>'Emission events'!AJ121</f>
        <v>0</v>
      </c>
      <c r="G121" s="6">
        <f>'Emission events'!BQ121</f>
        <v>0</v>
      </c>
      <c r="H121" s="6">
        <f>'Emission events'!CX121</f>
        <v>0</v>
      </c>
      <c r="I121" s="6">
        <f>'Emission events'!EE121</f>
        <v>0</v>
      </c>
      <c r="J121" s="6">
        <f>'Emission events'!FL121</f>
        <v>0</v>
      </c>
      <c r="K121" s="6">
        <f t="shared" si="199"/>
        <v>0</v>
      </c>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55"/>
      <c r="AY121" s="55"/>
      <c r="AZ121" s="55"/>
      <c r="BA121" s="55"/>
      <c r="BB121" s="55"/>
      <c r="BC121" s="55"/>
      <c r="BD121" s="55"/>
      <c r="BE121" s="55"/>
      <c r="BF121" s="55"/>
      <c r="BG121" s="55"/>
      <c r="BH121" s="55"/>
      <c r="BI121" s="55"/>
      <c r="BJ121" s="55"/>
      <c r="BK121" s="55"/>
      <c r="BL121" s="55"/>
      <c r="BM121" s="55"/>
      <c r="BN121" s="55"/>
      <c r="BO121" s="55"/>
      <c r="BP121" s="55"/>
      <c r="BQ121" s="55"/>
      <c r="BR121" s="55"/>
      <c r="BS121" s="55"/>
      <c r="BT121" s="55"/>
      <c r="BU121" s="55"/>
      <c r="BV121" s="55"/>
      <c r="BW121" s="55"/>
      <c r="BX121" s="55"/>
      <c r="BY121" s="55"/>
      <c r="BZ121" s="55"/>
      <c r="CA121" s="55"/>
      <c r="CB121" s="55"/>
      <c r="CC121" s="55"/>
      <c r="CD121" s="55"/>
      <c r="CE121" s="55"/>
      <c r="CF121" s="55"/>
      <c r="CG121" s="55"/>
      <c r="CH121" s="55"/>
      <c r="CI121" s="55"/>
      <c r="CJ121" s="55"/>
      <c r="CK121" s="55"/>
      <c r="CL121" s="55"/>
      <c r="CM121" s="55"/>
      <c r="CN121" s="55"/>
      <c r="CO121" s="55"/>
      <c r="CP121" s="55"/>
      <c r="CQ121" s="55"/>
      <c r="CR121" s="55"/>
      <c r="CS121" s="55"/>
      <c r="CT121" s="55"/>
      <c r="CU121" s="55"/>
      <c r="CV121" s="55"/>
      <c r="CW121" s="55"/>
      <c r="CX121" s="55"/>
      <c r="CY121" s="55"/>
      <c r="CZ121" s="55"/>
      <c r="DA121" s="55"/>
      <c r="DB121" s="55"/>
      <c r="DC121" s="55"/>
      <c r="DD121" s="55"/>
      <c r="DE121" s="55"/>
      <c r="DF121" s="55"/>
      <c r="DG121" s="55"/>
      <c r="DH121" s="55"/>
      <c r="DI121" s="55"/>
      <c r="DJ121" s="55"/>
    </row>
    <row r="122" spans="5:114" x14ac:dyDescent="0.25">
      <c r="E122">
        <v>880</v>
      </c>
      <c r="F122" s="6">
        <f>'Emission events'!AJ122</f>
        <v>0</v>
      </c>
      <c r="G122" s="6">
        <f>'Emission events'!BQ122</f>
        <v>0</v>
      </c>
      <c r="H122" s="6">
        <f>'Emission events'!CX122</f>
        <v>0</v>
      </c>
      <c r="I122" s="6">
        <f>'Emission events'!EE122</f>
        <v>0</v>
      </c>
      <c r="J122" s="6">
        <f>'Emission events'!FL122</f>
        <v>0</v>
      </c>
      <c r="K122" s="6">
        <f t="shared" si="199"/>
        <v>0</v>
      </c>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5"/>
      <c r="BC122" s="55"/>
      <c r="BD122" s="55"/>
      <c r="BE122" s="55"/>
      <c r="BF122" s="55"/>
      <c r="BG122" s="55"/>
      <c r="BH122" s="55"/>
      <c r="BI122" s="55"/>
      <c r="BJ122" s="55"/>
      <c r="BK122" s="55"/>
      <c r="BL122" s="55"/>
      <c r="BM122" s="55"/>
      <c r="BN122" s="55"/>
      <c r="BO122" s="55"/>
      <c r="BP122" s="55"/>
      <c r="BQ122" s="55"/>
      <c r="BR122" s="55"/>
      <c r="BS122" s="55"/>
      <c r="BT122" s="55"/>
      <c r="BU122" s="55"/>
      <c r="BV122" s="55"/>
      <c r="BW122" s="55"/>
      <c r="BX122" s="55"/>
      <c r="BY122" s="55"/>
      <c r="BZ122" s="55"/>
      <c r="CA122" s="55"/>
      <c r="CB122" s="55"/>
      <c r="CC122" s="55"/>
      <c r="CD122" s="55"/>
      <c r="CE122" s="55"/>
      <c r="CF122" s="55"/>
      <c r="CG122" s="55"/>
      <c r="CH122" s="55"/>
      <c r="CI122" s="55"/>
      <c r="CJ122" s="55"/>
      <c r="CK122" s="55"/>
      <c r="CL122" s="55"/>
      <c r="CM122" s="55"/>
      <c r="CN122" s="55"/>
      <c r="CO122" s="55"/>
      <c r="CP122" s="55"/>
      <c r="CQ122" s="55"/>
      <c r="CR122" s="55"/>
      <c r="CS122" s="55"/>
      <c r="CT122" s="55"/>
      <c r="CU122" s="55"/>
      <c r="CV122" s="55"/>
      <c r="CW122" s="55"/>
      <c r="CX122" s="55"/>
      <c r="CY122" s="55"/>
      <c r="CZ122" s="55"/>
      <c r="DA122" s="55"/>
      <c r="DB122" s="55"/>
      <c r="DC122" s="55"/>
      <c r="DD122" s="55"/>
      <c r="DE122" s="55"/>
      <c r="DF122" s="55"/>
      <c r="DG122" s="55"/>
      <c r="DH122" s="55"/>
      <c r="DI122" s="55"/>
      <c r="DJ122" s="55"/>
    </row>
    <row r="123" spans="5:114" x14ac:dyDescent="0.25">
      <c r="E123">
        <v>885</v>
      </c>
      <c r="F123" s="6">
        <f>'Emission events'!AJ123</f>
        <v>0</v>
      </c>
      <c r="G123" s="6">
        <f>'Emission events'!BQ123</f>
        <v>0</v>
      </c>
      <c r="H123" s="6">
        <f>'Emission events'!CX123</f>
        <v>0</v>
      </c>
      <c r="I123" s="6">
        <f>'Emission events'!EE123</f>
        <v>0</v>
      </c>
      <c r="J123" s="6">
        <f>'Emission events'!FL123</f>
        <v>0</v>
      </c>
      <c r="K123" s="6">
        <f t="shared" si="199"/>
        <v>0</v>
      </c>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55"/>
      <c r="BD123" s="55"/>
      <c r="BE123" s="55"/>
      <c r="BF123" s="55"/>
      <c r="BG123" s="55"/>
      <c r="BH123" s="55"/>
      <c r="BI123" s="55"/>
      <c r="BJ123" s="55"/>
      <c r="BK123" s="55"/>
      <c r="BL123" s="55"/>
      <c r="BM123" s="55"/>
      <c r="BN123" s="55"/>
      <c r="BO123" s="55"/>
      <c r="BP123" s="55"/>
      <c r="BQ123" s="55"/>
      <c r="BR123" s="55"/>
      <c r="BS123" s="55"/>
      <c r="BT123" s="55"/>
      <c r="BU123" s="55"/>
      <c r="BV123" s="55"/>
      <c r="BW123" s="55"/>
      <c r="BX123" s="55"/>
      <c r="BY123" s="55"/>
      <c r="BZ123" s="55"/>
      <c r="CA123" s="55"/>
      <c r="CB123" s="55"/>
      <c r="CC123" s="55"/>
      <c r="CD123" s="55"/>
      <c r="CE123" s="55"/>
      <c r="CF123" s="55"/>
      <c r="CG123" s="55"/>
      <c r="CH123" s="55"/>
      <c r="CI123" s="55"/>
      <c r="CJ123" s="55"/>
      <c r="CK123" s="55"/>
      <c r="CL123" s="55"/>
      <c r="CM123" s="55"/>
      <c r="CN123" s="55"/>
      <c r="CO123" s="55"/>
      <c r="CP123" s="55"/>
      <c r="CQ123" s="55"/>
      <c r="CR123" s="55"/>
      <c r="CS123" s="55"/>
      <c r="CT123" s="55"/>
      <c r="CU123" s="55"/>
      <c r="CV123" s="55"/>
      <c r="CW123" s="55"/>
      <c r="CX123" s="55"/>
      <c r="CY123" s="55"/>
      <c r="CZ123" s="55"/>
      <c r="DA123" s="55"/>
      <c r="DB123" s="55"/>
      <c r="DC123" s="55"/>
      <c r="DD123" s="55"/>
      <c r="DE123" s="55"/>
      <c r="DF123" s="55"/>
      <c r="DG123" s="55"/>
      <c r="DH123" s="55"/>
      <c r="DI123" s="55"/>
      <c r="DJ123" s="55"/>
    </row>
    <row r="124" spans="5:114" x14ac:dyDescent="0.25">
      <c r="E124">
        <v>890</v>
      </c>
      <c r="F124" s="6">
        <f>'Emission events'!AJ124</f>
        <v>0</v>
      </c>
      <c r="G124" s="6">
        <f>'Emission events'!BQ124</f>
        <v>0</v>
      </c>
      <c r="H124" s="6">
        <f>'Emission events'!CX124</f>
        <v>0</v>
      </c>
      <c r="I124" s="6">
        <f>'Emission events'!EE124</f>
        <v>0</v>
      </c>
      <c r="J124" s="6">
        <f>'Emission events'!FL124</f>
        <v>0</v>
      </c>
      <c r="K124" s="6">
        <f t="shared" si="199"/>
        <v>0</v>
      </c>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55"/>
      <c r="BD124" s="55"/>
      <c r="BE124" s="55"/>
      <c r="BF124" s="55"/>
      <c r="BG124" s="55"/>
      <c r="BH124" s="55"/>
      <c r="BI124" s="55"/>
      <c r="BJ124" s="55"/>
      <c r="BK124" s="55"/>
      <c r="BL124" s="55"/>
      <c r="BM124" s="55"/>
      <c r="BN124" s="55"/>
      <c r="BO124" s="55"/>
      <c r="BP124" s="55"/>
      <c r="BQ124" s="55"/>
      <c r="BR124" s="55"/>
      <c r="BS124" s="55"/>
      <c r="BT124" s="55"/>
      <c r="BU124" s="55"/>
      <c r="BV124" s="55"/>
      <c r="BW124" s="55"/>
      <c r="BX124" s="55"/>
      <c r="BY124" s="55"/>
      <c r="BZ124" s="55"/>
      <c r="CA124" s="55"/>
      <c r="CB124" s="55"/>
      <c r="CC124" s="55"/>
      <c r="CD124" s="55"/>
      <c r="CE124" s="55"/>
      <c r="CF124" s="55"/>
      <c r="CG124" s="55"/>
      <c r="CH124" s="55"/>
      <c r="CI124" s="55"/>
      <c r="CJ124" s="55"/>
      <c r="CK124" s="55"/>
      <c r="CL124" s="55"/>
      <c r="CM124" s="55"/>
      <c r="CN124" s="55"/>
      <c r="CO124" s="55"/>
      <c r="CP124" s="55"/>
      <c r="CQ124" s="55"/>
      <c r="CR124" s="55"/>
      <c r="CS124" s="55"/>
      <c r="CT124" s="55"/>
      <c r="CU124" s="55"/>
      <c r="CV124" s="55"/>
      <c r="CW124" s="55"/>
      <c r="CX124" s="55"/>
      <c r="CY124" s="55"/>
      <c r="CZ124" s="55"/>
      <c r="DA124" s="55"/>
      <c r="DB124" s="55"/>
      <c r="DC124" s="55"/>
      <c r="DD124" s="55"/>
      <c r="DE124" s="55"/>
      <c r="DF124" s="55"/>
      <c r="DG124" s="55"/>
      <c r="DH124" s="55"/>
      <c r="DI124" s="55"/>
      <c r="DJ124" s="55"/>
    </row>
    <row r="125" spans="5:114" x14ac:dyDescent="0.25">
      <c r="E125">
        <v>895</v>
      </c>
      <c r="F125" s="6">
        <f>'Emission events'!AJ125</f>
        <v>0</v>
      </c>
      <c r="G125" s="6">
        <f>'Emission events'!BQ125</f>
        <v>0</v>
      </c>
      <c r="H125" s="6">
        <f>'Emission events'!CX125</f>
        <v>0</v>
      </c>
      <c r="I125" s="6">
        <f>'Emission events'!EE125</f>
        <v>0</v>
      </c>
      <c r="J125" s="6">
        <f>'Emission events'!FL125</f>
        <v>0</v>
      </c>
      <c r="K125" s="6">
        <f t="shared" si="199"/>
        <v>0</v>
      </c>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55"/>
      <c r="BD125" s="55"/>
      <c r="BE125" s="55"/>
      <c r="BF125" s="55"/>
      <c r="BG125" s="55"/>
      <c r="BH125" s="55"/>
      <c r="BI125" s="55"/>
      <c r="BJ125" s="55"/>
      <c r="BK125" s="55"/>
      <c r="BL125" s="55"/>
      <c r="BM125" s="55"/>
      <c r="BN125" s="55"/>
      <c r="BO125" s="55"/>
      <c r="BP125" s="55"/>
      <c r="BQ125" s="55"/>
      <c r="BR125" s="55"/>
      <c r="BS125" s="55"/>
      <c r="BT125" s="55"/>
      <c r="BU125" s="55"/>
      <c r="BV125" s="55"/>
      <c r="BW125" s="55"/>
      <c r="BX125" s="55"/>
      <c r="BY125" s="55"/>
      <c r="BZ125" s="55"/>
      <c r="CA125" s="55"/>
      <c r="CB125" s="55"/>
      <c r="CC125" s="55"/>
      <c r="CD125" s="55"/>
      <c r="CE125" s="55"/>
      <c r="CF125" s="55"/>
      <c r="CG125" s="55"/>
      <c r="CH125" s="55"/>
      <c r="CI125" s="55"/>
      <c r="CJ125" s="55"/>
      <c r="CK125" s="55"/>
      <c r="CL125" s="55"/>
      <c r="CM125" s="55"/>
      <c r="CN125" s="55"/>
      <c r="CO125" s="55"/>
      <c r="CP125" s="55"/>
      <c r="CQ125" s="55"/>
      <c r="CR125" s="55"/>
      <c r="CS125" s="55"/>
      <c r="CT125" s="55"/>
      <c r="CU125" s="55"/>
      <c r="CV125" s="55"/>
      <c r="CW125" s="55"/>
      <c r="CX125" s="55"/>
      <c r="CY125" s="55"/>
      <c r="CZ125" s="55"/>
      <c r="DA125" s="55"/>
      <c r="DB125" s="55"/>
      <c r="DC125" s="55"/>
      <c r="DD125" s="55"/>
      <c r="DE125" s="55"/>
      <c r="DF125" s="55"/>
      <c r="DG125" s="55"/>
      <c r="DH125" s="55"/>
      <c r="DI125" s="55"/>
      <c r="DJ125" s="55"/>
    </row>
    <row r="126" spans="5:114" x14ac:dyDescent="0.25">
      <c r="E126">
        <v>900</v>
      </c>
      <c r="F126" s="6">
        <f>'Emission events'!AJ126</f>
        <v>0</v>
      </c>
      <c r="G126" s="6">
        <f>'Emission events'!BQ126</f>
        <v>0</v>
      </c>
      <c r="H126" s="6">
        <f>'Emission events'!CX126</f>
        <v>0</v>
      </c>
      <c r="I126" s="6">
        <f>'Emission events'!EE126</f>
        <v>0</v>
      </c>
      <c r="J126" s="6">
        <f>'Emission events'!FL126</f>
        <v>0</v>
      </c>
      <c r="K126" s="6">
        <f t="shared" si="199"/>
        <v>0</v>
      </c>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c r="AS126" s="55"/>
      <c r="AT126" s="55"/>
      <c r="AU126" s="55"/>
      <c r="AV126" s="55"/>
      <c r="AW126" s="55"/>
      <c r="AX126" s="55"/>
      <c r="AY126" s="55"/>
      <c r="AZ126" s="55"/>
      <c r="BA126" s="55"/>
      <c r="BB126" s="55"/>
      <c r="BC126" s="55"/>
      <c r="BD126" s="55"/>
      <c r="BE126" s="55"/>
      <c r="BF126" s="55"/>
      <c r="BG126" s="55"/>
      <c r="BH126" s="55"/>
      <c r="BI126" s="55"/>
      <c r="BJ126" s="55"/>
      <c r="BK126" s="55"/>
      <c r="BL126" s="55"/>
      <c r="BM126" s="55"/>
      <c r="BN126" s="55"/>
      <c r="BO126" s="55"/>
      <c r="BP126" s="55"/>
      <c r="BQ126" s="55"/>
      <c r="BR126" s="55"/>
      <c r="BS126" s="55"/>
      <c r="BT126" s="55"/>
      <c r="BU126" s="55"/>
      <c r="BV126" s="55"/>
      <c r="BW126" s="55"/>
      <c r="BX126" s="55"/>
      <c r="BY126" s="55"/>
      <c r="BZ126" s="55"/>
      <c r="CA126" s="55"/>
      <c r="CB126" s="55"/>
      <c r="CC126" s="55"/>
      <c r="CD126" s="55"/>
      <c r="CE126" s="55"/>
      <c r="CF126" s="55"/>
      <c r="CG126" s="55"/>
      <c r="CH126" s="55"/>
      <c r="CI126" s="55"/>
      <c r="CJ126" s="55"/>
      <c r="CK126" s="55"/>
      <c r="CL126" s="55"/>
      <c r="CM126" s="55"/>
      <c r="CN126" s="55"/>
      <c r="CO126" s="55"/>
      <c r="CP126" s="55"/>
      <c r="CQ126" s="55"/>
      <c r="CR126" s="55"/>
      <c r="CS126" s="55"/>
      <c r="CT126" s="55"/>
      <c r="CU126" s="55"/>
      <c r="CV126" s="55"/>
      <c r="CW126" s="55"/>
      <c r="CX126" s="55"/>
      <c r="CY126" s="55"/>
      <c r="CZ126" s="55"/>
      <c r="DA126" s="55"/>
      <c r="DB126" s="55"/>
      <c r="DC126" s="55"/>
      <c r="DD126" s="55"/>
      <c r="DE126" s="55"/>
      <c r="DF126" s="55"/>
      <c r="DG126" s="55"/>
      <c r="DH126" s="55"/>
      <c r="DI126" s="55"/>
      <c r="DJ126" s="55"/>
    </row>
    <row r="127" spans="5:114" x14ac:dyDescent="0.25">
      <c r="E127">
        <v>905</v>
      </c>
      <c r="F127" s="6">
        <f>'Emission events'!AJ127</f>
        <v>0</v>
      </c>
      <c r="G127" s="6">
        <f>'Emission events'!BQ127</f>
        <v>0</v>
      </c>
      <c r="H127" s="6">
        <f>'Emission events'!CX127</f>
        <v>0</v>
      </c>
      <c r="I127" s="6">
        <f>'Emission events'!EE127</f>
        <v>0</v>
      </c>
      <c r="J127" s="6">
        <f>'Emission events'!FL127</f>
        <v>0</v>
      </c>
      <c r="K127" s="6">
        <f t="shared" si="199"/>
        <v>0</v>
      </c>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55"/>
      <c r="BD127" s="55"/>
      <c r="BE127" s="55"/>
      <c r="BF127" s="55"/>
      <c r="BG127" s="55"/>
      <c r="BH127" s="55"/>
      <c r="BI127" s="55"/>
      <c r="BJ127" s="55"/>
      <c r="BK127" s="55"/>
      <c r="BL127" s="55"/>
      <c r="BM127" s="55"/>
      <c r="BN127" s="55"/>
      <c r="BO127" s="55"/>
      <c r="BP127" s="55"/>
      <c r="BQ127" s="55"/>
      <c r="BR127" s="55"/>
      <c r="BS127" s="55"/>
      <c r="BT127" s="55"/>
      <c r="BU127" s="55"/>
      <c r="BV127" s="55"/>
      <c r="BW127" s="55"/>
      <c r="BX127" s="55"/>
      <c r="BY127" s="55"/>
      <c r="BZ127" s="55"/>
      <c r="CA127" s="55"/>
      <c r="CB127" s="55"/>
      <c r="CC127" s="55"/>
      <c r="CD127" s="55"/>
      <c r="CE127" s="55"/>
      <c r="CF127" s="55"/>
      <c r="CG127" s="55"/>
      <c r="CH127" s="55"/>
      <c r="CI127" s="55"/>
      <c r="CJ127" s="55"/>
      <c r="CK127" s="55"/>
      <c r="CL127" s="55"/>
      <c r="CM127" s="55"/>
      <c r="CN127" s="55"/>
      <c r="CO127" s="55"/>
      <c r="CP127" s="55"/>
      <c r="CQ127" s="55"/>
      <c r="CR127" s="55"/>
      <c r="CS127" s="55"/>
      <c r="CT127" s="55"/>
      <c r="CU127" s="55"/>
      <c r="CV127" s="55"/>
      <c r="CW127" s="55"/>
      <c r="CX127" s="55"/>
      <c r="CY127" s="55"/>
      <c r="CZ127" s="55"/>
      <c r="DA127" s="55"/>
      <c r="DB127" s="55"/>
      <c r="DC127" s="55"/>
      <c r="DD127" s="55"/>
      <c r="DE127" s="55"/>
      <c r="DF127" s="55"/>
      <c r="DG127" s="55"/>
      <c r="DH127" s="55"/>
      <c r="DI127" s="55"/>
      <c r="DJ127" s="55"/>
    </row>
    <row r="128" spans="5:114" x14ac:dyDescent="0.25">
      <c r="E128">
        <v>910</v>
      </c>
      <c r="F128" s="6">
        <f>'Emission events'!AJ128</f>
        <v>0</v>
      </c>
      <c r="G128" s="6">
        <f>'Emission events'!BQ128</f>
        <v>0</v>
      </c>
      <c r="H128" s="6">
        <f>'Emission events'!CX128</f>
        <v>0</v>
      </c>
      <c r="I128" s="6">
        <f>'Emission events'!EE128</f>
        <v>0</v>
      </c>
      <c r="J128" s="6">
        <f>'Emission events'!FL128</f>
        <v>0</v>
      </c>
      <c r="K128" s="6">
        <f t="shared" si="199"/>
        <v>0</v>
      </c>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55"/>
      <c r="AX128" s="55"/>
      <c r="AY128" s="55"/>
      <c r="AZ128" s="55"/>
      <c r="BA128" s="55"/>
      <c r="BB128" s="55"/>
      <c r="BC128" s="55"/>
      <c r="BD128" s="55"/>
      <c r="BE128" s="55"/>
      <c r="BF128" s="55"/>
      <c r="BG128" s="55"/>
      <c r="BH128" s="55"/>
      <c r="BI128" s="55"/>
      <c r="BJ128" s="55"/>
      <c r="BK128" s="55"/>
      <c r="BL128" s="55"/>
      <c r="BM128" s="55"/>
      <c r="BN128" s="55"/>
      <c r="BO128" s="55"/>
      <c r="BP128" s="55"/>
      <c r="BQ128" s="55"/>
      <c r="BR128" s="55"/>
      <c r="BS128" s="55"/>
      <c r="BT128" s="55"/>
      <c r="BU128" s="55"/>
      <c r="BV128" s="55"/>
      <c r="BW128" s="55"/>
      <c r="BX128" s="55"/>
      <c r="BY128" s="55"/>
      <c r="BZ128" s="55"/>
      <c r="CA128" s="55"/>
      <c r="CB128" s="55"/>
      <c r="CC128" s="55"/>
      <c r="CD128" s="55"/>
      <c r="CE128" s="55"/>
      <c r="CF128" s="55"/>
      <c r="CG128" s="55"/>
      <c r="CH128" s="55"/>
      <c r="CI128" s="55"/>
      <c r="CJ128" s="55"/>
      <c r="CK128" s="55"/>
      <c r="CL128" s="55"/>
      <c r="CM128" s="55"/>
      <c r="CN128" s="55"/>
      <c r="CO128" s="55"/>
      <c r="CP128" s="55"/>
      <c r="CQ128" s="55"/>
      <c r="CR128" s="55"/>
      <c r="CS128" s="55"/>
      <c r="CT128" s="55"/>
      <c r="CU128" s="55"/>
      <c r="CV128" s="55"/>
      <c r="CW128" s="55"/>
      <c r="CX128" s="55"/>
      <c r="CY128" s="55"/>
      <c r="CZ128" s="55"/>
      <c r="DA128" s="55"/>
      <c r="DB128" s="55"/>
      <c r="DC128" s="55"/>
      <c r="DD128" s="55"/>
      <c r="DE128" s="55"/>
      <c r="DF128" s="55"/>
      <c r="DG128" s="55"/>
      <c r="DH128" s="55"/>
      <c r="DI128" s="55"/>
      <c r="DJ128" s="55"/>
    </row>
    <row r="129" spans="5:114" x14ac:dyDescent="0.25">
      <c r="E129">
        <v>915</v>
      </c>
      <c r="F129" s="6">
        <f>'Emission events'!AJ129</f>
        <v>0</v>
      </c>
      <c r="G129" s="6">
        <f>'Emission events'!BQ129</f>
        <v>0</v>
      </c>
      <c r="H129" s="6">
        <f>'Emission events'!CX129</f>
        <v>0</v>
      </c>
      <c r="I129" s="6">
        <f>'Emission events'!EE129</f>
        <v>0</v>
      </c>
      <c r="J129" s="6">
        <f>'Emission events'!FL129</f>
        <v>0</v>
      </c>
      <c r="K129" s="6">
        <f t="shared" si="199"/>
        <v>0</v>
      </c>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55"/>
      <c r="BD129" s="55"/>
      <c r="BE129" s="55"/>
      <c r="BF129" s="55"/>
      <c r="BG129" s="55"/>
      <c r="BH129" s="55"/>
      <c r="BI129" s="55"/>
      <c r="BJ129" s="55"/>
      <c r="BK129" s="55"/>
      <c r="BL129" s="55"/>
      <c r="BM129" s="55"/>
      <c r="BN129" s="55"/>
      <c r="BO129" s="55"/>
      <c r="BP129" s="55"/>
      <c r="BQ129" s="55"/>
      <c r="BR129" s="55"/>
      <c r="BS129" s="55"/>
      <c r="BT129" s="55"/>
      <c r="BU129" s="55"/>
      <c r="BV129" s="55"/>
      <c r="BW129" s="55"/>
      <c r="BX129" s="55"/>
      <c r="BY129" s="55"/>
      <c r="BZ129" s="55"/>
      <c r="CA129" s="55"/>
      <c r="CB129" s="55"/>
      <c r="CC129" s="55"/>
      <c r="CD129" s="55"/>
      <c r="CE129" s="55"/>
      <c r="CF129" s="55"/>
      <c r="CG129" s="55"/>
      <c r="CH129" s="55"/>
      <c r="CI129" s="55"/>
      <c r="CJ129" s="55"/>
      <c r="CK129" s="55"/>
      <c r="CL129" s="55"/>
      <c r="CM129" s="55"/>
      <c r="CN129" s="55"/>
      <c r="CO129" s="55"/>
      <c r="CP129" s="55"/>
      <c r="CQ129" s="55"/>
      <c r="CR129" s="55"/>
      <c r="CS129" s="55"/>
      <c r="CT129" s="55"/>
      <c r="CU129" s="55"/>
      <c r="CV129" s="55"/>
      <c r="CW129" s="55"/>
      <c r="CX129" s="55"/>
      <c r="CY129" s="55"/>
      <c r="CZ129" s="55"/>
      <c r="DA129" s="55"/>
      <c r="DB129" s="55"/>
      <c r="DC129" s="55"/>
      <c r="DD129" s="55"/>
      <c r="DE129" s="55"/>
      <c r="DF129" s="55"/>
      <c r="DG129" s="55"/>
      <c r="DH129" s="55"/>
      <c r="DI129" s="55"/>
      <c r="DJ129" s="55"/>
    </row>
    <row r="130" spans="5:114" x14ac:dyDescent="0.25">
      <c r="E130">
        <v>920</v>
      </c>
      <c r="F130" s="6">
        <f>'Emission events'!AJ130</f>
        <v>0</v>
      </c>
      <c r="G130" s="6">
        <f>'Emission events'!BQ130</f>
        <v>0</v>
      </c>
      <c r="H130" s="6">
        <f>'Emission events'!CX130</f>
        <v>0</v>
      </c>
      <c r="I130" s="6">
        <f>'Emission events'!EE130</f>
        <v>0</v>
      </c>
      <c r="J130" s="6">
        <f>'Emission events'!FL130</f>
        <v>0</v>
      </c>
      <c r="K130" s="6">
        <f t="shared" si="199"/>
        <v>0</v>
      </c>
      <c r="O130" s="55"/>
      <c r="P130" s="55"/>
      <c r="Q130" s="55"/>
      <c r="R130" s="55"/>
      <c r="S130" s="5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55"/>
      <c r="BD130" s="55"/>
      <c r="BE130" s="55"/>
      <c r="BF130" s="55"/>
      <c r="BG130" s="55"/>
      <c r="BH130" s="55"/>
      <c r="BI130" s="55"/>
      <c r="BJ130" s="55"/>
      <c r="BK130" s="55"/>
      <c r="BL130" s="55"/>
      <c r="BM130" s="55"/>
      <c r="BN130" s="55"/>
      <c r="BO130" s="55"/>
      <c r="BP130" s="55"/>
      <c r="BQ130" s="55"/>
      <c r="BR130" s="55"/>
      <c r="BS130" s="55"/>
      <c r="BT130" s="55"/>
      <c r="BU130" s="55"/>
      <c r="BV130" s="55"/>
      <c r="BW130" s="55"/>
      <c r="BX130" s="55"/>
      <c r="BY130" s="55"/>
      <c r="BZ130" s="55"/>
      <c r="CA130" s="55"/>
      <c r="CB130" s="55"/>
      <c r="CC130" s="55"/>
      <c r="CD130" s="55"/>
      <c r="CE130" s="55"/>
      <c r="CF130" s="55"/>
      <c r="CG130" s="55"/>
      <c r="CH130" s="55"/>
      <c r="CI130" s="55"/>
      <c r="CJ130" s="55"/>
      <c r="CK130" s="55"/>
      <c r="CL130" s="55"/>
      <c r="CM130" s="55"/>
      <c r="CN130" s="55"/>
      <c r="CO130" s="55"/>
      <c r="CP130" s="55"/>
      <c r="CQ130" s="55"/>
      <c r="CR130" s="55"/>
      <c r="CS130" s="55"/>
      <c r="CT130" s="55"/>
      <c r="CU130" s="55"/>
      <c r="CV130" s="55"/>
      <c r="CW130" s="55"/>
      <c r="CX130" s="55"/>
      <c r="CY130" s="55"/>
      <c r="CZ130" s="55"/>
      <c r="DA130" s="55"/>
      <c r="DB130" s="55"/>
      <c r="DC130" s="55"/>
      <c r="DD130" s="55"/>
      <c r="DE130" s="55"/>
      <c r="DF130" s="55"/>
      <c r="DG130" s="55"/>
      <c r="DH130" s="55"/>
      <c r="DI130" s="55"/>
      <c r="DJ130" s="55"/>
    </row>
    <row r="131" spans="5:114" x14ac:dyDescent="0.25">
      <c r="E131">
        <v>925</v>
      </c>
      <c r="F131" s="6">
        <f>'Emission events'!AJ131</f>
        <v>0</v>
      </c>
      <c r="G131" s="6">
        <f>'Emission events'!BQ131</f>
        <v>0</v>
      </c>
      <c r="H131" s="6">
        <f>'Emission events'!CX131</f>
        <v>0</v>
      </c>
      <c r="I131" s="6">
        <f>'Emission events'!EE131</f>
        <v>0</v>
      </c>
      <c r="J131" s="6">
        <f>'Emission events'!FL131</f>
        <v>0</v>
      </c>
      <c r="K131" s="6">
        <f t="shared" ref="K131:K151" si="336">SUM(F131:J131)</f>
        <v>0</v>
      </c>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55"/>
      <c r="BD131" s="55"/>
      <c r="BE131" s="55"/>
      <c r="BF131" s="55"/>
      <c r="BG131" s="55"/>
      <c r="BH131" s="55"/>
      <c r="BI131" s="55"/>
      <c r="BJ131" s="55"/>
      <c r="BK131" s="55"/>
      <c r="BL131" s="55"/>
      <c r="BM131" s="55"/>
      <c r="BN131" s="55"/>
      <c r="BO131" s="55"/>
      <c r="BP131" s="55"/>
      <c r="BQ131" s="55"/>
      <c r="BR131" s="55"/>
      <c r="BS131" s="55"/>
      <c r="BT131" s="55"/>
      <c r="BU131" s="55"/>
      <c r="BV131" s="55"/>
      <c r="BW131" s="55"/>
      <c r="BX131" s="55"/>
      <c r="BY131" s="55"/>
      <c r="BZ131" s="55"/>
      <c r="CA131" s="55"/>
      <c r="CB131" s="55"/>
      <c r="CC131" s="55"/>
      <c r="CD131" s="55"/>
      <c r="CE131" s="55"/>
      <c r="CF131" s="55"/>
      <c r="CG131" s="55"/>
      <c r="CH131" s="55"/>
      <c r="CI131" s="55"/>
      <c r="CJ131" s="55"/>
      <c r="CK131" s="55"/>
      <c r="CL131" s="55"/>
      <c r="CM131" s="55"/>
      <c r="CN131" s="55"/>
      <c r="CO131" s="55"/>
      <c r="CP131" s="55"/>
      <c r="CQ131" s="55"/>
      <c r="CR131" s="55"/>
      <c r="CS131" s="55"/>
      <c r="CT131" s="55"/>
      <c r="CU131" s="55"/>
      <c r="CV131" s="55"/>
      <c r="CW131" s="55"/>
      <c r="CX131" s="55"/>
      <c r="CY131" s="55"/>
      <c r="CZ131" s="55"/>
      <c r="DA131" s="55"/>
      <c r="DB131" s="55"/>
      <c r="DC131" s="55"/>
      <c r="DD131" s="55"/>
      <c r="DE131" s="55"/>
      <c r="DF131" s="55"/>
      <c r="DG131" s="55"/>
      <c r="DH131" s="55"/>
      <c r="DI131" s="55"/>
      <c r="DJ131" s="55"/>
    </row>
    <row r="132" spans="5:114" x14ac:dyDescent="0.25">
      <c r="E132">
        <v>930</v>
      </c>
      <c r="F132" s="6">
        <f>'Emission events'!AJ132</f>
        <v>0</v>
      </c>
      <c r="G132" s="6">
        <f>'Emission events'!BQ132</f>
        <v>0</v>
      </c>
      <c r="H132" s="6">
        <f>'Emission events'!CX132</f>
        <v>0</v>
      </c>
      <c r="I132" s="6">
        <f>'Emission events'!EE132</f>
        <v>0</v>
      </c>
      <c r="J132" s="6">
        <f>'Emission events'!FL132</f>
        <v>0</v>
      </c>
      <c r="K132" s="6">
        <f t="shared" si="336"/>
        <v>0</v>
      </c>
      <c r="O132" s="55"/>
      <c r="P132" s="55"/>
      <c r="Q132" s="55"/>
      <c r="R132" s="55"/>
      <c r="S132" s="5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55"/>
      <c r="BD132" s="55"/>
      <c r="BE132" s="55"/>
      <c r="BF132" s="55"/>
      <c r="BG132" s="55"/>
      <c r="BH132" s="55"/>
      <c r="BI132" s="55"/>
      <c r="BJ132" s="55"/>
      <c r="BK132" s="55"/>
      <c r="BL132" s="55"/>
      <c r="BM132" s="55"/>
      <c r="BN132" s="55"/>
      <c r="BO132" s="55"/>
      <c r="BP132" s="55"/>
      <c r="BQ132" s="55"/>
      <c r="BR132" s="55"/>
      <c r="BS132" s="55"/>
      <c r="BT132" s="55"/>
      <c r="BU132" s="55"/>
      <c r="BV132" s="55"/>
      <c r="BW132" s="55"/>
      <c r="BX132" s="55"/>
      <c r="BY132" s="55"/>
      <c r="BZ132" s="55"/>
      <c r="CA132" s="55"/>
      <c r="CB132" s="55"/>
      <c r="CC132" s="55"/>
      <c r="CD132" s="55"/>
      <c r="CE132" s="55"/>
      <c r="CF132" s="55"/>
      <c r="CG132" s="55"/>
      <c r="CH132" s="55"/>
      <c r="CI132" s="55"/>
      <c r="CJ132" s="55"/>
      <c r="CK132" s="55"/>
      <c r="CL132" s="55"/>
      <c r="CM132" s="55"/>
      <c r="CN132" s="55"/>
      <c r="CO132" s="55"/>
      <c r="CP132" s="55"/>
      <c r="CQ132" s="55"/>
      <c r="CR132" s="55"/>
      <c r="CS132" s="55"/>
      <c r="CT132" s="55"/>
      <c r="CU132" s="55"/>
      <c r="CV132" s="55"/>
      <c r="CW132" s="55"/>
      <c r="CX132" s="55"/>
      <c r="CY132" s="55"/>
      <c r="CZ132" s="55"/>
      <c r="DA132" s="55"/>
      <c r="DB132" s="55"/>
      <c r="DC132" s="55"/>
      <c r="DD132" s="55"/>
      <c r="DE132" s="55"/>
      <c r="DF132" s="55"/>
      <c r="DG132" s="55"/>
      <c r="DH132" s="55"/>
      <c r="DI132" s="55"/>
      <c r="DJ132" s="55"/>
    </row>
    <row r="133" spans="5:114" x14ac:dyDescent="0.25">
      <c r="E133">
        <v>935</v>
      </c>
      <c r="F133" s="6">
        <f>'Emission events'!AJ133</f>
        <v>0</v>
      </c>
      <c r="G133" s="6">
        <f>'Emission events'!BQ133</f>
        <v>0</v>
      </c>
      <c r="H133" s="6">
        <f>'Emission events'!CX133</f>
        <v>0</v>
      </c>
      <c r="I133" s="6">
        <f>'Emission events'!EE133</f>
        <v>0</v>
      </c>
      <c r="J133" s="6">
        <f>'Emission events'!FL133</f>
        <v>0</v>
      </c>
      <c r="K133" s="6">
        <f t="shared" si="336"/>
        <v>0</v>
      </c>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55"/>
      <c r="BD133" s="55"/>
      <c r="BE133" s="55"/>
      <c r="BF133" s="55"/>
      <c r="BG133" s="55"/>
      <c r="BH133" s="55"/>
      <c r="BI133" s="55"/>
      <c r="BJ133" s="55"/>
      <c r="BK133" s="55"/>
      <c r="BL133" s="55"/>
      <c r="BM133" s="55"/>
      <c r="BN133" s="55"/>
      <c r="BO133" s="55"/>
      <c r="BP133" s="55"/>
      <c r="BQ133" s="55"/>
      <c r="BR133" s="55"/>
      <c r="BS133" s="55"/>
      <c r="BT133" s="55"/>
      <c r="BU133" s="55"/>
      <c r="BV133" s="55"/>
      <c r="BW133" s="55"/>
      <c r="BX133" s="55"/>
      <c r="BY133" s="55"/>
      <c r="BZ133" s="55"/>
      <c r="CA133" s="55"/>
      <c r="CB133" s="55"/>
      <c r="CC133" s="55"/>
      <c r="CD133" s="55"/>
      <c r="CE133" s="55"/>
      <c r="CF133" s="55"/>
      <c r="CG133" s="55"/>
      <c r="CH133" s="55"/>
      <c r="CI133" s="55"/>
      <c r="CJ133" s="55"/>
      <c r="CK133" s="55"/>
      <c r="CL133" s="55"/>
      <c r="CM133" s="55"/>
      <c r="CN133" s="55"/>
      <c r="CO133" s="55"/>
      <c r="CP133" s="55"/>
      <c r="CQ133" s="55"/>
      <c r="CR133" s="55"/>
      <c r="CS133" s="55"/>
      <c r="CT133" s="55"/>
      <c r="CU133" s="55"/>
      <c r="CV133" s="55"/>
      <c r="CW133" s="55"/>
      <c r="CX133" s="55"/>
      <c r="CY133" s="55"/>
      <c r="CZ133" s="55"/>
      <c r="DA133" s="55"/>
      <c r="DB133" s="55"/>
      <c r="DC133" s="55"/>
      <c r="DD133" s="55"/>
      <c r="DE133" s="55"/>
      <c r="DF133" s="55"/>
      <c r="DG133" s="55"/>
      <c r="DH133" s="55"/>
      <c r="DI133" s="55"/>
      <c r="DJ133" s="55"/>
    </row>
    <row r="134" spans="5:114" x14ac:dyDescent="0.25">
      <c r="E134">
        <v>940</v>
      </c>
      <c r="F134" s="6">
        <f>'Emission events'!AJ134</f>
        <v>0</v>
      </c>
      <c r="G134" s="6">
        <f>'Emission events'!BQ134</f>
        <v>0</v>
      </c>
      <c r="H134" s="6">
        <f>'Emission events'!CX134</f>
        <v>0</v>
      </c>
      <c r="I134" s="6">
        <f>'Emission events'!EE134</f>
        <v>0</v>
      </c>
      <c r="J134" s="6">
        <f>'Emission events'!FL134</f>
        <v>0</v>
      </c>
      <c r="K134" s="6">
        <f t="shared" si="336"/>
        <v>0</v>
      </c>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c r="BF134" s="55"/>
      <c r="BG134" s="55"/>
      <c r="BH134" s="55"/>
      <c r="BI134" s="55"/>
      <c r="BJ134" s="55"/>
      <c r="BK134" s="55"/>
      <c r="BL134" s="55"/>
      <c r="BM134" s="55"/>
      <c r="BN134" s="55"/>
      <c r="BO134" s="55"/>
      <c r="BP134" s="55"/>
      <c r="BQ134" s="55"/>
      <c r="BR134" s="55"/>
      <c r="BS134" s="55"/>
      <c r="BT134" s="55"/>
      <c r="BU134" s="55"/>
      <c r="BV134" s="55"/>
      <c r="BW134" s="55"/>
      <c r="BX134" s="55"/>
      <c r="BY134" s="55"/>
      <c r="BZ134" s="55"/>
      <c r="CA134" s="55"/>
      <c r="CB134" s="55"/>
      <c r="CC134" s="55"/>
      <c r="CD134" s="55"/>
      <c r="CE134" s="55"/>
      <c r="CF134" s="55"/>
      <c r="CG134" s="55"/>
      <c r="CH134" s="55"/>
      <c r="CI134" s="55"/>
      <c r="CJ134" s="55"/>
      <c r="CK134" s="55"/>
      <c r="CL134" s="55"/>
      <c r="CM134" s="55"/>
      <c r="CN134" s="55"/>
      <c r="CO134" s="55"/>
      <c r="CP134" s="55"/>
      <c r="CQ134" s="55"/>
      <c r="CR134" s="55"/>
      <c r="CS134" s="55"/>
      <c r="CT134" s="55"/>
      <c r="CU134" s="55"/>
      <c r="CV134" s="55"/>
      <c r="CW134" s="55"/>
      <c r="CX134" s="55"/>
      <c r="CY134" s="55"/>
      <c r="CZ134" s="55"/>
      <c r="DA134" s="55"/>
      <c r="DB134" s="55"/>
      <c r="DC134" s="55"/>
      <c r="DD134" s="55"/>
      <c r="DE134" s="55"/>
      <c r="DF134" s="55"/>
      <c r="DG134" s="55"/>
      <c r="DH134" s="55"/>
      <c r="DI134" s="55"/>
      <c r="DJ134" s="55"/>
    </row>
    <row r="135" spans="5:114" x14ac:dyDescent="0.25">
      <c r="E135">
        <v>945</v>
      </c>
      <c r="F135" s="6">
        <f>'Emission events'!AJ135</f>
        <v>0</v>
      </c>
      <c r="G135" s="6">
        <f>'Emission events'!BQ135</f>
        <v>0</v>
      </c>
      <c r="H135" s="6">
        <f>'Emission events'!CX135</f>
        <v>0</v>
      </c>
      <c r="I135" s="6">
        <f>'Emission events'!EE135</f>
        <v>0</v>
      </c>
      <c r="J135" s="6">
        <f>'Emission events'!FL135</f>
        <v>0</v>
      </c>
      <c r="K135" s="6">
        <f t="shared" si="336"/>
        <v>0</v>
      </c>
      <c r="O135" s="55"/>
      <c r="P135" s="55"/>
      <c r="Q135" s="55"/>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55"/>
      <c r="BD135" s="55"/>
      <c r="BE135" s="55"/>
      <c r="BF135" s="55"/>
      <c r="BG135" s="55"/>
      <c r="BH135" s="55"/>
      <c r="BI135" s="55"/>
      <c r="BJ135" s="55"/>
      <c r="BK135" s="55"/>
      <c r="BL135" s="55"/>
      <c r="BM135" s="55"/>
      <c r="BN135" s="55"/>
      <c r="BO135" s="55"/>
      <c r="BP135" s="55"/>
      <c r="BQ135" s="55"/>
      <c r="BR135" s="55"/>
      <c r="BS135" s="55"/>
      <c r="BT135" s="55"/>
      <c r="BU135" s="55"/>
      <c r="BV135" s="55"/>
      <c r="BW135" s="55"/>
      <c r="BX135" s="55"/>
      <c r="BY135" s="55"/>
      <c r="BZ135" s="55"/>
      <c r="CA135" s="55"/>
      <c r="CB135" s="55"/>
      <c r="CC135" s="55"/>
      <c r="CD135" s="55"/>
      <c r="CE135" s="55"/>
      <c r="CF135" s="55"/>
      <c r="CG135" s="55"/>
      <c r="CH135" s="55"/>
      <c r="CI135" s="55"/>
      <c r="CJ135" s="55"/>
      <c r="CK135" s="55"/>
      <c r="CL135" s="55"/>
      <c r="CM135" s="55"/>
      <c r="CN135" s="55"/>
      <c r="CO135" s="55"/>
      <c r="CP135" s="55"/>
      <c r="CQ135" s="55"/>
      <c r="CR135" s="55"/>
      <c r="CS135" s="55"/>
      <c r="CT135" s="55"/>
      <c r="CU135" s="55"/>
      <c r="CV135" s="55"/>
      <c r="CW135" s="55"/>
      <c r="CX135" s="55"/>
      <c r="CY135" s="55"/>
      <c r="CZ135" s="55"/>
      <c r="DA135" s="55"/>
      <c r="DB135" s="55"/>
      <c r="DC135" s="55"/>
      <c r="DD135" s="55"/>
      <c r="DE135" s="55"/>
      <c r="DF135" s="55"/>
      <c r="DG135" s="55"/>
      <c r="DH135" s="55"/>
      <c r="DI135" s="55"/>
      <c r="DJ135" s="55"/>
    </row>
    <row r="136" spans="5:114" x14ac:dyDescent="0.25">
      <c r="E136">
        <v>950</v>
      </c>
      <c r="F136" s="6">
        <f>'Emission events'!AJ136</f>
        <v>0</v>
      </c>
      <c r="G136" s="6">
        <f>'Emission events'!BQ136</f>
        <v>0</v>
      </c>
      <c r="H136" s="6">
        <f>'Emission events'!CX136</f>
        <v>0</v>
      </c>
      <c r="I136" s="6">
        <f>'Emission events'!EE136</f>
        <v>0</v>
      </c>
      <c r="J136" s="6">
        <f>'Emission events'!FL136</f>
        <v>0</v>
      </c>
      <c r="K136" s="6">
        <f t="shared" si="336"/>
        <v>0</v>
      </c>
      <c r="O136" s="55"/>
      <c r="P136" s="55"/>
      <c r="Q136" s="55"/>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55"/>
      <c r="BD136" s="55"/>
      <c r="BE136" s="55"/>
      <c r="BF136" s="55"/>
      <c r="BG136" s="55"/>
      <c r="BH136" s="55"/>
      <c r="BI136" s="55"/>
      <c r="BJ136" s="55"/>
      <c r="BK136" s="55"/>
      <c r="BL136" s="55"/>
      <c r="BM136" s="55"/>
      <c r="BN136" s="55"/>
      <c r="BO136" s="55"/>
      <c r="BP136" s="55"/>
      <c r="BQ136" s="55"/>
      <c r="BR136" s="55"/>
      <c r="BS136" s="55"/>
      <c r="BT136" s="55"/>
      <c r="BU136" s="55"/>
      <c r="BV136" s="55"/>
      <c r="BW136" s="55"/>
      <c r="BX136" s="55"/>
      <c r="BY136" s="55"/>
      <c r="BZ136" s="55"/>
      <c r="CA136" s="55"/>
      <c r="CB136" s="55"/>
      <c r="CC136" s="55"/>
      <c r="CD136" s="55"/>
      <c r="CE136" s="55"/>
      <c r="CF136" s="55"/>
      <c r="CG136" s="55"/>
      <c r="CH136" s="55"/>
      <c r="CI136" s="55"/>
      <c r="CJ136" s="55"/>
      <c r="CK136" s="55"/>
      <c r="CL136" s="55"/>
      <c r="CM136" s="55"/>
      <c r="CN136" s="55"/>
      <c r="CO136" s="55"/>
      <c r="CP136" s="55"/>
      <c r="CQ136" s="55"/>
      <c r="CR136" s="55"/>
      <c r="CS136" s="55"/>
      <c r="CT136" s="55"/>
      <c r="CU136" s="55"/>
      <c r="CV136" s="55"/>
      <c r="CW136" s="55"/>
      <c r="CX136" s="55"/>
      <c r="CY136" s="55"/>
      <c r="CZ136" s="55"/>
      <c r="DA136" s="55"/>
      <c r="DB136" s="55"/>
      <c r="DC136" s="55"/>
      <c r="DD136" s="55"/>
      <c r="DE136" s="55"/>
      <c r="DF136" s="55"/>
      <c r="DG136" s="55"/>
      <c r="DH136" s="55"/>
      <c r="DI136" s="55"/>
      <c r="DJ136" s="55"/>
    </row>
    <row r="137" spans="5:114" x14ac:dyDescent="0.25">
      <c r="E137">
        <v>955</v>
      </c>
      <c r="F137" s="6">
        <f>'Emission events'!AJ137</f>
        <v>0</v>
      </c>
      <c r="G137" s="6">
        <f>'Emission events'!BQ137</f>
        <v>0</v>
      </c>
      <c r="H137" s="6">
        <f>'Emission events'!CX137</f>
        <v>0</v>
      </c>
      <c r="I137" s="6">
        <f>'Emission events'!EE137</f>
        <v>0</v>
      </c>
      <c r="J137" s="6">
        <f>'Emission events'!FL137</f>
        <v>0</v>
      </c>
      <c r="K137" s="6">
        <f t="shared" si="336"/>
        <v>0</v>
      </c>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c r="BF137" s="55"/>
      <c r="BG137" s="55"/>
      <c r="BH137" s="55"/>
      <c r="BI137" s="55"/>
      <c r="BJ137" s="55"/>
      <c r="BK137" s="55"/>
      <c r="BL137" s="55"/>
      <c r="BM137" s="55"/>
      <c r="BN137" s="55"/>
      <c r="BO137" s="55"/>
      <c r="BP137" s="55"/>
      <c r="BQ137" s="55"/>
      <c r="BR137" s="55"/>
      <c r="BS137" s="55"/>
      <c r="BT137" s="55"/>
      <c r="BU137" s="55"/>
      <c r="BV137" s="55"/>
      <c r="BW137" s="55"/>
      <c r="BX137" s="55"/>
      <c r="BY137" s="55"/>
      <c r="BZ137" s="55"/>
      <c r="CA137" s="55"/>
      <c r="CB137" s="55"/>
      <c r="CC137" s="55"/>
      <c r="CD137" s="55"/>
      <c r="CE137" s="55"/>
      <c r="CF137" s="55"/>
      <c r="CG137" s="55"/>
      <c r="CH137" s="55"/>
      <c r="CI137" s="55"/>
      <c r="CJ137" s="55"/>
      <c r="CK137" s="55"/>
      <c r="CL137" s="55"/>
      <c r="CM137" s="55"/>
      <c r="CN137" s="55"/>
      <c r="CO137" s="55"/>
      <c r="CP137" s="55"/>
      <c r="CQ137" s="55"/>
      <c r="CR137" s="55"/>
      <c r="CS137" s="55"/>
      <c r="CT137" s="55"/>
      <c r="CU137" s="55"/>
      <c r="CV137" s="55"/>
      <c r="CW137" s="55"/>
      <c r="CX137" s="55"/>
      <c r="CY137" s="55"/>
      <c r="CZ137" s="55"/>
      <c r="DA137" s="55"/>
      <c r="DB137" s="55"/>
      <c r="DC137" s="55"/>
      <c r="DD137" s="55"/>
      <c r="DE137" s="55"/>
      <c r="DF137" s="55"/>
      <c r="DG137" s="55"/>
      <c r="DH137" s="55"/>
      <c r="DI137" s="55"/>
      <c r="DJ137" s="55"/>
    </row>
    <row r="138" spans="5:114" x14ac:dyDescent="0.25">
      <c r="E138">
        <v>960</v>
      </c>
      <c r="F138" s="6">
        <f>'Emission events'!AJ138</f>
        <v>0</v>
      </c>
      <c r="G138" s="6">
        <f>'Emission events'!BQ138</f>
        <v>0</v>
      </c>
      <c r="H138" s="6">
        <f>'Emission events'!CX138</f>
        <v>0</v>
      </c>
      <c r="I138" s="6">
        <f>'Emission events'!EE138</f>
        <v>0</v>
      </c>
      <c r="J138" s="6">
        <f>'Emission events'!FL138</f>
        <v>0</v>
      </c>
      <c r="K138" s="6">
        <f t="shared" si="336"/>
        <v>0</v>
      </c>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c r="BF138" s="55"/>
      <c r="BG138" s="55"/>
      <c r="BH138" s="55"/>
      <c r="BI138" s="55"/>
      <c r="BJ138" s="55"/>
      <c r="BK138" s="55"/>
      <c r="BL138" s="55"/>
      <c r="BM138" s="55"/>
      <c r="BN138" s="55"/>
      <c r="BO138" s="55"/>
      <c r="BP138" s="55"/>
      <c r="BQ138" s="55"/>
      <c r="BR138" s="55"/>
      <c r="BS138" s="55"/>
      <c r="BT138" s="55"/>
      <c r="BU138" s="55"/>
      <c r="BV138" s="55"/>
      <c r="BW138" s="55"/>
      <c r="BX138" s="55"/>
      <c r="BY138" s="55"/>
      <c r="BZ138" s="55"/>
      <c r="CA138" s="55"/>
      <c r="CB138" s="55"/>
      <c r="CC138" s="55"/>
      <c r="CD138" s="55"/>
      <c r="CE138" s="55"/>
      <c r="CF138" s="55"/>
      <c r="CG138" s="55"/>
      <c r="CH138" s="55"/>
      <c r="CI138" s="55"/>
      <c r="CJ138" s="55"/>
      <c r="CK138" s="55"/>
      <c r="CL138" s="55"/>
      <c r="CM138" s="55"/>
      <c r="CN138" s="55"/>
      <c r="CO138" s="55"/>
      <c r="CP138" s="55"/>
      <c r="CQ138" s="55"/>
      <c r="CR138" s="55"/>
      <c r="CS138" s="55"/>
      <c r="CT138" s="55"/>
      <c r="CU138" s="55"/>
      <c r="CV138" s="55"/>
      <c r="CW138" s="55"/>
      <c r="CX138" s="55"/>
      <c r="CY138" s="55"/>
      <c r="CZ138" s="55"/>
      <c r="DA138" s="55"/>
      <c r="DB138" s="55"/>
      <c r="DC138" s="55"/>
      <c r="DD138" s="55"/>
      <c r="DE138" s="55"/>
      <c r="DF138" s="55"/>
      <c r="DG138" s="55"/>
      <c r="DH138" s="55"/>
      <c r="DI138" s="55"/>
      <c r="DJ138" s="55"/>
    </row>
    <row r="139" spans="5:114" x14ac:dyDescent="0.25">
      <c r="E139">
        <v>965</v>
      </c>
      <c r="F139" s="6">
        <f>'Emission events'!AJ139</f>
        <v>0</v>
      </c>
      <c r="G139" s="6">
        <f>'Emission events'!BQ139</f>
        <v>0</v>
      </c>
      <c r="H139" s="6">
        <f>'Emission events'!CX139</f>
        <v>0</v>
      </c>
      <c r="I139" s="6">
        <f>'Emission events'!EE139</f>
        <v>0</v>
      </c>
      <c r="J139" s="6">
        <f>'Emission events'!FL139</f>
        <v>0</v>
      </c>
      <c r="K139" s="6">
        <f t="shared" si="336"/>
        <v>0</v>
      </c>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55"/>
      <c r="BI139" s="55"/>
      <c r="BJ139" s="55"/>
      <c r="BK139" s="55"/>
      <c r="BL139" s="55"/>
      <c r="BM139" s="55"/>
      <c r="BN139" s="55"/>
      <c r="BO139" s="55"/>
      <c r="BP139" s="55"/>
      <c r="BQ139" s="55"/>
      <c r="BR139" s="55"/>
      <c r="BS139" s="55"/>
      <c r="BT139" s="55"/>
      <c r="BU139" s="55"/>
      <c r="BV139" s="55"/>
      <c r="BW139" s="55"/>
      <c r="BX139" s="55"/>
      <c r="BY139" s="55"/>
      <c r="BZ139" s="55"/>
      <c r="CA139" s="55"/>
      <c r="CB139" s="55"/>
      <c r="CC139" s="55"/>
      <c r="CD139" s="55"/>
      <c r="CE139" s="55"/>
      <c r="CF139" s="55"/>
      <c r="CG139" s="55"/>
      <c r="CH139" s="55"/>
      <c r="CI139" s="55"/>
      <c r="CJ139" s="55"/>
      <c r="CK139" s="55"/>
      <c r="CL139" s="55"/>
      <c r="CM139" s="55"/>
      <c r="CN139" s="55"/>
      <c r="CO139" s="55"/>
      <c r="CP139" s="55"/>
      <c r="CQ139" s="55"/>
      <c r="CR139" s="55"/>
      <c r="CS139" s="55"/>
      <c r="CT139" s="55"/>
      <c r="CU139" s="55"/>
      <c r="CV139" s="55"/>
      <c r="CW139" s="55"/>
      <c r="CX139" s="55"/>
      <c r="CY139" s="55"/>
      <c r="CZ139" s="55"/>
      <c r="DA139" s="55"/>
      <c r="DB139" s="55"/>
      <c r="DC139" s="55"/>
      <c r="DD139" s="55"/>
      <c r="DE139" s="55"/>
      <c r="DF139" s="55"/>
      <c r="DG139" s="55"/>
      <c r="DH139" s="55"/>
      <c r="DI139" s="55"/>
      <c r="DJ139" s="55"/>
    </row>
    <row r="140" spans="5:114" x14ac:dyDescent="0.25">
      <c r="E140">
        <v>970</v>
      </c>
      <c r="F140" s="6">
        <f>'Emission events'!AJ140</f>
        <v>0</v>
      </c>
      <c r="G140" s="6">
        <f>'Emission events'!BQ140</f>
        <v>0</v>
      </c>
      <c r="H140" s="6">
        <f>'Emission events'!CX140</f>
        <v>0</v>
      </c>
      <c r="I140" s="6">
        <f>'Emission events'!EE140</f>
        <v>0</v>
      </c>
      <c r="J140" s="6">
        <f>'Emission events'!FL140</f>
        <v>0</v>
      </c>
      <c r="K140" s="6">
        <f t="shared" si="336"/>
        <v>0</v>
      </c>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c r="BF140" s="55"/>
      <c r="BG140" s="55"/>
      <c r="BH140" s="55"/>
      <c r="BI140" s="55"/>
      <c r="BJ140" s="55"/>
      <c r="BK140" s="55"/>
      <c r="BL140" s="55"/>
      <c r="BM140" s="55"/>
      <c r="BN140" s="55"/>
      <c r="BO140" s="55"/>
      <c r="BP140" s="55"/>
      <c r="BQ140" s="55"/>
      <c r="BR140" s="55"/>
      <c r="BS140" s="55"/>
      <c r="BT140" s="55"/>
      <c r="BU140" s="55"/>
      <c r="BV140" s="55"/>
      <c r="BW140" s="55"/>
      <c r="BX140" s="55"/>
      <c r="BY140" s="55"/>
      <c r="BZ140" s="55"/>
      <c r="CA140" s="55"/>
      <c r="CB140" s="55"/>
      <c r="CC140" s="55"/>
      <c r="CD140" s="55"/>
      <c r="CE140" s="55"/>
      <c r="CF140" s="55"/>
      <c r="CG140" s="55"/>
      <c r="CH140" s="55"/>
      <c r="CI140" s="55"/>
      <c r="CJ140" s="55"/>
      <c r="CK140" s="55"/>
      <c r="CL140" s="55"/>
      <c r="CM140" s="55"/>
      <c r="CN140" s="55"/>
      <c r="CO140" s="55"/>
      <c r="CP140" s="55"/>
      <c r="CQ140" s="55"/>
      <c r="CR140" s="55"/>
      <c r="CS140" s="55"/>
      <c r="CT140" s="55"/>
      <c r="CU140" s="55"/>
      <c r="CV140" s="55"/>
      <c r="CW140" s="55"/>
      <c r="CX140" s="55"/>
      <c r="CY140" s="55"/>
      <c r="CZ140" s="55"/>
      <c r="DA140" s="55"/>
      <c r="DB140" s="55"/>
      <c r="DC140" s="55"/>
      <c r="DD140" s="55"/>
      <c r="DE140" s="55"/>
      <c r="DF140" s="55"/>
      <c r="DG140" s="55"/>
      <c r="DH140" s="55"/>
      <c r="DI140" s="55"/>
      <c r="DJ140" s="55"/>
    </row>
    <row r="141" spans="5:114" x14ac:dyDescent="0.25">
      <c r="E141">
        <v>975</v>
      </c>
      <c r="F141" s="6">
        <f>'Emission events'!AJ141</f>
        <v>0</v>
      </c>
      <c r="G141" s="6">
        <f>'Emission events'!BQ141</f>
        <v>0</v>
      </c>
      <c r="H141" s="6">
        <f>'Emission events'!CX141</f>
        <v>0</v>
      </c>
      <c r="I141" s="6">
        <f>'Emission events'!EE141</f>
        <v>0</v>
      </c>
      <c r="J141" s="6">
        <f>'Emission events'!FL141</f>
        <v>0</v>
      </c>
      <c r="K141" s="6">
        <f t="shared" si="336"/>
        <v>0</v>
      </c>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55"/>
      <c r="BD141" s="55"/>
      <c r="BE141" s="55"/>
      <c r="BF141" s="55"/>
      <c r="BG141" s="55"/>
      <c r="BH141" s="55"/>
      <c r="BI141" s="55"/>
      <c r="BJ141" s="55"/>
      <c r="BK141" s="55"/>
      <c r="BL141" s="55"/>
      <c r="BM141" s="55"/>
      <c r="BN141" s="55"/>
      <c r="BO141" s="55"/>
      <c r="BP141" s="55"/>
      <c r="BQ141" s="55"/>
      <c r="BR141" s="55"/>
      <c r="BS141" s="55"/>
      <c r="BT141" s="55"/>
      <c r="BU141" s="55"/>
      <c r="BV141" s="55"/>
      <c r="BW141" s="55"/>
      <c r="BX141" s="55"/>
      <c r="BY141" s="55"/>
      <c r="BZ141" s="55"/>
      <c r="CA141" s="55"/>
      <c r="CB141" s="55"/>
      <c r="CC141" s="55"/>
      <c r="CD141" s="55"/>
      <c r="CE141" s="55"/>
      <c r="CF141" s="55"/>
      <c r="CG141" s="55"/>
      <c r="CH141" s="55"/>
      <c r="CI141" s="55"/>
      <c r="CJ141" s="55"/>
      <c r="CK141" s="55"/>
      <c r="CL141" s="55"/>
      <c r="CM141" s="55"/>
      <c r="CN141" s="55"/>
      <c r="CO141" s="55"/>
      <c r="CP141" s="55"/>
      <c r="CQ141" s="55"/>
      <c r="CR141" s="55"/>
      <c r="CS141" s="55"/>
      <c r="CT141" s="55"/>
      <c r="CU141" s="55"/>
      <c r="CV141" s="55"/>
      <c r="CW141" s="55"/>
      <c r="CX141" s="55"/>
      <c r="CY141" s="55"/>
      <c r="CZ141" s="55"/>
      <c r="DA141" s="55"/>
      <c r="DB141" s="55"/>
      <c r="DC141" s="55"/>
      <c r="DD141" s="55"/>
      <c r="DE141" s="55"/>
      <c r="DF141" s="55"/>
      <c r="DG141" s="55"/>
      <c r="DH141" s="55"/>
      <c r="DI141" s="55"/>
      <c r="DJ141" s="55"/>
    </row>
    <row r="142" spans="5:114" x14ac:dyDescent="0.25">
      <c r="E142">
        <v>980</v>
      </c>
      <c r="F142" s="6">
        <f>'Emission events'!AJ142</f>
        <v>0</v>
      </c>
      <c r="G142" s="6">
        <f>'Emission events'!BQ142</f>
        <v>0</v>
      </c>
      <c r="H142" s="6">
        <f>'Emission events'!CX142</f>
        <v>0</v>
      </c>
      <c r="I142" s="6">
        <f>'Emission events'!EE142</f>
        <v>0</v>
      </c>
      <c r="J142" s="6">
        <f>'Emission events'!FL142</f>
        <v>0</v>
      </c>
      <c r="K142" s="6">
        <f t="shared" si="336"/>
        <v>0</v>
      </c>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55"/>
      <c r="BD142" s="55"/>
      <c r="BE142" s="55"/>
      <c r="BF142" s="55"/>
      <c r="BG142" s="55"/>
      <c r="BH142" s="55"/>
      <c r="BI142" s="55"/>
      <c r="BJ142" s="55"/>
      <c r="BK142" s="55"/>
      <c r="BL142" s="55"/>
      <c r="BM142" s="55"/>
      <c r="BN142" s="55"/>
      <c r="BO142" s="55"/>
      <c r="BP142" s="55"/>
      <c r="BQ142" s="55"/>
      <c r="BR142" s="55"/>
      <c r="BS142" s="55"/>
      <c r="BT142" s="55"/>
      <c r="BU142" s="55"/>
      <c r="BV142" s="55"/>
      <c r="BW142" s="55"/>
      <c r="BX142" s="55"/>
      <c r="BY142" s="55"/>
      <c r="BZ142" s="55"/>
      <c r="CA142" s="55"/>
      <c r="CB142" s="55"/>
      <c r="CC142" s="55"/>
      <c r="CD142" s="55"/>
      <c r="CE142" s="55"/>
      <c r="CF142" s="55"/>
      <c r="CG142" s="55"/>
      <c r="CH142" s="55"/>
      <c r="CI142" s="55"/>
      <c r="CJ142" s="55"/>
      <c r="CK142" s="55"/>
      <c r="CL142" s="55"/>
      <c r="CM142" s="55"/>
      <c r="CN142" s="55"/>
      <c r="CO142" s="55"/>
      <c r="CP142" s="55"/>
      <c r="CQ142" s="55"/>
      <c r="CR142" s="55"/>
      <c r="CS142" s="55"/>
      <c r="CT142" s="55"/>
      <c r="CU142" s="55"/>
      <c r="CV142" s="55"/>
      <c r="CW142" s="55"/>
      <c r="CX142" s="55"/>
      <c r="CY142" s="55"/>
      <c r="CZ142" s="55"/>
      <c r="DA142" s="55"/>
      <c r="DB142" s="55"/>
      <c r="DC142" s="55"/>
      <c r="DD142" s="55"/>
      <c r="DE142" s="55"/>
      <c r="DF142" s="55"/>
      <c r="DG142" s="55"/>
      <c r="DH142" s="55"/>
      <c r="DI142" s="55"/>
      <c r="DJ142" s="55"/>
    </row>
    <row r="143" spans="5:114" x14ac:dyDescent="0.25">
      <c r="E143">
        <v>985</v>
      </c>
      <c r="F143" s="6">
        <f>'Emission events'!AJ143</f>
        <v>0</v>
      </c>
      <c r="G143" s="6">
        <f>'Emission events'!BQ143</f>
        <v>0</v>
      </c>
      <c r="H143" s="6">
        <f>'Emission events'!CX143</f>
        <v>0</v>
      </c>
      <c r="I143" s="6">
        <f>'Emission events'!EE143</f>
        <v>0</v>
      </c>
      <c r="J143" s="6">
        <f>'Emission events'!FL143</f>
        <v>0</v>
      </c>
      <c r="K143" s="6">
        <f t="shared" si="336"/>
        <v>0</v>
      </c>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55"/>
      <c r="BD143" s="55"/>
      <c r="BE143" s="55"/>
      <c r="BF143" s="55"/>
      <c r="BG143" s="55"/>
      <c r="BH143" s="55"/>
      <c r="BI143" s="55"/>
      <c r="BJ143" s="55"/>
      <c r="BK143" s="55"/>
      <c r="BL143" s="55"/>
      <c r="BM143" s="55"/>
      <c r="BN143" s="55"/>
      <c r="BO143" s="55"/>
      <c r="BP143" s="55"/>
      <c r="BQ143" s="55"/>
      <c r="BR143" s="55"/>
      <c r="BS143" s="55"/>
      <c r="BT143" s="55"/>
      <c r="BU143" s="55"/>
      <c r="BV143" s="55"/>
      <c r="BW143" s="55"/>
      <c r="BX143" s="55"/>
      <c r="BY143" s="55"/>
      <c r="BZ143" s="55"/>
      <c r="CA143" s="55"/>
      <c r="CB143" s="55"/>
      <c r="CC143" s="55"/>
      <c r="CD143" s="55"/>
      <c r="CE143" s="55"/>
      <c r="CF143" s="55"/>
      <c r="CG143" s="55"/>
      <c r="CH143" s="55"/>
      <c r="CI143" s="55"/>
      <c r="CJ143" s="55"/>
      <c r="CK143" s="55"/>
      <c r="CL143" s="55"/>
      <c r="CM143" s="55"/>
      <c r="CN143" s="55"/>
      <c r="CO143" s="55"/>
      <c r="CP143" s="55"/>
      <c r="CQ143" s="55"/>
      <c r="CR143" s="55"/>
      <c r="CS143" s="55"/>
      <c r="CT143" s="55"/>
      <c r="CU143" s="55"/>
      <c r="CV143" s="55"/>
      <c r="CW143" s="55"/>
      <c r="CX143" s="55"/>
      <c r="CY143" s="55"/>
      <c r="CZ143" s="55"/>
      <c r="DA143" s="55"/>
      <c r="DB143" s="55"/>
      <c r="DC143" s="55"/>
      <c r="DD143" s="55"/>
      <c r="DE143" s="55"/>
      <c r="DF143" s="55"/>
      <c r="DG143" s="55"/>
      <c r="DH143" s="55"/>
      <c r="DI143" s="55"/>
      <c r="DJ143" s="55"/>
    </row>
    <row r="144" spans="5:114" x14ac:dyDescent="0.25">
      <c r="E144">
        <v>990</v>
      </c>
      <c r="F144" s="6">
        <f>'Emission events'!AJ144</f>
        <v>0</v>
      </c>
      <c r="G144" s="6">
        <f>'Emission events'!BQ144</f>
        <v>0</v>
      </c>
      <c r="H144" s="6">
        <f>'Emission events'!CX144</f>
        <v>0</v>
      </c>
      <c r="I144" s="6">
        <f>'Emission events'!EE144</f>
        <v>0</v>
      </c>
      <c r="J144" s="6">
        <f>'Emission events'!FL144</f>
        <v>0</v>
      </c>
      <c r="K144" s="6">
        <f t="shared" si="336"/>
        <v>0</v>
      </c>
      <c r="O144" s="55"/>
      <c r="P144" s="55"/>
      <c r="Q144" s="55"/>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55"/>
      <c r="BD144" s="55"/>
      <c r="BE144" s="55"/>
      <c r="BF144" s="55"/>
      <c r="BG144" s="55"/>
      <c r="BH144" s="55"/>
      <c r="BI144" s="55"/>
      <c r="BJ144" s="55"/>
      <c r="BK144" s="55"/>
      <c r="BL144" s="55"/>
      <c r="BM144" s="55"/>
      <c r="BN144" s="55"/>
      <c r="BO144" s="55"/>
      <c r="BP144" s="55"/>
      <c r="BQ144" s="55"/>
      <c r="BR144" s="55"/>
      <c r="BS144" s="55"/>
      <c r="BT144" s="55"/>
      <c r="BU144" s="55"/>
      <c r="BV144" s="55"/>
      <c r="BW144" s="55"/>
      <c r="BX144" s="55"/>
      <c r="BY144" s="55"/>
      <c r="BZ144" s="55"/>
      <c r="CA144" s="55"/>
      <c r="CB144" s="55"/>
      <c r="CC144" s="55"/>
      <c r="CD144" s="55"/>
      <c r="CE144" s="55"/>
      <c r="CF144" s="55"/>
      <c r="CG144" s="55"/>
      <c r="CH144" s="55"/>
      <c r="CI144" s="55"/>
      <c r="CJ144" s="55"/>
      <c r="CK144" s="55"/>
      <c r="CL144" s="55"/>
      <c r="CM144" s="55"/>
      <c r="CN144" s="55"/>
      <c r="CO144" s="55"/>
      <c r="CP144" s="55"/>
      <c r="CQ144" s="55"/>
      <c r="CR144" s="55"/>
      <c r="CS144" s="55"/>
      <c r="CT144" s="55"/>
      <c r="CU144" s="55"/>
      <c r="CV144" s="55"/>
      <c r="CW144" s="55"/>
      <c r="CX144" s="55"/>
      <c r="CY144" s="55"/>
      <c r="CZ144" s="55"/>
      <c r="DA144" s="55"/>
      <c r="DB144" s="55"/>
      <c r="DC144" s="55"/>
      <c r="DD144" s="55"/>
      <c r="DE144" s="55"/>
      <c r="DF144" s="55"/>
      <c r="DG144" s="55"/>
      <c r="DH144" s="55"/>
      <c r="DI144" s="55"/>
      <c r="DJ144" s="55"/>
    </row>
    <row r="145" spans="5:114" x14ac:dyDescent="0.25">
      <c r="E145">
        <v>995</v>
      </c>
      <c r="F145" s="6">
        <f>'Emission events'!AJ145</f>
        <v>0</v>
      </c>
      <c r="G145" s="6">
        <f>'Emission events'!BQ145</f>
        <v>0</v>
      </c>
      <c r="H145" s="6">
        <f>'Emission events'!CX145</f>
        <v>0</v>
      </c>
      <c r="I145" s="6">
        <f>'Emission events'!EE145</f>
        <v>0</v>
      </c>
      <c r="J145" s="6">
        <f>'Emission events'!FL145</f>
        <v>0</v>
      </c>
      <c r="K145" s="6">
        <f t="shared" si="336"/>
        <v>0</v>
      </c>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c r="AS145" s="55"/>
      <c r="AT145" s="55"/>
      <c r="AU145" s="55"/>
      <c r="AV145" s="55"/>
      <c r="AW145" s="55"/>
      <c r="AX145" s="55"/>
      <c r="AY145" s="55"/>
      <c r="AZ145" s="55"/>
      <c r="BA145" s="55"/>
      <c r="BB145" s="55"/>
      <c r="BC145" s="55"/>
      <c r="BD145" s="55"/>
      <c r="BE145" s="55"/>
      <c r="BF145" s="55"/>
      <c r="BG145" s="55"/>
      <c r="BH145" s="55"/>
      <c r="BI145" s="55"/>
      <c r="BJ145" s="55"/>
      <c r="BK145" s="55"/>
      <c r="BL145" s="55"/>
      <c r="BM145" s="55"/>
      <c r="BN145" s="55"/>
      <c r="BO145" s="55"/>
      <c r="BP145" s="55"/>
      <c r="BQ145" s="55"/>
      <c r="BR145" s="55"/>
      <c r="BS145" s="55"/>
      <c r="BT145" s="55"/>
      <c r="BU145" s="55"/>
      <c r="BV145" s="55"/>
      <c r="BW145" s="55"/>
      <c r="BX145" s="55"/>
      <c r="BY145" s="55"/>
      <c r="BZ145" s="55"/>
      <c r="CA145" s="55"/>
      <c r="CB145" s="55"/>
      <c r="CC145" s="55"/>
      <c r="CD145" s="55"/>
      <c r="CE145" s="55"/>
      <c r="CF145" s="55"/>
      <c r="CG145" s="55"/>
      <c r="CH145" s="55"/>
      <c r="CI145" s="55"/>
      <c r="CJ145" s="55"/>
      <c r="CK145" s="55"/>
      <c r="CL145" s="55"/>
      <c r="CM145" s="55"/>
      <c r="CN145" s="55"/>
      <c r="CO145" s="55"/>
      <c r="CP145" s="55"/>
      <c r="CQ145" s="55"/>
      <c r="CR145" s="55"/>
      <c r="CS145" s="55"/>
      <c r="CT145" s="55"/>
      <c r="CU145" s="55"/>
      <c r="CV145" s="55"/>
      <c r="CW145" s="55"/>
      <c r="CX145" s="55"/>
      <c r="CY145" s="55"/>
      <c r="CZ145" s="55"/>
      <c r="DA145" s="55"/>
      <c r="DB145" s="55"/>
      <c r="DC145" s="55"/>
      <c r="DD145" s="55"/>
      <c r="DE145" s="55"/>
      <c r="DF145" s="55"/>
      <c r="DG145" s="55"/>
      <c r="DH145" s="55"/>
      <c r="DI145" s="55"/>
      <c r="DJ145" s="55"/>
    </row>
    <row r="146" spans="5:114" x14ac:dyDescent="0.25">
      <c r="E146">
        <v>1000</v>
      </c>
      <c r="F146" s="6">
        <f>'Emission events'!AJ146</f>
        <v>0</v>
      </c>
      <c r="G146" s="6">
        <f>'Emission events'!BQ146</f>
        <v>0</v>
      </c>
      <c r="H146" s="6">
        <f>'Emission events'!CX146</f>
        <v>0</v>
      </c>
      <c r="I146" s="6">
        <f>'Emission events'!EE146</f>
        <v>0</v>
      </c>
      <c r="J146" s="6">
        <f>'Emission events'!FL146</f>
        <v>0</v>
      </c>
      <c r="K146" s="6">
        <f t="shared" si="336"/>
        <v>0</v>
      </c>
      <c r="O146" s="55"/>
      <c r="P146" s="55"/>
      <c r="Q146" s="55"/>
      <c r="R146" s="55"/>
      <c r="S146" s="55"/>
      <c r="T146" s="55"/>
      <c r="U146" s="55"/>
      <c r="V146" s="55"/>
      <c r="W146" s="55"/>
      <c r="X146" s="55"/>
      <c r="Y146" s="55"/>
      <c r="Z146" s="55"/>
      <c r="AA146" s="55"/>
      <c r="AB146" s="55"/>
      <c r="AC146" s="55"/>
      <c r="AD146" s="55"/>
      <c r="AE146" s="55"/>
      <c r="AF146" s="55"/>
      <c r="AG146" s="55"/>
      <c r="AH146" s="55"/>
      <c r="AI146" s="55"/>
      <c r="AJ146" s="55"/>
      <c r="AK146" s="55"/>
      <c r="AL146" s="55"/>
      <c r="AM146" s="55"/>
      <c r="AN146" s="55"/>
      <c r="AO146" s="55"/>
      <c r="AP146" s="55"/>
      <c r="AQ146" s="55"/>
      <c r="AR146" s="55"/>
      <c r="AS146" s="55"/>
      <c r="AT146" s="55"/>
      <c r="AU146" s="55"/>
      <c r="AV146" s="55"/>
      <c r="AW146" s="55"/>
      <c r="AX146" s="55"/>
      <c r="AY146" s="55"/>
      <c r="AZ146" s="55"/>
      <c r="BA146" s="55"/>
      <c r="BB146" s="55"/>
      <c r="BC146" s="55"/>
      <c r="BD146" s="55"/>
      <c r="BE146" s="55"/>
      <c r="BF146" s="55"/>
      <c r="BG146" s="55"/>
      <c r="BH146" s="55"/>
      <c r="BI146" s="55"/>
      <c r="BJ146" s="55"/>
      <c r="BK146" s="55"/>
      <c r="BL146" s="55"/>
      <c r="BM146" s="55"/>
      <c r="BN146" s="55"/>
      <c r="BO146" s="55"/>
      <c r="BP146" s="55"/>
      <c r="BQ146" s="55"/>
      <c r="BR146" s="55"/>
      <c r="BS146" s="55"/>
      <c r="BT146" s="55"/>
      <c r="BU146" s="55"/>
      <c r="BV146" s="55"/>
      <c r="BW146" s="55"/>
      <c r="BX146" s="55"/>
      <c r="BY146" s="55"/>
      <c r="BZ146" s="55"/>
      <c r="CA146" s="55"/>
      <c r="CB146" s="55"/>
      <c r="CC146" s="55"/>
      <c r="CD146" s="55"/>
      <c r="CE146" s="55"/>
      <c r="CF146" s="55"/>
      <c r="CG146" s="55"/>
      <c r="CH146" s="55"/>
      <c r="CI146" s="55"/>
      <c r="CJ146" s="55"/>
      <c r="CK146" s="55"/>
      <c r="CL146" s="55"/>
      <c r="CM146" s="55"/>
      <c r="CN146" s="55"/>
      <c r="CO146" s="55"/>
      <c r="CP146" s="55"/>
      <c r="CQ146" s="55"/>
      <c r="CR146" s="55"/>
      <c r="CS146" s="55"/>
      <c r="CT146" s="55"/>
      <c r="CU146" s="55"/>
      <c r="CV146" s="55"/>
      <c r="CW146" s="55"/>
      <c r="CX146" s="55"/>
      <c r="CY146" s="55"/>
      <c r="CZ146" s="55"/>
      <c r="DA146" s="55"/>
      <c r="DB146" s="55"/>
      <c r="DC146" s="55"/>
      <c r="DD146" s="55"/>
      <c r="DE146" s="55"/>
      <c r="DF146" s="55"/>
      <c r="DG146" s="55"/>
      <c r="DH146" s="55"/>
      <c r="DI146" s="55"/>
      <c r="DJ146" s="55"/>
    </row>
    <row r="147" spans="5:114" x14ac:dyDescent="0.25">
      <c r="E147">
        <v>1005</v>
      </c>
      <c r="F147" s="6">
        <f>'Emission events'!AJ147</f>
        <v>0</v>
      </c>
      <c r="G147" s="6">
        <f>'Emission events'!BQ147</f>
        <v>0</v>
      </c>
      <c r="H147" s="6">
        <f>'Emission events'!CX147</f>
        <v>0</v>
      </c>
      <c r="I147" s="6">
        <f>'Emission events'!EE147</f>
        <v>0</v>
      </c>
      <c r="J147" s="6">
        <f>'Emission events'!FL147</f>
        <v>0</v>
      </c>
      <c r="K147" s="6">
        <f t="shared" si="336"/>
        <v>0</v>
      </c>
      <c r="O147" s="55"/>
      <c r="P147" s="55"/>
      <c r="Q147" s="55"/>
      <c r="R147" s="55"/>
      <c r="S147" s="5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55"/>
      <c r="BD147" s="55"/>
      <c r="BE147" s="55"/>
      <c r="BF147" s="55"/>
      <c r="BG147" s="55"/>
      <c r="BH147" s="55"/>
      <c r="BI147" s="55"/>
      <c r="BJ147" s="55"/>
      <c r="BK147" s="55"/>
      <c r="BL147" s="55"/>
      <c r="BM147" s="55"/>
      <c r="BN147" s="55"/>
      <c r="BO147" s="55"/>
      <c r="BP147" s="55"/>
      <c r="BQ147" s="55"/>
      <c r="BR147" s="55"/>
      <c r="BS147" s="55"/>
      <c r="BT147" s="55"/>
      <c r="BU147" s="55"/>
      <c r="BV147" s="55"/>
      <c r="BW147" s="55"/>
      <c r="BX147" s="55"/>
      <c r="BY147" s="55"/>
      <c r="BZ147" s="55"/>
      <c r="CA147" s="55"/>
      <c r="CB147" s="55"/>
      <c r="CC147" s="55"/>
      <c r="CD147" s="55"/>
      <c r="CE147" s="55"/>
      <c r="CF147" s="55"/>
      <c r="CG147" s="55"/>
      <c r="CH147" s="55"/>
      <c r="CI147" s="55"/>
      <c r="CJ147" s="55"/>
      <c r="CK147" s="55"/>
      <c r="CL147" s="55"/>
      <c r="CM147" s="55"/>
      <c r="CN147" s="55"/>
      <c r="CO147" s="55"/>
      <c r="CP147" s="55"/>
      <c r="CQ147" s="55"/>
      <c r="CR147" s="55"/>
      <c r="CS147" s="55"/>
      <c r="CT147" s="55"/>
      <c r="CU147" s="55"/>
      <c r="CV147" s="55"/>
      <c r="CW147" s="55"/>
      <c r="CX147" s="55"/>
      <c r="CY147" s="55"/>
      <c r="CZ147" s="55"/>
      <c r="DA147" s="55"/>
      <c r="DB147" s="55"/>
      <c r="DC147" s="55"/>
      <c r="DD147" s="55"/>
      <c r="DE147" s="55"/>
      <c r="DF147" s="55"/>
      <c r="DG147" s="55"/>
      <c r="DH147" s="55"/>
      <c r="DI147" s="55"/>
      <c r="DJ147" s="55"/>
    </row>
    <row r="148" spans="5:114" x14ac:dyDescent="0.25">
      <c r="E148">
        <v>1010</v>
      </c>
      <c r="F148" s="6">
        <f>'Emission events'!AJ148</f>
        <v>0</v>
      </c>
      <c r="G148" s="6">
        <f>'Emission events'!BQ148</f>
        <v>0</v>
      </c>
      <c r="H148" s="6">
        <f>'Emission events'!CX148</f>
        <v>0</v>
      </c>
      <c r="I148" s="6">
        <f>'Emission events'!EE148</f>
        <v>0</v>
      </c>
      <c r="J148" s="6">
        <f>'Emission events'!FL148</f>
        <v>0</v>
      </c>
      <c r="K148" s="6">
        <f t="shared" si="336"/>
        <v>0</v>
      </c>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55"/>
      <c r="AX148" s="55"/>
      <c r="AY148" s="55"/>
      <c r="AZ148" s="55"/>
      <c r="BA148" s="55"/>
      <c r="BB148" s="55"/>
      <c r="BC148" s="55"/>
      <c r="BD148" s="55"/>
      <c r="BE148" s="55"/>
      <c r="BF148" s="55"/>
      <c r="BG148" s="55"/>
      <c r="BH148" s="55"/>
      <c r="BI148" s="55"/>
      <c r="BJ148" s="55"/>
      <c r="BK148" s="55"/>
      <c r="BL148" s="55"/>
      <c r="BM148" s="55"/>
      <c r="BN148" s="55"/>
      <c r="BO148" s="55"/>
      <c r="BP148" s="55"/>
      <c r="BQ148" s="55"/>
      <c r="BR148" s="55"/>
      <c r="BS148" s="55"/>
      <c r="BT148" s="55"/>
      <c r="BU148" s="55"/>
      <c r="BV148" s="55"/>
      <c r="BW148" s="55"/>
      <c r="BX148" s="55"/>
      <c r="BY148" s="55"/>
      <c r="BZ148" s="55"/>
      <c r="CA148" s="55"/>
      <c r="CB148" s="55"/>
      <c r="CC148" s="55"/>
      <c r="CD148" s="55"/>
      <c r="CE148" s="55"/>
      <c r="CF148" s="55"/>
      <c r="CG148" s="55"/>
      <c r="CH148" s="55"/>
      <c r="CI148" s="55"/>
      <c r="CJ148" s="55"/>
      <c r="CK148" s="55"/>
      <c r="CL148" s="55"/>
      <c r="CM148" s="55"/>
      <c r="CN148" s="55"/>
      <c r="CO148" s="55"/>
      <c r="CP148" s="55"/>
      <c r="CQ148" s="55"/>
      <c r="CR148" s="55"/>
      <c r="CS148" s="55"/>
      <c r="CT148" s="55"/>
      <c r="CU148" s="55"/>
      <c r="CV148" s="55"/>
      <c r="CW148" s="55"/>
      <c r="CX148" s="55"/>
      <c r="CY148" s="55"/>
      <c r="CZ148" s="55"/>
      <c r="DA148" s="55"/>
      <c r="DB148" s="55"/>
      <c r="DC148" s="55"/>
      <c r="DD148" s="55"/>
      <c r="DE148" s="55"/>
      <c r="DF148" s="55"/>
      <c r="DG148" s="55"/>
      <c r="DH148" s="55"/>
      <c r="DI148" s="55"/>
      <c r="DJ148" s="55"/>
    </row>
    <row r="149" spans="5:114" x14ac:dyDescent="0.25">
      <c r="E149">
        <v>1015</v>
      </c>
      <c r="F149" s="6">
        <f>'Emission events'!AJ149</f>
        <v>0</v>
      </c>
      <c r="G149" s="6">
        <f>'Emission events'!BQ149</f>
        <v>0</v>
      </c>
      <c r="H149" s="6">
        <f>'Emission events'!CX149</f>
        <v>0</v>
      </c>
      <c r="I149" s="6">
        <f>'Emission events'!EE149</f>
        <v>0</v>
      </c>
      <c r="J149" s="6">
        <f>'Emission events'!FL149</f>
        <v>0</v>
      </c>
      <c r="K149" s="6">
        <f t="shared" si="336"/>
        <v>0</v>
      </c>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c r="AS149" s="55"/>
      <c r="AT149" s="55"/>
      <c r="AU149" s="55"/>
      <c r="AV149" s="55"/>
      <c r="AW149" s="55"/>
      <c r="AX149" s="55"/>
      <c r="AY149" s="55"/>
      <c r="AZ149" s="55"/>
      <c r="BA149" s="55"/>
      <c r="BB149" s="55"/>
      <c r="BC149" s="55"/>
      <c r="BD149" s="55"/>
      <c r="BE149" s="55"/>
      <c r="BF149" s="55"/>
      <c r="BG149" s="55"/>
      <c r="BH149" s="55"/>
      <c r="BI149" s="55"/>
      <c r="BJ149" s="55"/>
      <c r="BK149" s="55"/>
      <c r="BL149" s="55"/>
      <c r="BM149" s="55"/>
      <c r="BN149" s="55"/>
      <c r="BO149" s="55"/>
      <c r="BP149" s="55"/>
      <c r="BQ149" s="55"/>
      <c r="BR149" s="55"/>
      <c r="BS149" s="55"/>
      <c r="BT149" s="55"/>
      <c r="BU149" s="55"/>
      <c r="BV149" s="55"/>
      <c r="BW149" s="55"/>
      <c r="BX149" s="55"/>
      <c r="BY149" s="55"/>
      <c r="BZ149" s="55"/>
      <c r="CA149" s="55"/>
      <c r="CB149" s="55"/>
      <c r="CC149" s="55"/>
      <c r="CD149" s="55"/>
      <c r="CE149" s="55"/>
      <c r="CF149" s="55"/>
      <c r="CG149" s="55"/>
      <c r="CH149" s="55"/>
      <c r="CI149" s="55"/>
      <c r="CJ149" s="55"/>
      <c r="CK149" s="55"/>
      <c r="CL149" s="55"/>
      <c r="CM149" s="55"/>
      <c r="CN149" s="55"/>
      <c r="CO149" s="55"/>
      <c r="CP149" s="55"/>
      <c r="CQ149" s="55"/>
      <c r="CR149" s="55"/>
      <c r="CS149" s="55"/>
      <c r="CT149" s="55"/>
      <c r="CU149" s="55"/>
      <c r="CV149" s="55"/>
      <c r="CW149" s="55"/>
      <c r="CX149" s="55"/>
      <c r="CY149" s="55"/>
      <c r="CZ149" s="55"/>
      <c r="DA149" s="55"/>
      <c r="DB149" s="55"/>
      <c r="DC149" s="55"/>
      <c r="DD149" s="55"/>
      <c r="DE149" s="55"/>
      <c r="DF149" s="55"/>
      <c r="DG149" s="55"/>
      <c r="DH149" s="55"/>
      <c r="DI149" s="55"/>
      <c r="DJ149" s="55"/>
    </row>
    <row r="150" spans="5:114" x14ac:dyDescent="0.25">
      <c r="E150">
        <v>1020</v>
      </c>
      <c r="F150" s="6">
        <f>'Emission events'!AJ150</f>
        <v>0</v>
      </c>
      <c r="G150" s="6">
        <f>'Emission events'!BQ150</f>
        <v>0</v>
      </c>
      <c r="H150" s="6">
        <f>'Emission events'!CX150</f>
        <v>0</v>
      </c>
      <c r="I150" s="6">
        <f>'Emission events'!EE150</f>
        <v>0</v>
      </c>
      <c r="J150" s="6">
        <f>'Emission events'!FL150</f>
        <v>0</v>
      </c>
      <c r="K150" s="6">
        <f t="shared" si="336"/>
        <v>0</v>
      </c>
      <c r="O150" s="55"/>
      <c r="P150" s="55"/>
      <c r="Q150" s="55"/>
      <c r="R150" s="55"/>
      <c r="S150" s="5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c r="AS150" s="55"/>
      <c r="AT150" s="55"/>
      <c r="AU150" s="55"/>
      <c r="AV150" s="55"/>
      <c r="AW150" s="55"/>
      <c r="AX150" s="55"/>
      <c r="AY150" s="55"/>
      <c r="AZ150" s="55"/>
      <c r="BA150" s="55"/>
      <c r="BB150" s="55"/>
      <c r="BC150" s="55"/>
      <c r="BD150" s="55"/>
      <c r="BE150" s="55"/>
      <c r="BF150" s="55"/>
      <c r="BG150" s="55"/>
      <c r="BH150" s="55"/>
      <c r="BI150" s="55"/>
      <c r="BJ150" s="55"/>
      <c r="BK150" s="55"/>
      <c r="BL150" s="55"/>
      <c r="BM150" s="55"/>
      <c r="BN150" s="55"/>
      <c r="BO150" s="55"/>
      <c r="BP150" s="55"/>
      <c r="BQ150" s="55"/>
      <c r="BR150" s="55"/>
      <c r="BS150" s="55"/>
      <c r="BT150" s="55"/>
      <c r="BU150" s="55"/>
      <c r="BV150" s="55"/>
      <c r="BW150" s="55"/>
      <c r="BX150" s="55"/>
      <c r="BY150" s="55"/>
      <c r="BZ150" s="55"/>
      <c r="CA150" s="55"/>
      <c r="CB150" s="55"/>
      <c r="CC150" s="55"/>
      <c r="CD150" s="55"/>
      <c r="CE150" s="55"/>
      <c r="CF150" s="55"/>
      <c r="CG150" s="55"/>
      <c r="CH150" s="55"/>
      <c r="CI150" s="55"/>
      <c r="CJ150" s="55"/>
      <c r="CK150" s="55"/>
      <c r="CL150" s="55"/>
      <c r="CM150" s="55"/>
      <c r="CN150" s="55"/>
      <c r="CO150" s="55"/>
      <c r="CP150" s="55"/>
      <c r="CQ150" s="55"/>
      <c r="CR150" s="55"/>
      <c r="CS150" s="55"/>
      <c r="CT150" s="55"/>
      <c r="CU150" s="55"/>
      <c r="CV150" s="55"/>
      <c r="CW150" s="55"/>
      <c r="CX150" s="55"/>
      <c r="CY150" s="55"/>
      <c r="CZ150" s="55"/>
      <c r="DA150" s="55"/>
      <c r="DB150" s="55"/>
      <c r="DC150" s="55"/>
      <c r="DD150" s="55"/>
      <c r="DE150" s="55"/>
      <c r="DF150" s="55"/>
      <c r="DG150" s="55"/>
      <c r="DH150" s="55"/>
      <c r="DI150" s="55"/>
      <c r="DJ150" s="55"/>
    </row>
    <row r="151" spans="5:114" x14ac:dyDescent="0.25">
      <c r="E151">
        <v>1025</v>
      </c>
      <c r="F151" s="6">
        <f>'Emission events'!AJ151</f>
        <v>0</v>
      </c>
      <c r="G151" s="6">
        <f>'Emission events'!BQ151</f>
        <v>0</v>
      </c>
      <c r="H151" s="6">
        <f>'Emission events'!CX151</f>
        <v>0</v>
      </c>
      <c r="I151" s="6">
        <f>'Emission events'!EE151</f>
        <v>0</v>
      </c>
      <c r="J151" s="6">
        <f>'Emission events'!FL151</f>
        <v>0</v>
      </c>
      <c r="K151" s="6">
        <f t="shared" si="336"/>
        <v>0</v>
      </c>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c r="BI151" s="55"/>
      <c r="BJ151" s="55"/>
      <c r="BK151" s="55"/>
      <c r="BL151" s="55"/>
      <c r="BM151" s="55"/>
      <c r="BN151" s="55"/>
      <c r="BO151" s="55"/>
      <c r="BP151" s="55"/>
      <c r="BQ151" s="55"/>
      <c r="BR151" s="55"/>
      <c r="BS151" s="55"/>
      <c r="BT151" s="55"/>
      <c r="BU151" s="55"/>
      <c r="BV151" s="55"/>
      <c r="BW151" s="55"/>
      <c r="BX151" s="55"/>
      <c r="BY151" s="55"/>
      <c r="BZ151" s="55"/>
      <c r="CA151" s="55"/>
      <c r="CB151" s="55"/>
      <c r="CC151" s="55"/>
      <c r="CD151" s="55"/>
      <c r="CE151" s="55"/>
      <c r="CF151" s="55"/>
      <c r="CG151" s="55"/>
      <c r="CH151" s="55"/>
      <c r="CI151" s="55"/>
      <c r="CJ151" s="55"/>
      <c r="CK151" s="55"/>
      <c r="CL151" s="55"/>
      <c r="CM151" s="55"/>
      <c r="CN151" s="55"/>
      <c r="CO151" s="55"/>
      <c r="CP151" s="55"/>
      <c r="CQ151" s="55"/>
      <c r="CR151" s="55"/>
      <c r="CS151" s="55"/>
      <c r="CT151" s="55"/>
      <c r="CU151" s="55"/>
      <c r="CV151" s="55"/>
      <c r="CW151" s="55"/>
      <c r="CX151" s="55"/>
      <c r="CY151" s="55"/>
      <c r="CZ151" s="55"/>
      <c r="DA151" s="55"/>
      <c r="DB151" s="55"/>
      <c r="DC151" s="55"/>
      <c r="DD151" s="55"/>
      <c r="DE151" s="55"/>
      <c r="DF151" s="55"/>
      <c r="DG151" s="55"/>
      <c r="DH151" s="55"/>
      <c r="DI151" s="55"/>
      <c r="DJ151" s="55"/>
    </row>
    <row r="152" spans="5:114" x14ac:dyDescent="0.25">
      <c r="E152">
        <v>1030</v>
      </c>
      <c r="F152" s="6">
        <f>'Emission events'!AJ152</f>
        <v>0</v>
      </c>
      <c r="G152" s="6">
        <f>'Emission events'!BQ152</f>
        <v>0</v>
      </c>
      <c r="H152" s="6">
        <f>'Emission events'!CX152</f>
        <v>0</v>
      </c>
      <c r="I152" s="6">
        <f>'Emission events'!EE152</f>
        <v>0</v>
      </c>
      <c r="J152" s="6">
        <f>'Emission events'!FL152</f>
        <v>0</v>
      </c>
      <c r="K152" s="6">
        <f>SUM(F152:J152)</f>
        <v>0</v>
      </c>
      <c r="O152" s="55"/>
      <c r="P152" s="55"/>
      <c r="Q152" s="55"/>
      <c r="R152" s="55"/>
      <c r="S152" s="5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55"/>
      <c r="BH152" s="55"/>
      <c r="BI152" s="55"/>
      <c r="BJ152" s="55"/>
      <c r="BK152" s="55"/>
      <c r="BL152" s="55"/>
      <c r="BM152" s="55"/>
      <c r="BN152" s="55"/>
      <c r="BO152" s="55"/>
      <c r="BP152" s="55"/>
      <c r="BQ152" s="55"/>
      <c r="BR152" s="55"/>
      <c r="BS152" s="55"/>
      <c r="BT152" s="55"/>
      <c r="BU152" s="55"/>
      <c r="BV152" s="55"/>
      <c r="BW152" s="55"/>
      <c r="BX152" s="55"/>
      <c r="BY152" s="55"/>
      <c r="BZ152" s="55"/>
      <c r="CA152" s="55"/>
      <c r="CB152" s="55"/>
      <c r="CC152" s="55"/>
      <c r="CD152" s="55"/>
      <c r="CE152" s="55"/>
      <c r="CF152" s="55"/>
      <c r="CG152" s="55"/>
      <c r="CH152" s="55"/>
      <c r="CI152" s="55"/>
      <c r="CJ152" s="55"/>
      <c r="CK152" s="55"/>
      <c r="CL152" s="55"/>
      <c r="CM152" s="55"/>
      <c r="CN152" s="55"/>
      <c r="CO152" s="55"/>
      <c r="CP152" s="55"/>
      <c r="CQ152" s="55"/>
      <c r="CR152" s="55"/>
      <c r="CS152" s="55"/>
      <c r="CT152" s="55"/>
      <c r="CU152" s="55"/>
      <c r="CV152" s="55"/>
      <c r="CW152" s="55"/>
      <c r="CX152" s="55"/>
      <c r="CY152" s="55"/>
      <c r="CZ152" s="55"/>
      <c r="DA152" s="55"/>
      <c r="DB152" s="55"/>
      <c r="DC152" s="55"/>
      <c r="DD152" s="55"/>
      <c r="DE152" s="55"/>
      <c r="DF152" s="55"/>
      <c r="DG152" s="55"/>
      <c r="DH152" s="55"/>
      <c r="DI152" s="55"/>
      <c r="DJ152" s="55"/>
    </row>
    <row r="153" spans="5:114" x14ac:dyDescent="0.25">
      <c r="E153">
        <v>1035</v>
      </c>
      <c r="F153" s="6">
        <f>'Emission events'!AJ153</f>
        <v>0</v>
      </c>
      <c r="G153" s="6">
        <f>'Emission events'!BQ153</f>
        <v>0</v>
      </c>
      <c r="H153" s="6">
        <f>'Emission events'!CX153</f>
        <v>0</v>
      </c>
      <c r="I153" s="6">
        <f>'Emission events'!EE153</f>
        <v>0</v>
      </c>
      <c r="J153" s="6">
        <f>'Emission events'!FL153</f>
        <v>0</v>
      </c>
      <c r="K153" s="6">
        <f t="shared" ref="K153:K182" si="337">SUM(F153:J153)</f>
        <v>0</v>
      </c>
      <c r="O153" s="55"/>
      <c r="P153" s="55"/>
      <c r="Q153" s="55"/>
      <c r="R153" s="55"/>
      <c r="S153" s="5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c r="AS153" s="55"/>
      <c r="AT153" s="55"/>
      <c r="AU153" s="55"/>
      <c r="AV153" s="55"/>
      <c r="AW153" s="55"/>
      <c r="AX153" s="55"/>
      <c r="AY153" s="55"/>
      <c r="AZ153" s="55"/>
      <c r="BA153" s="55"/>
      <c r="BB153" s="55"/>
      <c r="BC153" s="55"/>
      <c r="BD153" s="55"/>
      <c r="BE153" s="55"/>
      <c r="BF153" s="55"/>
      <c r="BG153" s="55"/>
      <c r="BH153" s="55"/>
      <c r="BI153" s="55"/>
      <c r="BJ153" s="55"/>
      <c r="BK153" s="55"/>
      <c r="BL153" s="55"/>
      <c r="BM153" s="55"/>
      <c r="BN153" s="55"/>
      <c r="BO153" s="55"/>
      <c r="BP153" s="55"/>
      <c r="BQ153" s="55"/>
      <c r="BR153" s="55"/>
      <c r="BS153" s="55"/>
      <c r="BT153" s="55"/>
      <c r="BU153" s="55"/>
      <c r="BV153" s="55"/>
      <c r="BW153" s="55"/>
      <c r="BX153" s="55"/>
      <c r="BY153" s="55"/>
      <c r="BZ153" s="55"/>
      <c r="CA153" s="55"/>
      <c r="CB153" s="55"/>
      <c r="CC153" s="55"/>
      <c r="CD153" s="55"/>
      <c r="CE153" s="55"/>
      <c r="CF153" s="55"/>
      <c r="CG153" s="55"/>
      <c r="CH153" s="55"/>
      <c r="CI153" s="55"/>
      <c r="CJ153" s="55"/>
      <c r="CK153" s="55"/>
      <c r="CL153" s="55"/>
      <c r="CM153" s="55"/>
      <c r="CN153" s="55"/>
      <c r="CO153" s="55"/>
      <c r="CP153" s="55"/>
      <c r="CQ153" s="55"/>
      <c r="CR153" s="55"/>
      <c r="CS153" s="55"/>
      <c r="CT153" s="55"/>
      <c r="CU153" s="55"/>
      <c r="CV153" s="55"/>
      <c r="CW153" s="55"/>
      <c r="CX153" s="55"/>
      <c r="CY153" s="55"/>
      <c r="CZ153" s="55"/>
      <c r="DA153" s="55"/>
      <c r="DB153" s="55"/>
      <c r="DC153" s="55"/>
      <c r="DD153" s="55"/>
      <c r="DE153" s="55"/>
      <c r="DF153" s="55"/>
      <c r="DG153" s="55"/>
      <c r="DH153" s="55"/>
      <c r="DI153" s="55"/>
      <c r="DJ153" s="55"/>
    </row>
    <row r="154" spans="5:114" x14ac:dyDescent="0.25">
      <c r="E154">
        <v>1040</v>
      </c>
      <c r="F154" s="6">
        <f>'Emission events'!AJ154</f>
        <v>0</v>
      </c>
      <c r="G154" s="6">
        <f>'Emission events'!BQ154</f>
        <v>0</v>
      </c>
      <c r="H154" s="6">
        <f>'Emission events'!CX154</f>
        <v>0</v>
      </c>
      <c r="I154" s="6">
        <f>'Emission events'!EE154</f>
        <v>0</v>
      </c>
      <c r="J154" s="6">
        <f>'Emission events'!FL154</f>
        <v>0</v>
      </c>
      <c r="K154" s="6">
        <f t="shared" si="337"/>
        <v>0</v>
      </c>
      <c r="O154" s="55"/>
      <c r="P154" s="55"/>
      <c r="Q154" s="55"/>
      <c r="R154" s="55"/>
      <c r="S154" s="5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c r="AS154" s="55"/>
      <c r="AT154" s="55"/>
      <c r="AU154" s="55"/>
      <c r="AV154" s="55"/>
      <c r="AW154" s="55"/>
      <c r="AX154" s="55"/>
      <c r="AY154" s="55"/>
      <c r="AZ154" s="55"/>
      <c r="BA154" s="55"/>
      <c r="BB154" s="55"/>
      <c r="BC154" s="55"/>
      <c r="BD154" s="55"/>
      <c r="BE154" s="55"/>
      <c r="BF154" s="55"/>
      <c r="BG154" s="55"/>
      <c r="BH154" s="55"/>
      <c r="BI154" s="55"/>
      <c r="BJ154" s="55"/>
      <c r="BK154" s="55"/>
      <c r="BL154" s="55"/>
      <c r="BM154" s="55"/>
      <c r="BN154" s="55"/>
      <c r="BO154" s="55"/>
      <c r="BP154" s="55"/>
      <c r="BQ154" s="55"/>
      <c r="BR154" s="55"/>
      <c r="BS154" s="55"/>
      <c r="BT154" s="55"/>
      <c r="BU154" s="55"/>
      <c r="BV154" s="55"/>
      <c r="BW154" s="55"/>
      <c r="BX154" s="55"/>
      <c r="BY154" s="55"/>
      <c r="BZ154" s="55"/>
      <c r="CA154" s="55"/>
      <c r="CB154" s="55"/>
      <c r="CC154" s="55"/>
      <c r="CD154" s="55"/>
      <c r="CE154" s="55"/>
      <c r="CF154" s="55"/>
      <c r="CG154" s="55"/>
      <c r="CH154" s="55"/>
      <c r="CI154" s="55"/>
      <c r="CJ154" s="55"/>
      <c r="CK154" s="55"/>
      <c r="CL154" s="55"/>
      <c r="CM154" s="55"/>
      <c r="CN154" s="55"/>
      <c r="CO154" s="55"/>
      <c r="CP154" s="55"/>
      <c r="CQ154" s="55"/>
      <c r="CR154" s="55"/>
      <c r="CS154" s="55"/>
      <c r="CT154" s="55"/>
      <c r="CU154" s="55"/>
      <c r="CV154" s="55"/>
      <c r="CW154" s="55"/>
      <c r="CX154" s="55"/>
      <c r="CY154" s="55"/>
      <c r="CZ154" s="55"/>
      <c r="DA154" s="55"/>
      <c r="DB154" s="55"/>
      <c r="DC154" s="55"/>
      <c r="DD154" s="55"/>
      <c r="DE154" s="55"/>
      <c r="DF154" s="55"/>
      <c r="DG154" s="55"/>
      <c r="DH154" s="55"/>
      <c r="DI154" s="55"/>
      <c r="DJ154" s="55"/>
    </row>
    <row r="155" spans="5:114" x14ac:dyDescent="0.25">
      <c r="E155">
        <v>1045</v>
      </c>
      <c r="F155" s="6">
        <f>'Emission events'!AJ155</f>
        <v>0</v>
      </c>
      <c r="G155" s="6">
        <f>'Emission events'!BQ155</f>
        <v>0</v>
      </c>
      <c r="H155" s="6">
        <f>'Emission events'!CX155</f>
        <v>0</v>
      </c>
      <c r="I155" s="6">
        <f>'Emission events'!EE155</f>
        <v>0</v>
      </c>
      <c r="J155" s="6">
        <f>'Emission events'!FL155</f>
        <v>0</v>
      </c>
      <c r="K155" s="6">
        <f t="shared" si="337"/>
        <v>0</v>
      </c>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55"/>
      <c r="BD155" s="55"/>
      <c r="BE155" s="55"/>
      <c r="BF155" s="55"/>
      <c r="BG155" s="55"/>
      <c r="BH155" s="55"/>
      <c r="BI155" s="55"/>
      <c r="BJ155" s="55"/>
      <c r="BK155" s="55"/>
      <c r="BL155" s="55"/>
      <c r="BM155" s="55"/>
      <c r="BN155" s="55"/>
      <c r="BO155" s="55"/>
      <c r="BP155" s="55"/>
      <c r="BQ155" s="55"/>
      <c r="BR155" s="55"/>
      <c r="BS155" s="55"/>
      <c r="BT155" s="55"/>
      <c r="BU155" s="55"/>
      <c r="BV155" s="55"/>
      <c r="BW155" s="55"/>
      <c r="BX155" s="55"/>
      <c r="BY155" s="55"/>
      <c r="BZ155" s="55"/>
      <c r="CA155" s="55"/>
      <c r="CB155" s="55"/>
      <c r="CC155" s="55"/>
      <c r="CD155" s="55"/>
      <c r="CE155" s="55"/>
      <c r="CF155" s="55"/>
      <c r="CG155" s="55"/>
      <c r="CH155" s="55"/>
      <c r="CI155" s="55"/>
      <c r="CJ155" s="55"/>
      <c r="CK155" s="55"/>
      <c r="CL155" s="55"/>
      <c r="CM155" s="55"/>
      <c r="CN155" s="55"/>
      <c r="CO155" s="55"/>
      <c r="CP155" s="55"/>
      <c r="CQ155" s="55"/>
      <c r="CR155" s="55"/>
      <c r="CS155" s="55"/>
      <c r="CT155" s="55"/>
      <c r="CU155" s="55"/>
      <c r="CV155" s="55"/>
      <c r="CW155" s="55"/>
      <c r="CX155" s="55"/>
      <c r="CY155" s="55"/>
      <c r="CZ155" s="55"/>
      <c r="DA155" s="55"/>
      <c r="DB155" s="55"/>
      <c r="DC155" s="55"/>
      <c r="DD155" s="55"/>
      <c r="DE155" s="55"/>
      <c r="DF155" s="55"/>
      <c r="DG155" s="55"/>
      <c r="DH155" s="55"/>
      <c r="DI155" s="55"/>
      <c r="DJ155" s="55"/>
    </row>
    <row r="156" spans="5:114" x14ac:dyDescent="0.25">
      <c r="E156">
        <v>1050</v>
      </c>
      <c r="F156" s="6">
        <f>'Emission events'!AJ156</f>
        <v>0</v>
      </c>
      <c r="G156" s="6">
        <f>'Emission events'!BQ156</f>
        <v>0</v>
      </c>
      <c r="H156" s="6">
        <f>'Emission events'!CX156</f>
        <v>0</v>
      </c>
      <c r="I156" s="6">
        <f>'Emission events'!EE156</f>
        <v>0</v>
      </c>
      <c r="J156" s="6">
        <f>'Emission events'!FL156</f>
        <v>0</v>
      </c>
      <c r="K156" s="6">
        <f t="shared" si="337"/>
        <v>0</v>
      </c>
      <c r="O156" s="55"/>
      <c r="P156" s="55"/>
      <c r="Q156" s="55"/>
      <c r="R156" s="55"/>
      <c r="S156" s="5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c r="AS156" s="55"/>
      <c r="AT156" s="55"/>
      <c r="AU156" s="55"/>
      <c r="AV156" s="55"/>
      <c r="AW156" s="55"/>
      <c r="AX156" s="55"/>
      <c r="AY156" s="55"/>
      <c r="AZ156" s="55"/>
      <c r="BA156" s="55"/>
      <c r="BB156" s="55"/>
      <c r="BC156" s="55"/>
      <c r="BD156" s="55"/>
      <c r="BE156" s="55"/>
      <c r="BF156" s="55"/>
      <c r="BG156" s="55"/>
      <c r="BH156" s="55"/>
      <c r="BI156" s="55"/>
      <c r="BJ156" s="55"/>
      <c r="BK156" s="55"/>
      <c r="BL156" s="55"/>
      <c r="BM156" s="55"/>
      <c r="BN156" s="55"/>
      <c r="BO156" s="55"/>
      <c r="BP156" s="55"/>
      <c r="BQ156" s="55"/>
      <c r="BR156" s="55"/>
      <c r="BS156" s="55"/>
      <c r="BT156" s="55"/>
      <c r="BU156" s="55"/>
      <c r="BV156" s="55"/>
      <c r="BW156" s="55"/>
      <c r="BX156" s="55"/>
      <c r="BY156" s="55"/>
      <c r="BZ156" s="55"/>
      <c r="CA156" s="55"/>
      <c r="CB156" s="55"/>
      <c r="CC156" s="55"/>
      <c r="CD156" s="55"/>
      <c r="CE156" s="55"/>
      <c r="CF156" s="55"/>
      <c r="CG156" s="55"/>
      <c r="CH156" s="55"/>
      <c r="CI156" s="55"/>
      <c r="CJ156" s="55"/>
      <c r="CK156" s="55"/>
      <c r="CL156" s="55"/>
      <c r="CM156" s="55"/>
      <c r="CN156" s="55"/>
      <c r="CO156" s="55"/>
      <c r="CP156" s="55"/>
      <c r="CQ156" s="55"/>
      <c r="CR156" s="55"/>
      <c r="CS156" s="55"/>
      <c r="CT156" s="55"/>
      <c r="CU156" s="55"/>
      <c r="CV156" s="55"/>
      <c r="CW156" s="55"/>
      <c r="CX156" s="55"/>
      <c r="CY156" s="55"/>
      <c r="CZ156" s="55"/>
      <c r="DA156" s="55"/>
      <c r="DB156" s="55"/>
      <c r="DC156" s="55"/>
      <c r="DD156" s="55"/>
      <c r="DE156" s="55"/>
      <c r="DF156" s="55"/>
      <c r="DG156" s="55"/>
      <c r="DH156" s="55"/>
      <c r="DI156" s="55"/>
      <c r="DJ156" s="55"/>
    </row>
    <row r="157" spans="5:114" x14ac:dyDescent="0.25">
      <c r="E157">
        <v>1055</v>
      </c>
      <c r="F157" s="6">
        <f>'Emission events'!AJ157</f>
        <v>0</v>
      </c>
      <c r="G157" s="6">
        <f>'Emission events'!BQ157</f>
        <v>0</v>
      </c>
      <c r="H157" s="6">
        <f>'Emission events'!CX157</f>
        <v>0</v>
      </c>
      <c r="I157" s="6">
        <f>'Emission events'!EE157</f>
        <v>0</v>
      </c>
      <c r="J157" s="6">
        <f>'Emission events'!FL157</f>
        <v>0</v>
      </c>
      <c r="K157" s="6">
        <f t="shared" si="337"/>
        <v>0</v>
      </c>
      <c r="O157" s="55"/>
      <c r="P157" s="55"/>
      <c r="Q157" s="55"/>
      <c r="R157" s="55"/>
      <c r="S157" s="5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c r="AS157" s="55"/>
      <c r="AT157" s="55"/>
      <c r="AU157" s="55"/>
      <c r="AV157" s="55"/>
      <c r="AW157" s="55"/>
      <c r="AX157" s="55"/>
      <c r="AY157" s="55"/>
      <c r="AZ157" s="55"/>
      <c r="BA157" s="55"/>
      <c r="BB157" s="55"/>
      <c r="BC157" s="55"/>
      <c r="BD157" s="55"/>
      <c r="BE157" s="55"/>
      <c r="BF157" s="55"/>
      <c r="BG157" s="55"/>
      <c r="BH157" s="55"/>
      <c r="BI157" s="55"/>
      <c r="BJ157" s="55"/>
      <c r="BK157" s="55"/>
      <c r="BL157" s="55"/>
      <c r="BM157" s="55"/>
      <c r="BN157" s="55"/>
      <c r="BO157" s="55"/>
      <c r="BP157" s="55"/>
      <c r="BQ157" s="55"/>
      <c r="BR157" s="55"/>
      <c r="BS157" s="55"/>
      <c r="BT157" s="55"/>
      <c r="BU157" s="55"/>
      <c r="BV157" s="55"/>
      <c r="BW157" s="55"/>
      <c r="BX157" s="55"/>
      <c r="BY157" s="55"/>
      <c r="BZ157" s="55"/>
      <c r="CA157" s="55"/>
      <c r="CB157" s="55"/>
      <c r="CC157" s="55"/>
      <c r="CD157" s="55"/>
      <c r="CE157" s="55"/>
      <c r="CF157" s="55"/>
      <c r="CG157" s="55"/>
      <c r="CH157" s="55"/>
      <c r="CI157" s="55"/>
      <c r="CJ157" s="55"/>
      <c r="CK157" s="55"/>
      <c r="CL157" s="55"/>
      <c r="CM157" s="55"/>
      <c r="CN157" s="55"/>
      <c r="CO157" s="55"/>
      <c r="CP157" s="55"/>
      <c r="CQ157" s="55"/>
      <c r="CR157" s="55"/>
      <c r="CS157" s="55"/>
      <c r="CT157" s="55"/>
      <c r="CU157" s="55"/>
      <c r="CV157" s="55"/>
      <c r="CW157" s="55"/>
      <c r="CX157" s="55"/>
      <c r="CY157" s="55"/>
      <c r="CZ157" s="55"/>
      <c r="DA157" s="55"/>
      <c r="DB157" s="55"/>
      <c r="DC157" s="55"/>
      <c r="DD157" s="55"/>
      <c r="DE157" s="55"/>
      <c r="DF157" s="55"/>
      <c r="DG157" s="55"/>
      <c r="DH157" s="55"/>
      <c r="DI157" s="55"/>
      <c r="DJ157" s="55"/>
    </row>
    <row r="158" spans="5:114" x14ac:dyDescent="0.25">
      <c r="E158">
        <v>1060</v>
      </c>
      <c r="F158" s="6">
        <f>'Emission events'!AJ158</f>
        <v>0</v>
      </c>
      <c r="G158" s="6">
        <f>'Emission events'!BQ158</f>
        <v>0</v>
      </c>
      <c r="H158" s="6">
        <f>'Emission events'!CX158</f>
        <v>0</v>
      </c>
      <c r="I158" s="6">
        <f>'Emission events'!EE158</f>
        <v>0</v>
      </c>
      <c r="J158" s="6">
        <f>'Emission events'!FL158</f>
        <v>0</v>
      </c>
      <c r="K158" s="6">
        <f t="shared" si="337"/>
        <v>0</v>
      </c>
      <c r="O158" s="55"/>
      <c r="P158" s="55"/>
      <c r="Q158" s="55"/>
      <c r="R158" s="55"/>
      <c r="S158" s="5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c r="AS158" s="55"/>
      <c r="AT158" s="55"/>
      <c r="AU158" s="55"/>
      <c r="AV158" s="55"/>
      <c r="AW158" s="55"/>
      <c r="AX158" s="55"/>
      <c r="AY158" s="55"/>
      <c r="AZ158" s="55"/>
      <c r="BA158" s="55"/>
      <c r="BB158" s="55"/>
      <c r="BC158" s="55"/>
      <c r="BD158" s="55"/>
      <c r="BE158" s="55"/>
      <c r="BF158" s="55"/>
      <c r="BG158" s="55"/>
      <c r="BH158" s="55"/>
      <c r="BI158" s="55"/>
      <c r="BJ158" s="55"/>
      <c r="BK158" s="55"/>
      <c r="BL158" s="55"/>
      <c r="BM158" s="55"/>
      <c r="BN158" s="55"/>
      <c r="BO158" s="55"/>
      <c r="BP158" s="55"/>
      <c r="BQ158" s="55"/>
      <c r="BR158" s="55"/>
      <c r="BS158" s="55"/>
      <c r="BT158" s="55"/>
      <c r="BU158" s="55"/>
      <c r="BV158" s="55"/>
      <c r="BW158" s="55"/>
      <c r="BX158" s="55"/>
      <c r="BY158" s="55"/>
      <c r="BZ158" s="55"/>
      <c r="CA158" s="55"/>
      <c r="CB158" s="55"/>
      <c r="CC158" s="55"/>
      <c r="CD158" s="55"/>
      <c r="CE158" s="55"/>
      <c r="CF158" s="55"/>
      <c r="CG158" s="55"/>
      <c r="CH158" s="55"/>
      <c r="CI158" s="55"/>
      <c r="CJ158" s="55"/>
      <c r="CK158" s="55"/>
      <c r="CL158" s="55"/>
      <c r="CM158" s="55"/>
      <c r="CN158" s="55"/>
      <c r="CO158" s="55"/>
      <c r="CP158" s="55"/>
      <c r="CQ158" s="55"/>
      <c r="CR158" s="55"/>
      <c r="CS158" s="55"/>
      <c r="CT158" s="55"/>
      <c r="CU158" s="55"/>
      <c r="CV158" s="55"/>
      <c r="CW158" s="55"/>
      <c r="CX158" s="55"/>
      <c r="CY158" s="55"/>
      <c r="CZ158" s="55"/>
      <c r="DA158" s="55"/>
      <c r="DB158" s="55"/>
      <c r="DC158" s="55"/>
      <c r="DD158" s="55"/>
      <c r="DE158" s="55"/>
      <c r="DF158" s="55"/>
      <c r="DG158" s="55"/>
      <c r="DH158" s="55"/>
      <c r="DI158" s="55"/>
      <c r="DJ158" s="55"/>
    </row>
    <row r="159" spans="5:114" x14ac:dyDescent="0.25">
      <c r="E159">
        <v>1065</v>
      </c>
      <c r="F159" s="6">
        <f>'Emission events'!AJ159</f>
        <v>0</v>
      </c>
      <c r="G159" s="6">
        <f>'Emission events'!BQ159</f>
        <v>0</v>
      </c>
      <c r="H159" s="6">
        <f>'Emission events'!CX159</f>
        <v>0</v>
      </c>
      <c r="I159" s="6">
        <f>'Emission events'!EE159</f>
        <v>0</v>
      </c>
      <c r="J159" s="6">
        <f>'Emission events'!FL159</f>
        <v>0</v>
      </c>
      <c r="K159" s="6">
        <f t="shared" si="337"/>
        <v>0</v>
      </c>
      <c r="O159" s="55"/>
      <c r="P159" s="55"/>
      <c r="Q159" s="55"/>
      <c r="R159" s="55"/>
      <c r="S159" s="5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c r="AS159" s="55"/>
      <c r="AT159" s="55"/>
      <c r="AU159" s="55"/>
      <c r="AV159" s="55"/>
      <c r="AW159" s="55"/>
      <c r="AX159" s="55"/>
      <c r="AY159" s="55"/>
      <c r="AZ159" s="55"/>
      <c r="BA159" s="55"/>
      <c r="BB159" s="55"/>
      <c r="BC159" s="55"/>
      <c r="BD159" s="55"/>
      <c r="BE159" s="55"/>
      <c r="BF159" s="55"/>
      <c r="BG159" s="55"/>
      <c r="BH159" s="55"/>
      <c r="BI159" s="55"/>
      <c r="BJ159" s="55"/>
      <c r="BK159" s="55"/>
      <c r="BL159" s="55"/>
      <c r="BM159" s="55"/>
      <c r="BN159" s="55"/>
      <c r="BO159" s="55"/>
      <c r="BP159" s="55"/>
      <c r="BQ159" s="55"/>
      <c r="BR159" s="55"/>
      <c r="BS159" s="55"/>
      <c r="BT159" s="55"/>
      <c r="BU159" s="55"/>
      <c r="BV159" s="55"/>
      <c r="BW159" s="55"/>
      <c r="BX159" s="55"/>
      <c r="BY159" s="55"/>
      <c r="BZ159" s="55"/>
      <c r="CA159" s="55"/>
      <c r="CB159" s="55"/>
      <c r="CC159" s="55"/>
      <c r="CD159" s="55"/>
      <c r="CE159" s="55"/>
      <c r="CF159" s="55"/>
      <c r="CG159" s="55"/>
      <c r="CH159" s="55"/>
      <c r="CI159" s="55"/>
      <c r="CJ159" s="55"/>
      <c r="CK159" s="55"/>
      <c r="CL159" s="55"/>
      <c r="CM159" s="55"/>
      <c r="CN159" s="55"/>
      <c r="CO159" s="55"/>
      <c r="CP159" s="55"/>
      <c r="CQ159" s="55"/>
      <c r="CR159" s="55"/>
      <c r="CS159" s="55"/>
      <c r="CT159" s="55"/>
      <c r="CU159" s="55"/>
      <c r="CV159" s="55"/>
      <c r="CW159" s="55"/>
      <c r="CX159" s="55"/>
      <c r="CY159" s="55"/>
      <c r="CZ159" s="55"/>
      <c r="DA159" s="55"/>
      <c r="DB159" s="55"/>
      <c r="DC159" s="55"/>
      <c r="DD159" s="55"/>
      <c r="DE159" s="55"/>
      <c r="DF159" s="55"/>
      <c r="DG159" s="55"/>
      <c r="DH159" s="55"/>
      <c r="DI159" s="55"/>
      <c r="DJ159" s="55"/>
    </row>
    <row r="160" spans="5:114" x14ac:dyDescent="0.25">
      <c r="E160">
        <v>1070</v>
      </c>
      <c r="F160" s="6">
        <f>'Emission events'!AJ160</f>
        <v>0</v>
      </c>
      <c r="G160" s="6">
        <f>'Emission events'!BQ160</f>
        <v>0</v>
      </c>
      <c r="H160" s="6">
        <f>'Emission events'!CX160</f>
        <v>0</v>
      </c>
      <c r="I160" s="6">
        <f>'Emission events'!EE160</f>
        <v>0</v>
      </c>
      <c r="J160" s="6">
        <f>'Emission events'!FL160</f>
        <v>0</v>
      </c>
      <c r="K160" s="6">
        <f t="shared" si="337"/>
        <v>0</v>
      </c>
      <c r="O160" s="55"/>
      <c r="P160" s="55"/>
      <c r="Q160" s="55"/>
      <c r="R160" s="55"/>
      <c r="S160" s="5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55"/>
      <c r="BD160" s="55"/>
      <c r="BE160" s="55"/>
      <c r="BF160" s="55"/>
      <c r="BG160" s="55"/>
      <c r="BH160" s="55"/>
      <c r="BI160" s="55"/>
      <c r="BJ160" s="55"/>
      <c r="BK160" s="55"/>
      <c r="BL160" s="55"/>
      <c r="BM160" s="55"/>
      <c r="BN160" s="55"/>
      <c r="BO160" s="55"/>
      <c r="BP160" s="55"/>
      <c r="BQ160" s="55"/>
      <c r="BR160" s="55"/>
      <c r="BS160" s="55"/>
      <c r="BT160" s="55"/>
      <c r="BU160" s="55"/>
      <c r="BV160" s="55"/>
      <c r="BW160" s="55"/>
      <c r="BX160" s="55"/>
      <c r="BY160" s="55"/>
      <c r="BZ160" s="55"/>
      <c r="CA160" s="55"/>
      <c r="CB160" s="55"/>
      <c r="CC160" s="55"/>
      <c r="CD160" s="55"/>
      <c r="CE160" s="55"/>
      <c r="CF160" s="55"/>
      <c r="CG160" s="55"/>
      <c r="CH160" s="55"/>
      <c r="CI160" s="55"/>
      <c r="CJ160" s="55"/>
      <c r="CK160" s="55"/>
      <c r="CL160" s="55"/>
      <c r="CM160" s="55"/>
      <c r="CN160" s="55"/>
      <c r="CO160" s="55"/>
      <c r="CP160" s="55"/>
      <c r="CQ160" s="55"/>
      <c r="CR160" s="55"/>
      <c r="CS160" s="55"/>
      <c r="CT160" s="55"/>
      <c r="CU160" s="55"/>
      <c r="CV160" s="55"/>
      <c r="CW160" s="55"/>
      <c r="CX160" s="55"/>
      <c r="CY160" s="55"/>
      <c r="CZ160" s="55"/>
      <c r="DA160" s="55"/>
      <c r="DB160" s="55"/>
      <c r="DC160" s="55"/>
      <c r="DD160" s="55"/>
      <c r="DE160" s="55"/>
      <c r="DF160" s="55"/>
      <c r="DG160" s="55"/>
      <c r="DH160" s="55"/>
      <c r="DI160" s="55"/>
      <c r="DJ160" s="55"/>
    </row>
    <row r="161" spans="5:114" x14ac:dyDescent="0.25">
      <c r="E161">
        <v>1075</v>
      </c>
      <c r="F161" s="6">
        <f>'Emission events'!AJ161</f>
        <v>0</v>
      </c>
      <c r="G161" s="6">
        <f>'Emission events'!BQ161</f>
        <v>0</v>
      </c>
      <c r="H161" s="6">
        <f>'Emission events'!CX161</f>
        <v>0</v>
      </c>
      <c r="I161" s="6">
        <f>'Emission events'!EE161</f>
        <v>0</v>
      </c>
      <c r="J161" s="6">
        <f>'Emission events'!FL161</f>
        <v>0</v>
      </c>
      <c r="K161" s="6">
        <f t="shared" si="337"/>
        <v>0</v>
      </c>
      <c r="O161" s="55"/>
      <c r="P161" s="55"/>
      <c r="Q161" s="55"/>
      <c r="R161" s="55"/>
      <c r="S161" s="5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55"/>
      <c r="BD161" s="55"/>
      <c r="BE161" s="55"/>
      <c r="BF161" s="55"/>
      <c r="BG161" s="55"/>
      <c r="BH161" s="55"/>
      <c r="BI161" s="55"/>
      <c r="BJ161" s="55"/>
      <c r="BK161" s="55"/>
      <c r="BL161" s="55"/>
      <c r="BM161" s="55"/>
      <c r="BN161" s="55"/>
      <c r="BO161" s="55"/>
      <c r="BP161" s="55"/>
      <c r="BQ161" s="55"/>
      <c r="BR161" s="55"/>
      <c r="BS161" s="55"/>
      <c r="BT161" s="55"/>
      <c r="BU161" s="55"/>
      <c r="BV161" s="55"/>
      <c r="BW161" s="55"/>
      <c r="BX161" s="55"/>
      <c r="BY161" s="55"/>
      <c r="BZ161" s="55"/>
      <c r="CA161" s="55"/>
      <c r="CB161" s="55"/>
      <c r="CC161" s="55"/>
      <c r="CD161" s="55"/>
      <c r="CE161" s="55"/>
      <c r="CF161" s="55"/>
      <c r="CG161" s="55"/>
      <c r="CH161" s="55"/>
      <c r="CI161" s="55"/>
      <c r="CJ161" s="55"/>
      <c r="CK161" s="55"/>
      <c r="CL161" s="55"/>
      <c r="CM161" s="55"/>
      <c r="CN161" s="55"/>
      <c r="CO161" s="55"/>
      <c r="CP161" s="55"/>
      <c r="CQ161" s="55"/>
      <c r="CR161" s="55"/>
      <c r="CS161" s="55"/>
      <c r="CT161" s="55"/>
      <c r="CU161" s="55"/>
      <c r="CV161" s="55"/>
      <c r="CW161" s="55"/>
      <c r="CX161" s="55"/>
      <c r="CY161" s="55"/>
      <c r="CZ161" s="55"/>
      <c r="DA161" s="55"/>
      <c r="DB161" s="55"/>
      <c r="DC161" s="55"/>
      <c r="DD161" s="55"/>
      <c r="DE161" s="55"/>
      <c r="DF161" s="55"/>
      <c r="DG161" s="55"/>
      <c r="DH161" s="55"/>
      <c r="DI161" s="55"/>
      <c r="DJ161" s="55"/>
    </row>
    <row r="162" spans="5:114" x14ac:dyDescent="0.25">
      <c r="E162">
        <v>1080</v>
      </c>
      <c r="F162" s="6">
        <f>'Emission events'!AJ162</f>
        <v>0</v>
      </c>
      <c r="G162" s="6">
        <f>'Emission events'!BQ162</f>
        <v>0</v>
      </c>
      <c r="H162" s="6">
        <f>'Emission events'!CX162</f>
        <v>0</v>
      </c>
      <c r="I162" s="6">
        <f>'Emission events'!EE162</f>
        <v>0</v>
      </c>
      <c r="J162" s="6">
        <f>'Emission events'!FL162</f>
        <v>0</v>
      </c>
      <c r="K162" s="6">
        <f t="shared" si="337"/>
        <v>0</v>
      </c>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55"/>
      <c r="BD162" s="55"/>
      <c r="BE162" s="55"/>
      <c r="BF162" s="55"/>
      <c r="BG162" s="55"/>
      <c r="BH162" s="55"/>
      <c r="BI162" s="55"/>
      <c r="BJ162" s="55"/>
      <c r="BK162" s="55"/>
      <c r="BL162" s="55"/>
      <c r="BM162" s="55"/>
      <c r="BN162" s="55"/>
      <c r="BO162" s="55"/>
      <c r="BP162" s="55"/>
      <c r="BQ162" s="55"/>
      <c r="BR162" s="55"/>
      <c r="BS162" s="55"/>
      <c r="BT162" s="55"/>
      <c r="BU162" s="55"/>
      <c r="BV162" s="55"/>
      <c r="BW162" s="55"/>
      <c r="BX162" s="55"/>
      <c r="BY162" s="55"/>
      <c r="BZ162" s="55"/>
      <c r="CA162" s="55"/>
      <c r="CB162" s="55"/>
      <c r="CC162" s="55"/>
      <c r="CD162" s="55"/>
      <c r="CE162" s="55"/>
      <c r="CF162" s="55"/>
      <c r="CG162" s="55"/>
      <c r="CH162" s="55"/>
      <c r="CI162" s="55"/>
      <c r="CJ162" s="55"/>
      <c r="CK162" s="55"/>
      <c r="CL162" s="55"/>
      <c r="CM162" s="55"/>
      <c r="CN162" s="55"/>
      <c r="CO162" s="55"/>
      <c r="CP162" s="55"/>
      <c r="CQ162" s="55"/>
      <c r="CR162" s="55"/>
      <c r="CS162" s="55"/>
      <c r="CT162" s="55"/>
      <c r="CU162" s="55"/>
      <c r="CV162" s="55"/>
      <c r="CW162" s="55"/>
      <c r="CX162" s="55"/>
      <c r="CY162" s="55"/>
      <c r="CZ162" s="55"/>
      <c r="DA162" s="55"/>
      <c r="DB162" s="55"/>
      <c r="DC162" s="55"/>
      <c r="DD162" s="55"/>
      <c r="DE162" s="55"/>
      <c r="DF162" s="55"/>
      <c r="DG162" s="55"/>
      <c r="DH162" s="55"/>
      <c r="DI162" s="55"/>
      <c r="DJ162" s="55"/>
    </row>
    <row r="163" spans="5:114" x14ac:dyDescent="0.25">
      <c r="E163">
        <v>1085</v>
      </c>
      <c r="F163" s="6">
        <f>'Emission events'!AJ163</f>
        <v>0</v>
      </c>
      <c r="G163" s="6">
        <f>'Emission events'!BQ163</f>
        <v>0</v>
      </c>
      <c r="H163" s="6">
        <f>'Emission events'!CX163</f>
        <v>0</v>
      </c>
      <c r="I163" s="6">
        <f>'Emission events'!EE163</f>
        <v>0</v>
      </c>
      <c r="J163" s="6">
        <f>'Emission events'!FL163</f>
        <v>0</v>
      </c>
      <c r="K163" s="6">
        <f t="shared" si="337"/>
        <v>0</v>
      </c>
      <c r="O163" s="55"/>
      <c r="P163" s="55"/>
      <c r="Q163" s="55"/>
      <c r="R163" s="55"/>
      <c r="S163" s="5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55"/>
      <c r="BD163" s="55"/>
      <c r="BE163" s="55"/>
      <c r="BF163" s="55"/>
      <c r="BG163" s="55"/>
      <c r="BH163" s="55"/>
      <c r="BI163" s="55"/>
      <c r="BJ163" s="55"/>
      <c r="BK163" s="55"/>
      <c r="BL163" s="55"/>
      <c r="BM163" s="55"/>
      <c r="BN163" s="55"/>
      <c r="BO163" s="55"/>
      <c r="BP163" s="55"/>
      <c r="BQ163" s="55"/>
      <c r="BR163" s="55"/>
      <c r="BS163" s="55"/>
      <c r="BT163" s="55"/>
      <c r="BU163" s="55"/>
      <c r="BV163" s="55"/>
      <c r="BW163" s="55"/>
      <c r="BX163" s="55"/>
      <c r="BY163" s="55"/>
      <c r="BZ163" s="55"/>
      <c r="CA163" s="55"/>
      <c r="CB163" s="55"/>
      <c r="CC163" s="55"/>
      <c r="CD163" s="55"/>
      <c r="CE163" s="55"/>
      <c r="CF163" s="55"/>
      <c r="CG163" s="55"/>
      <c r="CH163" s="55"/>
      <c r="CI163" s="55"/>
      <c r="CJ163" s="55"/>
      <c r="CK163" s="55"/>
      <c r="CL163" s="55"/>
      <c r="CM163" s="55"/>
      <c r="CN163" s="55"/>
      <c r="CO163" s="55"/>
      <c r="CP163" s="55"/>
      <c r="CQ163" s="55"/>
      <c r="CR163" s="55"/>
      <c r="CS163" s="55"/>
      <c r="CT163" s="55"/>
      <c r="CU163" s="55"/>
      <c r="CV163" s="55"/>
      <c r="CW163" s="55"/>
      <c r="CX163" s="55"/>
      <c r="CY163" s="55"/>
      <c r="CZ163" s="55"/>
      <c r="DA163" s="55"/>
      <c r="DB163" s="55"/>
      <c r="DC163" s="55"/>
      <c r="DD163" s="55"/>
      <c r="DE163" s="55"/>
      <c r="DF163" s="55"/>
      <c r="DG163" s="55"/>
      <c r="DH163" s="55"/>
      <c r="DI163" s="55"/>
      <c r="DJ163" s="55"/>
    </row>
    <row r="164" spans="5:114" x14ac:dyDescent="0.25">
      <c r="E164">
        <v>1090</v>
      </c>
      <c r="F164" s="6">
        <f>'Emission events'!AJ164</f>
        <v>0</v>
      </c>
      <c r="G164" s="6">
        <f>'Emission events'!BQ164</f>
        <v>0</v>
      </c>
      <c r="H164" s="6">
        <f>'Emission events'!CX164</f>
        <v>0</v>
      </c>
      <c r="I164" s="6">
        <f>'Emission events'!EE164</f>
        <v>0</v>
      </c>
      <c r="J164" s="6">
        <f>'Emission events'!FL164</f>
        <v>0</v>
      </c>
      <c r="K164" s="6">
        <f t="shared" si="337"/>
        <v>0</v>
      </c>
      <c r="O164" s="55"/>
      <c r="P164" s="55"/>
      <c r="Q164" s="55"/>
      <c r="R164" s="55"/>
      <c r="S164" s="5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55"/>
      <c r="BD164" s="55"/>
      <c r="BE164" s="55"/>
      <c r="BF164" s="55"/>
      <c r="BG164" s="55"/>
      <c r="BH164" s="55"/>
      <c r="BI164" s="55"/>
      <c r="BJ164" s="55"/>
      <c r="BK164" s="55"/>
      <c r="BL164" s="55"/>
      <c r="BM164" s="55"/>
      <c r="BN164" s="55"/>
      <c r="BO164" s="55"/>
      <c r="BP164" s="55"/>
      <c r="BQ164" s="55"/>
      <c r="BR164" s="55"/>
      <c r="BS164" s="55"/>
      <c r="BT164" s="55"/>
      <c r="BU164" s="55"/>
      <c r="BV164" s="55"/>
      <c r="BW164" s="55"/>
      <c r="BX164" s="55"/>
      <c r="BY164" s="55"/>
      <c r="BZ164" s="55"/>
      <c r="CA164" s="55"/>
      <c r="CB164" s="55"/>
      <c r="CC164" s="55"/>
      <c r="CD164" s="55"/>
      <c r="CE164" s="55"/>
      <c r="CF164" s="55"/>
      <c r="CG164" s="55"/>
      <c r="CH164" s="55"/>
      <c r="CI164" s="55"/>
      <c r="CJ164" s="55"/>
      <c r="CK164" s="55"/>
      <c r="CL164" s="55"/>
      <c r="CM164" s="55"/>
      <c r="CN164" s="55"/>
      <c r="CO164" s="55"/>
      <c r="CP164" s="55"/>
      <c r="CQ164" s="55"/>
      <c r="CR164" s="55"/>
      <c r="CS164" s="55"/>
      <c r="CT164" s="55"/>
      <c r="CU164" s="55"/>
      <c r="CV164" s="55"/>
      <c r="CW164" s="55"/>
      <c r="CX164" s="55"/>
      <c r="CY164" s="55"/>
      <c r="CZ164" s="55"/>
      <c r="DA164" s="55"/>
      <c r="DB164" s="55"/>
      <c r="DC164" s="55"/>
      <c r="DD164" s="55"/>
      <c r="DE164" s="55"/>
      <c r="DF164" s="55"/>
      <c r="DG164" s="55"/>
      <c r="DH164" s="55"/>
      <c r="DI164" s="55"/>
      <c r="DJ164" s="55"/>
    </row>
    <row r="165" spans="5:114" x14ac:dyDescent="0.25">
      <c r="E165">
        <v>1095</v>
      </c>
      <c r="F165" s="6">
        <f>'Emission events'!AJ165</f>
        <v>0</v>
      </c>
      <c r="G165" s="6">
        <f>'Emission events'!BQ165</f>
        <v>0</v>
      </c>
      <c r="H165" s="6">
        <f>'Emission events'!CX165</f>
        <v>0</v>
      </c>
      <c r="I165" s="6">
        <f>'Emission events'!EE165</f>
        <v>0</v>
      </c>
      <c r="J165" s="6">
        <f>'Emission events'!FL165</f>
        <v>0</v>
      </c>
      <c r="K165" s="6">
        <f t="shared" si="337"/>
        <v>0</v>
      </c>
      <c r="O165" s="55"/>
      <c r="P165" s="55"/>
      <c r="Q165" s="55"/>
      <c r="R165" s="55"/>
      <c r="S165" s="5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55"/>
      <c r="BD165" s="55"/>
      <c r="BE165" s="55"/>
      <c r="BF165" s="55"/>
      <c r="BG165" s="55"/>
      <c r="BH165" s="55"/>
      <c r="BI165" s="55"/>
      <c r="BJ165" s="55"/>
      <c r="BK165" s="55"/>
      <c r="BL165" s="55"/>
      <c r="BM165" s="55"/>
      <c r="BN165" s="55"/>
      <c r="BO165" s="55"/>
      <c r="BP165" s="55"/>
      <c r="BQ165" s="55"/>
      <c r="BR165" s="55"/>
      <c r="BS165" s="55"/>
      <c r="BT165" s="55"/>
      <c r="BU165" s="55"/>
      <c r="BV165" s="55"/>
      <c r="BW165" s="55"/>
      <c r="BX165" s="55"/>
      <c r="BY165" s="55"/>
      <c r="BZ165" s="55"/>
      <c r="CA165" s="55"/>
      <c r="CB165" s="55"/>
      <c r="CC165" s="55"/>
      <c r="CD165" s="55"/>
      <c r="CE165" s="55"/>
      <c r="CF165" s="55"/>
      <c r="CG165" s="55"/>
      <c r="CH165" s="55"/>
      <c r="CI165" s="55"/>
      <c r="CJ165" s="55"/>
      <c r="CK165" s="55"/>
      <c r="CL165" s="55"/>
      <c r="CM165" s="55"/>
      <c r="CN165" s="55"/>
      <c r="CO165" s="55"/>
      <c r="CP165" s="55"/>
      <c r="CQ165" s="55"/>
      <c r="CR165" s="55"/>
      <c r="CS165" s="55"/>
      <c r="CT165" s="55"/>
      <c r="CU165" s="55"/>
      <c r="CV165" s="55"/>
      <c r="CW165" s="55"/>
      <c r="CX165" s="55"/>
      <c r="CY165" s="55"/>
      <c r="CZ165" s="55"/>
      <c r="DA165" s="55"/>
      <c r="DB165" s="55"/>
      <c r="DC165" s="55"/>
      <c r="DD165" s="55"/>
      <c r="DE165" s="55"/>
      <c r="DF165" s="55"/>
      <c r="DG165" s="55"/>
      <c r="DH165" s="55"/>
      <c r="DI165" s="55"/>
      <c r="DJ165" s="55"/>
    </row>
    <row r="166" spans="5:114" x14ac:dyDescent="0.25">
      <c r="E166">
        <v>1100</v>
      </c>
      <c r="F166" s="6">
        <f>'Emission events'!AJ166</f>
        <v>0</v>
      </c>
      <c r="G166" s="6">
        <f>'Emission events'!BQ166</f>
        <v>0</v>
      </c>
      <c r="H166" s="6">
        <f>'Emission events'!CX166</f>
        <v>0</v>
      </c>
      <c r="I166" s="6">
        <f>'Emission events'!EE166</f>
        <v>0</v>
      </c>
      <c r="J166" s="6">
        <f>'Emission events'!FL166</f>
        <v>0</v>
      </c>
      <c r="K166" s="6">
        <f t="shared" si="337"/>
        <v>0</v>
      </c>
      <c r="O166" s="55"/>
      <c r="P166" s="55"/>
      <c r="Q166" s="55"/>
      <c r="R166" s="55"/>
      <c r="S166" s="5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55"/>
      <c r="BD166" s="55"/>
      <c r="BE166" s="55"/>
      <c r="BF166" s="55"/>
      <c r="BG166" s="55"/>
      <c r="BH166" s="55"/>
      <c r="BI166" s="55"/>
      <c r="BJ166" s="55"/>
      <c r="BK166" s="55"/>
      <c r="BL166" s="55"/>
      <c r="BM166" s="55"/>
      <c r="BN166" s="55"/>
      <c r="BO166" s="55"/>
      <c r="BP166" s="55"/>
      <c r="BQ166" s="55"/>
      <c r="BR166" s="55"/>
      <c r="BS166" s="55"/>
      <c r="BT166" s="55"/>
      <c r="BU166" s="55"/>
      <c r="BV166" s="55"/>
      <c r="BW166" s="55"/>
      <c r="BX166" s="55"/>
      <c r="BY166" s="55"/>
      <c r="BZ166" s="55"/>
      <c r="CA166" s="55"/>
      <c r="CB166" s="55"/>
      <c r="CC166" s="55"/>
      <c r="CD166" s="55"/>
      <c r="CE166" s="55"/>
      <c r="CF166" s="55"/>
      <c r="CG166" s="55"/>
      <c r="CH166" s="55"/>
      <c r="CI166" s="55"/>
      <c r="CJ166" s="55"/>
      <c r="CK166" s="55"/>
      <c r="CL166" s="55"/>
      <c r="CM166" s="55"/>
      <c r="CN166" s="55"/>
      <c r="CO166" s="55"/>
      <c r="CP166" s="55"/>
      <c r="CQ166" s="55"/>
      <c r="CR166" s="55"/>
      <c r="CS166" s="55"/>
      <c r="CT166" s="55"/>
      <c r="CU166" s="55"/>
      <c r="CV166" s="55"/>
      <c r="CW166" s="55"/>
      <c r="CX166" s="55"/>
      <c r="CY166" s="55"/>
      <c r="CZ166" s="55"/>
      <c r="DA166" s="55"/>
      <c r="DB166" s="55"/>
      <c r="DC166" s="55"/>
      <c r="DD166" s="55"/>
      <c r="DE166" s="55"/>
      <c r="DF166" s="55"/>
      <c r="DG166" s="55"/>
      <c r="DH166" s="55"/>
      <c r="DI166" s="55"/>
      <c r="DJ166" s="55"/>
    </row>
    <row r="167" spans="5:114" x14ac:dyDescent="0.25">
      <c r="E167">
        <v>1105</v>
      </c>
      <c r="F167" s="6">
        <f>'Emission events'!AJ167</f>
        <v>0</v>
      </c>
      <c r="G167" s="6">
        <f>'Emission events'!BQ167</f>
        <v>0</v>
      </c>
      <c r="H167" s="6">
        <f>'Emission events'!CX167</f>
        <v>0</v>
      </c>
      <c r="I167" s="6">
        <f>'Emission events'!EE167</f>
        <v>0</v>
      </c>
      <c r="J167" s="6">
        <f>'Emission events'!FL167</f>
        <v>0</v>
      </c>
      <c r="K167" s="6">
        <f t="shared" si="337"/>
        <v>0</v>
      </c>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55"/>
      <c r="BD167" s="55"/>
      <c r="BE167" s="55"/>
      <c r="BF167" s="55"/>
      <c r="BG167" s="55"/>
      <c r="BH167" s="55"/>
      <c r="BI167" s="55"/>
      <c r="BJ167" s="55"/>
      <c r="BK167" s="55"/>
      <c r="BL167" s="55"/>
      <c r="BM167" s="55"/>
      <c r="BN167" s="55"/>
      <c r="BO167" s="55"/>
      <c r="BP167" s="55"/>
      <c r="BQ167" s="55"/>
      <c r="BR167" s="55"/>
      <c r="BS167" s="55"/>
      <c r="BT167" s="55"/>
      <c r="BU167" s="55"/>
      <c r="BV167" s="55"/>
      <c r="BW167" s="55"/>
      <c r="BX167" s="55"/>
      <c r="BY167" s="55"/>
      <c r="BZ167" s="55"/>
      <c r="CA167" s="55"/>
      <c r="CB167" s="55"/>
      <c r="CC167" s="55"/>
      <c r="CD167" s="55"/>
      <c r="CE167" s="55"/>
      <c r="CF167" s="55"/>
      <c r="CG167" s="55"/>
      <c r="CH167" s="55"/>
      <c r="CI167" s="55"/>
      <c r="CJ167" s="55"/>
      <c r="CK167" s="55"/>
      <c r="CL167" s="55"/>
      <c r="CM167" s="55"/>
      <c r="CN167" s="55"/>
      <c r="CO167" s="55"/>
      <c r="CP167" s="55"/>
      <c r="CQ167" s="55"/>
      <c r="CR167" s="55"/>
      <c r="CS167" s="55"/>
      <c r="CT167" s="55"/>
      <c r="CU167" s="55"/>
      <c r="CV167" s="55"/>
      <c r="CW167" s="55"/>
      <c r="CX167" s="55"/>
      <c r="CY167" s="55"/>
      <c r="CZ167" s="55"/>
      <c r="DA167" s="55"/>
      <c r="DB167" s="55"/>
      <c r="DC167" s="55"/>
      <c r="DD167" s="55"/>
      <c r="DE167" s="55"/>
      <c r="DF167" s="55"/>
      <c r="DG167" s="55"/>
      <c r="DH167" s="55"/>
      <c r="DI167" s="55"/>
      <c r="DJ167" s="55"/>
    </row>
    <row r="168" spans="5:114" x14ac:dyDescent="0.25">
      <c r="E168">
        <v>1110</v>
      </c>
      <c r="F168" s="6">
        <f>'Emission events'!AJ168</f>
        <v>0</v>
      </c>
      <c r="G168" s="6">
        <f>'Emission events'!BQ168</f>
        <v>0</v>
      </c>
      <c r="H168" s="6">
        <f>'Emission events'!CX168</f>
        <v>0</v>
      </c>
      <c r="I168" s="6">
        <f>'Emission events'!EE168</f>
        <v>0</v>
      </c>
      <c r="J168" s="6">
        <f>'Emission events'!FL168</f>
        <v>0</v>
      </c>
      <c r="K168" s="6">
        <f t="shared" si="337"/>
        <v>0</v>
      </c>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55"/>
      <c r="BD168" s="55"/>
      <c r="BE168" s="55"/>
      <c r="BF168" s="55"/>
      <c r="BG168" s="55"/>
      <c r="BH168" s="55"/>
      <c r="BI168" s="55"/>
      <c r="BJ168" s="55"/>
      <c r="BK168" s="55"/>
      <c r="BL168" s="55"/>
      <c r="BM168" s="55"/>
      <c r="BN168" s="55"/>
      <c r="BO168" s="55"/>
      <c r="BP168" s="55"/>
      <c r="BQ168" s="55"/>
      <c r="BR168" s="55"/>
      <c r="BS168" s="55"/>
      <c r="BT168" s="55"/>
      <c r="BU168" s="55"/>
      <c r="BV168" s="55"/>
      <c r="BW168" s="55"/>
      <c r="BX168" s="55"/>
      <c r="BY168" s="55"/>
      <c r="BZ168" s="55"/>
      <c r="CA168" s="55"/>
      <c r="CB168" s="55"/>
      <c r="CC168" s="55"/>
      <c r="CD168" s="55"/>
      <c r="CE168" s="55"/>
      <c r="CF168" s="55"/>
      <c r="CG168" s="55"/>
      <c r="CH168" s="55"/>
      <c r="CI168" s="55"/>
      <c r="CJ168" s="55"/>
      <c r="CK168" s="55"/>
      <c r="CL168" s="55"/>
      <c r="CM168" s="55"/>
      <c r="CN168" s="55"/>
      <c r="CO168" s="55"/>
      <c r="CP168" s="55"/>
      <c r="CQ168" s="55"/>
      <c r="CR168" s="55"/>
      <c r="CS168" s="55"/>
      <c r="CT168" s="55"/>
      <c r="CU168" s="55"/>
      <c r="CV168" s="55"/>
      <c r="CW168" s="55"/>
      <c r="CX168" s="55"/>
      <c r="CY168" s="55"/>
      <c r="CZ168" s="55"/>
      <c r="DA168" s="55"/>
      <c r="DB168" s="55"/>
      <c r="DC168" s="55"/>
      <c r="DD168" s="55"/>
      <c r="DE168" s="55"/>
      <c r="DF168" s="55"/>
      <c r="DG168" s="55"/>
      <c r="DH168" s="55"/>
      <c r="DI168" s="55"/>
      <c r="DJ168" s="55"/>
    </row>
    <row r="169" spans="5:114" x14ac:dyDescent="0.25">
      <c r="E169">
        <v>1115</v>
      </c>
      <c r="F169" s="6">
        <f>'Emission events'!AJ169</f>
        <v>0</v>
      </c>
      <c r="G169" s="6">
        <f>'Emission events'!BQ169</f>
        <v>0</v>
      </c>
      <c r="H169" s="6">
        <f>'Emission events'!CX169</f>
        <v>0</v>
      </c>
      <c r="I169" s="6">
        <f>'Emission events'!EE169</f>
        <v>0</v>
      </c>
      <c r="J169" s="6">
        <f>'Emission events'!FL169</f>
        <v>0</v>
      </c>
      <c r="K169" s="6">
        <f t="shared" si="337"/>
        <v>0</v>
      </c>
      <c r="O169" s="55"/>
      <c r="P169" s="55"/>
      <c r="Q169" s="55"/>
      <c r="R169" s="55"/>
      <c r="S169" s="55"/>
      <c r="T169" s="55"/>
      <c r="U169" s="55"/>
      <c r="V169" s="55"/>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55"/>
      <c r="BD169" s="55"/>
      <c r="BE169" s="55"/>
      <c r="BF169" s="55"/>
      <c r="BG169" s="55"/>
      <c r="BH169" s="55"/>
      <c r="BI169" s="55"/>
      <c r="BJ169" s="55"/>
      <c r="BK169" s="55"/>
      <c r="BL169" s="55"/>
      <c r="BM169" s="55"/>
      <c r="BN169" s="55"/>
      <c r="BO169" s="55"/>
      <c r="BP169" s="55"/>
      <c r="BQ169" s="55"/>
      <c r="BR169" s="55"/>
      <c r="BS169" s="55"/>
      <c r="BT169" s="55"/>
      <c r="BU169" s="55"/>
      <c r="BV169" s="55"/>
      <c r="BW169" s="55"/>
      <c r="BX169" s="55"/>
      <c r="BY169" s="55"/>
      <c r="BZ169" s="55"/>
      <c r="CA169" s="55"/>
      <c r="CB169" s="55"/>
      <c r="CC169" s="55"/>
      <c r="CD169" s="55"/>
      <c r="CE169" s="55"/>
      <c r="CF169" s="55"/>
      <c r="CG169" s="55"/>
      <c r="CH169" s="55"/>
      <c r="CI169" s="55"/>
      <c r="CJ169" s="55"/>
      <c r="CK169" s="55"/>
      <c r="CL169" s="55"/>
      <c r="CM169" s="55"/>
      <c r="CN169" s="55"/>
      <c r="CO169" s="55"/>
      <c r="CP169" s="55"/>
      <c r="CQ169" s="55"/>
      <c r="CR169" s="55"/>
      <c r="CS169" s="55"/>
      <c r="CT169" s="55"/>
      <c r="CU169" s="55"/>
      <c r="CV169" s="55"/>
      <c r="CW169" s="55"/>
      <c r="CX169" s="55"/>
      <c r="CY169" s="55"/>
      <c r="CZ169" s="55"/>
      <c r="DA169" s="55"/>
      <c r="DB169" s="55"/>
      <c r="DC169" s="55"/>
      <c r="DD169" s="55"/>
      <c r="DE169" s="55"/>
      <c r="DF169" s="55"/>
      <c r="DG169" s="55"/>
      <c r="DH169" s="55"/>
      <c r="DI169" s="55"/>
      <c r="DJ169" s="55"/>
    </row>
    <row r="170" spans="5:114" x14ac:dyDescent="0.25">
      <c r="E170">
        <v>1120</v>
      </c>
      <c r="F170" s="6">
        <f>'Emission events'!AJ170</f>
        <v>0</v>
      </c>
      <c r="G170" s="6">
        <f>'Emission events'!BQ170</f>
        <v>0</v>
      </c>
      <c r="H170" s="6">
        <f>'Emission events'!CX170</f>
        <v>0</v>
      </c>
      <c r="I170" s="6">
        <f>'Emission events'!EE170</f>
        <v>0</v>
      </c>
      <c r="J170" s="6">
        <f>'Emission events'!FL170</f>
        <v>0</v>
      </c>
      <c r="K170" s="6">
        <f t="shared" si="337"/>
        <v>0</v>
      </c>
      <c r="O170" s="55"/>
      <c r="P170" s="55"/>
      <c r="Q170" s="55"/>
      <c r="R170" s="55"/>
      <c r="S170" s="55"/>
      <c r="T170" s="55"/>
      <c r="U170" s="55"/>
      <c r="V170" s="55"/>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55"/>
      <c r="BD170" s="55"/>
      <c r="BE170" s="55"/>
      <c r="BF170" s="55"/>
      <c r="BG170" s="55"/>
      <c r="BH170" s="55"/>
      <c r="BI170" s="55"/>
      <c r="BJ170" s="55"/>
      <c r="BK170" s="55"/>
      <c r="BL170" s="55"/>
      <c r="BM170" s="55"/>
      <c r="BN170" s="55"/>
      <c r="BO170" s="55"/>
      <c r="BP170" s="55"/>
      <c r="BQ170" s="55"/>
      <c r="BR170" s="55"/>
      <c r="BS170" s="55"/>
      <c r="BT170" s="55"/>
      <c r="BU170" s="55"/>
      <c r="BV170" s="55"/>
      <c r="BW170" s="55"/>
      <c r="BX170" s="55"/>
      <c r="BY170" s="55"/>
      <c r="BZ170" s="55"/>
      <c r="CA170" s="55"/>
      <c r="CB170" s="55"/>
      <c r="CC170" s="55"/>
      <c r="CD170" s="55"/>
      <c r="CE170" s="55"/>
      <c r="CF170" s="55"/>
      <c r="CG170" s="55"/>
      <c r="CH170" s="55"/>
      <c r="CI170" s="55"/>
      <c r="CJ170" s="55"/>
      <c r="CK170" s="55"/>
      <c r="CL170" s="55"/>
      <c r="CM170" s="55"/>
      <c r="CN170" s="55"/>
      <c r="CO170" s="55"/>
      <c r="CP170" s="55"/>
      <c r="CQ170" s="55"/>
      <c r="CR170" s="55"/>
      <c r="CS170" s="55"/>
      <c r="CT170" s="55"/>
      <c r="CU170" s="55"/>
      <c r="CV170" s="55"/>
      <c r="CW170" s="55"/>
      <c r="CX170" s="55"/>
      <c r="CY170" s="55"/>
      <c r="CZ170" s="55"/>
      <c r="DA170" s="55"/>
      <c r="DB170" s="55"/>
      <c r="DC170" s="55"/>
      <c r="DD170" s="55"/>
      <c r="DE170" s="55"/>
      <c r="DF170" s="55"/>
      <c r="DG170" s="55"/>
      <c r="DH170" s="55"/>
      <c r="DI170" s="55"/>
      <c r="DJ170" s="55"/>
    </row>
    <row r="171" spans="5:114" x14ac:dyDescent="0.25">
      <c r="E171">
        <v>1125</v>
      </c>
      <c r="F171" s="6">
        <f>'Emission events'!AJ171</f>
        <v>0</v>
      </c>
      <c r="G171" s="6">
        <f>'Emission events'!BQ171</f>
        <v>0</v>
      </c>
      <c r="H171" s="6">
        <f>'Emission events'!CX171</f>
        <v>0</v>
      </c>
      <c r="I171" s="6">
        <f>'Emission events'!EE171</f>
        <v>0</v>
      </c>
      <c r="J171" s="6">
        <f>'Emission events'!FL171</f>
        <v>0</v>
      </c>
      <c r="K171" s="6">
        <f t="shared" si="337"/>
        <v>0</v>
      </c>
      <c r="O171" s="55"/>
      <c r="P171" s="55"/>
      <c r="Q171" s="55"/>
      <c r="R171" s="55"/>
      <c r="S171" s="55"/>
      <c r="T171" s="55"/>
      <c r="U171" s="55"/>
      <c r="V171" s="55"/>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55"/>
      <c r="BD171" s="55"/>
      <c r="BE171" s="55"/>
      <c r="BF171" s="55"/>
      <c r="BG171" s="55"/>
      <c r="BH171" s="55"/>
      <c r="BI171" s="55"/>
      <c r="BJ171" s="55"/>
      <c r="BK171" s="55"/>
      <c r="BL171" s="55"/>
      <c r="BM171" s="55"/>
      <c r="BN171" s="55"/>
      <c r="BO171" s="55"/>
      <c r="BP171" s="55"/>
      <c r="BQ171" s="55"/>
      <c r="BR171" s="55"/>
      <c r="BS171" s="55"/>
      <c r="BT171" s="55"/>
      <c r="BU171" s="55"/>
      <c r="BV171" s="55"/>
      <c r="BW171" s="55"/>
      <c r="BX171" s="55"/>
      <c r="BY171" s="55"/>
      <c r="BZ171" s="55"/>
      <c r="CA171" s="55"/>
      <c r="CB171" s="55"/>
      <c r="CC171" s="55"/>
      <c r="CD171" s="55"/>
      <c r="CE171" s="55"/>
      <c r="CF171" s="55"/>
      <c r="CG171" s="55"/>
      <c r="CH171" s="55"/>
      <c r="CI171" s="55"/>
      <c r="CJ171" s="55"/>
      <c r="CK171" s="55"/>
      <c r="CL171" s="55"/>
      <c r="CM171" s="55"/>
      <c r="CN171" s="55"/>
      <c r="CO171" s="55"/>
      <c r="CP171" s="55"/>
      <c r="CQ171" s="55"/>
      <c r="CR171" s="55"/>
      <c r="CS171" s="55"/>
      <c r="CT171" s="55"/>
      <c r="CU171" s="55"/>
      <c r="CV171" s="55"/>
      <c r="CW171" s="55"/>
      <c r="CX171" s="55"/>
      <c r="CY171" s="55"/>
      <c r="CZ171" s="55"/>
      <c r="DA171" s="55"/>
      <c r="DB171" s="55"/>
      <c r="DC171" s="55"/>
      <c r="DD171" s="55"/>
      <c r="DE171" s="55"/>
      <c r="DF171" s="55"/>
      <c r="DG171" s="55"/>
      <c r="DH171" s="55"/>
      <c r="DI171" s="55"/>
      <c r="DJ171" s="55"/>
    </row>
    <row r="172" spans="5:114" x14ac:dyDescent="0.25">
      <c r="E172">
        <v>1130</v>
      </c>
      <c r="F172" s="6">
        <f>'Emission events'!AJ172</f>
        <v>0</v>
      </c>
      <c r="G172" s="6">
        <f>'Emission events'!BQ172</f>
        <v>0</v>
      </c>
      <c r="H172" s="6">
        <f>'Emission events'!CX172</f>
        <v>0</v>
      </c>
      <c r="I172" s="6">
        <f>'Emission events'!EE172</f>
        <v>0</v>
      </c>
      <c r="J172" s="6">
        <f>'Emission events'!FL172</f>
        <v>0</v>
      </c>
      <c r="K172" s="6">
        <f t="shared" si="337"/>
        <v>0</v>
      </c>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c r="AS172" s="55"/>
      <c r="AT172" s="55"/>
      <c r="AU172" s="55"/>
      <c r="AV172" s="55"/>
      <c r="AW172" s="55"/>
      <c r="AX172" s="55"/>
      <c r="AY172" s="55"/>
      <c r="AZ172" s="55"/>
      <c r="BA172" s="55"/>
      <c r="BB172" s="55"/>
      <c r="BC172" s="55"/>
      <c r="BD172" s="55"/>
      <c r="BE172" s="55"/>
      <c r="BF172" s="55"/>
      <c r="BG172" s="55"/>
      <c r="BH172" s="55"/>
      <c r="BI172" s="55"/>
      <c r="BJ172" s="55"/>
      <c r="BK172" s="55"/>
      <c r="BL172" s="55"/>
      <c r="BM172" s="55"/>
      <c r="BN172" s="55"/>
      <c r="BO172" s="55"/>
      <c r="BP172" s="55"/>
      <c r="BQ172" s="55"/>
      <c r="BR172" s="55"/>
      <c r="BS172" s="55"/>
      <c r="BT172" s="55"/>
      <c r="BU172" s="55"/>
      <c r="BV172" s="55"/>
      <c r="BW172" s="55"/>
      <c r="BX172" s="55"/>
      <c r="BY172" s="55"/>
      <c r="BZ172" s="55"/>
      <c r="CA172" s="55"/>
      <c r="CB172" s="55"/>
      <c r="CC172" s="55"/>
      <c r="CD172" s="55"/>
      <c r="CE172" s="55"/>
      <c r="CF172" s="55"/>
      <c r="CG172" s="55"/>
      <c r="CH172" s="55"/>
      <c r="CI172" s="55"/>
      <c r="CJ172" s="55"/>
      <c r="CK172" s="55"/>
      <c r="CL172" s="55"/>
      <c r="CM172" s="55"/>
      <c r="CN172" s="55"/>
      <c r="CO172" s="55"/>
      <c r="CP172" s="55"/>
      <c r="CQ172" s="55"/>
      <c r="CR172" s="55"/>
      <c r="CS172" s="55"/>
      <c r="CT172" s="55"/>
      <c r="CU172" s="55"/>
      <c r="CV172" s="55"/>
      <c r="CW172" s="55"/>
      <c r="CX172" s="55"/>
      <c r="CY172" s="55"/>
      <c r="CZ172" s="55"/>
      <c r="DA172" s="55"/>
      <c r="DB172" s="55"/>
      <c r="DC172" s="55"/>
      <c r="DD172" s="55"/>
      <c r="DE172" s="55"/>
      <c r="DF172" s="55"/>
      <c r="DG172" s="55"/>
      <c r="DH172" s="55"/>
      <c r="DI172" s="55"/>
      <c r="DJ172" s="55"/>
    </row>
    <row r="173" spans="5:114" x14ac:dyDescent="0.25">
      <c r="E173">
        <v>1135</v>
      </c>
      <c r="F173" s="6">
        <f>'Emission events'!AJ173</f>
        <v>0</v>
      </c>
      <c r="G173" s="6">
        <f>'Emission events'!BQ173</f>
        <v>0</v>
      </c>
      <c r="H173" s="6">
        <f>'Emission events'!CX173</f>
        <v>0</v>
      </c>
      <c r="I173" s="6">
        <f>'Emission events'!EE173</f>
        <v>0</v>
      </c>
      <c r="J173" s="6">
        <f>'Emission events'!FL173</f>
        <v>0</v>
      </c>
      <c r="K173" s="6">
        <f t="shared" si="337"/>
        <v>0</v>
      </c>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c r="AS173" s="55"/>
      <c r="AT173" s="55"/>
      <c r="AU173" s="55"/>
      <c r="AV173" s="55"/>
      <c r="AW173" s="55"/>
      <c r="AX173" s="55"/>
      <c r="AY173" s="55"/>
      <c r="AZ173" s="55"/>
      <c r="BA173" s="55"/>
      <c r="BB173" s="55"/>
      <c r="BC173" s="55"/>
      <c r="BD173" s="55"/>
      <c r="BE173" s="55"/>
      <c r="BF173" s="55"/>
      <c r="BG173" s="55"/>
      <c r="BH173" s="55"/>
      <c r="BI173" s="55"/>
      <c r="BJ173" s="55"/>
      <c r="BK173" s="55"/>
      <c r="BL173" s="55"/>
      <c r="BM173" s="55"/>
      <c r="BN173" s="55"/>
      <c r="BO173" s="55"/>
      <c r="BP173" s="55"/>
      <c r="BQ173" s="55"/>
      <c r="BR173" s="55"/>
      <c r="BS173" s="55"/>
      <c r="BT173" s="55"/>
      <c r="BU173" s="55"/>
      <c r="BV173" s="55"/>
      <c r="BW173" s="55"/>
      <c r="BX173" s="55"/>
      <c r="BY173" s="55"/>
      <c r="BZ173" s="55"/>
      <c r="CA173" s="55"/>
      <c r="CB173" s="55"/>
      <c r="CC173" s="55"/>
      <c r="CD173" s="55"/>
      <c r="CE173" s="55"/>
      <c r="CF173" s="55"/>
      <c r="CG173" s="55"/>
      <c r="CH173" s="55"/>
      <c r="CI173" s="55"/>
      <c r="CJ173" s="55"/>
      <c r="CK173" s="55"/>
      <c r="CL173" s="55"/>
      <c r="CM173" s="55"/>
      <c r="CN173" s="55"/>
      <c r="CO173" s="55"/>
      <c r="CP173" s="55"/>
      <c r="CQ173" s="55"/>
      <c r="CR173" s="55"/>
      <c r="CS173" s="55"/>
      <c r="CT173" s="55"/>
      <c r="CU173" s="55"/>
      <c r="CV173" s="55"/>
      <c r="CW173" s="55"/>
      <c r="CX173" s="55"/>
      <c r="CY173" s="55"/>
      <c r="CZ173" s="55"/>
      <c r="DA173" s="55"/>
      <c r="DB173" s="55"/>
      <c r="DC173" s="55"/>
      <c r="DD173" s="55"/>
      <c r="DE173" s="55"/>
      <c r="DF173" s="55"/>
      <c r="DG173" s="55"/>
      <c r="DH173" s="55"/>
      <c r="DI173" s="55"/>
      <c r="DJ173" s="55"/>
    </row>
    <row r="174" spans="5:114" x14ac:dyDescent="0.25">
      <c r="E174">
        <v>1140</v>
      </c>
      <c r="F174" s="6">
        <f>'Emission events'!AJ174</f>
        <v>0</v>
      </c>
      <c r="G174" s="6">
        <f>'Emission events'!BQ174</f>
        <v>0</v>
      </c>
      <c r="H174" s="6">
        <f>'Emission events'!CX174</f>
        <v>0</v>
      </c>
      <c r="I174" s="6">
        <f>'Emission events'!EE174</f>
        <v>0</v>
      </c>
      <c r="J174" s="6">
        <f>'Emission events'!FL174</f>
        <v>0</v>
      </c>
      <c r="K174" s="6">
        <f t="shared" si="337"/>
        <v>0</v>
      </c>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c r="AS174" s="55"/>
      <c r="AT174" s="55"/>
      <c r="AU174" s="55"/>
      <c r="AV174" s="55"/>
      <c r="AW174" s="55"/>
      <c r="AX174" s="55"/>
      <c r="AY174" s="55"/>
      <c r="AZ174" s="55"/>
      <c r="BA174" s="55"/>
      <c r="BB174" s="55"/>
      <c r="BC174" s="55"/>
      <c r="BD174" s="55"/>
      <c r="BE174" s="55"/>
      <c r="BF174" s="55"/>
      <c r="BG174" s="55"/>
      <c r="BH174" s="55"/>
      <c r="BI174" s="55"/>
      <c r="BJ174" s="55"/>
      <c r="BK174" s="55"/>
      <c r="BL174" s="55"/>
      <c r="BM174" s="55"/>
      <c r="BN174" s="55"/>
      <c r="BO174" s="55"/>
      <c r="BP174" s="55"/>
      <c r="BQ174" s="55"/>
      <c r="BR174" s="55"/>
      <c r="BS174" s="55"/>
      <c r="BT174" s="55"/>
      <c r="BU174" s="55"/>
      <c r="BV174" s="55"/>
      <c r="BW174" s="55"/>
      <c r="BX174" s="55"/>
      <c r="BY174" s="55"/>
      <c r="BZ174" s="55"/>
      <c r="CA174" s="55"/>
      <c r="CB174" s="55"/>
      <c r="CC174" s="55"/>
      <c r="CD174" s="55"/>
      <c r="CE174" s="55"/>
      <c r="CF174" s="55"/>
      <c r="CG174" s="55"/>
      <c r="CH174" s="55"/>
      <c r="CI174" s="55"/>
      <c r="CJ174" s="55"/>
      <c r="CK174" s="55"/>
      <c r="CL174" s="55"/>
      <c r="CM174" s="55"/>
      <c r="CN174" s="55"/>
      <c r="CO174" s="55"/>
      <c r="CP174" s="55"/>
      <c r="CQ174" s="55"/>
      <c r="CR174" s="55"/>
      <c r="CS174" s="55"/>
      <c r="CT174" s="55"/>
      <c r="CU174" s="55"/>
      <c r="CV174" s="55"/>
      <c r="CW174" s="55"/>
      <c r="CX174" s="55"/>
      <c r="CY174" s="55"/>
      <c r="CZ174" s="55"/>
      <c r="DA174" s="55"/>
      <c r="DB174" s="55"/>
      <c r="DC174" s="55"/>
      <c r="DD174" s="55"/>
      <c r="DE174" s="55"/>
      <c r="DF174" s="55"/>
      <c r="DG174" s="55"/>
      <c r="DH174" s="55"/>
      <c r="DI174" s="55"/>
      <c r="DJ174" s="55"/>
    </row>
    <row r="175" spans="5:114" x14ac:dyDescent="0.25">
      <c r="E175">
        <v>1145</v>
      </c>
      <c r="F175" s="6">
        <f>'Emission events'!AJ175</f>
        <v>0</v>
      </c>
      <c r="G175" s="6">
        <f>'Emission events'!BQ175</f>
        <v>0</v>
      </c>
      <c r="H175" s="6">
        <f>'Emission events'!CX175</f>
        <v>0</v>
      </c>
      <c r="I175" s="6">
        <f>'Emission events'!EE175</f>
        <v>0</v>
      </c>
      <c r="J175" s="6">
        <f>'Emission events'!FL175</f>
        <v>0</v>
      </c>
      <c r="K175" s="6">
        <f t="shared" si="337"/>
        <v>0</v>
      </c>
      <c r="O175" s="55"/>
      <c r="P175" s="55"/>
      <c r="Q175" s="55"/>
      <c r="R175" s="55"/>
      <c r="S175" s="55"/>
      <c r="T175" s="55"/>
      <c r="U175" s="55"/>
      <c r="V175" s="55"/>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c r="AS175" s="55"/>
      <c r="AT175" s="55"/>
      <c r="AU175" s="55"/>
      <c r="AV175" s="55"/>
      <c r="AW175" s="55"/>
      <c r="AX175" s="55"/>
      <c r="AY175" s="55"/>
      <c r="AZ175" s="55"/>
      <c r="BA175" s="55"/>
      <c r="BB175" s="55"/>
      <c r="BC175" s="55"/>
      <c r="BD175" s="55"/>
      <c r="BE175" s="55"/>
      <c r="BF175" s="55"/>
      <c r="BG175" s="55"/>
      <c r="BH175" s="55"/>
      <c r="BI175" s="55"/>
      <c r="BJ175" s="55"/>
      <c r="BK175" s="55"/>
      <c r="BL175" s="55"/>
      <c r="BM175" s="55"/>
      <c r="BN175" s="55"/>
      <c r="BO175" s="55"/>
      <c r="BP175" s="55"/>
      <c r="BQ175" s="55"/>
      <c r="BR175" s="55"/>
      <c r="BS175" s="55"/>
      <c r="BT175" s="55"/>
      <c r="BU175" s="55"/>
      <c r="BV175" s="55"/>
      <c r="BW175" s="55"/>
      <c r="BX175" s="55"/>
      <c r="BY175" s="55"/>
      <c r="BZ175" s="55"/>
      <c r="CA175" s="55"/>
      <c r="CB175" s="55"/>
      <c r="CC175" s="55"/>
      <c r="CD175" s="55"/>
      <c r="CE175" s="55"/>
      <c r="CF175" s="55"/>
      <c r="CG175" s="55"/>
      <c r="CH175" s="55"/>
      <c r="CI175" s="55"/>
      <c r="CJ175" s="55"/>
      <c r="CK175" s="55"/>
      <c r="CL175" s="55"/>
      <c r="CM175" s="55"/>
      <c r="CN175" s="55"/>
      <c r="CO175" s="55"/>
      <c r="CP175" s="55"/>
      <c r="CQ175" s="55"/>
      <c r="CR175" s="55"/>
      <c r="CS175" s="55"/>
      <c r="CT175" s="55"/>
      <c r="CU175" s="55"/>
      <c r="CV175" s="55"/>
      <c r="CW175" s="55"/>
      <c r="CX175" s="55"/>
      <c r="CY175" s="55"/>
      <c r="CZ175" s="55"/>
      <c r="DA175" s="55"/>
      <c r="DB175" s="55"/>
      <c r="DC175" s="55"/>
      <c r="DD175" s="55"/>
      <c r="DE175" s="55"/>
      <c r="DF175" s="55"/>
      <c r="DG175" s="55"/>
      <c r="DH175" s="55"/>
      <c r="DI175" s="55"/>
      <c r="DJ175" s="55"/>
    </row>
    <row r="176" spans="5:114" x14ac:dyDescent="0.25">
      <c r="E176">
        <v>1150</v>
      </c>
      <c r="F176" s="6">
        <f>'Emission events'!AJ176</f>
        <v>0</v>
      </c>
      <c r="G176" s="6">
        <f>'Emission events'!BQ176</f>
        <v>0</v>
      </c>
      <c r="H176" s="6">
        <f>'Emission events'!CX176</f>
        <v>0</v>
      </c>
      <c r="I176" s="6">
        <f>'Emission events'!EE176</f>
        <v>0</v>
      </c>
      <c r="J176" s="6">
        <f>'Emission events'!FL176</f>
        <v>0</v>
      </c>
      <c r="K176" s="6">
        <f t="shared" si="337"/>
        <v>0</v>
      </c>
      <c r="O176" s="55"/>
      <c r="P176" s="55"/>
      <c r="Q176" s="55"/>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55"/>
      <c r="BD176" s="55"/>
      <c r="BE176" s="55"/>
      <c r="BF176" s="55"/>
      <c r="BG176" s="55"/>
      <c r="BH176" s="55"/>
      <c r="BI176" s="55"/>
      <c r="BJ176" s="55"/>
      <c r="BK176" s="55"/>
      <c r="BL176" s="55"/>
      <c r="BM176" s="55"/>
      <c r="BN176" s="55"/>
      <c r="BO176" s="55"/>
      <c r="BP176" s="55"/>
      <c r="BQ176" s="55"/>
      <c r="BR176" s="55"/>
      <c r="BS176" s="55"/>
      <c r="BT176" s="55"/>
      <c r="BU176" s="55"/>
      <c r="BV176" s="55"/>
      <c r="BW176" s="55"/>
      <c r="BX176" s="55"/>
      <c r="BY176" s="55"/>
      <c r="BZ176" s="55"/>
      <c r="CA176" s="55"/>
      <c r="CB176" s="55"/>
      <c r="CC176" s="55"/>
      <c r="CD176" s="55"/>
      <c r="CE176" s="55"/>
      <c r="CF176" s="55"/>
      <c r="CG176" s="55"/>
      <c r="CH176" s="55"/>
      <c r="CI176" s="55"/>
      <c r="CJ176" s="55"/>
      <c r="CK176" s="55"/>
      <c r="CL176" s="55"/>
      <c r="CM176" s="55"/>
      <c r="CN176" s="55"/>
      <c r="CO176" s="55"/>
      <c r="CP176" s="55"/>
      <c r="CQ176" s="55"/>
      <c r="CR176" s="55"/>
      <c r="CS176" s="55"/>
      <c r="CT176" s="55"/>
      <c r="CU176" s="55"/>
      <c r="CV176" s="55"/>
      <c r="CW176" s="55"/>
      <c r="CX176" s="55"/>
      <c r="CY176" s="55"/>
      <c r="CZ176" s="55"/>
      <c r="DA176" s="55"/>
      <c r="DB176" s="55"/>
      <c r="DC176" s="55"/>
      <c r="DD176" s="55"/>
      <c r="DE176" s="55"/>
      <c r="DF176" s="55"/>
      <c r="DG176" s="55"/>
      <c r="DH176" s="55"/>
      <c r="DI176" s="55"/>
      <c r="DJ176" s="55"/>
    </row>
    <row r="177" spans="5:114" x14ac:dyDescent="0.25">
      <c r="E177">
        <v>1155</v>
      </c>
      <c r="F177" s="6">
        <f>'Emission events'!AJ177</f>
        <v>0</v>
      </c>
      <c r="G177" s="6">
        <f>'Emission events'!BQ177</f>
        <v>0</v>
      </c>
      <c r="H177" s="6">
        <f>'Emission events'!CX177</f>
        <v>0</v>
      </c>
      <c r="I177" s="6">
        <f>'Emission events'!EE177</f>
        <v>0</v>
      </c>
      <c r="J177" s="6">
        <f>'Emission events'!FL177</f>
        <v>0</v>
      </c>
      <c r="K177" s="6">
        <f t="shared" si="337"/>
        <v>0</v>
      </c>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55"/>
      <c r="BD177" s="55"/>
      <c r="BE177" s="55"/>
      <c r="BF177" s="55"/>
      <c r="BG177" s="55"/>
      <c r="BH177" s="55"/>
      <c r="BI177" s="55"/>
      <c r="BJ177" s="55"/>
      <c r="BK177" s="55"/>
      <c r="BL177" s="55"/>
      <c r="BM177" s="55"/>
      <c r="BN177" s="55"/>
      <c r="BO177" s="55"/>
      <c r="BP177" s="55"/>
      <c r="BQ177" s="55"/>
      <c r="BR177" s="55"/>
      <c r="BS177" s="55"/>
      <c r="BT177" s="55"/>
      <c r="BU177" s="55"/>
      <c r="BV177" s="55"/>
      <c r="BW177" s="55"/>
      <c r="BX177" s="55"/>
      <c r="BY177" s="55"/>
      <c r="BZ177" s="55"/>
      <c r="CA177" s="55"/>
      <c r="CB177" s="55"/>
      <c r="CC177" s="55"/>
      <c r="CD177" s="55"/>
      <c r="CE177" s="55"/>
      <c r="CF177" s="55"/>
      <c r="CG177" s="55"/>
      <c r="CH177" s="55"/>
      <c r="CI177" s="55"/>
      <c r="CJ177" s="55"/>
      <c r="CK177" s="55"/>
      <c r="CL177" s="55"/>
      <c r="CM177" s="55"/>
      <c r="CN177" s="55"/>
      <c r="CO177" s="55"/>
      <c r="CP177" s="55"/>
      <c r="CQ177" s="55"/>
      <c r="CR177" s="55"/>
      <c r="CS177" s="55"/>
      <c r="CT177" s="55"/>
      <c r="CU177" s="55"/>
      <c r="CV177" s="55"/>
      <c r="CW177" s="55"/>
      <c r="CX177" s="55"/>
      <c r="CY177" s="55"/>
      <c r="CZ177" s="55"/>
      <c r="DA177" s="55"/>
      <c r="DB177" s="55"/>
      <c r="DC177" s="55"/>
      <c r="DD177" s="55"/>
      <c r="DE177" s="55"/>
      <c r="DF177" s="55"/>
      <c r="DG177" s="55"/>
      <c r="DH177" s="55"/>
      <c r="DI177" s="55"/>
      <c r="DJ177" s="55"/>
    </row>
    <row r="178" spans="5:114" x14ac:dyDescent="0.25">
      <c r="E178">
        <v>1160</v>
      </c>
      <c r="F178" s="6">
        <f>'Emission events'!AJ178</f>
        <v>0</v>
      </c>
      <c r="G178" s="6">
        <f>'Emission events'!BQ178</f>
        <v>0</v>
      </c>
      <c r="H178" s="6">
        <f>'Emission events'!CX178</f>
        <v>0</v>
      </c>
      <c r="I178" s="6">
        <f>'Emission events'!EE178</f>
        <v>0</v>
      </c>
      <c r="J178" s="6">
        <f>'Emission events'!FL178</f>
        <v>0</v>
      </c>
      <c r="K178" s="6">
        <f t="shared" si="337"/>
        <v>0</v>
      </c>
      <c r="O178" s="55"/>
      <c r="P178" s="55"/>
      <c r="Q178" s="55"/>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55"/>
      <c r="BD178" s="55"/>
      <c r="BE178" s="55"/>
      <c r="BF178" s="55"/>
      <c r="BG178" s="55"/>
      <c r="BH178" s="55"/>
      <c r="BI178" s="55"/>
      <c r="BJ178" s="55"/>
      <c r="BK178" s="55"/>
      <c r="BL178" s="55"/>
      <c r="BM178" s="55"/>
      <c r="BN178" s="55"/>
      <c r="BO178" s="55"/>
      <c r="BP178" s="55"/>
      <c r="BQ178" s="55"/>
      <c r="BR178" s="55"/>
      <c r="BS178" s="55"/>
      <c r="BT178" s="55"/>
      <c r="BU178" s="55"/>
      <c r="BV178" s="55"/>
      <c r="BW178" s="55"/>
      <c r="BX178" s="55"/>
      <c r="BY178" s="55"/>
      <c r="BZ178" s="55"/>
      <c r="CA178" s="55"/>
      <c r="CB178" s="55"/>
      <c r="CC178" s="55"/>
      <c r="CD178" s="55"/>
      <c r="CE178" s="55"/>
      <c r="CF178" s="55"/>
      <c r="CG178" s="55"/>
      <c r="CH178" s="55"/>
      <c r="CI178" s="55"/>
      <c r="CJ178" s="55"/>
      <c r="CK178" s="55"/>
      <c r="CL178" s="55"/>
      <c r="CM178" s="55"/>
      <c r="CN178" s="55"/>
      <c r="CO178" s="55"/>
      <c r="CP178" s="55"/>
      <c r="CQ178" s="55"/>
      <c r="CR178" s="55"/>
      <c r="CS178" s="55"/>
      <c r="CT178" s="55"/>
      <c r="CU178" s="55"/>
      <c r="CV178" s="55"/>
      <c r="CW178" s="55"/>
      <c r="CX178" s="55"/>
      <c r="CY178" s="55"/>
      <c r="CZ178" s="55"/>
      <c r="DA178" s="55"/>
      <c r="DB178" s="55"/>
      <c r="DC178" s="55"/>
      <c r="DD178" s="55"/>
      <c r="DE178" s="55"/>
      <c r="DF178" s="55"/>
      <c r="DG178" s="55"/>
      <c r="DH178" s="55"/>
      <c r="DI178" s="55"/>
      <c r="DJ178" s="55"/>
    </row>
    <row r="179" spans="5:114" x14ac:dyDescent="0.25">
      <c r="E179">
        <v>1165</v>
      </c>
      <c r="F179" s="6">
        <f>'Emission events'!AJ179</f>
        <v>0</v>
      </c>
      <c r="G179" s="6">
        <f>'Emission events'!BQ179</f>
        <v>0</v>
      </c>
      <c r="H179" s="6">
        <f>'Emission events'!CX179</f>
        <v>0</v>
      </c>
      <c r="I179" s="6">
        <f>'Emission events'!EE179</f>
        <v>0</v>
      </c>
      <c r="J179" s="6">
        <f>'Emission events'!FL179</f>
        <v>0</v>
      </c>
      <c r="K179" s="6">
        <f t="shared" si="337"/>
        <v>0</v>
      </c>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55"/>
      <c r="BD179" s="55"/>
      <c r="BE179" s="55"/>
      <c r="BF179" s="55"/>
      <c r="BG179" s="55"/>
      <c r="BH179" s="55"/>
      <c r="BI179" s="55"/>
      <c r="BJ179" s="55"/>
      <c r="BK179" s="55"/>
      <c r="BL179" s="55"/>
      <c r="BM179" s="55"/>
      <c r="BN179" s="55"/>
      <c r="BO179" s="55"/>
      <c r="BP179" s="55"/>
      <c r="BQ179" s="55"/>
      <c r="BR179" s="55"/>
      <c r="BS179" s="55"/>
      <c r="BT179" s="55"/>
      <c r="BU179" s="55"/>
      <c r="BV179" s="55"/>
      <c r="BW179" s="55"/>
      <c r="BX179" s="55"/>
      <c r="BY179" s="55"/>
      <c r="BZ179" s="55"/>
      <c r="CA179" s="55"/>
      <c r="CB179" s="55"/>
      <c r="CC179" s="55"/>
      <c r="CD179" s="55"/>
      <c r="CE179" s="55"/>
      <c r="CF179" s="55"/>
      <c r="CG179" s="55"/>
      <c r="CH179" s="55"/>
      <c r="CI179" s="55"/>
      <c r="CJ179" s="55"/>
      <c r="CK179" s="55"/>
      <c r="CL179" s="55"/>
      <c r="CM179" s="55"/>
      <c r="CN179" s="55"/>
      <c r="CO179" s="55"/>
      <c r="CP179" s="55"/>
      <c r="CQ179" s="55"/>
      <c r="CR179" s="55"/>
      <c r="CS179" s="55"/>
      <c r="CT179" s="55"/>
      <c r="CU179" s="55"/>
      <c r="CV179" s="55"/>
      <c r="CW179" s="55"/>
      <c r="CX179" s="55"/>
      <c r="CY179" s="55"/>
      <c r="CZ179" s="55"/>
      <c r="DA179" s="55"/>
      <c r="DB179" s="55"/>
      <c r="DC179" s="55"/>
      <c r="DD179" s="55"/>
      <c r="DE179" s="55"/>
      <c r="DF179" s="55"/>
      <c r="DG179" s="55"/>
      <c r="DH179" s="55"/>
      <c r="DI179" s="55"/>
      <c r="DJ179" s="55"/>
    </row>
    <row r="180" spans="5:114" x14ac:dyDescent="0.25">
      <c r="E180">
        <v>1170</v>
      </c>
      <c r="F180" s="6">
        <f>'Emission events'!AJ180</f>
        <v>0</v>
      </c>
      <c r="G180" s="6">
        <f>'Emission events'!BQ180</f>
        <v>0</v>
      </c>
      <c r="H180" s="6">
        <f>'Emission events'!CX180</f>
        <v>0</v>
      </c>
      <c r="I180" s="6">
        <f>'Emission events'!EE180</f>
        <v>0</v>
      </c>
      <c r="J180" s="6">
        <f>'Emission events'!FL180</f>
        <v>0</v>
      </c>
      <c r="K180" s="6">
        <f t="shared" si="337"/>
        <v>0</v>
      </c>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5"/>
      <c r="BY180" s="55"/>
      <c r="BZ180" s="55"/>
      <c r="CA180" s="55"/>
      <c r="CB180" s="55"/>
      <c r="CC180" s="55"/>
      <c r="CD180" s="55"/>
      <c r="CE180" s="55"/>
      <c r="CF180" s="55"/>
      <c r="CG180" s="55"/>
      <c r="CH180" s="55"/>
      <c r="CI180" s="55"/>
      <c r="CJ180" s="55"/>
      <c r="CK180" s="55"/>
      <c r="CL180" s="55"/>
      <c r="CM180" s="55"/>
      <c r="CN180" s="55"/>
      <c r="CO180" s="55"/>
      <c r="CP180" s="55"/>
      <c r="CQ180" s="55"/>
      <c r="CR180" s="55"/>
      <c r="CS180" s="55"/>
      <c r="CT180" s="55"/>
      <c r="CU180" s="55"/>
      <c r="CV180" s="55"/>
      <c r="CW180" s="55"/>
      <c r="CX180" s="55"/>
      <c r="CY180" s="55"/>
      <c r="CZ180" s="55"/>
      <c r="DA180" s="55"/>
      <c r="DB180" s="55"/>
      <c r="DC180" s="55"/>
      <c r="DD180" s="55"/>
      <c r="DE180" s="55"/>
      <c r="DF180" s="55"/>
      <c r="DG180" s="55"/>
      <c r="DH180" s="55"/>
      <c r="DI180" s="55"/>
      <c r="DJ180" s="55"/>
    </row>
    <row r="181" spans="5:114" x14ac:dyDescent="0.25">
      <c r="E181">
        <v>1175</v>
      </c>
      <c r="F181" s="6">
        <f>'Emission events'!AJ181</f>
        <v>0</v>
      </c>
      <c r="G181" s="6">
        <f>'Emission events'!BQ181</f>
        <v>0</v>
      </c>
      <c r="H181" s="6">
        <f>'Emission events'!CX181</f>
        <v>0</v>
      </c>
      <c r="I181" s="6">
        <f>'Emission events'!EE181</f>
        <v>0</v>
      </c>
      <c r="J181" s="6">
        <f>'Emission events'!FL181</f>
        <v>0</v>
      </c>
      <c r="K181" s="6">
        <f t="shared" si="337"/>
        <v>0</v>
      </c>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55"/>
      <c r="BD181" s="55"/>
      <c r="BE181" s="55"/>
      <c r="BF181" s="55"/>
      <c r="BG181" s="55"/>
      <c r="BH181" s="55"/>
      <c r="BI181" s="55"/>
      <c r="BJ181" s="55"/>
      <c r="BK181" s="55"/>
      <c r="BL181" s="55"/>
      <c r="BM181" s="55"/>
      <c r="BN181" s="55"/>
      <c r="BO181" s="55"/>
      <c r="BP181" s="55"/>
      <c r="BQ181" s="55"/>
      <c r="BR181" s="55"/>
      <c r="BS181" s="55"/>
      <c r="BT181" s="55"/>
      <c r="BU181" s="55"/>
      <c r="BV181" s="55"/>
      <c r="BW181" s="55"/>
      <c r="BX181" s="55"/>
      <c r="BY181" s="55"/>
      <c r="BZ181" s="55"/>
      <c r="CA181" s="55"/>
      <c r="CB181" s="55"/>
      <c r="CC181" s="55"/>
      <c r="CD181" s="55"/>
      <c r="CE181" s="55"/>
      <c r="CF181" s="55"/>
      <c r="CG181" s="55"/>
      <c r="CH181" s="55"/>
      <c r="CI181" s="55"/>
      <c r="CJ181" s="55"/>
      <c r="CK181" s="55"/>
      <c r="CL181" s="55"/>
      <c r="CM181" s="55"/>
      <c r="CN181" s="55"/>
      <c r="CO181" s="55"/>
      <c r="CP181" s="55"/>
      <c r="CQ181" s="55"/>
      <c r="CR181" s="55"/>
      <c r="CS181" s="55"/>
      <c r="CT181" s="55"/>
      <c r="CU181" s="55"/>
      <c r="CV181" s="55"/>
      <c r="CW181" s="55"/>
      <c r="CX181" s="55"/>
      <c r="CY181" s="55"/>
      <c r="CZ181" s="55"/>
      <c r="DA181" s="55"/>
      <c r="DB181" s="55"/>
      <c r="DC181" s="55"/>
      <c r="DD181" s="55"/>
      <c r="DE181" s="55"/>
      <c r="DF181" s="55"/>
      <c r="DG181" s="55"/>
      <c r="DH181" s="55"/>
      <c r="DI181" s="55"/>
      <c r="DJ181" s="55"/>
    </row>
    <row r="182" spans="5:114" x14ac:dyDescent="0.25">
      <c r="E182">
        <v>1180</v>
      </c>
      <c r="F182" s="6">
        <f>'Emission events'!AJ182</f>
        <v>0</v>
      </c>
      <c r="G182" s="6">
        <f>'Emission events'!BQ182</f>
        <v>0</v>
      </c>
      <c r="H182" s="6">
        <f>'Emission events'!CX182</f>
        <v>0</v>
      </c>
      <c r="I182" s="6">
        <f>'Emission events'!EE182</f>
        <v>0</v>
      </c>
      <c r="J182" s="6">
        <f>'Emission events'!FL182</f>
        <v>0</v>
      </c>
      <c r="K182" s="6">
        <f t="shared" si="337"/>
        <v>0</v>
      </c>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55"/>
      <c r="BD182" s="55"/>
      <c r="BE182" s="55"/>
      <c r="BF182" s="55"/>
      <c r="BG182" s="55"/>
      <c r="BH182" s="55"/>
      <c r="BI182" s="55"/>
      <c r="BJ182" s="55"/>
      <c r="BK182" s="55"/>
      <c r="BL182" s="55"/>
      <c r="BM182" s="55"/>
      <c r="BN182" s="55"/>
      <c r="BO182" s="55"/>
      <c r="BP182" s="55"/>
      <c r="BQ182" s="55"/>
      <c r="BR182" s="55"/>
      <c r="BS182" s="55"/>
      <c r="BT182" s="55"/>
      <c r="BU182" s="55"/>
      <c r="BV182" s="55"/>
      <c r="BW182" s="55"/>
      <c r="BX182" s="55"/>
      <c r="BY182" s="55"/>
      <c r="BZ182" s="55"/>
      <c r="CA182" s="55"/>
      <c r="CB182" s="55"/>
      <c r="CC182" s="55"/>
      <c r="CD182" s="55"/>
      <c r="CE182" s="55"/>
      <c r="CF182" s="55"/>
      <c r="CG182" s="55"/>
      <c r="CH182" s="55"/>
      <c r="CI182" s="55"/>
      <c r="CJ182" s="55"/>
      <c r="CK182" s="55"/>
      <c r="CL182" s="55"/>
      <c r="CM182" s="55"/>
      <c r="CN182" s="55"/>
      <c r="CO182" s="55"/>
      <c r="CP182" s="55"/>
      <c r="CQ182" s="55"/>
      <c r="CR182" s="55"/>
      <c r="CS182" s="55"/>
      <c r="CT182" s="55"/>
      <c r="CU182" s="55"/>
      <c r="CV182" s="55"/>
      <c r="CW182" s="55"/>
      <c r="CX182" s="55"/>
      <c r="CY182" s="55"/>
      <c r="CZ182" s="55"/>
      <c r="DA182" s="55"/>
      <c r="DB182" s="55"/>
      <c r="DC182" s="55"/>
      <c r="DD182" s="55"/>
      <c r="DE182" s="55"/>
      <c r="DF182" s="55"/>
      <c r="DG182" s="55"/>
      <c r="DH182" s="55"/>
      <c r="DI182" s="55"/>
      <c r="DJ182" s="55"/>
    </row>
    <row r="183" spans="5:114" x14ac:dyDescent="0.25">
      <c r="E183">
        <v>1185</v>
      </c>
      <c r="F183" s="6">
        <f>'Emission events'!AJ183</f>
        <v>0</v>
      </c>
      <c r="G183" s="6">
        <f>'Emission events'!BQ183</f>
        <v>0</v>
      </c>
      <c r="H183" s="6">
        <f>'Emission events'!CX183</f>
        <v>0</v>
      </c>
      <c r="I183" s="6">
        <f>'Emission events'!EE183</f>
        <v>0</v>
      </c>
      <c r="J183" s="6">
        <f>'Emission events'!FL183</f>
        <v>0</v>
      </c>
      <c r="K183" s="6">
        <f t="shared" ref="K183:K246" si="338">SUM(F183:J183)</f>
        <v>0</v>
      </c>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55"/>
      <c r="BD183" s="55"/>
      <c r="BE183" s="55"/>
      <c r="BF183" s="55"/>
      <c r="BG183" s="55"/>
      <c r="BH183" s="55"/>
      <c r="BI183" s="55"/>
      <c r="BJ183" s="55"/>
      <c r="BK183" s="55"/>
      <c r="BL183" s="55"/>
      <c r="BM183" s="55"/>
      <c r="BN183" s="55"/>
      <c r="BO183" s="55"/>
      <c r="BP183" s="55"/>
      <c r="BQ183" s="55"/>
      <c r="BR183" s="55"/>
      <c r="BS183" s="55"/>
      <c r="BT183" s="55"/>
      <c r="BU183" s="55"/>
      <c r="BV183" s="55"/>
      <c r="BW183" s="55"/>
      <c r="BX183" s="55"/>
      <c r="BY183" s="55"/>
      <c r="BZ183" s="55"/>
      <c r="CA183" s="55"/>
      <c r="CB183" s="55"/>
      <c r="CC183" s="55"/>
      <c r="CD183" s="55"/>
      <c r="CE183" s="55"/>
      <c r="CF183" s="55"/>
      <c r="CG183" s="55"/>
      <c r="CH183" s="55"/>
      <c r="CI183" s="55"/>
      <c r="CJ183" s="55"/>
      <c r="CK183" s="55"/>
      <c r="CL183" s="55"/>
      <c r="CM183" s="55"/>
      <c r="CN183" s="55"/>
      <c r="CO183" s="55"/>
      <c r="CP183" s="55"/>
      <c r="CQ183" s="55"/>
      <c r="CR183" s="55"/>
      <c r="CS183" s="55"/>
      <c r="CT183" s="55"/>
      <c r="CU183" s="55"/>
      <c r="CV183" s="55"/>
      <c r="CW183" s="55"/>
      <c r="CX183" s="55"/>
      <c r="CY183" s="55"/>
      <c r="CZ183" s="55"/>
      <c r="DA183" s="55"/>
      <c r="DB183" s="55"/>
      <c r="DC183" s="55"/>
      <c r="DD183" s="55"/>
      <c r="DE183" s="55"/>
      <c r="DF183" s="55"/>
      <c r="DG183" s="55"/>
      <c r="DH183" s="55"/>
      <c r="DI183" s="55"/>
      <c r="DJ183" s="55"/>
    </row>
    <row r="184" spans="5:114" x14ac:dyDescent="0.25">
      <c r="E184">
        <v>1190</v>
      </c>
      <c r="F184" s="6">
        <f>'Emission events'!AJ184</f>
        <v>0</v>
      </c>
      <c r="G184" s="6">
        <f>'Emission events'!BQ184</f>
        <v>0</v>
      </c>
      <c r="H184" s="6">
        <f>'Emission events'!CX184</f>
        <v>0</v>
      </c>
      <c r="I184" s="6">
        <f>'Emission events'!EE184</f>
        <v>0</v>
      </c>
      <c r="J184" s="6">
        <f>'Emission events'!FL184</f>
        <v>0</v>
      </c>
      <c r="K184" s="6">
        <f t="shared" si="338"/>
        <v>0</v>
      </c>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55"/>
      <c r="BD184" s="55"/>
      <c r="BE184" s="55"/>
      <c r="BF184" s="55"/>
      <c r="BG184" s="55"/>
      <c r="BH184" s="55"/>
      <c r="BI184" s="55"/>
      <c r="BJ184" s="55"/>
      <c r="BK184" s="55"/>
      <c r="BL184" s="55"/>
      <c r="BM184" s="55"/>
      <c r="BN184" s="55"/>
      <c r="BO184" s="55"/>
      <c r="BP184" s="55"/>
      <c r="BQ184" s="55"/>
      <c r="BR184" s="55"/>
      <c r="BS184" s="55"/>
      <c r="BT184" s="55"/>
      <c r="BU184" s="55"/>
      <c r="BV184" s="55"/>
      <c r="BW184" s="55"/>
      <c r="BX184" s="55"/>
      <c r="BY184" s="55"/>
      <c r="BZ184" s="55"/>
      <c r="CA184" s="55"/>
      <c r="CB184" s="55"/>
      <c r="CC184" s="55"/>
      <c r="CD184" s="55"/>
      <c r="CE184" s="55"/>
      <c r="CF184" s="55"/>
      <c r="CG184" s="55"/>
      <c r="CH184" s="55"/>
      <c r="CI184" s="55"/>
      <c r="CJ184" s="55"/>
      <c r="CK184" s="55"/>
      <c r="CL184" s="55"/>
      <c r="CM184" s="55"/>
      <c r="CN184" s="55"/>
      <c r="CO184" s="55"/>
      <c r="CP184" s="55"/>
      <c r="CQ184" s="55"/>
      <c r="CR184" s="55"/>
      <c r="CS184" s="55"/>
      <c r="CT184" s="55"/>
      <c r="CU184" s="55"/>
      <c r="CV184" s="55"/>
      <c r="CW184" s="55"/>
      <c r="CX184" s="55"/>
      <c r="CY184" s="55"/>
      <c r="CZ184" s="55"/>
      <c r="DA184" s="55"/>
      <c r="DB184" s="55"/>
      <c r="DC184" s="55"/>
      <c r="DD184" s="55"/>
      <c r="DE184" s="55"/>
      <c r="DF184" s="55"/>
      <c r="DG184" s="55"/>
      <c r="DH184" s="55"/>
      <c r="DI184" s="55"/>
      <c r="DJ184" s="55"/>
    </row>
    <row r="185" spans="5:114" x14ac:dyDescent="0.25">
      <c r="E185">
        <v>1195</v>
      </c>
      <c r="F185" s="6">
        <f>'Emission events'!AJ185</f>
        <v>0</v>
      </c>
      <c r="G185" s="6">
        <f>'Emission events'!BQ185</f>
        <v>0</v>
      </c>
      <c r="H185" s="6">
        <f>'Emission events'!CX185</f>
        <v>0</v>
      </c>
      <c r="I185" s="6">
        <f>'Emission events'!EE185</f>
        <v>0</v>
      </c>
      <c r="J185" s="6">
        <f>'Emission events'!FL185</f>
        <v>0</v>
      </c>
      <c r="K185" s="6">
        <f t="shared" si="338"/>
        <v>0</v>
      </c>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5"/>
      <c r="BY185" s="55"/>
      <c r="BZ185" s="55"/>
      <c r="CA185" s="55"/>
      <c r="CB185" s="55"/>
      <c r="CC185" s="55"/>
      <c r="CD185" s="55"/>
      <c r="CE185" s="55"/>
      <c r="CF185" s="55"/>
      <c r="CG185" s="55"/>
      <c r="CH185" s="55"/>
      <c r="CI185" s="55"/>
      <c r="CJ185" s="55"/>
      <c r="CK185" s="55"/>
      <c r="CL185" s="55"/>
      <c r="CM185" s="55"/>
      <c r="CN185" s="55"/>
      <c r="CO185" s="55"/>
      <c r="CP185" s="55"/>
      <c r="CQ185" s="55"/>
      <c r="CR185" s="55"/>
      <c r="CS185" s="55"/>
      <c r="CT185" s="55"/>
      <c r="CU185" s="55"/>
      <c r="CV185" s="55"/>
      <c r="CW185" s="55"/>
      <c r="CX185" s="55"/>
      <c r="CY185" s="55"/>
      <c r="CZ185" s="55"/>
      <c r="DA185" s="55"/>
      <c r="DB185" s="55"/>
      <c r="DC185" s="55"/>
      <c r="DD185" s="55"/>
      <c r="DE185" s="55"/>
      <c r="DF185" s="55"/>
      <c r="DG185" s="55"/>
      <c r="DH185" s="55"/>
      <c r="DI185" s="55"/>
      <c r="DJ185" s="55"/>
    </row>
    <row r="186" spans="5:114" x14ac:dyDescent="0.25">
      <c r="E186">
        <v>1200</v>
      </c>
      <c r="F186" s="6">
        <f>'Emission events'!AJ186</f>
        <v>0</v>
      </c>
      <c r="G186" s="6">
        <f>'Emission events'!BQ186</f>
        <v>0</v>
      </c>
      <c r="H186" s="6">
        <f>'Emission events'!CX186</f>
        <v>0</v>
      </c>
      <c r="I186" s="6">
        <f>'Emission events'!EE186</f>
        <v>0</v>
      </c>
      <c r="J186" s="6">
        <f>'Emission events'!FL186</f>
        <v>0</v>
      </c>
      <c r="K186" s="6">
        <f t="shared" si="338"/>
        <v>0</v>
      </c>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5"/>
      <c r="BY186" s="55"/>
      <c r="BZ186" s="55"/>
      <c r="CA186" s="55"/>
      <c r="CB186" s="55"/>
      <c r="CC186" s="55"/>
      <c r="CD186" s="55"/>
      <c r="CE186" s="55"/>
      <c r="CF186" s="55"/>
      <c r="CG186" s="55"/>
      <c r="CH186" s="55"/>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row>
    <row r="187" spans="5:114" x14ac:dyDescent="0.25">
      <c r="E187">
        <v>1205</v>
      </c>
      <c r="F187" s="6">
        <f>'Emission events'!AJ187</f>
        <v>0</v>
      </c>
      <c r="G187" s="6">
        <f>'Emission events'!BQ187</f>
        <v>0</v>
      </c>
      <c r="H187" s="6">
        <f>'Emission events'!CX187</f>
        <v>0</v>
      </c>
      <c r="I187" s="6">
        <f>'Emission events'!EE187</f>
        <v>0</v>
      </c>
      <c r="J187" s="6">
        <f>'Emission events'!FL187</f>
        <v>0</v>
      </c>
      <c r="K187" s="6">
        <f t="shared" si="338"/>
        <v>0</v>
      </c>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5"/>
      <c r="BY187" s="55"/>
      <c r="BZ187" s="55"/>
      <c r="CA187" s="55"/>
      <c r="CB187" s="55"/>
      <c r="CC187" s="55"/>
      <c r="CD187" s="55"/>
      <c r="CE187" s="55"/>
      <c r="CF187" s="55"/>
      <c r="CG187" s="55"/>
      <c r="CH187" s="55"/>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row>
    <row r="188" spans="5:114" x14ac:dyDescent="0.25">
      <c r="E188">
        <v>1210</v>
      </c>
      <c r="F188" s="6">
        <f>'Emission events'!AJ188</f>
        <v>0</v>
      </c>
      <c r="G188" s="6">
        <f>'Emission events'!BQ188</f>
        <v>0</v>
      </c>
      <c r="H188" s="6">
        <f>'Emission events'!CX188</f>
        <v>0</v>
      </c>
      <c r="I188" s="6">
        <f>'Emission events'!EE188</f>
        <v>0</v>
      </c>
      <c r="J188" s="6">
        <f>'Emission events'!FL188</f>
        <v>0</v>
      </c>
      <c r="K188" s="6">
        <f t="shared" si="338"/>
        <v>0</v>
      </c>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5"/>
      <c r="BY188" s="55"/>
      <c r="BZ188" s="55"/>
      <c r="CA188" s="55"/>
      <c r="CB188" s="55"/>
      <c r="CC188" s="55"/>
      <c r="CD188" s="55"/>
      <c r="CE188" s="55"/>
      <c r="CF188" s="55"/>
      <c r="CG188" s="55"/>
      <c r="CH188" s="55"/>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row>
    <row r="189" spans="5:114" x14ac:dyDescent="0.25">
      <c r="E189">
        <v>1215</v>
      </c>
      <c r="F189" s="6">
        <f>'Emission events'!AJ189</f>
        <v>0</v>
      </c>
      <c r="G189" s="6">
        <f>'Emission events'!BQ189</f>
        <v>0</v>
      </c>
      <c r="H189" s="6">
        <f>'Emission events'!CX189</f>
        <v>0</v>
      </c>
      <c r="I189" s="6">
        <f>'Emission events'!EE189</f>
        <v>0</v>
      </c>
      <c r="J189" s="6">
        <f>'Emission events'!FL189</f>
        <v>0</v>
      </c>
      <c r="K189" s="6">
        <f t="shared" si="338"/>
        <v>0</v>
      </c>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5"/>
      <c r="BY189" s="55"/>
      <c r="BZ189" s="55"/>
      <c r="CA189" s="55"/>
      <c r="CB189" s="55"/>
      <c r="CC189" s="55"/>
      <c r="CD189" s="55"/>
      <c r="CE189" s="55"/>
      <c r="CF189" s="55"/>
      <c r="CG189" s="55"/>
      <c r="CH189" s="55"/>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row>
    <row r="190" spans="5:114" x14ac:dyDescent="0.25">
      <c r="E190">
        <v>1220</v>
      </c>
      <c r="F190" s="6">
        <f>'Emission events'!AJ190</f>
        <v>0</v>
      </c>
      <c r="G190" s="6">
        <f>'Emission events'!BQ190</f>
        <v>0</v>
      </c>
      <c r="H190" s="6">
        <f>'Emission events'!CX190</f>
        <v>0</v>
      </c>
      <c r="I190" s="6">
        <f>'Emission events'!EE190</f>
        <v>0</v>
      </c>
      <c r="J190" s="6">
        <f>'Emission events'!FL190</f>
        <v>0</v>
      </c>
      <c r="K190" s="6">
        <f t="shared" si="338"/>
        <v>0</v>
      </c>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5"/>
      <c r="BY190" s="55"/>
      <c r="BZ190" s="55"/>
      <c r="CA190" s="55"/>
      <c r="CB190" s="55"/>
      <c r="CC190" s="55"/>
      <c r="CD190" s="55"/>
      <c r="CE190" s="55"/>
      <c r="CF190" s="55"/>
      <c r="CG190" s="55"/>
      <c r="CH190" s="55"/>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row>
    <row r="191" spans="5:114" x14ac:dyDescent="0.25">
      <c r="E191">
        <v>1225</v>
      </c>
      <c r="F191" s="6">
        <f>'Emission events'!AJ191</f>
        <v>0</v>
      </c>
      <c r="G191" s="6">
        <f>'Emission events'!BQ191</f>
        <v>0</v>
      </c>
      <c r="H191" s="6">
        <f>'Emission events'!CX191</f>
        <v>0</v>
      </c>
      <c r="I191" s="6">
        <f>'Emission events'!EE191</f>
        <v>0</v>
      </c>
      <c r="J191" s="6">
        <f>'Emission events'!FL191</f>
        <v>0</v>
      </c>
      <c r="K191" s="6">
        <f t="shared" si="338"/>
        <v>0</v>
      </c>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5"/>
      <c r="BY191" s="55"/>
      <c r="BZ191" s="55"/>
      <c r="CA191" s="55"/>
      <c r="CB191" s="55"/>
      <c r="CC191" s="55"/>
      <c r="CD191" s="55"/>
      <c r="CE191" s="55"/>
      <c r="CF191" s="55"/>
      <c r="CG191" s="55"/>
      <c r="CH191" s="55"/>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row>
    <row r="192" spans="5:114" x14ac:dyDescent="0.25">
      <c r="E192">
        <v>1230</v>
      </c>
      <c r="F192" s="6">
        <f>'Emission events'!AJ192</f>
        <v>0</v>
      </c>
      <c r="G192" s="6">
        <f>'Emission events'!BQ192</f>
        <v>0</v>
      </c>
      <c r="H192" s="6">
        <f>'Emission events'!CX192</f>
        <v>0</v>
      </c>
      <c r="I192" s="6">
        <f>'Emission events'!EE192</f>
        <v>0</v>
      </c>
      <c r="J192" s="6">
        <f>'Emission events'!FL192</f>
        <v>0</v>
      </c>
      <c r="K192" s="6">
        <f t="shared" si="338"/>
        <v>0</v>
      </c>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5"/>
      <c r="BY192" s="55"/>
      <c r="BZ192" s="55"/>
      <c r="CA192" s="55"/>
      <c r="CB192" s="55"/>
      <c r="CC192" s="55"/>
      <c r="CD192" s="55"/>
      <c r="CE192" s="55"/>
      <c r="CF192" s="55"/>
      <c r="CG192" s="55"/>
      <c r="CH192" s="55"/>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row>
    <row r="193" spans="5:114" x14ac:dyDescent="0.25">
      <c r="E193">
        <v>1235</v>
      </c>
      <c r="F193" s="6">
        <f>'Emission events'!AJ193</f>
        <v>0</v>
      </c>
      <c r="G193" s="6">
        <f>'Emission events'!BQ193</f>
        <v>0</v>
      </c>
      <c r="H193" s="6">
        <f>'Emission events'!CX193</f>
        <v>0</v>
      </c>
      <c r="I193" s="6">
        <f>'Emission events'!EE193</f>
        <v>0</v>
      </c>
      <c r="J193" s="6">
        <f>'Emission events'!FL193</f>
        <v>0</v>
      </c>
      <c r="K193" s="6">
        <f t="shared" si="338"/>
        <v>0</v>
      </c>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5"/>
      <c r="BY193" s="55"/>
      <c r="BZ193" s="55"/>
      <c r="CA193" s="55"/>
      <c r="CB193" s="55"/>
      <c r="CC193" s="55"/>
      <c r="CD193" s="55"/>
      <c r="CE193" s="55"/>
      <c r="CF193" s="55"/>
      <c r="CG193" s="55"/>
      <c r="CH193" s="55"/>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row>
    <row r="194" spans="5:114" x14ac:dyDescent="0.25">
      <c r="E194">
        <v>1240</v>
      </c>
      <c r="F194" s="6">
        <f>'Emission events'!AJ194</f>
        <v>0</v>
      </c>
      <c r="G194" s="6">
        <f>'Emission events'!BQ194</f>
        <v>0</v>
      </c>
      <c r="H194" s="6">
        <f>'Emission events'!CX194</f>
        <v>0</v>
      </c>
      <c r="I194" s="6">
        <f>'Emission events'!EE194</f>
        <v>0</v>
      </c>
      <c r="J194" s="6">
        <f>'Emission events'!FL194</f>
        <v>0</v>
      </c>
      <c r="K194" s="6">
        <f t="shared" si="338"/>
        <v>0</v>
      </c>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5"/>
      <c r="BY194" s="55"/>
      <c r="BZ194" s="55"/>
      <c r="CA194" s="55"/>
      <c r="CB194" s="55"/>
      <c r="CC194" s="55"/>
      <c r="CD194" s="55"/>
      <c r="CE194" s="55"/>
      <c r="CF194" s="55"/>
      <c r="CG194" s="55"/>
      <c r="CH194" s="55"/>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row>
    <row r="195" spans="5:114" x14ac:dyDescent="0.25">
      <c r="E195">
        <v>1245</v>
      </c>
      <c r="F195" s="6">
        <f>'Emission events'!AJ195</f>
        <v>0</v>
      </c>
      <c r="G195" s="6">
        <f>'Emission events'!BQ195</f>
        <v>0</v>
      </c>
      <c r="H195" s="6">
        <f>'Emission events'!CX195</f>
        <v>0</v>
      </c>
      <c r="I195" s="6">
        <f>'Emission events'!EE195</f>
        <v>0</v>
      </c>
      <c r="J195" s="6">
        <f>'Emission events'!FL195</f>
        <v>0</v>
      </c>
      <c r="K195" s="6">
        <f t="shared" si="338"/>
        <v>0</v>
      </c>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5"/>
      <c r="BY195" s="55"/>
      <c r="BZ195" s="55"/>
      <c r="CA195" s="55"/>
      <c r="CB195" s="55"/>
      <c r="CC195" s="55"/>
      <c r="CD195" s="55"/>
      <c r="CE195" s="55"/>
      <c r="CF195" s="55"/>
      <c r="CG195" s="55"/>
      <c r="CH195" s="55"/>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row>
    <row r="196" spans="5:114" x14ac:dyDescent="0.25">
      <c r="E196">
        <v>1250</v>
      </c>
      <c r="F196" s="6">
        <f>'Emission events'!AJ196</f>
        <v>0</v>
      </c>
      <c r="G196" s="6">
        <f>'Emission events'!BQ196</f>
        <v>0</v>
      </c>
      <c r="H196" s="6">
        <f>'Emission events'!CX196</f>
        <v>0</v>
      </c>
      <c r="I196" s="6">
        <f>'Emission events'!EE196</f>
        <v>0</v>
      </c>
      <c r="J196" s="6">
        <f>'Emission events'!FL196</f>
        <v>0</v>
      </c>
      <c r="K196" s="6">
        <f t="shared" si="338"/>
        <v>0</v>
      </c>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5"/>
      <c r="BY196" s="55"/>
      <c r="BZ196" s="55"/>
      <c r="CA196" s="55"/>
      <c r="CB196" s="55"/>
      <c r="CC196" s="55"/>
      <c r="CD196" s="55"/>
      <c r="CE196" s="55"/>
      <c r="CF196" s="55"/>
      <c r="CG196" s="55"/>
      <c r="CH196" s="55"/>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row>
    <row r="197" spans="5:114" x14ac:dyDescent="0.25">
      <c r="E197">
        <v>1255</v>
      </c>
      <c r="F197" s="6">
        <f>'Emission events'!AJ197</f>
        <v>0</v>
      </c>
      <c r="G197" s="6">
        <f>'Emission events'!BQ197</f>
        <v>0</v>
      </c>
      <c r="H197" s="6">
        <f>'Emission events'!CX197</f>
        <v>0</v>
      </c>
      <c r="I197" s="6">
        <f>'Emission events'!EE197</f>
        <v>0</v>
      </c>
      <c r="J197" s="6">
        <f>'Emission events'!FL197</f>
        <v>0</v>
      </c>
      <c r="K197" s="6">
        <f t="shared" si="338"/>
        <v>0</v>
      </c>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5"/>
      <c r="BY197" s="55"/>
      <c r="BZ197" s="55"/>
      <c r="CA197" s="55"/>
      <c r="CB197" s="55"/>
      <c r="CC197" s="55"/>
      <c r="CD197" s="55"/>
      <c r="CE197" s="55"/>
      <c r="CF197" s="55"/>
      <c r="CG197" s="55"/>
      <c r="CH197" s="55"/>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row>
    <row r="198" spans="5:114" x14ac:dyDescent="0.25">
      <c r="E198">
        <v>1260</v>
      </c>
      <c r="F198" s="6">
        <f>'Emission events'!AJ198</f>
        <v>0</v>
      </c>
      <c r="G198" s="6">
        <f>'Emission events'!BQ198</f>
        <v>0</v>
      </c>
      <c r="H198" s="6">
        <f>'Emission events'!CX198</f>
        <v>0</v>
      </c>
      <c r="I198" s="6">
        <f>'Emission events'!EE198</f>
        <v>0</v>
      </c>
      <c r="J198" s="6">
        <f>'Emission events'!FL198</f>
        <v>0</v>
      </c>
      <c r="K198" s="6">
        <f t="shared" si="338"/>
        <v>0</v>
      </c>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5"/>
      <c r="BY198" s="55"/>
      <c r="BZ198" s="55"/>
      <c r="CA198" s="55"/>
      <c r="CB198" s="55"/>
      <c r="CC198" s="55"/>
      <c r="CD198" s="55"/>
      <c r="CE198" s="55"/>
      <c r="CF198" s="55"/>
      <c r="CG198" s="55"/>
      <c r="CH198" s="55"/>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row>
    <row r="199" spans="5:114" x14ac:dyDescent="0.25">
      <c r="E199">
        <v>1265</v>
      </c>
      <c r="F199" s="6">
        <f>'Emission events'!AJ199</f>
        <v>0</v>
      </c>
      <c r="G199" s="6">
        <f>'Emission events'!BQ199</f>
        <v>0</v>
      </c>
      <c r="H199" s="6">
        <f>'Emission events'!CX199</f>
        <v>0</v>
      </c>
      <c r="I199" s="6">
        <f>'Emission events'!EE199</f>
        <v>0</v>
      </c>
      <c r="J199" s="6">
        <f>'Emission events'!FL199</f>
        <v>0</v>
      </c>
      <c r="K199" s="6">
        <f t="shared" si="338"/>
        <v>0</v>
      </c>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5"/>
      <c r="BY199" s="55"/>
      <c r="BZ199" s="55"/>
      <c r="CA199" s="55"/>
      <c r="CB199" s="55"/>
      <c r="CC199" s="55"/>
      <c r="CD199" s="55"/>
      <c r="CE199" s="55"/>
      <c r="CF199" s="55"/>
      <c r="CG199" s="55"/>
      <c r="CH199" s="55"/>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row>
    <row r="200" spans="5:114" x14ac:dyDescent="0.25">
      <c r="E200">
        <v>1270</v>
      </c>
      <c r="F200" s="6">
        <f>'Emission events'!AJ200</f>
        <v>0</v>
      </c>
      <c r="G200" s="6">
        <f>'Emission events'!BQ200</f>
        <v>0</v>
      </c>
      <c r="H200" s="6">
        <f>'Emission events'!CX200</f>
        <v>0</v>
      </c>
      <c r="I200" s="6">
        <f>'Emission events'!EE200</f>
        <v>0</v>
      </c>
      <c r="J200" s="6">
        <f>'Emission events'!FL200</f>
        <v>0</v>
      </c>
      <c r="K200" s="6">
        <f t="shared" si="338"/>
        <v>0</v>
      </c>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5"/>
      <c r="BY200" s="55"/>
      <c r="BZ200" s="55"/>
      <c r="CA200" s="55"/>
      <c r="CB200" s="55"/>
      <c r="CC200" s="55"/>
      <c r="CD200" s="55"/>
      <c r="CE200" s="55"/>
      <c r="CF200" s="55"/>
      <c r="CG200" s="55"/>
      <c r="CH200" s="55"/>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row>
    <row r="201" spans="5:114" x14ac:dyDescent="0.25">
      <c r="E201">
        <v>1275</v>
      </c>
      <c r="F201" s="6">
        <f>'Emission events'!AJ201</f>
        <v>0</v>
      </c>
      <c r="G201" s="6">
        <f>'Emission events'!BQ201</f>
        <v>0</v>
      </c>
      <c r="H201" s="6">
        <f>'Emission events'!CX201</f>
        <v>0</v>
      </c>
      <c r="I201" s="6">
        <f>'Emission events'!EE201</f>
        <v>0</v>
      </c>
      <c r="J201" s="6">
        <f>'Emission events'!FL201</f>
        <v>0</v>
      </c>
      <c r="K201" s="6">
        <f t="shared" si="338"/>
        <v>0</v>
      </c>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5"/>
      <c r="BY201" s="55"/>
      <c r="BZ201" s="55"/>
      <c r="CA201" s="55"/>
      <c r="CB201" s="55"/>
      <c r="CC201" s="55"/>
      <c r="CD201" s="55"/>
      <c r="CE201" s="55"/>
      <c r="CF201" s="55"/>
      <c r="CG201" s="55"/>
      <c r="CH201" s="55"/>
      <c r="CI201" s="55"/>
      <c r="CJ201" s="55"/>
      <c r="CK201" s="55"/>
      <c r="CL201" s="55"/>
      <c r="CM201" s="55"/>
      <c r="CN201" s="55"/>
      <c r="CO201" s="55"/>
      <c r="CP201" s="55"/>
      <c r="CQ201" s="55"/>
      <c r="CR201" s="55"/>
      <c r="CS201" s="55"/>
      <c r="CT201" s="55"/>
      <c r="CU201" s="55"/>
      <c r="CV201" s="55"/>
      <c r="CW201" s="55"/>
      <c r="CX201" s="55"/>
      <c r="CY201" s="55"/>
      <c r="CZ201" s="55"/>
      <c r="DA201" s="55"/>
      <c r="DB201" s="55"/>
      <c r="DC201" s="55"/>
      <c r="DD201" s="55"/>
      <c r="DE201" s="55"/>
      <c r="DF201" s="55"/>
      <c r="DG201" s="55"/>
      <c r="DH201" s="55"/>
      <c r="DI201" s="55"/>
      <c r="DJ201" s="55"/>
    </row>
    <row r="202" spans="5:114" x14ac:dyDescent="0.25">
      <c r="E202">
        <v>1280</v>
      </c>
      <c r="F202" s="6">
        <f>'Emission events'!AJ202</f>
        <v>0</v>
      </c>
      <c r="G202" s="6">
        <f>'Emission events'!BQ202</f>
        <v>0</v>
      </c>
      <c r="H202" s="6">
        <f>'Emission events'!CX202</f>
        <v>0</v>
      </c>
      <c r="I202" s="6">
        <f>'Emission events'!EE202</f>
        <v>0</v>
      </c>
      <c r="J202" s="6">
        <f>'Emission events'!FL202</f>
        <v>0</v>
      </c>
      <c r="K202" s="6">
        <f t="shared" si="338"/>
        <v>0</v>
      </c>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5"/>
      <c r="BY202" s="55"/>
      <c r="BZ202" s="55"/>
      <c r="CA202" s="55"/>
      <c r="CB202" s="55"/>
      <c r="CC202" s="55"/>
      <c r="CD202" s="55"/>
      <c r="CE202" s="55"/>
      <c r="CF202" s="55"/>
      <c r="CG202" s="55"/>
      <c r="CH202" s="55"/>
      <c r="CI202" s="55"/>
      <c r="CJ202" s="55"/>
      <c r="CK202" s="55"/>
      <c r="CL202" s="55"/>
      <c r="CM202" s="55"/>
      <c r="CN202" s="55"/>
      <c r="CO202" s="55"/>
      <c r="CP202" s="55"/>
      <c r="CQ202" s="55"/>
      <c r="CR202" s="55"/>
      <c r="CS202" s="55"/>
      <c r="CT202" s="55"/>
      <c r="CU202" s="55"/>
      <c r="CV202" s="55"/>
      <c r="CW202" s="55"/>
      <c r="CX202" s="55"/>
      <c r="CY202" s="55"/>
      <c r="CZ202" s="55"/>
      <c r="DA202" s="55"/>
      <c r="DB202" s="55"/>
      <c r="DC202" s="55"/>
      <c r="DD202" s="55"/>
      <c r="DE202" s="55"/>
      <c r="DF202" s="55"/>
      <c r="DG202" s="55"/>
      <c r="DH202" s="55"/>
      <c r="DI202" s="55"/>
      <c r="DJ202" s="55"/>
    </row>
    <row r="203" spans="5:114" x14ac:dyDescent="0.25">
      <c r="E203">
        <v>1285</v>
      </c>
      <c r="F203" s="6">
        <f>'Emission events'!AJ203</f>
        <v>0</v>
      </c>
      <c r="G203" s="6">
        <f>'Emission events'!BQ203</f>
        <v>0</v>
      </c>
      <c r="H203" s="6">
        <f>'Emission events'!CX203</f>
        <v>0</v>
      </c>
      <c r="I203" s="6">
        <f>'Emission events'!EE203</f>
        <v>0</v>
      </c>
      <c r="J203" s="6">
        <f>'Emission events'!FL203</f>
        <v>0</v>
      </c>
      <c r="K203" s="6">
        <f t="shared" si="338"/>
        <v>0</v>
      </c>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55"/>
      <c r="BD203" s="55"/>
      <c r="BE203" s="55"/>
      <c r="BF203" s="55"/>
      <c r="BG203" s="55"/>
      <c r="BH203" s="55"/>
      <c r="BI203" s="55"/>
      <c r="BJ203" s="55"/>
      <c r="BK203" s="55"/>
      <c r="BL203" s="55"/>
      <c r="BM203" s="55"/>
      <c r="BN203" s="55"/>
      <c r="BO203" s="55"/>
      <c r="BP203" s="55"/>
      <c r="BQ203" s="55"/>
      <c r="BR203" s="55"/>
      <c r="BS203" s="55"/>
      <c r="BT203" s="55"/>
      <c r="BU203" s="55"/>
      <c r="BV203" s="55"/>
      <c r="BW203" s="55"/>
      <c r="BX203" s="55"/>
      <c r="BY203" s="55"/>
      <c r="BZ203" s="55"/>
      <c r="CA203" s="55"/>
      <c r="CB203" s="55"/>
      <c r="CC203" s="55"/>
      <c r="CD203" s="55"/>
      <c r="CE203" s="55"/>
      <c r="CF203" s="55"/>
      <c r="CG203" s="55"/>
      <c r="CH203" s="55"/>
      <c r="CI203" s="55"/>
      <c r="CJ203" s="55"/>
      <c r="CK203" s="55"/>
      <c r="CL203" s="55"/>
      <c r="CM203" s="55"/>
      <c r="CN203" s="55"/>
      <c r="CO203" s="55"/>
      <c r="CP203" s="55"/>
      <c r="CQ203" s="55"/>
      <c r="CR203" s="55"/>
      <c r="CS203" s="55"/>
      <c r="CT203" s="55"/>
      <c r="CU203" s="55"/>
      <c r="CV203" s="55"/>
      <c r="CW203" s="55"/>
      <c r="CX203" s="55"/>
      <c r="CY203" s="55"/>
      <c r="CZ203" s="55"/>
      <c r="DA203" s="55"/>
      <c r="DB203" s="55"/>
      <c r="DC203" s="55"/>
      <c r="DD203" s="55"/>
      <c r="DE203" s="55"/>
      <c r="DF203" s="55"/>
      <c r="DG203" s="55"/>
      <c r="DH203" s="55"/>
      <c r="DI203" s="55"/>
      <c r="DJ203" s="55"/>
    </row>
    <row r="204" spans="5:114" x14ac:dyDescent="0.25">
      <c r="E204">
        <v>1290</v>
      </c>
      <c r="F204" s="6">
        <f>'Emission events'!AJ204</f>
        <v>0</v>
      </c>
      <c r="G204" s="6">
        <f>'Emission events'!BQ204</f>
        <v>0</v>
      </c>
      <c r="H204" s="6">
        <f>'Emission events'!CX204</f>
        <v>0</v>
      </c>
      <c r="I204" s="6">
        <f>'Emission events'!EE204</f>
        <v>0</v>
      </c>
      <c r="J204" s="6">
        <f>'Emission events'!FL204</f>
        <v>0</v>
      </c>
      <c r="K204" s="6">
        <f t="shared" si="338"/>
        <v>0</v>
      </c>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c r="BF204" s="55"/>
      <c r="BG204" s="55"/>
      <c r="BH204" s="55"/>
      <c r="BI204" s="55"/>
      <c r="BJ204" s="55"/>
      <c r="BK204" s="55"/>
      <c r="BL204" s="55"/>
      <c r="BM204" s="55"/>
      <c r="BN204" s="55"/>
      <c r="BO204" s="55"/>
      <c r="BP204" s="55"/>
      <c r="BQ204" s="55"/>
      <c r="BR204" s="55"/>
      <c r="BS204" s="55"/>
      <c r="BT204" s="55"/>
      <c r="BU204" s="55"/>
      <c r="BV204" s="55"/>
      <c r="BW204" s="55"/>
      <c r="BX204" s="55"/>
      <c r="BY204" s="55"/>
      <c r="BZ204" s="55"/>
      <c r="CA204" s="55"/>
      <c r="CB204" s="55"/>
      <c r="CC204" s="55"/>
      <c r="CD204" s="55"/>
      <c r="CE204" s="55"/>
      <c r="CF204" s="55"/>
      <c r="CG204" s="55"/>
      <c r="CH204" s="55"/>
      <c r="CI204" s="55"/>
      <c r="CJ204" s="55"/>
      <c r="CK204" s="55"/>
      <c r="CL204" s="55"/>
      <c r="CM204" s="55"/>
      <c r="CN204" s="55"/>
      <c r="CO204" s="55"/>
      <c r="CP204" s="55"/>
      <c r="CQ204" s="55"/>
      <c r="CR204" s="55"/>
      <c r="CS204" s="55"/>
      <c r="CT204" s="55"/>
      <c r="CU204" s="55"/>
      <c r="CV204" s="55"/>
      <c r="CW204" s="55"/>
      <c r="CX204" s="55"/>
      <c r="CY204" s="55"/>
      <c r="CZ204" s="55"/>
      <c r="DA204" s="55"/>
      <c r="DB204" s="55"/>
      <c r="DC204" s="55"/>
      <c r="DD204" s="55"/>
      <c r="DE204" s="55"/>
      <c r="DF204" s="55"/>
      <c r="DG204" s="55"/>
      <c r="DH204" s="55"/>
      <c r="DI204" s="55"/>
      <c r="DJ204" s="55"/>
    </row>
    <row r="205" spans="5:114" x14ac:dyDescent="0.25">
      <c r="E205">
        <v>1295</v>
      </c>
      <c r="F205" s="6">
        <f>'Emission events'!AJ205</f>
        <v>0</v>
      </c>
      <c r="G205" s="6">
        <f>'Emission events'!BQ205</f>
        <v>0</v>
      </c>
      <c r="H205" s="6">
        <f>'Emission events'!CX205</f>
        <v>0</v>
      </c>
      <c r="I205" s="6">
        <f>'Emission events'!EE205</f>
        <v>0</v>
      </c>
      <c r="J205" s="6">
        <f>'Emission events'!FL205</f>
        <v>0</v>
      </c>
      <c r="K205" s="6">
        <f t="shared" si="338"/>
        <v>0</v>
      </c>
    </row>
    <row r="206" spans="5:114" x14ac:dyDescent="0.25">
      <c r="E206">
        <v>1300</v>
      </c>
      <c r="F206" s="6">
        <f>'Emission events'!AJ206</f>
        <v>0</v>
      </c>
      <c r="G206" s="6">
        <f>'Emission events'!BQ206</f>
        <v>0</v>
      </c>
      <c r="H206" s="6">
        <f>'Emission events'!CX206</f>
        <v>0</v>
      </c>
      <c r="I206" s="6">
        <f>'Emission events'!EE206</f>
        <v>0</v>
      </c>
      <c r="J206" s="6">
        <f>'Emission events'!FL206</f>
        <v>0</v>
      </c>
      <c r="K206" s="6">
        <f t="shared" si="338"/>
        <v>0</v>
      </c>
    </row>
    <row r="207" spans="5:114" x14ac:dyDescent="0.25">
      <c r="E207">
        <v>1305</v>
      </c>
      <c r="F207" s="6">
        <f>'Emission events'!AJ207</f>
        <v>0</v>
      </c>
      <c r="G207" s="6">
        <f>'Emission events'!BQ207</f>
        <v>0</v>
      </c>
      <c r="H207" s="6">
        <f>'Emission events'!CX207</f>
        <v>0</v>
      </c>
      <c r="I207" s="6">
        <f>'Emission events'!EE207</f>
        <v>0</v>
      </c>
      <c r="J207" s="6">
        <f>'Emission events'!FL207</f>
        <v>0</v>
      </c>
      <c r="K207" s="6">
        <f t="shared" si="338"/>
        <v>0</v>
      </c>
    </row>
    <row r="208" spans="5:114" x14ac:dyDescent="0.25">
      <c r="E208">
        <v>1310</v>
      </c>
      <c r="F208" s="6">
        <f>'Emission events'!AJ208</f>
        <v>0</v>
      </c>
      <c r="G208" s="6">
        <f>'Emission events'!BQ208</f>
        <v>0</v>
      </c>
      <c r="H208" s="6">
        <f>'Emission events'!CX208</f>
        <v>0</v>
      </c>
      <c r="I208" s="6">
        <f>'Emission events'!EE208</f>
        <v>0</v>
      </c>
      <c r="J208" s="6">
        <f>'Emission events'!FL208</f>
        <v>0</v>
      </c>
      <c r="K208" s="6">
        <f t="shared" si="338"/>
        <v>0</v>
      </c>
    </row>
    <row r="209" spans="5:11" x14ac:dyDescent="0.25">
      <c r="E209">
        <v>1315</v>
      </c>
      <c r="F209" s="6">
        <f>'Emission events'!AJ209</f>
        <v>0</v>
      </c>
      <c r="G209" s="6">
        <f>'Emission events'!BQ209</f>
        <v>0</v>
      </c>
      <c r="H209" s="6">
        <f>'Emission events'!CX209</f>
        <v>0</v>
      </c>
      <c r="I209" s="6">
        <f>'Emission events'!EE209</f>
        <v>0</v>
      </c>
      <c r="J209" s="6">
        <f>'Emission events'!FL209</f>
        <v>0</v>
      </c>
      <c r="K209" s="6">
        <f t="shared" si="338"/>
        <v>0</v>
      </c>
    </row>
    <row r="210" spans="5:11" x14ac:dyDescent="0.25">
      <c r="E210">
        <v>1320</v>
      </c>
      <c r="F210" s="6">
        <f>'Emission events'!AJ210</f>
        <v>0</v>
      </c>
      <c r="G210" s="6">
        <f>'Emission events'!BQ210</f>
        <v>0</v>
      </c>
      <c r="H210" s="6">
        <f>'Emission events'!CX210</f>
        <v>0</v>
      </c>
      <c r="I210" s="6">
        <f>'Emission events'!EE210</f>
        <v>0</v>
      </c>
      <c r="J210" s="6">
        <f>'Emission events'!FL210</f>
        <v>0</v>
      </c>
      <c r="K210" s="6">
        <f t="shared" si="338"/>
        <v>0</v>
      </c>
    </row>
    <row r="211" spans="5:11" x14ac:dyDescent="0.25">
      <c r="E211">
        <v>1325</v>
      </c>
      <c r="F211" s="6">
        <f>'Emission events'!AJ211</f>
        <v>0</v>
      </c>
      <c r="G211" s="6">
        <f>'Emission events'!BQ211</f>
        <v>0</v>
      </c>
      <c r="H211" s="6">
        <f>'Emission events'!CX211</f>
        <v>0</v>
      </c>
      <c r="I211" s="6">
        <f>'Emission events'!EE211</f>
        <v>0</v>
      </c>
      <c r="J211" s="6">
        <f>'Emission events'!FL211</f>
        <v>0</v>
      </c>
      <c r="K211" s="6">
        <f t="shared" si="338"/>
        <v>0</v>
      </c>
    </row>
    <row r="212" spans="5:11" x14ac:dyDescent="0.25">
      <c r="E212">
        <v>1330</v>
      </c>
      <c r="F212" s="6">
        <f>'Emission events'!AJ212</f>
        <v>0</v>
      </c>
      <c r="G212" s="6">
        <f>'Emission events'!BQ212</f>
        <v>0</v>
      </c>
      <c r="H212" s="6">
        <f>'Emission events'!CX212</f>
        <v>0</v>
      </c>
      <c r="I212" s="6">
        <f>'Emission events'!EE212</f>
        <v>0</v>
      </c>
      <c r="J212" s="6">
        <f>'Emission events'!FL212</f>
        <v>0</v>
      </c>
      <c r="K212" s="6">
        <f t="shared" si="338"/>
        <v>0</v>
      </c>
    </row>
    <row r="213" spans="5:11" x14ac:dyDescent="0.25">
      <c r="E213">
        <v>1335</v>
      </c>
      <c r="F213" s="6">
        <f>'Emission events'!AJ213</f>
        <v>0</v>
      </c>
      <c r="G213" s="6">
        <f>'Emission events'!BQ213</f>
        <v>0</v>
      </c>
      <c r="H213" s="6">
        <f>'Emission events'!CX213</f>
        <v>0</v>
      </c>
      <c r="I213" s="6">
        <f>'Emission events'!EE213</f>
        <v>0</v>
      </c>
      <c r="J213" s="6">
        <f>'Emission events'!FL213</f>
        <v>0</v>
      </c>
      <c r="K213" s="6">
        <f t="shared" si="338"/>
        <v>0</v>
      </c>
    </row>
    <row r="214" spans="5:11" x14ac:dyDescent="0.25">
      <c r="E214">
        <v>1340</v>
      </c>
      <c r="F214" s="6">
        <f>'Emission events'!AJ214</f>
        <v>0</v>
      </c>
      <c r="G214" s="6">
        <f>'Emission events'!BQ214</f>
        <v>0</v>
      </c>
      <c r="H214" s="6">
        <f>'Emission events'!CX214</f>
        <v>0</v>
      </c>
      <c r="I214" s="6">
        <f>'Emission events'!EE214</f>
        <v>0</v>
      </c>
      <c r="J214" s="6">
        <f>'Emission events'!FL214</f>
        <v>0</v>
      </c>
      <c r="K214" s="6">
        <f t="shared" si="338"/>
        <v>0</v>
      </c>
    </row>
    <row r="215" spans="5:11" x14ac:dyDescent="0.25">
      <c r="E215">
        <v>1345</v>
      </c>
      <c r="F215" s="6">
        <f>'Emission events'!AJ215</f>
        <v>0</v>
      </c>
      <c r="G215" s="6">
        <f>'Emission events'!BQ215</f>
        <v>0</v>
      </c>
      <c r="H215" s="6">
        <f>'Emission events'!CX215</f>
        <v>0</v>
      </c>
      <c r="I215" s="6">
        <f>'Emission events'!EE215</f>
        <v>0</v>
      </c>
      <c r="J215" s="6">
        <f>'Emission events'!FL215</f>
        <v>0</v>
      </c>
      <c r="K215" s="6">
        <f t="shared" si="338"/>
        <v>0</v>
      </c>
    </row>
    <row r="216" spans="5:11" x14ac:dyDescent="0.25">
      <c r="E216">
        <v>1350</v>
      </c>
      <c r="F216" s="6">
        <f>'Emission events'!AJ216</f>
        <v>0</v>
      </c>
      <c r="G216" s="6">
        <f>'Emission events'!BQ216</f>
        <v>0</v>
      </c>
      <c r="H216" s="6">
        <f>'Emission events'!CX216</f>
        <v>0</v>
      </c>
      <c r="I216" s="6">
        <f>'Emission events'!EE216</f>
        <v>0</v>
      </c>
      <c r="J216" s="6">
        <f>'Emission events'!FL216</f>
        <v>0</v>
      </c>
      <c r="K216" s="6">
        <f t="shared" si="338"/>
        <v>0</v>
      </c>
    </row>
    <row r="217" spans="5:11" x14ac:dyDescent="0.25">
      <c r="E217">
        <v>1355</v>
      </c>
      <c r="F217" s="6">
        <f>'Emission events'!AJ217</f>
        <v>0</v>
      </c>
      <c r="G217" s="6">
        <f>'Emission events'!BQ217</f>
        <v>0</v>
      </c>
      <c r="H217" s="6">
        <f>'Emission events'!CX217</f>
        <v>0</v>
      </c>
      <c r="I217" s="6">
        <f>'Emission events'!EE217</f>
        <v>0</v>
      </c>
      <c r="J217" s="6">
        <f>'Emission events'!FL217</f>
        <v>0</v>
      </c>
      <c r="K217" s="6">
        <f t="shared" si="338"/>
        <v>0</v>
      </c>
    </row>
    <row r="218" spans="5:11" x14ac:dyDescent="0.25">
      <c r="E218">
        <v>1360</v>
      </c>
      <c r="F218" s="6">
        <f>'Emission events'!AJ218</f>
        <v>0</v>
      </c>
      <c r="G218" s="6">
        <f>'Emission events'!BQ218</f>
        <v>0</v>
      </c>
      <c r="H218" s="6">
        <f>'Emission events'!CX218</f>
        <v>0</v>
      </c>
      <c r="I218" s="6">
        <f>'Emission events'!EE218</f>
        <v>0</v>
      </c>
      <c r="J218" s="6">
        <f>'Emission events'!FL218</f>
        <v>0</v>
      </c>
      <c r="K218" s="6">
        <f t="shared" si="338"/>
        <v>0</v>
      </c>
    </row>
    <row r="219" spans="5:11" x14ac:dyDescent="0.25">
      <c r="E219">
        <v>1365</v>
      </c>
      <c r="F219" s="6">
        <f>'Emission events'!AJ219</f>
        <v>0</v>
      </c>
      <c r="G219" s="6">
        <f>'Emission events'!BQ219</f>
        <v>0</v>
      </c>
      <c r="H219" s="6">
        <f>'Emission events'!CX219</f>
        <v>0</v>
      </c>
      <c r="I219" s="6">
        <f>'Emission events'!EE219</f>
        <v>0</v>
      </c>
      <c r="J219" s="6">
        <f>'Emission events'!FL219</f>
        <v>0</v>
      </c>
      <c r="K219" s="6">
        <f t="shared" si="338"/>
        <v>0</v>
      </c>
    </row>
    <row r="220" spans="5:11" x14ac:dyDescent="0.25">
      <c r="E220">
        <v>1370</v>
      </c>
      <c r="F220" s="6">
        <f>'Emission events'!AJ220</f>
        <v>0</v>
      </c>
      <c r="G220" s="6">
        <f>'Emission events'!BQ220</f>
        <v>0</v>
      </c>
      <c r="H220" s="6">
        <f>'Emission events'!CX220</f>
        <v>0</v>
      </c>
      <c r="I220" s="6">
        <f>'Emission events'!EE220</f>
        <v>0</v>
      </c>
      <c r="J220" s="6">
        <f>'Emission events'!FL220</f>
        <v>0</v>
      </c>
      <c r="K220" s="6">
        <f t="shared" si="338"/>
        <v>0</v>
      </c>
    </row>
    <row r="221" spans="5:11" x14ac:dyDescent="0.25">
      <c r="E221">
        <v>1375</v>
      </c>
      <c r="F221" s="6">
        <f>'Emission events'!AJ221</f>
        <v>0</v>
      </c>
      <c r="G221" s="6">
        <f>'Emission events'!BQ221</f>
        <v>0</v>
      </c>
      <c r="H221" s="6">
        <f>'Emission events'!CX221</f>
        <v>0</v>
      </c>
      <c r="I221" s="6">
        <f>'Emission events'!EE221</f>
        <v>0</v>
      </c>
      <c r="J221" s="6">
        <f>'Emission events'!FL221</f>
        <v>0</v>
      </c>
      <c r="K221" s="6">
        <f t="shared" si="338"/>
        <v>0</v>
      </c>
    </row>
    <row r="222" spans="5:11" x14ac:dyDescent="0.25">
      <c r="E222">
        <v>1380</v>
      </c>
      <c r="F222" s="6">
        <f>'Emission events'!AJ222</f>
        <v>0</v>
      </c>
      <c r="G222" s="6">
        <f>'Emission events'!BQ222</f>
        <v>0</v>
      </c>
      <c r="H222" s="6">
        <f>'Emission events'!CX222</f>
        <v>0</v>
      </c>
      <c r="I222" s="6">
        <f>'Emission events'!EE222</f>
        <v>0</v>
      </c>
      <c r="J222" s="6">
        <f>'Emission events'!FL222</f>
        <v>0</v>
      </c>
      <c r="K222" s="6">
        <f t="shared" si="338"/>
        <v>0</v>
      </c>
    </row>
    <row r="223" spans="5:11" x14ac:dyDescent="0.25">
      <c r="E223">
        <v>1385</v>
      </c>
      <c r="F223" s="6">
        <f>'Emission events'!AJ223</f>
        <v>0</v>
      </c>
      <c r="G223" s="6">
        <f>'Emission events'!BQ223</f>
        <v>0</v>
      </c>
      <c r="H223" s="6">
        <f>'Emission events'!CX223</f>
        <v>0</v>
      </c>
      <c r="I223" s="6">
        <f>'Emission events'!EE223</f>
        <v>0</v>
      </c>
      <c r="J223" s="6">
        <f>'Emission events'!FL223</f>
        <v>0</v>
      </c>
      <c r="K223" s="6">
        <f t="shared" si="338"/>
        <v>0</v>
      </c>
    </row>
    <row r="224" spans="5:11" x14ac:dyDescent="0.25">
      <c r="E224">
        <v>1390</v>
      </c>
      <c r="F224" s="6">
        <f>'Emission events'!AJ224</f>
        <v>0</v>
      </c>
      <c r="G224" s="6">
        <f>'Emission events'!BQ224</f>
        <v>0</v>
      </c>
      <c r="H224" s="6">
        <f>'Emission events'!CX224</f>
        <v>0</v>
      </c>
      <c r="I224" s="6">
        <f>'Emission events'!EE224</f>
        <v>0</v>
      </c>
      <c r="J224" s="6">
        <f>'Emission events'!FL224</f>
        <v>0</v>
      </c>
      <c r="K224" s="6">
        <f t="shared" si="338"/>
        <v>0</v>
      </c>
    </row>
    <row r="225" spans="5:11" x14ac:dyDescent="0.25">
      <c r="E225">
        <v>1395</v>
      </c>
      <c r="F225" s="6">
        <f>'Emission events'!AJ225</f>
        <v>0</v>
      </c>
      <c r="G225" s="6">
        <f>'Emission events'!BQ225</f>
        <v>0</v>
      </c>
      <c r="H225" s="6">
        <f>'Emission events'!CX225</f>
        <v>0</v>
      </c>
      <c r="I225" s="6">
        <f>'Emission events'!EE225</f>
        <v>0</v>
      </c>
      <c r="J225" s="6">
        <f>'Emission events'!FL225</f>
        <v>0</v>
      </c>
      <c r="K225" s="6">
        <f t="shared" si="338"/>
        <v>0</v>
      </c>
    </row>
    <row r="226" spans="5:11" x14ac:dyDescent="0.25">
      <c r="E226">
        <v>1400</v>
      </c>
      <c r="F226" s="6">
        <f>'Emission events'!AJ226</f>
        <v>0</v>
      </c>
      <c r="G226" s="6">
        <f>'Emission events'!BQ226</f>
        <v>0</v>
      </c>
      <c r="H226" s="6">
        <f>'Emission events'!CX226</f>
        <v>0</v>
      </c>
      <c r="I226" s="6">
        <f>'Emission events'!EE226</f>
        <v>0</v>
      </c>
      <c r="J226" s="6">
        <f>'Emission events'!FL226</f>
        <v>0</v>
      </c>
      <c r="K226" s="6">
        <f t="shared" si="338"/>
        <v>0</v>
      </c>
    </row>
    <row r="227" spans="5:11" x14ac:dyDescent="0.25">
      <c r="E227">
        <v>1405</v>
      </c>
      <c r="F227" s="6">
        <f>'Emission events'!AJ227</f>
        <v>0</v>
      </c>
      <c r="G227" s="6">
        <f>'Emission events'!BQ227</f>
        <v>0</v>
      </c>
      <c r="H227" s="6">
        <f>'Emission events'!CX227</f>
        <v>0</v>
      </c>
      <c r="I227" s="6">
        <f>'Emission events'!EE227</f>
        <v>0</v>
      </c>
      <c r="J227" s="6">
        <f>'Emission events'!FL227</f>
        <v>0</v>
      </c>
      <c r="K227" s="6">
        <f t="shared" si="338"/>
        <v>0</v>
      </c>
    </row>
    <row r="228" spans="5:11" x14ac:dyDescent="0.25">
      <c r="E228">
        <v>1410</v>
      </c>
      <c r="F228" s="6">
        <f>'Emission events'!AJ228</f>
        <v>0</v>
      </c>
      <c r="G228" s="6">
        <f>'Emission events'!BQ228</f>
        <v>0</v>
      </c>
      <c r="H228" s="6">
        <f>'Emission events'!CX228</f>
        <v>0</v>
      </c>
      <c r="I228" s="6">
        <f>'Emission events'!EE228</f>
        <v>0</v>
      </c>
      <c r="J228" s="6">
        <f>'Emission events'!FL228</f>
        <v>0</v>
      </c>
      <c r="K228" s="6">
        <f t="shared" si="338"/>
        <v>0</v>
      </c>
    </row>
    <row r="229" spans="5:11" x14ac:dyDescent="0.25">
      <c r="E229">
        <v>1415</v>
      </c>
      <c r="F229" s="6">
        <f>'Emission events'!AJ229</f>
        <v>0</v>
      </c>
      <c r="G229" s="6">
        <f>'Emission events'!BQ229</f>
        <v>0</v>
      </c>
      <c r="H229" s="6">
        <f>'Emission events'!CX229</f>
        <v>0</v>
      </c>
      <c r="I229" s="6">
        <f>'Emission events'!EE229</f>
        <v>0</v>
      </c>
      <c r="J229" s="6">
        <f>'Emission events'!FL229</f>
        <v>0</v>
      </c>
      <c r="K229" s="6">
        <f t="shared" si="338"/>
        <v>0</v>
      </c>
    </row>
    <row r="230" spans="5:11" x14ac:dyDescent="0.25">
      <c r="E230">
        <v>1420</v>
      </c>
      <c r="F230" s="6">
        <f>'Emission events'!AJ230</f>
        <v>0</v>
      </c>
      <c r="G230" s="6">
        <f>'Emission events'!BQ230</f>
        <v>0</v>
      </c>
      <c r="H230" s="6">
        <f>'Emission events'!CX230</f>
        <v>0</v>
      </c>
      <c r="I230" s="6">
        <f>'Emission events'!EE230</f>
        <v>0</v>
      </c>
      <c r="J230" s="6">
        <f>'Emission events'!FL230</f>
        <v>0</v>
      </c>
      <c r="K230" s="6">
        <f t="shared" si="338"/>
        <v>0</v>
      </c>
    </row>
    <row r="231" spans="5:11" x14ac:dyDescent="0.25">
      <c r="E231">
        <v>1425</v>
      </c>
      <c r="F231" s="6">
        <f>'Emission events'!AJ231</f>
        <v>0</v>
      </c>
      <c r="G231" s="6">
        <f>'Emission events'!BQ231</f>
        <v>0</v>
      </c>
      <c r="H231" s="6">
        <f>'Emission events'!CX231</f>
        <v>0</v>
      </c>
      <c r="I231" s="6">
        <f>'Emission events'!EE231</f>
        <v>0</v>
      </c>
      <c r="J231" s="6">
        <f>'Emission events'!FL231</f>
        <v>0</v>
      </c>
      <c r="K231" s="6">
        <f t="shared" si="338"/>
        <v>0</v>
      </c>
    </row>
    <row r="232" spans="5:11" x14ac:dyDescent="0.25">
      <c r="E232">
        <v>1430</v>
      </c>
      <c r="F232" s="6">
        <f>'Emission events'!AJ232</f>
        <v>0</v>
      </c>
      <c r="G232" s="6">
        <f>'Emission events'!BQ232</f>
        <v>0</v>
      </c>
      <c r="H232" s="6">
        <f>'Emission events'!CX232</f>
        <v>0</v>
      </c>
      <c r="I232" s="6">
        <f>'Emission events'!EE232</f>
        <v>0</v>
      </c>
      <c r="J232" s="6">
        <f>'Emission events'!FL232</f>
        <v>0</v>
      </c>
      <c r="K232" s="6">
        <f t="shared" si="338"/>
        <v>0</v>
      </c>
    </row>
    <row r="233" spans="5:11" x14ac:dyDescent="0.25">
      <c r="E233">
        <v>1435</v>
      </c>
      <c r="F233" s="6">
        <f>'Emission events'!AJ233</f>
        <v>0</v>
      </c>
      <c r="G233" s="6">
        <f>'Emission events'!BQ233</f>
        <v>0</v>
      </c>
      <c r="H233" s="6">
        <f>'Emission events'!CX233</f>
        <v>0</v>
      </c>
      <c r="I233" s="6">
        <f>'Emission events'!EE233</f>
        <v>0</v>
      </c>
      <c r="J233" s="6">
        <f>'Emission events'!FL233</f>
        <v>0</v>
      </c>
      <c r="K233" s="6">
        <f t="shared" si="338"/>
        <v>0</v>
      </c>
    </row>
    <row r="234" spans="5:11" x14ac:dyDescent="0.25">
      <c r="E234">
        <v>1440</v>
      </c>
      <c r="F234" s="6">
        <f>'Emission events'!AJ234</f>
        <v>0</v>
      </c>
      <c r="G234" s="6">
        <f>'Emission events'!BQ234</f>
        <v>0</v>
      </c>
      <c r="H234" s="6">
        <f>'Emission events'!CX234</f>
        <v>0</v>
      </c>
      <c r="I234" s="6">
        <f>'Emission events'!EE234</f>
        <v>0</v>
      </c>
      <c r="J234" s="6">
        <f>'Emission events'!FL234</f>
        <v>0</v>
      </c>
      <c r="K234" s="6">
        <f t="shared" si="338"/>
        <v>0</v>
      </c>
    </row>
    <row r="235" spans="5:11" x14ac:dyDescent="0.25">
      <c r="E235">
        <v>1445</v>
      </c>
      <c r="F235" s="6">
        <f>'Emission events'!AJ235</f>
        <v>0</v>
      </c>
      <c r="G235" s="6">
        <f>'Emission events'!BQ235</f>
        <v>0</v>
      </c>
      <c r="H235" s="6">
        <f>'Emission events'!CX235</f>
        <v>0</v>
      </c>
      <c r="I235" s="6">
        <f>'Emission events'!EE235</f>
        <v>0</v>
      </c>
      <c r="J235" s="6">
        <f>'Emission events'!FL235</f>
        <v>0</v>
      </c>
      <c r="K235" s="6">
        <f t="shared" si="338"/>
        <v>0</v>
      </c>
    </row>
    <row r="236" spans="5:11" x14ac:dyDescent="0.25">
      <c r="E236">
        <v>1450</v>
      </c>
      <c r="F236" s="6">
        <f>'Emission events'!AJ236</f>
        <v>0</v>
      </c>
      <c r="G236" s="6">
        <f>'Emission events'!BQ236</f>
        <v>0</v>
      </c>
      <c r="H236" s="6">
        <f>'Emission events'!CX236</f>
        <v>0</v>
      </c>
      <c r="I236" s="6">
        <f>'Emission events'!EE236</f>
        <v>0</v>
      </c>
      <c r="J236" s="6">
        <f>'Emission events'!FL236</f>
        <v>0</v>
      </c>
      <c r="K236" s="6">
        <f t="shared" si="338"/>
        <v>0</v>
      </c>
    </row>
    <row r="237" spans="5:11" x14ac:dyDescent="0.25">
      <c r="E237">
        <v>1455</v>
      </c>
      <c r="F237" s="6">
        <f>'Emission events'!AJ237</f>
        <v>0</v>
      </c>
      <c r="G237" s="6">
        <f>'Emission events'!BQ237</f>
        <v>0</v>
      </c>
      <c r="H237" s="6">
        <f>'Emission events'!CX237</f>
        <v>0</v>
      </c>
      <c r="I237" s="6">
        <f>'Emission events'!EE237</f>
        <v>0</v>
      </c>
      <c r="J237" s="6">
        <f>'Emission events'!FL237</f>
        <v>0</v>
      </c>
      <c r="K237" s="6">
        <f t="shared" si="338"/>
        <v>0</v>
      </c>
    </row>
    <row r="238" spans="5:11" x14ac:dyDescent="0.25">
      <c r="E238">
        <v>1460</v>
      </c>
      <c r="F238" s="6">
        <f>'Emission events'!AJ238</f>
        <v>0</v>
      </c>
      <c r="G238" s="6">
        <f>'Emission events'!BQ238</f>
        <v>0</v>
      </c>
      <c r="H238" s="6">
        <f>'Emission events'!CX238</f>
        <v>0</v>
      </c>
      <c r="I238" s="6">
        <f>'Emission events'!EE238</f>
        <v>0</v>
      </c>
      <c r="J238" s="6">
        <f>'Emission events'!FL238</f>
        <v>0</v>
      </c>
      <c r="K238" s="6">
        <f t="shared" si="338"/>
        <v>0</v>
      </c>
    </row>
    <row r="239" spans="5:11" x14ac:dyDescent="0.25">
      <c r="E239">
        <v>1465</v>
      </c>
      <c r="F239" s="6">
        <f>'Emission events'!AJ239</f>
        <v>0</v>
      </c>
      <c r="G239" s="6">
        <f>'Emission events'!BQ239</f>
        <v>0</v>
      </c>
      <c r="H239" s="6">
        <f>'Emission events'!CX239</f>
        <v>0</v>
      </c>
      <c r="I239" s="6">
        <f>'Emission events'!EE239</f>
        <v>0</v>
      </c>
      <c r="J239" s="6">
        <f>'Emission events'!FL239</f>
        <v>0</v>
      </c>
      <c r="K239" s="6">
        <f t="shared" si="338"/>
        <v>0</v>
      </c>
    </row>
    <row r="240" spans="5:11" x14ac:dyDescent="0.25">
      <c r="E240">
        <v>1470</v>
      </c>
      <c r="F240" s="6">
        <f>'Emission events'!AJ240</f>
        <v>0</v>
      </c>
      <c r="G240" s="6">
        <f>'Emission events'!BQ240</f>
        <v>0</v>
      </c>
      <c r="H240" s="6">
        <f>'Emission events'!CX240</f>
        <v>0</v>
      </c>
      <c r="I240" s="6">
        <f>'Emission events'!EE240</f>
        <v>0</v>
      </c>
      <c r="J240" s="6">
        <f>'Emission events'!FL240</f>
        <v>0</v>
      </c>
      <c r="K240" s="6">
        <f t="shared" si="338"/>
        <v>0</v>
      </c>
    </row>
    <row r="241" spans="5:11" x14ac:dyDescent="0.25">
      <c r="E241">
        <v>1475</v>
      </c>
      <c r="F241" s="6">
        <f>'Emission events'!AJ241</f>
        <v>0</v>
      </c>
      <c r="G241" s="6">
        <f>'Emission events'!BQ241</f>
        <v>0</v>
      </c>
      <c r="H241" s="6">
        <f>'Emission events'!CX241</f>
        <v>0</v>
      </c>
      <c r="I241" s="6">
        <f>'Emission events'!EE241</f>
        <v>0</v>
      </c>
      <c r="J241" s="6">
        <f>'Emission events'!FL241</f>
        <v>0</v>
      </c>
      <c r="K241" s="6">
        <f t="shared" si="338"/>
        <v>0</v>
      </c>
    </row>
    <row r="242" spans="5:11" x14ac:dyDescent="0.25">
      <c r="E242">
        <v>1480</v>
      </c>
      <c r="F242" s="6">
        <f>'Emission events'!AJ242</f>
        <v>0</v>
      </c>
      <c r="G242" s="6">
        <f>'Emission events'!BQ242</f>
        <v>0</v>
      </c>
      <c r="H242" s="6">
        <f>'Emission events'!CX242</f>
        <v>0</v>
      </c>
      <c r="I242" s="6">
        <f>'Emission events'!EE242</f>
        <v>0</v>
      </c>
      <c r="J242" s="6">
        <f>'Emission events'!FL242</f>
        <v>0</v>
      </c>
      <c r="K242" s="6">
        <f t="shared" si="338"/>
        <v>0</v>
      </c>
    </row>
    <row r="243" spans="5:11" x14ac:dyDescent="0.25">
      <c r="E243">
        <v>1485</v>
      </c>
      <c r="F243" s="6">
        <f>'Emission events'!AJ243</f>
        <v>0</v>
      </c>
      <c r="G243" s="6">
        <f>'Emission events'!BQ243</f>
        <v>0</v>
      </c>
      <c r="H243" s="6">
        <f>'Emission events'!CX243</f>
        <v>0</v>
      </c>
      <c r="I243" s="6">
        <f>'Emission events'!EE243</f>
        <v>0</v>
      </c>
      <c r="J243" s="6">
        <f>'Emission events'!FL243</f>
        <v>0</v>
      </c>
      <c r="K243" s="6">
        <f t="shared" si="338"/>
        <v>0</v>
      </c>
    </row>
    <row r="244" spans="5:11" x14ac:dyDescent="0.25">
      <c r="E244">
        <v>1490</v>
      </c>
      <c r="F244" s="6">
        <f>'Emission events'!AJ244</f>
        <v>0</v>
      </c>
      <c r="G244" s="6">
        <f>'Emission events'!BQ244</f>
        <v>0</v>
      </c>
      <c r="H244" s="6">
        <f>'Emission events'!CX244</f>
        <v>0</v>
      </c>
      <c r="I244" s="6">
        <f>'Emission events'!EE244</f>
        <v>0</v>
      </c>
      <c r="J244" s="6">
        <f>'Emission events'!FL244</f>
        <v>0</v>
      </c>
      <c r="K244" s="6">
        <f t="shared" si="338"/>
        <v>0</v>
      </c>
    </row>
    <row r="245" spans="5:11" x14ac:dyDescent="0.25">
      <c r="E245">
        <v>1495</v>
      </c>
      <c r="F245" s="6">
        <f>'Emission events'!AJ245</f>
        <v>0</v>
      </c>
      <c r="G245" s="6">
        <f>'Emission events'!BQ245</f>
        <v>0</v>
      </c>
      <c r="H245" s="6">
        <f>'Emission events'!CX245</f>
        <v>0</v>
      </c>
      <c r="I245" s="6">
        <f>'Emission events'!EE245</f>
        <v>0</v>
      </c>
      <c r="J245" s="6">
        <f>'Emission events'!FL245</f>
        <v>0</v>
      </c>
      <c r="K245" s="6">
        <f t="shared" si="338"/>
        <v>0</v>
      </c>
    </row>
    <row r="246" spans="5:11" x14ac:dyDescent="0.25">
      <c r="E246">
        <v>1500</v>
      </c>
      <c r="F246" s="6">
        <f>'Emission events'!AJ246</f>
        <v>0</v>
      </c>
      <c r="G246" s="6">
        <f>'Emission events'!BQ246</f>
        <v>0</v>
      </c>
      <c r="H246" s="6">
        <f>'Emission events'!CX246</f>
        <v>0</v>
      </c>
      <c r="I246" s="6">
        <f>'Emission events'!EE246</f>
        <v>0</v>
      </c>
      <c r="J246" s="6">
        <f>'Emission events'!FL246</f>
        <v>0</v>
      </c>
      <c r="K246" s="6">
        <f t="shared" si="338"/>
        <v>0</v>
      </c>
    </row>
  </sheetData>
  <phoneticPr fontId="1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9</vt:i4>
      </vt:variant>
      <vt:variant>
        <vt:lpstr>Named Ranges</vt:lpstr>
      </vt:variant>
      <vt:variant>
        <vt:i4>60</vt:i4>
      </vt:variant>
    </vt:vector>
  </HeadingPairs>
  <TitlesOfParts>
    <vt:vector size="69" baseType="lpstr">
      <vt:lpstr>Input parameters and start</vt:lpstr>
      <vt:lpstr>Input spectra</vt:lpstr>
      <vt:lpstr>Initial absorption</vt:lpstr>
      <vt:lpstr>Sychugov</vt:lpstr>
      <vt:lpstr>Absorption prob after ems</vt:lpstr>
      <vt:lpstr>Emission events</vt:lpstr>
      <vt:lpstr>AVT</vt:lpstr>
      <vt:lpstr>CRI</vt:lpstr>
      <vt:lpstr>Efficiencies</vt:lpstr>
      <vt:lpstr>_a_Duv</vt:lpstr>
      <vt:lpstr>_aoi</vt:lpstr>
      <vt:lpstr>_avg_d</vt:lpstr>
      <vt:lpstr>_c_light</vt:lpstr>
      <vt:lpstr>_c1</vt:lpstr>
      <vt:lpstr>_c2</vt:lpstr>
      <vt:lpstr>_c3</vt:lpstr>
      <vt:lpstr>_CCT</vt:lpstr>
      <vt:lpstr>_constant</vt:lpstr>
      <vt:lpstr>_crit</vt:lpstr>
      <vt:lpstr>_d</vt:lpstr>
      <vt:lpstr>_diode_n</vt:lpstr>
      <vt:lpstr>_Duv_elab</vt:lpstr>
      <vt:lpstr>_ec_loss</vt:lpstr>
      <vt:lpstr>_h</vt:lpstr>
      <vt:lpstr>_h_planck</vt:lpstr>
      <vt:lpstr>_J0</vt:lpstr>
      <vt:lpstr>_k_b</vt:lpstr>
      <vt:lpstr>_k_correction</vt:lpstr>
      <vt:lpstr>_k_in_ec_correction</vt:lpstr>
      <vt:lpstr>_k0</vt:lpstr>
      <vt:lpstr>_k1</vt:lpstr>
      <vt:lpstr>_k2</vt:lpstr>
      <vt:lpstr>_k3</vt:lpstr>
      <vt:lpstr>_k4</vt:lpstr>
      <vt:lpstr>_k5</vt:lpstr>
      <vt:lpstr>_k6</vt:lpstr>
      <vt:lpstr>_L_threshold</vt:lpstr>
      <vt:lpstr>_LBB</vt:lpstr>
      <vt:lpstr>_Lfp</vt:lpstr>
      <vt:lpstr>_n_air</vt:lpstr>
      <vt:lpstr>_n_cct</vt:lpstr>
      <vt:lpstr>_n_wg</vt:lpstr>
      <vt:lpstr>_n1_cct</vt:lpstr>
      <vt:lpstr>_n2_cct</vt:lpstr>
      <vt:lpstr>_n3_cct</vt:lpstr>
      <vt:lpstr>_planck_limit</vt:lpstr>
      <vt:lpstr>_q_charge</vt:lpstr>
      <vt:lpstr>_QY1</vt:lpstr>
      <vt:lpstr>_QY2</vt:lpstr>
      <vt:lpstr>_QY3</vt:lpstr>
      <vt:lpstr>_r_S</vt:lpstr>
      <vt:lpstr>_r_sh</vt:lpstr>
      <vt:lpstr>_refr</vt:lpstr>
      <vt:lpstr>_sc_area</vt:lpstr>
      <vt:lpstr>_t</vt:lpstr>
      <vt:lpstr>_temp</vt:lpstr>
      <vt:lpstr>_transm</vt:lpstr>
      <vt:lpstr>_u</vt:lpstr>
      <vt:lpstr>_v</vt:lpstr>
      <vt:lpstr>_V_th</vt:lpstr>
      <vt:lpstr>_vv</vt:lpstr>
      <vt:lpstr>_w</vt:lpstr>
      <vt:lpstr>_X</vt:lpstr>
      <vt:lpstr>_xx</vt:lpstr>
      <vt:lpstr>_xx_cct</vt:lpstr>
      <vt:lpstr>_Y</vt:lpstr>
      <vt:lpstr>_yy</vt:lpstr>
      <vt:lpstr>_yy_cct</vt:lpstr>
      <vt:lpstr>_Z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Bruin, T.A. de (Thomas)</dc:creator>
  <cp:lastModifiedBy>Bruin, T.A. de (Thomas)</cp:lastModifiedBy>
  <dcterms:created xsi:type="dcterms:W3CDTF">2022-02-02T14:00:40Z</dcterms:created>
  <dcterms:modified xsi:type="dcterms:W3CDTF">2023-12-12T14:01:31Z</dcterms:modified>
</cp:coreProperties>
</file>